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180" windowHeight="13050" tabRatio="565"/>
  </bookViews>
  <sheets>
    <sheet name="Drop" sheetId="1" r:id="rId1"/>
    <sheet name="LOOKUP" sheetId="2" r:id="rId2"/>
    <sheet name="编辑" sheetId="3" r:id="rId3"/>
    <sheet name="映射" sheetId="4" r:id="rId4"/>
    <sheet name="任务金钱经验计算" sheetId="5" r:id="rId5"/>
    <sheet name="怪物经验" sheetId="6" r:id="rId6"/>
    <sheet name="怪物金钱产出" sheetId="7" r:id="rId7"/>
    <sheet name="道具产出" sheetId="8" r:id="rId8"/>
    <sheet name="采集掉落" sheetId="9" r:id="rId9"/>
    <sheet name="Sheet1" sheetId="10" r:id="rId10"/>
    <sheet name="Sheet2" sheetId="11" r:id="rId11"/>
  </sheets>
  <definedNames>
    <definedName name="_xlnm._FilterDatabase" localSheetId="2" hidden="1">编辑!$A$1:$AO$2214</definedName>
  </definedNames>
  <calcPr calcId="144525" concurrentCalc="0"/>
</workbook>
</file>

<file path=xl/comments1.xml><?xml version="1.0" encoding="utf-8"?>
<comments xmlns="http://schemas.openxmlformats.org/spreadsheetml/2006/main">
  <authors>
    <author>dreamsummit</author>
  </authors>
  <commentList>
    <comment ref="B8" authorId="0">
      <text>
        <r>
          <rPr>
            <sz val="9"/>
            <rFont val="宋体"/>
            <charset val="134"/>
          </rPr>
          <t xml:space="preserve">dreamsummit:
</t>
        </r>
      </text>
    </comment>
    <comment ref="B54" authorId="0">
      <text>
        <r>
          <rPr>
            <sz val="9"/>
            <rFont val="宋体"/>
            <charset val="134"/>
          </rPr>
          <t xml:space="preserve">正式编辑的怪物
</t>
        </r>
      </text>
    </comment>
  </commentList>
</comments>
</file>

<file path=xl/sharedStrings.xml><?xml version="1.0" encoding="utf-8"?>
<sst xmlns="http://schemas.openxmlformats.org/spreadsheetml/2006/main" count="2378">
  <si>
    <t>DropID</t>
  </si>
  <si>
    <t>text</t>
  </si>
  <si>
    <t>exp</t>
  </si>
  <si>
    <t>money</t>
  </si>
  <si>
    <t>diamond</t>
  </si>
  <si>
    <t>item-1</t>
  </si>
  <si>
    <t>item-num-1</t>
  </si>
  <si>
    <t>pro-type-1</t>
  </si>
  <si>
    <t>probability-1</t>
  </si>
  <si>
    <t>item-2</t>
  </si>
  <si>
    <t>item-num-2</t>
  </si>
  <si>
    <t>pro-type-2</t>
  </si>
  <si>
    <t>probability-2</t>
  </si>
  <si>
    <t>item-3</t>
  </si>
  <si>
    <t>item-num-3</t>
  </si>
  <si>
    <t>pro-type-3</t>
  </si>
  <si>
    <t>probability-3</t>
  </si>
  <si>
    <t>item-4</t>
  </si>
  <si>
    <t>item-num-4</t>
  </si>
  <si>
    <t>pro-type-4</t>
  </si>
  <si>
    <t>probability-4</t>
  </si>
  <si>
    <t>item-5</t>
  </si>
  <si>
    <t>item-num-5</t>
  </si>
  <si>
    <t>pro-type-5</t>
  </si>
  <si>
    <t>probability-5</t>
  </si>
  <si>
    <t>item-6</t>
  </si>
  <si>
    <t>item-num-6</t>
  </si>
  <si>
    <t>pro-type-6</t>
  </si>
  <si>
    <t>probability-6</t>
  </si>
  <si>
    <t>掉落ID</t>
  </si>
  <si>
    <t>奖励说明
程序不用读此字段，策划自己看的</t>
  </si>
  <si>
    <t>经验</t>
  </si>
  <si>
    <t>游戏币</t>
  </si>
  <si>
    <t>钻石</t>
  </si>
  <si>
    <t>道具ID</t>
  </si>
  <si>
    <t>道具数量</t>
  </si>
  <si>
    <t>道具概率类型
1 万分比
2 权重
3 任务掉落道具</t>
  </si>
  <si>
    <t>数值
1-10000
任务ID</t>
  </si>
  <si>
    <t>道具概率类型
1 万分比
2 权重</t>
  </si>
  <si>
    <t>数值
1-10000</t>
  </si>
  <si>
    <t>怪物掉落</t>
  </si>
  <si>
    <t>任务奖励</t>
  </si>
  <si>
    <t>成就奖励</t>
  </si>
  <si>
    <t>300001-300999</t>
  </si>
  <si>
    <t>挖矿掉落</t>
  </si>
  <si>
    <t>310001-319999</t>
  </si>
  <si>
    <t>PVP奖励</t>
  </si>
  <si>
    <t>刮刮卡</t>
  </si>
  <si>
    <t>类型</t>
  </si>
  <si>
    <t>掉落类型</t>
  </si>
  <si>
    <t>nameID</t>
  </si>
  <si>
    <t>名称</t>
  </si>
  <si>
    <t>怪物/任务类型</t>
  </si>
  <si>
    <t>level</t>
  </si>
  <si>
    <t>主线任务</t>
  </si>
  <si>
    <t>旅程开启之时</t>
  </si>
  <si>
    <t>对话</t>
  </si>
  <si>
    <t>随着指引前行</t>
  </si>
  <si>
    <t>指引任务</t>
  </si>
  <si>
    <t>给予日常之人</t>
  </si>
  <si>
    <t>冒险者之道</t>
  </si>
  <si>
    <t>盗匪的困扰</t>
  </si>
  <si>
    <t>打怪</t>
  </si>
  <si>
    <t>伊利斯村的村长</t>
  </si>
  <si>
    <t>柔软的泥巴</t>
  </si>
  <si>
    <t>收集</t>
  </si>
  <si>
    <t>村内的捣蛋鬼</t>
  </si>
  <si>
    <t>BOSS</t>
  </si>
  <si>
    <t>捕捉宠物</t>
  </si>
  <si>
    <t>捕捉仲魔</t>
  </si>
  <si>
    <t>特殊</t>
  </si>
  <si>
    <t>宠物的技巧</t>
  </si>
  <si>
    <t>仲魔的技巧</t>
  </si>
  <si>
    <t>向着目标前行</t>
  </si>
  <si>
    <t>炼制装备</t>
  </si>
  <si>
    <t>伊利斯山洞</t>
  </si>
  <si>
    <t>扰人的蝙蝠</t>
  </si>
  <si>
    <t>可怕的牛头怪</t>
  </si>
  <si>
    <t>铜</t>
  </si>
  <si>
    <t>印度轻木</t>
  </si>
  <si>
    <t>麻布</t>
  </si>
  <si>
    <t>不死生物</t>
  </si>
  <si>
    <t>扰人的软泥怪</t>
  </si>
  <si>
    <t>僵尸实验体</t>
  </si>
  <si>
    <t>凶猛的骷髅</t>
  </si>
  <si>
    <t>骷髅头骨</t>
  </si>
  <si>
    <t>实验室内的阴影</t>
  </si>
  <si>
    <t>毒蝎</t>
  </si>
  <si>
    <t>洞穴毒蝎</t>
  </si>
  <si>
    <t>炸弹炸弹</t>
  </si>
  <si>
    <t>食人魔之乱</t>
  </si>
  <si>
    <t>罗德里镇大危机</t>
  </si>
  <si>
    <t>食人魔的手下</t>
  </si>
  <si>
    <t>击溃</t>
  </si>
  <si>
    <t>众人的需求</t>
  </si>
  <si>
    <t>木工材料</t>
  </si>
  <si>
    <t>小厨娘</t>
  </si>
  <si>
    <t>美味熊掌</t>
  </si>
  <si>
    <t>隐士</t>
  </si>
  <si>
    <t>海滩上的螃蟹</t>
  </si>
  <si>
    <t>山洞中的试炼</t>
  </si>
  <si>
    <t>吸血之牙</t>
  </si>
  <si>
    <t>科托去哪儿</t>
  </si>
  <si>
    <t>水蜘蛛之灾</t>
  </si>
  <si>
    <t>暗水之下</t>
  </si>
  <si>
    <t>马克的召唤</t>
  </si>
  <si>
    <t>蜂群</t>
  </si>
  <si>
    <t>荒地蜂群</t>
  </si>
  <si>
    <t>恐怖蝙蝠</t>
  </si>
  <si>
    <t>洞穴蝙蝠</t>
  </si>
  <si>
    <t>救援</t>
  </si>
  <si>
    <t>恶魔食人花</t>
  </si>
  <si>
    <t>蜂巢</t>
  </si>
  <si>
    <t>巨熊侵袭</t>
  </si>
  <si>
    <t>隐士的召唤</t>
  </si>
  <si>
    <t>吞噬</t>
  </si>
  <si>
    <t>遗忘的巨人</t>
  </si>
  <si>
    <t>繁衍</t>
  </si>
  <si>
    <t>厨艺大赛</t>
  </si>
  <si>
    <t>竞争对手</t>
  </si>
  <si>
    <t>盗匪成灾</t>
  </si>
  <si>
    <t>洞穴毒蘑菇</t>
  </si>
  <si>
    <t>小径毒蘑菇</t>
  </si>
  <si>
    <t>袭击</t>
  </si>
  <si>
    <t>行尸走肉</t>
  </si>
  <si>
    <t>哥布林特攻队</t>
  </si>
  <si>
    <t>罪恶之徒</t>
  </si>
  <si>
    <t>最终的试炼</t>
  </si>
  <si>
    <t>洞穴鬼影</t>
  </si>
  <si>
    <t>林间鬼影</t>
  </si>
  <si>
    <t>食人恶熊</t>
  </si>
  <si>
    <t>邪恶的同盟</t>
  </si>
  <si>
    <t>罪恶的同盟</t>
  </si>
  <si>
    <t>食人怪怪箱</t>
  </si>
  <si>
    <t>水精魂</t>
  </si>
  <si>
    <t>白恶魔</t>
  </si>
  <si>
    <t>莉莉的请求</t>
  </si>
  <si>
    <t>试炼之危</t>
  </si>
  <si>
    <t>甲壳安危</t>
  </si>
  <si>
    <t>臭气熏天</t>
  </si>
  <si>
    <t>贪食的恶狼</t>
  </si>
  <si>
    <t>恐怖的水鬼</t>
  </si>
  <si>
    <t>穿行而过</t>
  </si>
  <si>
    <t>深海的巨龙</t>
  </si>
  <si>
    <t>刺客袭击</t>
  </si>
  <si>
    <t>狼牙</t>
  </si>
  <si>
    <t>刺客大师</t>
  </si>
  <si>
    <t>信任</t>
  </si>
  <si>
    <t>花瓣</t>
  </si>
  <si>
    <t>可怕的沙漠</t>
  </si>
  <si>
    <t>潜伏的黄蝎</t>
  </si>
  <si>
    <t>尸潮</t>
  </si>
  <si>
    <t>敌人的窥视</t>
  </si>
  <si>
    <t>邻邦的变色龙</t>
  </si>
  <si>
    <t>沙漠之狐</t>
  </si>
  <si>
    <t>邪教</t>
  </si>
  <si>
    <t>蛊惑者</t>
  </si>
  <si>
    <t>召唤</t>
  </si>
  <si>
    <t>火种</t>
  </si>
  <si>
    <t>驱除邪恶</t>
  </si>
  <si>
    <t>八脚怪</t>
  </si>
  <si>
    <t>恐怖墓穴</t>
  </si>
  <si>
    <t>恶鬼</t>
  </si>
  <si>
    <t>墓穴的守卫</t>
  </si>
  <si>
    <t>永生</t>
  </si>
  <si>
    <t>刺痛</t>
  </si>
  <si>
    <t>拔刺</t>
  </si>
  <si>
    <t>夺取饰品</t>
  </si>
  <si>
    <t>大漠凶灵</t>
  </si>
  <si>
    <t>沙漠中的蝙蝠</t>
  </si>
  <si>
    <t>蝎子王</t>
  </si>
  <si>
    <t>赤色凶兆</t>
  </si>
  <si>
    <t>滴血的骨头</t>
  </si>
  <si>
    <t>沙漠中的恶魔</t>
  </si>
  <si>
    <t>镰刀</t>
  </si>
  <si>
    <t>夺取鱼骨</t>
  </si>
  <si>
    <t>如同恶梦</t>
  </si>
  <si>
    <t>屹立的魔鬼</t>
  </si>
  <si>
    <t>箱体内的宝石</t>
  </si>
  <si>
    <t>石头非石头</t>
  </si>
  <si>
    <t>恶名昭彰</t>
  </si>
  <si>
    <t>接触敌势力</t>
  </si>
  <si>
    <t>食人魔部落</t>
  </si>
  <si>
    <t>蜥蜴人部落</t>
  </si>
  <si>
    <t>烈风哥布林</t>
  </si>
  <si>
    <t>哥布林部落</t>
  </si>
  <si>
    <t>领袖莫洛</t>
  </si>
  <si>
    <t>种子</t>
  </si>
  <si>
    <t>大漠树精</t>
  </si>
  <si>
    <t>泥巴侵袭</t>
  </si>
  <si>
    <t>毒沙漠</t>
  </si>
  <si>
    <t>沙漠中的霸王</t>
  </si>
  <si>
    <t>为了和平</t>
  </si>
  <si>
    <t>对抗</t>
  </si>
  <si>
    <t>羽毛</t>
  </si>
  <si>
    <t>恐怖的巨人</t>
  </si>
  <si>
    <t>魔像</t>
  </si>
  <si>
    <t>两邦同盟</t>
  </si>
  <si>
    <t>大漠苍龙</t>
  </si>
  <si>
    <t>通往奥梅亚斯</t>
  </si>
  <si>
    <t>不安稳的通道</t>
  </si>
  <si>
    <t>蜥蜴族的阻截</t>
  </si>
  <si>
    <t>速度至上</t>
  </si>
  <si>
    <t>龙筋</t>
  </si>
  <si>
    <t>蜥蜴人的王者</t>
  </si>
  <si>
    <t>雪岭布丁</t>
  </si>
  <si>
    <t>冰雪之中</t>
  </si>
  <si>
    <t>严寒之贼</t>
  </si>
  <si>
    <t>珍贵药引</t>
  </si>
  <si>
    <t>大猫熊</t>
  </si>
  <si>
    <t>黑暗军团</t>
  </si>
  <si>
    <t>异形兵器</t>
  </si>
  <si>
    <t>黑暗的军阀</t>
  </si>
  <si>
    <t>天霜</t>
  </si>
  <si>
    <t>坚硬</t>
  </si>
  <si>
    <t>雪山猛兽</t>
  </si>
  <si>
    <t>雪山凶灵</t>
  </si>
  <si>
    <t>巨妖</t>
  </si>
  <si>
    <t>风雪中的试炼</t>
  </si>
  <si>
    <t>严寒精怪</t>
  </si>
  <si>
    <t>导火索</t>
  </si>
  <si>
    <t>巨人族</t>
  </si>
  <si>
    <t>迷醉之音</t>
  </si>
  <si>
    <t>至高无上</t>
  </si>
  <si>
    <t>龙族使徒</t>
  </si>
  <si>
    <t>抗寒草药</t>
  </si>
  <si>
    <t>雪原狼群</t>
  </si>
  <si>
    <t>狼王</t>
  </si>
  <si>
    <t>单眼怪魔</t>
  </si>
  <si>
    <t>魔刃</t>
  </si>
  <si>
    <t>恶魔之心</t>
  </si>
  <si>
    <t>雪廊危机</t>
  </si>
  <si>
    <t>魔物</t>
  </si>
  <si>
    <t>被盯着</t>
  </si>
  <si>
    <t>夺取镰刀</t>
  </si>
  <si>
    <t>水晶树</t>
  </si>
  <si>
    <t>千年之邪</t>
  </si>
  <si>
    <t>发动进攻</t>
  </si>
  <si>
    <t>虎虎虎</t>
  </si>
  <si>
    <t>追讨赃物</t>
  </si>
  <si>
    <t>火烧火燎</t>
  </si>
  <si>
    <t>腐臭</t>
  </si>
  <si>
    <t>再遇吉拉斯</t>
  </si>
  <si>
    <t>女王</t>
  </si>
  <si>
    <t>黑暗的奴仆</t>
  </si>
  <si>
    <t>血的滋味</t>
  </si>
  <si>
    <t>相见</t>
  </si>
  <si>
    <t>责任</t>
  </si>
  <si>
    <t>猩红毒针</t>
  </si>
  <si>
    <t>特殊护卫队</t>
  </si>
  <si>
    <t>幽暗之影</t>
  </si>
  <si>
    <t>血腥至上</t>
  </si>
  <si>
    <t>黑暗来临</t>
  </si>
  <si>
    <t>就职任务</t>
  </si>
  <si>
    <t>猎人之道</t>
  </si>
  <si>
    <t>法师之道</t>
  </si>
  <si>
    <t>牧师之道</t>
  </si>
  <si>
    <t>佣兵之道</t>
  </si>
  <si>
    <t>骑士之道</t>
  </si>
  <si>
    <t>剑士之道</t>
  </si>
  <si>
    <t>就职巫师</t>
  </si>
  <si>
    <t>就职咒术</t>
  </si>
  <si>
    <t>就职格斗</t>
  </si>
  <si>
    <t>就职饲养</t>
  </si>
  <si>
    <t>就职驯兽</t>
  </si>
  <si>
    <t>就职忍者</t>
  </si>
  <si>
    <t>就职弓箭手</t>
  </si>
  <si>
    <t>就职法师</t>
  </si>
  <si>
    <t>就职传教</t>
  </si>
  <si>
    <t>就职战斧</t>
  </si>
  <si>
    <t>就职骑士</t>
  </si>
  <si>
    <t>就职剑士</t>
  </si>
  <si>
    <t>日常任务</t>
  </si>
  <si>
    <t>15级毒蝎日常</t>
  </si>
  <si>
    <t>15级食人魔捕捉日常</t>
  </si>
  <si>
    <t>15级哥布林日常</t>
  </si>
  <si>
    <t>15级树精日常</t>
  </si>
  <si>
    <t>15级黑熊日常</t>
  </si>
  <si>
    <t>15级铁剪螃蟹日常</t>
  </si>
  <si>
    <t>15级海底龟日常</t>
  </si>
  <si>
    <t>15级水蜘蛛日常</t>
  </si>
  <si>
    <t>15级水鬼草日常</t>
  </si>
  <si>
    <t>15级巨人安德罗日常</t>
  </si>
  <si>
    <t>25级贪食兽日常</t>
  </si>
  <si>
    <t>25级泡沫软泥怪日常</t>
  </si>
  <si>
    <t>25级毒蘑菇捕捉日常</t>
  </si>
  <si>
    <t>25级行尸日常</t>
  </si>
  <si>
    <t>25级鬼影日常</t>
  </si>
  <si>
    <t>25级怪怪箱日常</t>
  </si>
  <si>
    <t>25级水精魂日常</t>
  </si>
  <si>
    <t>25级臭臭花日常</t>
  </si>
  <si>
    <t>25级水鬼日常</t>
  </si>
  <si>
    <t>25级伦纳斯恶魔日常</t>
  </si>
  <si>
    <t>35级沙狼日常</t>
  </si>
  <si>
    <t>35级食人花日常</t>
  </si>
  <si>
    <t>35级黄蝎日常</t>
  </si>
  <si>
    <t>35级异教之火日常</t>
  </si>
  <si>
    <t>35级木乃伊日常</t>
  </si>
  <si>
    <t>35级骷髅战士日常</t>
  </si>
  <si>
    <t>35级凶暴仙人掌日常</t>
  </si>
  <si>
    <t>35级幽灵日常</t>
  </si>
  <si>
    <t>35级血骷髅捕捉日常</t>
  </si>
  <si>
    <t>35级魔像巴鲁比日常</t>
  </si>
  <si>
    <t>45级螳螂日常</t>
  </si>
  <si>
    <t>45级猫人日常</t>
  </si>
  <si>
    <t>45级恶梦鼠捕捉日常</t>
  </si>
  <si>
    <t>45级石怪日常</t>
  </si>
  <si>
    <t>45级蜥蜴战士日常</t>
  </si>
  <si>
    <t>45级烈风哥布林日常</t>
  </si>
  <si>
    <t>45级刺球日常</t>
  </si>
  <si>
    <t>45级鸟人日常</t>
  </si>
  <si>
    <t>45级巨人日常</t>
  </si>
  <si>
    <t>45级死亡恶熊西路日常</t>
  </si>
  <si>
    <t>55级蓝色口臭鬼日常</t>
  </si>
  <si>
    <t>55级黑暗军团士兵日常</t>
  </si>
  <si>
    <t>55级北极熊日常</t>
  </si>
  <si>
    <t>55级巨蝙蝠日常</t>
  </si>
  <si>
    <t>55级飘浮炸弹日常</t>
  </si>
  <si>
    <t>55级幻歌妖捕捉日常</t>
  </si>
  <si>
    <t>55级雪狼日常</t>
  </si>
  <si>
    <t>55级烈风之刃日常</t>
  </si>
  <si>
    <t>55级水蓝鸟魔日常</t>
  </si>
  <si>
    <t>55级骷髅王克莱伯日常</t>
  </si>
  <si>
    <t>通缉任务</t>
  </si>
  <si>
    <t>挑战15级</t>
  </si>
  <si>
    <t>挑战16级</t>
  </si>
  <si>
    <t>挑战17级</t>
  </si>
  <si>
    <t>挑战18级</t>
  </si>
  <si>
    <t>挑战19级</t>
  </si>
  <si>
    <t>挑战20级</t>
  </si>
  <si>
    <t>挑战21级</t>
  </si>
  <si>
    <t>挑战22级</t>
  </si>
  <si>
    <t>挑战23级</t>
  </si>
  <si>
    <t>挑战24级</t>
  </si>
  <si>
    <t>挑战25级</t>
  </si>
  <si>
    <t>挑战26级</t>
  </si>
  <si>
    <t>挑战27级</t>
  </si>
  <si>
    <t>挑战28级</t>
  </si>
  <si>
    <t>挑战29级</t>
  </si>
  <si>
    <t>挑战30级</t>
  </si>
  <si>
    <t>挑战31级</t>
  </si>
  <si>
    <t>挑战32级</t>
  </si>
  <si>
    <t>挑战33级</t>
  </si>
  <si>
    <t>挑战34级</t>
  </si>
  <si>
    <t>挑战35级</t>
  </si>
  <si>
    <t>挑战36级</t>
  </si>
  <si>
    <t>挑战37级</t>
  </si>
  <si>
    <t>挑战38级</t>
  </si>
  <si>
    <t>挑战39级</t>
  </si>
  <si>
    <t>挑战40级</t>
  </si>
  <si>
    <t>挑战41级</t>
  </si>
  <si>
    <t>挑战42级</t>
  </si>
  <si>
    <t>挑战43级</t>
  </si>
  <si>
    <t>挑战44级</t>
  </si>
  <si>
    <t>挑战45级</t>
  </si>
  <si>
    <t>挑战46级</t>
  </si>
  <si>
    <t>挑战47级</t>
  </si>
  <si>
    <t>挑战48级</t>
  </si>
  <si>
    <t>挑战49级</t>
  </si>
  <si>
    <t>挑战50级</t>
  </si>
  <si>
    <t>挑战51级</t>
  </si>
  <si>
    <t>挑战52级</t>
  </si>
  <si>
    <t>挑战53级</t>
  </si>
  <si>
    <t>挑战54级</t>
  </si>
  <si>
    <t>挑战55级</t>
  </si>
  <si>
    <t>挑战56级</t>
  </si>
  <si>
    <t>挑战57级</t>
  </si>
  <si>
    <t>挑战58级</t>
  </si>
  <si>
    <t>挑战59级</t>
  </si>
  <si>
    <t>挑战60级</t>
  </si>
  <si>
    <t>BOSS的爪牙</t>
  </si>
  <si>
    <t>五阿哥</t>
  </si>
  <si>
    <t>牧师</t>
  </si>
  <si>
    <t>入侵者</t>
  </si>
  <si>
    <t>法师</t>
  </si>
  <si>
    <t>猎人</t>
  </si>
  <si>
    <t>佣兵</t>
  </si>
  <si>
    <t>尔康</t>
  </si>
  <si>
    <t>盗匪</t>
  </si>
  <si>
    <t>主线怪物</t>
  </si>
  <si>
    <t>小怪掉落1</t>
  </si>
  <si>
    <t>软泥怪</t>
  </si>
  <si>
    <t>幸运符</t>
  </si>
  <si>
    <t>捣蛋鬼</t>
  </si>
  <si>
    <t>蜜蜂</t>
  </si>
  <si>
    <t>蝙蝠</t>
  </si>
  <si>
    <t>牛头怪</t>
  </si>
  <si>
    <t>僵尸</t>
  </si>
  <si>
    <t>骷髅战士</t>
  </si>
  <si>
    <t>阴影</t>
  </si>
  <si>
    <t>炸弹魔</t>
  </si>
  <si>
    <t>食人魔</t>
  </si>
  <si>
    <t>食人魔奥兹</t>
  </si>
  <si>
    <t>哥布林</t>
  </si>
  <si>
    <t>食人魔首领克洛</t>
  </si>
  <si>
    <t>树精</t>
  </si>
  <si>
    <t>黑熊</t>
  </si>
  <si>
    <t>铁剪螃蟹</t>
  </si>
  <si>
    <t>海底龟</t>
  </si>
  <si>
    <t>吸血海蝙蝠</t>
  </si>
  <si>
    <t>水蜘蛛</t>
  </si>
  <si>
    <t>水鬼草</t>
  </si>
  <si>
    <t>巨熊</t>
  </si>
  <si>
    <t>贪食兽</t>
  </si>
  <si>
    <t>巨人巴罗斯</t>
  </si>
  <si>
    <t>泡沫软泥怪</t>
  </si>
  <si>
    <t>刺客阿一</t>
  </si>
  <si>
    <t>小怪掉落2</t>
  </si>
  <si>
    <t>毒蘑菇</t>
  </si>
  <si>
    <t>行尸</t>
  </si>
  <si>
    <t>食人魔法师波坎</t>
  </si>
  <si>
    <t>鬼影</t>
  </si>
  <si>
    <t>穴熊</t>
  </si>
  <si>
    <t>蜥蜴人扎戈</t>
  </si>
  <si>
    <t>怪怪箱</t>
  </si>
  <si>
    <t>白恶魔吉拉斯</t>
  </si>
  <si>
    <t>臭臭花</t>
  </si>
  <si>
    <t>恶狼希斯</t>
  </si>
  <si>
    <t>水鬼</t>
  </si>
  <si>
    <t>海巨龙布鲁特韦姆</t>
  </si>
  <si>
    <t>沙鹰刺客</t>
  </si>
  <si>
    <t>沙狼</t>
  </si>
  <si>
    <t>沙鹰刺客大师罗塞尔</t>
  </si>
  <si>
    <t>食人花</t>
  </si>
  <si>
    <t>黄蝎</t>
  </si>
  <si>
    <t>丧尸</t>
  </si>
  <si>
    <t>奥梅亚斯斥候</t>
  </si>
  <si>
    <t>变色龙罗迪</t>
  </si>
  <si>
    <t>小怪掉落3</t>
  </si>
  <si>
    <t>异教徒</t>
  </si>
  <si>
    <t>低级铝矿采集许可证</t>
  </si>
  <si>
    <t>5级装备配方礼包</t>
  </si>
  <si>
    <t>红帽哥布林</t>
  </si>
  <si>
    <t>低级茱萸木采集许可证</t>
  </si>
  <si>
    <t>异教长老</t>
  </si>
  <si>
    <t>低级棉采集许可证</t>
  </si>
  <si>
    <t>惰魔</t>
  </si>
  <si>
    <t>异教之火</t>
  </si>
  <si>
    <t>土蜘蛛</t>
  </si>
  <si>
    <t>木乃伊</t>
  </si>
  <si>
    <t>食尸鬼</t>
  </si>
  <si>
    <t>巫妖克佳苏尔德</t>
  </si>
  <si>
    <t>凶暴仙人掌</t>
  </si>
  <si>
    <t>幽灵</t>
  </si>
  <si>
    <t>小蝙蝠</t>
  </si>
  <si>
    <t>蝎子王阿克苏</t>
  </si>
  <si>
    <t>赤熊</t>
  </si>
  <si>
    <t>杀人蜂</t>
  </si>
  <si>
    <t>血骷髅</t>
  </si>
  <si>
    <t>巨型死亡蠕虫</t>
  </si>
  <si>
    <t>螳螂</t>
  </si>
  <si>
    <t>猫人</t>
  </si>
  <si>
    <t>恶梦鼠</t>
  </si>
  <si>
    <t>沙漠吞噬花</t>
  </si>
  <si>
    <t>吓人箱</t>
  </si>
  <si>
    <t>石怪</t>
  </si>
  <si>
    <t>盗贼</t>
  </si>
  <si>
    <t>沙漠恶匪巴托</t>
  </si>
  <si>
    <t>小怪掉落4</t>
  </si>
  <si>
    <t>蜥蝪战士</t>
  </si>
  <si>
    <t>低级纯银矿采集许可证</t>
  </si>
  <si>
    <t>低级铁杉木采集许可证</t>
  </si>
  <si>
    <t>蜥蜴人莫洛</t>
  </si>
  <si>
    <t>低级细线采集许可证</t>
  </si>
  <si>
    <t>刺球</t>
  </si>
  <si>
    <t>沙漠巨蜥</t>
  </si>
  <si>
    <t>蜥蜴团</t>
  </si>
  <si>
    <t>鸟人</t>
  </si>
  <si>
    <t>巨人</t>
  </si>
  <si>
    <t>石魔像克鲁特</t>
  </si>
  <si>
    <t>沙巨龙奥马尔吉特</t>
  </si>
  <si>
    <t>蜥蝪斗士</t>
  </si>
  <si>
    <t>蜥蜴武士</t>
  </si>
  <si>
    <t>6级装备配方礼包</t>
  </si>
  <si>
    <t>猎豹蜥蜴</t>
  </si>
  <si>
    <t>地龙蜥</t>
  </si>
  <si>
    <t>蜥蜴人之王康诺</t>
  </si>
  <si>
    <t>布丁史莱姆</t>
  </si>
  <si>
    <t>冰怪</t>
  </si>
  <si>
    <t>山贼</t>
  </si>
  <si>
    <t>蓝色口臭鬼</t>
  </si>
  <si>
    <t>大猫熊鲁特</t>
  </si>
  <si>
    <t>黑暗军团士兵</t>
  </si>
  <si>
    <t>异型蜂</t>
  </si>
  <si>
    <t>军阀皮尼斯</t>
  </si>
  <si>
    <t>硬壳龟</t>
  </si>
  <si>
    <t>北极熊</t>
  </si>
  <si>
    <t>亡灵</t>
  </si>
  <si>
    <t>巨蝙蝠</t>
  </si>
  <si>
    <t>小怪掉落5</t>
  </si>
  <si>
    <t>千年雪妖</t>
  </si>
  <si>
    <t>低级金矿采集许可证</t>
  </si>
  <si>
    <t>风精</t>
  </si>
  <si>
    <t>低级琵琶木采集许可证</t>
  </si>
  <si>
    <t>飘浮炸弹</t>
  </si>
  <si>
    <t>低级绢布采集许可证</t>
  </si>
  <si>
    <t>泰坦巨人</t>
  </si>
  <si>
    <t>幻歌妖</t>
  </si>
  <si>
    <t>银龙艾薇达</t>
  </si>
  <si>
    <t>妖草</t>
  </si>
  <si>
    <t>雪狼</t>
  </si>
  <si>
    <t>冰狼加内特</t>
  </si>
  <si>
    <t>单眼巨人</t>
  </si>
  <si>
    <t>烈风之刃</t>
  </si>
  <si>
    <t>恶魔使徒洛尔丹</t>
  </si>
  <si>
    <t>水蓝鸟魔</t>
  </si>
  <si>
    <t>风蜘蛛</t>
  </si>
  <si>
    <t>致命螳螂</t>
  </si>
  <si>
    <t>冰冷树精</t>
  </si>
  <si>
    <t>千年冰晶树魔</t>
  </si>
  <si>
    <t>虎人</t>
  </si>
  <si>
    <t>水蓝鼠</t>
  </si>
  <si>
    <t>地狱猎犬</t>
  </si>
  <si>
    <t>腐尸</t>
  </si>
  <si>
    <t>武装骷髅</t>
  </si>
  <si>
    <t>血魔</t>
  </si>
  <si>
    <t>小怪掉落6</t>
  </si>
  <si>
    <t>死灵法师科托</t>
  </si>
  <si>
    <t>7级装备配方礼包</t>
  </si>
  <si>
    <t>红蝎</t>
  </si>
  <si>
    <t>火焰舞者</t>
  </si>
  <si>
    <t>暗影</t>
  </si>
  <si>
    <t>血腥之刃</t>
  </si>
  <si>
    <t>黑暗魔君巴里克</t>
  </si>
  <si>
    <t>小怪掉落7</t>
  </si>
  <si>
    <t>寒冰石怪</t>
  </si>
  <si>
    <t>白金</t>
  </si>
  <si>
    <t>赤松</t>
  </si>
  <si>
    <t>莎莲娜线</t>
  </si>
  <si>
    <t>低级白金采集许可证</t>
  </si>
  <si>
    <t>寒冰气息</t>
  </si>
  <si>
    <t>8级装备配方礼包</t>
  </si>
  <si>
    <t>大地石怪</t>
  </si>
  <si>
    <t>高级白金采集许可证</t>
  </si>
  <si>
    <t>安息草</t>
  </si>
  <si>
    <t>霜狼</t>
  </si>
  <si>
    <t>低级赤松采集许可证</t>
  </si>
  <si>
    <t>兽骨</t>
  </si>
  <si>
    <t>七彩鸟</t>
  </si>
  <si>
    <t>高级赤松采集许可证</t>
  </si>
  <si>
    <t>七彩鸟尾</t>
  </si>
  <si>
    <t>迷雾兽</t>
  </si>
  <si>
    <t>低级莎莲娜线采集许可证</t>
  </si>
  <si>
    <t>荒野之证</t>
  </si>
  <si>
    <t>地龙</t>
  </si>
  <si>
    <t>高级莎莲娜线采集许可证</t>
  </si>
  <si>
    <t>地龙之血</t>
  </si>
  <si>
    <t>人形守卫</t>
  </si>
  <si>
    <t>龙形守卫</t>
  </si>
  <si>
    <t>野兽形守卫</t>
  </si>
  <si>
    <t>魔影士兵1</t>
  </si>
  <si>
    <t>魔影士兵2</t>
  </si>
  <si>
    <t>魔影士兵3</t>
  </si>
  <si>
    <t>封印守卫</t>
  </si>
  <si>
    <t>遗迹守卫</t>
  </si>
  <si>
    <t>先祖无畏</t>
  </si>
  <si>
    <t>先祖勇气</t>
  </si>
  <si>
    <t>先祖智慧</t>
  </si>
  <si>
    <t>先祖公平</t>
  </si>
  <si>
    <t>先祖善良</t>
  </si>
  <si>
    <t>先祖之魂</t>
  </si>
  <si>
    <t>魔影先锋</t>
  </si>
  <si>
    <t>魔影骑士</t>
  </si>
  <si>
    <t>魔影领主</t>
  </si>
  <si>
    <t>漆黑之影</t>
  </si>
  <si>
    <t>职业任务</t>
  </si>
  <si>
    <t>盗匪首领</t>
  </si>
  <si>
    <t>骷髅勇士安德列斯</t>
  </si>
  <si>
    <t>魔像瓦特</t>
  </si>
  <si>
    <t>恐怖之箱巴奇亚</t>
  </si>
  <si>
    <t>火蝾螈莫莫古</t>
  </si>
  <si>
    <t>千年古树妖</t>
  </si>
  <si>
    <t>日常悬赏任务</t>
  </si>
  <si>
    <t>巨人安德罗</t>
  </si>
  <si>
    <t>伦纳斯恶魔</t>
  </si>
  <si>
    <t>魔像巴鲁比</t>
  </si>
  <si>
    <t>死亡恶熊西路</t>
  </si>
  <si>
    <t>骷髅王克莱伯</t>
  </si>
  <si>
    <t>雪域妖魔</t>
  </si>
  <si>
    <t>红恶魔萨鲁</t>
  </si>
  <si>
    <t>盗王之王卡特</t>
  </si>
  <si>
    <t>远古黑龙王克格尔斯托</t>
  </si>
  <si>
    <t>日常掉落1</t>
  </si>
  <si>
    <t>黄金螃蟹</t>
  </si>
  <si>
    <t>恶魔蝙蝠</t>
  </si>
  <si>
    <t>兔耳蝙蝠</t>
  </si>
  <si>
    <t>扫把蝙蝠</t>
  </si>
  <si>
    <t>兔耳仙人掌</t>
  </si>
  <si>
    <t>死亡树精</t>
  </si>
  <si>
    <t>猫熊</t>
  </si>
  <si>
    <t>石像怪</t>
  </si>
  <si>
    <t>黄蜂</t>
  </si>
  <si>
    <t>赤目螳螂</t>
  </si>
  <si>
    <t>死灰螳螂</t>
  </si>
  <si>
    <t>大地翼龙</t>
  </si>
  <si>
    <t>地狱妖犬</t>
  </si>
  <si>
    <t>旋律影子</t>
  </si>
  <si>
    <t>火焰翼龙</t>
  </si>
  <si>
    <t>巨狼</t>
  </si>
  <si>
    <t>日常掉落2</t>
  </si>
  <si>
    <t>地精</t>
  </si>
  <si>
    <t>赤目黑熊</t>
  </si>
  <si>
    <t>恶魔猫</t>
  </si>
  <si>
    <t>蓝蝎</t>
  </si>
  <si>
    <t>使魔</t>
  </si>
  <si>
    <t>绿蛙吓人盒</t>
  </si>
  <si>
    <t>黄色口臭鬼</t>
  </si>
  <si>
    <t>杀龙之刃</t>
  </si>
  <si>
    <t>火焰鼠</t>
  </si>
  <si>
    <t>沼泽树精</t>
  </si>
  <si>
    <t>火焰哥布尔</t>
  </si>
  <si>
    <t>杀手蝎</t>
  </si>
  <si>
    <t>曼陀罗草</t>
  </si>
  <si>
    <t>妖狐</t>
  </si>
  <si>
    <t>恶魔</t>
  </si>
  <si>
    <t>死灵</t>
  </si>
  <si>
    <t>史莱姆</t>
  </si>
  <si>
    <t>风龙蜥</t>
  </si>
  <si>
    <t>迷你蝙蝠</t>
  </si>
  <si>
    <t>日常掉落3</t>
  </si>
  <si>
    <t>顽皮炸弹</t>
  </si>
  <si>
    <t>妖花</t>
  </si>
  <si>
    <t>火焰之刃</t>
  </si>
  <si>
    <t>液态史莱姆</t>
  </si>
  <si>
    <t>火精</t>
  </si>
  <si>
    <t>水晶螃蟹</t>
  </si>
  <si>
    <t>果冻史莱姆</t>
  </si>
  <si>
    <t>兔耳吓人箱</t>
  </si>
  <si>
    <t>金怪</t>
  </si>
  <si>
    <t>虎头蜂</t>
  </si>
  <si>
    <t>纯白吓人箱</t>
  </si>
  <si>
    <t>胖蝙蝠</t>
  </si>
  <si>
    <t>火龙蜥</t>
  </si>
  <si>
    <t>狠毒鸟人</t>
  </si>
  <si>
    <t>大炸弹</t>
  </si>
  <si>
    <t>银怪</t>
  </si>
  <si>
    <t>红色口臭鬼</t>
  </si>
  <si>
    <t>宝石鼠</t>
  </si>
  <si>
    <t>惨白树精</t>
  </si>
  <si>
    <t>火蜘蛛</t>
  </si>
  <si>
    <t>日常掉落4</t>
  </si>
  <si>
    <t>大蝙蝠</t>
  </si>
  <si>
    <t>烈风翼龙</t>
  </si>
  <si>
    <t>大地鼠</t>
  </si>
  <si>
    <t>海蝙蝠</t>
  </si>
  <si>
    <t>寒冰翼龙</t>
  </si>
  <si>
    <t>天使蝙蝠</t>
  </si>
  <si>
    <t>小石像怪</t>
  </si>
  <si>
    <t>鬼灵</t>
  </si>
  <si>
    <t>杀人螳螂</t>
  </si>
  <si>
    <t>印第安仙人掌</t>
  </si>
  <si>
    <t>日常掉落5</t>
  </si>
  <si>
    <t>堕天使</t>
  </si>
  <si>
    <t>猫妖</t>
  </si>
  <si>
    <t>烈风鸟人</t>
  </si>
  <si>
    <t>鼠王</t>
  </si>
  <si>
    <t>恶魔螃蟹</t>
  </si>
  <si>
    <t>水果蝙蝠</t>
  </si>
  <si>
    <t>日常掉落6</t>
  </si>
  <si>
    <t>黄金树精</t>
  </si>
  <si>
    <t>丘比特</t>
  </si>
  <si>
    <t>火焰龟</t>
  </si>
  <si>
    <t>水精</t>
  </si>
  <si>
    <t>日常掉落7</t>
  </si>
  <si>
    <t>冰石怪</t>
  </si>
  <si>
    <t>水晶碎片</t>
  </si>
  <si>
    <t>地石怪</t>
  </si>
  <si>
    <t>水狼</t>
  </si>
  <si>
    <t>三彩鸟</t>
  </si>
  <si>
    <t>鬼兽</t>
  </si>
  <si>
    <t>绿龙</t>
  </si>
  <si>
    <t>鬼影守卫</t>
  </si>
  <si>
    <t>迷幻之龙</t>
  </si>
  <si>
    <t>破坏野兽</t>
  </si>
  <si>
    <t>极寒石怪</t>
  </si>
  <si>
    <t>熔岩石怪</t>
  </si>
  <si>
    <t>永冻之狼</t>
  </si>
  <si>
    <t>炫彩鸟</t>
  </si>
  <si>
    <t>亡者守卫</t>
  </si>
  <si>
    <t>大地之龙</t>
  </si>
  <si>
    <t>魔影守卫</t>
  </si>
  <si>
    <t>幻象之龙</t>
  </si>
  <si>
    <t>哀嚎野兽</t>
  </si>
  <si>
    <t>通缉掉落1</t>
  </si>
  <si>
    <t>武术仙人掌</t>
  </si>
  <si>
    <t>通缉掉落2</t>
  </si>
  <si>
    <t>通缉掉落3</t>
  </si>
  <si>
    <t>通缉掉落4</t>
  </si>
  <si>
    <t>通缉掉落5</t>
  </si>
  <si>
    <t>通缉掉落6</t>
  </si>
  <si>
    <t>罗刹</t>
  </si>
  <si>
    <t>人魔草</t>
  </si>
  <si>
    <t>骷髅海盗</t>
  </si>
  <si>
    <t>小恶魔</t>
  </si>
  <si>
    <t>海贼</t>
  </si>
  <si>
    <t>蓝魔吓人盒</t>
  </si>
  <si>
    <t>绿色口臭鬼</t>
  </si>
  <si>
    <t>红魔吓人盒</t>
  </si>
  <si>
    <t>水龙蜥</t>
  </si>
  <si>
    <t>地狱看门犬</t>
  </si>
  <si>
    <t>金币</t>
  </si>
  <si>
    <t>攻城</t>
  </si>
  <si>
    <t>攻城掉落A</t>
  </si>
  <si>
    <t>丸子炸弹</t>
  </si>
  <si>
    <t>攻城掉落B</t>
  </si>
  <si>
    <t>银色翼龙</t>
  </si>
  <si>
    <t>亚特拉斯巨神</t>
  </si>
  <si>
    <t>伙伴挑战</t>
  </si>
  <si>
    <t>伙伴</t>
  </si>
  <si>
    <t>逃兵 辛克亚</t>
  </si>
  <si>
    <t>佣兵女神 苏娜</t>
  </si>
  <si>
    <t>女武神 吉娜</t>
  </si>
  <si>
    <t>幽火 阿巴斯</t>
  </si>
  <si>
    <t>鹰眼 格隆</t>
  </si>
  <si>
    <t>冥王 伯纳德</t>
  </si>
  <si>
    <t>咒术女王 摩拉</t>
  </si>
  <si>
    <t>神箭手 阿卡丽</t>
  </si>
  <si>
    <t>至尊骑士费伦公爵</t>
  </si>
  <si>
    <t>女剑神 玛娜</t>
  </si>
  <si>
    <t>剑圣 乔克</t>
  </si>
  <si>
    <t>暗火 巴特门迪</t>
  </si>
  <si>
    <t>光使徒 艾莉</t>
  </si>
  <si>
    <t>战神 奎托斯</t>
  </si>
  <si>
    <t>奥术玫瑰 卡娜</t>
  </si>
  <si>
    <t>玫瑰骑士安娜侯爵</t>
  </si>
  <si>
    <t>清道夫 阿拉贡</t>
  </si>
  <si>
    <t>猎杀者 西雅</t>
  </si>
  <si>
    <t>刺客之王 艾奥</t>
  </si>
  <si>
    <t>巫王 汉克斯</t>
  </si>
  <si>
    <t>猩红女巫 梅丽</t>
  </si>
  <si>
    <t>百人</t>
  </si>
  <si>
    <t>百人1</t>
  </si>
  <si>
    <t>3级符文</t>
  </si>
  <si>
    <t>神器碎片</t>
  </si>
  <si>
    <t>百人2</t>
  </si>
  <si>
    <t>百人3</t>
  </si>
  <si>
    <t>百人4</t>
  </si>
  <si>
    <t>百人5</t>
  </si>
  <si>
    <t>百人6</t>
  </si>
  <si>
    <t>百人7</t>
  </si>
  <si>
    <t>百人8</t>
  </si>
  <si>
    <t>百人9</t>
  </si>
  <si>
    <t>百人10</t>
  </si>
  <si>
    <t>百人11</t>
  </si>
  <si>
    <t>百人12</t>
  </si>
  <si>
    <t>百人13</t>
  </si>
  <si>
    <t>百人14</t>
  </si>
  <si>
    <t>白恶魔吉拉斯_2</t>
  </si>
  <si>
    <t>百人15</t>
  </si>
  <si>
    <t>百人16</t>
  </si>
  <si>
    <t>百人17</t>
  </si>
  <si>
    <t>百人18</t>
  </si>
  <si>
    <t>百人19</t>
  </si>
  <si>
    <t>百人20</t>
  </si>
  <si>
    <t>百人21</t>
  </si>
  <si>
    <t>百人22</t>
  </si>
  <si>
    <t>百人23</t>
  </si>
  <si>
    <t>百人24</t>
  </si>
  <si>
    <t>百人25</t>
  </si>
  <si>
    <t>百人26</t>
  </si>
  <si>
    <t>百人27</t>
  </si>
  <si>
    <t>百人28</t>
  </si>
  <si>
    <t>百人29</t>
  </si>
  <si>
    <t>百人30</t>
  </si>
  <si>
    <t>百人31</t>
  </si>
  <si>
    <t>百人32</t>
  </si>
  <si>
    <t>百人33</t>
  </si>
  <si>
    <t>百人34</t>
  </si>
  <si>
    <t>百人35</t>
  </si>
  <si>
    <t>百人36</t>
  </si>
  <si>
    <t>百人37</t>
  </si>
  <si>
    <t>百人38</t>
  </si>
  <si>
    <t>百人39</t>
  </si>
  <si>
    <t>百人40</t>
  </si>
  <si>
    <t>5级符文</t>
  </si>
  <si>
    <t>百人41</t>
  </si>
  <si>
    <t>百人42</t>
  </si>
  <si>
    <t>百人43</t>
  </si>
  <si>
    <t>百人44</t>
  </si>
  <si>
    <t>百人45</t>
  </si>
  <si>
    <t>百人46</t>
  </si>
  <si>
    <t>百人47</t>
  </si>
  <si>
    <t>百人48</t>
  </si>
  <si>
    <t>百人49</t>
  </si>
  <si>
    <t>百人50</t>
  </si>
  <si>
    <t>百人51</t>
  </si>
  <si>
    <t>采集掉落</t>
  </si>
  <si>
    <t>高级采集</t>
  </si>
  <si>
    <t>主角等级达到10级</t>
  </si>
  <si>
    <t>成就</t>
  </si>
  <si>
    <t>主角等级达到20级</t>
  </si>
  <si>
    <t>主角等级达到30级</t>
  </si>
  <si>
    <t>主角等级达到40级</t>
  </si>
  <si>
    <t>主角等级达到50级</t>
  </si>
  <si>
    <t>主角等级达到60级</t>
  </si>
  <si>
    <t>击杀怪物50只</t>
  </si>
  <si>
    <t>击杀怪物100只</t>
  </si>
  <si>
    <t>击杀怪物1000只</t>
  </si>
  <si>
    <t>击杀怪物1w只</t>
  </si>
  <si>
    <t>宠物等级达到5级</t>
  </si>
  <si>
    <t>宠物等级达到10级</t>
  </si>
  <si>
    <t>宠物等级达到20级</t>
  </si>
  <si>
    <t>宠物等级达到30级</t>
  </si>
  <si>
    <t>宠物等级达到40级</t>
  </si>
  <si>
    <t>宠物等级达到50级</t>
  </si>
  <si>
    <t>宠物等级达到60级</t>
  </si>
  <si>
    <t>第一次捕捉宠物</t>
  </si>
  <si>
    <t>成功捕捉5只宠物</t>
  </si>
  <si>
    <t>成功捕捉30只宠物</t>
  </si>
  <si>
    <t>成功捕捉100只宠物</t>
  </si>
  <si>
    <t>第一次打造武器</t>
  </si>
  <si>
    <t>第一次打造衣服</t>
  </si>
  <si>
    <t>第一次招募伙伴</t>
  </si>
  <si>
    <t>获得50个伙伴</t>
  </si>
  <si>
    <t>获得100个伙伴</t>
  </si>
  <si>
    <t>获得500个伙伴</t>
  </si>
  <si>
    <t>第一次将伙伴升级为绿色</t>
  </si>
  <si>
    <t>第一次将伙伴升级为蓝色</t>
  </si>
  <si>
    <t>第一次将伙伴升级为紫色</t>
  </si>
  <si>
    <t>第一次将伙伴升级为金色</t>
  </si>
  <si>
    <t>第一次将伙伴升级为橙色</t>
  </si>
  <si>
    <t>第一次将伙伴升级为粉色</t>
  </si>
  <si>
    <t>第一次获得竞技场胜利</t>
  </si>
  <si>
    <t>获得500次jjc的胜利</t>
  </si>
  <si>
    <t>JJC第一次升到白银段位</t>
  </si>
  <si>
    <t>JJC第一次升到黄金段位</t>
  </si>
  <si>
    <t>JJC第一次升到钻石段位</t>
  </si>
  <si>
    <t>JJC第一次升到传奇段位</t>
  </si>
  <si>
    <t>第一次充值</t>
  </si>
  <si>
    <t>充值金额累计达到500</t>
  </si>
  <si>
    <t>充值金额累计达到1000</t>
  </si>
  <si>
    <t>充值金额累计达到5000</t>
  </si>
  <si>
    <t>充值金额累计达到10000</t>
  </si>
  <si>
    <t>累计花费1000个钻石</t>
  </si>
  <si>
    <t>累计花费10000个钻石</t>
  </si>
  <si>
    <t>紫色伙伴宝箱</t>
  </si>
  <si>
    <t>累计花费50000个钻石</t>
  </si>
  <si>
    <t>6级符文宝箱</t>
  </si>
  <si>
    <t>第一次学习技能</t>
  </si>
  <si>
    <t>金币20000</t>
  </si>
  <si>
    <t>学习了15个不同种类的技能</t>
  </si>
  <si>
    <t>使1个宠物技能栏中技能学满</t>
  </si>
  <si>
    <t>使5个宠物技能栏中技能学满</t>
  </si>
  <si>
    <t>使20个宠物技能栏中技能学满</t>
  </si>
  <si>
    <t>有1名好友</t>
  </si>
  <si>
    <t>有5名好友</t>
  </si>
  <si>
    <t>有20名好友</t>
  </si>
  <si>
    <t>击杀阴影</t>
  </si>
  <si>
    <t>连续30天登录游戏</t>
  </si>
  <si>
    <t>第一次完成日常活动</t>
  </si>
  <si>
    <t>完成10次日常活动</t>
  </si>
  <si>
    <t>连续1天完成所有活动日常</t>
  </si>
  <si>
    <t>连续10天完成所有活动日常</t>
  </si>
  <si>
    <t>金币50000</t>
  </si>
  <si>
    <t>连续30天完成所有活动日常</t>
  </si>
  <si>
    <t>连续3天未做日常活动</t>
  </si>
  <si>
    <t>击败玩家1人</t>
  </si>
  <si>
    <t>金币30000</t>
  </si>
  <si>
    <t>击败玩家50人</t>
  </si>
  <si>
    <t>金币40000</t>
  </si>
  <si>
    <t>击败玩家10人</t>
  </si>
  <si>
    <t>击败玩家100人</t>
  </si>
  <si>
    <t>金币60000</t>
  </si>
  <si>
    <t>击败玩家1000人</t>
  </si>
  <si>
    <t>第一次使用世界频道</t>
  </si>
  <si>
    <t>第一次使用工会频道</t>
  </si>
  <si>
    <t>第一次使用组队频道</t>
  </si>
  <si>
    <t>防御属性达到200点</t>
  </si>
  <si>
    <t>敏捷属性达到200点</t>
  </si>
  <si>
    <t>第一次佩戴一个纯属性的水晶</t>
  </si>
  <si>
    <t>宠物还原卷</t>
  </si>
  <si>
    <t>佩戴过两个饰品</t>
  </si>
  <si>
    <t>第一次采集材料</t>
  </si>
  <si>
    <t>总伤害量达到10000</t>
  </si>
  <si>
    <t>攻击属性达到200点</t>
  </si>
  <si>
    <t>排行榜中等级排行第一！</t>
  </si>
  <si>
    <t>排行榜中宠物排名第一！</t>
  </si>
  <si>
    <t>排行榜中伙伴排名第一！</t>
  </si>
  <si>
    <t>排行榜中竞技排名第一！</t>
  </si>
  <si>
    <t>排行榜中等级排名第二！</t>
  </si>
  <si>
    <t>排行榜中宠物排名第二！</t>
  </si>
  <si>
    <t>排行榜中伙伴排名第二！</t>
  </si>
  <si>
    <t>排行榜中伙伴竞技第二！</t>
  </si>
  <si>
    <t>排行榜中等级排行第三！</t>
  </si>
  <si>
    <t>排行榜中宠物排行第三！</t>
  </si>
  <si>
    <t>排行榜中伙伴排行第三！</t>
  </si>
  <si>
    <t>排行榜中竞技排行第三！</t>
  </si>
  <si>
    <t>制造50个装备</t>
  </si>
  <si>
    <t>制造100个装备</t>
  </si>
  <si>
    <t>制造500个装备</t>
  </si>
  <si>
    <t>成就进度达到50</t>
  </si>
  <si>
    <t>宠物图鉴1</t>
  </si>
  <si>
    <t>宠物图鉴2</t>
  </si>
  <si>
    <t>宠物图鉴3</t>
  </si>
  <si>
    <t>宠物图鉴4</t>
  </si>
  <si>
    <t>宠物图鉴5</t>
  </si>
  <si>
    <t>宠物图鉴6</t>
  </si>
  <si>
    <t>宠物图鉴7</t>
  </si>
  <si>
    <t>宠物图鉴8</t>
  </si>
  <si>
    <t>宠物图鉴9</t>
  </si>
  <si>
    <t>1;1</t>
  </si>
  <si>
    <t>PVE竞技场每天</t>
  </si>
  <si>
    <t>2;3</t>
  </si>
  <si>
    <t>4;10</t>
  </si>
  <si>
    <t>11;20</t>
  </si>
  <si>
    <t>21;50</t>
  </si>
  <si>
    <t>51;100</t>
  </si>
  <si>
    <t>101;200</t>
  </si>
  <si>
    <t>201;500</t>
  </si>
  <si>
    <t>501;1000</t>
  </si>
  <si>
    <t>1001;2000</t>
  </si>
  <si>
    <t>2001;5000</t>
  </si>
  <si>
    <t>5001;10000</t>
  </si>
  <si>
    <t>10001;50000</t>
  </si>
  <si>
    <t>pvp竞技场每天</t>
  </si>
  <si>
    <t>青銅1</t>
  </si>
  <si>
    <t>pvp竞技场每赛季</t>
  </si>
  <si>
    <t>青銅2</t>
  </si>
  <si>
    <t>青銅3</t>
  </si>
  <si>
    <t>每次</t>
  </si>
  <si>
    <t>每天</t>
  </si>
  <si>
    <t>宠物BOSS活动</t>
  </si>
  <si>
    <t>改造图纸碎片</t>
  </si>
  <si>
    <t>30级副本1</t>
  </si>
  <si>
    <t>30级副本2</t>
  </si>
  <si>
    <t>30级副本3</t>
  </si>
  <si>
    <t>30级副本4</t>
  </si>
  <si>
    <t>4级装备宝箱</t>
  </si>
  <si>
    <t>30级副本5</t>
  </si>
  <si>
    <t>30级副本6</t>
  </si>
  <si>
    <t>30级副本7</t>
  </si>
  <si>
    <t>40级副本1</t>
  </si>
  <si>
    <t>40级副本2</t>
  </si>
  <si>
    <t>40级副本3</t>
  </si>
  <si>
    <t>40级副本4</t>
  </si>
  <si>
    <t>5级装备宝箱</t>
  </si>
  <si>
    <t>40级副本5</t>
  </si>
  <si>
    <t>40级副本6</t>
  </si>
  <si>
    <t>40级副本7</t>
  </si>
  <si>
    <t>50级副本1</t>
  </si>
  <si>
    <t>6级装备宝箱</t>
  </si>
  <si>
    <t>50级副本2</t>
  </si>
  <si>
    <t>50级副本3</t>
  </si>
  <si>
    <t>50级副本4</t>
  </si>
  <si>
    <t>50级副本5</t>
  </si>
  <si>
    <t>60级副本1</t>
  </si>
  <si>
    <t>7级装备宝箱</t>
  </si>
  <si>
    <t>60级副本2</t>
  </si>
  <si>
    <t>60级副本3</t>
  </si>
  <si>
    <t>60级副本4</t>
  </si>
  <si>
    <t>60级副本5</t>
  </si>
  <si>
    <t>60级副本6</t>
  </si>
  <si>
    <t>70级副本1</t>
  </si>
  <si>
    <t>4级生命符文</t>
  </si>
  <si>
    <t>70级副本2</t>
  </si>
  <si>
    <t>4级魔防符文</t>
  </si>
  <si>
    <t>70级副本3</t>
  </si>
  <si>
    <t>4级物防符文</t>
  </si>
  <si>
    <t>70级副本4</t>
  </si>
  <si>
    <t>4级敏捷符文</t>
  </si>
  <si>
    <t>70级副本5</t>
  </si>
  <si>
    <t>4级攻击符文</t>
  </si>
  <si>
    <t>幸运星</t>
  </si>
  <si>
    <t>70级副本6</t>
  </si>
  <si>
    <t>BOSS掉落1</t>
  </si>
  <si>
    <t>70级副本7</t>
  </si>
  <si>
    <t>BOSS掉落2</t>
  </si>
  <si>
    <t>70级副本8</t>
  </si>
  <si>
    <t>BOSS掉落3</t>
  </si>
  <si>
    <t>70级副本9</t>
  </si>
  <si>
    <t>BOSS掉落4</t>
  </si>
  <si>
    <t>70级副本10</t>
  </si>
  <si>
    <t>BOSS掉落5</t>
  </si>
  <si>
    <t>70级副本11</t>
  </si>
  <si>
    <t>70级副本12</t>
  </si>
  <si>
    <t>家族入侵</t>
  </si>
  <si>
    <t>家族入侵A</t>
  </si>
  <si>
    <t>家族入侵B</t>
  </si>
  <si>
    <t>勇者选拔战</t>
  </si>
  <si>
    <t>系统发放</t>
  </si>
  <si>
    <t>勇者选拔战A</t>
  </si>
  <si>
    <t>神秘火种</t>
  </si>
  <si>
    <t>200技能草</t>
  </si>
  <si>
    <t>任务链</t>
  </si>
  <si>
    <t>100任务链</t>
  </si>
  <si>
    <t>100次任务奖励</t>
  </si>
  <si>
    <t>200任务链</t>
  </si>
  <si>
    <t>200次任务奖励</t>
  </si>
  <si>
    <t>全职</t>
  </si>
  <si>
    <t>钻石10</t>
  </si>
  <si>
    <t>低级宠物装备礼盒</t>
  </si>
  <si>
    <t>中级宠物装备礼盒</t>
  </si>
  <si>
    <t>逃跑的精怪</t>
  </si>
  <si>
    <t>招财猫碎片</t>
  </si>
  <si>
    <t>番茄精灵碎片</t>
  </si>
  <si>
    <t>怪物经验</t>
  </si>
  <si>
    <t>BOSS经验</t>
  </si>
  <si>
    <t>ID</t>
  </si>
  <si>
    <t>Name</t>
  </si>
  <si>
    <t>等级</t>
  </si>
  <si>
    <t>Type</t>
  </si>
  <si>
    <t>普通怪物</t>
  </si>
  <si>
    <t>LV</t>
  </si>
  <si>
    <t>国宝</t>
  </si>
  <si>
    <t>长剑</t>
  </si>
  <si>
    <t>蘑菇</t>
  </si>
  <si>
    <t>阔剑</t>
  </si>
  <si>
    <t>活动</t>
  </si>
  <si>
    <t>突刺剑</t>
  </si>
  <si>
    <t>普通</t>
  </si>
  <si>
    <t>火舌剑</t>
  </si>
  <si>
    <t>面包剑</t>
  </si>
  <si>
    <t>双手剑</t>
  </si>
  <si>
    <t>双刃长剑</t>
  </si>
  <si>
    <t>锁刃剑</t>
  </si>
  <si>
    <t>格斗剑</t>
  </si>
  <si>
    <t>长锷剑</t>
  </si>
  <si>
    <t>黑作太刀</t>
  </si>
  <si>
    <t>猪牙剑</t>
  </si>
  <si>
    <t>双刃阔剑</t>
  </si>
  <si>
    <t>巨剑</t>
  </si>
  <si>
    <t>长军刀</t>
  </si>
  <si>
    <t>水龙之剑</t>
  </si>
  <si>
    <t>护身短剑</t>
  </si>
  <si>
    <t>细柄短剑</t>
  </si>
  <si>
    <t>长军刀+</t>
  </si>
  <si>
    <t>细刃重剑</t>
  </si>
  <si>
    <t>刚硬巨剑</t>
  </si>
  <si>
    <t>青龙刀</t>
  </si>
  <si>
    <t>曲刀</t>
  </si>
  <si>
    <t>手斧</t>
  </si>
  <si>
    <t>勇气之斧</t>
  </si>
  <si>
    <t>寛手斧</t>
  </si>
  <si>
    <t>战斗手斧</t>
  </si>
  <si>
    <t>格斗手斧</t>
  </si>
  <si>
    <t>钢斧</t>
  </si>
  <si>
    <t>长战斧</t>
  </si>
  <si>
    <t>双刃斧</t>
  </si>
  <si>
    <t>钩爪斧</t>
  </si>
  <si>
    <t>阔刃斧</t>
  </si>
  <si>
    <t>钻保雷格之斧</t>
  </si>
  <si>
    <t>弯月大战斧</t>
  </si>
  <si>
    <t>大型阔刃斧</t>
  </si>
  <si>
    <t>大型双刃斧</t>
  </si>
  <si>
    <t>超大皇帝斧</t>
  </si>
  <si>
    <t>水龙之斧</t>
  </si>
  <si>
    <t>新月斧</t>
  </si>
  <si>
    <t>米诺陶斯战斧</t>
  </si>
  <si>
    <t>大型双刃斧+</t>
  </si>
  <si>
    <t>薄刃钩爪斧</t>
  </si>
  <si>
    <t>蜥蜴人</t>
  </si>
  <si>
    <t>弯月长柄斧</t>
  </si>
  <si>
    <t>金属重斧</t>
  </si>
  <si>
    <t>处刑斧</t>
  </si>
  <si>
    <t>短矛</t>
  </si>
  <si>
    <t>攻城枪</t>
  </si>
  <si>
    <t>刺枪</t>
  </si>
  <si>
    <t>金属枪</t>
  </si>
  <si>
    <t>长柄弯枪</t>
  </si>
  <si>
    <t>长柄尖枪</t>
  </si>
  <si>
    <t>穗枪</t>
  </si>
  <si>
    <t>双叉戟</t>
  </si>
  <si>
    <t>护卫枪</t>
  </si>
  <si>
    <t>骑士枪</t>
  </si>
  <si>
    <t>偃月枪</t>
  </si>
  <si>
    <t>大砍枪</t>
  </si>
  <si>
    <t>长尖枪</t>
  </si>
  <si>
    <t>蝎枪</t>
  </si>
  <si>
    <t>双刃枪</t>
  </si>
  <si>
    <t>水龙之枪</t>
  </si>
  <si>
    <t>阔刃枪</t>
  </si>
  <si>
    <t>东方长刺枪</t>
  </si>
  <si>
    <t>蝎抢+</t>
  </si>
  <si>
    <t>钩爪枪</t>
  </si>
  <si>
    <t>原始枪</t>
  </si>
  <si>
    <t>三叉战戟</t>
  </si>
  <si>
    <t>异形枪</t>
  </si>
  <si>
    <t>轻型弓</t>
  </si>
  <si>
    <t>威力短弓</t>
  </si>
  <si>
    <t>短战弓</t>
  </si>
  <si>
    <t>罪恶骑士</t>
  </si>
  <si>
    <t>猎弓</t>
  </si>
  <si>
    <t>黑暗拳皇</t>
  </si>
  <si>
    <t>强弓</t>
  </si>
  <si>
    <t>毒咒大师</t>
  </si>
  <si>
    <t>格斗弓</t>
  </si>
  <si>
    <t>狙击弓</t>
  </si>
  <si>
    <t>人修罗</t>
  </si>
  <si>
    <t>强力狙击弓</t>
  </si>
  <si>
    <t>杀手长弓</t>
  </si>
  <si>
    <t>冲击弓</t>
  </si>
  <si>
    <t>米斯特丁之弓</t>
  </si>
  <si>
    <t>绝望女巫</t>
  </si>
  <si>
    <t>巨弓</t>
  </si>
  <si>
    <t>长格斗弓</t>
  </si>
  <si>
    <t>破邪长弓</t>
  </si>
  <si>
    <t>月光长弓</t>
  </si>
  <si>
    <t>水龙之弓</t>
  </si>
  <si>
    <t>原始石弓</t>
  </si>
  <si>
    <t>重弦弓</t>
  </si>
  <si>
    <t>月光之弓+</t>
  </si>
  <si>
    <t>平行弓</t>
  </si>
  <si>
    <t>灵魂之弓</t>
  </si>
  <si>
    <t>摘星之弓</t>
  </si>
  <si>
    <t>魔弹</t>
  </si>
  <si>
    <t>短杖</t>
  </si>
  <si>
    <t>权杖</t>
  </si>
  <si>
    <t>大地之杖</t>
  </si>
  <si>
    <t>激流权杖</t>
  </si>
  <si>
    <t>魔之手杖</t>
  </si>
  <si>
    <t>魔之权杖</t>
  </si>
  <si>
    <t>贤者手杖</t>
  </si>
  <si>
    <t>贤者权杖</t>
  </si>
  <si>
    <t>琥珀杖</t>
  </si>
  <si>
    <t>琥珀权杖</t>
  </si>
  <si>
    <t>魔晶之杖</t>
  </si>
  <si>
    <t>元素之杖</t>
  </si>
  <si>
    <t>神圣之杖</t>
  </si>
  <si>
    <t>怒音之杖</t>
  </si>
  <si>
    <t>隐者之杖</t>
  </si>
  <si>
    <t>水龙之杖</t>
  </si>
  <si>
    <t>光明短杖</t>
  </si>
  <si>
    <t>恶魔之杖</t>
  </si>
  <si>
    <t>落雷权杖+</t>
  </si>
  <si>
    <t>太阳短杖</t>
  </si>
  <si>
    <t>天使之杖</t>
  </si>
  <si>
    <t>圣者之杖</t>
  </si>
  <si>
    <t>星屑短杖</t>
  </si>
  <si>
    <t>小刀</t>
  </si>
  <si>
    <t>锐刃小刀</t>
  </si>
  <si>
    <t>圆盘小刀</t>
  </si>
  <si>
    <t>细刃掷刀</t>
  </si>
  <si>
    <t>滑翔小刀</t>
  </si>
  <si>
    <t>细直刃小刀</t>
  </si>
  <si>
    <t>耳柄小刀</t>
  </si>
  <si>
    <t>骑士小刀</t>
  </si>
  <si>
    <t>球锷小刀</t>
  </si>
  <si>
    <t>双刃小刀</t>
  </si>
  <si>
    <t>忍者飞镖</t>
  </si>
  <si>
    <t>阔刃小刀</t>
  </si>
  <si>
    <t>触角小刀</t>
  </si>
  <si>
    <t>汉拉提小刀</t>
  </si>
  <si>
    <t>凶杀刀</t>
  </si>
  <si>
    <t>水龙小刀</t>
  </si>
  <si>
    <t>切肉小刀</t>
  </si>
  <si>
    <t>古传小刀</t>
  </si>
  <si>
    <t>疾速短刀+</t>
  </si>
  <si>
    <t>华丽小刀</t>
  </si>
  <si>
    <t>手里剑</t>
  </si>
  <si>
    <t>勾爪掷刀</t>
  </si>
  <si>
    <t>幻之匕首</t>
  </si>
  <si>
    <t>硬皮头盔</t>
  </si>
  <si>
    <t>铜制头盔</t>
  </si>
  <si>
    <t>铁板布盔</t>
  </si>
  <si>
    <t>铜铁皮盔</t>
  </si>
  <si>
    <t>金属护额</t>
  </si>
  <si>
    <t>铁制头盔</t>
  </si>
  <si>
    <t>霸葛头盔</t>
  </si>
  <si>
    <t>角饰头盔</t>
  </si>
  <si>
    <t>开放式头盔</t>
  </si>
  <si>
    <t>葛理克头盔</t>
  </si>
  <si>
    <t>死亡蜂</t>
  </si>
  <si>
    <t>格奥尔古之盔</t>
  </si>
  <si>
    <t>巴比克头盔</t>
  </si>
  <si>
    <t>利刃头盔</t>
  </si>
  <si>
    <t>骑士头盔</t>
  </si>
  <si>
    <t>钢制头盔</t>
  </si>
  <si>
    <t>水龙之盔</t>
  </si>
  <si>
    <t>博流盖尔头盔</t>
  </si>
  <si>
    <t>铆钉头盔</t>
  </si>
  <si>
    <t>钢制头盔+</t>
  </si>
  <si>
    <t>羽毛头盔</t>
  </si>
  <si>
    <t>龙盔</t>
  </si>
  <si>
    <t>白金头盔</t>
  </si>
  <si>
    <t>圣龙头盔</t>
  </si>
  <si>
    <t>麻布帽</t>
  </si>
  <si>
    <t>硬帽</t>
  </si>
  <si>
    <t>轻帽</t>
  </si>
  <si>
    <t>皮帽</t>
  </si>
  <si>
    <t>硬皮帽</t>
  </si>
  <si>
    <t>可爱的帽子</t>
  </si>
  <si>
    <t>时髦帽子</t>
  </si>
  <si>
    <t>鸭舌帽</t>
  </si>
  <si>
    <t>蓝徽章之帽</t>
  </si>
  <si>
    <t>高级帽子</t>
  </si>
  <si>
    <t>奥殊之帽</t>
  </si>
  <si>
    <t>装饰著花的帽子</t>
  </si>
  <si>
    <t>青铜帽子</t>
  </si>
  <si>
    <t>淑女帽</t>
  </si>
  <si>
    <t>可爱的扁帽子</t>
  </si>
  <si>
    <t>水龙之帽</t>
  </si>
  <si>
    <t>军帽</t>
  </si>
  <si>
    <t>时髦避暑帽</t>
  </si>
  <si>
    <t>可爱的扁帽子+</t>
  </si>
  <si>
    <t>头目的帽子</t>
  </si>
  <si>
    <t>羽毛帽</t>
  </si>
  <si>
    <t>魔术师之帽</t>
  </si>
  <si>
    <t>黄昏之帽</t>
  </si>
  <si>
    <t>妖精之帽</t>
  </si>
  <si>
    <t>软皮甲</t>
  </si>
  <si>
    <t>宝贝炸弹</t>
  </si>
  <si>
    <t>护心甲</t>
  </si>
  <si>
    <t>青铜铠甲</t>
  </si>
  <si>
    <t>轻型铠甲</t>
  </si>
  <si>
    <t>轻型锁炼甲</t>
  </si>
  <si>
    <t>幻影</t>
  </si>
  <si>
    <t>环甲</t>
  </si>
  <si>
    <t>钢铁铠甲</t>
  </si>
  <si>
    <t>金属皮甲</t>
  </si>
  <si>
    <t>长型金属铠甲</t>
  </si>
  <si>
    <t>索状铠甲</t>
  </si>
  <si>
    <t>剑齿铠甲</t>
  </si>
  <si>
    <t>重铁板甲</t>
  </si>
  <si>
    <t>铁板半身甲</t>
  </si>
  <si>
    <t>实战铠甲</t>
  </si>
  <si>
    <t>黄金铠甲</t>
  </si>
  <si>
    <t>水龙铠甲</t>
  </si>
  <si>
    <t>重金属铠甲</t>
  </si>
  <si>
    <t>野兽之铠</t>
  </si>
  <si>
    <t>轻短铠甲+</t>
  </si>
  <si>
    <t>帝王之铠</t>
  </si>
  <si>
    <t>亡灵铠甲</t>
  </si>
  <si>
    <t>漆黑之铠</t>
  </si>
  <si>
    <t>超黄金铠甲</t>
  </si>
  <si>
    <t>旅人之服</t>
  </si>
  <si>
    <t>保护衣</t>
  </si>
  <si>
    <t>羽毛装</t>
  </si>
  <si>
    <t>皮装</t>
  </si>
  <si>
    <t>硬皮服</t>
  </si>
  <si>
    <t>锁链装</t>
  </si>
  <si>
    <t>布甲</t>
  </si>
  <si>
    <t>衬甲</t>
  </si>
  <si>
    <t>环服</t>
  </si>
  <si>
    <t>士兵护衣</t>
  </si>
  <si>
    <t>苏典之服</t>
  </si>
  <si>
    <t>长索锥衣</t>
  </si>
  <si>
    <t>索锥上衣</t>
  </si>
  <si>
    <t>骨衣</t>
  </si>
  <si>
    <t>超级衣服</t>
  </si>
  <si>
    <t>水龙之衣</t>
  </si>
  <si>
    <t>疾风之衣</t>
  </si>
  <si>
    <t>步兵战衣</t>
  </si>
  <si>
    <t>兽骨之衣+</t>
  </si>
  <si>
    <t>勇者之衣</t>
  </si>
  <si>
    <t>女神之衣</t>
  </si>
  <si>
    <t>不死鸟之服</t>
  </si>
  <si>
    <t>灵魂之服</t>
  </si>
  <si>
    <t>羽毛袍</t>
  </si>
  <si>
    <t>轻皮袍</t>
  </si>
  <si>
    <t>网袍</t>
  </si>
  <si>
    <t>风袍</t>
  </si>
  <si>
    <t>硬皮袍</t>
  </si>
  <si>
    <t>环袍</t>
  </si>
  <si>
    <t>乌鸦之袍</t>
  </si>
  <si>
    <t>月亮之袍</t>
  </si>
  <si>
    <t>狐皮披风</t>
  </si>
  <si>
    <t>东方法衣</t>
  </si>
  <si>
    <t>黑暗鸟人</t>
  </si>
  <si>
    <t>圣堂之袍</t>
  </si>
  <si>
    <t>爱杰利亚之袍</t>
  </si>
  <si>
    <t>一万血</t>
  </si>
  <si>
    <t>圣者之袍</t>
  </si>
  <si>
    <t>一万魔</t>
  </si>
  <si>
    <t>战斗长袍</t>
  </si>
  <si>
    <t>五千攻击</t>
  </si>
  <si>
    <t>冠军之袍</t>
  </si>
  <si>
    <t>五千防御</t>
  </si>
  <si>
    <t>时之袍</t>
  </si>
  <si>
    <t>五千敏</t>
  </si>
  <si>
    <t>水龙法袍</t>
  </si>
  <si>
    <t>五千精神</t>
  </si>
  <si>
    <t>死神之袍</t>
  </si>
  <si>
    <t>五千回复</t>
  </si>
  <si>
    <t>身体防具</t>
  </si>
  <si>
    <t>魔攻5000</t>
  </si>
  <si>
    <t>洁净之袍+</t>
  </si>
  <si>
    <t>抗魔5000</t>
  </si>
  <si>
    <t>黑暗之袍</t>
  </si>
  <si>
    <t>命中5000</t>
  </si>
  <si>
    <t>圣袍</t>
  </si>
  <si>
    <t>闪躲5000</t>
  </si>
  <si>
    <t>灵魂之袍</t>
  </si>
  <si>
    <t>必杀5000</t>
  </si>
  <si>
    <t>奇迹之袍</t>
  </si>
  <si>
    <t>反击5000</t>
  </si>
  <si>
    <t>软皮靴</t>
  </si>
  <si>
    <t>抗昏睡10000</t>
  </si>
  <si>
    <t>皮靴</t>
  </si>
  <si>
    <t>抗石化10000</t>
  </si>
  <si>
    <t>硬皮靴</t>
  </si>
  <si>
    <t>抗酒醉9999</t>
  </si>
  <si>
    <t>长靴</t>
  </si>
  <si>
    <t>抗混乱9999</t>
  </si>
  <si>
    <t>厚底靴</t>
  </si>
  <si>
    <t>抗遗忘9999</t>
  </si>
  <si>
    <t>编织的靴子</t>
  </si>
  <si>
    <t>抗毒9999</t>
  </si>
  <si>
    <t>锁炼长靴</t>
  </si>
  <si>
    <t>抗暗杀9999</t>
  </si>
  <si>
    <t>锁炼靴</t>
  </si>
  <si>
    <t>蜥蝪靴</t>
  </si>
  <si>
    <t>蜥蝪长靴</t>
  </si>
  <si>
    <t>哥茨长靴</t>
  </si>
  <si>
    <t>钢靴</t>
  </si>
  <si>
    <t>钢制长靴</t>
  </si>
  <si>
    <t>水晶靴</t>
  </si>
  <si>
    <t>银靴</t>
  </si>
  <si>
    <t>水龙之靴</t>
  </si>
  <si>
    <t>流水之靴</t>
  </si>
  <si>
    <t>芙蕾雅之靴</t>
  </si>
  <si>
    <t>标准长靴+</t>
  </si>
  <si>
    <t>钻石靴</t>
  </si>
  <si>
    <t>钻石长靴</t>
  </si>
  <si>
    <t>秘密之靴</t>
  </si>
  <si>
    <t>龙之靴</t>
  </si>
  <si>
    <t>运动鞋</t>
  </si>
  <si>
    <t>马车鞋</t>
  </si>
  <si>
    <t>皮鞋</t>
  </si>
  <si>
    <t>安全鞋</t>
  </si>
  <si>
    <t>光之鞋</t>
  </si>
  <si>
    <t>战鞋</t>
  </si>
  <si>
    <t>薄板鞋</t>
  </si>
  <si>
    <t>锁链鞋</t>
  </si>
  <si>
    <t>蜥蝪鞋</t>
  </si>
  <si>
    <t>维京鞋</t>
  </si>
  <si>
    <t>特制舞鞋</t>
  </si>
  <si>
    <t>战斗鞋</t>
  </si>
  <si>
    <t>骑士鞋</t>
  </si>
  <si>
    <t>妖精鞋</t>
  </si>
  <si>
    <t>紫水晶鞋</t>
  </si>
  <si>
    <t>水龙之鞋</t>
  </si>
  <si>
    <t>白金鞋</t>
  </si>
  <si>
    <t>精致高根鞋</t>
  </si>
  <si>
    <t>妖精鞋+</t>
  </si>
  <si>
    <t>神秘之鞋</t>
  </si>
  <si>
    <t>力量之鞋</t>
  </si>
  <si>
    <t>黄金鞋</t>
  </si>
  <si>
    <t>龙之鞋</t>
  </si>
  <si>
    <t>小圆盾</t>
  </si>
  <si>
    <t>小型盾</t>
  </si>
  <si>
    <t>板盾</t>
  </si>
  <si>
    <t>鸢盾</t>
  </si>
  <si>
    <t>漩涡重盾</t>
  </si>
  <si>
    <t>哥特盾</t>
  </si>
  <si>
    <t>士兵盾</t>
  </si>
  <si>
    <t>重盾</t>
  </si>
  <si>
    <t>蜥蝪盾</t>
  </si>
  <si>
    <t>反光之盾</t>
  </si>
  <si>
    <t>圣者之盾</t>
  </si>
  <si>
    <t>风之盾</t>
  </si>
  <si>
    <t>狮子盾</t>
  </si>
  <si>
    <t>防守之盾</t>
  </si>
  <si>
    <t>黄金之盾</t>
  </si>
  <si>
    <t>水龙之盾</t>
  </si>
  <si>
    <t>镜之盾</t>
  </si>
  <si>
    <t>力量之盾</t>
  </si>
  <si>
    <t>防御之盾+</t>
  </si>
  <si>
    <t>漆黑之盾</t>
  </si>
  <si>
    <t>火龙之盾</t>
  </si>
  <si>
    <t>黑暗之盾</t>
  </si>
  <si>
    <t>勇者之盾</t>
  </si>
  <si>
    <t>地水晶</t>
  </si>
  <si>
    <t>风水晶</t>
  </si>
  <si>
    <t>火水晶</t>
  </si>
  <si>
    <t>水水晶</t>
  </si>
  <si>
    <t>地水水晶</t>
  </si>
  <si>
    <t>风地水晶</t>
  </si>
  <si>
    <t>火风水晶</t>
  </si>
  <si>
    <t>水火水晶</t>
  </si>
  <si>
    <t>莱德的祝福</t>
  </si>
  <si>
    <t>艾利娜的祝福</t>
  </si>
  <si>
    <t>水王的手环</t>
  </si>
  <si>
    <t>国王奖章</t>
  </si>
  <si>
    <t>光能魔晶项链</t>
  </si>
  <si>
    <t>光能魔镜手镯</t>
  </si>
  <si>
    <t>不幸的戒指</t>
  </si>
  <si>
    <t>牛鬼洋娃娃</t>
  </si>
  <si>
    <t>大地鼠洋娃娃</t>
  </si>
  <si>
    <t>水蓝鼠洋娃娃</t>
  </si>
  <si>
    <t>露比洋娃娃</t>
  </si>
  <si>
    <t>幸福的蛋糕</t>
  </si>
  <si>
    <t>祝福的蛋糕</t>
  </si>
  <si>
    <t>美味的蛋糕</t>
  </si>
  <si>
    <t>魔大一阶证书</t>
  </si>
  <si>
    <t>魔大二阶证书</t>
  </si>
  <si>
    <t>魔大三阶证书</t>
  </si>
  <si>
    <t>魔大高阶证书</t>
  </si>
  <si>
    <t>魔大师阶证书</t>
  </si>
  <si>
    <t>魔大圣阶证书</t>
  </si>
  <si>
    <t>魔大神阶证书</t>
  </si>
  <si>
    <t>海洋之心</t>
  </si>
  <si>
    <t>火焰之魂</t>
  </si>
  <si>
    <t>强袭水晶（火风）</t>
  </si>
  <si>
    <t>强袭水晶（风地）</t>
  </si>
  <si>
    <t>强袭水晶（水火）</t>
  </si>
  <si>
    <t>强袭水晶（地水）</t>
  </si>
  <si>
    <t>生命之戒</t>
  </si>
  <si>
    <t>勇气之饰</t>
  </si>
  <si>
    <t>天使之饰</t>
  </si>
  <si>
    <t>再生之饰</t>
  </si>
  <si>
    <t>暗影之饰</t>
  </si>
  <si>
    <t>风之手环</t>
  </si>
  <si>
    <t>驯养之饰</t>
  </si>
  <si>
    <t>猛击之饰</t>
  </si>
  <si>
    <t>精灵之饰</t>
  </si>
  <si>
    <t>斯巴达之饰</t>
  </si>
  <si>
    <t>有数值没称号</t>
  </si>
  <si>
    <t>女骑士之戒</t>
  </si>
  <si>
    <t>精灵石臂环</t>
  </si>
  <si>
    <t>王者守护神</t>
  </si>
  <si>
    <t>情比金坚戒</t>
  </si>
  <si>
    <t>荣耀之戒</t>
  </si>
  <si>
    <t>祈祷的耳环</t>
  </si>
  <si>
    <t>士兵鞋</t>
  </si>
  <si>
    <t>士兵头盔</t>
  </si>
  <si>
    <t>失魂的首饰</t>
  </si>
  <si>
    <t>玻璃耳环</t>
  </si>
  <si>
    <t>赖光的头盔</t>
  </si>
  <si>
    <t>破魔弓</t>
  </si>
  <si>
    <t>鬼的标志</t>
  </si>
  <si>
    <t>黑暗之戒</t>
  </si>
  <si>
    <t>凯利夏的首饰</t>
  </si>
  <si>
    <t>精灵石的耳环</t>
  </si>
  <si>
    <t>真红的手镯</t>
  </si>
  <si>
    <t>繆拉耳环</t>
  </si>
  <si>
    <t>殊勋手镯</t>
  </si>
  <si>
    <t>露比的衣服</t>
  </si>
  <si>
    <t>失魂的耳饰</t>
  </si>
  <si>
    <t>猫头鹰头盔</t>
  </si>
  <si>
    <t>祈祷的围巾</t>
  </si>
  <si>
    <t>冰之杖</t>
  </si>
  <si>
    <t>冰之斧</t>
  </si>
  <si>
    <t>野狼船长的航海日志</t>
  </si>
  <si>
    <t>杂役古堤的航海日志</t>
  </si>
  <si>
    <t>阳光耳饰</t>
  </si>
  <si>
    <t>永恒之链</t>
  </si>
  <si>
    <t>神圣手环</t>
  </si>
  <si>
    <t>猩红之戒</t>
  </si>
  <si>
    <t>蓝月之戒</t>
  </si>
  <si>
    <t>生命的羁绊</t>
  </si>
  <si>
    <t>突击之饰</t>
  </si>
  <si>
    <t>痛击之饰</t>
  </si>
  <si>
    <t>奋迅之饰</t>
  </si>
  <si>
    <t>仁爱之饰</t>
  </si>
  <si>
    <t>恢复之饰</t>
  </si>
  <si>
    <t>蛊惑之饰</t>
  </si>
  <si>
    <t>威力之饰</t>
  </si>
  <si>
    <t>见习勇者勋章</t>
  </si>
  <si>
    <t>勇者勋章</t>
  </si>
  <si>
    <t>王宫勇者勋章</t>
  </si>
  <si>
    <t>御用勇者勋章</t>
  </si>
  <si>
    <t>时间水晶Lv1</t>
  </si>
  <si>
    <t>时间水晶Lv2</t>
  </si>
  <si>
    <t>时间水晶Lv3</t>
  </si>
  <si>
    <t>时间水晶Lv6</t>
  </si>
  <si>
    <t>再生灵药</t>
  </si>
  <si>
    <t>试做型光辉法杖</t>
  </si>
  <si>
    <t>试做型光辉之弓</t>
  </si>
  <si>
    <t>试做型光辉之剑</t>
  </si>
  <si>
    <t>试做型光辉之枪</t>
  </si>
  <si>
    <t>试做型光辉之斧</t>
  </si>
  <si>
    <t>试做型光辉小刀</t>
  </si>
  <si>
    <t>神秘的蛋</t>
  </si>
  <si>
    <t>完全修理卷</t>
  </si>
  <si>
    <t>冠军戒指</t>
  </si>
  <si>
    <t>亚军戒指</t>
  </si>
  <si>
    <t>季军戒指</t>
  </si>
  <si>
    <t>殿军戒指</t>
  </si>
  <si>
    <t>八强戒指</t>
  </si>
  <si>
    <t>十六强戒指</t>
  </si>
  <si>
    <t>中量级冠军戒指</t>
  </si>
  <si>
    <t>中量级亚军戒指</t>
  </si>
  <si>
    <t>中量级季军戒指</t>
  </si>
  <si>
    <t>中量级殿军戒指</t>
  </si>
  <si>
    <t>中量级八强戒指</t>
  </si>
  <si>
    <t>中量级十六强戒指</t>
  </si>
  <si>
    <t>重量级冠军戒指</t>
  </si>
  <si>
    <t>重量级亚军戒指</t>
  </si>
  <si>
    <t>重量级季军戒指</t>
  </si>
  <si>
    <t>重量级殿军戒指</t>
  </si>
  <si>
    <t>重量级八强戒指</t>
  </si>
  <si>
    <t>重量级十六强戒指</t>
  </si>
  <si>
    <t>超级防御</t>
  </si>
  <si>
    <t>超级攻击</t>
  </si>
  <si>
    <t>超级闪避</t>
  </si>
  <si>
    <t>牛币力特</t>
  </si>
  <si>
    <t>500技能草</t>
  </si>
  <si>
    <t>测试用10W技能草</t>
  </si>
  <si>
    <t>初级经验球</t>
  </si>
  <si>
    <t>中级经验球</t>
  </si>
  <si>
    <t>高级经验球</t>
  </si>
  <si>
    <t>超级经验球</t>
  </si>
  <si>
    <t>特级经验球</t>
  </si>
  <si>
    <t>真·特级经验球</t>
  </si>
  <si>
    <t>经验球霸</t>
  </si>
  <si>
    <t>真经验球霸</t>
  </si>
  <si>
    <t>5000技能草</t>
  </si>
  <si>
    <t>10000技能草</t>
  </si>
  <si>
    <t>测试耐久武器</t>
  </si>
  <si>
    <t>铁</t>
  </si>
  <si>
    <t>银</t>
  </si>
  <si>
    <t>铝</t>
  </si>
  <si>
    <t>纯银</t>
  </si>
  <si>
    <t>金</t>
  </si>
  <si>
    <t>幻之钢</t>
  </si>
  <si>
    <t>幻之银</t>
  </si>
  <si>
    <t>勒格耐席姆</t>
  </si>
  <si>
    <t>奥利哈钢</t>
  </si>
  <si>
    <t>钢骑之矿</t>
  </si>
  <si>
    <t>永久冰石</t>
  </si>
  <si>
    <t>枞</t>
  </si>
  <si>
    <t>黄月木</t>
  </si>
  <si>
    <t>茱萸木</t>
  </si>
  <si>
    <t>铁杉</t>
  </si>
  <si>
    <t>琵琶木</t>
  </si>
  <si>
    <t>朴</t>
  </si>
  <si>
    <t>杉</t>
  </si>
  <si>
    <t>单木</t>
  </si>
  <si>
    <t>丝柏</t>
  </si>
  <si>
    <t>梣</t>
  </si>
  <si>
    <t>苹果薄荷</t>
  </si>
  <si>
    <t>柠檬草</t>
  </si>
  <si>
    <t>蝴蝶花</t>
  </si>
  <si>
    <t>果梨</t>
  </si>
  <si>
    <t>桃木</t>
  </si>
  <si>
    <t>冰冻爱丽丝</t>
  </si>
  <si>
    <t>番红花</t>
  </si>
  <si>
    <t>百里香</t>
  </si>
  <si>
    <t>瞿麦</t>
  </si>
  <si>
    <t>香草</t>
  </si>
  <si>
    <t>茴香</t>
  </si>
  <si>
    <t>七叶树</t>
  </si>
  <si>
    <t>蕃茄</t>
  </si>
  <si>
    <t>鸡蛋</t>
  </si>
  <si>
    <t>小麦粉</t>
  </si>
  <si>
    <t>神圣米</t>
  </si>
  <si>
    <t>葱</t>
  </si>
  <si>
    <t>牛奶</t>
  </si>
  <si>
    <t>青椒</t>
  </si>
  <si>
    <t>石鲷鱼</t>
  </si>
  <si>
    <t>大豆</t>
  </si>
  <si>
    <t>盐</t>
  </si>
  <si>
    <t>酱油</t>
  </si>
  <si>
    <t>白菜</t>
  </si>
  <si>
    <t>芹菜</t>
  </si>
  <si>
    <t>鸡肉</t>
  </si>
  <si>
    <t>竹笋</t>
  </si>
  <si>
    <t>海苔</t>
  </si>
  <si>
    <t>竹荚鱼</t>
  </si>
  <si>
    <t>牛肉</t>
  </si>
  <si>
    <t>星鳗</t>
  </si>
  <si>
    <t>生姜</t>
  </si>
  <si>
    <t>胡椒</t>
  </si>
  <si>
    <t>马玲薯</t>
  </si>
  <si>
    <t>猪肉</t>
  </si>
  <si>
    <t>芝麻娃娃</t>
  </si>
  <si>
    <t>大黑虾</t>
  </si>
  <si>
    <t>鲑鱼</t>
  </si>
  <si>
    <t>砂糖</t>
  </si>
  <si>
    <t>米</t>
  </si>
  <si>
    <t>高级奶油</t>
  </si>
  <si>
    <t>辣椒</t>
  </si>
  <si>
    <t>咖哩块</t>
  </si>
  <si>
    <t>螃蟹</t>
  </si>
  <si>
    <t>霜降牛肉</t>
  </si>
  <si>
    <t>阿巴尼斯哈蜜瓜</t>
  </si>
  <si>
    <t>伊势虾</t>
  </si>
  <si>
    <t>海胆</t>
  </si>
  <si>
    <t>鱼翅</t>
  </si>
  <si>
    <t>甲鱼</t>
  </si>
  <si>
    <t>狐皮</t>
  </si>
  <si>
    <t>鹿皮</t>
  </si>
  <si>
    <t>湿地毒蛇</t>
  </si>
  <si>
    <t>瓶子</t>
  </si>
  <si>
    <t>铜条</t>
  </si>
  <si>
    <t>铁条</t>
  </si>
  <si>
    <t>银条</t>
  </si>
  <si>
    <t>铝条</t>
  </si>
  <si>
    <t>纯银条</t>
  </si>
  <si>
    <t>金条</t>
  </si>
  <si>
    <t>白金条</t>
  </si>
  <si>
    <t>幻之钢条</t>
  </si>
  <si>
    <t>幻之银条</t>
  </si>
  <si>
    <t>勒格耐席姆条</t>
  </si>
  <si>
    <t>奥利哈钢条</t>
  </si>
  <si>
    <t>木绵布</t>
  </si>
  <si>
    <t>毛毡</t>
  </si>
  <si>
    <t>棉</t>
  </si>
  <si>
    <t>细线</t>
  </si>
  <si>
    <t>绢布</t>
  </si>
  <si>
    <t>杰诺瓦线</t>
  </si>
  <si>
    <t>细麻布</t>
  </si>
  <si>
    <t>开米士毛线</t>
  </si>
  <si>
    <t>阿巴尼斯制的线</t>
  </si>
  <si>
    <t>阿巴尼斯制的布</t>
  </si>
  <si>
    <t>德特家的布</t>
  </si>
  <si>
    <t>破烂的帽子</t>
  </si>
  <si>
    <t>破烂的袍</t>
  </si>
  <si>
    <t>破烂的靴子</t>
  </si>
  <si>
    <t>破损的鞋</t>
  </si>
  <si>
    <t>破烂的衣服</t>
  </si>
  <si>
    <t>生锈的短剑</t>
  </si>
  <si>
    <t>生锈的盾</t>
  </si>
  <si>
    <t>生锈的斧</t>
  </si>
  <si>
    <t>生锈的弓</t>
  </si>
  <si>
    <t>生锈的剑</t>
  </si>
  <si>
    <t>生锈的铠</t>
  </si>
  <si>
    <t>生锈的枪</t>
  </si>
  <si>
    <t>生锈的头盔</t>
  </si>
  <si>
    <t>生锈的投掷武器</t>
  </si>
  <si>
    <t>生锈的杖</t>
  </si>
  <si>
    <t>地的水晶碎片</t>
  </si>
  <si>
    <t>火的水晶碎片</t>
  </si>
  <si>
    <t>水的水晶碎片</t>
  </si>
  <si>
    <t>风的水晶碎片</t>
  </si>
  <si>
    <t>魔族的水晶</t>
  </si>
  <si>
    <t>大炸弹的卡片</t>
  </si>
  <si>
    <t>风龙蜥的甲壳</t>
  </si>
  <si>
    <t>蓝龙的鳞片</t>
  </si>
  <si>
    <t>蔓陀罗草的皮</t>
  </si>
  <si>
    <t>魔法萝卜</t>
  </si>
  <si>
    <t>神眼</t>
  </si>
  <si>
    <t>誓言之证</t>
  </si>
  <si>
    <t>妖草的血</t>
  </si>
  <si>
    <t>陨石</t>
  </si>
  <si>
    <t>弓箭手推荐信</t>
  </si>
  <si>
    <t>法师推荐信</t>
  </si>
  <si>
    <t>传教推荐信</t>
  </si>
  <si>
    <t>战斧推荐信</t>
  </si>
  <si>
    <t>骑士推荐信</t>
  </si>
  <si>
    <t>剑士推荐信</t>
  </si>
  <si>
    <t>巫师推荐信</t>
  </si>
  <si>
    <t>咒术推荐信</t>
  </si>
  <si>
    <t>格斗推荐信</t>
  </si>
  <si>
    <t>饲养推荐信</t>
  </si>
  <si>
    <t>驯兽推荐信</t>
  </si>
  <si>
    <t>忍者推荐信</t>
  </si>
  <si>
    <t>魔石</t>
  </si>
  <si>
    <t>石榴石的碎片</t>
  </si>
  <si>
    <t>破损很严重的石榴石</t>
  </si>
  <si>
    <t>破破的石榴石</t>
  </si>
  <si>
    <t>有点破损的石榴石</t>
  </si>
  <si>
    <t>石榴石</t>
  </si>
  <si>
    <t>还不错的石榴石</t>
  </si>
  <si>
    <t>优良的石榴石</t>
  </si>
  <si>
    <t>非常优良的石榴石</t>
  </si>
  <si>
    <t>接近完美的石榴石</t>
  </si>
  <si>
    <t>完全结晶体的石榴石</t>
  </si>
  <si>
    <t>黄宝石的碎片</t>
  </si>
  <si>
    <t>破损很严重的黄宝石</t>
  </si>
  <si>
    <t>破破的黄宝石</t>
  </si>
  <si>
    <t>有点破损的黄宝石</t>
  </si>
  <si>
    <t>黄宝石</t>
  </si>
  <si>
    <t>还不错的黄宝石</t>
  </si>
  <si>
    <t>优良的黄宝石</t>
  </si>
  <si>
    <t>非常优良的黄宝石</t>
  </si>
  <si>
    <t>接近完美的黄宝石</t>
  </si>
  <si>
    <t>完全结晶体的黄宝石</t>
  </si>
  <si>
    <t>绿宝石碎片</t>
  </si>
  <si>
    <t>破损很严重的绿宝石</t>
  </si>
  <si>
    <t>破破的绿宝石</t>
  </si>
  <si>
    <t>有点破损的绿宝石</t>
  </si>
  <si>
    <t>绿宝石</t>
  </si>
  <si>
    <t>还不错的绿宝石</t>
  </si>
  <si>
    <t>优良的绿宝石</t>
  </si>
  <si>
    <t>非常优良的绿宝石</t>
  </si>
  <si>
    <t>接近完美的绿宝石</t>
  </si>
  <si>
    <t>完全结晶体的绿宝石</t>
  </si>
  <si>
    <t>蓝宝石的碎片</t>
  </si>
  <si>
    <t>破损很严重的蓝宝石</t>
  </si>
  <si>
    <t>破破的蓝宝石</t>
  </si>
  <si>
    <t>有点破损的蓝宝石</t>
  </si>
  <si>
    <t>蓝宝石</t>
  </si>
  <si>
    <t>还不错的蓝宝石</t>
  </si>
  <si>
    <t>优良的蓝宝石</t>
  </si>
  <si>
    <t>非常优良的蓝宝石</t>
  </si>
  <si>
    <t>接近完美的蓝宝石</t>
  </si>
  <si>
    <t>完全结晶体的蓝宝石</t>
  </si>
  <si>
    <t>冒险之星的碎片</t>
  </si>
  <si>
    <t>破损很严重的冒险之星</t>
  </si>
  <si>
    <t>破破的冒险之星</t>
  </si>
  <si>
    <t>有点破损的冒险之星</t>
  </si>
  <si>
    <t>冒险之星</t>
  </si>
  <si>
    <t>还不错的冒险之星</t>
  </si>
  <si>
    <t>优良的冒险之星</t>
  </si>
  <si>
    <t>非常优良的冒险之星</t>
  </si>
  <si>
    <t>接近完美的冒险之星</t>
  </si>
  <si>
    <t>完全结晶体的冒险之星</t>
  </si>
  <si>
    <t>紫水晶的碎片</t>
  </si>
  <si>
    <t>破损很严重的紫水晶</t>
  </si>
  <si>
    <t>破破的紫水晶</t>
  </si>
  <si>
    <t>有点破的紫水晶</t>
  </si>
  <si>
    <t>紫水晶</t>
  </si>
  <si>
    <t>还不错的紫水晶</t>
  </si>
  <si>
    <t>优良的最水晶</t>
  </si>
  <si>
    <t>非常优良的紫水晶</t>
  </si>
  <si>
    <t>接近完美的紫水晶</t>
  </si>
  <si>
    <t>完全结晶体的紫水晶</t>
  </si>
  <si>
    <t>骑士宝石的碎片</t>
  </si>
  <si>
    <t>破损很严重的骑士宝石</t>
  </si>
  <si>
    <t>破破的骑士宝石</t>
  </si>
  <si>
    <t>有点破损的骑士宝石</t>
  </si>
  <si>
    <t>骑士宝石</t>
  </si>
  <si>
    <t>还不错的骑士宝石</t>
  </si>
  <si>
    <t>优良的骑士宝石</t>
  </si>
  <si>
    <t>非常优良的骑士宝石</t>
  </si>
  <si>
    <t>接近完美的骑士宝石</t>
  </si>
  <si>
    <t>完全结晶体的骑士宝石</t>
  </si>
  <si>
    <t>1级宝石箱</t>
  </si>
  <si>
    <t>2级宝石箱</t>
  </si>
  <si>
    <t>3级宝石箱</t>
  </si>
  <si>
    <t>4级宝石箱</t>
  </si>
  <si>
    <t>5级宝石箱</t>
  </si>
  <si>
    <t>6级宝石箱</t>
  </si>
  <si>
    <t>7级宝石箱</t>
  </si>
  <si>
    <t>8级宝石箱</t>
  </si>
  <si>
    <t>9级宝石箱</t>
  </si>
  <si>
    <t>10级宝石箱</t>
  </si>
  <si>
    <t>力量之种</t>
  </si>
  <si>
    <t>体力之种</t>
  </si>
  <si>
    <t>速度之种</t>
  </si>
  <si>
    <t>强度之种</t>
  </si>
  <si>
    <t>魔法之种</t>
  </si>
  <si>
    <t>一等奖兑换券</t>
  </si>
  <si>
    <t>二等奖兑换券</t>
  </si>
  <si>
    <t>三等奖兑换券</t>
  </si>
  <si>
    <t>四等奖兑换券</t>
  </si>
  <si>
    <t>五等奖兑换券</t>
  </si>
  <si>
    <t>伙伴技能书2级</t>
  </si>
  <si>
    <t>伙伴技能书3级</t>
  </si>
  <si>
    <t>伙伴技能书4级</t>
  </si>
  <si>
    <t>伙伴技能书5级</t>
  </si>
  <si>
    <t>伙伴技能书6级</t>
  </si>
  <si>
    <t>伙伴技能书7级</t>
  </si>
  <si>
    <t>伙伴技能书8级</t>
  </si>
  <si>
    <t>伙伴技能书9级</t>
  </si>
  <si>
    <t>伙伴技能书10级</t>
  </si>
  <si>
    <t>神奇的包裹</t>
  </si>
  <si>
    <t>封魔卡</t>
  </si>
  <si>
    <t>蕃茄酱</t>
  </si>
  <si>
    <t>面包</t>
  </si>
  <si>
    <t>蛋包饭</t>
  </si>
  <si>
    <t>法国面包</t>
  </si>
  <si>
    <t>炒面</t>
  </si>
  <si>
    <t>青椒肉丝</t>
  </si>
  <si>
    <t>烧鸡</t>
  </si>
  <si>
    <t>亲子丼</t>
  </si>
  <si>
    <t>汉堡</t>
  </si>
  <si>
    <t>鳗鱼饭团</t>
  </si>
  <si>
    <t>炒面面包</t>
  </si>
  <si>
    <t>寿喜锅</t>
  </si>
  <si>
    <t>咖哩饭</t>
  </si>
  <si>
    <t>韩式泡菜饭</t>
  </si>
  <si>
    <t>螃蟹锅</t>
  </si>
  <si>
    <t>牛排</t>
  </si>
  <si>
    <t>醋饭寿司</t>
  </si>
  <si>
    <t>豪华寿司组</t>
  </si>
  <si>
    <t>鱼翅汤</t>
  </si>
  <si>
    <t>鳖料理</t>
  </si>
  <si>
    <t>生命力回复药(100)</t>
  </si>
  <si>
    <t>生命力回复药(150)</t>
  </si>
  <si>
    <t>生命力回复药(200)</t>
  </si>
  <si>
    <t>生命力回复药(250)</t>
  </si>
  <si>
    <t>生命力回复药(300)</t>
  </si>
  <si>
    <t>生命力回复药(400)</t>
  </si>
  <si>
    <t>生命力回复药(500)</t>
  </si>
  <si>
    <t>生命力回复药(600)</t>
  </si>
  <si>
    <t>生命力回复药(800)</t>
  </si>
  <si>
    <t>生命力回复药(1000)</t>
  </si>
  <si>
    <t>新手礼包1级</t>
  </si>
  <si>
    <t>生命存储10W</t>
  </si>
  <si>
    <t>魔力存储10W</t>
  </si>
  <si>
    <t>金币10000</t>
  </si>
  <si>
    <t>钻石100</t>
  </si>
  <si>
    <t>钻石200</t>
  </si>
  <si>
    <t>钻石300</t>
  </si>
  <si>
    <t>钻石400</t>
  </si>
  <si>
    <t>钻石500</t>
  </si>
  <si>
    <t>钻石600</t>
  </si>
  <si>
    <t>巨人巴精英</t>
  </si>
  <si>
    <t>新手礼包10级</t>
  </si>
  <si>
    <t>新手礼包20级</t>
  </si>
  <si>
    <t>新手礼包30级</t>
  </si>
  <si>
    <t>新手礼包40级</t>
  </si>
  <si>
    <t>新手礼包50级</t>
  </si>
  <si>
    <t>新手礼包60级</t>
  </si>
  <si>
    <t>僵尸改造图A</t>
  </si>
  <si>
    <t>僵尸改造图B</t>
  </si>
  <si>
    <t>僵尸改造图C</t>
  </si>
  <si>
    <t>神奇的仓库券</t>
  </si>
  <si>
    <t>神奇的兽栏券</t>
  </si>
  <si>
    <t>2级装备刻印</t>
  </si>
  <si>
    <t>3级装备刻印</t>
  </si>
  <si>
    <t>4级装备刻印</t>
  </si>
  <si>
    <t>5级装备刻印</t>
  </si>
  <si>
    <t>6级装备刻印</t>
  </si>
  <si>
    <t>活跃礼包1级</t>
  </si>
  <si>
    <t>活跃礼包2级</t>
  </si>
  <si>
    <t>活跃礼包3级</t>
  </si>
  <si>
    <t>活跃礼包4级</t>
  </si>
  <si>
    <t>活跃礼包5级</t>
  </si>
  <si>
    <t>活跃礼包6级</t>
  </si>
  <si>
    <t>生命存储5000</t>
  </si>
  <si>
    <t>魔力存储5000</t>
  </si>
  <si>
    <t>生命存储10000</t>
  </si>
  <si>
    <t>魔力存储10000</t>
  </si>
  <si>
    <t>生命存储50000</t>
  </si>
  <si>
    <t>魔力存储50000</t>
  </si>
  <si>
    <t>野兽系宠物碎片</t>
  </si>
  <si>
    <t>不死系宠物碎片</t>
  </si>
  <si>
    <t>飞行系宠物碎片</t>
  </si>
  <si>
    <t>昆虫系宠物碎片</t>
  </si>
  <si>
    <t>植物系宠物碎片</t>
  </si>
  <si>
    <t>特殊系宠物碎片</t>
  </si>
  <si>
    <t>金属系宠物碎片</t>
  </si>
  <si>
    <t>龙系宠物碎片</t>
  </si>
  <si>
    <t>人形系宠物碎片</t>
  </si>
  <si>
    <t>战神奎托斯</t>
  </si>
  <si>
    <t>神器突破宝箱1级</t>
  </si>
  <si>
    <t>神器突破宝箱2级</t>
  </si>
  <si>
    <t>神器突破宝箱3级</t>
  </si>
  <si>
    <t>大地鼠改造图A</t>
  </si>
  <si>
    <t>大地鼠改造图B</t>
  </si>
  <si>
    <t>大地鼠改造图C</t>
  </si>
  <si>
    <t>扫把蝙蝠改造图A</t>
  </si>
  <si>
    <t>扫把蝙蝠改造图B</t>
  </si>
  <si>
    <t>扫把蝙蝠改造图C</t>
  </si>
  <si>
    <t>水蜘蛛改造图A</t>
  </si>
  <si>
    <t>水蜘蛛改造图B</t>
  </si>
  <si>
    <t>水蜘蛛改造图C</t>
  </si>
  <si>
    <t>绿色口臭鬼改造图A</t>
  </si>
  <si>
    <t>绿色口臭鬼改造图B</t>
  </si>
  <si>
    <t>绿色口臭鬼改造图C</t>
  </si>
  <si>
    <t>寒冰翼龙改造图A</t>
  </si>
  <si>
    <t>寒冰翼龙改造图B</t>
  </si>
  <si>
    <t>寒冰翼龙改造图C</t>
  </si>
  <si>
    <t>鸟人改造图A</t>
  </si>
  <si>
    <t>鸟人改造图B</t>
  </si>
  <si>
    <t>鸟人改造图C</t>
  </si>
  <si>
    <t>水蓝鸟魔改造图A</t>
  </si>
  <si>
    <t>水蓝鸟魔改造图B</t>
  </si>
  <si>
    <t>水蓝鸟魔改造图C</t>
  </si>
  <si>
    <t>地狱妖犬改造图A</t>
  </si>
  <si>
    <t>地狱妖犬改造图B</t>
  </si>
  <si>
    <t>地狱妖犬改造图C</t>
  </si>
  <si>
    <t>蓝蝎改造图A</t>
  </si>
  <si>
    <t>蓝蝎改造图B</t>
  </si>
  <si>
    <t>蓝蝎改造图C</t>
  </si>
  <si>
    <t>树精改造图A</t>
  </si>
  <si>
    <t>树精改造图B</t>
  </si>
  <si>
    <t>树精改造图C</t>
  </si>
  <si>
    <t>黄蜂改造图A</t>
  </si>
  <si>
    <t>黄蜂改造图B</t>
  </si>
  <si>
    <t>黄蜂改造图C</t>
  </si>
  <si>
    <t>软泥精华</t>
  </si>
  <si>
    <t>冒险者信物</t>
  </si>
  <si>
    <t>比莫夫的引荐函</t>
  </si>
  <si>
    <t>信物</t>
  </si>
  <si>
    <t>火元素精华</t>
  </si>
  <si>
    <t>盗匪匕首</t>
  </si>
  <si>
    <t>亡灵抵御剂</t>
  </si>
  <si>
    <t>哥布林长矛</t>
  </si>
  <si>
    <t>木材</t>
  </si>
  <si>
    <t>熊掌</t>
  </si>
  <si>
    <t>吸血海蝙蝠之牙</t>
  </si>
  <si>
    <t>沙狼之牙</t>
  </si>
  <si>
    <t>食人花花瓣</t>
  </si>
  <si>
    <t>仙人掌之刺</t>
  </si>
  <si>
    <t>哥布林饰品</t>
  </si>
  <si>
    <t>血骨</t>
  </si>
  <si>
    <t>猫人的鱼骨</t>
  </si>
  <si>
    <t>宝石</t>
  </si>
  <si>
    <t>鸟人之羽</t>
  </si>
  <si>
    <t>臭袋</t>
  </si>
  <si>
    <t>坚硬的甲壳</t>
  </si>
  <si>
    <t>炸弹</t>
  </si>
  <si>
    <t>妖草之叶</t>
  </si>
  <si>
    <t>螳螂之爪</t>
  </si>
  <si>
    <t>一袋宝石</t>
  </si>
  <si>
    <t>珍贵宝石</t>
  </si>
  <si>
    <t>矿石</t>
  </si>
  <si>
    <t>水鼠草</t>
  </si>
  <si>
    <t>紫衫木</t>
  </si>
  <si>
    <t>魔晶矿</t>
  </si>
  <si>
    <t>精铁矿</t>
  </si>
  <si>
    <t>万千珠宝</t>
  </si>
  <si>
    <t>沙海果</t>
  </si>
  <si>
    <t>古木</t>
  </si>
  <si>
    <t>秘银矿石</t>
  </si>
  <si>
    <t>巨龙之魂</t>
  </si>
  <si>
    <t>传说宠物之魂</t>
  </si>
  <si>
    <t>神秘宠物之魂</t>
  </si>
  <si>
    <t>高级宠物之魂</t>
  </si>
  <si>
    <t>普通宠物</t>
  </si>
  <si>
    <t>巨龙之魂碎片</t>
  </si>
  <si>
    <t>传说宠物之魂碎片</t>
  </si>
  <si>
    <t>神秘宠物之魂碎片</t>
  </si>
  <si>
    <t>高级宠物之魂碎片</t>
  </si>
  <si>
    <t>普通宠物之魂碎片</t>
  </si>
  <si>
    <t>光使徒 拉德曼</t>
  </si>
  <si>
    <t>圣人 阿西特</t>
  </si>
  <si>
    <t>格拉神使 莫罗</t>
  </si>
  <si>
    <t>慧眼 阿苏拉</t>
  </si>
  <si>
    <t>布道者 阿鲁卡</t>
  </si>
  <si>
    <t>咒术之王 皮卡</t>
  </si>
  <si>
    <t>毒咒大师 蒙佐</t>
  </si>
  <si>
    <t>苦难的希特</t>
  </si>
  <si>
    <t>咒术专家 拉拉纳</t>
  </si>
  <si>
    <t>诅咒高手 马特</t>
  </si>
  <si>
    <t>心火 吉娜</t>
  </si>
  <si>
    <t>元素姐 尼科娃</t>
  </si>
  <si>
    <t>小可怜 妮娜</t>
  </si>
  <si>
    <t>血法师 席娜</t>
  </si>
  <si>
    <t>爆法师 林琪</t>
  </si>
  <si>
    <t>鹰眼 格娜</t>
  </si>
  <si>
    <t>狙击手 昆丽尔</t>
  </si>
  <si>
    <t>魔羽箭 亚尔丽</t>
  </si>
  <si>
    <t>穿心 梅</t>
  </si>
  <si>
    <t>女猎手 卡莉</t>
  </si>
  <si>
    <t>斗神 格鲁尔</t>
  </si>
  <si>
    <t>嗜睡的特雷西</t>
  </si>
  <si>
    <t>无敌神拳 布恩</t>
  </si>
  <si>
    <t>暴力专家 帕克</t>
  </si>
  <si>
    <t>北斗神拳 贝克</t>
  </si>
  <si>
    <t>战场玫瑰 艾丽</t>
  </si>
  <si>
    <t>冷血 莉莉丝</t>
  </si>
  <si>
    <t>残忍的米莉丝</t>
  </si>
  <si>
    <t>屠杀者 安鲁娜</t>
  </si>
  <si>
    <t>暴风利斧 修儿</t>
  </si>
  <si>
    <t>剑神 马拉纳</t>
  </si>
  <si>
    <t>神剑王 帕吉特</t>
  </si>
  <si>
    <t>剑灵 汉姆高特</t>
  </si>
  <si>
    <t>荒野剑士 维恩</t>
  </si>
  <si>
    <t>冷酷剑手 西克</t>
  </si>
  <si>
    <t>永恒骑士沃尔公爵</t>
  </si>
  <si>
    <t>绝望骑士卡蒂侯爵</t>
  </si>
  <si>
    <t>仁慈骑士乌诺伯爵</t>
  </si>
  <si>
    <t>威严骑士穆勒子爵</t>
  </si>
  <si>
    <t>忍者1</t>
  </si>
  <si>
    <t>忍者2</t>
  </si>
  <si>
    <t>忍者3</t>
  </si>
  <si>
    <t>忍者4</t>
  </si>
  <si>
    <t>忍者5</t>
  </si>
  <si>
    <t>忍者6</t>
  </si>
  <si>
    <t>忍者7</t>
  </si>
  <si>
    <t>巫师1</t>
  </si>
  <si>
    <t>巫师2</t>
  </si>
  <si>
    <t>巫师3</t>
  </si>
  <si>
    <t>巫师4</t>
  </si>
  <si>
    <t>巫师5</t>
  </si>
  <si>
    <t>巫师6</t>
  </si>
  <si>
    <t>拳套</t>
  </si>
  <si>
    <t>锐刃拳套</t>
  </si>
  <si>
    <t>圆盘拳套</t>
  </si>
  <si>
    <t>细刃拳套</t>
  </si>
  <si>
    <t>滑翔拳套</t>
  </si>
  <si>
    <t>细直刃拳套</t>
  </si>
  <si>
    <t>耳柄拳套</t>
  </si>
  <si>
    <t>骑士拳套</t>
  </si>
  <si>
    <t>球锷拳套</t>
  </si>
  <si>
    <t>双刃拳套</t>
  </si>
  <si>
    <t>忍者拳套</t>
  </si>
  <si>
    <t>阔刃拳套</t>
  </si>
  <si>
    <t>触角拳套</t>
  </si>
  <si>
    <t>汉拉提拳套</t>
  </si>
  <si>
    <t>凶杀拳套</t>
  </si>
  <si>
    <t>水龙拳套</t>
  </si>
  <si>
    <t>切肉拳套</t>
  </si>
  <si>
    <t>古传拳套</t>
  </si>
  <si>
    <t>疾速拳套+</t>
  </si>
  <si>
    <t>华丽拳套</t>
  </si>
  <si>
    <t>手里拳套</t>
  </si>
  <si>
    <t>勾爪拳套</t>
  </si>
  <si>
    <t>幻之拳套</t>
  </si>
  <si>
    <t>星语胸针</t>
  </si>
  <si>
    <t>戴斯的腕轮</t>
  </si>
  <si>
    <t>雪之戒指</t>
  </si>
  <si>
    <t>智慧之戒</t>
  </si>
  <si>
    <t>勇气结晶之戒</t>
  </si>
  <si>
    <t>智慧结晶之戒</t>
  </si>
  <si>
    <t>勇气之链</t>
  </si>
  <si>
    <t>智慧之链</t>
  </si>
  <si>
    <t>圣诞徽章</t>
  </si>
  <si>
    <t>流星耳环</t>
  </si>
  <si>
    <t>岚的护手</t>
  </si>
  <si>
    <t>黑暗医师项链</t>
  </si>
  <si>
    <t>感谢之链</t>
  </si>
  <si>
    <t>雪灵之笛</t>
  </si>
  <si>
    <t>心意之饰</t>
  </si>
  <si>
    <t>女骑士勋章</t>
  </si>
  <si>
    <t>亲子手环</t>
  </si>
  <si>
    <t>火焰之羽</t>
  </si>
  <si>
    <t>迅果之饰</t>
  </si>
  <si>
    <t>死死团徽章</t>
  </si>
  <si>
    <t>上善若水戒</t>
  </si>
  <si>
    <t>新年护身符</t>
  </si>
  <si>
    <t>米雪儿的护符</t>
  </si>
  <si>
    <t>幸福的微光</t>
  </si>
  <si>
    <t>引导的戒指</t>
  </si>
  <si>
    <t>护封轮</t>
  </si>
  <si>
    <t>汉克的项链</t>
  </si>
  <si>
    <t>表彰的戒指</t>
  </si>
  <si>
    <t>长剑碎片</t>
  </si>
  <si>
    <t>冥王 伯纳德的碎片</t>
  </si>
  <si>
    <t>黑熊的碎片</t>
  </si>
  <si>
    <t>神斧</t>
  </si>
  <si>
    <t>神弓</t>
  </si>
  <si>
    <t>神杖</t>
  </si>
  <si>
    <t>神盾</t>
  </si>
  <si>
    <t>国宝碎片</t>
  </si>
  <si>
    <t>哥布林碎片</t>
  </si>
  <si>
    <t>树精碎片</t>
  </si>
  <si>
    <t>僵尸碎片</t>
  </si>
  <si>
    <t>海底龟碎片</t>
  </si>
  <si>
    <t>阴影碎片</t>
  </si>
  <si>
    <t>骷髅战士碎片</t>
  </si>
  <si>
    <t>铁剪螃蟹碎片</t>
  </si>
  <si>
    <t>毒蝎碎片</t>
  </si>
  <si>
    <t>食人魔碎片</t>
  </si>
  <si>
    <t>黑熊碎片</t>
  </si>
  <si>
    <t>吸血海蝙蝠碎片</t>
  </si>
  <si>
    <t>水鬼草碎片</t>
  </si>
  <si>
    <t>泡沫软泥怪碎片</t>
  </si>
  <si>
    <t>毒蘑菇碎片</t>
  </si>
  <si>
    <t>鬼影碎片</t>
  </si>
  <si>
    <t>怒熊碎片</t>
  </si>
  <si>
    <t>怪怪箱碎片</t>
  </si>
  <si>
    <t>水精魂碎片</t>
  </si>
  <si>
    <t>臭臭花碎片</t>
  </si>
  <si>
    <t>水鬼碎片</t>
  </si>
  <si>
    <t>沙狼碎片</t>
  </si>
  <si>
    <t>黑暗军团士兵碎片</t>
  </si>
  <si>
    <t>火焰龟碎片</t>
  </si>
  <si>
    <t>硬壳龟碎片</t>
  </si>
  <si>
    <t>虎人碎片</t>
  </si>
  <si>
    <t>猫妖碎片</t>
  </si>
  <si>
    <t>罗刹碎片</t>
  </si>
  <si>
    <t>猫人碎片</t>
  </si>
  <si>
    <t>恶魔猫碎片</t>
  </si>
  <si>
    <t>妖狐碎片</t>
  </si>
  <si>
    <t>穴熊碎片</t>
  </si>
  <si>
    <t>北极熊碎片</t>
  </si>
  <si>
    <t>猫熊碎片</t>
  </si>
  <si>
    <t>大地鼠碎片</t>
  </si>
  <si>
    <t>火焰鼠碎片</t>
  </si>
  <si>
    <t>宝石鼠碎片</t>
  </si>
  <si>
    <t>水蓝鼠碎片</t>
  </si>
  <si>
    <t>鼠王碎片</t>
  </si>
  <si>
    <t>地狱看门犬碎片</t>
  </si>
  <si>
    <t>地狱妖犬碎片</t>
  </si>
  <si>
    <t>丧尸碎片</t>
  </si>
  <si>
    <t>食尸鬼碎片</t>
  </si>
  <si>
    <t>木乃伊碎片</t>
  </si>
  <si>
    <t>血骷髅碎片</t>
  </si>
  <si>
    <t>武装骷髅碎片</t>
  </si>
  <si>
    <t>骷髅海盗碎片</t>
  </si>
  <si>
    <t>亡灵碎片</t>
  </si>
  <si>
    <t>小石像怪碎片</t>
  </si>
  <si>
    <t>使魔碎片</t>
  </si>
  <si>
    <t>水蓝鸟魔碎片</t>
  </si>
  <si>
    <t>小恶魔碎片</t>
  </si>
  <si>
    <t>丘比特碎片</t>
  </si>
  <si>
    <t>小蝙蝠碎片</t>
  </si>
  <si>
    <t>扫把蝙蝠碎片</t>
  </si>
  <si>
    <t>水果蝙蝠碎片</t>
  </si>
  <si>
    <t>恶魔蝙蝠碎片</t>
  </si>
  <si>
    <t>天使蝙蝠碎片</t>
  </si>
  <si>
    <t>大蝙蝠碎片</t>
  </si>
  <si>
    <t>巨蝙蝠碎片</t>
  </si>
  <si>
    <t>胖蝙蝠碎片</t>
  </si>
  <si>
    <t>兔耳蝙蝠碎片</t>
  </si>
  <si>
    <t>蓝蝎碎片</t>
  </si>
  <si>
    <t>黄蝎碎片</t>
  </si>
  <si>
    <t>杀人蜂碎片</t>
  </si>
  <si>
    <t>异型蜂碎片</t>
  </si>
  <si>
    <t>黄蜂碎片</t>
  </si>
  <si>
    <t>死亡蜂碎片</t>
  </si>
  <si>
    <t>螳螂碎片</t>
  </si>
  <si>
    <t>杀人螳螂碎片</t>
  </si>
  <si>
    <t>赤目螳螂碎片</t>
  </si>
  <si>
    <t>死灰螳螂碎片</t>
  </si>
  <si>
    <t>致命螳螂碎片</t>
  </si>
  <si>
    <t>土蜘蛛碎片</t>
  </si>
  <si>
    <t>水蜘蛛碎片</t>
  </si>
  <si>
    <t>风蜘蛛碎片</t>
  </si>
  <si>
    <t>死亡树精碎片</t>
  </si>
  <si>
    <t>惨白树精碎片</t>
  </si>
  <si>
    <t>冰冷树精碎片</t>
  </si>
  <si>
    <t>沼泽树精碎片</t>
  </si>
  <si>
    <t>妖草碎片</t>
  </si>
  <si>
    <t>曼陀罗草碎片</t>
  </si>
  <si>
    <t>绿色口臭鬼碎片</t>
  </si>
  <si>
    <t>黄色口臭鬼碎片</t>
  </si>
  <si>
    <t>红色口臭鬼碎片</t>
  </si>
  <si>
    <t>凶暴仙人掌碎片</t>
  </si>
  <si>
    <t>武术仙人掌碎片</t>
  </si>
  <si>
    <t>印第安仙人掌碎片</t>
  </si>
  <si>
    <t>火焰舞者碎片</t>
  </si>
  <si>
    <t>史莱姆碎片</t>
  </si>
  <si>
    <t>果冻史莱姆碎片</t>
  </si>
  <si>
    <t>布丁史莱姆碎片</t>
  </si>
  <si>
    <t>火精碎片</t>
  </si>
  <si>
    <t>风精碎片</t>
  </si>
  <si>
    <t>水精碎片</t>
  </si>
  <si>
    <t>地精碎片</t>
  </si>
  <si>
    <t>顽皮炸弹碎片</t>
  </si>
  <si>
    <t>宝贝炸弹碎片</t>
  </si>
  <si>
    <t>大炸弹碎片</t>
  </si>
  <si>
    <t>飘浮炸弹碎片</t>
  </si>
  <si>
    <t>丸子炸弹碎片</t>
  </si>
  <si>
    <t>暗影碎片</t>
  </si>
  <si>
    <t>血腥之刃碎片</t>
  </si>
  <si>
    <t>杀龙之刃碎片</t>
  </si>
  <si>
    <t>火焰之刃碎片</t>
  </si>
  <si>
    <t>烈风之刃碎片</t>
  </si>
  <si>
    <t>兔耳吓人箱碎片</t>
  </si>
  <si>
    <t>绿蛙吓人盒碎片</t>
  </si>
  <si>
    <t>纯白吓人箱碎片</t>
  </si>
  <si>
    <t>冰怪碎片</t>
  </si>
  <si>
    <t>石怪碎片</t>
  </si>
  <si>
    <t>银怪碎片</t>
  </si>
  <si>
    <t>金怪碎片</t>
  </si>
  <si>
    <t>恶魔螃蟹碎片</t>
  </si>
  <si>
    <t>水晶螃蟹碎片</t>
  </si>
  <si>
    <t>黄金螃蟹碎片</t>
  </si>
  <si>
    <t>蜥蝪战士碎片</t>
  </si>
  <si>
    <t>蜥蝪斗士碎片</t>
  </si>
  <si>
    <t>蜥蜴武士碎片</t>
  </si>
  <si>
    <t>大地翼龙碎片</t>
  </si>
  <si>
    <t>寒冰翼龙碎片</t>
  </si>
  <si>
    <t>火焰翼龙碎片</t>
  </si>
  <si>
    <t>烈风翼龙碎片</t>
  </si>
  <si>
    <t>地龙蜥碎片</t>
  </si>
  <si>
    <t>水龙蜥碎片</t>
  </si>
  <si>
    <t>火龙蜥碎片</t>
  </si>
  <si>
    <t>风龙蜥碎片</t>
  </si>
  <si>
    <t>单眼巨人碎片</t>
  </si>
  <si>
    <t>泰坦巨人碎片</t>
  </si>
  <si>
    <t>亚特拉斯巨神碎片</t>
  </si>
  <si>
    <t>盗贼碎片</t>
  </si>
  <si>
    <t>山贼碎片</t>
  </si>
  <si>
    <t>海贼碎片</t>
  </si>
  <si>
    <t>鸟人碎片</t>
  </si>
  <si>
    <t>幻歌妖碎片</t>
  </si>
  <si>
    <t>烈风鸟人碎片</t>
  </si>
  <si>
    <t>黑暗鸟人碎片</t>
  </si>
  <si>
    <t>改造僵尸碎片</t>
  </si>
  <si>
    <t>改造大地鼠碎片</t>
  </si>
  <si>
    <t>改造扫把蝙蝠碎片</t>
  </si>
  <si>
    <t>改造水蜘蛛碎片</t>
  </si>
  <si>
    <t>改造绿色口臭鬼碎片</t>
  </si>
  <si>
    <t>改造寒冰翼龙碎片</t>
  </si>
  <si>
    <t>改造鸟人碎片</t>
  </si>
  <si>
    <t>改造水蓝鸟魔碎片</t>
  </si>
  <si>
    <t>改造地狱妖犬碎片</t>
  </si>
  <si>
    <t>改造蓝蝎碎片</t>
  </si>
  <si>
    <t>改造树精碎片</t>
  </si>
  <si>
    <t>改造黄蜂碎片</t>
  </si>
  <si>
    <t>盗匪菁英碎片</t>
  </si>
  <si>
    <t>海巨龙碎片</t>
  </si>
  <si>
    <t>巨人巴菁英碎片</t>
  </si>
  <si>
    <t>牛头怪菁英碎片</t>
  </si>
  <si>
    <t>魔族人白菁英碎片</t>
  </si>
  <si>
    <t>斥候菁英碎片</t>
  </si>
  <si>
    <t>沙巨龙碎片</t>
  </si>
  <si>
    <t>魔族人红菁英碎片</t>
  </si>
  <si>
    <t>远古黑龙碎片</t>
  </si>
  <si>
    <t>魔族人黑菁英碎片</t>
  </si>
  <si>
    <t>银龙碎片</t>
  </si>
  <si>
    <t>死灵法师菁英碎片</t>
  </si>
  <si>
    <t>光使徒 艾莉碎片</t>
  </si>
  <si>
    <t>冥王 伯纳德碎片</t>
  </si>
  <si>
    <t>圣人 阿西特碎片</t>
  </si>
  <si>
    <t>格拉神使 莫罗碎片</t>
  </si>
  <si>
    <t>慧眼 阿苏拉碎片</t>
  </si>
  <si>
    <t>布道者 阿鲁卡碎片</t>
  </si>
  <si>
    <t>咒术女王 摩拉碎片</t>
  </si>
  <si>
    <t>暗火 巴特门迪碎片</t>
  </si>
  <si>
    <t>毒咒大师 蒙佐碎片</t>
  </si>
  <si>
    <t>苦难的希特碎片</t>
  </si>
  <si>
    <t>咒之学者 拉拉纳碎片</t>
  </si>
  <si>
    <t>乱咒 西卡尔碎片</t>
  </si>
  <si>
    <t>奥术玫瑰 卡娜碎片</t>
  </si>
  <si>
    <t>幽火 阿巴斯碎片</t>
  </si>
  <si>
    <t>原子闪电 菲斯碎片</t>
  </si>
  <si>
    <t>血法师 席娜碎片</t>
  </si>
  <si>
    <t>蜘蛛女 克莱尔碎片</t>
  </si>
  <si>
    <t>女学徒 莫娜碎片</t>
  </si>
  <si>
    <t>鹰眼 格隆碎片</t>
  </si>
  <si>
    <t>神箭手 阿卡丽碎片</t>
  </si>
  <si>
    <t>狙击手 昆丽尔碎片</t>
  </si>
  <si>
    <t>魔羽箭 亚尔丽碎片</t>
  </si>
  <si>
    <t>战场猎人 梅碎片</t>
  </si>
  <si>
    <t>猎头人 卡莉碎片</t>
  </si>
  <si>
    <t>女武神 吉娜碎片</t>
  </si>
  <si>
    <t>战神 奎托斯碎片</t>
  </si>
  <si>
    <t>爆裂拳 柯特碎片</t>
  </si>
  <si>
    <t>无敌神拳 布恩碎片</t>
  </si>
  <si>
    <t>暴力专家 帕克碎片</t>
  </si>
  <si>
    <t>沙包 格伦碎片</t>
  </si>
  <si>
    <t>佣兵女神 苏娜碎片</t>
  </si>
  <si>
    <t>清道夫 阿拉贡碎片</t>
  </si>
  <si>
    <t>冷血 莉莉丝碎片</t>
  </si>
  <si>
    <t>残忍的米莉丝碎片</t>
  </si>
  <si>
    <t>战场百合 汉娜碎片</t>
  </si>
  <si>
    <t>逃兵 辛克亚碎片</t>
  </si>
  <si>
    <t>剑圣 乔克碎片</t>
  </si>
  <si>
    <t>女剑神 玛娜碎片</t>
  </si>
  <si>
    <t>剑豪 里奥碎片</t>
  </si>
  <si>
    <t>剑灵 汉姆高特碎片</t>
  </si>
  <si>
    <t>荒野剑士 维恩碎片</t>
  </si>
  <si>
    <t>硬汉剑士 克里碎片</t>
  </si>
  <si>
    <t>至尊骑士费伦公爵碎片</t>
  </si>
  <si>
    <t>玫瑰骑士安娜侯爵碎片</t>
  </si>
  <si>
    <t>公理骑士卡蒂伯爵碎片</t>
  </si>
  <si>
    <t>守护骑士乌诺子爵碎片</t>
  </si>
  <si>
    <t>威严骑士穆勒男爵碎片</t>
  </si>
  <si>
    <t>死亡骑士萨斯爵士碎片</t>
  </si>
  <si>
    <t>刺客之王 艾奥碎片</t>
  </si>
  <si>
    <t>猎杀者 西雅碎片</t>
  </si>
  <si>
    <t>白狼大师 洛克碎片</t>
  </si>
  <si>
    <t>乌鸦 雷瑞尔碎片</t>
  </si>
  <si>
    <t>血之刃 哈穆雷碎片</t>
  </si>
  <si>
    <t>失败者 隆多碎片</t>
  </si>
  <si>
    <t>猩红女巫 梅丽碎片</t>
  </si>
  <si>
    <t>巫王 汉克斯碎片</t>
  </si>
  <si>
    <t>黑星 莫亚碎片</t>
  </si>
  <si>
    <t>神宫巫女 安雅碎片</t>
  </si>
  <si>
    <t>小巫婆 汉尼娜碎片</t>
  </si>
  <si>
    <t>破坏专家 萨菲碎片</t>
  </si>
  <si>
    <t>改造图纸碎片A</t>
  </si>
  <si>
    <t>宠物改造图宝箱A</t>
  </si>
  <si>
    <t>改造图纸碎片B</t>
  </si>
  <si>
    <t>宠物改造图宝箱B</t>
  </si>
  <si>
    <t>生息之戒</t>
  </si>
  <si>
    <t>宠物强化之魂</t>
  </si>
  <si>
    <t>王宠宝箱碎片</t>
  </si>
  <si>
    <t>王宠宝箱</t>
  </si>
  <si>
    <t>相关任务ID</t>
  </si>
  <si>
    <t>说明</t>
  </si>
  <si>
    <t>任务类型</t>
  </si>
  <si>
    <t>任务经验</t>
  </si>
  <si>
    <t>任务金钱</t>
  </si>
  <si>
    <t>金币基础怪物产出</t>
  </si>
  <si>
    <t>经验单位值</t>
  </si>
  <si>
    <t>主线等级</t>
  </si>
  <si>
    <t>所差经验</t>
  </si>
  <si>
    <t>悬赏</t>
  </si>
  <si>
    <t>日常</t>
  </si>
  <si>
    <t>通缉</t>
  </si>
  <si>
    <t>挑战</t>
  </si>
  <si>
    <t>monsterID</t>
  </si>
  <si>
    <t>type倍数</t>
  </si>
  <si>
    <t>金钱系数</t>
  </si>
  <si>
    <t>基础怪物产出</t>
  </si>
  <si>
    <t>monster</t>
  </si>
  <si>
    <t>boss</t>
  </si>
  <si>
    <t>DaodanGui</t>
  </si>
  <si>
    <t>NiuTouGuai</t>
  </si>
  <si>
    <t>JiangShiShiYanTi</t>
  </si>
  <si>
    <t>YinYing</t>
  </si>
  <si>
    <t>ZhaDanMo</t>
  </si>
  <si>
    <t>ShiRenMoAoZi</t>
  </si>
  <si>
    <t>ShiRenMoShouLingLuoKe</t>
  </si>
  <si>
    <t>EMoShiRenHua</t>
  </si>
  <si>
    <t>JuXiong</t>
  </si>
  <si>
    <t>JuRenBaLuoSi</t>
  </si>
  <si>
    <t>CiKeAYi</t>
  </si>
  <si>
    <t>ShiRenMoFaShiBoKan</t>
  </si>
  <si>
    <t>XiYiRenZhaGe</t>
  </si>
  <si>
    <t>BaiEMoJiLaSi</t>
  </si>
  <si>
    <t>ELangXiSi</t>
  </si>
  <si>
    <t>ShaYingCiKeDaShiLuoSaier</t>
  </si>
  <si>
    <t>BianSeLongLuoDi</t>
  </si>
  <si>
    <t>DuoMo</t>
  </si>
  <si>
    <t>WuYaoKeJiaSuErDe</t>
  </si>
  <si>
    <t>XieZiKingAKS</t>
  </si>
  <si>
    <t>JuXingSiWangRuoChong</t>
  </si>
  <si>
    <t>DesertTunShiHua</t>
  </si>
  <si>
    <t>DesertDanditBaTuo</t>
  </si>
  <si>
    <t>XiYiRenMoLuo</t>
  </si>
  <si>
    <t>DesertGoanna</t>
  </si>
  <si>
    <t>ShiMoXiangKeLuTe</t>
  </si>
  <si>
    <t>ShaJuLongAoMaJiTe</t>
  </si>
  <si>
    <t>XiYiRenZhiWangKangNuo</t>
  </si>
  <si>
    <t>DaXiongMaoLuTe</t>
  </si>
  <si>
    <t>JunFaPiNiSi</t>
  </si>
  <si>
    <t>QianNianXueYao</t>
  </si>
  <si>
    <t>YinLongAiWeiDa</t>
  </si>
  <si>
    <t>BingLangJiaNeiTe</t>
  </si>
  <si>
    <t>EMoShiTuLuoErDan</t>
  </si>
  <si>
    <t>QianNianBingJingShuMo</t>
  </si>
  <si>
    <t>SiLingFaShiKeTuo</t>
  </si>
  <si>
    <t>HeiAnMoJunBaLiKe</t>
  </si>
  <si>
    <t>juxiong</t>
  </si>
  <si>
    <t>BaiEMoJiLaSi_BOSS2</t>
  </si>
  <si>
    <t>EXP</t>
  </si>
  <si>
    <t>金钱</t>
  </si>
  <si>
    <t>monsterid</t>
  </si>
  <si>
    <t>TEST</t>
  </si>
  <si>
    <t>LEVEL</t>
  </si>
  <si>
    <t>海巨龙</t>
  </si>
  <si>
    <t>恐惧之箱巴奇亚</t>
  </si>
  <si>
    <t>通缉任务15级</t>
  </si>
  <si>
    <t>通缉任务22级</t>
  </si>
  <si>
    <t>通缉任务27级</t>
  </si>
  <si>
    <t>通缉任务32级</t>
  </si>
  <si>
    <t>通缉任务37级</t>
  </si>
  <si>
    <t>通缉任务42级</t>
  </si>
  <si>
    <t>通缉任务47级</t>
  </si>
  <si>
    <t>通缉任务52级</t>
  </si>
  <si>
    <t>通缉任务57级</t>
  </si>
  <si>
    <t>name</t>
  </si>
  <si>
    <t>等级区间</t>
  </si>
  <si>
    <t>道具1</t>
  </si>
  <si>
    <t>数量1</t>
  </si>
  <si>
    <t>几率1</t>
  </si>
  <si>
    <t>道具2</t>
  </si>
  <si>
    <t>数量2</t>
  </si>
  <si>
    <t>几率2</t>
  </si>
  <si>
    <t>道具3</t>
  </si>
  <si>
    <t>数量3</t>
  </si>
  <si>
    <t>几率3</t>
  </si>
  <si>
    <t>道具4</t>
  </si>
  <si>
    <t>数量4</t>
  </si>
  <si>
    <t>几率4</t>
  </si>
  <si>
    <t>道具5</t>
  </si>
  <si>
    <t>数量5</t>
  </si>
  <si>
    <t>几率5</t>
  </si>
  <si>
    <t>道具6</t>
  </si>
  <si>
    <t>数量6</t>
  </si>
  <si>
    <t>几率6</t>
  </si>
  <si>
    <t>金币1</t>
  </si>
  <si>
    <t>金币2</t>
  </si>
  <si>
    <t>金币3</t>
  </si>
  <si>
    <t>金币4</t>
  </si>
  <si>
    <t>金币5</t>
  </si>
  <si>
    <t>金币6</t>
  </si>
  <si>
    <t>攻城掉落3</t>
  </si>
  <si>
    <t>攻城掉落4</t>
  </si>
  <si>
    <t>攻城掉落5</t>
  </si>
  <si>
    <t>攻城掉落6</t>
  </si>
  <si>
    <t>伙伴任务</t>
  </si>
  <si>
    <t>百人掉落1</t>
  </si>
  <si>
    <t>百人掉落2</t>
  </si>
  <si>
    <t>百人掉落3</t>
  </si>
  <si>
    <t>百人掉落4</t>
  </si>
  <si>
    <t>百人掉落5</t>
  </si>
  <si>
    <t>百人掉落6</t>
  </si>
  <si>
    <t>成就测试</t>
  </si>
  <si>
    <t>升级经验</t>
  </si>
  <si>
    <t>第一天</t>
  </si>
  <si>
    <t>第二天</t>
  </si>
  <si>
    <t>第三天</t>
  </si>
  <si>
    <t>第四天</t>
  </si>
  <si>
    <t>第5天</t>
  </si>
  <si>
    <t>第6天</t>
  </si>
  <si>
    <t>第7天</t>
  </si>
  <si>
    <t>第8天</t>
  </si>
  <si>
    <t>第9天</t>
  </si>
  <si>
    <t>第10天</t>
  </si>
  <si>
    <t>第11天</t>
  </si>
  <si>
    <t>第13天</t>
  </si>
  <si>
    <t>第15天</t>
  </si>
  <si>
    <t>第16天</t>
  </si>
  <si>
    <t>第18天</t>
  </si>
  <si>
    <t>第21天</t>
  </si>
  <si>
    <t>第23天</t>
  </si>
  <si>
    <t>第25天</t>
  </si>
  <si>
    <t>第28天</t>
  </si>
  <si>
    <t>第31天</t>
  </si>
  <si>
    <t>第34天</t>
  </si>
  <si>
    <t>第37天</t>
  </si>
  <si>
    <t>第41天</t>
  </si>
  <si>
    <t>第44天</t>
  </si>
  <si>
    <t>第49天</t>
  </si>
  <si>
    <t>第54天</t>
  </si>
  <si>
    <t>第55天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</si>
</sst>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name val="微软雅黑"/>
      <charset val="134"/>
    </font>
    <font>
      <sz val="10"/>
      <color indexed="8"/>
      <name val="微软雅黑"/>
      <charset val="134"/>
    </font>
    <font>
      <sz val="10"/>
      <color rgb="FFFF0000"/>
      <name val="微软雅黑"/>
      <charset val="134"/>
    </font>
    <font>
      <sz val="10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2"/>
      <color indexed="8"/>
      <name val="宋体"/>
      <charset val="134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92DC9B"/>
        <bgColor rgb="FF92DC9B"/>
      </patternFill>
    </fill>
    <fill>
      <patternFill patternType="solid">
        <fgColor theme="3" tint="0.399670400097659"/>
        <bgColor indexed="64"/>
      </patternFill>
    </fill>
    <fill>
      <patternFill patternType="solid">
        <fgColor theme="5" tint="0.39967040009765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670400097659"/>
        <bgColor indexed="64"/>
      </patternFill>
    </fill>
    <fill>
      <patternFill patternType="solid">
        <fgColor theme="3" tint="0.79967650379955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 tint="0.399670400097659"/>
        <bgColor indexed="64"/>
      </patternFill>
    </fill>
    <fill>
      <patternFill patternType="solid">
        <fgColor theme="8" tint="0.399670400097659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00B050"/>
        <bgColor indexed="64"/>
      </patternFill>
    </fill>
    <fill>
      <patternFill patternType="solid">
        <fgColor theme="4" tint="0.39967040009765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2" fillId="33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48" borderId="15" applyNumberFormat="0" applyFon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9" fillId="36" borderId="14" applyNumberFormat="0" applyAlignment="0" applyProtection="0">
      <alignment vertical="center"/>
    </xf>
    <xf numFmtId="0" fontId="24" fillId="36" borderId="11" applyNumberFormat="0" applyAlignment="0" applyProtection="0">
      <alignment vertical="center"/>
    </xf>
    <xf numFmtId="0" fontId="14" fillId="24" borderId="8" applyNumberFormat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7" fillId="4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7" fillId="4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4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0" fillId="0" borderId="0"/>
    <xf numFmtId="0" fontId="23" fillId="0" borderId="0"/>
  </cellStyleXfs>
  <cellXfs count="112">
    <xf numFmtId="0" fontId="0" fillId="0" borderId="0" xfId="0">
      <alignment vertical="center"/>
    </xf>
    <xf numFmtId="0" fontId="1" fillId="0" borderId="1" xfId="0" applyNumberFormat="1" applyFont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right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3" fillId="2" borderId="2" xfId="49" applyFont="1" applyFill="1" applyBorder="1" applyAlignment="1" applyProtection="1">
      <alignment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6" borderId="0" xfId="0" applyFont="1" applyFill="1">
      <alignment vertical="center"/>
    </xf>
    <xf numFmtId="0" fontId="1" fillId="6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5" fillId="0" borderId="1" xfId="5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 applyProtection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1" fillId="10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6" borderId="1" xfId="0" applyFont="1" applyFill="1" applyBorder="1">
      <alignment vertical="center"/>
    </xf>
    <xf numFmtId="0" fontId="1" fillId="11" borderId="1" xfId="0" applyFont="1" applyFill="1" applyBorder="1">
      <alignment vertical="center"/>
    </xf>
    <xf numFmtId="0" fontId="1" fillId="12" borderId="1" xfId="0" applyFont="1" applyFill="1" applyBorder="1">
      <alignment vertical="center"/>
    </xf>
    <xf numFmtId="0" fontId="1" fillId="1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4" fillId="13" borderId="1" xfId="0" applyFont="1" applyFill="1" applyBorder="1" applyAlignment="1">
      <alignment horizontal="left" vertical="center" wrapText="1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4" fillId="13" borderId="1" xfId="0" applyFont="1" applyFill="1" applyBorder="1" applyAlignment="1">
      <alignment horizontal="left" vertical="center"/>
    </xf>
    <xf numFmtId="0" fontId="5" fillId="13" borderId="1" xfId="0" applyFont="1" applyFill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left" vertical="center" wrapText="1"/>
    </xf>
    <xf numFmtId="0" fontId="4" fillId="0" borderId="1" xfId="0" applyFont="1" applyFill="1" applyBorder="1" applyAlignment="1" applyProtection="1">
      <alignment horizontal="left" vertical="center" wrapText="1"/>
    </xf>
    <xf numFmtId="0" fontId="4" fillId="0" borderId="1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15" borderId="0" xfId="0" applyFont="1" applyFill="1" applyAlignment="1">
      <alignment horizontal="center"/>
    </xf>
    <xf numFmtId="0" fontId="4" fillId="15" borderId="1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/>
    </xf>
    <xf numFmtId="0" fontId="4" fillId="1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1" fillId="4" borderId="0" xfId="0" applyFont="1" applyFill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5" fillId="17" borderId="1" xfId="0" applyFont="1" applyFill="1" applyBorder="1" applyAlignment="1" applyProtection="1">
      <alignment horizontal="center" vertical="center" wrapText="1"/>
    </xf>
    <xf numFmtId="0" fontId="4" fillId="18" borderId="0" xfId="0" applyFont="1" applyFill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4" fillId="18" borderId="0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>
      <alignment vertical="center"/>
    </xf>
    <xf numFmtId="0" fontId="1" fillId="19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2" borderId="1" xfId="49" applyFont="1" applyFill="1" applyBorder="1" applyAlignment="1" applyProtection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Font="1" applyFill="1" applyBorder="1" applyAlignment="1">
      <alignment vertical="center"/>
    </xf>
    <xf numFmtId="0" fontId="0" fillId="0" borderId="0" xfId="0" applyAlignment="1">
      <alignment vertical="center" wrapText="1"/>
    </xf>
    <xf numFmtId="0" fontId="0" fillId="12" borderId="0" xfId="0" applyFill="1">
      <alignment vertical="center"/>
    </xf>
    <xf numFmtId="0" fontId="0" fillId="12" borderId="0" xfId="0" applyFill="1" applyAlignment="1">
      <alignment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Normal" xfId="49"/>
    <cellStyle name="常规_NPC" xfId="50"/>
  </cellStyles>
  <dxfs count="1">
    <dxf>
      <font>
        <b val="0"/>
        <i val="0"/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63"/>
  <sheetViews>
    <sheetView tabSelected="1" workbookViewId="0">
      <pane xSplit="1" ySplit="1" topLeftCell="C2413" activePane="bottomRight" state="frozen"/>
      <selection/>
      <selection pane="topRight"/>
      <selection pane="bottomLeft"/>
      <selection pane="bottomRight" activeCell="K2426" sqref="K2426"/>
    </sheetView>
  </sheetViews>
  <sheetFormatPr defaultColWidth="9" defaultRowHeight="13.5"/>
  <cols>
    <col min="2" max="2" width="15.875" customWidth="1"/>
    <col min="29" max="29" width="14.125" style="110" customWidth="1"/>
  </cols>
  <sheetData>
    <row r="1" s="109" customFormat="1" ht="27" spans="1:29">
      <c r="A1" s="109" t="str">
        <f>IF(编辑!A1="","",编辑!A1)</f>
        <v>DropID</v>
      </c>
      <c r="B1" s="109" t="str">
        <f>IF(编辑!B1="","",编辑!B1)</f>
        <v>text</v>
      </c>
      <c r="C1" s="109" t="str">
        <f>IF(编辑!I1="","",编辑!I1)</f>
        <v>exp</v>
      </c>
      <c r="D1" s="109" t="str">
        <f>IF(编辑!J1="","",编辑!J1)</f>
        <v>money</v>
      </c>
      <c r="E1" s="109" t="str">
        <f>IF(编辑!K1="","",编辑!K1)</f>
        <v>diamond</v>
      </c>
      <c r="F1" s="109" t="str">
        <f>IF(编辑!L1="","",编辑!L1)</f>
        <v>item-1</v>
      </c>
      <c r="G1" s="109" t="str">
        <f>IF(编辑!N1="","",编辑!N1)</f>
        <v>item-num-1</v>
      </c>
      <c r="H1" s="109" t="str">
        <f>IF(编辑!O1="","",编辑!O1)</f>
        <v>pro-type-1</v>
      </c>
      <c r="I1" s="109" t="str">
        <f>IF(编辑!P1="","",编辑!P1)</f>
        <v>probability-1</v>
      </c>
      <c r="J1" s="109" t="str">
        <f>IF(编辑!Q1="","",编辑!Q1)</f>
        <v>item-2</v>
      </c>
      <c r="K1" s="109" t="str">
        <f>IF(编辑!S1="","",编辑!S1)</f>
        <v>item-num-2</v>
      </c>
      <c r="L1" s="109" t="str">
        <f>IF(编辑!T1="","",编辑!T1)</f>
        <v>pro-type-2</v>
      </c>
      <c r="M1" s="109" t="str">
        <f>IF(编辑!U1="","",编辑!U1)</f>
        <v>probability-2</v>
      </c>
      <c r="N1" s="109" t="str">
        <f>IF(编辑!V1="","",编辑!V1)</f>
        <v>item-3</v>
      </c>
      <c r="O1" s="109" t="str">
        <f>IF(编辑!X1="","",编辑!X1)</f>
        <v>item-num-3</v>
      </c>
      <c r="P1" s="109" t="str">
        <f>IF(编辑!Y1="","",编辑!Y1)</f>
        <v>pro-type-3</v>
      </c>
      <c r="Q1" s="109" t="str">
        <f>IF(编辑!Z1="","",编辑!Z1)</f>
        <v>probability-3</v>
      </c>
      <c r="R1" s="109" t="str">
        <f>IF(编辑!AA1="","",编辑!AA1)</f>
        <v>item-4</v>
      </c>
      <c r="S1" s="109" t="str">
        <f>IF(编辑!AC1="","",编辑!AC1)</f>
        <v>item-num-4</v>
      </c>
      <c r="T1" s="109" t="str">
        <f>IF(编辑!AD1="","",编辑!AD1)</f>
        <v>pro-type-4</v>
      </c>
      <c r="U1" s="109" t="str">
        <f>IF(编辑!AE1="","",编辑!AE1)</f>
        <v>probability-4</v>
      </c>
      <c r="V1" s="109" t="str">
        <f>IF(编辑!AF1="","",编辑!AF1)</f>
        <v>item-5</v>
      </c>
      <c r="W1" s="109" t="str">
        <f>IF(编辑!AH1="","",编辑!AH1)</f>
        <v>item-num-5</v>
      </c>
      <c r="X1" s="109" t="str">
        <f>IF(编辑!AI1="","",编辑!AI1)</f>
        <v>pro-type-5</v>
      </c>
      <c r="Y1" s="109" t="str">
        <f>IF(编辑!AJ1="","",编辑!AJ1)</f>
        <v>probability-5</v>
      </c>
      <c r="Z1" s="109" t="str">
        <f>IF(编辑!AK1="","",编辑!AK1)</f>
        <v>item-6</v>
      </c>
      <c r="AA1" s="109" t="str">
        <f>IF(编辑!AM1="","",编辑!AM1)</f>
        <v>item-num-6</v>
      </c>
      <c r="AB1" s="109" t="str">
        <f>IF(编辑!AN1="","",编辑!AN1)</f>
        <v>pro-type-6</v>
      </c>
      <c r="AC1" s="111" t="str">
        <f>IF(编辑!AO1="","",编辑!AO1)</f>
        <v>probability-6</v>
      </c>
    </row>
    <row r="2" spans="1:29">
      <c r="A2" s="109">
        <f>IF(编辑!A2="","",编辑!A2)</f>
        <v>90000</v>
      </c>
      <c r="B2" s="109" t="str">
        <f>IF(编辑!B2="","",编辑!B2)</f>
        <v>主线任务</v>
      </c>
      <c r="C2" s="109">
        <f>IF(编辑!I2="","",编辑!I2)</f>
        <v>9</v>
      </c>
      <c r="D2" s="109">
        <f>IF(编辑!J2="","",编辑!J2)</f>
        <v>48</v>
      </c>
      <c r="E2" s="109" t="str">
        <f>IF(编辑!K2="","",编辑!K2)</f>
        <v/>
      </c>
      <c r="F2" s="109" t="str">
        <f>IF(编辑!L2="","",编辑!L2)</f>
        <v/>
      </c>
      <c r="G2" s="109" t="str">
        <f>IF(编辑!N2="","",编辑!N2)</f>
        <v/>
      </c>
      <c r="H2" s="109" t="str">
        <f>IF(编辑!O2="","",编辑!O2)</f>
        <v/>
      </c>
      <c r="I2" s="109" t="str">
        <f>IF(编辑!P2="","",编辑!P2)</f>
        <v/>
      </c>
      <c r="J2" s="109" t="str">
        <f>IF(编辑!Q2="","",编辑!Q2)</f>
        <v/>
      </c>
      <c r="K2" s="109" t="str">
        <f>IF(编辑!S2="","",编辑!S2)</f>
        <v/>
      </c>
      <c r="L2" s="109" t="str">
        <f>IF(编辑!T2="","",编辑!T2)</f>
        <v/>
      </c>
      <c r="M2" s="109" t="str">
        <f>IF(编辑!U2="","",编辑!U2)</f>
        <v/>
      </c>
      <c r="N2" s="109" t="str">
        <f>IF(编辑!V2="","",编辑!V2)</f>
        <v/>
      </c>
      <c r="O2" s="109" t="str">
        <f>IF(编辑!X2="","",编辑!X2)</f>
        <v/>
      </c>
      <c r="P2" s="109" t="str">
        <f>IF(编辑!Y2="","",编辑!Y2)</f>
        <v/>
      </c>
      <c r="Q2" s="109" t="str">
        <f>IF(编辑!Z2="","",编辑!Z2)</f>
        <v/>
      </c>
      <c r="R2" s="109" t="str">
        <f>IF(编辑!AA2="","",编辑!AA2)</f>
        <v/>
      </c>
      <c r="S2" s="109" t="str">
        <f>IF(编辑!AC2="","",编辑!AC2)</f>
        <v/>
      </c>
      <c r="T2" s="109" t="str">
        <f>IF(编辑!AD2="","",编辑!AD2)</f>
        <v/>
      </c>
      <c r="U2" s="109" t="str">
        <f>IF(编辑!AE2="","",编辑!AE2)</f>
        <v/>
      </c>
      <c r="V2" s="109" t="str">
        <f>IF(编辑!AF2="","",编辑!AF2)</f>
        <v/>
      </c>
      <c r="W2" s="109" t="str">
        <f>IF(编辑!AH2="","",编辑!AH2)</f>
        <v/>
      </c>
      <c r="X2" s="109" t="str">
        <f>IF(编辑!AI2="","",编辑!AI2)</f>
        <v/>
      </c>
      <c r="Y2" s="109" t="str">
        <f>IF(编辑!AJ2="","",编辑!AJ2)</f>
        <v/>
      </c>
      <c r="Z2" s="109" t="str">
        <f>IF(编辑!AK2="","",编辑!AK2)</f>
        <v/>
      </c>
      <c r="AA2" s="109" t="str">
        <f>IF(编辑!AM2="","",编辑!AM2)</f>
        <v/>
      </c>
      <c r="AB2" s="109" t="str">
        <f>IF(编辑!AN2="","",编辑!AN2)</f>
        <v/>
      </c>
      <c r="AC2" s="111" t="str">
        <f>IF(编辑!AO2="","",编辑!AO2)</f>
        <v/>
      </c>
    </row>
    <row r="3" spans="1:29">
      <c r="A3" s="109">
        <f>IF(编辑!A3="","",编辑!A3)</f>
        <v>90001</v>
      </c>
      <c r="B3" s="109" t="str">
        <f>IF(编辑!B3="","",编辑!B3)</f>
        <v>主线任务</v>
      </c>
      <c r="C3" s="109">
        <f>IF(编辑!I3="","",编辑!I3)</f>
        <v>9</v>
      </c>
      <c r="D3" s="109">
        <f>IF(编辑!J3="","",编辑!J3)</f>
        <v>48</v>
      </c>
      <c r="E3" s="109" t="str">
        <f>IF(编辑!K3="","",编辑!K3)</f>
        <v/>
      </c>
      <c r="F3" s="109" t="str">
        <f>IF(编辑!L3="","",编辑!L3)</f>
        <v/>
      </c>
      <c r="G3" s="109" t="str">
        <f>IF(编辑!N3="","",编辑!N3)</f>
        <v/>
      </c>
      <c r="H3" s="109" t="str">
        <f>IF(编辑!O3="","",编辑!O3)</f>
        <v/>
      </c>
      <c r="I3" s="109" t="str">
        <f>IF(编辑!P3="","",编辑!P3)</f>
        <v/>
      </c>
      <c r="J3" s="109" t="str">
        <f>IF(编辑!Q3="","",编辑!Q3)</f>
        <v/>
      </c>
      <c r="K3" s="109" t="str">
        <f>IF(编辑!S3="","",编辑!S3)</f>
        <v/>
      </c>
      <c r="L3" s="109" t="str">
        <f>IF(编辑!T3="","",编辑!T3)</f>
        <v/>
      </c>
      <c r="M3" s="109" t="str">
        <f>IF(编辑!U3="","",编辑!U3)</f>
        <v/>
      </c>
      <c r="N3" s="109" t="str">
        <f>IF(编辑!V3="","",编辑!V3)</f>
        <v/>
      </c>
      <c r="O3" s="109" t="str">
        <f>IF(编辑!X3="","",编辑!X3)</f>
        <v/>
      </c>
      <c r="P3" s="109" t="str">
        <f>IF(编辑!Y3="","",编辑!Y3)</f>
        <v/>
      </c>
      <c r="Q3" s="109" t="str">
        <f>IF(编辑!Z3="","",编辑!Z3)</f>
        <v/>
      </c>
      <c r="R3" s="109" t="str">
        <f>IF(编辑!AA3="","",编辑!AA3)</f>
        <v/>
      </c>
      <c r="S3" s="109" t="str">
        <f>IF(编辑!AC3="","",编辑!AC3)</f>
        <v/>
      </c>
      <c r="T3" s="109" t="str">
        <f>IF(编辑!AD3="","",编辑!AD3)</f>
        <v/>
      </c>
      <c r="U3" s="109" t="str">
        <f>IF(编辑!AE3="","",编辑!AE3)</f>
        <v/>
      </c>
      <c r="V3" s="109" t="str">
        <f>IF(编辑!AF3="","",编辑!AF3)</f>
        <v/>
      </c>
      <c r="W3" s="109" t="str">
        <f>IF(编辑!AH3="","",编辑!AH3)</f>
        <v/>
      </c>
      <c r="X3" s="109" t="str">
        <f>IF(编辑!AI3="","",编辑!AI3)</f>
        <v/>
      </c>
      <c r="Y3" s="109" t="str">
        <f>IF(编辑!AJ3="","",编辑!AJ3)</f>
        <v/>
      </c>
      <c r="Z3" s="109" t="str">
        <f>IF(编辑!AK3="","",编辑!AK3)</f>
        <v/>
      </c>
      <c r="AA3" s="109" t="str">
        <f>IF(编辑!AM3="","",编辑!AM3)</f>
        <v/>
      </c>
      <c r="AB3" s="109" t="str">
        <f>IF(编辑!AN3="","",编辑!AN3)</f>
        <v/>
      </c>
      <c r="AC3" s="111" t="str">
        <f>IF(编辑!AO3="","",编辑!AO3)</f>
        <v/>
      </c>
    </row>
    <row r="4" spans="1:29">
      <c r="A4" s="109">
        <f>IF(编辑!A4="","",编辑!A4)</f>
        <v>90002</v>
      </c>
      <c r="B4" s="109" t="str">
        <f>IF(编辑!B4="","",编辑!B4)</f>
        <v>指引任务</v>
      </c>
      <c r="C4" s="109">
        <f>IF(编辑!I4="","",编辑!I4)</f>
        <v>2793</v>
      </c>
      <c r="D4" s="109">
        <f>IF(编辑!J4="","",编辑!J4)</f>
        <v>90</v>
      </c>
      <c r="E4" s="109" t="str">
        <f>IF(编辑!K4="","",编辑!K4)</f>
        <v/>
      </c>
      <c r="F4" s="109" t="str">
        <f>IF(编辑!L4="","",编辑!L4)</f>
        <v/>
      </c>
      <c r="G4" s="109" t="str">
        <f>IF(编辑!N4="","",编辑!N4)</f>
        <v/>
      </c>
      <c r="H4" s="109" t="str">
        <f>IF(编辑!O4="","",编辑!O4)</f>
        <v/>
      </c>
      <c r="I4" s="109" t="str">
        <f>IF(编辑!P4="","",编辑!P4)</f>
        <v/>
      </c>
      <c r="J4" s="109" t="str">
        <f>IF(编辑!Q4="","",编辑!Q4)</f>
        <v/>
      </c>
      <c r="K4" s="109" t="str">
        <f>IF(编辑!S4="","",编辑!S4)</f>
        <v/>
      </c>
      <c r="L4" s="109" t="str">
        <f>IF(编辑!T4="","",编辑!T4)</f>
        <v/>
      </c>
      <c r="M4" s="109" t="str">
        <f>IF(编辑!U4="","",编辑!U4)</f>
        <v/>
      </c>
      <c r="N4" s="109" t="str">
        <f>IF(编辑!V4="","",编辑!V4)</f>
        <v/>
      </c>
      <c r="O4" s="109" t="str">
        <f>IF(编辑!X4="","",编辑!X4)</f>
        <v/>
      </c>
      <c r="P4" s="109" t="str">
        <f>IF(编辑!Y4="","",编辑!Y4)</f>
        <v/>
      </c>
      <c r="Q4" s="109" t="str">
        <f>IF(编辑!Z4="","",编辑!Z4)</f>
        <v/>
      </c>
      <c r="R4" s="109" t="str">
        <f>IF(编辑!AA4="","",编辑!AA4)</f>
        <v/>
      </c>
      <c r="S4" s="109" t="str">
        <f>IF(编辑!AC4="","",编辑!AC4)</f>
        <v/>
      </c>
      <c r="T4" s="109" t="str">
        <f>IF(编辑!AD4="","",编辑!AD4)</f>
        <v/>
      </c>
      <c r="U4" s="109" t="str">
        <f>IF(编辑!AE4="","",编辑!AE4)</f>
        <v/>
      </c>
      <c r="V4" s="109" t="str">
        <f>IF(编辑!AF4="","",编辑!AF4)</f>
        <v/>
      </c>
      <c r="W4" s="109" t="str">
        <f>IF(编辑!AH4="","",编辑!AH4)</f>
        <v/>
      </c>
      <c r="X4" s="109" t="str">
        <f>IF(编辑!AI4="","",编辑!AI4)</f>
        <v/>
      </c>
      <c r="Y4" s="109" t="str">
        <f>IF(编辑!AJ4="","",编辑!AJ4)</f>
        <v/>
      </c>
      <c r="Z4" s="109" t="str">
        <f>IF(编辑!AK4="","",编辑!AK4)</f>
        <v/>
      </c>
      <c r="AA4" s="109" t="str">
        <f>IF(编辑!AM4="","",编辑!AM4)</f>
        <v/>
      </c>
      <c r="AB4" s="109" t="str">
        <f>IF(编辑!AN4="","",编辑!AN4)</f>
        <v/>
      </c>
      <c r="AC4" s="111" t="str">
        <f>IF(编辑!AO4="","",编辑!AO4)</f>
        <v/>
      </c>
    </row>
    <row r="5" spans="1:29">
      <c r="A5" s="109">
        <f>IF(编辑!A5="","",编辑!A5)</f>
        <v>200001</v>
      </c>
      <c r="B5" s="109" t="str">
        <f>IF(编辑!B5="","",编辑!B5)</f>
        <v>冒险者之道</v>
      </c>
      <c r="C5" s="109">
        <f>IF(编辑!I5="","",编辑!I5)</f>
        <v>10</v>
      </c>
      <c r="D5" s="109">
        <f>IF(编辑!J5="","",编辑!J5)</f>
        <v>598</v>
      </c>
      <c r="E5" s="109" t="str">
        <f>IF(编辑!K5="","",编辑!K5)</f>
        <v/>
      </c>
      <c r="F5" s="109" t="str">
        <f>IF(编辑!L5="","",编辑!L5)</f>
        <v/>
      </c>
      <c r="G5" s="109" t="str">
        <f>IF(编辑!N5="","",编辑!N5)</f>
        <v/>
      </c>
      <c r="H5" s="109" t="str">
        <f>IF(编辑!O5="","",编辑!O5)</f>
        <v/>
      </c>
      <c r="I5" s="109" t="str">
        <f>IF(编辑!P5="","",编辑!P5)</f>
        <v/>
      </c>
      <c r="J5" s="109" t="str">
        <f>IF(编辑!Q5="","",编辑!Q5)</f>
        <v/>
      </c>
      <c r="K5" s="109" t="str">
        <f>IF(编辑!S5="","",编辑!S5)</f>
        <v/>
      </c>
      <c r="L5" s="109" t="str">
        <f>IF(编辑!T5="","",编辑!T5)</f>
        <v/>
      </c>
      <c r="M5" s="109" t="str">
        <f>IF(编辑!U5="","",编辑!U5)</f>
        <v/>
      </c>
      <c r="N5" s="109" t="str">
        <f>IF(编辑!V5="","",编辑!V5)</f>
        <v/>
      </c>
      <c r="O5" s="109" t="str">
        <f>IF(编辑!X5="","",编辑!X5)</f>
        <v/>
      </c>
      <c r="P5" s="109" t="str">
        <f>IF(编辑!Y5="","",编辑!Y5)</f>
        <v/>
      </c>
      <c r="Q5" s="109" t="str">
        <f>IF(编辑!Z5="","",编辑!Z5)</f>
        <v/>
      </c>
      <c r="R5" s="109" t="str">
        <f>IF(编辑!AA5="","",编辑!AA5)</f>
        <v/>
      </c>
      <c r="S5" s="109" t="str">
        <f>IF(编辑!AC5="","",编辑!AC5)</f>
        <v/>
      </c>
      <c r="T5" s="109" t="str">
        <f>IF(编辑!AD5="","",编辑!AD5)</f>
        <v/>
      </c>
      <c r="U5" s="109" t="str">
        <f>IF(编辑!AE5="","",编辑!AE5)</f>
        <v/>
      </c>
      <c r="V5" s="109" t="str">
        <f>IF(编辑!AF5="","",编辑!AF5)</f>
        <v/>
      </c>
      <c r="W5" s="109" t="str">
        <f>IF(编辑!AH5="","",编辑!AH5)</f>
        <v/>
      </c>
      <c r="X5" s="109" t="str">
        <f>IF(编辑!AI5="","",编辑!AI5)</f>
        <v/>
      </c>
      <c r="Y5" s="109" t="str">
        <f>IF(编辑!AJ5="","",编辑!AJ5)</f>
        <v/>
      </c>
      <c r="Z5" s="109" t="str">
        <f>IF(编辑!AK5="","",编辑!AK5)</f>
        <v/>
      </c>
      <c r="AA5" s="109" t="str">
        <f>IF(编辑!AM5="","",编辑!AM5)</f>
        <v/>
      </c>
      <c r="AB5" s="109" t="str">
        <f>IF(编辑!AN5="","",编辑!AN5)</f>
        <v/>
      </c>
      <c r="AC5" s="111" t="str">
        <f>IF(编辑!AO5="","",编辑!AO5)</f>
        <v/>
      </c>
    </row>
    <row r="6" spans="1:29">
      <c r="A6" s="109">
        <f>IF(编辑!A6="","",编辑!A6)</f>
        <v>200002</v>
      </c>
      <c r="B6" s="109" t="str">
        <f>IF(编辑!B6="","",编辑!B6)</f>
        <v>盗匪的困扰</v>
      </c>
      <c r="C6" s="109">
        <f>IF(编辑!I6="","",编辑!I6)</f>
        <v>90</v>
      </c>
      <c r="D6" s="109">
        <f>IF(编辑!J6="","",编辑!J6)</f>
        <v>660</v>
      </c>
      <c r="E6" s="109" t="str">
        <f>IF(编辑!K6="","",编辑!K6)</f>
        <v/>
      </c>
      <c r="F6" s="109">
        <f>IF(编辑!L6="","",编辑!L6)</f>
        <v>5025</v>
      </c>
      <c r="G6" s="109">
        <f>IF(编辑!N6="","",编辑!N6)</f>
        <v>3</v>
      </c>
      <c r="H6" s="109">
        <f>IF(编辑!O6="","",编辑!O6)</f>
        <v>1</v>
      </c>
      <c r="I6" s="109">
        <f>IF(编辑!P6="","",编辑!P6)</f>
        <v>10000</v>
      </c>
      <c r="J6" s="109" t="str">
        <f>IF(编辑!Q6="","",编辑!Q6)</f>
        <v/>
      </c>
      <c r="K6" s="109" t="str">
        <f>IF(编辑!S6="","",编辑!S6)</f>
        <v/>
      </c>
      <c r="L6" s="109" t="str">
        <f>IF(编辑!T6="","",编辑!T6)</f>
        <v/>
      </c>
      <c r="M6" s="109" t="str">
        <f>IF(编辑!U6="","",编辑!U6)</f>
        <v/>
      </c>
      <c r="N6" s="109" t="str">
        <f>IF(编辑!V6="","",编辑!V6)</f>
        <v/>
      </c>
      <c r="O6" s="109" t="str">
        <f>IF(编辑!X6="","",编辑!X6)</f>
        <v/>
      </c>
      <c r="P6" s="109" t="str">
        <f>IF(编辑!Y6="","",编辑!Y6)</f>
        <v/>
      </c>
      <c r="Q6" s="109" t="str">
        <f>IF(编辑!Z6="","",编辑!Z6)</f>
        <v/>
      </c>
      <c r="R6" s="109" t="str">
        <f>IF(编辑!AA6="","",编辑!AA6)</f>
        <v/>
      </c>
      <c r="S6" s="109" t="str">
        <f>IF(编辑!AC6="","",编辑!AC6)</f>
        <v/>
      </c>
      <c r="T6" s="109" t="str">
        <f>IF(编辑!AD6="","",编辑!AD6)</f>
        <v/>
      </c>
      <c r="U6" s="109" t="str">
        <f>IF(编辑!AE6="","",编辑!AE6)</f>
        <v/>
      </c>
      <c r="V6" s="109" t="str">
        <f>IF(编辑!AF6="","",编辑!AF6)</f>
        <v/>
      </c>
      <c r="W6" s="109" t="str">
        <f>IF(编辑!AH6="","",编辑!AH6)</f>
        <v/>
      </c>
      <c r="X6" s="109" t="str">
        <f>IF(编辑!AI6="","",编辑!AI6)</f>
        <v/>
      </c>
      <c r="Y6" s="109" t="str">
        <f>IF(编辑!AJ6="","",编辑!AJ6)</f>
        <v/>
      </c>
      <c r="Z6" s="109" t="str">
        <f>IF(编辑!AK6="","",编辑!AK6)</f>
        <v/>
      </c>
      <c r="AA6" s="109" t="str">
        <f>IF(编辑!AM6="","",编辑!AM6)</f>
        <v/>
      </c>
      <c r="AB6" s="109" t="str">
        <f>IF(编辑!AN6="","",编辑!AN6)</f>
        <v/>
      </c>
      <c r="AC6" s="111" t="str">
        <f>IF(编辑!AO6="","",编辑!AO6)</f>
        <v/>
      </c>
    </row>
    <row r="7" spans="1:29">
      <c r="A7" s="109">
        <f>IF(编辑!A7="","",编辑!A7)</f>
        <v>200003</v>
      </c>
      <c r="B7" s="109" t="str">
        <f>IF(编辑!B7="","",编辑!B7)</f>
        <v>伊利斯村的村长</v>
      </c>
      <c r="C7" s="109">
        <f>IF(编辑!I7="","",编辑!I7)</f>
        <v>90</v>
      </c>
      <c r="D7" s="109">
        <f>IF(编辑!J7="","",编辑!J7)</f>
        <v>720</v>
      </c>
      <c r="E7" s="109" t="str">
        <f>IF(编辑!K7="","",编辑!K7)</f>
        <v/>
      </c>
      <c r="F7" s="109">
        <f>IF(编辑!L7="","",编辑!L7)</f>
        <v>1161</v>
      </c>
      <c r="G7" s="109">
        <f>IF(编辑!N7="","",编辑!N7)</f>
        <v>1</v>
      </c>
      <c r="H7" s="109">
        <f>IF(编辑!O7="","",编辑!O7)</f>
        <v>1</v>
      </c>
      <c r="I7" s="109">
        <f>IF(编辑!P7="","",编辑!P7)</f>
        <v>10000</v>
      </c>
      <c r="J7" s="109">
        <f>IF(编辑!Q7="","",编辑!Q7)</f>
        <v>1184</v>
      </c>
      <c r="K7" s="109">
        <f>IF(编辑!S7="","",编辑!S7)</f>
        <v>1</v>
      </c>
      <c r="L7" s="109">
        <f>IF(编辑!T7="","",编辑!T7)</f>
        <v>1</v>
      </c>
      <c r="M7" s="109">
        <f>IF(编辑!U7="","",编辑!U7)</f>
        <v>10000</v>
      </c>
      <c r="N7" s="109" t="str">
        <f>IF(编辑!V7="","",编辑!V7)</f>
        <v/>
      </c>
      <c r="O7" s="109" t="str">
        <f>IF(编辑!X7="","",编辑!X7)</f>
        <v/>
      </c>
      <c r="P7" s="109" t="str">
        <f>IF(编辑!Y7="","",编辑!Y7)</f>
        <v/>
      </c>
      <c r="Q7" s="109" t="str">
        <f>IF(编辑!Z7="","",编辑!Z7)</f>
        <v/>
      </c>
      <c r="R7" s="109" t="str">
        <f>IF(编辑!AA7="","",编辑!AA7)</f>
        <v/>
      </c>
      <c r="S7" s="109" t="str">
        <f>IF(编辑!AC7="","",编辑!AC7)</f>
        <v/>
      </c>
      <c r="T7" s="109" t="str">
        <f>IF(编辑!AD7="","",编辑!AD7)</f>
        <v/>
      </c>
      <c r="U7" s="109" t="str">
        <f>IF(编辑!AE7="","",编辑!AE7)</f>
        <v/>
      </c>
      <c r="V7" s="109" t="str">
        <f>IF(编辑!AF7="","",编辑!AF7)</f>
        <v/>
      </c>
      <c r="W7" s="109" t="str">
        <f>IF(编辑!AH7="","",编辑!AH7)</f>
        <v/>
      </c>
      <c r="X7" s="109" t="str">
        <f>IF(编辑!AI7="","",编辑!AI7)</f>
        <v/>
      </c>
      <c r="Y7" s="109" t="str">
        <f>IF(编辑!AJ7="","",编辑!AJ7)</f>
        <v/>
      </c>
      <c r="Z7" s="109" t="str">
        <f>IF(编辑!AK7="","",编辑!AK7)</f>
        <v/>
      </c>
      <c r="AA7" s="109" t="str">
        <f>IF(编辑!AM7="","",编辑!AM7)</f>
        <v/>
      </c>
      <c r="AB7" s="109" t="str">
        <f>IF(编辑!AN7="","",编辑!AN7)</f>
        <v/>
      </c>
      <c r="AC7" s="111" t="str">
        <f>IF(编辑!AO7="","",编辑!AO7)</f>
        <v/>
      </c>
    </row>
    <row r="8" spans="1:29">
      <c r="A8" s="109">
        <f>IF(编辑!A8="","",编辑!A8)</f>
        <v>200004</v>
      </c>
      <c r="B8" s="109" t="str">
        <f>IF(编辑!B8="","",编辑!B8)</f>
        <v>柔软的泥巴</v>
      </c>
      <c r="C8" s="109">
        <f>IF(编辑!I8="","",编辑!I8)</f>
        <v>90</v>
      </c>
      <c r="D8" s="109">
        <f>IF(编辑!J8="","",编辑!J8)</f>
        <v>670</v>
      </c>
      <c r="E8" s="109" t="str">
        <f>IF(编辑!K8="","",编辑!K8)</f>
        <v/>
      </c>
      <c r="F8" s="109">
        <f>IF(编辑!L8="","",编辑!L8)</f>
        <v>5116</v>
      </c>
      <c r="G8" s="109">
        <f>IF(编辑!N8="","",编辑!N8)</f>
        <v>1</v>
      </c>
      <c r="H8" s="109">
        <f>IF(编辑!O8="","",编辑!O8)</f>
        <v>1</v>
      </c>
      <c r="I8" s="109">
        <f>IF(编辑!P8="","",编辑!P8)</f>
        <v>10000</v>
      </c>
      <c r="J8" s="109" t="str">
        <f>IF(编辑!Q8="","",编辑!Q8)</f>
        <v/>
      </c>
      <c r="K8" s="109" t="str">
        <f>IF(编辑!S8="","",编辑!S8)</f>
        <v/>
      </c>
      <c r="L8" s="109" t="str">
        <f>IF(编辑!T8="","",编辑!T8)</f>
        <v/>
      </c>
      <c r="M8" s="109" t="str">
        <f>IF(编辑!U8="","",编辑!U8)</f>
        <v/>
      </c>
      <c r="N8" s="109" t="str">
        <f>IF(编辑!V8="","",编辑!V8)</f>
        <v/>
      </c>
      <c r="O8" s="109" t="str">
        <f>IF(编辑!X8="","",编辑!X8)</f>
        <v/>
      </c>
      <c r="P8" s="109" t="str">
        <f>IF(编辑!Y8="","",编辑!Y8)</f>
        <v/>
      </c>
      <c r="Q8" s="109" t="str">
        <f>IF(编辑!Z8="","",编辑!Z8)</f>
        <v/>
      </c>
      <c r="R8" s="109" t="str">
        <f>IF(编辑!AA8="","",编辑!AA8)</f>
        <v/>
      </c>
      <c r="S8" s="109" t="str">
        <f>IF(编辑!AC8="","",编辑!AC8)</f>
        <v/>
      </c>
      <c r="T8" s="109" t="str">
        <f>IF(编辑!AD8="","",编辑!AD8)</f>
        <v/>
      </c>
      <c r="U8" s="109" t="str">
        <f>IF(编辑!AE8="","",编辑!AE8)</f>
        <v/>
      </c>
      <c r="V8" s="109" t="str">
        <f>IF(编辑!AF8="","",编辑!AF8)</f>
        <v/>
      </c>
      <c r="W8" s="109" t="str">
        <f>IF(编辑!AH8="","",编辑!AH8)</f>
        <v/>
      </c>
      <c r="X8" s="109" t="str">
        <f>IF(编辑!AI8="","",编辑!AI8)</f>
        <v/>
      </c>
      <c r="Y8" s="109" t="str">
        <f>IF(编辑!AJ8="","",编辑!AJ8)</f>
        <v/>
      </c>
      <c r="Z8" s="109" t="str">
        <f>IF(编辑!AK8="","",编辑!AK8)</f>
        <v/>
      </c>
      <c r="AA8" s="109" t="str">
        <f>IF(编辑!AM8="","",编辑!AM8)</f>
        <v/>
      </c>
      <c r="AB8" s="109" t="str">
        <f>IF(编辑!AN8="","",编辑!AN8)</f>
        <v/>
      </c>
      <c r="AC8" s="111" t="str">
        <f>IF(编辑!AO8="","",编辑!AO8)</f>
        <v/>
      </c>
    </row>
    <row r="9" spans="1:29">
      <c r="A9" s="109">
        <f>IF(编辑!A9="","",编辑!A9)</f>
        <v>200005</v>
      </c>
      <c r="B9" s="109" t="str">
        <f>IF(编辑!B9="","",编辑!B9)</f>
        <v>村内的捣蛋鬼</v>
      </c>
      <c r="C9" s="109">
        <f>IF(编辑!I9="","",编辑!I9)</f>
        <v>320</v>
      </c>
      <c r="D9" s="109">
        <f>IF(编辑!J9="","",编辑!J9)</f>
        <v>950</v>
      </c>
      <c r="E9" s="109" t="str">
        <f>IF(编辑!K9="","",编辑!K9)</f>
        <v/>
      </c>
      <c r="F9" s="109">
        <f>IF(编辑!L9="","",编辑!L9)</f>
        <v>5025</v>
      </c>
      <c r="G9" s="109">
        <f>IF(编辑!N9="","",编辑!N9)</f>
        <v>3</v>
      </c>
      <c r="H9" s="109">
        <f>IF(编辑!O9="","",编辑!O9)</f>
        <v>1</v>
      </c>
      <c r="I9" s="109">
        <f>IF(编辑!P9="","",编辑!P9)</f>
        <v>10000</v>
      </c>
      <c r="J9" s="109" t="str">
        <f>IF(编辑!Q9="","",编辑!Q9)</f>
        <v/>
      </c>
      <c r="K9" s="109" t="str">
        <f>IF(编辑!S9="","",编辑!S9)</f>
        <v/>
      </c>
      <c r="L9" s="109" t="str">
        <f>IF(编辑!T9="","",编辑!T9)</f>
        <v/>
      </c>
      <c r="M9" s="109" t="str">
        <f>IF(编辑!U9="","",编辑!U9)</f>
        <v/>
      </c>
      <c r="N9" s="109" t="str">
        <f>IF(编辑!V9="","",编辑!V9)</f>
        <v/>
      </c>
      <c r="O9" s="109" t="str">
        <f>IF(编辑!X9="","",编辑!X9)</f>
        <v/>
      </c>
      <c r="P9" s="109" t="str">
        <f>IF(编辑!Y9="","",编辑!Y9)</f>
        <v/>
      </c>
      <c r="Q9" s="109" t="str">
        <f>IF(编辑!Z9="","",编辑!Z9)</f>
        <v/>
      </c>
      <c r="R9" s="109" t="str">
        <f>IF(编辑!AA9="","",编辑!AA9)</f>
        <v/>
      </c>
      <c r="S9" s="109" t="str">
        <f>IF(编辑!AC9="","",编辑!AC9)</f>
        <v/>
      </c>
      <c r="T9" s="109" t="str">
        <f>IF(编辑!AD9="","",编辑!AD9)</f>
        <v/>
      </c>
      <c r="U9" s="109" t="str">
        <f>IF(编辑!AE9="","",编辑!AE9)</f>
        <v/>
      </c>
      <c r="V9" s="109" t="str">
        <f>IF(编辑!AF9="","",编辑!AF9)</f>
        <v/>
      </c>
      <c r="W9" s="109" t="str">
        <f>IF(编辑!AH9="","",编辑!AH9)</f>
        <v/>
      </c>
      <c r="X9" s="109" t="str">
        <f>IF(编辑!AI9="","",编辑!AI9)</f>
        <v/>
      </c>
      <c r="Y9" s="109" t="str">
        <f>IF(编辑!AJ9="","",编辑!AJ9)</f>
        <v/>
      </c>
      <c r="Z9" s="109" t="str">
        <f>IF(编辑!AK9="","",编辑!AK9)</f>
        <v/>
      </c>
      <c r="AA9" s="109" t="str">
        <f>IF(编辑!AM9="","",编辑!AM9)</f>
        <v/>
      </c>
      <c r="AB9" s="109" t="str">
        <f>IF(编辑!AN9="","",编辑!AN9)</f>
        <v/>
      </c>
      <c r="AC9" s="111" t="str">
        <f>IF(编辑!AO9="","",编辑!AO9)</f>
        <v/>
      </c>
    </row>
    <row r="10" spans="1:29">
      <c r="A10" s="109">
        <f>IF(编辑!A10="","",编辑!A10)</f>
        <v>200006</v>
      </c>
      <c r="B10" s="109" t="str">
        <f>IF(编辑!B10="","",编辑!B10)</f>
        <v>捕捉宠物</v>
      </c>
      <c r="C10" s="109">
        <f>IF(编辑!I10="","",编辑!I10)</f>
        <v>320</v>
      </c>
      <c r="D10" s="109">
        <f>IF(编辑!J10="","",编辑!J10)</f>
        <v>690</v>
      </c>
      <c r="E10" s="109" t="str">
        <f>IF(编辑!K10="","",编辑!K10)</f>
        <v/>
      </c>
      <c r="F10" s="109">
        <f>IF(编辑!L10="","",编辑!L10)</f>
        <v>5002</v>
      </c>
      <c r="G10" s="109">
        <f>IF(编辑!N10="","",编辑!N10)</f>
        <v>5</v>
      </c>
      <c r="H10" s="109">
        <f>IF(编辑!O10="","",编辑!O10)</f>
        <v>1</v>
      </c>
      <c r="I10" s="109">
        <f>IF(编辑!P10="","",编辑!P10)</f>
        <v>10000</v>
      </c>
      <c r="J10" s="109" t="str">
        <f>IF(编辑!Q10="","",编辑!Q10)</f>
        <v/>
      </c>
      <c r="K10" s="109" t="str">
        <f>IF(编辑!S10="","",编辑!S10)</f>
        <v/>
      </c>
      <c r="L10" s="109" t="str">
        <f>IF(编辑!T10="","",编辑!T10)</f>
        <v/>
      </c>
      <c r="M10" s="109" t="str">
        <f>IF(编辑!U10="","",编辑!U10)</f>
        <v/>
      </c>
      <c r="N10" s="109" t="str">
        <f>IF(编辑!V10="","",编辑!V10)</f>
        <v/>
      </c>
      <c r="O10" s="109" t="str">
        <f>IF(编辑!X10="","",编辑!X10)</f>
        <v/>
      </c>
      <c r="P10" s="109" t="str">
        <f>IF(编辑!Y10="","",编辑!Y10)</f>
        <v/>
      </c>
      <c r="Q10" s="109" t="str">
        <f>IF(编辑!Z10="","",编辑!Z10)</f>
        <v/>
      </c>
      <c r="R10" s="109" t="str">
        <f>IF(编辑!AA10="","",编辑!AA10)</f>
        <v/>
      </c>
      <c r="S10" s="109" t="str">
        <f>IF(编辑!AC10="","",编辑!AC10)</f>
        <v/>
      </c>
      <c r="T10" s="109" t="str">
        <f>IF(编辑!AD10="","",编辑!AD10)</f>
        <v/>
      </c>
      <c r="U10" s="109" t="str">
        <f>IF(编辑!AE10="","",编辑!AE10)</f>
        <v/>
      </c>
      <c r="V10" s="109" t="str">
        <f>IF(编辑!AF10="","",编辑!AF10)</f>
        <v/>
      </c>
      <c r="W10" s="109" t="str">
        <f>IF(编辑!AH10="","",编辑!AH10)</f>
        <v/>
      </c>
      <c r="X10" s="109" t="str">
        <f>IF(编辑!AI10="","",编辑!AI10)</f>
        <v/>
      </c>
      <c r="Y10" s="109" t="str">
        <f>IF(编辑!AJ10="","",编辑!AJ10)</f>
        <v/>
      </c>
      <c r="Z10" s="109" t="str">
        <f>IF(编辑!AK10="","",编辑!AK10)</f>
        <v/>
      </c>
      <c r="AA10" s="109" t="str">
        <f>IF(编辑!AM10="","",编辑!AM10)</f>
        <v/>
      </c>
      <c r="AB10" s="109" t="str">
        <f>IF(编辑!AN10="","",编辑!AN10)</f>
        <v/>
      </c>
      <c r="AC10" s="111" t="str">
        <f>IF(编辑!AO10="","",编辑!AO10)</f>
        <v/>
      </c>
    </row>
    <row r="11" spans="1:29">
      <c r="A11" s="109">
        <f>IF(编辑!A11="","",编辑!A11)</f>
        <v>200007</v>
      </c>
      <c r="B11" s="109" t="str">
        <f>IF(编辑!B11="","",编辑!B11)</f>
        <v>宠物的技巧</v>
      </c>
      <c r="C11" s="109">
        <f>IF(编辑!I11="","",编辑!I11)</f>
        <v>500</v>
      </c>
      <c r="D11" s="109">
        <f>IF(编辑!J11="","",编辑!J11)</f>
        <v>557</v>
      </c>
      <c r="E11" s="109" t="str">
        <f>IF(编辑!K11="","",编辑!K11)</f>
        <v/>
      </c>
      <c r="F11" s="109">
        <f>IF(编辑!L11="","",编辑!L11)</f>
        <v>5086</v>
      </c>
      <c r="G11" s="109">
        <f>IF(编辑!N11="","",编辑!N11)</f>
        <v>2</v>
      </c>
      <c r="H11" s="109">
        <f>IF(编辑!O11="","",编辑!O11)</f>
        <v>1</v>
      </c>
      <c r="I11" s="109">
        <f>IF(编辑!P11="","",编辑!P11)</f>
        <v>10000</v>
      </c>
      <c r="J11" s="109" t="str">
        <f>IF(编辑!Q11="","",编辑!Q11)</f>
        <v/>
      </c>
      <c r="K11" s="109" t="str">
        <f>IF(编辑!S11="","",编辑!S11)</f>
        <v/>
      </c>
      <c r="L11" s="109" t="str">
        <f>IF(编辑!T11="","",编辑!T11)</f>
        <v/>
      </c>
      <c r="M11" s="109" t="str">
        <f>IF(编辑!U11="","",编辑!U11)</f>
        <v/>
      </c>
      <c r="N11" s="109" t="str">
        <f>IF(编辑!V11="","",编辑!V11)</f>
        <v/>
      </c>
      <c r="O11" s="109" t="str">
        <f>IF(编辑!X11="","",编辑!X11)</f>
        <v/>
      </c>
      <c r="P11" s="109" t="str">
        <f>IF(编辑!Y11="","",编辑!Y11)</f>
        <v/>
      </c>
      <c r="Q11" s="109" t="str">
        <f>IF(编辑!Z11="","",编辑!Z11)</f>
        <v/>
      </c>
      <c r="R11" s="109" t="str">
        <f>IF(编辑!AA11="","",编辑!AA11)</f>
        <v/>
      </c>
      <c r="S11" s="109" t="str">
        <f>IF(编辑!AC11="","",编辑!AC11)</f>
        <v/>
      </c>
      <c r="T11" s="109" t="str">
        <f>IF(编辑!AD11="","",编辑!AD11)</f>
        <v/>
      </c>
      <c r="U11" s="109" t="str">
        <f>IF(编辑!AE11="","",编辑!AE11)</f>
        <v/>
      </c>
      <c r="V11" s="109" t="str">
        <f>IF(编辑!AF11="","",编辑!AF11)</f>
        <v/>
      </c>
      <c r="W11" s="109" t="str">
        <f>IF(编辑!AH11="","",编辑!AH11)</f>
        <v/>
      </c>
      <c r="X11" s="109" t="str">
        <f>IF(编辑!AI11="","",编辑!AI11)</f>
        <v/>
      </c>
      <c r="Y11" s="109" t="str">
        <f>IF(编辑!AJ11="","",编辑!AJ11)</f>
        <v/>
      </c>
      <c r="Z11" s="109" t="str">
        <f>IF(编辑!AK11="","",编辑!AK11)</f>
        <v/>
      </c>
      <c r="AA11" s="109" t="str">
        <f>IF(编辑!AM11="","",编辑!AM11)</f>
        <v/>
      </c>
      <c r="AB11" s="109" t="str">
        <f>IF(编辑!AN11="","",编辑!AN11)</f>
        <v/>
      </c>
      <c r="AC11" s="111" t="str">
        <f>IF(编辑!AO11="","",编辑!AO11)</f>
        <v/>
      </c>
    </row>
    <row r="12" spans="1:29">
      <c r="A12" s="109">
        <f>IF(编辑!A12="","",编辑!A12)</f>
        <v>200008</v>
      </c>
      <c r="B12" s="109" t="str">
        <f>IF(编辑!B12="","",编辑!B12)</f>
        <v>向着目标前行</v>
      </c>
      <c r="C12" s="109">
        <f>IF(编辑!I12="","",编辑!I12)</f>
        <v>1400</v>
      </c>
      <c r="D12" s="109">
        <f>IF(编辑!J12="","",编辑!J12)</f>
        <v>420</v>
      </c>
      <c r="E12" s="109" t="str">
        <f>IF(编辑!K12="","",编辑!K12)</f>
        <v/>
      </c>
      <c r="F12" s="109">
        <f>IF(编辑!L12="","",编辑!L12)</f>
        <v>5086</v>
      </c>
      <c r="G12" s="109">
        <f>IF(编辑!N12="","",编辑!N12)</f>
        <v>1</v>
      </c>
      <c r="H12" s="109">
        <f>IF(编辑!O12="","",编辑!O12)</f>
        <v>1</v>
      </c>
      <c r="I12" s="109">
        <f>IF(编辑!P12="","",编辑!P12)</f>
        <v>10000</v>
      </c>
      <c r="J12" s="109" t="str">
        <f>IF(编辑!Q12="","",编辑!Q12)</f>
        <v/>
      </c>
      <c r="K12" s="109" t="str">
        <f>IF(编辑!S12="","",编辑!S12)</f>
        <v/>
      </c>
      <c r="L12" s="109" t="str">
        <f>IF(编辑!T12="","",编辑!T12)</f>
        <v/>
      </c>
      <c r="M12" s="109" t="str">
        <f>IF(编辑!U12="","",编辑!U12)</f>
        <v/>
      </c>
      <c r="N12" s="109" t="str">
        <f>IF(编辑!V12="","",编辑!V12)</f>
        <v/>
      </c>
      <c r="O12" s="109" t="str">
        <f>IF(编辑!X12="","",编辑!X12)</f>
        <v/>
      </c>
      <c r="P12" s="109" t="str">
        <f>IF(编辑!Y12="","",编辑!Y12)</f>
        <v/>
      </c>
      <c r="Q12" s="109" t="str">
        <f>IF(编辑!Z12="","",编辑!Z12)</f>
        <v/>
      </c>
      <c r="R12" s="109" t="str">
        <f>IF(编辑!AA12="","",编辑!AA12)</f>
        <v/>
      </c>
      <c r="S12" s="109" t="str">
        <f>IF(编辑!AC12="","",编辑!AC12)</f>
        <v/>
      </c>
      <c r="T12" s="109" t="str">
        <f>IF(编辑!AD12="","",编辑!AD12)</f>
        <v/>
      </c>
      <c r="U12" s="109" t="str">
        <f>IF(编辑!AE12="","",编辑!AE12)</f>
        <v/>
      </c>
      <c r="V12" s="109" t="str">
        <f>IF(编辑!AF12="","",编辑!AF12)</f>
        <v/>
      </c>
      <c r="W12" s="109" t="str">
        <f>IF(编辑!AH12="","",编辑!AH12)</f>
        <v/>
      </c>
      <c r="X12" s="109" t="str">
        <f>IF(编辑!AI12="","",编辑!AI12)</f>
        <v/>
      </c>
      <c r="Y12" s="109" t="str">
        <f>IF(编辑!AJ12="","",编辑!AJ12)</f>
        <v/>
      </c>
      <c r="Z12" s="109" t="str">
        <f>IF(编辑!AK12="","",编辑!AK12)</f>
        <v/>
      </c>
      <c r="AA12" s="109" t="str">
        <f>IF(编辑!AM12="","",编辑!AM12)</f>
        <v/>
      </c>
      <c r="AB12" s="109" t="str">
        <f>IF(编辑!AN12="","",编辑!AN12)</f>
        <v/>
      </c>
      <c r="AC12" s="111" t="str">
        <f>IF(编辑!AO12="","",编辑!AO12)</f>
        <v/>
      </c>
    </row>
    <row r="13" spans="1:29">
      <c r="A13" s="109">
        <f>IF(编辑!A13="","",编辑!A13)</f>
        <v>200009</v>
      </c>
      <c r="B13" s="109" t="str">
        <f>IF(编辑!B13="","",编辑!B13)</f>
        <v>伊利斯山洞</v>
      </c>
      <c r="C13" s="109">
        <f>IF(编辑!I13="","",编辑!I13)</f>
        <v>1800</v>
      </c>
      <c r="D13" s="109">
        <f>IF(编辑!J13="","",编辑!J13)</f>
        <v>420</v>
      </c>
      <c r="E13" s="109" t="str">
        <f>IF(编辑!K13="","",编辑!K13)</f>
        <v/>
      </c>
      <c r="F13" s="109">
        <f>IF(编辑!L13="","",编辑!L13)</f>
        <v>5116</v>
      </c>
      <c r="G13" s="109">
        <f>IF(编辑!N13="","",编辑!N13)</f>
        <v>1</v>
      </c>
      <c r="H13" s="109">
        <f>IF(编辑!O13="","",编辑!O13)</f>
        <v>1</v>
      </c>
      <c r="I13" s="109">
        <f>IF(编辑!P13="","",编辑!P13)</f>
        <v>10000</v>
      </c>
      <c r="J13" s="109" t="str">
        <f>IF(编辑!Q13="","",编辑!Q13)</f>
        <v/>
      </c>
      <c r="K13" s="109" t="str">
        <f>IF(编辑!S13="","",编辑!S13)</f>
        <v/>
      </c>
      <c r="L13" s="109" t="str">
        <f>IF(编辑!T13="","",编辑!T13)</f>
        <v/>
      </c>
      <c r="M13" s="109" t="str">
        <f>IF(编辑!U13="","",编辑!U13)</f>
        <v/>
      </c>
      <c r="N13" s="109" t="str">
        <f>IF(编辑!V13="","",编辑!V13)</f>
        <v/>
      </c>
      <c r="O13" s="109" t="str">
        <f>IF(编辑!X13="","",编辑!X13)</f>
        <v/>
      </c>
      <c r="P13" s="109" t="str">
        <f>IF(编辑!Y13="","",编辑!Y13)</f>
        <v/>
      </c>
      <c r="Q13" s="109" t="str">
        <f>IF(编辑!Z13="","",编辑!Z13)</f>
        <v/>
      </c>
      <c r="R13" s="109" t="str">
        <f>IF(编辑!AA13="","",编辑!AA13)</f>
        <v/>
      </c>
      <c r="S13" s="109" t="str">
        <f>IF(编辑!AC13="","",编辑!AC13)</f>
        <v/>
      </c>
      <c r="T13" s="109" t="str">
        <f>IF(编辑!AD13="","",编辑!AD13)</f>
        <v/>
      </c>
      <c r="U13" s="109" t="str">
        <f>IF(编辑!AE13="","",编辑!AE13)</f>
        <v/>
      </c>
      <c r="V13" s="109" t="str">
        <f>IF(编辑!AF13="","",编辑!AF13)</f>
        <v/>
      </c>
      <c r="W13" s="109" t="str">
        <f>IF(编辑!AH13="","",编辑!AH13)</f>
        <v/>
      </c>
      <c r="X13" s="109" t="str">
        <f>IF(编辑!AI13="","",编辑!AI13)</f>
        <v/>
      </c>
      <c r="Y13" s="109" t="str">
        <f>IF(编辑!AJ13="","",编辑!AJ13)</f>
        <v/>
      </c>
      <c r="Z13" s="109" t="str">
        <f>IF(编辑!AK13="","",编辑!AK13)</f>
        <v/>
      </c>
      <c r="AA13" s="109" t="str">
        <f>IF(编辑!AM13="","",编辑!AM13)</f>
        <v/>
      </c>
      <c r="AB13" s="109" t="str">
        <f>IF(编辑!AN13="","",编辑!AN13)</f>
        <v/>
      </c>
      <c r="AC13" s="111" t="str">
        <f>IF(编辑!AO13="","",编辑!AO13)</f>
        <v/>
      </c>
    </row>
    <row r="14" spans="1:29">
      <c r="A14" s="109">
        <f>IF(编辑!A14="","",编辑!A14)</f>
        <v>200010</v>
      </c>
      <c r="B14" s="109" t="str">
        <f>IF(编辑!B14="","",编辑!B14)</f>
        <v>扰人的蝙蝠</v>
      </c>
      <c r="C14" s="109">
        <f>IF(编辑!I14="","",编辑!I14)</f>
        <v>3200</v>
      </c>
      <c r="D14" s="109">
        <f>IF(编辑!J14="","",编辑!J14)</f>
        <v>420</v>
      </c>
      <c r="E14" s="109" t="str">
        <f>IF(编辑!K14="","",编辑!K14)</f>
        <v/>
      </c>
      <c r="F14" s="109">
        <f>IF(编辑!L14="","",编辑!L14)</f>
        <v>1432</v>
      </c>
      <c r="G14" s="109">
        <f>IF(编辑!N14="","",编辑!N14)</f>
        <v>1</v>
      </c>
      <c r="H14" s="109">
        <f>IF(编辑!O14="","",编辑!O14)</f>
        <v>1</v>
      </c>
      <c r="I14" s="109">
        <f>IF(编辑!P14="","",编辑!P14)</f>
        <v>10000</v>
      </c>
      <c r="J14" s="109" t="str">
        <f>IF(编辑!Q14="","",编辑!Q14)</f>
        <v/>
      </c>
      <c r="K14" s="109" t="str">
        <f>IF(编辑!S14="","",编辑!S14)</f>
        <v/>
      </c>
      <c r="L14" s="109" t="str">
        <f>IF(编辑!T14="","",编辑!T14)</f>
        <v/>
      </c>
      <c r="M14" s="109" t="str">
        <f>IF(编辑!U14="","",编辑!U14)</f>
        <v/>
      </c>
      <c r="N14" s="109" t="str">
        <f>IF(编辑!V14="","",编辑!V14)</f>
        <v/>
      </c>
      <c r="O14" s="109" t="str">
        <f>IF(编辑!X14="","",编辑!X14)</f>
        <v/>
      </c>
      <c r="P14" s="109" t="str">
        <f>IF(编辑!Y14="","",编辑!Y14)</f>
        <v/>
      </c>
      <c r="Q14" s="109" t="str">
        <f>IF(编辑!Z14="","",编辑!Z14)</f>
        <v/>
      </c>
      <c r="R14" s="109" t="str">
        <f>IF(编辑!AA14="","",编辑!AA14)</f>
        <v/>
      </c>
      <c r="S14" s="109" t="str">
        <f>IF(编辑!AC14="","",编辑!AC14)</f>
        <v/>
      </c>
      <c r="T14" s="109" t="str">
        <f>IF(编辑!AD14="","",编辑!AD14)</f>
        <v/>
      </c>
      <c r="U14" s="109" t="str">
        <f>IF(编辑!AE14="","",编辑!AE14)</f>
        <v/>
      </c>
      <c r="V14" s="109" t="str">
        <f>IF(编辑!AF14="","",编辑!AF14)</f>
        <v/>
      </c>
      <c r="W14" s="109" t="str">
        <f>IF(编辑!AH14="","",编辑!AH14)</f>
        <v/>
      </c>
      <c r="X14" s="109" t="str">
        <f>IF(编辑!AI14="","",编辑!AI14)</f>
        <v/>
      </c>
      <c r="Y14" s="109" t="str">
        <f>IF(编辑!AJ14="","",编辑!AJ14)</f>
        <v/>
      </c>
      <c r="Z14" s="109" t="str">
        <f>IF(编辑!AK14="","",编辑!AK14)</f>
        <v/>
      </c>
      <c r="AA14" s="109" t="str">
        <f>IF(编辑!AM14="","",编辑!AM14)</f>
        <v/>
      </c>
      <c r="AB14" s="109" t="str">
        <f>IF(编辑!AN14="","",编辑!AN14)</f>
        <v/>
      </c>
      <c r="AC14" s="111" t="str">
        <f>IF(编辑!AO14="","",编辑!AO14)</f>
        <v/>
      </c>
    </row>
    <row r="15" spans="1:29">
      <c r="A15" s="109">
        <f>IF(编辑!A15="","",编辑!A15)</f>
        <v>200011</v>
      </c>
      <c r="B15" s="109" t="str">
        <f>IF(编辑!B15="","",编辑!B15)</f>
        <v>可怕的牛头怪</v>
      </c>
      <c r="C15" s="109">
        <f>IF(编辑!I15="","",编辑!I15)</f>
        <v>4000</v>
      </c>
      <c r="D15" s="109">
        <f>IF(编辑!J15="","",编辑!J15)</f>
        <v>525</v>
      </c>
      <c r="E15" s="109" t="str">
        <f>IF(编辑!K15="","",编辑!K15)</f>
        <v/>
      </c>
      <c r="F15" s="109">
        <f>IF(编辑!L15="","",编辑!L15)</f>
        <v>3746</v>
      </c>
      <c r="G15" s="109">
        <f>IF(编辑!N15="","",编辑!N15)</f>
        <v>2</v>
      </c>
      <c r="H15" s="109">
        <f>IF(编辑!O15="","",编辑!O15)</f>
        <v>1</v>
      </c>
      <c r="I15" s="109">
        <f>IF(编辑!P15="","",编辑!P15)</f>
        <v>10000</v>
      </c>
      <c r="J15" s="109">
        <f>IF(编辑!Q15="","",编辑!Q15)</f>
        <v>3001</v>
      </c>
      <c r="K15" s="109">
        <f>IF(编辑!S15="","",编辑!S15)</f>
        <v>20</v>
      </c>
      <c r="L15" s="109">
        <f>IF(编辑!T15="","",编辑!T15)</f>
        <v>1</v>
      </c>
      <c r="M15" s="109">
        <f>IF(编辑!U15="","",编辑!U15)</f>
        <v>10000</v>
      </c>
      <c r="N15" s="109">
        <f>IF(编辑!V15="","",编辑!V15)</f>
        <v>3101</v>
      </c>
      <c r="O15" s="109">
        <f>IF(编辑!X15="","",编辑!X15)</f>
        <v>15</v>
      </c>
      <c r="P15" s="109">
        <f>IF(编辑!Y15="","",编辑!Y15)</f>
        <v>1</v>
      </c>
      <c r="Q15" s="109">
        <f>IF(编辑!Z15="","",编辑!Z15)</f>
        <v>10000</v>
      </c>
      <c r="R15" s="109">
        <f>IF(编辑!AA15="","",编辑!AA15)</f>
        <v>3401</v>
      </c>
      <c r="S15" s="109">
        <f>IF(编辑!AC15="","",编辑!AC15)</f>
        <v>15</v>
      </c>
      <c r="T15" s="109">
        <f>IF(编辑!AD15="","",编辑!AD15)</f>
        <v>1</v>
      </c>
      <c r="U15" s="109">
        <f>IF(编辑!AE15="","",编辑!AE15)</f>
        <v>10000</v>
      </c>
      <c r="V15" s="109" t="str">
        <f>IF(编辑!AF15="","",编辑!AF15)</f>
        <v/>
      </c>
      <c r="W15" s="109" t="str">
        <f>IF(编辑!AH15="","",编辑!AH15)</f>
        <v/>
      </c>
      <c r="X15" s="109" t="str">
        <f>IF(编辑!AI15="","",编辑!AI15)</f>
        <v/>
      </c>
      <c r="Y15" s="109" t="str">
        <f>IF(编辑!AJ15="","",编辑!AJ15)</f>
        <v/>
      </c>
      <c r="Z15" s="109" t="str">
        <f>IF(编辑!AK15="","",编辑!AK15)</f>
        <v/>
      </c>
      <c r="AA15" s="109" t="str">
        <f>IF(编辑!AM15="","",编辑!AM15)</f>
        <v/>
      </c>
      <c r="AB15" s="109" t="str">
        <f>IF(编辑!AN15="","",编辑!AN15)</f>
        <v/>
      </c>
      <c r="AC15" s="111" t="str">
        <f>IF(编辑!AO15="","",编辑!AO15)</f>
        <v/>
      </c>
    </row>
    <row r="16" spans="1:29">
      <c r="A16" s="109">
        <f>IF(编辑!A16="","",编辑!A16)</f>
        <v>200012</v>
      </c>
      <c r="B16" s="109" t="str">
        <f>IF(编辑!B16="","",编辑!B16)</f>
        <v>不死生物</v>
      </c>
      <c r="C16" s="109">
        <f>IF(编辑!I16="","",编辑!I16)</f>
        <v>7200</v>
      </c>
      <c r="D16" s="109">
        <f>IF(编辑!J16="","",编辑!J16)</f>
        <v>420</v>
      </c>
      <c r="E16" s="109" t="str">
        <f>IF(编辑!K16="","",编辑!K16)</f>
        <v/>
      </c>
      <c r="F16" s="109">
        <f>IF(编辑!L16="","",编辑!L16)</f>
        <v>3001</v>
      </c>
      <c r="G16" s="109">
        <f>IF(编辑!N16="","",编辑!N16)</f>
        <v>20</v>
      </c>
      <c r="H16" s="109">
        <f>IF(编辑!O16="","",编辑!O16)</f>
        <v>1</v>
      </c>
      <c r="I16" s="109">
        <f>IF(编辑!P16="","",编辑!P16)</f>
        <v>10000</v>
      </c>
      <c r="J16" s="109">
        <f>IF(编辑!Q16="","",编辑!Q16)</f>
        <v>3101</v>
      </c>
      <c r="K16" s="109">
        <f>IF(编辑!S16="","",编辑!S16)</f>
        <v>15</v>
      </c>
      <c r="L16" s="109">
        <f>IF(编辑!T16="","",编辑!T16)</f>
        <v>1</v>
      </c>
      <c r="M16" s="109">
        <f>IF(编辑!U16="","",编辑!U16)</f>
        <v>10000</v>
      </c>
      <c r="N16" s="109">
        <f>IF(编辑!V16="","",编辑!V16)</f>
        <v>3401</v>
      </c>
      <c r="O16" s="109">
        <f>IF(编辑!X16="","",编辑!X16)</f>
        <v>15</v>
      </c>
      <c r="P16" s="109">
        <f>IF(编辑!Y16="","",编辑!Y16)</f>
        <v>1</v>
      </c>
      <c r="Q16" s="109">
        <f>IF(编辑!Z16="","",编辑!Z16)</f>
        <v>10000</v>
      </c>
      <c r="R16" s="109" t="str">
        <f>IF(编辑!AA16="","",编辑!AA16)</f>
        <v/>
      </c>
      <c r="S16" s="109" t="str">
        <f>IF(编辑!AC16="","",编辑!AC16)</f>
        <v/>
      </c>
      <c r="T16" s="109" t="str">
        <f>IF(编辑!AD16="","",编辑!AD16)</f>
        <v/>
      </c>
      <c r="U16" s="109" t="str">
        <f>IF(编辑!AE16="","",编辑!AE16)</f>
        <v/>
      </c>
      <c r="V16" s="109" t="str">
        <f>IF(编辑!AF16="","",编辑!AF16)</f>
        <v/>
      </c>
      <c r="W16" s="109" t="str">
        <f>IF(编辑!AH16="","",编辑!AH16)</f>
        <v/>
      </c>
      <c r="X16" s="109" t="str">
        <f>IF(编辑!AI16="","",编辑!AI16)</f>
        <v/>
      </c>
      <c r="Y16" s="109" t="str">
        <f>IF(编辑!AJ16="","",编辑!AJ16)</f>
        <v/>
      </c>
      <c r="Z16" s="109" t="str">
        <f>IF(编辑!AK16="","",编辑!AK16)</f>
        <v/>
      </c>
      <c r="AA16" s="109" t="str">
        <f>IF(编辑!AM16="","",编辑!AM16)</f>
        <v/>
      </c>
      <c r="AB16" s="109" t="str">
        <f>IF(编辑!AN16="","",编辑!AN16)</f>
        <v/>
      </c>
      <c r="AC16" s="111" t="str">
        <f>IF(编辑!AO16="","",编辑!AO16)</f>
        <v/>
      </c>
    </row>
    <row r="17" spans="1:29">
      <c r="A17" s="109">
        <f>IF(编辑!A17="","",编辑!A17)</f>
        <v>200013</v>
      </c>
      <c r="B17" s="109" t="str">
        <f>IF(编辑!B17="","",编辑!B17)</f>
        <v>扰人的软泥怪</v>
      </c>
      <c r="C17" s="109">
        <f>IF(编辑!I17="","",编辑!I17)</f>
        <v>10000</v>
      </c>
      <c r="D17" s="109">
        <f>IF(编辑!J17="","",编辑!J17)</f>
        <v>420</v>
      </c>
      <c r="E17" s="109" t="str">
        <f>IF(编辑!K17="","",编辑!K17)</f>
        <v/>
      </c>
      <c r="F17" s="109">
        <f>IF(编辑!L17="","",编辑!L17)</f>
        <v>9006</v>
      </c>
      <c r="G17" s="109">
        <f>IF(编辑!N17="","",编辑!N17)</f>
        <v>1</v>
      </c>
      <c r="H17" s="109">
        <f>IF(编辑!O17="","",编辑!O17)</f>
        <v>1</v>
      </c>
      <c r="I17" s="109">
        <f>IF(编辑!P17="","",编辑!P17)</f>
        <v>10000</v>
      </c>
      <c r="J17" s="109">
        <f>IF(编辑!Q17="","",编辑!Q17)</f>
        <v>5116</v>
      </c>
      <c r="K17" s="109">
        <f>IF(编辑!S17="","",编辑!S17)</f>
        <v>1</v>
      </c>
      <c r="L17" s="109">
        <f>IF(编辑!T17="","",编辑!T17)</f>
        <v>1</v>
      </c>
      <c r="M17" s="109">
        <f>IF(编辑!U17="","",编辑!U17)</f>
        <v>10000</v>
      </c>
      <c r="N17" s="109">
        <f>IF(编辑!V17="","",编辑!V17)</f>
        <v>9007</v>
      </c>
      <c r="O17" s="109">
        <f>IF(编辑!X17="","",编辑!X17)</f>
        <v>1</v>
      </c>
      <c r="P17" s="109">
        <f>IF(编辑!Y17="","",编辑!Y17)</f>
        <v>1</v>
      </c>
      <c r="Q17" s="109">
        <f>IF(编辑!Z17="","",编辑!Z17)</f>
        <v>10000</v>
      </c>
      <c r="R17" s="109" t="str">
        <f>IF(编辑!AA17="","",编辑!AA17)</f>
        <v/>
      </c>
      <c r="S17" s="109" t="str">
        <f>IF(编辑!AC17="","",编辑!AC17)</f>
        <v/>
      </c>
      <c r="T17" s="109" t="str">
        <f>IF(编辑!AD17="","",编辑!AD17)</f>
        <v/>
      </c>
      <c r="U17" s="109" t="str">
        <f>IF(编辑!AE17="","",编辑!AE17)</f>
        <v/>
      </c>
      <c r="V17" s="109" t="str">
        <f>IF(编辑!AF17="","",编辑!AF17)</f>
        <v/>
      </c>
      <c r="W17" s="109" t="str">
        <f>IF(编辑!AH17="","",编辑!AH17)</f>
        <v/>
      </c>
      <c r="X17" s="109" t="str">
        <f>IF(编辑!AI17="","",编辑!AI17)</f>
        <v/>
      </c>
      <c r="Y17" s="109" t="str">
        <f>IF(编辑!AJ17="","",编辑!AJ17)</f>
        <v/>
      </c>
      <c r="Z17" s="109" t="str">
        <f>IF(编辑!AK17="","",编辑!AK17)</f>
        <v/>
      </c>
      <c r="AA17" s="109" t="str">
        <f>IF(编辑!AM17="","",编辑!AM17)</f>
        <v/>
      </c>
      <c r="AB17" s="109" t="str">
        <f>IF(编辑!AN17="","",编辑!AN17)</f>
        <v/>
      </c>
      <c r="AC17" s="111" t="str">
        <f>IF(编辑!AO17="","",编辑!AO17)</f>
        <v/>
      </c>
    </row>
    <row r="18" spans="1:29">
      <c r="A18" s="109">
        <f>IF(编辑!A18="","",编辑!A18)</f>
        <v>200014</v>
      </c>
      <c r="B18" s="109" t="str">
        <f>IF(编辑!B18="","",编辑!B18)</f>
        <v>僵尸实验体</v>
      </c>
      <c r="C18" s="109">
        <f>IF(编辑!I18="","",编辑!I18)</f>
        <v>15000</v>
      </c>
      <c r="D18" s="109">
        <f>IF(编辑!J18="","",编辑!J18)</f>
        <v>575</v>
      </c>
      <c r="E18" s="109" t="str">
        <f>IF(编辑!K18="","",编辑!K18)</f>
        <v/>
      </c>
      <c r="F18" s="109">
        <f>IF(编辑!L18="","",编辑!L18)</f>
        <v>5086</v>
      </c>
      <c r="G18" s="109">
        <f>IF(编辑!N18="","",编辑!N18)</f>
        <v>1</v>
      </c>
      <c r="H18" s="109">
        <f>IF(编辑!O18="","",编辑!O18)</f>
        <v>1</v>
      </c>
      <c r="I18" s="109">
        <f>IF(编辑!P18="","",编辑!P18)</f>
        <v>10000</v>
      </c>
      <c r="J18" s="109">
        <f>IF(编辑!Q18="","",编辑!Q18)</f>
        <v>9002</v>
      </c>
      <c r="K18" s="109">
        <f>IF(编辑!S18="","",编辑!S18)</f>
        <v>1</v>
      </c>
      <c r="L18" s="109">
        <f>IF(编辑!T18="","",编辑!T18)</f>
        <v>1</v>
      </c>
      <c r="M18" s="109">
        <f>IF(编辑!U18="","",编辑!U18)</f>
        <v>10000</v>
      </c>
      <c r="N18" s="109">
        <f>IF(编辑!V18="","",编辑!V18)</f>
        <v>9001</v>
      </c>
      <c r="O18" s="109">
        <f>IF(编辑!X18="","",编辑!X18)</f>
        <v>1</v>
      </c>
      <c r="P18" s="109">
        <f>IF(编辑!Y18="","",编辑!Y18)</f>
        <v>1</v>
      </c>
      <c r="Q18" s="109">
        <f>IF(编辑!Z18="","",编辑!Z18)</f>
        <v>10000</v>
      </c>
      <c r="R18" s="109" t="str">
        <f>IF(编辑!AA18="","",编辑!AA18)</f>
        <v/>
      </c>
      <c r="S18" s="109" t="str">
        <f>IF(编辑!AC18="","",编辑!AC18)</f>
        <v/>
      </c>
      <c r="T18" s="109" t="str">
        <f>IF(编辑!AD18="","",编辑!AD18)</f>
        <v/>
      </c>
      <c r="U18" s="109" t="str">
        <f>IF(编辑!AE18="","",编辑!AE18)</f>
        <v/>
      </c>
      <c r="V18" s="109" t="str">
        <f>IF(编辑!AF18="","",编辑!AF18)</f>
        <v/>
      </c>
      <c r="W18" s="109" t="str">
        <f>IF(编辑!AH18="","",编辑!AH18)</f>
        <v/>
      </c>
      <c r="X18" s="109" t="str">
        <f>IF(编辑!AI18="","",编辑!AI18)</f>
        <v/>
      </c>
      <c r="Y18" s="109" t="str">
        <f>IF(编辑!AJ18="","",编辑!AJ18)</f>
        <v/>
      </c>
      <c r="Z18" s="109" t="str">
        <f>IF(编辑!AK18="","",编辑!AK18)</f>
        <v/>
      </c>
      <c r="AA18" s="109" t="str">
        <f>IF(编辑!AM18="","",编辑!AM18)</f>
        <v/>
      </c>
      <c r="AB18" s="109" t="str">
        <f>IF(编辑!AN18="","",编辑!AN18)</f>
        <v/>
      </c>
      <c r="AC18" s="111" t="str">
        <f>IF(编辑!AO18="","",编辑!AO18)</f>
        <v/>
      </c>
    </row>
    <row r="19" spans="1:29">
      <c r="A19" s="109">
        <f>IF(编辑!A19="","",编辑!A19)</f>
        <v>200015</v>
      </c>
      <c r="B19" s="109" t="str">
        <f>IF(编辑!B19="","",编辑!B19)</f>
        <v>凶猛的骷髅</v>
      </c>
      <c r="C19" s="109">
        <f>IF(编辑!I19="","",编辑!I19)</f>
        <v>20000</v>
      </c>
      <c r="D19" s="109">
        <f>IF(编辑!J19="","",编辑!J19)</f>
        <v>420</v>
      </c>
      <c r="E19" s="109" t="str">
        <f>IF(编辑!K19="","",编辑!K19)</f>
        <v/>
      </c>
      <c r="F19" s="109">
        <f>IF(编辑!L19="","",编辑!L19)</f>
        <v>6187</v>
      </c>
      <c r="G19" s="109">
        <f>IF(编辑!N19="","",编辑!N19)</f>
        <v>1</v>
      </c>
      <c r="H19" s="109">
        <f>IF(编辑!O19="","",编辑!O19)</f>
        <v>1</v>
      </c>
      <c r="I19" s="109">
        <f>IF(编辑!P19="","",编辑!P19)</f>
        <v>10000</v>
      </c>
      <c r="J19" s="109">
        <f>IF(编辑!Q19="","",编辑!Q19)</f>
        <v>6232</v>
      </c>
      <c r="K19" s="109">
        <f>IF(编辑!S19="","",编辑!S19)</f>
        <v>1</v>
      </c>
      <c r="L19" s="109">
        <f>IF(编辑!T19="","",编辑!T19)</f>
        <v>1</v>
      </c>
      <c r="M19" s="109">
        <f>IF(编辑!U19="","",编辑!U19)</f>
        <v>10000</v>
      </c>
      <c r="N19" s="109">
        <f>IF(编辑!V19="","",编辑!V19)</f>
        <v>7008</v>
      </c>
      <c r="O19" s="109">
        <f>IF(编辑!X19="","",编辑!X19)</f>
        <v>1</v>
      </c>
      <c r="P19" s="109">
        <f>IF(编辑!Y19="","",编辑!Y19)</f>
        <v>1</v>
      </c>
      <c r="Q19" s="109">
        <f>IF(编辑!Z19="","",编辑!Z19)</f>
        <v>10000</v>
      </c>
      <c r="R19" s="109" t="str">
        <f>IF(编辑!AA19="","",编辑!AA19)</f>
        <v/>
      </c>
      <c r="S19" s="109" t="str">
        <f>IF(编辑!AC19="","",编辑!AC19)</f>
        <v/>
      </c>
      <c r="T19" s="109" t="str">
        <f>IF(编辑!AD19="","",编辑!AD19)</f>
        <v/>
      </c>
      <c r="U19" s="109" t="str">
        <f>IF(编辑!AE19="","",编辑!AE19)</f>
        <v/>
      </c>
      <c r="V19" s="109" t="str">
        <f>IF(编辑!AF19="","",编辑!AF19)</f>
        <v/>
      </c>
      <c r="W19" s="109" t="str">
        <f>IF(编辑!AH19="","",编辑!AH19)</f>
        <v/>
      </c>
      <c r="X19" s="109" t="str">
        <f>IF(编辑!AI19="","",编辑!AI19)</f>
        <v/>
      </c>
      <c r="Y19" s="109" t="str">
        <f>IF(编辑!AJ19="","",编辑!AJ19)</f>
        <v/>
      </c>
      <c r="Z19" s="109" t="str">
        <f>IF(编辑!AK19="","",编辑!AK19)</f>
        <v/>
      </c>
      <c r="AA19" s="109" t="str">
        <f>IF(编辑!AM19="","",编辑!AM19)</f>
        <v/>
      </c>
      <c r="AB19" s="109" t="str">
        <f>IF(编辑!AN19="","",编辑!AN19)</f>
        <v/>
      </c>
      <c r="AC19" s="111" t="str">
        <f>IF(编辑!AO19="","",编辑!AO19)</f>
        <v/>
      </c>
    </row>
    <row r="20" spans="1:29">
      <c r="A20" s="109">
        <f>IF(编辑!A20="","",编辑!A20)</f>
        <v>200016</v>
      </c>
      <c r="B20" s="109" t="str">
        <f>IF(编辑!B20="","",编辑!B20)</f>
        <v>骷髅头骨</v>
      </c>
      <c r="C20" s="109">
        <f>IF(编辑!I20="","",编辑!I20)</f>
        <v>22000</v>
      </c>
      <c r="D20" s="109">
        <f>IF(编辑!J20="","",编辑!J20)</f>
        <v>420</v>
      </c>
      <c r="E20" s="109" t="str">
        <f>IF(编辑!K20="","",编辑!K20)</f>
        <v/>
      </c>
      <c r="F20" s="109">
        <f>IF(编辑!L20="","",编辑!L20)</f>
        <v>7008</v>
      </c>
      <c r="G20" s="109">
        <f>IF(编辑!N20="","",编辑!N20)</f>
        <v>1</v>
      </c>
      <c r="H20" s="109">
        <f>IF(编辑!O20="","",编辑!O20)</f>
        <v>1</v>
      </c>
      <c r="I20" s="109">
        <f>IF(编辑!P20="","",编辑!P20)</f>
        <v>10000</v>
      </c>
      <c r="J20" s="109" t="str">
        <f>IF(编辑!Q20="","",编辑!Q20)</f>
        <v/>
      </c>
      <c r="K20" s="109" t="str">
        <f>IF(编辑!S20="","",编辑!S20)</f>
        <v/>
      </c>
      <c r="L20" s="109" t="str">
        <f>IF(编辑!T20="","",编辑!T20)</f>
        <v/>
      </c>
      <c r="M20" s="109" t="str">
        <f>IF(编辑!U20="","",编辑!U20)</f>
        <v/>
      </c>
      <c r="N20" s="109" t="str">
        <f>IF(编辑!V20="","",编辑!V20)</f>
        <v/>
      </c>
      <c r="O20" s="109" t="str">
        <f>IF(编辑!X20="","",编辑!X20)</f>
        <v/>
      </c>
      <c r="P20" s="109" t="str">
        <f>IF(编辑!Y20="","",编辑!Y20)</f>
        <v/>
      </c>
      <c r="Q20" s="109" t="str">
        <f>IF(编辑!Z20="","",编辑!Z20)</f>
        <v/>
      </c>
      <c r="R20" s="109" t="str">
        <f>IF(编辑!AA20="","",编辑!AA20)</f>
        <v/>
      </c>
      <c r="S20" s="109" t="str">
        <f>IF(编辑!AC20="","",编辑!AC20)</f>
        <v/>
      </c>
      <c r="T20" s="109" t="str">
        <f>IF(编辑!AD20="","",编辑!AD20)</f>
        <v/>
      </c>
      <c r="U20" s="109" t="str">
        <f>IF(编辑!AE20="","",编辑!AE20)</f>
        <v/>
      </c>
      <c r="V20" s="109" t="str">
        <f>IF(编辑!AF20="","",编辑!AF20)</f>
        <v/>
      </c>
      <c r="W20" s="109" t="str">
        <f>IF(编辑!AH20="","",编辑!AH20)</f>
        <v/>
      </c>
      <c r="X20" s="109" t="str">
        <f>IF(编辑!AI20="","",编辑!AI20)</f>
        <v/>
      </c>
      <c r="Y20" s="109" t="str">
        <f>IF(编辑!AJ20="","",编辑!AJ20)</f>
        <v/>
      </c>
      <c r="Z20" s="109" t="str">
        <f>IF(编辑!AK20="","",编辑!AK20)</f>
        <v/>
      </c>
      <c r="AA20" s="109" t="str">
        <f>IF(编辑!AM20="","",编辑!AM20)</f>
        <v/>
      </c>
      <c r="AB20" s="109" t="str">
        <f>IF(编辑!AN20="","",编辑!AN20)</f>
        <v/>
      </c>
      <c r="AC20" s="111" t="str">
        <f>IF(编辑!AO20="","",编辑!AO20)</f>
        <v/>
      </c>
    </row>
    <row r="21" spans="1:29">
      <c r="A21" s="109">
        <f>IF(编辑!A21="","",编辑!A21)</f>
        <v>200017</v>
      </c>
      <c r="B21" s="109" t="str">
        <f>IF(编辑!B21="","",编辑!B21)</f>
        <v>实验室内的阴影</v>
      </c>
      <c r="C21" s="109">
        <f>IF(编辑!I21="","",编辑!I21)</f>
        <v>24000</v>
      </c>
      <c r="D21" s="109">
        <f>IF(编辑!J21="","",编辑!J21)</f>
        <v>1020</v>
      </c>
      <c r="E21" s="109" t="str">
        <f>IF(编辑!K21="","",编辑!K21)</f>
        <v/>
      </c>
      <c r="F21" s="109">
        <f>IF(编辑!L21="","",编辑!L21)</f>
        <v>9003</v>
      </c>
      <c r="G21" s="109">
        <f>IF(编辑!N21="","",编辑!N21)</f>
        <v>1</v>
      </c>
      <c r="H21" s="109">
        <f>IF(编辑!O21="","",编辑!O21)</f>
        <v>1</v>
      </c>
      <c r="I21" s="109">
        <f>IF(编辑!P21="","",编辑!P21)</f>
        <v>10000</v>
      </c>
      <c r="J21" s="109">
        <f>IF(编辑!Q21="","",编辑!Q21)</f>
        <v>9004</v>
      </c>
      <c r="K21" s="109">
        <f>IF(编辑!S21="","",编辑!S21)</f>
        <v>1</v>
      </c>
      <c r="L21" s="109">
        <f>IF(编辑!T21="","",编辑!T21)</f>
        <v>1</v>
      </c>
      <c r="M21" s="109">
        <f>IF(编辑!U21="","",编辑!U21)</f>
        <v>10000</v>
      </c>
      <c r="N21" s="109">
        <f>IF(编辑!V21="","",编辑!V21)</f>
        <v>9005</v>
      </c>
      <c r="O21" s="109">
        <f>IF(编辑!X21="","",编辑!X21)</f>
        <v>1</v>
      </c>
      <c r="P21" s="109">
        <f>IF(编辑!Y21="","",编辑!Y21)</f>
        <v>1</v>
      </c>
      <c r="Q21" s="109">
        <f>IF(编辑!Z21="","",编辑!Z21)</f>
        <v>10000</v>
      </c>
      <c r="R21" s="109" t="str">
        <f>IF(编辑!AA21="","",编辑!AA21)</f>
        <v/>
      </c>
      <c r="S21" s="109" t="str">
        <f>IF(编辑!AC21="","",编辑!AC21)</f>
        <v/>
      </c>
      <c r="T21" s="109" t="str">
        <f>IF(编辑!AD21="","",编辑!AD21)</f>
        <v/>
      </c>
      <c r="U21" s="109" t="str">
        <f>IF(编辑!AE21="","",编辑!AE21)</f>
        <v/>
      </c>
      <c r="V21" s="109" t="str">
        <f>IF(编辑!AF21="","",编辑!AF21)</f>
        <v/>
      </c>
      <c r="W21" s="109" t="str">
        <f>IF(编辑!AH21="","",编辑!AH21)</f>
        <v/>
      </c>
      <c r="X21" s="109" t="str">
        <f>IF(编辑!AI21="","",编辑!AI21)</f>
        <v/>
      </c>
      <c r="Y21" s="109" t="str">
        <f>IF(编辑!AJ21="","",编辑!AJ21)</f>
        <v/>
      </c>
      <c r="Z21" s="109" t="str">
        <f>IF(编辑!AK21="","",编辑!AK21)</f>
        <v/>
      </c>
      <c r="AA21" s="109" t="str">
        <f>IF(编辑!AM21="","",编辑!AM21)</f>
        <v/>
      </c>
      <c r="AB21" s="109" t="str">
        <f>IF(编辑!AN21="","",编辑!AN21)</f>
        <v/>
      </c>
      <c r="AC21" s="111" t="str">
        <f>IF(编辑!AO21="","",编辑!AO21)</f>
        <v/>
      </c>
    </row>
    <row r="22" spans="1:29">
      <c r="A22" s="109">
        <f>IF(编辑!A22="","",编辑!A22)</f>
        <v>200018</v>
      </c>
      <c r="B22" s="109" t="str">
        <f>IF(编辑!B22="","",编辑!B22)</f>
        <v>毒蝎</v>
      </c>
      <c r="C22" s="109">
        <f>IF(编辑!I22="","",编辑!I22)</f>
        <v>26000</v>
      </c>
      <c r="D22" s="109">
        <f>IF(编辑!J22="","",编辑!J22)</f>
        <v>1250</v>
      </c>
      <c r="E22" s="109" t="str">
        <f>IF(编辑!K22="","",编辑!K22)</f>
        <v/>
      </c>
      <c r="F22" s="109">
        <f>IF(编辑!L22="","",编辑!L22)</f>
        <v>5086</v>
      </c>
      <c r="G22" s="109">
        <f>IF(编辑!N22="","",编辑!N22)</f>
        <v>1</v>
      </c>
      <c r="H22" s="109">
        <f>IF(编辑!O22="","",编辑!O22)</f>
        <v>1</v>
      </c>
      <c r="I22" s="109">
        <f>IF(编辑!P22="","",编辑!P22)</f>
        <v>10000</v>
      </c>
      <c r="J22" s="109">
        <f>IF(编辑!Q22="","",编辑!Q22)</f>
        <v>5116</v>
      </c>
      <c r="K22" s="109">
        <f>IF(编辑!S22="","",编辑!S22)</f>
        <v>1</v>
      </c>
      <c r="L22" s="109">
        <f>IF(编辑!T22="","",编辑!T22)</f>
        <v>1</v>
      </c>
      <c r="M22" s="109">
        <f>IF(编辑!U22="","",编辑!U22)</f>
        <v>10000</v>
      </c>
      <c r="N22" s="109" t="str">
        <f>IF(编辑!V22="","",编辑!V22)</f>
        <v/>
      </c>
      <c r="O22" s="109" t="str">
        <f>IF(编辑!X22="","",编辑!X22)</f>
        <v/>
      </c>
      <c r="P22" s="109" t="str">
        <f>IF(编辑!Y22="","",编辑!Y22)</f>
        <v/>
      </c>
      <c r="Q22" s="109" t="str">
        <f>IF(编辑!Z22="","",编辑!Z22)</f>
        <v/>
      </c>
      <c r="R22" s="109" t="str">
        <f>IF(编辑!AA22="","",编辑!AA22)</f>
        <v/>
      </c>
      <c r="S22" s="109" t="str">
        <f>IF(编辑!AC22="","",编辑!AC22)</f>
        <v/>
      </c>
      <c r="T22" s="109" t="str">
        <f>IF(编辑!AD22="","",编辑!AD22)</f>
        <v/>
      </c>
      <c r="U22" s="109" t="str">
        <f>IF(编辑!AE22="","",编辑!AE22)</f>
        <v/>
      </c>
      <c r="V22" s="109" t="str">
        <f>IF(编辑!AF22="","",编辑!AF22)</f>
        <v/>
      </c>
      <c r="W22" s="109" t="str">
        <f>IF(编辑!AH22="","",编辑!AH22)</f>
        <v/>
      </c>
      <c r="X22" s="109" t="str">
        <f>IF(编辑!AI22="","",编辑!AI22)</f>
        <v/>
      </c>
      <c r="Y22" s="109" t="str">
        <f>IF(编辑!AJ22="","",编辑!AJ22)</f>
        <v/>
      </c>
      <c r="Z22" s="109" t="str">
        <f>IF(编辑!AK22="","",编辑!AK22)</f>
        <v/>
      </c>
      <c r="AA22" s="109" t="str">
        <f>IF(编辑!AM22="","",编辑!AM22)</f>
        <v/>
      </c>
      <c r="AB22" s="109" t="str">
        <f>IF(编辑!AN22="","",编辑!AN22)</f>
        <v/>
      </c>
      <c r="AC22" s="111" t="str">
        <f>IF(编辑!AO22="","",编辑!AO22)</f>
        <v/>
      </c>
    </row>
    <row r="23" spans="1:29">
      <c r="A23" s="109">
        <f>IF(编辑!A23="","",编辑!A23)</f>
        <v>200019</v>
      </c>
      <c r="B23" s="109" t="str">
        <f>IF(编辑!B23="","",编辑!B23)</f>
        <v>炸弹炸弹</v>
      </c>
      <c r="C23" s="109">
        <f>IF(编辑!I23="","",编辑!I23)</f>
        <v>28000</v>
      </c>
      <c r="D23" s="109">
        <f>IF(编辑!J23="","",编辑!J23)</f>
        <v>1625</v>
      </c>
      <c r="E23" s="109" t="str">
        <f>IF(编辑!K23="","",编辑!K23)</f>
        <v/>
      </c>
      <c r="F23" s="109">
        <f>IF(编辑!L23="","",编辑!L23)</f>
        <v>6232</v>
      </c>
      <c r="G23" s="109">
        <f>IF(编辑!N23="","",编辑!N23)</f>
        <v>1</v>
      </c>
      <c r="H23" s="109">
        <f>IF(编辑!O23="","",编辑!O23)</f>
        <v>1</v>
      </c>
      <c r="I23" s="109">
        <f>IF(编辑!P23="","",编辑!P23)</f>
        <v>10000</v>
      </c>
      <c r="J23" s="109">
        <f>IF(编辑!Q23="","",编辑!Q23)</f>
        <v>5116</v>
      </c>
      <c r="K23" s="109">
        <f>IF(编辑!S23="","",编辑!S23)</f>
        <v>1</v>
      </c>
      <c r="L23" s="109">
        <f>IF(编辑!T23="","",编辑!T23)</f>
        <v>1</v>
      </c>
      <c r="M23" s="109">
        <f>IF(编辑!U23="","",编辑!U23)</f>
        <v>10000</v>
      </c>
      <c r="N23" s="109">
        <f>IF(编辑!V23="","",编辑!V23)</f>
        <v>6187</v>
      </c>
      <c r="O23" s="109">
        <f>IF(编辑!X23="","",编辑!X23)</f>
        <v>1</v>
      </c>
      <c r="P23" s="109">
        <f>IF(编辑!Y23="","",编辑!Y23)</f>
        <v>1</v>
      </c>
      <c r="Q23" s="109">
        <f>IF(编辑!Z23="","",编辑!Z23)</f>
        <v>10000</v>
      </c>
      <c r="R23" s="109" t="str">
        <f>IF(编辑!AA23="","",编辑!AA23)</f>
        <v/>
      </c>
      <c r="S23" s="109" t="str">
        <f>IF(编辑!AC23="","",编辑!AC23)</f>
        <v/>
      </c>
      <c r="T23" s="109" t="str">
        <f>IF(编辑!AD23="","",编辑!AD23)</f>
        <v/>
      </c>
      <c r="U23" s="109" t="str">
        <f>IF(编辑!AE23="","",编辑!AE23)</f>
        <v/>
      </c>
      <c r="V23" s="109" t="str">
        <f>IF(编辑!AF23="","",编辑!AF23)</f>
        <v/>
      </c>
      <c r="W23" s="109" t="str">
        <f>IF(编辑!AH23="","",编辑!AH23)</f>
        <v/>
      </c>
      <c r="X23" s="109" t="str">
        <f>IF(编辑!AI23="","",编辑!AI23)</f>
        <v/>
      </c>
      <c r="Y23" s="109" t="str">
        <f>IF(编辑!AJ23="","",编辑!AJ23)</f>
        <v/>
      </c>
      <c r="Z23" s="109" t="str">
        <f>IF(编辑!AK23="","",编辑!AK23)</f>
        <v/>
      </c>
      <c r="AA23" s="109" t="str">
        <f>IF(编辑!AM23="","",编辑!AM23)</f>
        <v/>
      </c>
      <c r="AB23" s="109" t="str">
        <f>IF(编辑!AN23="","",编辑!AN23)</f>
        <v/>
      </c>
      <c r="AC23" s="111" t="str">
        <f>IF(编辑!AO23="","",编辑!AO23)</f>
        <v/>
      </c>
    </row>
    <row r="24" spans="1:29">
      <c r="A24" s="109">
        <f>IF(编辑!A24="","",编辑!A24)</f>
        <v>200020</v>
      </c>
      <c r="B24" s="109" t="str">
        <f>IF(编辑!B24="","",编辑!B24)</f>
        <v>食人魔之乱</v>
      </c>
      <c r="C24" s="109">
        <f>IF(编辑!I24="","",编辑!I24)</f>
        <v>32000</v>
      </c>
      <c r="D24" s="109">
        <f>IF(编辑!J24="","",编辑!J24)</f>
        <v>260</v>
      </c>
      <c r="E24" s="109" t="str">
        <f>IF(编辑!K24="","",编辑!K24)</f>
        <v/>
      </c>
      <c r="F24" s="109">
        <f>IF(编辑!L24="","",编辑!L24)</f>
        <v>6232</v>
      </c>
      <c r="G24" s="109">
        <f>IF(编辑!N24="","",编辑!N24)</f>
        <v>1</v>
      </c>
      <c r="H24" s="109">
        <f>IF(编辑!O24="","",编辑!O24)</f>
        <v>1</v>
      </c>
      <c r="I24" s="109">
        <f>IF(编辑!P24="","",编辑!P24)</f>
        <v>10000</v>
      </c>
      <c r="J24" s="109">
        <f>IF(编辑!Q24="","",编辑!Q24)</f>
        <v>6187</v>
      </c>
      <c r="K24" s="109">
        <f>IF(编辑!S24="","",编辑!S24)</f>
        <v>1</v>
      </c>
      <c r="L24" s="109">
        <f>IF(编辑!T24="","",编辑!T24)</f>
        <v>1</v>
      </c>
      <c r="M24" s="109">
        <f>IF(编辑!U24="","",编辑!U24)</f>
        <v>10000</v>
      </c>
      <c r="N24" s="109" t="str">
        <f>IF(编辑!V24="","",编辑!V24)</f>
        <v/>
      </c>
      <c r="O24" s="109" t="str">
        <f>IF(编辑!X24="","",编辑!X24)</f>
        <v/>
      </c>
      <c r="P24" s="109" t="str">
        <f>IF(编辑!Y24="","",编辑!Y24)</f>
        <v/>
      </c>
      <c r="Q24" s="109" t="str">
        <f>IF(编辑!Z24="","",编辑!Z24)</f>
        <v/>
      </c>
      <c r="R24" s="109" t="str">
        <f>IF(编辑!AA24="","",编辑!AA24)</f>
        <v/>
      </c>
      <c r="S24" s="109" t="str">
        <f>IF(编辑!AC24="","",编辑!AC24)</f>
        <v/>
      </c>
      <c r="T24" s="109" t="str">
        <f>IF(编辑!AD24="","",编辑!AD24)</f>
        <v/>
      </c>
      <c r="U24" s="109" t="str">
        <f>IF(编辑!AE24="","",编辑!AE24)</f>
        <v/>
      </c>
      <c r="V24" s="109" t="str">
        <f>IF(编辑!AF24="","",编辑!AF24)</f>
        <v/>
      </c>
      <c r="W24" s="109" t="str">
        <f>IF(编辑!AH24="","",编辑!AH24)</f>
        <v/>
      </c>
      <c r="X24" s="109" t="str">
        <f>IF(编辑!AI24="","",编辑!AI24)</f>
        <v/>
      </c>
      <c r="Y24" s="109" t="str">
        <f>IF(编辑!AJ24="","",编辑!AJ24)</f>
        <v/>
      </c>
      <c r="Z24" s="109" t="str">
        <f>IF(编辑!AK24="","",编辑!AK24)</f>
        <v/>
      </c>
      <c r="AA24" s="109" t="str">
        <f>IF(编辑!AM24="","",编辑!AM24)</f>
        <v/>
      </c>
      <c r="AB24" s="109" t="str">
        <f>IF(编辑!AN24="","",编辑!AN24)</f>
        <v/>
      </c>
      <c r="AC24" s="111" t="str">
        <f>IF(编辑!AO24="","",编辑!AO24)</f>
        <v/>
      </c>
    </row>
    <row r="25" spans="1:29">
      <c r="A25" s="109">
        <f>IF(编辑!A25="","",编辑!A25)</f>
        <v>200021</v>
      </c>
      <c r="B25" s="109" t="str">
        <f>IF(编辑!B25="","",编辑!B25)</f>
        <v>罗德里镇大危机</v>
      </c>
      <c r="C25" s="109">
        <f>IF(编辑!I25="","",编辑!I25)</f>
        <v>25000</v>
      </c>
      <c r="D25" s="109">
        <f>IF(编辑!J25="","",编辑!J25)</f>
        <v>650</v>
      </c>
      <c r="E25" s="109" t="str">
        <f>IF(编辑!K25="","",编辑!K25)</f>
        <v/>
      </c>
      <c r="F25" s="109">
        <f>IF(编辑!L25="","",编辑!L25)</f>
        <v>6002</v>
      </c>
      <c r="G25" s="109">
        <f>IF(编辑!N25="","",编辑!N25)</f>
        <v>1</v>
      </c>
      <c r="H25" s="109">
        <f>IF(编辑!O25="","",编辑!O25)</f>
        <v>1</v>
      </c>
      <c r="I25" s="109">
        <f>IF(编辑!P25="","",编辑!P25)</f>
        <v>10000</v>
      </c>
      <c r="J25" s="109">
        <f>IF(编辑!Q25="","",编辑!Q25)</f>
        <v>6094</v>
      </c>
      <c r="K25" s="109">
        <f>IF(编辑!S25="","",编辑!S25)</f>
        <v>1</v>
      </c>
      <c r="L25" s="109">
        <f>IF(编辑!T25="","",编辑!T25)</f>
        <v>1</v>
      </c>
      <c r="M25" s="109">
        <f>IF(编辑!U25="","",编辑!U25)</f>
        <v>10000</v>
      </c>
      <c r="N25" s="109" t="str">
        <f>IF(编辑!V25="","",编辑!V25)</f>
        <v/>
      </c>
      <c r="O25" s="109" t="str">
        <f>IF(编辑!X25="","",编辑!X25)</f>
        <v/>
      </c>
      <c r="P25" s="109" t="str">
        <f>IF(编辑!Y25="","",编辑!Y25)</f>
        <v/>
      </c>
      <c r="Q25" s="109" t="str">
        <f>IF(编辑!Z25="","",编辑!Z25)</f>
        <v/>
      </c>
      <c r="R25" s="109" t="str">
        <f>IF(编辑!AA25="","",编辑!AA25)</f>
        <v/>
      </c>
      <c r="S25" s="109" t="str">
        <f>IF(编辑!AC25="","",编辑!AC25)</f>
        <v/>
      </c>
      <c r="T25" s="109" t="str">
        <f>IF(编辑!AD25="","",编辑!AD25)</f>
        <v/>
      </c>
      <c r="U25" s="109" t="str">
        <f>IF(编辑!AE25="","",编辑!AE25)</f>
        <v/>
      </c>
      <c r="V25" s="109" t="str">
        <f>IF(编辑!AF25="","",编辑!AF25)</f>
        <v/>
      </c>
      <c r="W25" s="109" t="str">
        <f>IF(编辑!AH25="","",编辑!AH25)</f>
        <v/>
      </c>
      <c r="X25" s="109" t="str">
        <f>IF(编辑!AI25="","",编辑!AI25)</f>
        <v/>
      </c>
      <c r="Y25" s="109" t="str">
        <f>IF(编辑!AJ25="","",编辑!AJ25)</f>
        <v/>
      </c>
      <c r="Z25" s="109" t="str">
        <f>IF(编辑!AK25="","",编辑!AK25)</f>
        <v/>
      </c>
      <c r="AA25" s="109" t="str">
        <f>IF(编辑!AM25="","",编辑!AM25)</f>
        <v/>
      </c>
      <c r="AB25" s="109" t="str">
        <f>IF(编辑!AN25="","",编辑!AN25)</f>
        <v/>
      </c>
      <c r="AC25" s="111" t="str">
        <f>IF(编辑!AO25="","",编辑!AO25)</f>
        <v/>
      </c>
    </row>
    <row r="26" spans="1:29">
      <c r="A26" s="109">
        <f>IF(编辑!A26="","",编辑!A26)</f>
        <v>200022</v>
      </c>
      <c r="B26" s="109" t="str">
        <f>IF(编辑!B26="","",编辑!B26)</f>
        <v>食人魔的手下</v>
      </c>
      <c r="C26" s="109">
        <f>IF(编辑!I26="","",编辑!I26)</f>
        <v>25920</v>
      </c>
      <c r="D26" s="109">
        <f>IF(编辑!J26="","",编辑!J26)</f>
        <v>260</v>
      </c>
      <c r="E26" s="109" t="str">
        <f>IF(编辑!K26="","",编辑!K26)</f>
        <v/>
      </c>
      <c r="F26" s="109">
        <f>IF(编辑!L26="","",编辑!L26)</f>
        <v>6305</v>
      </c>
      <c r="G26" s="109">
        <f>IF(编辑!N26="","",编辑!N26)</f>
        <v>1</v>
      </c>
      <c r="H26" s="109">
        <f>IF(编辑!O26="","",编辑!O26)</f>
        <v>1</v>
      </c>
      <c r="I26" s="109">
        <f>IF(编辑!P26="","",编辑!P26)</f>
        <v>10000</v>
      </c>
      <c r="J26" s="109">
        <f>IF(编辑!Q26="","",编辑!Q26)</f>
        <v>5116</v>
      </c>
      <c r="K26" s="109">
        <f>IF(编辑!S26="","",编辑!S26)</f>
        <v>1</v>
      </c>
      <c r="L26" s="109">
        <f>IF(编辑!T26="","",编辑!T26)</f>
        <v>1</v>
      </c>
      <c r="M26" s="109">
        <f>IF(编辑!U26="","",编辑!U26)</f>
        <v>10000</v>
      </c>
      <c r="N26" s="109" t="str">
        <f>IF(编辑!V26="","",编辑!V26)</f>
        <v/>
      </c>
      <c r="O26" s="109" t="str">
        <f>IF(编辑!X26="","",编辑!X26)</f>
        <v/>
      </c>
      <c r="P26" s="109" t="str">
        <f>IF(编辑!Y26="","",编辑!Y26)</f>
        <v/>
      </c>
      <c r="Q26" s="109" t="str">
        <f>IF(编辑!Z26="","",编辑!Z26)</f>
        <v/>
      </c>
      <c r="R26" s="109" t="str">
        <f>IF(编辑!AA26="","",编辑!AA26)</f>
        <v/>
      </c>
      <c r="S26" s="109" t="str">
        <f>IF(编辑!AC26="","",编辑!AC26)</f>
        <v/>
      </c>
      <c r="T26" s="109" t="str">
        <f>IF(编辑!AD26="","",编辑!AD26)</f>
        <v/>
      </c>
      <c r="U26" s="109" t="str">
        <f>IF(编辑!AE26="","",编辑!AE26)</f>
        <v/>
      </c>
      <c r="V26" s="109" t="str">
        <f>IF(编辑!AF26="","",编辑!AF26)</f>
        <v/>
      </c>
      <c r="W26" s="109" t="str">
        <f>IF(编辑!AH26="","",编辑!AH26)</f>
        <v/>
      </c>
      <c r="X26" s="109" t="str">
        <f>IF(编辑!AI26="","",编辑!AI26)</f>
        <v/>
      </c>
      <c r="Y26" s="109" t="str">
        <f>IF(编辑!AJ26="","",编辑!AJ26)</f>
        <v/>
      </c>
      <c r="Z26" s="109" t="str">
        <f>IF(编辑!AK26="","",编辑!AK26)</f>
        <v/>
      </c>
      <c r="AA26" s="109" t="str">
        <f>IF(编辑!AM26="","",编辑!AM26)</f>
        <v/>
      </c>
      <c r="AB26" s="109" t="str">
        <f>IF(编辑!AN26="","",编辑!AN26)</f>
        <v/>
      </c>
      <c r="AC26" s="111" t="str">
        <f>IF(编辑!AO26="","",编辑!AO26)</f>
        <v/>
      </c>
    </row>
    <row r="27" spans="1:29">
      <c r="A27" s="109">
        <f>IF(编辑!A27="","",编辑!A27)</f>
        <v>200023</v>
      </c>
      <c r="B27" s="109" t="str">
        <f>IF(编辑!B27="","",编辑!B27)</f>
        <v>击溃</v>
      </c>
      <c r="C27" s="109">
        <f>IF(编辑!I27="","",编辑!I27)</f>
        <v>34800</v>
      </c>
      <c r="D27" s="109">
        <f>IF(编辑!J27="","",编辑!J27)</f>
        <v>675</v>
      </c>
      <c r="E27" s="109" t="str">
        <f>IF(编辑!K27="","",编辑!K27)</f>
        <v/>
      </c>
      <c r="F27" s="109">
        <f>IF(编辑!L27="","",编辑!L27)</f>
        <v>3401</v>
      </c>
      <c r="G27" s="109">
        <f>IF(编辑!N27="","",编辑!N27)</f>
        <v>15</v>
      </c>
      <c r="H27" s="109">
        <f>IF(编辑!O27="","",编辑!O27)</f>
        <v>1</v>
      </c>
      <c r="I27" s="109">
        <f>IF(编辑!P27="","",编辑!P27)</f>
        <v>10000</v>
      </c>
      <c r="J27" s="109">
        <f>IF(编辑!Q27="","",编辑!Q27)</f>
        <v>3101</v>
      </c>
      <c r="K27" s="109">
        <f>IF(编辑!S27="","",编辑!S27)</f>
        <v>15</v>
      </c>
      <c r="L27" s="109">
        <f>IF(编辑!T27="","",编辑!T27)</f>
        <v>1</v>
      </c>
      <c r="M27" s="109">
        <f>IF(编辑!U27="","",编辑!U27)</f>
        <v>10000</v>
      </c>
      <c r="N27" s="109" t="str">
        <f>IF(编辑!V27="","",编辑!V27)</f>
        <v/>
      </c>
      <c r="O27" s="109" t="str">
        <f>IF(编辑!X27="","",编辑!X27)</f>
        <v/>
      </c>
      <c r="P27" s="109" t="str">
        <f>IF(编辑!Y27="","",编辑!Y27)</f>
        <v/>
      </c>
      <c r="Q27" s="109" t="str">
        <f>IF(编辑!Z27="","",编辑!Z27)</f>
        <v/>
      </c>
      <c r="R27" s="109" t="str">
        <f>IF(编辑!AA27="","",编辑!AA27)</f>
        <v/>
      </c>
      <c r="S27" s="109" t="str">
        <f>IF(编辑!AC27="","",编辑!AC27)</f>
        <v/>
      </c>
      <c r="T27" s="109" t="str">
        <f>IF(编辑!AD27="","",编辑!AD27)</f>
        <v/>
      </c>
      <c r="U27" s="109" t="str">
        <f>IF(编辑!AE27="","",编辑!AE27)</f>
        <v/>
      </c>
      <c r="V27" s="109" t="str">
        <f>IF(编辑!AF27="","",编辑!AF27)</f>
        <v/>
      </c>
      <c r="W27" s="109" t="str">
        <f>IF(编辑!AH27="","",编辑!AH27)</f>
        <v/>
      </c>
      <c r="X27" s="109" t="str">
        <f>IF(编辑!AI27="","",编辑!AI27)</f>
        <v/>
      </c>
      <c r="Y27" s="109" t="str">
        <f>IF(编辑!AJ27="","",编辑!AJ27)</f>
        <v/>
      </c>
      <c r="Z27" s="109" t="str">
        <f>IF(编辑!AK27="","",编辑!AK27)</f>
        <v/>
      </c>
      <c r="AA27" s="109" t="str">
        <f>IF(编辑!AM27="","",编辑!AM27)</f>
        <v/>
      </c>
      <c r="AB27" s="109" t="str">
        <f>IF(编辑!AN27="","",编辑!AN27)</f>
        <v/>
      </c>
      <c r="AC27" s="111" t="str">
        <f>IF(编辑!AO27="","",编辑!AO27)</f>
        <v/>
      </c>
    </row>
    <row r="28" spans="1:29">
      <c r="A28" s="109">
        <f>IF(编辑!A28="","",编辑!A28)</f>
        <v>200024</v>
      </c>
      <c r="B28" s="109" t="str">
        <f>IF(编辑!B28="","",编辑!B28)</f>
        <v>众人的需求</v>
      </c>
      <c r="C28" s="109">
        <f>IF(编辑!I28="","",编辑!I28)</f>
        <v>27776</v>
      </c>
      <c r="D28" s="109">
        <f>IF(编辑!J28="","",编辑!J28)</f>
        <v>581</v>
      </c>
      <c r="E28" s="109" t="str">
        <f>IF(编辑!K28="","",编辑!K28)</f>
        <v/>
      </c>
      <c r="F28" s="109">
        <f>IF(编辑!L28="","",编辑!L28)</f>
        <v>3101</v>
      </c>
      <c r="G28" s="109">
        <f>IF(编辑!N28="","",编辑!N28)</f>
        <v>10</v>
      </c>
      <c r="H28" s="109">
        <f>IF(编辑!O28="","",编辑!O28)</f>
        <v>1</v>
      </c>
      <c r="I28" s="109">
        <f>IF(编辑!P28="","",编辑!P28)</f>
        <v>10000</v>
      </c>
      <c r="J28" s="109">
        <f>IF(编辑!Q28="","",编辑!Q28)</f>
        <v>5086</v>
      </c>
      <c r="K28" s="109">
        <f>IF(编辑!S28="","",编辑!S28)</f>
        <v>2</v>
      </c>
      <c r="L28" s="109">
        <f>IF(编辑!T28="","",编辑!T28)</f>
        <v>1</v>
      </c>
      <c r="M28" s="109">
        <f>IF(编辑!U28="","",编辑!U28)</f>
        <v>10000</v>
      </c>
      <c r="N28" s="109" t="str">
        <f>IF(编辑!V28="","",编辑!V28)</f>
        <v/>
      </c>
      <c r="O28" s="109" t="str">
        <f>IF(编辑!X28="","",编辑!X28)</f>
        <v/>
      </c>
      <c r="P28" s="109" t="str">
        <f>IF(编辑!Y28="","",编辑!Y28)</f>
        <v/>
      </c>
      <c r="Q28" s="109" t="str">
        <f>IF(编辑!Z28="","",编辑!Z28)</f>
        <v/>
      </c>
      <c r="R28" s="109" t="str">
        <f>IF(编辑!AA28="","",编辑!AA28)</f>
        <v/>
      </c>
      <c r="S28" s="109" t="str">
        <f>IF(编辑!AC28="","",编辑!AC28)</f>
        <v/>
      </c>
      <c r="T28" s="109" t="str">
        <f>IF(编辑!AD28="","",编辑!AD28)</f>
        <v/>
      </c>
      <c r="U28" s="109" t="str">
        <f>IF(编辑!AE28="","",编辑!AE28)</f>
        <v/>
      </c>
      <c r="V28" s="109" t="str">
        <f>IF(编辑!AF28="","",编辑!AF28)</f>
        <v/>
      </c>
      <c r="W28" s="109" t="str">
        <f>IF(编辑!AH28="","",编辑!AH28)</f>
        <v/>
      </c>
      <c r="X28" s="109" t="str">
        <f>IF(编辑!AI28="","",编辑!AI28)</f>
        <v/>
      </c>
      <c r="Y28" s="109" t="str">
        <f>IF(编辑!AJ28="","",编辑!AJ28)</f>
        <v/>
      </c>
      <c r="Z28" s="109" t="str">
        <f>IF(编辑!AK28="","",编辑!AK28)</f>
        <v/>
      </c>
      <c r="AA28" s="109" t="str">
        <f>IF(编辑!AM28="","",编辑!AM28)</f>
        <v/>
      </c>
      <c r="AB28" s="109" t="str">
        <f>IF(编辑!AN28="","",编辑!AN28)</f>
        <v/>
      </c>
      <c r="AC28" s="111" t="str">
        <f>IF(编辑!AO28="","",编辑!AO28)</f>
        <v/>
      </c>
    </row>
    <row r="29" spans="1:29">
      <c r="A29" s="109">
        <f>IF(编辑!A29="","",编辑!A29)</f>
        <v>200025</v>
      </c>
      <c r="B29" s="109" t="str">
        <f>IF(编辑!B29="","",编辑!B29)</f>
        <v>木工材料</v>
      </c>
      <c r="C29" s="109">
        <f>IF(编辑!I29="","",编辑!I29)</f>
        <v>25920</v>
      </c>
      <c r="D29" s="109">
        <f>IF(编辑!J29="","",编辑!J29)</f>
        <v>270</v>
      </c>
      <c r="E29" s="109" t="str">
        <f>IF(编辑!K29="","",编辑!K29)</f>
        <v/>
      </c>
      <c r="F29" s="109">
        <f>IF(编辑!L29="","",编辑!L29)</f>
        <v>3776</v>
      </c>
      <c r="G29" s="109">
        <f>IF(编辑!N29="","",编辑!N29)</f>
        <v>3</v>
      </c>
      <c r="H29" s="109">
        <f>IF(编辑!O29="","",编辑!O29)</f>
        <v>1</v>
      </c>
      <c r="I29" s="109">
        <f>IF(编辑!P29="","",编辑!P29)</f>
        <v>10000</v>
      </c>
      <c r="J29" s="109">
        <f>IF(编辑!Q29="","",编辑!Q29)</f>
        <v>5086</v>
      </c>
      <c r="K29" s="109">
        <f>IF(编辑!S29="","",编辑!S29)</f>
        <v>2</v>
      </c>
      <c r="L29" s="109">
        <f>IF(编辑!T29="","",编辑!T29)</f>
        <v>1</v>
      </c>
      <c r="M29" s="109">
        <f>IF(编辑!U29="","",编辑!U29)</f>
        <v>10000</v>
      </c>
      <c r="N29" s="109" t="str">
        <f>IF(编辑!V29="","",编辑!V29)</f>
        <v/>
      </c>
      <c r="O29" s="109" t="str">
        <f>IF(编辑!X29="","",编辑!X29)</f>
        <v/>
      </c>
      <c r="P29" s="109" t="str">
        <f>IF(编辑!Y29="","",编辑!Y29)</f>
        <v/>
      </c>
      <c r="Q29" s="109" t="str">
        <f>IF(编辑!Z29="","",编辑!Z29)</f>
        <v/>
      </c>
      <c r="R29" s="109" t="str">
        <f>IF(编辑!AA29="","",编辑!AA29)</f>
        <v/>
      </c>
      <c r="S29" s="109" t="str">
        <f>IF(编辑!AC29="","",编辑!AC29)</f>
        <v/>
      </c>
      <c r="T29" s="109" t="str">
        <f>IF(编辑!AD29="","",编辑!AD29)</f>
        <v/>
      </c>
      <c r="U29" s="109" t="str">
        <f>IF(编辑!AE29="","",编辑!AE29)</f>
        <v/>
      </c>
      <c r="V29" s="109" t="str">
        <f>IF(编辑!AF29="","",编辑!AF29)</f>
        <v/>
      </c>
      <c r="W29" s="109" t="str">
        <f>IF(编辑!AH29="","",编辑!AH29)</f>
        <v/>
      </c>
      <c r="X29" s="109" t="str">
        <f>IF(编辑!AI29="","",编辑!AI29)</f>
        <v/>
      </c>
      <c r="Y29" s="109" t="str">
        <f>IF(编辑!AJ29="","",编辑!AJ29)</f>
        <v/>
      </c>
      <c r="Z29" s="109" t="str">
        <f>IF(编辑!AK29="","",编辑!AK29)</f>
        <v/>
      </c>
      <c r="AA29" s="109" t="str">
        <f>IF(编辑!AM29="","",编辑!AM29)</f>
        <v/>
      </c>
      <c r="AB29" s="109" t="str">
        <f>IF(编辑!AN29="","",编辑!AN29)</f>
        <v/>
      </c>
      <c r="AC29" s="111" t="str">
        <f>IF(编辑!AO29="","",编辑!AO29)</f>
        <v/>
      </c>
    </row>
    <row r="30" spans="1:29">
      <c r="A30" s="109">
        <f>IF(编辑!A30="","",编辑!A30)</f>
        <v>200026</v>
      </c>
      <c r="B30" s="109" t="str">
        <f>IF(编辑!B30="","",编辑!B30)</f>
        <v>小厨娘</v>
      </c>
      <c r="C30" s="109">
        <f>IF(编辑!I30="","",编辑!I30)</f>
        <v>14578</v>
      </c>
      <c r="D30" s="109">
        <f>IF(编辑!J30="","",编辑!J30)</f>
        <v>284</v>
      </c>
      <c r="E30" s="109" t="str">
        <f>IF(编辑!K30="","",编辑!K30)</f>
        <v/>
      </c>
      <c r="F30" s="109">
        <f>IF(编辑!L30="","",编辑!L30)</f>
        <v>3002</v>
      </c>
      <c r="G30" s="109">
        <f>IF(编辑!N30="","",编辑!N30)</f>
        <v>10</v>
      </c>
      <c r="H30" s="109">
        <f>IF(编辑!O30="","",编辑!O30)</f>
        <v>1</v>
      </c>
      <c r="I30" s="109">
        <f>IF(编辑!P30="","",编辑!P30)</f>
        <v>10000</v>
      </c>
      <c r="J30" s="109">
        <f>IF(编辑!Q30="","",编辑!Q30)</f>
        <v>3101</v>
      </c>
      <c r="K30" s="109">
        <f>IF(编辑!S30="","",编辑!S30)</f>
        <v>10</v>
      </c>
      <c r="L30" s="109">
        <f>IF(编辑!T30="","",编辑!T30)</f>
        <v>1</v>
      </c>
      <c r="M30" s="109">
        <f>IF(编辑!U30="","",编辑!U30)</f>
        <v>10000</v>
      </c>
      <c r="N30" s="109">
        <f>IF(编辑!V30="","",编辑!V30)</f>
        <v>3401</v>
      </c>
      <c r="O30" s="109">
        <f>IF(编辑!X30="","",编辑!X30)</f>
        <v>10</v>
      </c>
      <c r="P30" s="109">
        <f>IF(编辑!Y30="","",编辑!Y30)</f>
        <v>1</v>
      </c>
      <c r="Q30" s="109">
        <f>IF(编辑!Z30="","",编辑!Z30)</f>
        <v>10000</v>
      </c>
      <c r="R30" s="109" t="str">
        <f>IF(编辑!AA30="","",编辑!AA30)</f>
        <v/>
      </c>
      <c r="S30" s="109" t="str">
        <f>IF(编辑!AC30="","",编辑!AC30)</f>
        <v/>
      </c>
      <c r="T30" s="109" t="str">
        <f>IF(编辑!AD30="","",编辑!AD30)</f>
        <v/>
      </c>
      <c r="U30" s="109" t="str">
        <f>IF(编辑!AE30="","",编辑!AE30)</f>
        <v/>
      </c>
      <c r="V30" s="109" t="str">
        <f>IF(编辑!AF30="","",编辑!AF30)</f>
        <v/>
      </c>
      <c r="W30" s="109" t="str">
        <f>IF(编辑!AH30="","",编辑!AH30)</f>
        <v/>
      </c>
      <c r="X30" s="109" t="str">
        <f>IF(编辑!AI30="","",编辑!AI30)</f>
        <v/>
      </c>
      <c r="Y30" s="109" t="str">
        <f>IF(编辑!AJ30="","",编辑!AJ30)</f>
        <v/>
      </c>
      <c r="Z30" s="109" t="str">
        <f>IF(编辑!AK30="","",编辑!AK30)</f>
        <v/>
      </c>
      <c r="AA30" s="109" t="str">
        <f>IF(编辑!AM30="","",编辑!AM30)</f>
        <v/>
      </c>
      <c r="AB30" s="109" t="str">
        <f>IF(编辑!AN30="","",编辑!AN30)</f>
        <v/>
      </c>
      <c r="AC30" s="111" t="str">
        <f>IF(编辑!AO30="","",编辑!AO30)</f>
        <v/>
      </c>
    </row>
    <row r="31" spans="1:29">
      <c r="A31" s="109">
        <f>IF(编辑!A31="","",编辑!A31)</f>
        <v>200027</v>
      </c>
      <c r="B31" s="109" t="str">
        <f>IF(编辑!B31="","",编辑!B31)</f>
        <v>美味熊掌</v>
      </c>
      <c r="C31" s="109">
        <f>IF(编辑!I31="","",编辑!I31)</f>
        <v>15260</v>
      </c>
      <c r="D31" s="109">
        <f>IF(编辑!J31="","",编辑!J31)</f>
        <v>780</v>
      </c>
      <c r="E31" s="109" t="str">
        <f>IF(编辑!K31="","",编辑!K31)</f>
        <v/>
      </c>
      <c r="F31" s="109">
        <f>IF(编辑!L31="","",编辑!L31)</f>
        <v>5086</v>
      </c>
      <c r="G31" s="109">
        <f>IF(编辑!N31="","",编辑!N31)</f>
        <v>2</v>
      </c>
      <c r="H31" s="109">
        <f>IF(编辑!O31="","",编辑!O31)</f>
        <v>1</v>
      </c>
      <c r="I31" s="109">
        <f>IF(编辑!P31="","",编辑!P31)</f>
        <v>10000</v>
      </c>
      <c r="J31" s="109">
        <f>IF(编辑!Q31="","",编辑!Q31)</f>
        <v>3001</v>
      </c>
      <c r="K31" s="109">
        <f>IF(编辑!S31="","",编辑!S31)</f>
        <v>10</v>
      </c>
      <c r="L31" s="109">
        <f>IF(编辑!T31="","",编辑!T31)</f>
        <v>1</v>
      </c>
      <c r="M31" s="109">
        <f>IF(编辑!U31="","",编辑!U31)</f>
        <v>10000</v>
      </c>
      <c r="N31" s="109">
        <f>IF(编辑!V31="","",编辑!V31)</f>
        <v>3101</v>
      </c>
      <c r="O31" s="109">
        <f>IF(编辑!X31="","",编辑!X31)</f>
        <v>10</v>
      </c>
      <c r="P31" s="109">
        <f>IF(编辑!Y31="","",编辑!Y31)</f>
        <v>1</v>
      </c>
      <c r="Q31" s="109">
        <f>IF(编辑!Z31="","",编辑!Z31)</f>
        <v>10000</v>
      </c>
      <c r="R31" s="109">
        <f>IF(编辑!AA31="","",编辑!AA31)</f>
        <v>3401</v>
      </c>
      <c r="S31" s="109">
        <f>IF(编辑!AC31="","",编辑!AC31)</f>
        <v>10</v>
      </c>
      <c r="T31" s="109">
        <f>IF(编辑!AD31="","",编辑!AD31)</f>
        <v>1</v>
      </c>
      <c r="U31" s="109">
        <f>IF(编辑!AE31="","",编辑!AE31)</f>
        <v>10000</v>
      </c>
      <c r="V31" s="109" t="str">
        <f>IF(编辑!AF31="","",编辑!AF31)</f>
        <v/>
      </c>
      <c r="W31" s="109" t="str">
        <f>IF(编辑!AH31="","",编辑!AH31)</f>
        <v/>
      </c>
      <c r="X31" s="109" t="str">
        <f>IF(编辑!AI31="","",编辑!AI31)</f>
        <v/>
      </c>
      <c r="Y31" s="109" t="str">
        <f>IF(编辑!AJ31="","",编辑!AJ31)</f>
        <v/>
      </c>
      <c r="Z31" s="109" t="str">
        <f>IF(编辑!AK31="","",编辑!AK31)</f>
        <v/>
      </c>
      <c r="AA31" s="109" t="str">
        <f>IF(编辑!AM31="","",编辑!AM31)</f>
        <v/>
      </c>
      <c r="AB31" s="109" t="str">
        <f>IF(编辑!AN31="","",编辑!AN31)</f>
        <v/>
      </c>
      <c r="AC31" s="111" t="str">
        <f>IF(编辑!AO31="","",编辑!AO31)</f>
        <v/>
      </c>
    </row>
    <row r="32" spans="1:29">
      <c r="A32" s="109">
        <f>IF(编辑!A32="","",编辑!A32)</f>
        <v>200028</v>
      </c>
      <c r="B32" s="109" t="str">
        <f>IF(编辑!B32="","",编辑!B32)</f>
        <v>隐士</v>
      </c>
      <c r="C32" s="109">
        <f>IF(编辑!I32="","",编辑!I32)</f>
        <v>14578</v>
      </c>
      <c r="D32" s="109">
        <f>IF(编辑!J32="","",编辑!J32)</f>
        <v>84</v>
      </c>
      <c r="E32" s="109" t="str">
        <f>IF(编辑!K32="","",编辑!K32)</f>
        <v/>
      </c>
      <c r="F32" s="109">
        <f>IF(编辑!L32="","",编辑!L32)</f>
        <v>3101</v>
      </c>
      <c r="G32" s="109">
        <f>IF(编辑!N32="","",编辑!N32)</f>
        <v>12</v>
      </c>
      <c r="H32" s="109">
        <f>IF(编辑!O32="","",编辑!O32)</f>
        <v>1</v>
      </c>
      <c r="I32" s="109">
        <f>IF(编辑!P32="","",编辑!P32)</f>
        <v>10000</v>
      </c>
      <c r="J32" s="109" t="str">
        <f>IF(编辑!Q32="","",编辑!Q32)</f>
        <v/>
      </c>
      <c r="K32" s="109" t="str">
        <f>IF(编辑!S32="","",编辑!S32)</f>
        <v/>
      </c>
      <c r="L32" s="109" t="str">
        <f>IF(编辑!T32="","",编辑!T32)</f>
        <v/>
      </c>
      <c r="M32" s="109" t="str">
        <f>IF(编辑!U32="","",编辑!U32)</f>
        <v/>
      </c>
      <c r="N32" s="109" t="str">
        <f>IF(编辑!V32="","",编辑!V32)</f>
        <v/>
      </c>
      <c r="O32" s="109" t="str">
        <f>IF(编辑!X32="","",编辑!X32)</f>
        <v/>
      </c>
      <c r="P32" s="109" t="str">
        <f>IF(编辑!Y32="","",编辑!Y32)</f>
        <v/>
      </c>
      <c r="Q32" s="109" t="str">
        <f>IF(编辑!Z32="","",编辑!Z32)</f>
        <v/>
      </c>
      <c r="R32" s="109" t="str">
        <f>IF(编辑!AA32="","",编辑!AA32)</f>
        <v/>
      </c>
      <c r="S32" s="109" t="str">
        <f>IF(编辑!AC32="","",编辑!AC32)</f>
        <v/>
      </c>
      <c r="T32" s="109" t="str">
        <f>IF(编辑!AD32="","",编辑!AD32)</f>
        <v/>
      </c>
      <c r="U32" s="109" t="str">
        <f>IF(编辑!AE32="","",编辑!AE32)</f>
        <v/>
      </c>
      <c r="V32" s="109" t="str">
        <f>IF(编辑!AF32="","",编辑!AF32)</f>
        <v/>
      </c>
      <c r="W32" s="109" t="str">
        <f>IF(编辑!AH32="","",编辑!AH32)</f>
        <v/>
      </c>
      <c r="X32" s="109" t="str">
        <f>IF(编辑!AI32="","",编辑!AI32)</f>
        <v/>
      </c>
      <c r="Y32" s="109" t="str">
        <f>IF(编辑!AJ32="","",编辑!AJ32)</f>
        <v/>
      </c>
      <c r="Z32" s="109" t="str">
        <f>IF(编辑!AK32="","",编辑!AK32)</f>
        <v/>
      </c>
      <c r="AA32" s="109" t="str">
        <f>IF(编辑!AM32="","",编辑!AM32)</f>
        <v/>
      </c>
      <c r="AB32" s="109" t="str">
        <f>IF(编辑!AN32="","",编辑!AN32)</f>
        <v/>
      </c>
      <c r="AC32" s="111" t="str">
        <f>IF(编辑!AO32="","",编辑!AO32)</f>
        <v/>
      </c>
    </row>
    <row r="33" spans="1:29">
      <c r="A33" s="109">
        <f>IF(编辑!A33="","",编辑!A33)</f>
        <v>200029</v>
      </c>
      <c r="B33" s="109" t="str">
        <f>IF(编辑!B33="","",编辑!B33)</f>
        <v>海滩上的螃蟹</v>
      </c>
      <c r="C33" s="109">
        <f>IF(编辑!I33="","",编辑!I33)</f>
        <v>16210</v>
      </c>
      <c r="D33" s="109">
        <f>IF(编辑!J33="","",编辑!J33)</f>
        <v>290</v>
      </c>
      <c r="E33" s="109" t="str">
        <f>IF(编辑!K33="","",编辑!K33)</f>
        <v/>
      </c>
      <c r="F33" s="109">
        <f>IF(编辑!L33="","",编辑!L33)</f>
        <v>9009</v>
      </c>
      <c r="G33" s="109">
        <f>IF(编辑!N33="","",编辑!N33)</f>
        <v>1</v>
      </c>
      <c r="H33" s="109">
        <f>IF(编辑!O33="","",编辑!O33)</f>
        <v>1</v>
      </c>
      <c r="I33" s="109">
        <f>IF(编辑!P33="","",编辑!P33)</f>
        <v>10000</v>
      </c>
      <c r="J33" s="109" t="str">
        <f>IF(编辑!Q33="","",编辑!Q33)</f>
        <v/>
      </c>
      <c r="K33" s="109" t="str">
        <f>IF(编辑!S33="","",编辑!S33)</f>
        <v/>
      </c>
      <c r="L33" s="109" t="str">
        <f>IF(编辑!T33="","",编辑!T33)</f>
        <v/>
      </c>
      <c r="M33" s="109" t="str">
        <f>IF(编辑!U33="","",编辑!U33)</f>
        <v/>
      </c>
      <c r="N33" s="109" t="str">
        <f>IF(编辑!V33="","",编辑!V33)</f>
        <v/>
      </c>
      <c r="O33" s="109" t="str">
        <f>IF(编辑!X33="","",编辑!X33)</f>
        <v/>
      </c>
      <c r="P33" s="109" t="str">
        <f>IF(编辑!Y33="","",编辑!Y33)</f>
        <v/>
      </c>
      <c r="Q33" s="109" t="str">
        <f>IF(编辑!Z33="","",编辑!Z33)</f>
        <v/>
      </c>
      <c r="R33" s="109" t="str">
        <f>IF(编辑!AA33="","",编辑!AA33)</f>
        <v/>
      </c>
      <c r="S33" s="109" t="str">
        <f>IF(编辑!AC33="","",编辑!AC33)</f>
        <v/>
      </c>
      <c r="T33" s="109" t="str">
        <f>IF(编辑!AD33="","",编辑!AD33)</f>
        <v/>
      </c>
      <c r="U33" s="109" t="str">
        <f>IF(编辑!AE33="","",编辑!AE33)</f>
        <v/>
      </c>
      <c r="V33" s="109" t="str">
        <f>IF(编辑!AF33="","",编辑!AF33)</f>
        <v/>
      </c>
      <c r="W33" s="109" t="str">
        <f>IF(编辑!AH33="","",编辑!AH33)</f>
        <v/>
      </c>
      <c r="X33" s="109" t="str">
        <f>IF(编辑!AI33="","",编辑!AI33)</f>
        <v/>
      </c>
      <c r="Y33" s="109" t="str">
        <f>IF(编辑!AJ33="","",编辑!AJ33)</f>
        <v/>
      </c>
      <c r="Z33" s="109" t="str">
        <f>IF(编辑!AK33="","",编辑!AK33)</f>
        <v/>
      </c>
      <c r="AA33" s="109" t="str">
        <f>IF(编辑!AM33="","",编辑!AM33)</f>
        <v/>
      </c>
      <c r="AB33" s="109" t="str">
        <f>IF(编辑!AN33="","",编辑!AN33)</f>
        <v/>
      </c>
      <c r="AC33" s="111" t="str">
        <f>IF(编辑!AO33="","",编辑!AO33)</f>
        <v/>
      </c>
    </row>
    <row r="34" spans="1:29">
      <c r="A34" s="109">
        <f>IF(编辑!A34="","",编辑!A34)</f>
        <v>200030</v>
      </c>
      <c r="B34" s="109" t="str">
        <f>IF(编辑!B34="","",编辑!B34)</f>
        <v>山洞中的试炼</v>
      </c>
      <c r="C34" s="109">
        <f>IF(编辑!I34="","",编辑!I34)</f>
        <v>16210</v>
      </c>
      <c r="D34" s="109">
        <f>IF(编辑!J34="","",编辑!J34)</f>
        <v>290</v>
      </c>
      <c r="E34" s="109" t="str">
        <f>IF(编辑!K34="","",编辑!K34)</f>
        <v/>
      </c>
      <c r="F34" s="109">
        <f>IF(编辑!L34="","",编辑!L34)</f>
        <v>3301</v>
      </c>
      <c r="G34" s="109">
        <f>IF(编辑!N34="","",编辑!N34)</f>
        <v>10</v>
      </c>
      <c r="H34" s="109">
        <f>IF(编辑!O34="","",编辑!O34)</f>
        <v>1</v>
      </c>
      <c r="I34" s="109">
        <f>IF(编辑!P34="","",编辑!P34)</f>
        <v>10000</v>
      </c>
      <c r="J34" s="109" t="str">
        <f>IF(编辑!Q34="","",编辑!Q34)</f>
        <v/>
      </c>
      <c r="K34" s="109" t="str">
        <f>IF(编辑!S34="","",编辑!S34)</f>
        <v/>
      </c>
      <c r="L34" s="109" t="str">
        <f>IF(编辑!T34="","",编辑!T34)</f>
        <v/>
      </c>
      <c r="M34" s="109" t="str">
        <f>IF(编辑!U34="","",编辑!U34)</f>
        <v/>
      </c>
      <c r="N34" s="109" t="str">
        <f>IF(编辑!V34="","",编辑!V34)</f>
        <v/>
      </c>
      <c r="O34" s="109" t="str">
        <f>IF(编辑!X34="","",编辑!X34)</f>
        <v/>
      </c>
      <c r="P34" s="109" t="str">
        <f>IF(编辑!Y34="","",编辑!Y34)</f>
        <v/>
      </c>
      <c r="Q34" s="109" t="str">
        <f>IF(编辑!Z34="","",编辑!Z34)</f>
        <v/>
      </c>
      <c r="R34" s="109" t="str">
        <f>IF(编辑!AA34="","",编辑!AA34)</f>
        <v/>
      </c>
      <c r="S34" s="109" t="str">
        <f>IF(编辑!AC34="","",编辑!AC34)</f>
        <v/>
      </c>
      <c r="T34" s="109" t="str">
        <f>IF(编辑!AD34="","",编辑!AD34)</f>
        <v/>
      </c>
      <c r="U34" s="109" t="str">
        <f>IF(编辑!AE34="","",编辑!AE34)</f>
        <v/>
      </c>
      <c r="V34" s="109" t="str">
        <f>IF(编辑!AF34="","",编辑!AF34)</f>
        <v/>
      </c>
      <c r="W34" s="109" t="str">
        <f>IF(编辑!AH34="","",编辑!AH34)</f>
        <v/>
      </c>
      <c r="X34" s="109" t="str">
        <f>IF(编辑!AI34="","",编辑!AI34)</f>
        <v/>
      </c>
      <c r="Y34" s="109" t="str">
        <f>IF(编辑!AJ34="","",编辑!AJ34)</f>
        <v/>
      </c>
      <c r="Z34" s="109" t="str">
        <f>IF(编辑!AK34="","",编辑!AK34)</f>
        <v/>
      </c>
      <c r="AA34" s="109" t="str">
        <f>IF(编辑!AM34="","",编辑!AM34)</f>
        <v/>
      </c>
      <c r="AB34" s="109" t="str">
        <f>IF(编辑!AN34="","",编辑!AN34)</f>
        <v/>
      </c>
      <c r="AC34" s="111" t="str">
        <f>IF(编辑!AO34="","",编辑!AO34)</f>
        <v/>
      </c>
    </row>
    <row r="35" spans="1:29">
      <c r="A35" s="109">
        <f>IF(编辑!A35="","",编辑!A35)</f>
        <v>200031</v>
      </c>
      <c r="B35" s="109" t="str">
        <f>IF(编辑!B35="","",编辑!B35)</f>
        <v>吸血之牙</v>
      </c>
      <c r="C35" s="109">
        <f>IF(编辑!I35="","",编辑!I35)</f>
        <v>16210</v>
      </c>
      <c r="D35" s="109">
        <f>IF(编辑!J35="","",编辑!J35)</f>
        <v>290</v>
      </c>
      <c r="E35" s="109" t="str">
        <f>IF(编辑!K35="","",编辑!K35)</f>
        <v/>
      </c>
      <c r="F35" s="109">
        <f>IF(编辑!L35="","",编辑!L35)</f>
        <v>3001</v>
      </c>
      <c r="G35" s="109">
        <f>IF(编辑!N35="","",编辑!N35)</f>
        <v>5</v>
      </c>
      <c r="H35" s="109">
        <f>IF(编辑!O35="","",编辑!O35)</f>
        <v>1</v>
      </c>
      <c r="I35" s="109">
        <f>IF(编辑!P35="","",编辑!P35)</f>
        <v>10000</v>
      </c>
      <c r="J35" s="109">
        <f>IF(编辑!Q35="","",编辑!Q35)</f>
        <v>3802</v>
      </c>
      <c r="K35" s="109">
        <f>IF(编辑!S35="","",编辑!S35)</f>
        <v>2</v>
      </c>
      <c r="L35" s="109">
        <f>IF(编辑!T35="","",编辑!T35)</f>
        <v>1</v>
      </c>
      <c r="M35" s="109">
        <f>IF(编辑!U35="","",编辑!U35)</f>
        <v>10000</v>
      </c>
      <c r="N35" s="109">
        <f>IF(编辑!V35="","",编辑!V35)</f>
        <v>5086</v>
      </c>
      <c r="O35" s="109">
        <f>IF(编辑!X35="","",编辑!X35)</f>
        <v>1</v>
      </c>
      <c r="P35" s="109">
        <f>IF(编辑!Y35="","",编辑!Y35)</f>
        <v>1</v>
      </c>
      <c r="Q35" s="109">
        <f>IF(编辑!Z35="","",编辑!Z35)</f>
        <v>10000</v>
      </c>
      <c r="R35" s="109">
        <f>IF(编辑!AA35="","",编辑!AA35)</f>
        <v>5116</v>
      </c>
      <c r="S35" s="109">
        <f>IF(编辑!AC35="","",编辑!AC35)</f>
        <v>1</v>
      </c>
      <c r="T35" s="109">
        <f>IF(编辑!AD35="","",编辑!AD35)</f>
        <v>1</v>
      </c>
      <c r="U35" s="109">
        <f>IF(编辑!AE35="","",编辑!AE35)</f>
        <v>10000</v>
      </c>
      <c r="V35" s="109" t="str">
        <f>IF(编辑!AF35="","",编辑!AF35)</f>
        <v/>
      </c>
      <c r="W35" s="109" t="str">
        <f>IF(编辑!AH35="","",编辑!AH35)</f>
        <v/>
      </c>
      <c r="X35" s="109" t="str">
        <f>IF(编辑!AI35="","",编辑!AI35)</f>
        <v/>
      </c>
      <c r="Y35" s="109" t="str">
        <f>IF(编辑!AJ35="","",编辑!AJ35)</f>
        <v/>
      </c>
      <c r="Z35" s="109" t="str">
        <f>IF(编辑!AK35="","",编辑!AK35)</f>
        <v/>
      </c>
      <c r="AA35" s="109" t="str">
        <f>IF(编辑!AM35="","",编辑!AM35)</f>
        <v/>
      </c>
      <c r="AB35" s="109" t="str">
        <f>IF(编辑!AN35="","",编辑!AN35)</f>
        <v/>
      </c>
      <c r="AC35" s="111" t="str">
        <f>IF(编辑!AO35="","",编辑!AO35)</f>
        <v/>
      </c>
    </row>
    <row r="36" spans="1:29">
      <c r="A36" s="109">
        <f>IF(编辑!A36="","",编辑!A36)</f>
        <v>200032</v>
      </c>
      <c r="B36" s="109" t="str">
        <f>IF(编辑!B36="","",编辑!B36)</f>
        <v>科托去哪儿</v>
      </c>
      <c r="C36" s="109">
        <f>IF(编辑!I36="","",编辑!I36)</f>
        <v>5799</v>
      </c>
      <c r="D36" s="109">
        <f>IF(编辑!J36="","",编辑!J36)</f>
        <v>90</v>
      </c>
      <c r="E36" s="109" t="str">
        <f>IF(编辑!K36="","",编辑!K36)</f>
        <v/>
      </c>
      <c r="F36" s="109">
        <f>IF(编辑!L36="","",编辑!L36)</f>
        <v>3001</v>
      </c>
      <c r="G36" s="109">
        <f>IF(编辑!N36="","",编辑!N36)</f>
        <v>5</v>
      </c>
      <c r="H36" s="109">
        <f>IF(编辑!O36="","",编辑!O36)</f>
        <v>1</v>
      </c>
      <c r="I36" s="109">
        <f>IF(编辑!P36="","",编辑!P36)</f>
        <v>10000</v>
      </c>
      <c r="J36" s="109">
        <f>IF(编辑!Q36="","",编辑!Q36)</f>
        <v>5086</v>
      </c>
      <c r="K36" s="109">
        <f>IF(编辑!S36="","",编辑!S36)</f>
        <v>1</v>
      </c>
      <c r="L36" s="109">
        <f>IF(编辑!T36="","",编辑!T36)</f>
        <v>1</v>
      </c>
      <c r="M36" s="109">
        <f>IF(编辑!U36="","",编辑!U36)</f>
        <v>10000</v>
      </c>
      <c r="N36" s="109">
        <f>IF(编辑!V36="","",编辑!V36)</f>
        <v>5086</v>
      </c>
      <c r="O36" s="109">
        <f>IF(编辑!X36="","",编辑!X36)</f>
        <v>1</v>
      </c>
      <c r="P36" s="109">
        <f>IF(编辑!Y36="","",编辑!Y36)</f>
        <v>1</v>
      </c>
      <c r="Q36" s="109">
        <f>IF(编辑!Z36="","",编辑!Z36)</f>
        <v>10000</v>
      </c>
      <c r="R36" s="109">
        <f>IF(编辑!AA36="","",编辑!AA36)</f>
        <v>5116</v>
      </c>
      <c r="S36" s="109">
        <f>IF(编辑!AC36="","",编辑!AC36)</f>
        <v>1</v>
      </c>
      <c r="T36" s="109">
        <f>IF(编辑!AD36="","",编辑!AD36)</f>
        <v>1</v>
      </c>
      <c r="U36" s="109">
        <f>IF(编辑!AE36="","",编辑!AE36)</f>
        <v>10000</v>
      </c>
      <c r="V36" s="109" t="str">
        <f>IF(编辑!AF36="","",编辑!AF36)</f>
        <v/>
      </c>
      <c r="W36" s="109" t="str">
        <f>IF(编辑!AH36="","",编辑!AH36)</f>
        <v/>
      </c>
      <c r="X36" s="109" t="str">
        <f>IF(编辑!AI36="","",编辑!AI36)</f>
        <v/>
      </c>
      <c r="Y36" s="109" t="str">
        <f>IF(编辑!AJ36="","",编辑!AJ36)</f>
        <v/>
      </c>
      <c r="Z36" s="109" t="str">
        <f>IF(编辑!AK36="","",编辑!AK36)</f>
        <v/>
      </c>
      <c r="AA36" s="109" t="str">
        <f>IF(编辑!AM36="","",编辑!AM36)</f>
        <v/>
      </c>
      <c r="AB36" s="109" t="str">
        <f>IF(编辑!AN36="","",编辑!AN36)</f>
        <v/>
      </c>
      <c r="AC36" s="111" t="str">
        <f>IF(编辑!AO36="","",编辑!AO36)</f>
        <v/>
      </c>
    </row>
    <row r="37" spans="1:29">
      <c r="A37" s="109">
        <f>IF(编辑!A37="","",编辑!A37)</f>
        <v>200033</v>
      </c>
      <c r="B37" s="109" t="str">
        <f>IF(编辑!B37="","",编辑!B37)</f>
        <v>水蜘蛛之灾</v>
      </c>
      <c r="C37" s="109">
        <f>IF(编辑!I37="","",编辑!I37)</f>
        <v>19330</v>
      </c>
      <c r="D37" s="109">
        <f>IF(编辑!J37="","",编辑!J37)</f>
        <v>300</v>
      </c>
      <c r="E37" s="109" t="str">
        <f>IF(编辑!K37="","",编辑!K37)</f>
        <v/>
      </c>
      <c r="F37" s="109">
        <f>IF(编辑!L37="","",编辑!L37)</f>
        <v>6163</v>
      </c>
      <c r="G37" s="109">
        <f>IF(编辑!N37="","",编辑!N37)</f>
        <v>1</v>
      </c>
      <c r="H37" s="109">
        <f>IF(编辑!O37="","",编辑!O37)</f>
        <v>1</v>
      </c>
      <c r="I37" s="109">
        <f>IF(编辑!P37="","",编辑!P37)</f>
        <v>10000</v>
      </c>
      <c r="J37" s="109">
        <f>IF(编辑!Q37="","",编辑!Q37)</f>
        <v>6232</v>
      </c>
      <c r="K37" s="109">
        <f>IF(编辑!S37="","",编辑!S37)</f>
        <v>1</v>
      </c>
      <c r="L37" s="109">
        <f>IF(编辑!T37="","",编辑!T37)</f>
        <v>1</v>
      </c>
      <c r="M37" s="109">
        <f>IF(编辑!U37="","",编辑!U37)</f>
        <v>10000</v>
      </c>
      <c r="N37" s="109">
        <f>IF(编辑!V37="","",编辑!V37)</f>
        <v>6280</v>
      </c>
      <c r="O37" s="109">
        <f>IF(编辑!X37="","",编辑!X37)</f>
        <v>1</v>
      </c>
      <c r="P37" s="109">
        <f>IF(编辑!Y37="","",编辑!Y37)</f>
        <v>1</v>
      </c>
      <c r="Q37" s="109">
        <f>IF(编辑!Z37="","",编辑!Z37)</f>
        <v>10000</v>
      </c>
      <c r="R37" s="109">
        <f>IF(编辑!AA37="","",编辑!AA37)</f>
        <v>6304</v>
      </c>
      <c r="S37" s="109">
        <f>IF(编辑!AC37="","",编辑!AC37)</f>
        <v>1</v>
      </c>
      <c r="T37" s="109">
        <f>IF(编辑!AD37="","",编辑!AD37)</f>
        <v>1</v>
      </c>
      <c r="U37" s="109">
        <f>IF(编辑!AE37="","",编辑!AE37)</f>
        <v>10000</v>
      </c>
      <c r="V37" s="109" t="str">
        <f>IF(编辑!AF37="","",编辑!AF37)</f>
        <v/>
      </c>
      <c r="W37" s="109" t="str">
        <f>IF(编辑!AH37="","",编辑!AH37)</f>
        <v/>
      </c>
      <c r="X37" s="109" t="str">
        <f>IF(编辑!AI37="","",编辑!AI37)</f>
        <v/>
      </c>
      <c r="Y37" s="109" t="str">
        <f>IF(编辑!AJ37="","",编辑!AJ37)</f>
        <v/>
      </c>
      <c r="Z37" s="109" t="str">
        <f>IF(编辑!AK37="","",编辑!AK37)</f>
        <v/>
      </c>
      <c r="AA37" s="109" t="str">
        <f>IF(编辑!AM37="","",编辑!AM37)</f>
        <v/>
      </c>
      <c r="AB37" s="109" t="str">
        <f>IF(编辑!AN37="","",编辑!AN37)</f>
        <v/>
      </c>
      <c r="AC37" s="111" t="str">
        <f>IF(编辑!AO37="","",编辑!AO37)</f>
        <v/>
      </c>
    </row>
    <row r="38" spans="1:29">
      <c r="A38" s="109">
        <f>IF(编辑!A38="","",编辑!A38)</f>
        <v>200034</v>
      </c>
      <c r="B38" s="109" t="str">
        <f>IF(编辑!B38="","",编辑!B38)</f>
        <v>暗水之下</v>
      </c>
      <c r="C38" s="109">
        <f>IF(编辑!I38="","",编辑!I38)</f>
        <v>19330</v>
      </c>
      <c r="D38" s="109">
        <f>IF(编辑!J38="","",编辑!J38)</f>
        <v>300</v>
      </c>
      <c r="E38" s="109" t="str">
        <f>IF(编辑!K38="","",编辑!K38)</f>
        <v/>
      </c>
      <c r="F38" s="109">
        <f>IF(编辑!L38="","",编辑!L38)</f>
        <v>6162</v>
      </c>
      <c r="G38" s="109">
        <f>IF(编辑!N38="","",编辑!N38)</f>
        <v>4</v>
      </c>
      <c r="H38" s="109">
        <f>IF(编辑!O38="","",编辑!O38)</f>
        <v>1</v>
      </c>
      <c r="I38" s="109">
        <f>IF(编辑!P38="","",编辑!P38)</f>
        <v>10000</v>
      </c>
      <c r="J38" s="109">
        <f>IF(编辑!Q38="","",编辑!Q38)</f>
        <v>6233</v>
      </c>
      <c r="K38" s="109">
        <f>IF(编辑!S38="","",编辑!S38)</f>
        <v>1</v>
      </c>
      <c r="L38" s="109">
        <f>IF(编辑!T38="","",编辑!T38)</f>
        <v>1</v>
      </c>
      <c r="M38" s="109">
        <f>IF(编辑!U38="","",编辑!U38)</f>
        <v>10000</v>
      </c>
      <c r="N38" s="109">
        <f>IF(编辑!V38="","",编辑!V38)</f>
        <v>6280</v>
      </c>
      <c r="O38" s="109">
        <f>IF(编辑!X38="","",编辑!X38)</f>
        <v>1</v>
      </c>
      <c r="P38" s="109">
        <f>IF(编辑!Y38="","",编辑!Y38)</f>
        <v>1</v>
      </c>
      <c r="Q38" s="109">
        <f>IF(编辑!Z38="","",编辑!Z38)</f>
        <v>10000</v>
      </c>
      <c r="R38" s="109">
        <f>IF(编辑!AA38="","",编辑!AA38)</f>
        <v>6303</v>
      </c>
      <c r="S38" s="109">
        <f>IF(编辑!AC38="","",编辑!AC38)</f>
        <v>1</v>
      </c>
      <c r="T38" s="109">
        <f>IF(编辑!AD38="","",编辑!AD38)</f>
        <v>1</v>
      </c>
      <c r="U38" s="109">
        <f>IF(编辑!AE38="","",编辑!AE38)</f>
        <v>10000</v>
      </c>
      <c r="V38" s="109" t="str">
        <f>IF(编辑!AF38="","",编辑!AF38)</f>
        <v/>
      </c>
      <c r="W38" s="109" t="str">
        <f>IF(编辑!AH38="","",编辑!AH38)</f>
        <v/>
      </c>
      <c r="X38" s="109" t="str">
        <f>IF(编辑!AI38="","",编辑!AI38)</f>
        <v/>
      </c>
      <c r="Y38" s="109" t="str">
        <f>IF(编辑!AJ38="","",编辑!AJ38)</f>
        <v/>
      </c>
      <c r="Z38" s="109" t="str">
        <f>IF(编辑!AK38="","",编辑!AK38)</f>
        <v/>
      </c>
      <c r="AA38" s="109" t="str">
        <f>IF(编辑!AM38="","",编辑!AM38)</f>
        <v/>
      </c>
      <c r="AB38" s="109" t="str">
        <f>IF(编辑!AN38="","",编辑!AN38)</f>
        <v/>
      </c>
      <c r="AC38" s="111" t="str">
        <f>IF(编辑!AO38="","",编辑!AO38)</f>
        <v/>
      </c>
    </row>
    <row r="39" spans="1:29">
      <c r="A39" s="109">
        <f>IF(编辑!A39="","",编辑!A39)</f>
        <v>200035</v>
      </c>
      <c r="B39" s="109" t="str">
        <f>IF(编辑!B39="","",编辑!B39)</f>
        <v>马克的召唤</v>
      </c>
      <c r="C39" s="109">
        <f>IF(编辑!I39="","",编辑!I39)</f>
        <v>5799</v>
      </c>
      <c r="D39" s="109">
        <f>IF(编辑!J39="","",编辑!J39)</f>
        <v>90</v>
      </c>
      <c r="E39" s="109" t="str">
        <f>IF(编辑!K39="","",编辑!K39)</f>
        <v/>
      </c>
      <c r="F39" s="109">
        <f>IF(编辑!L39="","",编辑!L39)</f>
        <v>3001</v>
      </c>
      <c r="G39" s="109">
        <f>IF(编辑!N39="","",编辑!N39)</f>
        <v>4</v>
      </c>
      <c r="H39" s="109">
        <f>IF(编辑!O39="","",编辑!O39)</f>
        <v>1</v>
      </c>
      <c r="I39" s="109">
        <f>IF(编辑!P39="","",编辑!P39)</f>
        <v>10000</v>
      </c>
      <c r="J39" s="109">
        <f>IF(编辑!Q39="","",编辑!Q39)</f>
        <v>5086</v>
      </c>
      <c r="K39" s="109">
        <f>IF(编辑!S39="","",编辑!S39)</f>
        <v>1</v>
      </c>
      <c r="L39" s="109">
        <f>IF(编辑!T39="","",编辑!T39)</f>
        <v>1</v>
      </c>
      <c r="M39" s="109">
        <f>IF(编辑!U39="","",编辑!U39)</f>
        <v>10000</v>
      </c>
      <c r="N39" s="109">
        <f>IF(编辑!V39="","",编辑!V39)</f>
        <v>5116</v>
      </c>
      <c r="O39" s="109">
        <f>IF(编辑!X39="","",编辑!X39)</f>
        <v>1</v>
      </c>
      <c r="P39" s="109">
        <f>IF(编辑!Y39="","",编辑!Y39)</f>
        <v>1</v>
      </c>
      <c r="Q39" s="109">
        <f>IF(编辑!Z39="","",编辑!Z39)</f>
        <v>10000</v>
      </c>
      <c r="R39" s="109" t="str">
        <f>IF(编辑!AA39="","",编辑!AA39)</f>
        <v/>
      </c>
      <c r="S39" s="109" t="str">
        <f>IF(编辑!AC39="","",编辑!AC39)</f>
        <v/>
      </c>
      <c r="T39" s="109" t="str">
        <f>IF(编辑!AD39="","",编辑!AD39)</f>
        <v/>
      </c>
      <c r="U39" s="109" t="str">
        <f>IF(编辑!AE39="","",编辑!AE39)</f>
        <v/>
      </c>
      <c r="V39" s="109" t="str">
        <f>IF(编辑!AF39="","",编辑!AF39)</f>
        <v/>
      </c>
      <c r="W39" s="109" t="str">
        <f>IF(编辑!AH39="","",编辑!AH39)</f>
        <v/>
      </c>
      <c r="X39" s="109" t="str">
        <f>IF(编辑!AI39="","",编辑!AI39)</f>
        <v/>
      </c>
      <c r="Y39" s="109" t="str">
        <f>IF(编辑!AJ39="","",编辑!AJ39)</f>
        <v/>
      </c>
      <c r="Z39" s="109" t="str">
        <f>IF(编辑!AK39="","",编辑!AK39)</f>
        <v/>
      </c>
      <c r="AA39" s="109" t="str">
        <f>IF(编辑!AM39="","",编辑!AM39)</f>
        <v/>
      </c>
      <c r="AB39" s="109" t="str">
        <f>IF(编辑!AN39="","",编辑!AN39)</f>
        <v/>
      </c>
      <c r="AC39" s="111" t="str">
        <f>IF(编辑!AO39="","",编辑!AO39)</f>
        <v/>
      </c>
    </row>
    <row r="40" spans="1:29">
      <c r="A40" s="109">
        <f>IF(编辑!A40="","",编辑!A40)</f>
        <v>200036</v>
      </c>
      <c r="B40" s="109" t="str">
        <f>IF(编辑!B40="","",编辑!B40)</f>
        <v>蜂群</v>
      </c>
      <c r="C40" s="109">
        <f>IF(编辑!I40="","",编辑!I40)</f>
        <v>20010</v>
      </c>
      <c r="D40" s="109">
        <f>IF(编辑!J40="","",编辑!J40)</f>
        <v>310</v>
      </c>
      <c r="E40" s="109" t="str">
        <f>IF(编辑!K40="","",编辑!K40)</f>
        <v/>
      </c>
      <c r="F40" s="109">
        <f>IF(编辑!L40="","",编辑!L40)</f>
        <v>6232</v>
      </c>
      <c r="G40" s="109">
        <f>IF(编辑!N40="","",编辑!N40)</f>
        <v>4</v>
      </c>
      <c r="H40" s="109">
        <f>IF(编辑!O40="","",编辑!O40)</f>
        <v>1</v>
      </c>
      <c r="I40" s="109">
        <f>IF(编辑!P40="","",编辑!P40)</f>
        <v>10000</v>
      </c>
      <c r="J40" s="109">
        <f>IF(编辑!Q40="","",编辑!Q40)</f>
        <v>6163</v>
      </c>
      <c r="K40" s="109">
        <f>IF(编辑!S40="","",编辑!S40)</f>
        <v>1</v>
      </c>
      <c r="L40" s="109">
        <f>IF(编辑!T40="","",编辑!T40)</f>
        <v>1</v>
      </c>
      <c r="M40" s="109">
        <f>IF(编辑!U40="","",编辑!U40)</f>
        <v>10000</v>
      </c>
      <c r="N40" s="109">
        <f>IF(编辑!V40="","",编辑!V40)</f>
        <v>6279</v>
      </c>
      <c r="O40" s="109">
        <f>IF(编辑!X40="","",编辑!X40)</f>
        <v>1</v>
      </c>
      <c r="P40" s="109">
        <f>IF(编辑!Y40="","",编辑!Y40)</f>
        <v>1</v>
      </c>
      <c r="Q40" s="109">
        <f>IF(编辑!Z40="","",编辑!Z40)</f>
        <v>10000</v>
      </c>
      <c r="R40" s="109">
        <f>IF(编辑!AA40="","",编辑!AA40)</f>
        <v>6303</v>
      </c>
      <c r="S40" s="109">
        <f>IF(编辑!AC40="","",编辑!AC40)</f>
        <v>1</v>
      </c>
      <c r="T40" s="109">
        <f>IF(编辑!AD40="","",编辑!AD40)</f>
        <v>1</v>
      </c>
      <c r="U40" s="109">
        <f>IF(编辑!AE40="","",编辑!AE40)</f>
        <v>10000</v>
      </c>
      <c r="V40" s="109" t="str">
        <f>IF(编辑!AF40="","",编辑!AF40)</f>
        <v/>
      </c>
      <c r="W40" s="109" t="str">
        <f>IF(编辑!AH40="","",编辑!AH40)</f>
        <v/>
      </c>
      <c r="X40" s="109" t="str">
        <f>IF(编辑!AI40="","",编辑!AI40)</f>
        <v/>
      </c>
      <c r="Y40" s="109" t="str">
        <f>IF(编辑!AJ40="","",编辑!AJ40)</f>
        <v/>
      </c>
      <c r="Z40" s="109" t="str">
        <f>IF(编辑!AK40="","",编辑!AK40)</f>
        <v/>
      </c>
      <c r="AA40" s="109" t="str">
        <f>IF(编辑!AM40="","",编辑!AM40)</f>
        <v/>
      </c>
      <c r="AB40" s="109" t="str">
        <f>IF(编辑!AN40="","",编辑!AN40)</f>
        <v/>
      </c>
      <c r="AC40" s="111" t="str">
        <f>IF(编辑!AO40="","",编辑!AO40)</f>
        <v/>
      </c>
    </row>
    <row r="41" spans="1:29">
      <c r="A41" s="109">
        <f>IF(编辑!A41="","",编辑!A41)</f>
        <v>200037</v>
      </c>
      <c r="B41" s="109" t="str">
        <f>IF(编辑!B41="","",编辑!B41)</f>
        <v>恐怖蝙蝠</v>
      </c>
      <c r="C41" s="109">
        <f>IF(编辑!I41="","",编辑!I41)</f>
        <v>20010</v>
      </c>
      <c r="D41" s="109">
        <f>IF(编辑!J41="","",编辑!J41)</f>
        <v>310</v>
      </c>
      <c r="E41" s="109" t="str">
        <f>IF(编辑!K41="","",编辑!K41)</f>
        <v/>
      </c>
      <c r="F41" s="109">
        <f>IF(编辑!L41="","",编辑!L41)</f>
        <v>3101</v>
      </c>
      <c r="G41" s="109">
        <f>IF(编辑!N41="","",编辑!N41)</f>
        <v>12</v>
      </c>
      <c r="H41" s="109">
        <f>IF(编辑!O41="","",编辑!O41)</f>
        <v>1</v>
      </c>
      <c r="I41" s="109">
        <f>IF(编辑!P41="","",编辑!P41)</f>
        <v>10000</v>
      </c>
      <c r="J41" s="109">
        <f>IF(编辑!Q41="","",编辑!Q41)</f>
        <v>3001</v>
      </c>
      <c r="K41" s="109">
        <f>IF(编辑!S41="","",编辑!S41)</f>
        <v>4</v>
      </c>
      <c r="L41" s="109">
        <f>IF(编辑!T41="","",编辑!T41)</f>
        <v>1</v>
      </c>
      <c r="M41" s="109">
        <f>IF(编辑!U41="","",编辑!U41)</f>
        <v>10000</v>
      </c>
      <c r="N41" s="109" t="str">
        <f>IF(编辑!V41="","",编辑!V41)</f>
        <v/>
      </c>
      <c r="O41" s="109" t="str">
        <f>IF(编辑!X41="","",编辑!X41)</f>
        <v/>
      </c>
      <c r="P41" s="109" t="str">
        <f>IF(编辑!Y41="","",编辑!Y41)</f>
        <v/>
      </c>
      <c r="Q41" s="109" t="str">
        <f>IF(编辑!Z41="","",编辑!Z41)</f>
        <v/>
      </c>
      <c r="R41" s="109" t="str">
        <f>IF(编辑!AA41="","",编辑!AA41)</f>
        <v/>
      </c>
      <c r="S41" s="109" t="str">
        <f>IF(编辑!AC41="","",编辑!AC41)</f>
        <v/>
      </c>
      <c r="T41" s="109" t="str">
        <f>IF(编辑!AD41="","",编辑!AD41)</f>
        <v/>
      </c>
      <c r="U41" s="109" t="str">
        <f>IF(编辑!AE41="","",编辑!AE41)</f>
        <v/>
      </c>
      <c r="V41" s="109" t="str">
        <f>IF(编辑!AF41="","",编辑!AF41)</f>
        <v/>
      </c>
      <c r="W41" s="109" t="str">
        <f>IF(编辑!AH41="","",编辑!AH41)</f>
        <v/>
      </c>
      <c r="X41" s="109" t="str">
        <f>IF(编辑!AI41="","",编辑!AI41)</f>
        <v/>
      </c>
      <c r="Y41" s="109" t="str">
        <f>IF(编辑!AJ41="","",编辑!AJ41)</f>
        <v/>
      </c>
      <c r="Z41" s="109" t="str">
        <f>IF(编辑!AK41="","",编辑!AK41)</f>
        <v/>
      </c>
      <c r="AA41" s="109" t="str">
        <f>IF(编辑!AM41="","",编辑!AM41)</f>
        <v/>
      </c>
      <c r="AB41" s="109" t="str">
        <f>IF(编辑!AN41="","",编辑!AN41)</f>
        <v/>
      </c>
      <c r="AC41" s="111" t="str">
        <f>IF(编辑!AO41="","",编辑!AO41)</f>
        <v/>
      </c>
    </row>
    <row r="42" spans="1:29">
      <c r="A42" s="109">
        <f>IF(编辑!A42="","",编辑!A42)</f>
        <v>200038</v>
      </c>
      <c r="B42" s="109" t="str">
        <f>IF(编辑!B42="","",编辑!B42)</f>
        <v>救援</v>
      </c>
      <c r="C42" s="109">
        <f>IF(编辑!I42="","",编辑!I42)</f>
        <v>6003</v>
      </c>
      <c r="D42" s="109">
        <f>IF(编辑!J42="","",编辑!J42)</f>
        <v>93</v>
      </c>
      <c r="E42" s="109" t="str">
        <f>IF(编辑!K42="","",编辑!K42)</f>
        <v/>
      </c>
      <c r="F42" s="109">
        <f>IF(编辑!L42="","",编辑!L42)</f>
        <v>3101</v>
      </c>
      <c r="G42" s="109">
        <f>IF(编辑!N42="","",编辑!N42)</f>
        <v>5</v>
      </c>
      <c r="H42" s="109">
        <f>IF(编辑!O42="","",编辑!O42)</f>
        <v>1</v>
      </c>
      <c r="I42" s="109">
        <f>IF(编辑!P42="","",编辑!P42)</f>
        <v>10000</v>
      </c>
      <c r="J42" s="109">
        <f>IF(编辑!Q42="","",编辑!Q42)</f>
        <v>5086</v>
      </c>
      <c r="K42" s="109">
        <f>IF(编辑!S42="","",编辑!S42)</f>
        <v>1</v>
      </c>
      <c r="L42" s="109">
        <f>IF(编辑!T42="","",编辑!T42)</f>
        <v>1</v>
      </c>
      <c r="M42" s="109">
        <f>IF(编辑!U42="","",编辑!U42)</f>
        <v>10000</v>
      </c>
      <c r="N42" s="109" t="str">
        <f>IF(编辑!V42="","",编辑!V42)</f>
        <v/>
      </c>
      <c r="O42" s="109" t="str">
        <f>IF(编辑!X42="","",编辑!X42)</f>
        <v/>
      </c>
      <c r="P42" s="109" t="str">
        <f>IF(编辑!Y42="","",编辑!Y42)</f>
        <v/>
      </c>
      <c r="Q42" s="109" t="str">
        <f>IF(编辑!Z42="","",编辑!Z42)</f>
        <v/>
      </c>
      <c r="R42" s="109" t="str">
        <f>IF(编辑!AA42="","",编辑!AA42)</f>
        <v/>
      </c>
      <c r="S42" s="109" t="str">
        <f>IF(编辑!AC42="","",编辑!AC42)</f>
        <v/>
      </c>
      <c r="T42" s="109" t="str">
        <f>IF(编辑!AD42="","",编辑!AD42)</f>
        <v/>
      </c>
      <c r="U42" s="109" t="str">
        <f>IF(编辑!AE42="","",编辑!AE42)</f>
        <v/>
      </c>
      <c r="V42" s="109" t="str">
        <f>IF(编辑!AF42="","",编辑!AF42)</f>
        <v/>
      </c>
      <c r="W42" s="109" t="str">
        <f>IF(编辑!AH42="","",编辑!AH42)</f>
        <v/>
      </c>
      <c r="X42" s="109" t="str">
        <f>IF(编辑!AI42="","",编辑!AI42)</f>
        <v/>
      </c>
      <c r="Y42" s="109" t="str">
        <f>IF(编辑!AJ42="","",编辑!AJ42)</f>
        <v/>
      </c>
      <c r="Z42" s="109" t="str">
        <f>IF(编辑!AK42="","",编辑!AK42)</f>
        <v/>
      </c>
      <c r="AA42" s="109" t="str">
        <f>IF(编辑!AM42="","",编辑!AM42)</f>
        <v/>
      </c>
      <c r="AB42" s="109" t="str">
        <f>IF(编辑!AN42="","",编辑!AN42)</f>
        <v/>
      </c>
      <c r="AC42" s="111" t="str">
        <f>IF(编辑!AO42="","",编辑!AO42)</f>
        <v/>
      </c>
    </row>
    <row r="43" spans="1:29">
      <c r="A43" s="109">
        <f>IF(编辑!A43="","",编辑!A43)</f>
        <v>200039</v>
      </c>
      <c r="B43" s="109" t="str">
        <f>IF(编辑!B43="","",编辑!B43)</f>
        <v>恶魔食人花</v>
      </c>
      <c r="C43" s="109">
        <f>IF(编辑!I43="","",编辑!I43)</f>
        <v>50025</v>
      </c>
      <c r="D43" s="109">
        <f>IF(编辑!J43="","",编辑!J43)</f>
        <v>775</v>
      </c>
      <c r="E43" s="109" t="str">
        <f>IF(编辑!K43="","",编辑!K43)</f>
        <v/>
      </c>
      <c r="F43" s="109">
        <f>IF(编辑!L43="","",编辑!L43)</f>
        <v>3101</v>
      </c>
      <c r="G43" s="109">
        <f>IF(编辑!N43="","",编辑!N43)</f>
        <v>3</v>
      </c>
      <c r="H43" s="109">
        <f>IF(编辑!O43="","",编辑!O43)</f>
        <v>1</v>
      </c>
      <c r="I43" s="109">
        <f>IF(编辑!P43="","",编辑!P43)</f>
        <v>10000</v>
      </c>
      <c r="J43" s="109">
        <f>IF(编辑!Q43="","",编辑!Q43)</f>
        <v>5086</v>
      </c>
      <c r="K43" s="109">
        <f>IF(编辑!S43="","",编辑!S43)</f>
        <v>2</v>
      </c>
      <c r="L43" s="109">
        <f>IF(编辑!T43="","",编辑!T43)</f>
        <v>1</v>
      </c>
      <c r="M43" s="109">
        <f>IF(编辑!U43="","",编辑!U43)</f>
        <v>10000</v>
      </c>
      <c r="N43" s="109" t="str">
        <f>IF(编辑!V43="","",编辑!V43)</f>
        <v/>
      </c>
      <c r="O43" s="109" t="str">
        <f>IF(编辑!X43="","",编辑!X43)</f>
        <v/>
      </c>
      <c r="P43" s="109" t="str">
        <f>IF(编辑!Y43="","",编辑!Y43)</f>
        <v/>
      </c>
      <c r="Q43" s="109" t="str">
        <f>IF(编辑!Z43="","",编辑!Z43)</f>
        <v/>
      </c>
      <c r="R43" s="109" t="str">
        <f>IF(编辑!AA43="","",编辑!AA43)</f>
        <v/>
      </c>
      <c r="S43" s="109" t="str">
        <f>IF(编辑!AC43="","",编辑!AC43)</f>
        <v/>
      </c>
      <c r="T43" s="109" t="str">
        <f>IF(编辑!AD43="","",编辑!AD43)</f>
        <v/>
      </c>
      <c r="U43" s="109" t="str">
        <f>IF(编辑!AE43="","",编辑!AE43)</f>
        <v/>
      </c>
      <c r="V43" s="109" t="str">
        <f>IF(编辑!AF43="","",编辑!AF43)</f>
        <v/>
      </c>
      <c r="W43" s="109" t="str">
        <f>IF(编辑!AH43="","",编辑!AH43)</f>
        <v/>
      </c>
      <c r="X43" s="109" t="str">
        <f>IF(编辑!AI43="","",编辑!AI43)</f>
        <v/>
      </c>
      <c r="Y43" s="109" t="str">
        <f>IF(编辑!AJ43="","",编辑!AJ43)</f>
        <v/>
      </c>
      <c r="Z43" s="109" t="str">
        <f>IF(编辑!AK43="","",编辑!AK43)</f>
        <v/>
      </c>
      <c r="AA43" s="109" t="str">
        <f>IF(编辑!AM43="","",编辑!AM43)</f>
        <v/>
      </c>
      <c r="AB43" s="109" t="str">
        <f>IF(编辑!AN43="","",编辑!AN43)</f>
        <v/>
      </c>
      <c r="AC43" s="111" t="str">
        <f>IF(编辑!AO43="","",编辑!AO43)</f>
        <v/>
      </c>
    </row>
    <row r="44" spans="1:29">
      <c r="A44" s="109">
        <f>IF(编辑!A44="","",编辑!A44)</f>
        <v>200040</v>
      </c>
      <c r="B44" s="109" t="str">
        <f>IF(编辑!B44="","",编辑!B44)</f>
        <v>蜂巢</v>
      </c>
      <c r="C44" s="109">
        <f>IF(编辑!I44="","",编辑!I44)</f>
        <v>21910</v>
      </c>
      <c r="D44" s="109">
        <f>IF(编辑!J44="","",编辑!J44)</f>
        <v>320</v>
      </c>
      <c r="E44" s="109" t="str">
        <f>IF(编辑!K44="","",编辑!K44)</f>
        <v/>
      </c>
      <c r="F44" s="109">
        <f>IF(编辑!L44="","",编辑!L44)</f>
        <v>3101</v>
      </c>
      <c r="G44" s="109">
        <f>IF(编辑!N44="","",编辑!N44)</f>
        <v>5</v>
      </c>
      <c r="H44" s="109">
        <f>IF(编辑!O44="","",编辑!O44)</f>
        <v>1</v>
      </c>
      <c r="I44" s="109">
        <f>IF(编辑!P44="","",编辑!P44)</f>
        <v>10000</v>
      </c>
      <c r="J44" s="109">
        <f>IF(编辑!Q44="","",编辑!Q44)</f>
        <v>5086</v>
      </c>
      <c r="K44" s="109">
        <f>IF(编辑!S44="","",编辑!S44)</f>
        <v>1</v>
      </c>
      <c r="L44" s="109">
        <f>IF(编辑!T44="","",编辑!T44)</f>
        <v>1</v>
      </c>
      <c r="M44" s="109">
        <f>IF(编辑!U44="","",编辑!U44)</f>
        <v>10000</v>
      </c>
      <c r="N44" s="109" t="str">
        <f>IF(编辑!V44="","",编辑!V44)</f>
        <v/>
      </c>
      <c r="O44" s="109" t="str">
        <f>IF(编辑!X44="","",编辑!X44)</f>
        <v/>
      </c>
      <c r="P44" s="109" t="str">
        <f>IF(编辑!Y44="","",编辑!Y44)</f>
        <v/>
      </c>
      <c r="Q44" s="109" t="str">
        <f>IF(编辑!Z44="","",编辑!Z44)</f>
        <v/>
      </c>
      <c r="R44" s="109" t="str">
        <f>IF(编辑!AA44="","",编辑!AA44)</f>
        <v/>
      </c>
      <c r="S44" s="109" t="str">
        <f>IF(编辑!AC44="","",编辑!AC44)</f>
        <v/>
      </c>
      <c r="T44" s="109" t="str">
        <f>IF(编辑!AD44="","",编辑!AD44)</f>
        <v/>
      </c>
      <c r="U44" s="109" t="str">
        <f>IF(编辑!AE44="","",编辑!AE44)</f>
        <v/>
      </c>
      <c r="V44" s="109" t="str">
        <f>IF(编辑!AF44="","",编辑!AF44)</f>
        <v/>
      </c>
      <c r="W44" s="109" t="str">
        <f>IF(编辑!AH44="","",编辑!AH44)</f>
        <v/>
      </c>
      <c r="X44" s="109" t="str">
        <f>IF(编辑!AI44="","",编辑!AI44)</f>
        <v/>
      </c>
      <c r="Y44" s="109" t="str">
        <f>IF(编辑!AJ44="","",编辑!AJ44)</f>
        <v/>
      </c>
      <c r="Z44" s="109" t="str">
        <f>IF(编辑!AK44="","",编辑!AK44)</f>
        <v/>
      </c>
      <c r="AA44" s="109" t="str">
        <f>IF(编辑!AM44="","",编辑!AM44)</f>
        <v/>
      </c>
      <c r="AB44" s="109" t="str">
        <f>IF(编辑!AN44="","",编辑!AN44)</f>
        <v/>
      </c>
      <c r="AC44" s="111" t="str">
        <f>IF(编辑!AO44="","",编辑!AO44)</f>
        <v/>
      </c>
    </row>
    <row r="45" spans="1:29">
      <c r="A45" s="109">
        <f>IF(编辑!A45="","",编辑!A45)</f>
        <v>200041</v>
      </c>
      <c r="B45" s="109" t="str">
        <f>IF(编辑!B45="","",编辑!B45)</f>
        <v>巨熊侵袭</v>
      </c>
      <c r="C45" s="109">
        <f>IF(编辑!I45="","",编辑!I45)</f>
        <v>54775</v>
      </c>
      <c r="D45" s="109">
        <f>IF(编辑!J45="","",编辑!J45)</f>
        <v>800</v>
      </c>
      <c r="E45" s="109" t="str">
        <f>IF(编辑!K45="","",编辑!K45)</f>
        <v/>
      </c>
      <c r="F45" s="109">
        <f>IF(编辑!L45="","",编辑!L45)</f>
        <v>3001</v>
      </c>
      <c r="G45" s="109">
        <f>IF(编辑!N45="","",编辑!N45)</f>
        <v>4</v>
      </c>
      <c r="H45" s="109">
        <f>IF(编辑!O45="","",编辑!O45)</f>
        <v>1</v>
      </c>
      <c r="I45" s="109">
        <f>IF(编辑!P45="","",编辑!P45)</f>
        <v>10000</v>
      </c>
      <c r="J45" s="109">
        <f>IF(编辑!Q45="","",编辑!Q45)</f>
        <v>5086</v>
      </c>
      <c r="K45" s="109">
        <f>IF(编辑!S45="","",编辑!S45)</f>
        <v>1</v>
      </c>
      <c r="L45" s="109">
        <f>IF(编辑!T45="","",编辑!T45)</f>
        <v>1</v>
      </c>
      <c r="M45" s="109">
        <f>IF(编辑!U45="","",编辑!U45)</f>
        <v>10000</v>
      </c>
      <c r="N45" s="109" t="str">
        <f>IF(编辑!V45="","",编辑!V45)</f>
        <v/>
      </c>
      <c r="O45" s="109" t="str">
        <f>IF(编辑!X45="","",编辑!X45)</f>
        <v/>
      </c>
      <c r="P45" s="109" t="str">
        <f>IF(编辑!Y45="","",编辑!Y45)</f>
        <v/>
      </c>
      <c r="Q45" s="109" t="str">
        <f>IF(编辑!Z45="","",编辑!Z45)</f>
        <v/>
      </c>
      <c r="R45" s="109" t="str">
        <f>IF(编辑!AA45="","",编辑!AA45)</f>
        <v/>
      </c>
      <c r="S45" s="109" t="str">
        <f>IF(编辑!AC45="","",编辑!AC45)</f>
        <v/>
      </c>
      <c r="T45" s="109" t="str">
        <f>IF(编辑!AD45="","",编辑!AD45)</f>
        <v/>
      </c>
      <c r="U45" s="109" t="str">
        <f>IF(编辑!AE45="","",编辑!AE45)</f>
        <v/>
      </c>
      <c r="V45" s="109" t="str">
        <f>IF(编辑!AF45="","",编辑!AF45)</f>
        <v/>
      </c>
      <c r="W45" s="109" t="str">
        <f>IF(编辑!AH45="","",编辑!AH45)</f>
        <v/>
      </c>
      <c r="X45" s="109" t="str">
        <f>IF(编辑!AI45="","",编辑!AI45)</f>
        <v/>
      </c>
      <c r="Y45" s="109" t="str">
        <f>IF(编辑!AJ45="","",编辑!AJ45)</f>
        <v/>
      </c>
      <c r="Z45" s="109" t="str">
        <f>IF(编辑!AK45="","",编辑!AK45)</f>
        <v/>
      </c>
      <c r="AA45" s="109" t="str">
        <f>IF(编辑!AM45="","",编辑!AM45)</f>
        <v/>
      </c>
      <c r="AB45" s="109" t="str">
        <f>IF(编辑!AN45="","",编辑!AN45)</f>
        <v/>
      </c>
      <c r="AC45" s="111" t="str">
        <f>IF(编辑!AO45="","",编辑!AO45)</f>
        <v/>
      </c>
    </row>
    <row r="46" spans="1:29">
      <c r="A46" s="109">
        <f>IF(编辑!A46="","",编辑!A46)</f>
        <v>200042</v>
      </c>
      <c r="B46" s="109" t="str">
        <f>IF(编辑!B46="","",编辑!B46)</f>
        <v>隐士的召唤</v>
      </c>
      <c r="C46" s="109">
        <f>IF(编辑!I46="","",编辑!I46)</f>
        <v>8985</v>
      </c>
      <c r="D46" s="109">
        <f>IF(编辑!J46="","",编辑!J46)</f>
        <v>99</v>
      </c>
      <c r="E46" s="109" t="str">
        <f>IF(编辑!K46="","",编辑!K46)</f>
        <v/>
      </c>
      <c r="F46" s="109">
        <f>IF(编辑!L46="","",编辑!L46)</f>
        <v>3001</v>
      </c>
      <c r="G46" s="109">
        <f>IF(编辑!N46="","",编辑!N46)</f>
        <v>4</v>
      </c>
      <c r="H46" s="109">
        <f>IF(编辑!O46="","",编辑!O46)</f>
        <v>1</v>
      </c>
      <c r="I46" s="109">
        <f>IF(编辑!P46="","",编辑!P46)</f>
        <v>10000</v>
      </c>
      <c r="J46" s="109" t="str">
        <f>IF(编辑!Q46="","",编辑!Q46)</f>
        <v/>
      </c>
      <c r="K46" s="109" t="str">
        <f>IF(编辑!S46="","",编辑!S46)</f>
        <v/>
      </c>
      <c r="L46" s="109" t="str">
        <f>IF(编辑!T46="","",编辑!T46)</f>
        <v/>
      </c>
      <c r="M46" s="109" t="str">
        <f>IF(编辑!U46="","",编辑!U46)</f>
        <v/>
      </c>
      <c r="N46" s="109" t="str">
        <f>IF(编辑!V46="","",编辑!V46)</f>
        <v/>
      </c>
      <c r="O46" s="109" t="str">
        <f>IF(编辑!X46="","",编辑!X46)</f>
        <v/>
      </c>
      <c r="P46" s="109" t="str">
        <f>IF(编辑!Y46="","",编辑!Y46)</f>
        <v/>
      </c>
      <c r="Q46" s="109" t="str">
        <f>IF(编辑!Z46="","",编辑!Z46)</f>
        <v/>
      </c>
      <c r="R46" s="109" t="str">
        <f>IF(编辑!AA46="","",编辑!AA46)</f>
        <v/>
      </c>
      <c r="S46" s="109" t="str">
        <f>IF(编辑!AC46="","",编辑!AC46)</f>
        <v/>
      </c>
      <c r="T46" s="109" t="str">
        <f>IF(编辑!AD46="","",编辑!AD46)</f>
        <v/>
      </c>
      <c r="U46" s="109" t="str">
        <f>IF(编辑!AE46="","",编辑!AE46)</f>
        <v/>
      </c>
      <c r="V46" s="109" t="str">
        <f>IF(编辑!AF46="","",编辑!AF46)</f>
        <v/>
      </c>
      <c r="W46" s="109" t="str">
        <f>IF(编辑!AH46="","",编辑!AH46)</f>
        <v/>
      </c>
      <c r="X46" s="109" t="str">
        <f>IF(编辑!AI46="","",编辑!AI46)</f>
        <v/>
      </c>
      <c r="Y46" s="109" t="str">
        <f>IF(编辑!AJ46="","",编辑!AJ46)</f>
        <v/>
      </c>
      <c r="Z46" s="109" t="str">
        <f>IF(编辑!AK46="","",编辑!AK46)</f>
        <v/>
      </c>
      <c r="AA46" s="109" t="str">
        <f>IF(编辑!AM46="","",编辑!AM46)</f>
        <v/>
      </c>
      <c r="AB46" s="109" t="str">
        <f>IF(编辑!AN46="","",编辑!AN46)</f>
        <v/>
      </c>
      <c r="AC46" s="111" t="str">
        <f>IF(编辑!AO46="","",编辑!AO46)</f>
        <v/>
      </c>
    </row>
    <row r="47" spans="1:29">
      <c r="A47" s="109">
        <f>IF(编辑!A47="","",编辑!A47)</f>
        <v>200043</v>
      </c>
      <c r="B47" s="109" t="str">
        <f>IF(编辑!B47="","",编辑!B47)</f>
        <v>吞噬</v>
      </c>
      <c r="C47" s="109">
        <f>IF(编辑!I47="","",编辑!I47)</f>
        <v>29950</v>
      </c>
      <c r="D47" s="109">
        <f>IF(编辑!J47="","",编辑!J47)</f>
        <v>330</v>
      </c>
      <c r="E47" s="109" t="str">
        <f>IF(编辑!K47="","",编辑!K47)</f>
        <v/>
      </c>
      <c r="F47" s="109">
        <f>IF(编辑!L47="","",编辑!L47)</f>
        <v>3101</v>
      </c>
      <c r="G47" s="109">
        <f>IF(编辑!N47="","",编辑!N47)</f>
        <v>4</v>
      </c>
      <c r="H47" s="109">
        <f>IF(编辑!O47="","",编辑!O47)</f>
        <v>1</v>
      </c>
      <c r="I47" s="109">
        <f>IF(编辑!P47="","",编辑!P47)</f>
        <v>10000</v>
      </c>
      <c r="J47" s="109" t="str">
        <f>IF(编辑!Q47="","",编辑!Q47)</f>
        <v/>
      </c>
      <c r="K47" s="109" t="str">
        <f>IF(编辑!S47="","",编辑!S47)</f>
        <v/>
      </c>
      <c r="L47" s="109" t="str">
        <f>IF(编辑!T47="","",编辑!T47)</f>
        <v/>
      </c>
      <c r="M47" s="109" t="str">
        <f>IF(编辑!U47="","",编辑!U47)</f>
        <v/>
      </c>
      <c r="N47" s="109" t="str">
        <f>IF(编辑!V47="","",编辑!V47)</f>
        <v/>
      </c>
      <c r="O47" s="109" t="str">
        <f>IF(编辑!X47="","",编辑!X47)</f>
        <v/>
      </c>
      <c r="P47" s="109" t="str">
        <f>IF(编辑!Y47="","",编辑!Y47)</f>
        <v/>
      </c>
      <c r="Q47" s="109" t="str">
        <f>IF(编辑!Z47="","",编辑!Z47)</f>
        <v/>
      </c>
      <c r="R47" s="109" t="str">
        <f>IF(编辑!AA47="","",编辑!AA47)</f>
        <v/>
      </c>
      <c r="S47" s="109" t="str">
        <f>IF(编辑!AC47="","",编辑!AC47)</f>
        <v/>
      </c>
      <c r="T47" s="109" t="str">
        <f>IF(编辑!AD47="","",编辑!AD47)</f>
        <v/>
      </c>
      <c r="U47" s="109" t="str">
        <f>IF(编辑!AE47="","",编辑!AE47)</f>
        <v/>
      </c>
      <c r="V47" s="109" t="str">
        <f>IF(编辑!AF47="","",编辑!AF47)</f>
        <v/>
      </c>
      <c r="W47" s="109" t="str">
        <f>IF(编辑!AH47="","",编辑!AH47)</f>
        <v/>
      </c>
      <c r="X47" s="109" t="str">
        <f>IF(编辑!AI47="","",编辑!AI47)</f>
        <v/>
      </c>
      <c r="Y47" s="109" t="str">
        <f>IF(编辑!AJ47="","",编辑!AJ47)</f>
        <v/>
      </c>
      <c r="Z47" s="109" t="str">
        <f>IF(编辑!AK47="","",编辑!AK47)</f>
        <v/>
      </c>
      <c r="AA47" s="109" t="str">
        <f>IF(编辑!AM47="","",编辑!AM47)</f>
        <v/>
      </c>
      <c r="AB47" s="109" t="str">
        <f>IF(编辑!AN47="","",编辑!AN47)</f>
        <v/>
      </c>
      <c r="AC47" s="111" t="str">
        <f>IF(编辑!AO47="","",编辑!AO47)</f>
        <v/>
      </c>
    </row>
    <row r="48" spans="1:29">
      <c r="A48" s="109">
        <f>IF(编辑!A48="","",编辑!A48)</f>
        <v>200044</v>
      </c>
      <c r="B48" s="109" t="str">
        <f>IF(编辑!B48="","",编辑!B48)</f>
        <v>遗忘的巨人</v>
      </c>
      <c r="C48" s="109">
        <f>IF(编辑!I48="","",编辑!I48)</f>
        <v>74875</v>
      </c>
      <c r="D48" s="109">
        <f>IF(编辑!J48="","",编辑!J48)</f>
        <v>825</v>
      </c>
      <c r="E48" s="109" t="str">
        <f>IF(编辑!K48="","",编辑!K48)</f>
        <v/>
      </c>
      <c r="F48" s="109">
        <f>IF(编辑!L48="","",编辑!L48)</f>
        <v>3801</v>
      </c>
      <c r="G48" s="109">
        <f>IF(编辑!N48="","",编辑!N48)</f>
        <v>1</v>
      </c>
      <c r="H48" s="109">
        <f>IF(编辑!O48="","",编辑!O48)</f>
        <v>1</v>
      </c>
      <c r="I48" s="109">
        <f>IF(编辑!P48="","",编辑!P48)</f>
        <v>10000</v>
      </c>
      <c r="J48" s="109">
        <f>IF(编辑!Q48="","",编辑!Q48)</f>
        <v>5116</v>
      </c>
      <c r="K48" s="109">
        <f>IF(编辑!S48="","",编辑!S48)</f>
        <v>1</v>
      </c>
      <c r="L48" s="109">
        <f>IF(编辑!T48="","",编辑!T48)</f>
        <v>1</v>
      </c>
      <c r="M48" s="109">
        <f>IF(编辑!U48="","",编辑!U48)</f>
        <v>10000</v>
      </c>
      <c r="N48" s="109" t="str">
        <f>IF(编辑!V48="","",编辑!V48)</f>
        <v/>
      </c>
      <c r="O48" s="109" t="str">
        <f>IF(编辑!X48="","",编辑!X48)</f>
        <v/>
      </c>
      <c r="P48" s="109" t="str">
        <f>IF(编辑!Y48="","",编辑!Y48)</f>
        <v/>
      </c>
      <c r="Q48" s="109" t="str">
        <f>IF(编辑!Z48="","",编辑!Z48)</f>
        <v/>
      </c>
      <c r="R48" s="109" t="str">
        <f>IF(编辑!AA48="","",编辑!AA48)</f>
        <v/>
      </c>
      <c r="S48" s="109" t="str">
        <f>IF(编辑!AC48="","",编辑!AC48)</f>
        <v/>
      </c>
      <c r="T48" s="109" t="str">
        <f>IF(编辑!AD48="","",编辑!AD48)</f>
        <v/>
      </c>
      <c r="U48" s="109" t="str">
        <f>IF(编辑!AE48="","",编辑!AE48)</f>
        <v/>
      </c>
      <c r="V48" s="109" t="str">
        <f>IF(编辑!AF48="","",编辑!AF48)</f>
        <v/>
      </c>
      <c r="W48" s="109" t="str">
        <f>IF(编辑!AH48="","",编辑!AH48)</f>
        <v/>
      </c>
      <c r="X48" s="109" t="str">
        <f>IF(编辑!AI48="","",编辑!AI48)</f>
        <v/>
      </c>
      <c r="Y48" s="109" t="str">
        <f>IF(编辑!AJ48="","",编辑!AJ48)</f>
        <v/>
      </c>
      <c r="Z48" s="109" t="str">
        <f>IF(编辑!AK48="","",编辑!AK48)</f>
        <v/>
      </c>
      <c r="AA48" s="109" t="str">
        <f>IF(编辑!AM48="","",编辑!AM48)</f>
        <v/>
      </c>
      <c r="AB48" s="109" t="str">
        <f>IF(编辑!AN48="","",编辑!AN48)</f>
        <v/>
      </c>
      <c r="AC48" s="111" t="str">
        <f>IF(编辑!AO48="","",编辑!AO48)</f>
        <v/>
      </c>
    </row>
    <row r="49" spans="1:29">
      <c r="A49" s="109">
        <f>IF(编辑!A49="","",编辑!A49)</f>
        <v>200045</v>
      </c>
      <c r="B49" s="109" t="str">
        <f>IF(编辑!B49="","",编辑!B49)</f>
        <v>繁衍</v>
      </c>
      <c r="C49" s="109">
        <f>IF(编辑!I49="","",编辑!I49)</f>
        <v>63030</v>
      </c>
      <c r="D49" s="109">
        <f>IF(编辑!J49="","",编辑!J49)</f>
        <v>340</v>
      </c>
      <c r="E49" s="109" t="str">
        <f>IF(编辑!K49="","",编辑!K49)</f>
        <v/>
      </c>
      <c r="F49" s="109">
        <f>IF(编辑!L49="","",编辑!L49)</f>
        <v>3101</v>
      </c>
      <c r="G49" s="109">
        <f>IF(编辑!N49="","",编辑!N49)</f>
        <v>4</v>
      </c>
      <c r="H49" s="109">
        <f>IF(编辑!O49="","",编辑!O49)</f>
        <v>1</v>
      </c>
      <c r="I49" s="109">
        <f>IF(编辑!P49="","",编辑!P49)</f>
        <v>10000</v>
      </c>
      <c r="J49" s="109" t="str">
        <f>IF(编辑!Q49="","",编辑!Q49)</f>
        <v/>
      </c>
      <c r="K49" s="109" t="str">
        <f>IF(编辑!S49="","",编辑!S49)</f>
        <v/>
      </c>
      <c r="L49" s="109" t="str">
        <f>IF(编辑!T49="","",编辑!T49)</f>
        <v/>
      </c>
      <c r="M49" s="109" t="str">
        <f>IF(编辑!U49="","",编辑!U49)</f>
        <v/>
      </c>
      <c r="N49" s="109" t="str">
        <f>IF(编辑!V49="","",编辑!V49)</f>
        <v/>
      </c>
      <c r="O49" s="109" t="str">
        <f>IF(编辑!X49="","",编辑!X49)</f>
        <v/>
      </c>
      <c r="P49" s="109" t="str">
        <f>IF(编辑!Y49="","",编辑!Y49)</f>
        <v/>
      </c>
      <c r="Q49" s="109" t="str">
        <f>IF(编辑!Z49="","",编辑!Z49)</f>
        <v/>
      </c>
      <c r="R49" s="109" t="str">
        <f>IF(编辑!AA49="","",编辑!AA49)</f>
        <v/>
      </c>
      <c r="S49" s="109" t="str">
        <f>IF(编辑!AC49="","",编辑!AC49)</f>
        <v/>
      </c>
      <c r="T49" s="109" t="str">
        <f>IF(编辑!AD49="","",编辑!AD49)</f>
        <v/>
      </c>
      <c r="U49" s="109" t="str">
        <f>IF(编辑!AE49="","",编辑!AE49)</f>
        <v/>
      </c>
      <c r="V49" s="109" t="str">
        <f>IF(编辑!AF49="","",编辑!AF49)</f>
        <v/>
      </c>
      <c r="W49" s="109" t="str">
        <f>IF(编辑!AH49="","",编辑!AH49)</f>
        <v/>
      </c>
      <c r="X49" s="109" t="str">
        <f>IF(编辑!AI49="","",编辑!AI49)</f>
        <v/>
      </c>
      <c r="Y49" s="109" t="str">
        <f>IF(编辑!AJ49="","",编辑!AJ49)</f>
        <v/>
      </c>
      <c r="Z49" s="109" t="str">
        <f>IF(编辑!AK49="","",编辑!AK49)</f>
        <v/>
      </c>
      <c r="AA49" s="109" t="str">
        <f>IF(编辑!AM49="","",编辑!AM49)</f>
        <v/>
      </c>
      <c r="AB49" s="109" t="str">
        <f>IF(编辑!AN49="","",编辑!AN49)</f>
        <v/>
      </c>
      <c r="AC49" s="111" t="str">
        <f>IF(编辑!AO49="","",编辑!AO49)</f>
        <v/>
      </c>
    </row>
    <row r="50" spans="1:29">
      <c r="A50" s="109">
        <f>IF(编辑!A50="","",编辑!A50)</f>
        <v>200046</v>
      </c>
      <c r="B50" s="109" t="str">
        <f>IF(编辑!B50="","",编辑!B50)</f>
        <v>厨艺大赛</v>
      </c>
      <c r="C50" s="109">
        <f>IF(编辑!I50="","",编辑!I50)</f>
        <v>18909</v>
      </c>
      <c r="D50" s="109">
        <f>IF(编辑!J50="","",编辑!J50)</f>
        <v>102</v>
      </c>
      <c r="E50" s="109" t="str">
        <f>IF(编辑!K50="","",编辑!K50)</f>
        <v/>
      </c>
      <c r="F50" s="109">
        <f>IF(编辑!L50="","",编辑!L50)</f>
        <v>3802</v>
      </c>
      <c r="G50" s="109">
        <f>IF(编辑!N50="","",编辑!N50)</f>
        <v>1</v>
      </c>
      <c r="H50" s="109">
        <f>IF(编辑!O50="","",编辑!O50)</f>
        <v>1</v>
      </c>
      <c r="I50" s="109">
        <f>IF(编辑!P50="","",编辑!P50)</f>
        <v>10000</v>
      </c>
      <c r="J50" s="109" t="str">
        <f>IF(编辑!Q50="","",编辑!Q50)</f>
        <v/>
      </c>
      <c r="K50" s="109" t="str">
        <f>IF(编辑!S50="","",编辑!S50)</f>
        <v/>
      </c>
      <c r="L50" s="109" t="str">
        <f>IF(编辑!T50="","",编辑!T50)</f>
        <v/>
      </c>
      <c r="M50" s="109" t="str">
        <f>IF(编辑!U50="","",编辑!U50)</f>
        <v/>
      </c>
      <c r="N50" s="109" t="str">
        <f>IF(编辑!V50="","",编辑!V50)</f>
        <v/>
      </c>
      <c r="O50" s="109" t="str">
        <f>IF(编辑!X50="","",编辑!X50)</f>
        <v/>
      </c>
      <c r="P50" s="109" t="str">
        <f>IF(编辑!Y50="","",编辑!Y50)</f>
        <v/>
      </c>
      <c r="Q50" s="109" t="str">
        <f>IF(编辑!Z50="","",编辑!Z50)</f>
        <v/>
      </c>
      <c r="R50" s="109" t="str">
        <f>IF(编辑!AA50="","",编辑!AA50)</f>
        <v/>
      </c>
      <c r="S50" s="109" t="str">
        <f>IF(编辑!AC50="","",编辑!AC50)</f>
        <v/>
      </c>
      <c r="T50" s="109" t="str">
        <f>IF(编辑!AD50="","",编辑!AD50)</f>
        <v/>
      </c>
      <c r="U50" s="109" t="str">
        <f>IF(编辑!AE50="","",编辑!AE50)</f>
        <v/>
      </c>
      <c r="V50" s="109" t="str">
        <f>IF(编辑!AF50="","",编辑!AF50)</f>
        <v/>
      </c>
      <c r="W50" s="109" t="str">
        <f>IF(编辑!AH50="","",编辑!AH50)</f>
        <v/>
      </c>
      <c r="X50" s="109" t="str">
        <f>IF(编辑!AI50="","",编辑!AI50)</f>
        <v/>
      </c>
      <c r="Y50" s="109" t="str">
        <f>IF(编辑!AJ50="","",编辑!AJ50)</f>
        <v/>
      </c>
      <c r="Z50" s="109" t="str">
        <f>IF(编辑!AK50="","",编辑!AK50)</f>
        <v/>
      </c>
      <c r="AA50" s="109" t="str">
        <f>IF(编辑!AM50="","",编辑!AM50)</f>
        <v/>
      </c>
      <c r="AB50" s="109" t="str">
        <f>IF(编辑!AN50="","",编辑!AN50)</f>
        <v/>
      </c>
      <c r="AC50" s="111" t="str">
        <f>IF(编辑!AO50="","",编辑!AO50)</f>
        <v/>
      </c>
    </row>
    <row r="51" spans="1:29">
      <c r="A51" s="109">
        <f>IF(编辑!A51="","",编辑!A51)</f>
        <v>200047</v>
      </c>
      <c r="B51" s="109" t="str">
        <f>IF(编辑!B51="","",编辑!B51)</f>
        <v>竞争对手</v>
      </c>
      <c r="C51" s="109">
        <f>IF(编辑!I51="","",编辑!I51)</f>
        <v>157575</v>
      </c>
      <c r="D51" s="109">
        <f>IF(编辑!J51="","",编辑!J51)</f>
        <v>850</v>
      </c>
      <c r="E51" s="109" t="str">
        <f>IF(编辑!K51="","",编辑!K51)</f>
        <v/>
      </c>
      <c r="F51" s="109">
        <f>IF(编辑!L51="","",编辑!L51)</f>
        <v>3102</v>
      </c>
      <c r="G51" s="109">
        <f>IF(编辑!N51="","",编辑!N51)</f>
        <v>4</v>
      </c>
      <c r="H51" s="109">
        <f>IF(编辑!O51="","",编辑!O51)</f>
        <v>1</v>
      </c>
      <c r="I51" s="109">
        <f>IF(编辑!P51="","",编辑!P51)</f>
        <v>10000</v>
      </c>
      <c r="J51" s="109">
        <f>IF(编辑!Q51="","",编辑!Q51)</f>
        <v>5116</v>
      </c>
      <c r="K51" s="109">
        <f>IF(编辑!S51="","",编辑!S51)</f>
        <v>1</v>
      </c>
      <c r="L51" s="109">
        <f>IF(编辑!T51="","",编辑!T51)</f>
        <v>1</v>
      </c>
      <c r="M51" s="109">
        <f>IF(编辑!U51="","",编辑!U51)</f>
        <v>10000</v>
      </c>
      <c r="N51" s="109" t="str">
        <f>IF(编辑!V51="","",编辑!V51)</f>
        <v/>
      </c>
      <c r="O51" s="109" t="str">
        <f>IF(编辑!X51="","",编辑!X51)</f>
        <v/>
      </c>
      <c r="P51" s="109" t="str">
        <f>IF(编辑!Y51="","",编辑!Y51)</f>
        <v/>
      </c>
      <c r="Q51" s="109" t="str">
        <f>IF(编辑!Z51="","",编辑!Z51)</f>
        <v/>
      </c>
      <c r="R51" s="109" t="str">
        <f>IF(编辑!AA51="","",编辑!AA51)</f>
        <v/>
      </c>
      <c r="S51" s="109" t="str">
        <f>IF(编辑!AC51="","",编辑!AC51)</f>
        <v/>
      </c>
      <c r="T51" s="109" t="str">
        <f>IF(编辑!AD51="","",编辑!AD51)</f>
        <v/>
      </c>
      <c r="U51" s="109" t="str">
        <f>IF(编辑!AE51="","",编辑!AE51)</f>
        <v/>
      </c>
      <c r="V51" s="109" t="str">
        <f>IF(编辑!AF51="","",编辑!AF51)</f>
        <v/>
      </c>
      <c r="W51" s="109" t="str">
        <f>IF(编辑!AH51="","",编辑!AH51)</f>
        <v/>
      </c>
      <c r="X51" s="109" t="str">
        <f>IF(编辑!AI51="","",编辑!AI51)</f>
        <v/>
      </c>
      <c r="Y51" s="109" t="str">
        <f>IF(编辑!AJ51="","",编辑!AJ51)</f>
        <v/>
      </c>
      <c r="Z51" s="109" t="str">
        <f>IF(编辑!AK51="","",编辑!AK51)</f>
        <v/>
      </c>
      <c r="AA51" s="109" t="str">
        <f>IF(编辑!AM51="","",编辑!AM51)</f>
        <v/>
      </c>
      <c r="AB51" s="109" t="str">
        <f>IF(编辑!AN51="","",编辑!AN51)</f>
        <v/>
      </c>
      <c r="AC51" s="111" t="str">
        <f>IF(编辑!AO51="","",编辑!AO51)</f>
        <v/>
      </c>
    </row>
    <row r="52" spans="1:29">
      <c r="A52" s="109">
        <f>IF(编辑!A52="","",编辑!A52)</f>
        <v>200048</v>
      </c>
      <c r="B52" s="109" t="str">
        <f>IF(编辑!B52="","",编辑!B52)</f>
        <v>盗匪成灾</v>
      </c>
      <c r="C52" s="109">
        <f>IF(编辑!I52="","",编辑!I52)</f>
        <v>27960</v>
      </c>
      <c r="D52" s="109">
        <f>IF(编辑!J52="","",编辑!J52)</f>
        <v>350</v>
      </c>
      <c r="E52" s="109" t="str">
        <f>IF(编辑!K52="","",编辑!K52)</f>
        <v/>
      </c>
      <c r="F52" s="109">
        <f>IF(编辑!L52="","",编辑!L52)</f>
        <v>3802</v>
      </c>
      <c r="G52" s="109">
        <f>IF(编辑!N52="","",编辑!N52)</f>
        <v>1</v>
      </c>
      <c r="H52" s="109">
        <f>IF(编辑!O52="","",编辑!O52)</f>
        <v>1</v>
      </c>
      <c r="I52" s="109">
        <f>IF(编辑!P52="","",编辑!P52)</f>
        <v>10000</v>
      </c>
      <c r="J52" s="109">
        <f>IF(编辑!Q52="","",编辑!Q52)</f>
        <v>5116</v>
      </c>
      <c r="K52" s="109">
        <f>IF(编辑!S52="","",编辑!S52)</f>
        <v>1</v>
      </c>
      <c r="L52" s="109">
        <f>IF(编辑!T52="","",编辑!T52)</f>
        <v>1</v>
      </c>
      <c r="M52" s="109">
        <f>IF(编辑!U52="","",编辑!U52)</f>
        <v>10000</v>
      </c>
      <c r="N52" s="109" t="str">
        <f>IF(编辑!V52="","",编辑!V52)</f>
        <v/>
      </c>
      <c r="O52" s="109" t="str">
        <f>IF(编辑!X52="","",编辑!X52)</f>
        <v/>
      </c>
      <c r="P52" s="109" t="str">
        <f>IF(编辑!Y52="","",编辑!Y52)</f>
        <v/>
      </c>
      <c r="Q52" s="109" t="str">
        <f>IF(编辑!Z52="","",编辑!Z52)</f>
        <v/>
      </c>
      <c r="R52" s="109" t="str">
        <f>IF(编辑!AA52="","",编辑!AA52)</f>
        <v/>
      </c>
      <c r="S52" s="109" t="str">
        <f>IF(编辑!AC52="","",编辑!AC52)</f>
        <v/>
      </c>
      <c r="T52" s="109" t="str">
        <f>IF(编辑!AD52="","",编辑!AD52)</f>
        <v/>
      </c>
      <c r="U52" s="109" t="str">
        <f>IF(编辑!AE52="","",编辑!AE52)</f>
        <v/>
      </c>
      <c r="V52" s="109" t="str">
        <f>IF(编辑!AF52="","",编辑!AF52)</f>
        <v/>
      </c>
      <c r="W52" s="109" t="str">
        <f>IF(编辑!AH52="","",编辑!AH52)</f>
        <v/>
      </c>
      <c r="X52" s="109" t="str">
        <f>IF(编辑!AI52="","",编辑!AI52)</f>
        <v/>
      </c>
      <c r="Y52" s="109" t="str">
        <f>IF(编辑!AJ52="","",编辑!AJ52)</f>
        <v/>
      </c>
      <c r="Z52" s="109" t="str">
        <f>IF(编辑!AK52="","",编辑!AK52)</f>
        <v/>
      </c>
      <c r="AA52" s="109" t="str">
        <f>IF(编辑!AM52="","",编辑!AM52)</f>
        <v/>
      </c>
      <c r="AB52" s="109" t="str">
        <f>IF(编辑!AN52="","",编辑!AN52)</f>
        <v/>
      </c>
      <c r="AC52" s="111" t="str">
        <f>IF(编辑!AO52="","",编辑!AO52)</f>
        <v/>
      </c>
    </row>
    <row r="53" spans="1:29">
      <c r="A53" s="109">
        <f>IF(编辑!A53="","",编辑!A53)</f>
        <v>200049</v>
      </c>
      <c r="B53" s="109" t="str">
        <f>IF(编辑!B53="","",编辑!B53)</f>
        <v>洞穴毒蘑菇</v>
      </c>
      <c r="C53" s="109">
        <f>IF(编辑!I53="","",编辑!I53)</f>
        <v>27960</v>
      </c>
      <c r="D53" s="109">
        <f>IF(编辑!J53="","",编辑!J53)</f>
        <v>350</v>
      </c>
      <c r="E53" s="109" t="str">
        <f>IF(编辑!K53="","",编辑!K53)</f>
        <v/>
      </c>
      <c r="F53" s="109">
        <f>IF(编辑!L53="","",编辑!L53)</f>
        <v>3402</v>
      </c>
      <c r="G53" s="109">
        <f>IF(编辑!N53="","",编辑!N53)</f>
        <v>4</v>
      </c>
      <c r="H53" s="109">
        <f>IF(编辑!O53="","",编辑!O53)</f>
        <v>1</v>
      </c>
      <c r="I53" s="109">
        <f>IF(编辑!P53="","",编辑!P53)</f>
        <v>10000</v>
      </c>
      <c r="J53" s="109" t="str">
        <f>IF(编辑!Q53="","",编辑!Q53)</f>
        <v/>
      </c>
      <c r="K53" s="109" t="str">
        <f>IF(编辑!S53="","",编辑!S53)</f>
        <v/>
      </c>
      <c r="L53" s="109" t="str">
        <f>IF(编辑!T53="","",编辑!T53)</f>
        <v/>
      </c>
      <c r="M53" s="109" t="str">
        <f>IF(编辑!U53="","",编辑!U53)</f>
        <v/>
      </c>
      <c r="N53" s="109" t="str">
        <f>IF(编辑!V53="","",编辑!V53)</f>
        <v/>
      </c>
      <c r="O53" s="109" t="str">
        <f>IF(编辑!X53="","",编辑!X53)</f>
        <v/>
      </c>
      <c r="P53" s="109" t="str">
        <f>IF(编辑!Y53="","",编辑!Y53)</f>
        <v/>
      </c>
      <c r="Q53" s="109" t="str">
        <f>IF(编辑!Z53="","",编辑!Z53)</f>
        <v/>
      </c>
      <c r="R53" s="109" t="str">
        <f>IF(编辑!AA53="","",编辑!AA53)</f>
        <v/>
      </c>
      <c r="S53" s="109" t="str">
        <f>IF(编辑!AC53="","",编辑!AC53)</f>
        <v/>
      </c>
      <c r="T53" s="109" t="str">
        <f>IF(编辑!AD53="","",编辑!AD53)</f>
        <v/>
      </c>
      <c r="U53" s="109" t="str">
        <f>IF(编辑!AE53="","",编辑!AE53)</f>
        <v/>
      </c>
      <c r="V53" s="109" t="str">
        <f>IF(编辑!AF53="","",编辑!AF53)</f>
        <v/>
      </c>
      <c r="W53" s="109" t="str">
        <f>IF(编辑!AH53="","",编辑!AH53)</f>
        <v/>
      </c>
      <c r="X53" s="109" t="str">
        <f>IF(编辑!AI53="","",编辑!AI53)</f>
        <v/>
      </c>
      <c r="Y53" s="109" t="str">
        <f>IF(编辑!AJ53="","",编辑!AJ53)</f>
        <v/>
      </c>
      <c r="Z53" s="109" t="str">
        <f>IF(编辑!AK53="","",编辑!AK53)</f>
        <v/>
      </c>
      <c r="AA53" s="109" t="str">
        <f>IF(编辑!AM53="","",编辑!AM53)</f>
        <v/>
      </c>
      <c r="AB53" s="109" t="str">
        <f>IF(编辑!AN53="","",编辑!AN53)</f>
        <v/>
      </c>
      <c r="AC53" s="111" t="str">
        <f>IF(编辑!AO53="","",编辑!AO53)</f>
        <v/>
      </c>
    </row>
    <row r="54" spans="1:29">
      <c r="A54" s="109">
        <f>IF(编辑!A54="","",编辑!A54)</f>
        <v>200050</v>
      </c>
      <c r="B54" s="109" t="str">
        <f>IF(编辑!B54="","",编辑!B54)</f>
        <v>袭击</v>
      </c>
      <c r="C54" s="109">
        <f>IF(编辑!I54="","",编辑!I54)</f>
        <v>8388</v>
      </c>
      <c r="D54" s="109">
        <f>IF(编辑!J54="","",编辑!J54)</f>
        <v>105</v>
      </c>
      <c r="E54" s="109" t="str">
        <f>IF(编辑!K54="","",编辑!K54)</f>
        <v/>
      </c>
      <c r="F54" s="109">
        <f>IF(编辑!L54="","",编辑!L54)</f>
        <v>3402</v>
      </c>
      <c r="G54" s="109">
        <f>IF(编辑!N54="","",编辑!N54)</f>
        <v>5</v>
      </c>
      <c r="H54" s="109">
        <f>IF(编辑!O54="","",编辑!O54)</f>
        <v>1</v>
      </c>
      <c r="I54" s="109">
        <f>IF(编辑!P54="","",编辑!P54)</f>
        <v>10000</v>
      </c>
      <c r="J54" s="109" t="str">
        <f>IF(编辑!Q54="","",编辑!Q54)</f>
        <v/>
      </c>
      <c r="K54" s="109" t="str">
        <f>IF(编辑!S54="","",编辑!S54)</f>
        <v/>
      </c>
      <c r="L54" s="109" t="str">
        <f>IF(编辑!T54="","",编辑!T54)</f>
        <v/>
      </c>
      <c r="M54" s="109" t="str">
        <f>IF(编辑!U54="","",编辑!U54)</f>
        <v/>
      </c>
      <c r="N54" s="109" t="str">
        <f>IF(编辑!V54="","",编辑!V54)</f>
        <v/>
      </c>
      <c r="O54" s="109" t="str">
        <f>IF(编辑!X54="","",编辑!X54)</f>
        <v/>
      </c>
      <c r="P54" s="109" t="str">
        <f>IF(编辑!Y54="","",编辑!Y54)</f>
        <v/>
      </c>
      <c r="Q54" s="109" t="str">
        <f>IF(编辑!Z54="","",编辑!Z54)</f>
        <v/>
      </c>
      <c r="R54" s="109" t="str">
        <f>IF(编辑!AA54="","",编辑!AA54)</f>
        <v/>
      </c>
      <c r="S54" s="109" t="str">
        <f>IF(编辑!AC54="","",编辑!AC54)</f>
        <v/>
      </c>
      <c r="T54" s="109" t="str">
        <f>IF(编辑!AD54="","",编辑!AD54)</f>
        <v/>
      </c>
      <c r="U54" s="109" t="str">
        <f>IF(编辑!AE54="","",编辑!AE54)</f>
        <v/>
      </c>
      <c r="V54" s="109" t="str">
        <f>IF(编辑!AF54="","",编辑!AF54)</f>
        <v/>
      </c>
      <c r="W54" s="109" t="str">
        <f>IF(编辑!AH54="","",编辑!AH54)</f>
        <v/>
      </c>
      <c r="X54" s="109" t="str">
        <f>IF(编辑!AI54="","",编辑!AI54)</f>
        <v/>
      </c>
      <c r="Y54" s="109" t="str">
        <f>IF(编辑!AJ54="","",编辑!AJ54)</f>
        <v/>
      </c>
      <c r="Z54" s="109" t="str">
        <f>IF(编辑!AK54="","",编辑!AK54)</f>
        <v/>
      </c>
      <c r="AA54" s="109" t="str">
        <f>IF(编辑!AM54="","",编辑!AM54)</f>
        <v/>
      </c>
      <c r="AB54" s="109" t="str">
        <f>IF(编辑!AN54="","",编辑!AN54)</f>
        <v/>
      </c>
      <c r="AC54" s="111" t="str">
        <f>IF(编辑!AO54="","",编辑!AO54)</f>
        <v/>
      </c>
    </row>
    <row r="55" spans="1:29">
      <c r="A55" s="109">
        <f>IF(编辑!A55="","",编辑!A55)</f>
        <v>200051</v>
      </c>
      <c r="B55" s="109" t="str">
        <f>IF(编辑!B55="","",编辑!B55)</f>
        <v>行尸走肉</v>
      </c>
      <c r="C55" s="109">
        <f>IF(编辑!I55="","",编辑!I55)</f>
        <v>72890</v>
      </c>
      <c r="D55" s="109">
        <f>IF(编辑!J55="","",编辑!J55)</f>
        <v>360</v>
      </c>
      <c r="E55" s="109" t="str">
        <f>IF(编辑!K55="","",编辑!K55)</f>
        <v/>
      </c>
      <c r="F55" s="109">
        <f>IF(编辑!L55="","",编辑!L55)</f>
        <v>3003</v>
      </c>
      <c r="G55" s="109">
        <f>IF(编辑!N55="","",编辑!N55)</f>
        <v>4</v>
      </c>
      <c r="H55" s="109">
        <f>IF(编辑!O55="","",编辑!O55)</f>
        <v>1</v>
      </c>
      <c r="I55" s="109">
        <f>IF(编辑!P55="","",编辑!P55)</f>
        <v>10000</v>
      </c>
      <c r="J55" s="109">
        <f>IF(编辑!Q55="","",编辑!Q55)</f>
        <v>5116</v>
      </c>
      <c r="K55" s="109">
        <f>IF(编辑!S55="","",编辑!S55)</f>
        <v>1</v>
      </c>
      <c r="L55" s="109">
        <f>IF(编辑!T55="","",编辑!T55)</f>
        <v>1</v>
      </c>
      <c r="M55" s="109">
        <f>IF(编辑!U55="","",编辑!U55)</f>
        <v>10000</v>
      </c>
      <c r="N55" s="109" t="str">
        <f>IF(编辑!V55="","",编辑!V55)</f>
        <v/>
      </c>
      <c r="O55" s="109" t="str">
        <f>IF(编辑!X55="","",编辑!X55)</f>
        <v/>
      </c>
      <c r="P55" s="109" t="str">
        <f>IF(编辑!Y55="","",编辑!Y55)</f>
        <v/>
      </c>
      <c r="Q55" s="109" t="str">
        <f>IF(编辑!Z55="","",编辑!Z55)</f>
        <v/>
      </c>
      <c r="R55" s="109" t="str">
        <f>IF(编辑!AA55="","",编辑!AA55)</f>
        <v/>
      </c>
      <c r="S55" s="109" t="str">
        <f>IF(编辑!AC55="","",编辑!AC55)</f>
        <v/>
      </c>
      <c r="T55" s="109" t="str">
        <f>IF(编辑!AD55="","",编辑!AD55)</f>
        <v/>
      </c>
      <c r="U55" s="109" t="str">
        <f>IF(编辑!AE55="","",编辑!AE55)</f>
        <v/>
      </c>
      <c r="V55" s="109" t="str">
        <f>IF(编辑!AF55="","",编辑!AF55)</f>
        <v/>
      </c>
      <c r="W55" s="109" t="str">
        <f>IF(编辑!AH55="","",编辑!AH55)</f>
        <v/>
      </c>
      <c r="X55" s="109" t="str">
        <f>IF(编辑!AI55="","",编辑!AI55)</f>
        <v/>
      </c>
      <c r="Y55" s="109" t="str">
        <f>IF(编辑!AJ55="","",编辑!AJ55)</f>
        <v/>
      </c>
      <c r="Z55" s="109" t="str">
        <f>IF(编辑!AK55="","",编辑!AK55)</f>
        <v/>
      </c>
      <c r="AA55" s="109" t="str">
        <f>IF(编辑!AM55="","",编辑!AM55)</f>
        <v/>
      </c>
      <c r="AB55" s="109" t="str">
        <f>IF(编辑!AN55="","",编辑!AN55)</f>
        <v/>
      </c>
      <c r="AC55" s="111" t="str">
        <f>IF(编辑!AO55="","",编辑!AO55)</f>
        <v/>
      </c>
    </row>
    <row r="56" spans="1:29">
      <c r="A56" s="109">
        <f>IF(编辑!A56="","",编辑!A56)</f>
        <v>200052</v>
      </c>
      <c r="B56" s="109" t="str">
        <f>IF(编辑!B56="","",编辑!B56)</f>
        <v>哥布林特攻队</v>
      </c>
      <c r="C56" s="109">
        <f>IF(编辑!I56="","",编辑!I56)</f>
        <v>72890</v>
      </c>
      <c r="D56" s="109">
        <f>IF(编辑!J56="","",编辑!J56)</f>
        <v>360</v>
      </c>
      <c r="E56" s="109" t="str">
        <f>IF(编辑!K56="","",编辑!K56)</f>
        <v/>
      </c>
      <c r="F56" s="109">
        <f>IF(编辑!L56="","",编辑!L56)</f>
        <v>3103</v>
      </c>
      <c r="G56" s="109">
        <f>IF(编辑!N56="","",编辑!N56)</f>
        <v>4</v>
      </c>
      <c r="H56" s="109">
        <f>IF(编辑!O56="","",编辑!O56)</f>
        <v>1</v>
      </c>
      <c r="I56" s="109">
        <f>IF(编辑!P56="","",编辑!P56)</f>
        <v>10000</v>
      </c>
      <c r="J56" s="109" t="str">
        <f>IF(编辑!Q56="","",编辑!Q56)</f>
        <v/>
      </c>
      <c r="K56" s="109" t="str">
        <f>IF(编辑!S56="","",编辑!S56)</f>
        <v/>
      </c>
      <c r="L56" s="109" t="str">
        <f>IF(编辑!T56="","",编辑!T56)</f>
        <v/>
      </c>
      <c r="M56" s="109" t="str">
        <f>IF(编辑!U56="","",编辑!U56)</f>
        <v/>
      </c>
      <c r="N56" s="109" t="str">
        <f>IF(编辑!V56="","",编辑!V56)</f>
        <v/>
      </c>
      <c r="O56" s="109" t="str">
        <f>IF(编辑!X56="","",编辑!X56)</f>
        <v/>
      </c>
      <c r="P56" s="109" t="str">
        <f>IF(编辑!Y56="","",编辑!Y56)</f>
        <v/>
      </c>
      <c r="Q56" s="109" t="str">
        <f>IF(编辑!Z56="","",编辑!Z56)</f>
        <v/>
      </c>
      <c r="R56" s="109" t="str">
        <f>IF(编辑!AA56="","",编辑!AA56)</f>
        <v/>
      </c>
      <c r="S56" s="109" t="str">
        <f>IF(编辑!AC56="","",编辑!AC56)</f>
        <v/>
      </c>
      <c r="T56" s="109" t="str">
        <f>IF(编辑!AD56="","",编辑!AD56)</f>
        <v/>
      </c>
      <c r="U56" s="109" t="str">
        <f>IF(编辑!AE56="","",编辑!AE56)</f>
        <v/>
      </c>
      <c r="V56" s="109" t="str">
        <f>IF(编辑!AF56="","",编辑!AF56)</f>
        <v/>
      </c>
      <c r="W56" s="109" t="str">
        <f>IF(编辑!AH56="","",编辑!AH56)</f>
        <v/>
      </c>
      <c r="X56" s="109" t="str">
        <f>IF(编辑!AI56="","",编辑!AI56)</f>
        <v/>
      </c>
      <c r="Y56" s="109" t="str">
        <f>IF(编辑!AJ56="","",编辑!AJ56)</f>
        <v/>
      </c>
      <c r="Z56" s="109" t="str">
        <f>IF(编辑!AK56="","",编辑!AK56)</f>
        <v/>
      </c>
      <c r="AA56" s="109" t="str">
        <f>IF(编辑!AM56="","",编辑!AM56)</f>
        <v/>
      </c>
      <c r="AB56" s="109" t="str">
        <f>IF(编辑!AN56="","",编辑!AN56)</f>
        <v/>
      </c>
      <c r="AC56" s="111" t="str">
        <f>IF(编辑!AO56="","",编辑!AO56)</f>
        <v/>
      </c>
    </row>
    <row r="57" spans="1:29">
      <c r="A57" s="109">
        <f>IF(编辑!A57="","",编辑!A57)</f>
        <v>200053</v>
      </c>
      <c r="B57" s="109" t="str">
        <f>IF(编辑!B57="","",编辑!B57)</f>
        <v>罪恶之徒</v>
      </c>
      <c r="C57" s="109">
        <f>IF(编辑!I57="","",编辑!I57)</f>
        <v>182225</v>
      </c>
      <c r="D57" s="109">
        <f>IF(编辑!J57="","",编辑!J57)</f>
        <v>900</v>
      </c>
      <c r="E57" s="109" t="str">
        <f>IF(编辑!K57="","",编辑!K57)</f>
        <v/>
      </c>
      <c r="F57" s="109">
        <f>IF(编辑!L57="","",编辑!L57)</f>
        <v>5086</v>
      </c>
      <c r="G57" s="109">
        <f>IF(编辑!N57="","",编辑!N57)</f>
        <v>2</v>
      </c>
      <c r="H57" s="109">
        <f>IF(编辑!O57="","",编辑!O57)</f>
        <v>1</v>
      </c>
      <c r="I57" s="109">
        <f>IF(编辑!P57="","",编辑!P57)</f>
        <v>10000</v>
      </c>
      <c r="J57" s="109">
        <f>IF(编辑!Q57="","",编辑!Q57)</f>
        <v>5086</v>
      </c>
      <c r="K57" s="109">
        <f>IF(编辑!S57="","",编辑!S57)</f>
        <v>1</v>
      </c>
      <c r="L57" s="109">
        <f>IF(编辑!T57="","",编辑!T57)</f>
        <v>1</v>
      </c>
      <c r="M57" s="109">
        <f>IF(编辑!U57="","",编辑!U57)</f>
        <v>10000</v>
      </c>
      <c r="N57" s="109" t="str">
        <f>IF(编辑!V57="","",编辑!V57)</f>
        <v/>
      </c>
      <c r="O57" s="109" t="str">
        <f>IF(编辑!X57="","",编辑!X57)</f>
        <v/>
      </c>
      <c r="P57" s="109" t="str">
        <f>IF(编辑!Y57="","",编辑!Y57)</f>
        <v/>
      </c>
      <c r="Q57" s="109" t="str">
        <f>IF(编辑!Z57="","",编辑!Z57)</f>
        <v/>
      </c>
      <c r="R57" s="109" t="str">
        <f>IF(编辑!AA57="","",编辑!AA57)</f>
        <v/>
      </c>
      <c r="S57" s="109" t="str">
        <f>IF(编辑!AC57="","",编辑!AC57)</f>
        <v/>
      </c>
      <c r="T57" s="109" t="str">
        <f>IF(编辑!AD57="","",编辑!AD57)</f>
        <v/>
      </c>
      <c r="U57" s="109" t="str">
        <f>IF(编辑!AE57="","",编辑!AE57)</f>
        <v/>
      </c>
      <c r="V57" s="109" t="str">
        <f>IF(编辑!AF57="","",编辑!AF57)</f>
        <v/>
      </c>
      <c r="W57" s="109" t="str">
        <f>IF(编辑!AH57="","",编辑!AH57)</f>
        <v/>
      </c>
      <c r="X57" s="109" t="str">
        <f>IF(编辑!AI57="","",编辑!AI57)</f>
        <v/>
      </c>
      <c r="Y57" s="109" t="str">
        <f>IF(编辑!AJ57="","",编辑!AJ57)</f>
        <v/>
      </c>
      <c r="Z57" s="109" t="str">
        <f>IF(编辑!AK57="","",编辑!AK57)</f>
        <v/>
      </c>
      <c r="AA57" s="109" t="str">
        <f>IF(编辑!AM57="","",编辑!AM57)</f>
        <v/>
      </c>
      <c r="AB57" s="109" t="str">
        <f>IF(编辑!AN57="","",编辑!AN57)</f>
        <v/>
      </c>
      <c r="AC57" s="111" t="str">
        <f>IF(编辑!AO57="","",编辑!AO57)</f>
        <v/>
      </c>
    </row>
    <row r="58" spans="1:29">
      <c r="A58" s="109">
        <f>IF(编辑!A58="","",编辑!A58)</f>
        <v>200054</v>
      </c>
      <c r="B58" s="109" t="str">
        <f>IF(编辑!B58="","",编辑!B58)</f>
        <v>最终的试炼</v>
      </c>
      <c r="C58" s="109">
        <f>IF(编辑!I58="","",编辑!I58)</f>
        <v>10437</v>
      </c>
      <c r="D58" s="109">
        <f>IF(编辑!J58="","",编辑!J58)</f>
        <v>111</v>
      </c>
      <c r="E58" s="109" t="str">
        <f>IF(编辑!K58="","",编辑!K58)</f>
        <v/>
      </c>
      <c r="F58" s="109">
        <f>IF(编辑!L58="","",编辑!L58)</f>
        <v>3802</v>
      </c>
      <c r="G58" s="109">
        <f>IF(编辑!N58="","",编辑!N58)</f>
        <v>1</v>
      </c>
      <c r="H58" s="109">
        <f>IF(编辑!O58="","",编辑!O58)</f>
        <v>1</v>
      </c>
      <c r="I58" s="109">
        <f>IF(编辑!P58="","",编辑!P58)</f>
        <v>10000</v>
      </c>
      <c r="J58" s="109">
        <f>IF(编辑!Q58="","",编辑!Q58)</f>
        <v>5086</v>
      </c>
      <c r="K58" s="109">
        <f>IF(编辑!S58="","",编辑!S58)</f>
        <v>1</v>
      </c>
      <c r="L58" s="109">
        <f>IF(编辑!T58="","",编辑!T58)</f>
        <v>1</v>
      </c>
      <c r="M58" s="109">
        <f>IF(编辑!U58="","",编辑!U58)</f>
        <v>10000</v>
      </c>
      <c r="N58" s="109" t="str">
        <f>IF(编辑!V58="","",编辑!V58)</f>
        <v/>
      </c>
      <c r="O58" s="109" t="str">
        <f>IF(编辑!X58="","",编辑!X58)</f>
        <v/>
      </c>
      <c r="P58" s="109" t="str">
        <f>IF(编辑!Y58="","",编辑!Y58)</f>
        <v/>
      </c>
      <c r="Q58" s="109" t="str">
        <f>IF(编辑!Z58="","",编辑!Z58)</f>
        <v/>
      </c>
      <c r="R58" s="109" t="str">
        <f>IF(编辑!AA58="","",编辑!AA58)</f>
        <v/>
      </c>
      <c r="S58" s="109" t="str">
        <f>IF(编辑!AC58="","",编辑!AC58)</f>
        <v/>
      </c>
      <c r="T58" s="109" t="str">
        <f>IF(编辑!AD58="","",编辑!AD58)</f>
        <v/>
      </c>
      <c r="U58" s="109" t="str">
        <f>IF(编辑!AE58="","",编辑!AE58)</f>
        <v/>
      </c>
      <c r="V58" s="109" t="str">
        <f>IF(编辑!AF58="","",编辑!AF58)</f>
        <v/>
      </c>
      <c r="W58" s="109" t="str">
        <f>IF(编辑!AH58="","",编辑!AH58)</f>
        <v/>
      </c>
      <c r="X58" s="109" t="str">
        <f>IF(编辑!AI58="","",编辑!AI58)</f>
        <v/>
      </c>
      <c r="Y58" s="109" t="str">
        <f>IF(编辑!AJ58="","",编辑!AJ58)</f>
        <v/>
      </c>
      <c r="Z58" s="109" t="str">
        <f>IF(编辑!AK58="","",编辑!AK58)</f>
        <v/>
      </c>
      <c r="AA58" s="109" t="str">
        <f>IF(编辑!AM58="","",编辑!AM58)</f>
        <v/>
      </c>
      <c r="AB58" s="109" t="str">
        <f>IF(编辑!AN58="","",编辑!AN58)</f>
        <v/>
      </c>
      <c r="AC58" s="111" t="str">
        <f>IF(编辑!AO58="","",编辑!AO58)</f>
        <v/>
      </c>
    </row>
    <row r="59" spans="1:29">
      <c r="A59" s="109">
        <f>IF(编辑!A59="","",编辑!A59)</f>
        <v>200055</v>
      </c>
      <c r="B59" s="109" t="str">
        <f>IF(编辑!B59="","",编辑!B59)</f>
        <v>洞穴鬼影</v>
      </c>
      <c r="C59" s="109">
        <f>IF(编辑!I59="","",编辑!I59)</f>
        <v>34790</v>
      </c>
      <c r="D59" s="109">
        <f>IF(编辑!J59="","",编辑!J59)</f>
        <v>370</v>
      </c>
      <c r="E59" s="109" t="str">
        <f>IF(编辑!K59="","",编辑!K59)</f>
        <v/>
      </c>
      <c r="F59" s="109">
        <f>IF(编辑!L59="","",编辑!L59)</f>
        <v>3402</v>
      </c>
      <c r="G59" s="109">
        <f>IF(编辑!N59="","",编辑!N59)</f>
        <v>4</v>
      </c>
      <c r="H59" s="109">
        <f>IF(编辑!O59="","",编辑!O59)</f>
        <v>1</v>
      </c>
      <c r="I59" s="109">
        <f>IF(编辑!P59="","",编辑!P59)</f>
        <v>10000</v>
      </c>
      <c r="J59" s="109">
        <f>IF(编辑!Q59="","",编辑!Q59)</f>
        <v>5086</v>
      </c>
      <c r="K59" s="109">
        <f>IF(编辑!S59="","",编辑!S59)</f>
        <v>1</v>
      </c>
      <c r="L59" s="109">
        <f>IF(编辑!T59="","",编辑!T59)</f>
        <v>1</v>
      </c>
      <c r="M59" s="109">
        <f>IF(编辑!U59="","",编辑!U59)</f>
        <v>10000</v>
      </c>
      <c r="N59" s="109" t="str">
        <f>IF(编辑!V59="","",编辑!V59)</f>
        <v/>
      </c>
      <c r="O59" s="109" t="str">
        <f>IF(编辑!X59="","",编辑!X59)</f>
        <v/>
      </c>
      <c r="P59" s="109" t="str">
        <f>IF(编辑!Y59="","",编辑!Y59)</f>
        <v/>
      </c>
      <c r="Q59" s="109" t="str">
        <f>IF(编辑!Z59="","",编辑!Z59)</f>
        <v/>
      </c>
      <c r="R59" s="109" t="str">
        <f>IF(编辑!AA59="","",编辑!AA59)</f>
        <v/>
      </c>
      <c r="S59" s="109" t="str">
        <f>IF(编辑!AC59="","",编辑!AC59)</f>
        <v/>
      </c>
      <c r="T59" s="109" t="str">
        <f>IF(编辑!AD59="","",编辑!AD59)</f>
        <v/>
      </c>
      <c r="U59" s="109" t="str">
        <f>IF(编辑!AE59="","",编辑!AE59)</f>
        <v/>
      </c>
      <c r="V59" s="109" t="str">
        <f>IF(编辑!AF59="","",编辑!AF59)</f>
        <v/>
      </c>
      <c r="W59" s="109" t="str">
        <f>IF(编辑!AH59="","",编辑!AH59)</f>
        <v/>
      </c>
      <c r="X59" s="109" t="str">
        <f>IF(编辑!AI59="","",编辑!AI59)</f>
        <v/>
      </c>
      <c r="Y59" s="109" t="str">
        <f>IF(编辑!AJ59="","",编辑!AJ59)</f>
        <v/>
      </c>
      <c r="Z59" s="109" t="str">
        <f>IF(编辑!AK59="","",编辑!AK59)</f>
        <v/>
      </c>
      <c r="AA59" s="109" t="str">
        <f>IF(编辑!AM59="","",编辑!AM59)</f>
        <v/>
      </c>
      <c r="AB59" s="109" t="str">
        <f>IF(编辑!AN59="","",编辑!AN59)</f>
        <v/>
      </c>
      <c r="AC59" s="111" t="str">
        <f>IF(编辑!AO59="","",编辑!AO59)</f>
        <v/>
      </c>
    </row>
    <row r="60" spans="1:29">
      <c r="A60" s="109">
        <f>IF(编辑!A60="","",编辑!A60)</f>
        <v>200056</v>
      </c>
      <c r="B60" s="109" t="str">
        <f>IF(编辑!B60="","",编辑!B60)</f>
        <v>食人恶熊</v>
      </c>
      <c r="C60" s="109">
        <f>IF(编辑!I60="","",编辑!I60)</f>
        <v>34790</v>
      </c>
      <c r="D60" s="109">
        <f>IF(编辑!J60="","",编辑!J60)</f>
        <v>370</v>
      </c>
      <c r="E60" s="109" t="str">
        <f>IF(编辑!K60="","",编辑!K60)</f>
        <v/>
      </c>
      <c r="F60" s="109">
        <f>IF(编辑!L60="","",编辑!L60)</f>
        <v>3802</v>
      </c>
      <c r="G60" s="109">
        <f>IF(编辑!N60="","",编辑!N60)</f>
        <v>1</v>
      </c>
      <c r="H60" s="109">
        <f>IF(编辑!O60="","",编辑!O60)</f>
        <v>1</v>
      </c>
      <c r="I60" s="109">
        <f>IF(编辑!P60="","",编辑!P60)</f>
        <v>10000</v>
      </c>
      <c r="J60" s="109">
        <f>IF(编辑!Q60="","",编辑!Q60)</f>
        <v>5086</v>
      </c>
      <c r="K60" s="109">
        <f>IF(编辑!S60="","",编辑!S60)</f>
        <v>1</v>
      </c>
      <c r="L60" s="109">
        <f>IF(编辑!T60="","",编辑!T60)</f>
        <v>1</v>
      </c>
      <c r="M60" s="109">
        <f>IF(编辑!U60="","",编辑!U60)</f>
        <v>10000</v>
      </c>
      <c r="N60" s="109" t="str">
        <f>IF(编辑!V60="","",编辑!V60)</f>
        <v/>
      </c>
      <c r="O60" s="109" t="str">
        <f>IF(编辑!X60="","",编辑!X60)</f>
        <v/>
      </c>
      <c r="P60" s="109" t="str">
        <f>IF(编辑!Y60="","",编辑!Y60)</f>
        <v/>
      </c>
      <c r="Q60" s="109" t="str">
        <f>IF(编辑!Z60="","",编辑!Z60)</f>
        <v/>
      </c>
      <c r="R60" s="109" t="str">
        <f>IF(编辑!AA60="","",编辑!AA60)</f>
        <v/>
      </c>
      <c r="S60" s="109" t="str">
        <f>IF(编辑!AC60="","",编辑!AC60)</f>
        <v/>
      </c>
      <c r="T60" s="109" t="str">
        <f>IF(编辑!AD60="","",编辑!AD60)</f>
        <v/>
      </c>
      <c r="U60" s="109" t="str">
        <f>IF(编辑!AE60="","",编辑!AE60)</f>
        <v/>
      </c>
      <c r="V60" s="109" t="str">
        <f>IF(编辑!AF60="","",编辑!AF60)</f>
        <v/>
      </c>
      <c r="W60" s="109" t="str">
        <f>IF(编辑!AH60="","",编辑!AH60)</f>
        <v/>
      </c>
      <c r="X60" s="109" t="str">
        <f>IF(编辑!AI60="","",编辑!AI60)</f>
        <v/>
      </c>
      <c r="Y60" s="109" t="str">
        <f>IF(编辑!AJ60="","",编辑!AJ60)</f>
        <v/>
      </c>
      <c r="Z60" s="109" t="str">
        <f>IF(编辑!AK60="","",编辑!AK60)</f>
        <v/>
      </c>
      <c r="AA60" s="109" t="str">
        <f>IF(编辑!AM60="","",编辑!AM60)</f>
        <v/>
      </c>
      <c r="AB60" s="109" t="str">
        <f>IF(编辑!AN60="","",编辑!AN60)</f>
        <v/>
      </c>
      <c r="AC60" s="111" t="str">
        <f>IF(编辑!AO60="","",编辑!AO60)</f>
        <v/>
      </c>
    </row>
    <row r="61" spans="1:29">
      <c r="A61" s="109">
        <f>IF(编辑!A61="","",编辑!A61)</f>
        <v>200057</v>
      </c>
      <c r="B61" s="109" t="str">
        <f>IF(编辑!B61="","",编辑!B61)</f>
        <v>邪恶的同盟</v>
      </c>
      <c r="C61" s="109">
        <f>IF(编辑!I61="","",编辑!I61)</f>
        <v>86975</v>
      </c>
      <c r="D61" s="109">
        <f>IF(编辑!J61="","",编辑!J61)</f>
        <v>925</v>
      </c>
      <c r="E61" s="109" t="str">
        <f>IF(编辑!K61="","",编辑!K61)</f>
        <v/>
      </c>
      <c r="F61" s="109">
        <f>IF(编辑!L61="","",编辑!L61)</f>
        <v>3802</v>
      </c>
      <c r="G61" s="109">
        <f>IF(编辑!N61="","",编辑!N61)</f>
        <v>1</v>
      </c>
      <c r="H61" s="109">
        <f>IF(编辑!O61="","",编辑!O61)</f>
        <v>1</v>
      </c>
      <c r="I61" s="109">
        <f>IF(编辑!P61="","",编辑!P61)</f>
        <v>10000</v>
      </c>
      <c r="J61" s="109">
        <f>IF(编辑!Q61="","",编辑!Q61)</f>
        <v>5086</v>
      </c>
      <c r="K61" s="109">
        <f>IF(编辑!S61="","",编辑!S61)</f>
        <v>1</v>
      </c>
      <c r="L61" s="109">
        <f>IF(编辑!T61="","",编辑!T61)</f>
        <v>1</v>
      </c>
      <c r="M61" s="109">
        <f>IF(编辑!U61="","",编辑!U61)</f>
        <v>10000</v>
      </c>
      <c r="N61" s="109" t="str">
        <f>IF(编辑!V61="","",编辑!V61)</f>
        <v/>
      </c>
      <c r="O61" s="109" t="str">
        <f>IF(编辑!X61="","",编辑!X61)</f>
        <v/>
      </c>
      <c r="P61" s="109" t="str">
        <f>IF(编辑!Y61="","",编辑!Y61)</f>
        <v/>
      </c>
      <c r="Q61" s="109" t="str">
        <f>IF(编辑!Z61="","",编辑!Z61)</f>
        <v/>
      </c>
      <c r="R61" s="109" t="str">
        <f>IF(编辑!AA61="","",编辑!AA61)</f>
        <v/>
      </c>
      <c r="S61" s="109" t="str">
        <f>IF(编辑!AC61="","",编辑!AC61)</f>
        <v/>
      </c>
      <c r="T61" s="109" t="str">
        <f>IF(编辑!AD61="","",编辑!AD61)</f>
        <v/>
      </c>
      <c r="U61" s="109" t="str">
        <f>IF(编辑!AE61="","",编辑!AE61)</f>
        <v/>
      </c>
      <c r="V61" s="109" t="str">
        <f>IF(编辑!AF61="","",编辑!AF61)</f>
        <v/>
      </c>
      <c r="W61" s="109" t="str">
        <f>IF(编辑!AH61="","",编辑!AH61)</f>
        <v/>
      </c>
      <c r="X61" s="109" t="str">
        <f>IF(编辑!AI61="","",编辑!AI61)</f>
        <v/>
      </c>
      <c r="Y61" s="109" t="str">
        <f>IF(编辑!AJ61="","",编辑!AJ61)</f>
        <v/>
      </c>
      <c r="Z61" s="109" t="str">
        <f>IF(编辑!AK61="","",编辑!AK61)</f>
        <v/>
      </c>
      <c r="AA61" s="109" t="str">
        <f>IF(编辑!AM61="","",编辑!AM61)</f>
        <v/>
      </c>
      <c r="AB61" s="109" t="str">
        <f>IF(编辑!AN61="","",编辑!AN61)</f>
        <v/>
      </c>
      <c r="AC61" s="111" t="str">
        <f>IF(编辑!AO61="","",编辑!AO61)</f>
        <v/>
      </c>
    </row>
    <row r="62" spans="1:29">
      <c r="A62" s="109">
        <f>IF(编辑!A62="","",编辑!A62)</f>
        <v>200058</v>
      </c>
      <c r="B62" s="109" t="str">
        <f>IF(编辑!B62="","",编辑!B62)</f>
        <v>食人怪怪箱</v>
      </c>
      <c r="C62" s="109">
        <f>IF(编辑!I62="","",编辑!I62)</f>
        <v>55770</v>
      </c>
      <c r="D62" s="109">
        <f>IF(编辑!J62="","",编辑!J62)</f>
        <v>380</v>
      </c>
      <c r="E62" s="109" t="str">
        <f>IF(编辑!K62="","",编辑!K62)</f>
        <v/>
      </c>
      <c r="F62" s="109">
        <f>IF(编辑!L62="","",编辑!L62)</f>
        <v>3403</v>
      </c>
      <c r="G62" s="109">
        <f>IF(编辑!N62="","",编辑!N62)</f>
        <v>4</v>
      </c>
      <c r="H62" s="109">
        <f>IF(编辑!O62="","",编辑!O62)</f>
        <v>1</v>
      </c>
      <c r="I62" s="109">
        <f>IF(编辑!P62="","",编辑!P62)</f>
        <v>10000</v>
      </c>
      <c r="J62" s="109">
        <f>IF(编辑!Q62="","",编辑!Q62)</f>
        <v>5086</v>
      </c>
      <c r="K62" s="109">
        <f>IF(编辑!S62="","",编辑!S62)</f>
        <v>1</v>
      </c>
      <c r="L62" s="109">
        <f>IF(编辑!T62="","",编辑!T62)</f>
        <v>1</v>
      </c>
      <c r="M62" s="109">
        <f>IF(编辑!U62="","",编辑!U62)</f>
        <v>10000</v>
      </c>
      <c r="N62" s="109" t="str">
        <f>IF(编辑!V62="","",编辑!V62)</f>
        <v/>
      </c>
      <c r="O62" s="109" t="str">
        <f>IF(编辑!X62="","",编辑!X62)</f>
        <v/>
      </c>
      <c r="P62" s="109" t="str">
        <f>IF(编辑!Y62="","",编辑!Y62)</f>
        <v/>
      </c>
      <c r="Q62" s="109" t="str">
        <f>IF(编辑!Z62="","",编辑!Z62)</f>
        <v/>
      </c>
      <c r="R62" s="109" t="str">
        <f>IF(编辑!AA62="","",编辑!AA62)</f>
        <v/>
      </c>
      <c r="S62" s="109" t="str">
        <f>IF(编辑!AC62="","",编辑!AC62)</f>
        <v/>
      </c>
      <c r="T62" s="109" t="str">
        <f>IF(编辑!AD62="","",编辑!AD62)</f>
        <v/>
      </c>
      <c r="U62" s="109" t="str">
        <f>IF(编辑!AE62="","",编辑!AE62)</f>
        <v/>
      </c>
      <c r="V62" s="109" t="str">
        <f>IF(编辑!AF62="","",编辑!AF62)</f>
        <v/>
      </c>
      <c r="W62" s="109" t="str">
        <f>IF(编辑!AH62="","",编辑!AH62)</f>
        <v/>
      </c>
      <c r="X62" s="109" t="str">
        <f>IF(编辑!AI62="","",编辑!AI62)</f>
        <v/>
      </c>
      <c r="Y62" s="109" t="str">
        <f>IF(编辑!AJ62="","",编辑!AJ62)</f>
        <v/>
      </c>
      <c r="Z62" s="109" t="str">
        <f>IF(编辑!AK62="","",编辑!AK62)</f>
        <v/>
      </c>
      <c r="AA62" s="109" t="str">
        <f>IF(编辑!AM62="","",编辑!AM62)</f>
        <v/>
      </c>
      <c r="AB62" s="109" t="str">
        <f>IF(编辑!AN62="","",编辑!AN62)</f>
        <v/>
      </c>
      <c r="AC62" s="111" t="str">
        <f>IF(编辑!AO62="","",编辑!AO62)</f>
        <v/>
      </c>
    </row>
    <row r="63" spans="1:29">
      <c r="A63" s="109">
        <f>IF(编辑!A63="","",编辑!A63)</f>
        <v>200059</v>
      </c>
      <c r="B63" s="109" t="str">
        <f>IF(编辑!B63="","",编辑!B63)</f>
        <v>水精魂</v>
      </c>
      <c r="C63" s="109">
        <f>IF(编辑!I63="","",编辑!I63)</f>
        <v>55770</v>
      </c>
      <c r="D63" s="109">
        <f>IF(编辑!J63="","",编辑!J63)</f>
        <v>380</v>
      </c>
      <c r="E63" s="109" t="str">
        <f>IF(编辑!K63="","",编辑!K63)</f>
        <v/>
      </c>
      <c r="F63" s="109">
        <f>IF(编辑!L63="","",编辑!L63)</f>
        <v>3802</v>
      </c>
      <c r="G63" s="109">
        <f>IF(编辑!N63="","",编辑!N63)</f>
        <v>1</v>
      </c>
      <c r="H63" s="109">
        <f>IF(编辑!O63="","",编辑!O63)</f>
        <v>1</v>
      </c>
      <c r="I63" s="109">
        <f>IF(编辑!P63="","",编辑!P63)</f>
        <v>10000</v>
      </c>
      <c r="J63" s="109">
        <f>IF(编辑!Q63="","",编辑!Q63)</f>
        <v>5086</v>
      </c>
      <c r="K63" s="109">
        <f>IF(编辑!S63="","",编辑!S63)</f>
        <v>1</v>
      </c>
      <c r="L63" s="109">
        <f>IF(编辑!T63="","",编辑!T63)</f>
        <v>1</v>
      </c>
      <c r="M63" s="109">
        <f>IF(编辑!U63="","",编辑!U63)</f>
        <v>10000</v>
      </c>
      <c r="N63" s="109" t="str">
        <f>IF(编辑!V63="","",编辑!V63)</f>
        <v/>
      </c>
      <c r="O63" s="109" t="str">
        <f>IF(编辑!X63="","",编辑!X63)</f>
        <v/>
      </c>
      <c r="P63" s="109" t="str">
        <f>IF(编辑!Y63="","",编辑!Y63)</f>
        <v/>
      </c>
      <c r="Q63" s="109" t="str">
        <f>IF(编辑!Z63="","",编辑!Z63)</f>
        <v/>
      </c>
      <c r="R63" s="109" t="str">
        <f>IF(编辑!AA63="","",编辑!AA63)</f>
        <v/>
      </c>
      <c r="S63" s="109" t="str">
        <f>IF(编辑!AC63="","",编辑!AC63)</f>
        <v/>
      </c>
      <c r="T63" s="109" t="str">
        <f>IF(编辑!AD63="","",编辑!AD63)</f>
        <v/>
      </c>
      <c r="U63" s="109" t="str">
        <f>IF(编辑!AE63="","",编辑!AE63)</f>
        <v/>
      </c>
      <c r="V63" s="109" t="str">
        <f>IF(编辑!AF63="","",编辑!AF63)</f>
        <v/>
      </c>
      <c r="W63" s="109" t="str">
        <f>IF(编辑!AH63="","",编辑!AH63)</f>
        <v/>
      </c>
      <c r="X63" s="109" t="str">
        <f>IF(编辑!AI63="","",编辑!AI63)</f>
        <v/>
      </c>
      <c r="Y63" s="109" t="str">
        <f>IF(编辑!AJ63="","",编辑!AJ63)</f>
        <v/>
      </c>
      <c r="Z63" s="109" t="str">
        <f>IF(编辑!AK63="","",编辑!AK63)</f>
        <v/>
      </c>
      <c r="AA63" s="109" t="str">
        <f>IF(编辑!AM63="","",编辑!AM63)</f>
        <v/>
      </c>
      <c r="AB63" s="109" t="str">
        <f>IF(编辑!AN63="","",编辑!AN63)</f>
        <v/>
      </c>
      <c r="AC63" s="111" t="str">
        <f>IF(编辑!AO63="","",编辑!AO63)</f>
        <v/>
      </c>
    </row>
    <row r="64" spans="1:29">
      <c r="A64" s="109">
        <f>IF(编辑!A64="","",编辑!A64)</f>
        <v>200060</v>
      </c>
      <c r="B64" s="109" t="str">
        <f>IF(编辑!B64="","",编辑!B64)</f>
        <v>白恶魔</v>
      </c>
      <c r="C64" s="109">
        <f>IF(编辑!I64="","",编辑!I64)</f>
        <v>139425</v>
      </c>
      <c r="D64" s="109">
        <f>IF(编辑!J64="","",编辑!J64)</f>
        <v>950</v>
      </c>
      <c r="E64" s="109" t="str">
        <f>IF(编辑!K64="","",编辑!K64)</f>
        <v/>
      </c>
      <c r="F64" s="109">
        <f>IF(编辑!L64="","",编辑!L64)</f>
        <v>3802</v>
      </c>
      <c r="G64" s="109">
        <f>IF(编辑!N64="","",编辑!N64)</f>
        <v>1</v>
      </c>
      <c r="H64" s="109">
        <f>IF(编辑!O64="","",编辑!O64)</f>
        <v>1</v>
      </c>
      <c r="I64" s="109">
        <f>IF(编辑!P64="","",编辑!P64)</f>
        <v>10000</v>
      </c>
      <c r="J64" s="109">
        <f>IF(编辑!Q64="","",编辑!Q64)</f>
        <v>5086</v>
      </c>
      <c r="K64" s="109">
        <f>IF(编辑!S64="","",编辑!S64)</f>
        <v>1</v>
      </c>
      <c r="L64" s="109">
        <f>IF(编辑!T64="","",编辑!T64)</f>
        <v>1</v>
      </c>
      <c r="M64" s="109">
        <f>IF(编辑!U64="","",编辑!U64)</f>
        <v>10000</v>
      </c>
      <c r="N64" s="109" t="str">
        <f>IF(编辑!V64="","",编辑!V64)</f>
        <v/>
      </c>
      <c r="O64" s="109" t="str">
        <f>IF(编辑!X64="","",编辑!X64)</f>
        <v/>
      </c>
      <c r="P64" s="109" t="str">
        <f>IF(编辑!Y64="","",编辑!Y64)</f>
        <v/>
      </c>
      <c r="Q64" s="109" t="str">
        <f>IF(编辑!Z64="","",编辑!Z64)</f>
        <v/>
      </c>
      <c r="R64" s="109" t="str">
        <f>IF(编辑!AA64="","",编辑!AA64)</f>
        <v/>
      </c>
      <c r="S64" s="109" t="str">
        <f>IF(编辑!AC64="","",编辑!AC64)</f>
        <v/>
      </c>
      <c r="T64" s="109" t="str">
        <f>IF(编辑!AD64="","",编辑!AD64)</f>
        <v/>
      </c>
      <c r="U64" s="109" t="str">
        <f>IF(编辑!AE64="","",编辑!AE64)</f>
        <v/>
      </c>
      <c r="V64" s="109" t="str">
        <f>IF(编辑!AF64="","",编辑!AF64)</f>
        <v/>
      </c>
      <c r="W64" s="109" t="str">
        <f>IF(编辑!AH64="","",编辑!AH64)</f>
        <v/>
      </c>
      <c r="X64" s="109" t="str">
        <f>IF(编辑!AI64="","",编辑!AI64)</f>
        <v/>
      </c>
      <c r="Y64" s="109" t="str">
        <f>IF(编辑!AJ64="","",编辑!AJ64)</f>
        <v/>
      </c>
      <c r="Z64" s="109" t="str">
        <f>IF(编辑!AK64="","",编辑!AK64)</f>
        <v/>
      </c>
      <c r="AA64" s="109" t="str">
        <f>IF(编辑!AM64="","",编辑!AM64)</f>
        <v/>
      </c>
      <c r="AB64" s="109" t="str">
        <f>IF(编辑!AN64="","",编辑!AN64)</f>
        <v/>
      </c>
      <c r="AC64" s="111" t="str">
        <f>IF(编辑!AO64="","",编辑!AO64)</f>
        <v/>
      </c>
    </row>
    <row r="65" spans="1:29">
      <c r="A65" s="109">
        <f>IF(编辑!A65="","",编辑!A65)</f>
        <v>200061</v>
      </c>
      <c r="B65" s="109" t="str">
        <f>IF(编辑!B65="","",编辑!B65)</f>
        <v>莉莉的请求</v>
      </c>
      <c r="C65" s="109">
        <f>IF(编辑!I65="","",编辑!I65)</f>
        <v>17757</v>
      </c>
      <c r="D65" s="109">
        <f>IF(编辑!J65="","",编辑!J65)</f>
        <v>117</v>
      </c>
      <c r="E65" s="109" t="str">
        <f>IF(编辑!K65="","",编辑!K65)</f>
        <v/>
      </c>
      <c r="F65" s="109">
        <f>IF(编辑!L65="","",编辑!L65)</f>
        <v>3401</v>
      </c>
      <c r="G65" s="109">
        <f>IF(编辑!N65="","",编辑!N65)</f>
        <v>4</v>
      </c>
      <c r="H65" s="109">
        <f>IF(编辑!O65="","",编辑!O65)</f>
        <v>1</v>
      </c>
      <c r="I65" s="109">
        <f>IF(编辑!P65="","",编辑!P65)</f>
        <v>10000</v>
      </c>
      <c r="J65" s="109">
        <f>IF(编辑!Q65="","",编辑!Q65)</f>
        <v>5086</v>
      </c>
      <c r="K65" s="109">
        <f>IF(编辑!S65="","",编辑!S65)</f>
        <v>1</v>
      </c>
      <c r="L65" s="109">
        <f>IF(编辑!T65="","",编辑!T65)</f>
        <v>1</v>
      </c>
      <c r="M65" s="109">
        <f>IF(编辑!U65="","",编辑!U65)</f>
        <v>10000</v>
      </c>
      <c r="N65" s="109" t="str">
        <f>IF(编辑!V65="","",编辑!V65)</f>
        <v/>
      </c>
      <c r="O65" s="109" t="str">
        <f>IF(编辑!X65="","",编辑!X65)</f>
        <v/>
      </c>
      <c r="P65" s="109" t="str">
        <f>IF(编辑!Y65="","",编辑!Y65)</f>
        <v/>
      </c>
      <c r="Q65" s="109" t="str">
        <f>IF(编辑!Z65="","",编辑!Z65)</f>
        <v/>
      </c>
      <c r="R65" s="109" t="str">
        <f>IF(编辑!AA65="","",编辑!AA65)</f>
        <v/>
      </c>
      <c r="S65" s="109" t="str">
        <f>IF(编辑!AC65="","",编辑!AC65)</f>
        <v/>
      </c>
      <c r="T65" s="109" t="str">
        <f>IF(编辑!AD65="","",编辑!AD65)</f>
        <v/>
      </c>
      <c r="U65" s="109" t="str">
        <f>IF(编辑!AE65="","",编辑!AE65)</f>
        <v/>
      </c>
      <c r="V65" s="109" t="str">
        <f>IF(编辑!AF65="","",编辑!AF65)</f>
        <v/>
      </c>
      <c r="W65" s="109" t="str">
        <f>IF(编辑!AH65="","",编辑!AH65)</f>
        <v/>
      </c>
      <c r="X65" s="109" t="str">
        <f>IF(编辑!AI65="","",编辑!AI65)</f>
        <v/>
      </c>
      <c r="Y65" s="109" t="str">
        <f>IF(编辑!AJ65="","",编辑!AJ65)</f>
        <v/>
      </c>
      <c r="Z65" s="109" t="str">
        <f>IF(编辑!AK65="","",编辑!AK65)</f>
        <v/>
      </c>
      <c r="AA65" s="109" t="str">
        <f>IF(编辑!AM65="","",编辑!AM65)</f>
        <v/>
      </c>
      <c r="AB65" s="109" t="str">
        <f>IF(编辑!AN65="","",编辑!AN65)</f>
        <v/>
      </c>
      <c r="AC65" s="111" t="str">
        <f>IF(编辑!AO65="","",编辑!AO65)</f>
        <v/>
      </c>
    </row>
    <row r="66" spans="1:29">
      <c r="A66" s="109">
        <f>IF(编辑!A66="","",编辑!A66)</f>
        <v>200062</v>
      </c>
      <c r="B66" s="109" t="str">
        <f>IF(编辑!B66="","",编辑!B66)</f>
        <v>试炼之危</v>
      </c>
      <c r="C66" s="109">
        <f>IF(编辑!I66="","",编辑!I66)</f>
        <v>59190</v>
      </c>
      <c r="D66" s="109">
        <f>IF(编辑!J66="","",编辑!J66)</f>
        <v>390</v>
      </c>
      <c r="E66" s="109" t="str">
        <f>IF(编辑!K66="","",编辑!K66)</f>
        <v/>
      </c>
      <c r="F66" s="109">
        <f>IF(编辑!L66="","",编辑!L66)</f>
        <v>3402</v>
      </c>
      <c r="G66" s="109">
        <f>IF(编辑!N66="","",编辑!N66)</f>
        <v>4</v>
      </c>
      <c r="H66" s="109">
        <f>IF(编辑!O66="","",编辑!O66)</f>
        <v>1</v>
      </c>
      <c r="I66" s="109">
        <f>IF(编辑!P66="","",编辑!P66)</f>
        <v>10000</v>
      </c>
      <c r="J66" s="109">
        <f>IF(编辑!Q66="","",编辑!Q66)</f>
        <v>5086</v>
      </c>
      <c r="K66" s="109">
        <f>IF(编辑!S66="","",编辑!S66)</f>
        <v>1</v>
      </c>
      <c r="L66" s="109">
        <f>IF(编辑!T66="","",编辑!T66)</f>
        <v>1</v>
      </c>
      <c r="M66" s="109">
        <f>IF(编辑!U66="","",编辑!U66)</f>
        <v>10000</v>
      </c>
      <c r="N66" s="109" t="str">
        <f>IF(编辑!V66="","",编辑!V66)</f>
        <v/>
      </c>
      <c r="O66" s="109" t="str">
        <f>IF(编辑!X66="","",编辑!X66)</f>
        <v/>
      </c>
      <c r="P66" s="109" t="str">
        <f>IF(编辑!Y66="","",编辑!Y66)</f>
        <v/>
      </c>
      <c r="Q66" s="109" t="str">
        <f>IF(编辑!Z66="","",编辑!Z66)</f>
        <v/>
      </c>
      <c r="R66" s="109" t="str">
        <f>IF(编辑!AA66="","",编辑!AA66)</f>
        <v/>
      </c>
      <c r="S66" s="109" t="str">
        <f>IF(编辑!AC66="","",编辑!AC66)</f>
        <v/>
      </c>
      <c r="T66" s="109" t="str">
        <f>IF(编辑!AD66="","",编辑!AD66)</f>
        <v/>
      </c>
      <c r="U66" s="109" t="str">
        <f>IF(编辑!AE66="","",编辑!AE66)</f>
        <v/>
      </c>
      <c r="V66" s="109" t="str">
        <f>IF(编辑!AF66="","",编辑!AF66)</f>
        <v/>
      </c>
      <c r="W66" s="109" t="str">
        <f>IF(编辑!AH66="","",编辑!AH66)</f>
        <v/>
      </c>
      <c r="X66" s="109" t="str">
        <f>IF(编辑!AI66="","",编辑!AI66)</f>
        <v/>
      </c>
      <c r="Y66" s="109" t="str">
        <f>IF(编辑!AJ66="","",编辑!AJ66)</f>
        <v/>
      </c>
      <c r="Z66" s="109" t="str">
        <f>IF(编辑!AK66="","",编辑!AK66)</f>
        <v/>
      </c>
      <c r="AA66" s="109" t="str">
        <f>IF(编辑!AM66="","",编辑!AM66)</f>
        <v/>
      </c>
      <c r="AB66" s="109" t="str">
        <f>IF(编辑!AN66="","",编辑!AN66)</f>
        <v/>
      </c>
      <c r="AC66" s="111" t="str">
        <f>IF(编辑!AO66="","",编辑!AO66)</f>
        <v/>
      </c>
    </row>
    <row r="67" spans="1:29">
      <c r="A67" s="109">
        <f>IF(编辑!A67="","",编辑!A67)</f>
        <v>200063</v>
      </c>
      <c r="B67" s="109" t="str">
        <f>IF(编辑!B67="","",编辑!B67)</f>
        <v>臭气熏天</v>
      </c>
      <c r="C67" s="109">
        <f>IF(编辑!I67="","",编辑!I67)</f>
        <v>59190</v>
      </c>
      <c r="D67" s="109">
        <f>IF(编辑!J67="","",编辑!J67)</f>
        <v>390</v>
      </c>
      <c r="E67" s="109" t="str">
        <f>IF(编辑!K67="","",编辑!K67)</f>
        <v/>
      </c>
      <c r="F67" s="109">
        <f>IF(编辑!L67="","",编辑!L67)</f>
        <v>3402</v>
      </c>
      <c r="G67" s="109">
        <f>IF(编辑!N67="","",编辑!N67)</f>
        <v>4</v>
      </c>
      <c r="H67" s="109">
        <f>IF(编辑!O67="","",编辑!O67)</f>
        <v>1</v>
      </c>
      <c r="I67" s="109">
        <f>IF(编辑!P67="","",编辑!P67)</f>
        <v>10000</v>
      </c>
      <c r="J67" s="109">
        <f>IF(编辑!Q67="","",编辑!Q67)</f>
        <v>5086</v>
      </c>
      <c r="K67" s="109">
        <f>IF(编辑!S67="","",编辑!S67)</f>
        <v>1</v>
      </c>
      <c r="L67" s="109">
        <f>IF(编辑!T67="","",编辑!T67)</f>
        <v>1</v>
      </c>
      <c r="M67" s="109">
        <f>IF(编辑!U67="","",编辑!U67)</f>
        <v>10000</v>
      </c>
      <c r="N67" s="109" t="str">
        <f>IF(编辑!V67="","",编辑!V67)</f>
        <v/>
      </c>
      <c r="O67" s="109" t="str">
        <f>IF(编辑!X67="","",编辑!X67)</f>
        <v/>
      </c>
      <c r="P67" s="109" t="str">
        <f>IF(编辑!Y67="","",编辑!Y67)</f>
        <v/>
      </c>
      <c r="Q67" s="109" t="str">
        <f>IF(编辑!Z67="","",编辑!Z67)</f>
        <v/>
      </c>
      <c r="R67" s="109" t="str">
        <f>IF(编辑!AA67="","",编辑!AA67)</f>
        <v/>
      </c>
      <c r="S67" s="109" t="str">
        <f>IF(编辑!AC67="","",编辑!AC67)</f>
        <v/>
      </c>
      <c r="T67" s="109" t="str">
        <f>IF(编辑!AD67="","",编辑!AD67)</f>
        <v/>
      </c>
      <c r="U67" s="109" t="str">
        <f>IF(编辑!AE67="","",编辑!AE67)</f>
        <v/>
      </c>
      <c r="V67" s="109" t="str">
        <f>IF(编辑!AF67="","",编辑!AF67)</f>
        <v/>
      </c>
      <c r="W67" s="109" t="str">
        <f>IF(编辑!AH67="","",编辑!AH67)</f>
        <v/>
      </c>
      <c r="X67" s="109" t="str">
        <f>IF(编辑!AI67="","",编辑!AI67)</f>
        <v/>
      </c>
      <c r="Y67" s="109" t="str">
        <f>IF(编辑!AJ67="","",编辑!AJ67)</f>
        <v/>
      </c>
      <c r="Z67" s="109" t="str">
        <f>IF(编辑!AK67="","",编辑!AK67)</f>
        <v/>
      </c>
      <c r="AA67" s="109" t="str">
        <f>IF(编辑!AM67="","",编辑!AM67)</f>
        <v/>
      </c>
      <c r="AB67" s="109" t="str">
        <f>IF(编辑!AN67="","",编辑!AN67)</f>
        <v/>
      </c>
      <c r="AC67" s="111" t="str">
        <f>IF(编辑!AO67="","",编辑!AO67)</f>
        <v/>
      </c>
    </row>
    <row r="68" spans="1:29">
      <c r="A68" s="109">
        <f>IF(编辑!A68="","",编辑!A68)</f>
        <v>200064</v>
      </c>
      <c r="B68" s="109" t="str">
        <f>IF(编辑!B68="","",编辑!B68)</f>
        <v>贪食的恶狼</v>
      </c>
      <c r="C68" s="109">
        <f>IF(编辑!I68="","",编辑!I68)</f>
        <v>147975</v>
      </c>
      <c r="D68" s="109">
        <f>IF(编辑!J68="","",编辑!J68)</f>
        <v>975</v>
      </c>
      <c r="E68" s="109" t="str">
        <f>IF(编辑!K68="","",编辑!K68)</f>
        <v/>
      </c>
      <c r="F68" s="109">
        <f>IF(编辑!L68="","",编辑!L68)</f>
        <v>3803</v>
      </c>
      <c r="G68" s="109">
        <f>IF(编辑!N68="","",编辑!N68)</f>
        <v>1</v>
      </c>
      <c r="H68" s="109">
        <f>IF(编辑!O68="","",编辑!O68)</f>
        <v>1</v>
      </c>
      <c r="I68" s="109">
        <f>IF(编辑!P68="","",编辑!P68)</f>
        <v>10000</v>
      </c>
      <c r="J68" s="109">
        <f>IF(编辑!Q68="","",编辑!Q68)</f>
        <v>5086</v>
      </c>
      <c r="K68" s="109">
        <f>IF(编辑!S68="","",编辑!S68)</f>
        <v>1</v>
      </c>
      <c r="L68" s="109">
        <f>IF(编辑!T68="","",编辑!T68)</f>
        <v>1</v>
      </c>
      <c r="M68" s="109">
        <f>IF(编辑!U68="","",编辑!U68)</f>
        <v>10000</v>
      </c>
      <c r="N68" s="109" t="str">
        <f>IF(编辑!V68="","",编辑!V68)</f>
        <v/>
      </c>
      <c r="O68" s="109" t="str">
        <f>IF(编辑!X68="","",编辑!X68)</f>
        <v/>
      </c>
      <c r="P68" s="109" t="str">
        <f>IF(编辑!Y68="","",编辑!Y68)</f>
        <v/>
      </c>
      <c r="Q68" s="109" t="str">
        <f>IF(编辑!Z68="","",编辑!Z68)</f>
        <v/>
      </c>
      <c r="R68" s="109" t="str">
        <f>IF(编辑!AA68="","",编辑!AA68)</f>
        <v/>
      </c>
      <c r="S68" s="109" t="str">
        <f>IF(编辑!AC68="","",编辑!AC68)</f>
        <v/>
      </c>
      <c r="T68" s="109" t="str">
        <f>IF(编辑!AD68="","",编辑!AD68)</f>
        <v/>
      </c>
      <c r="U68" s="109" t="str">
        <f>IF(编辑!AE68="","",编辑!AE68)</f>
        <v/>
      </c>
      <c r="V68" s="109" t="str">
        <f>IF(编辑!AF68="","",编辑!AF68)</f>
        <v/>
      </c>
      <c r="W68" s="109" t="str">
        <f>IF(编辑!AH68="","",编辑!AH68)</f>
        <v/>
      </c>
      <c r="X68" s="109" t="str">
        <f>IF(编辑!AI68="","",编辑!AI68)</f>
        <v/>
      </c>
      <c r="Y68" s="109" t="str">
        <f>IF(编辑!AJ68="","",编辑!AJ68)</f>
        <v/>
      </c>
      <c r="Z68" s="109" t="str">
        <f>IF(编辑!AK68="","",编辑!AK68)</f>
        <v/>
      </c>
      <c r="AA68" s="109" t="str">
        <f>IF(编辑!AM68="","",编辑!AM68)</f>
        <v/>
      </c>
      <c r="AB68" s="109" t="str">
        <f>IF(编辑!AN68="","",编辑!AN68)</f>
        <v/>
      </c>
      <c r="AC68" s="111" t="str">
        <f>IF(编辑!AO68="","",编辑!AO68)</f>
        <v/>
      </c>
    </row>
    <row r="69" spans="1:29">
      <c r="A69" s="109">
        <f>IF(编辑!A69="","",编辑!A69)</f>
        <v>200065</v>
      </c>
      <c r="B69" s="109" t="str">
        <f>IF(编辑!B69="","",编辑!B69)</f>
        <v>恐怖的水鬼</v>
      </c>
      <c r="C69" s="109">
        <f>IF(编辑!I69="","",编辑!I69)</f>
        <v>38810</v>
      </c>
      <c r="D69" s="109">
        <f>IF(编辑!J69="","",编辑!J69)</f>
        <v>400</v>
      </c>
      <c r="E69" s="109" t="str">
        <f>IF(编辑!K69="","",编辑!K69)</f>
        <v/>
      </c>
      <c r="F69" s="109">
        <f>IF(编辑!L69="","",编辑!L69)</f>
        <v>3402</v>
      </c>
      <c r="G69" s="109">
        <f>IF(编辑!N69="","",编辑!N69)</f>
        <v>4</v>
      </c>
      <c r="H69" s="109">
        <f>IF(编辑!O69="","",编辑!O69)</f>
        <v>1</v>
      </c>
      <c r="I69" s="109">
        <f>IF(编辑!P69="","",编辑!P69)</f>
        <v>10000</v>
      </c>
      <c r="J69" s="109">
        <f>IF(编辑!Q69="","",编辑!Q69)</f>
        <v>5086</v>
      </c>
      <c r="K69" s="109">
        <f>IF(编辑!S69="","",编辑!S69)</f>
        <v>1</v>
      </c>
      <c r="L69" s="109">
        <f>IF(编辑!T69="","",编辑!T69)</f>
        <v>1</v>
      </c>
      <c r="M69" s="109">
        <f>IF(编辑!U69="","",编辑!U69)</f>
        <v>10000</v>
      </c>
      <c r="N69" s="109" t="str">
        <f>IF(编辑!V69="","",编辑!V69)</f>
        <v/>
      </c>
      <c r="O69" s="109" t="str">
        <f>IF(编辑!X69="","",编辑!X69)</f>
        <v/>
      </c>
      <c r="P69" s="109" t="str">
        <f>IF(编辑!Y69="","",编辑!Y69)</f>
        <v/>
      </c>
      <c r="Q69" s="109" t="str">
        <f>IF(编辑!Z69="","",编辑!Z69)</f>
        <v/>
      </c>
      <c r="R69" s="109" t="str">
        <f>IF(编辑!AA69="","",编辑!AA69)</f>
        <v/>
      </c>
      <c r="S69" s="109" t="str">
        <f>IF(编辑!AC69="","",编辑!AC69)</f>
        <v/>
      </c>
      <c r="T69" s="109" t="str">
        <f>IF(编辑!AD69="","",编辑!AD69)</f>
        <v/>
      </c>
      <c r="U69" s="109" t="str">
        <f>IF(编辑!AE69="","",编辑!AE69)</f>
        <v/>
      </c>
      <c r="V69" s="109" t="str">
        <f>IF(编辑!AF69="","",编辑!AF69)</f>
        <v/>
      </c>
      <c r="W69" s="109" t="str">
        <f>IF(编辑!AH69="","",编辑!AH69)</f>
        <v/>
      </c>
      <c r="X69" s="109" t="str">
        <f>IF(编辑!AI69="","",编辑!AI69)</f>
        <v/>
      </c>
      <c r="Y69" s="109" t="str">
        <f>IF(编辑!AJ69="","",编辑!AJ69)</f>
        <v/>
      </c>
      <c r="Z69" s="109" t="str">
        <f>IF(编辑!AK69="","",编辑!AK69)</f>
        <v/>
      </c>
      <c r="AA69" s="109" t="str">
        <f>IF(编辑!AM69="","",编辑!AM69)</f>
        <v/>
      </c>
      <c r="AB69" s="109" t="str">
        <f>IF(编辑!AN69="","",编辑!AN69)</f>
        <v/>
      </c>
      <c r="AC69" s="111" t="str">
        <f>IF(编辑!AO69="","",编辑!AO69)</f>
        <v/>
      </c>
    </row>
    <row r="70" spans="1:29">
      <c r="A70" s="109">
        <f>IF(编辑!A70="","",编辑!A70)</f>
        <v>200066</v>
      </c>
      <c r="B70" s="109" t="str">
        <f>IF(编辑!B70="","",编辑!B70)</f>
        <v>穿行而过</v>
      </c>
      <c r="C70" s="109">
        <f>IF(编辑!I70="","",编辑!I70)</f>
        <v>11643</v>
      </c>
      <c r="D70" s="109">
        <f>IF(编辑!J70="","",编辑!J70)</f>
        <v>120</v>
      </c>
      <c r="E70" s="109" t="str">
        <f>IF(编辑!K70="","",编辑!K70)</f>
        <v/>
      </c>
      <c r="F70" s="109">
        <f>IF(编辑!L70="","",编辑!L70)</f>
        <v>3402</v>
      </c>
      <c r="G70" s="109">
        <f>IF(编辑!N70="","",编辑!N70)</f>
        <v>4</v>
      </c>
      <c r="H70" s="109">
        <f>IF(编辑!O70="","",编辑!O70)</f>
        <v>1</v>
      </c>
      <c r="I70" s="109">
        <f>IF(编辑!P70="","",编辑!P70)</f>
        <v>10000</v>
      </c>
      <c r="J70" s="109">
        <f>IF(编辑!Q70="","",编辑!Q70)</f>
        <v>5086</v>
      </c>
      <c r="K70" s="109">
        <f>IF(编辑!S70="","",编辑!S70)</f>
        <v>1</v>
      </c>
      <c r="L70" s="109">
        <f>IF(编辑!T70="","",编辑!T70)</f>
        <v>1</v>
      </c>
      <c r="M70" s="109">
        <f>IF(编辑!U70="","",编辑!U70)</f>
        <v>10000</v>
      </c>
      <c r="N70" s="109" t="str">
        <f>IF(编辑!V70="","",编辑!V70)</f>
        <v/>
      </c>
      <c r="O70" s="109" t="str">
        <f>IF(编辑!X70="","",编辑!X70)</f>
        <v/>
      </c>
      <c r="P70" s="109" t="str">
        <f>IF(编辑!Y70="","",编辑!Y70)</f>
        <v/>
      </c>
      <c r="Q70" s="109" t="str">
        <f>IF(编辑!Z70="","",编辑!Z70)</f>
        <v/>
      </c>
      <c r="R70" s="109" t="str">
        <f>IF(编辑!AA70="","",编辑!AA70)</f>
        <v/>
      </c>
      <c r="S70" s="109" t="str">
        <f>IF(编辑!AC70="","",编辑!AC70)</f>
        <v/>
      </c>
      <c r="T70" s="109" t="str">
        <f>IF(编辑!AD70="","",编辑!AD70)</f>
        <v/>
      </c>
      <c r="U70" s="109" t="str">
        <f>IF(编辑!AE70="","",编辑!AE70)</f>
        <v/>
      </c>
      <c r="V70" s="109" t="str">
        <f>IF(编辑!AF70="","",编辑!AF70)</f>
        <v/>
      </c>
      <c r="W70" s="109" t="str">
        <f>IF(编辑!AH70="","",编辑!AH70)</f>
        <v/>
      </c>
      <c r="X70" s="109" t="str">
        <f>IF(编辑!AI70="","",编辑!AI70)</f>
        <v/>
      </c>
      <c r="Y70" s="109" t="str">
        <f>IF(编辑!AJ70="","",编辑!AJ70)</f>
        <v/>
      </c>
      <c r="Z70" s="109" t="str">
        <f>IF(编辑!AK70="","",编辑!AK70)</f>
        <v/>
      </c>
      <c r="AA70" s="109" t="str">
        <f>IF(编辑!AM70="","",编辑!AM70)</f>
        <v/>
      </c>
      <c r="AB70" s="109" t="str">
        <f>IF(编辑!AN70="","",编辑!AN70)</f>
        <v/>
      </c>
      <c r="AC70" s="111" t="str">
        <f>IF(编辑!AO70="","",编辑!AO70)</f>
        <v/>
      </c>
    </row>
    <row r="71" spans="1:29">
      <c r="A71" s="109">
        <f>IF(编辑!A71="","",编辑!A71)</f>
        <v>200067</v>
      </c>
      <c r="B71" s="109" t="str">
        <f>IF(编辑!B71="","",编辑!B71)</f>
        <v>深海的巨龙</v>
      </c>
      <c r="C71" s="109">
        <f>IF(编辑!I71="","",编辑!I71)</f>
        <v>97025</v>
      </c>
      <c r="D71" s="109">
        <f>IF(编辑!J71="","",编辑!J71)</f>
        <v>1000</v>
      </c>
      <c r="E71" s="109" t="str">
        <f>IF(编辑!K71="","",编辑!K71)</f>
        <v/>
      </c>
      <c r="F71" s="109">
        <f>IF(编辑!L71="","",编辑!L71)</f>
        <v>3402</v>
      </c>
      <c r="G71" s="109">
        <f>IF(编辑!N71="","",编辑!N71)</f>
        <v>4</v>
      </c>
      <c r="H71" s="109">
        <f>IF(编辑!O71="","",编辑!O71)</f>
        <v>1</v>
      </c>
      <c r="I71" s="109">
        <f>IF(编辑!P71="","",编辑!P71)</f>
        <v>10000</v>
      </c>
      <c r="J71" s="109" t="str">
        <f>IF(编辑!Q71="","",编辑!Q71)</f>
        <v/>
      </c>
      <c r="K71" s="109" t="str">
        <f>IF(编辑!S71="","",编辑!S71)</f>
        <v/>
      </c>
      <c r="L71" s="109" t="str">
        <f>IF(编辑!T71="","",编辑!T71)</f>
        <v/>
      </c>
      <c r="M71" s="109" t="str">
        <f>IF(编辑!U71="","",编辑!U71)</f>
        <v/>
      </c>
      <c r="N71" s="109" t="str">
        <f>IF(编辑!V71="","",编辑!V71)</f>
        <v/>
      </c>
      <c r="O71" s="109" t="str">
        <f>IF(编辑!X71="","",编辑!X71)</f>
        <v/>
      </c>
      <c r="P71" s="109" t="str">
        <f>IF(编辑!Y71="","",编辑!Y71)</f>
        <v/>
      </c>
      <c r="Q71" s="109" t="str">
        <f>IF(编辑!Z71="","",编辑!Z71)</f>
        <v/>
      </c>
      <c r="R71" s="109" t="str">
        <f>IF(编辑!AA71="","",编辑!AA71)</f>
        <v/>
      </c>
      <c r="S71" s="109" t="str">
        <f>IF(编辑!AC71="","",编辑!AC71)</f>
        <v/>
      </c>
      <c r="T71" s="109" t="str">
        <f>IF(编辑!AD71="","",编辑!AD71)</f>
        <v/>
      </c>
      <c r="U71" s="109" t="str">
        <f>IF(编辑!AE71="","",编辑!AE71)</f>
        <v/>
      </c>
      <c r="V71" s="109" t="str">
        <f>IF(编辑!AF71="","",编辑!AF71)</f>
        <v/>
      </c>
      <c r="W71" s="109" t="str">
        <f>IF(编辑!AH71="","",编辑!AH71)</f>
        <v/>
      </c>
      <c r="X71" s="109" t="str">
        <f>IF(编辑!AI71="","",编辑!AI71)</f>
        <v/>
      </c>
      <c r="Y71" s="109" t="str">
        <f>IF(编辑!AJ71="","",编辑!AJ71)</f>
        <v/>
      </c>
      <c r="Z71" s="109" t="str">
        <f>IF(编辑!AK71="","",编辑!AK71)</f>
        <v/>
      </c>
      <c r="AA71" s="109" t="str">
        <f>IF(编辑!AM71="","",编辑!AM71)</f>
        <v/>
      </c>
      <c r="AB71" s="109" t="str">
        <f>IF(编辑!AN71="","",编辑!AN71)</f>
        <v/>
      </c>
      <c r="AC71" s="111" t="str">
        <f>IF(编辑!AO71="","",编辑!AO71)</f>
        <v/>
      </c>
    </row>
    <row r="72" spans="1:29">
      <c r="A72" s="109">
        <f>IF(编辑!A72="","",编辑!A72)</f>
        <v>200068</v>
      </c>
      <c r="B72" s="109" t="str">
        <f>IF(编辑!B72="","",编辑!B72)</f>
        <v>刺客袭击</v>
      </c>
      <c r="C72" s="109">
        <f>IF(编辑!I72="","",编辑!I72)</f>
        <v>48660</v>
      </c>
      <c r="D72" s="109">
        <f>IF(编辑!J72="","",编辑!J72)</f>
        <v>410</v>
      </c>
      <c r="E72" s="109" t="str">
        <f>IF(编辑!K72="","",编辑!K72)</f>
        <v/>
      </c>
      <c r="F72" s="109">
        <f>IF(编辑!L72="","",编辑!L72)</f>
        <v>3114</v>
      </c>
      <c r="G72" s="109">
        <f>IF(编辑!N72="","",编辑!N72)</f>
        <v>5</v>
      </c>
      <c r="H72" s="109">
        <f>IF(编辑!O72="","",编辑!O72)</f>
        <v>1</v>
      </c>
      <c r="I72" s="109">
        <f>IF(编辑!P72="","",编辑!P72)</f>
        <v>10000</v>
      </c>
      <c r="J72" s="109">
        <f>IF(编辑!Q72="","",编辑!Q72)</f>
        <v>5116</v>
      </c>
      <c r="K72" s="109">
        <f>IF(编辑!S72="","",编辑!S72)</f>
        <v>1</v>
      </c>
      <c r="L72" s="109">
        <f>IF(编辑!T72="","",编辑!T72)</f>
        <v>1</v>
      </c>
      <c r="M72" s="109">
        <f>IF(编辑!U72="","",编辑!U72)</f>
        <v>10000</v>
      </c>
      <c r="N72" s="109" t="str">
        <f>IF(编辑!V72="","",编辑!V72)</f>
        <v/>
      </c>
      <c r="O72" s="109" t="str">
        <f>IF(编辑!X72="","",编辑!X72)</f>
        <v/>
      </c>
      <c r="P72" s="109" t="str">
        <f>IF(编辑!Y72="","",编辑!Y72)</f>
        <v/>
      </c>
      <c r="Q72" s="109" t="str">
        <f>IF(编辑!Z72="","",编辑!Z72)</f>
        <v/>
      </c>
      <c r="R72" s="109" t="str">
        <f>IF(编辑!AA72="","",编辑!AA72)</f>
        <v/>
      </c>
      <c r="S72" s="109" t="str">
        <f>IF(编辑!AC72="","",编辑!AC72)</f>
        <v/>
      </c>
      <c r="T72" s="109" t="str">
        <f>IF(编辑!AD72="","",编辑!AD72)</f>
        <v/>
      </c>
      <c r="U72" s="109" t="str">
        <f>IF(编辑!AE72="","",编辑!AE72)</f>
        <v/>
      </c>
      <c r="V72" s="109" t="str">
        <f>IF(编辑!AF72="","",编辑!AF72)</f>
        <v/>
      </c>
      <c r="W72" s="109" t="str">
        <f>IF(编辑!AH72="","",编辑!AH72)</f>
        <v/>
      </c>
      <c r="X72" s="109" t="str">
        <f>IF(编辑!AI72="","",编辑!AI72)</f>
        <v/>
      </c>
      <c r="Y72" s="109" t="str">
        <f>IF(编辑!AJ72="","",编辑!AJ72)</f>
        <v/>
      </c>
      <c r="Z72" s="109" t="str">
        <f>IF(编辑!AK72="","",编辑!AK72)</f>
        <v/>
      </c>
      <c r="AA72" s="109" t="str">
        <f>IF(编辑!AM72="","",编辑!AM72)</f>
        <v/>
      </c>
      <c r="AB72" s="109" t="str">
        <f>IF(编辑!AN72="","",编辑!AN72)</f>
        <v/>
      </c>
      <c r="AC72" s="111" t="str">
        <f>IF(编辑!AO72="","",编辑!AO72)</f>
        <v/>
      </c>
    </row>
    <row r="73" spans="1:29">
      <c r="A73" s="109">
        <f>IF(编辑!A73="","",编辑!A73)</f>
        <v>200069</v>
      </c>
      <c r="B73" s="109" t="str">
        <f>IF(编辑!B73="","",编辑!B73)</f>
        <v>狼牙</v>
      </c>
      <c r="C73" s="109">
        <f>IF(编辑!I73="","",编辑!I73)</f>
        <v>48660</v>
      </c>
      <c r="D73" s="109">
        <f>IF(编辑!J73="","",编辑!J73)</f>
        <v>410</v>
      </c>
      <c r="E73" s="109" t="str">
        <f>IF(编辑!K73="","",编辑!K73)</f>
        <v/>
      </c>
      <c r="F73" s="109">
        <f>IF(编辑!L73="","",编辑!L73)</f>
        <v>3002</v>
      </c>
      <c r="G73" s="109">
        <f>IF(编辑!N73="","",编辑!N73)</f>
        <v>5</v>
      </c>
      <c r="H73" s="109">
        <f>IF(编辑!O73="","",编辑!O73)</f>
        <v>1</v>
      </c>
      <c r="I73" s="109">
        <f>IF(编辑!P73="","",编辑!P73)</f>
        <v>10000</v>
      </c>
      <c r="J73" s="109">
        <f>IF(编辑!Q73="","",编辑!Q73)</f>
        <v>5116</v>
      </c>
      <c r="K73" s="109">
        <f>IF(编辑!S73="","",编辑!S73)</f>
        <v>1</v>
      </c>
      <c r="L73" s="109">
        <f>IF(编辑!T73="","",编辑!T73)</f>
        <v>1</v>
      </c>
      <c r="M73" s="109">
        <f>IF(编辑!U73="","",编辑!U73)</f>
        <v>10000</v>
      </c>
      <c r="N73" s="109" t="str">
        <f>IF(编辑!V73="","",编辑!V73)</f>
        <v/>
      </c>
      <c r="O73" s="109" t="str">
        <f>IF(编辑!X73="","",编辑!X73)</f>
        <v/>
      </c>
      <c r="P73" s="109" t="str">
        <f>IF(编辑!Y73="","",编辑!Y73)</f>
        <v/>
      </c>
      <c r="Q73" s="109" t="str">
        <f>IF(编辑!Z73="","",编辑!Z73)</f>
        <v/>
      </c>
      <c r="R73" s="109" t="str">
        <f>IF(编辑!AA73="","",编辑!AA73)</f>
        <v/>
      </c>
      <c r="S73" s="109" t="str">
        <f>IF(编辑!AC73="","",编辑!AC73)</f>
        <v/>
      </c>
      <c r="T73" s="109" t="str">
        <f>IF(编辑!AD73="","",编辑!AD73)</f>
        <v/>
      </c>
      <c r="U73" s="109" t="str">
        <f>IF(编辑!AE73="","",编辑!AE73)</f>
        <v/>
      </c>
      <c r="V73" s="109" t="str">
        <f>IF(编辑!AF73="","",编辑!AF73)</f>
        <v/>
      </c>
      <c r="W73" s="109" t="str">
        <f>IF(编辑!AH73="","",编辑!AH73)</f>
        <v/>
      </c>
      <c r="X73" s="109" t="str">
        <f>IF(编辑!AI73="","",编辑!AI73)</f>
        <v/>
      </c>
      <c r="Y73" s="109" t="str">
        <f>IF(编辑!AJ73="","",编辑!AJ73)</f>
        <v/>
      </c>
      <c r="Z73" s="109" t="str">
        <f>IF(编辑!AK73="","",编辑!AK73)</f>
        <v/>
      </c>
      <c r="AA73" s="109" t="str">
        <f>IF(编辑!AM73="","",编辑!AM73)</f>
        <v/>
      </c>
      <c r="AB73" s="109" t="str">
        <f>IF(编辑!AN73="","",编辑!AN73)</f>
        <v/>
      </c>
      <c r="AC73" s="111" t="str">
        <f>IF(编辑!AO73="","",编辑!AO73)</f>
        <v/>
      </c>
    </row>
    <row r="74" spans="1:29">
      <c r="A74" s="109">
        <f>IF(编辑!A74="","",编辑!A74)</f>
        <v>200070</v>
      </c>
      <c r="B74" s="109" t="str">
        <f>IF(编辑!B74="","",编辑!B74)</f>
        <v>刺客大师</v>
      </c>
      <c r="C74" s="109">
        <f>IF(编辑!I74="","",编辑!I74)</f>
        <v>48660</v>
      </c>
      <c r="D74" s="109">
        <f>IF(编辑!J74="","",编辑!J74)</f>
        <v>1025</v>
      </c>
      <c r="E74" s="109" t="str">
        <f>IF(编辑!K74="","",编辑!K74)</f>
        <v/>
      </c>
      <c r="F74" s="109">
        <f>IF(编辑!L74="","",编辑!L74)</f>
        <v>3002</v>
      </c>
      <c r="G74" s="109">
        <f>IF(编辑!N74="","",编辑!N74)</f>
        <v>5</v>
      </c>
      <c r="H74" s="109">
        <f>IF(编辑!O74="","",编辑!O74)</f>
        <v>1</v>
      </c>
      <c r="I74" s="109">
        <f>IF(编辑!P74="","",编辑!P74)</f>
        <v>10000</v>
      </c>
      <c r="J74" s="109" t="str">
        <f>IF(编辑!Q74="","",编辑!Q74)</f>
        <v/>
      </c>
      <c r="K74" s="109" t="str">
        <f>IF(编辑!S74="","",编辑!S74)</f>
        <v/>
      </c>
      <c r="L74" s="109" t="str">
        <f>IF(编辑!T74="","",编辑!T74)</f>
        <v/>
      </c>
      <c r="M74" s="109" t="str">
        <f>IF(编辑!U74="","",编辑!U74)</f>
        <v/>
      </c>
      <c r="N74" s="109" t="str">
        <f>IF(编辑!V74="","",编辑!V74)</f>
        <v/>
      </c>
      <c r="O74" s="109" t="str">
        <f>IF(编辑!X74="","",编辑!X74)</f>
        <v/>
      </c>
      <c r="P74" s="109" t="str">
        <f>IF(编辑!Y74="","",编辑!Y74)</f>
        <v/>
      </c>
      <c r="Q74" s="109" t="str">
        <f>IF(编辑!Z74="","",编辑!Z74)</f>
        <v/>
      </c>
      <c r="R74" s="109" t="str">
        <f>IF(编辑!AA74="","",编辑!AA74)</f>
        <v/>
      </c>
      <c r="S74" s="109" t="str">
        <f>IF(编辑!AC74="","",编辑!AC74)</f>
        <v/>
      </c>
      <c r="T74" s="109" t="str">
        <f>IF(编辑!AD74="","",编辑!AD74)</f>
        <v/>
      </c>
      <c r="U74" s="109" t="str">
        <f>IF(编辑!AE74="","",编辑!AE74)</f>
        <v/>
      </c>
      <c r="V74" s="109" t="str">
        <f>IF(编辑!AF74="","",编辑!AF74)</f>
        <v/>
      </c>
      <c r="W74" s="109" t="str">
        <f>IF(编辑!AH74="","",编辑!AH74)</f>
        <v/>
      </c>
      <c r="X74" s="109" t="str">
        <f>IF(编辑!AI74="","",编辑!AI74)</f>
        <v/>
      </c>
      <c r="Y74" s="109" t="str">
        <f>IF(编辑!AJ74="","",编辑!AJ74)</f>
        <v/>
      </c>
      <c r="Z74" s="109" t="str">
        <f>IF(编辑!AK74="","",编辑!AK74)</f>
        <v/>
      </c>
      <c r="AA74" s="109" t="str">
        <f>IF(编辑!AM74="","",编辑!AM74)</f>
        <v/>
      </c>
      <c r="AB74" s="109" t="str">
        <f>IF(编辑!AN74="","",编辑!AN74)</f>
        <v/>
      </c>
      <c r="AC74" s="111" t="str">
        <f>IF(编辑!AO74="","",编辑!AO74)</f>
        <v/>
      </c>
    </row>
    <row r="75" spans="1:29">
      <c r="A75" s="109">
        <f>IF(编辑!A75="","",编辑!A75)</f>
        <v>200071</v>
      </c>
      <c r="B75" s="109" t="str">
        <f>IF(编辑!B75="","",编辑!B75)</f>
        <v>信任</v>
      </c>
      <c r="C75" s="109">
        <f>IF(编辑!I75="","",编辑!I75)</f>
        <v>121650</v>
      </c>
      <c r="D75" s="109">
        <f>IF(编辑!J75="","",编辑!J75)</f>
        <v>123</v>
      </c>
      <c r="E75" s="109" t="str">
        <f>IF(编辑!K75="","",编辑!K75)</f>
        <v/>
      </c>
      <c r="F75" s="109">
        <f>IF(编辑!L75="","",编辑!L75)</f>
        <v>3402</v>
      </c>
      <c r="G75" s="109">
        <f>IF(编辑!N75="","",编辑!N75)</f>
        <v>5</v>
      </c>
      <c r="H75" s="109">
        <f>IF(编辑!O75="","",编辑!O75)</f>
        <v>1</v>
      </c>
      <c r="I75" s="109">
        <f>IF(编辑!P75="","",编辑!P75)</f>
        <v>10000</v>
      </c>
      <c r="J75" s="109">
        <f>IF(编辑!Q75="","",编辑!Q75)</f>
        <v>5086</v>
      </c>
      <c r="K75" s="109">
        <f>IF(编辑!S75="","",编辑!S75)</f>
        <v>1</v>
      </c>
      <c r="L75" s="109">
        <f>IF(编辑!T75="","",编辑!T75)</f>
        <v>1</v>
      </c>
      <c r="M75" s="109">
        <f>IF(编辑!U75="","",编辑!U75)</f>
        <v>10000</v>
      </c>
      <c r="N75" s="109" t="str">
        <f>IF(编辑!V75="","",编辑!V75)</f>
        <v/>
      </c>
      <c r="O75" s="109" t="str">
        <f>IF(编辑!X75="","",编辑!X75)</f>
        <v/>
      </c>
      <c r="P75" s="109" t="str">
        <f>IF(编辑!Y75="","",编辑!Y75)</f>
        <v/>
      </c>
      <c r="Q75" s="109" t="str">
        <f>IF(编辑!Z75="","",编辑!Z75)</f>
        <v/>
      </c>
      <c r="R75" s="109" t="str">
        <f>IF(编辑!AA75="","",编辑!AA75)</f>
        <v/>
      </c>
      <c r="S75" s="109" t="str">
        <f>IF(编辑!AC75="","",编辑!AC75)</f>
        <v/>
      </c>
      <c r="T75" s="109" t="str">
        <f>IF(编辑!AD75="","",编辑!AD75)</f>
        <v/>
      </c>
      <c r="U75" s="109" t="str">
        <f>IF(编辑!AE75="","",编辑!AE75)</f>
        <v/>
      </c>
      <c r="V75" s="109" t="str">
        <f>IF(编辑!AF75="","",编辑!AF75)</f>
        <v/>
      </c>
      <c r="W75" s="109" t="str">
        <f>IF(编辑!AH75="","",编辑!AH75)</f>
        <v/>
      </c>
      <c r="X75" s="109" t="str">
        <f>IF(编辑!AI75="","",编辑!AI75)</f>
        <v/>
      </c>
      <c r="Y75" s="109" t="str">
        <f>IF(编辑!AJ75="","",编辑!AJ75)</f>
        <v/>
      </c>
      <c r="Z75" s="109" t="str">
        <f>IF(编辑!AK75="","",编辑!AK75)</f>
        <v/>
      </c>
      <c r="AA75" s="109" t="str">
        <f>IF(编辑!AM75="","",编辑!AM75)</f>
        <v/>
      </c>
      <c r="AB75" s="109" t="str">
        <f>IF(编辑!AN75="","",编辑!AN75)</f>
        <v/>
      </c>
      <c r="AC75" s="111" t="str">
        <f>IF(编辑!AO75="","",编辑!AO75)</f>
        <v/>
      </c>
    </row>
    <row r="76" spans="1:29">
      <c r="A76" s="109">
        <f>IF(编辑!A76="","",编辑!A76)</f>
        <v>200072</v>
      </c>
      <c r="B76" s="109" t="str">
        <f>IF(编辑!B76="","",编辑!B76)</f>
        <v>花瓣</v>
      </c>
      <c r="C76" s="109">
        <f>IF(编辑!I76="","",编辑!I76)</f>
        <v>14598</v>
      </c>
      <c r="D76" s="109">
        <f>IF(编辑!J76="","",编辑!J76)</f>
        <v>410</v>
      </c>
      <c r="E76" s="109" t="str">
        <f>IF(编辑!K76="","",编辑!K76)</f>
        <v/>
      </c>
      <c r="F76" s="109">
        <f>IF(编辑!L76="","",编辑!L76)</f>
        <v>3402</v>
      </c>
      <c r="G76" s="109">
        <f>IF(编辑!N76="","",编辑!N76)</f>
        <v>1</v>
      </c>
      <c r="H76" s="109">
        <f>IF(编辑!O76="","",编辑!O76)</f>
        <v>1</v>
      </c>
      <c r="I76" s="109">
        <f>IF(编辑!P76="","",编辑!P76)</f>
        <v>10000</v>
      </c>
      <c r="J76" s="109">
        <f>IF(编辑!Q76="","",编辑!Q76)</f>
        <v>5086</v>
      </c>
      <c r="K76" s="109">
        <f>IF(编辑!S76="","",编辑!S76)</f>
        <v>1</v>
      </c>
      <c r="L76" s="109">
        <f>IF(编辑!T76="","",编辑!T76)</f>
        <v>1</v>
      </c>
      <c r="M76" s="109">
        <f>IF(编辑!U76="","",编辑!U76)</f>
        <v>10000</v>
      </c>
      <c r="N76" s="109" t="str">
        <f>IF(编辑!V76="","",编辑!V76)</f>
        <v/>
      </c>
      <c r="O76" s="109" t="str">
        <f>IF(编辑!X76="","",编辑!X76)</f>
        <v/>
      </c>
      <c r="P76" s="109" t="str">
        <f>IF(编辑!Y76="","",编辑!Y76)</f>
        <v/>
      </c>
      <c r="Q76" s="109" t="str">
        <f>IF(编辑!Z76="","",编辑!Z76)</f>
        <v/>
      </c>
      <c r="R76" s="109" t="str">
        <f>IF(编辑!AA76="","",编辑!AA76)</f>
        <v/>
      </c>
      <c r="S76" s="109" t="str">
        <f>IF(编辑!AC76="","",编辑!AC76)</f>
        <v/>
      </c>
      <c r="T76" s="109" t="str">
        <f>IF(编辑!AD76="","",编辑!AD76)</f>
        <v/>
      </c>
      <c r="U76" s="109" t="str">
        <f>IF(编辑!AE76="","",编辑!AE76)</f>
        <v/>
      </c>
      <c r="V76" s="109" t="str">
        <f>IF(编辑!AF76="","",编辑!AF76)</f>
        <v/>
      </c>
      <c r="W76" s="109" t="str">
        <f>IF(编辑!AH76="","",编辑!AH76)</f>
        <v/>
      </c>
      <c r="X76" s="109" t="str">
        <f>IF(编辑!AI76="","",编辑!AI76)</f>
        <v/>
      </c>
      <c r="Y76" s="109" t="str">
        <f>IF(编辑!AJ76="","",编辑!AJ76)</f>
        <v/>
      </c>
      <c r="Z76" s="109" t="str">
        <f>IF(编辑!AK76="","",编辑!AK76)</f>
        <v/>
      </c>
      <c r="AA76" s="109" t="str">
        <f>IF(编辑!AM76="","",编辑!AM76)</f>
        <v/>
      </c>
      <c r="AB76" s="109" t="str">
        <f>IF(编辑!AN76="","",编辑!AN76)</f>
        <v/>
      </c>
      <c r="AC76" s="111" t="str">
        <f>IF(编辑!AO76="","",编辑!AO76)</f>
        <v/>
      </c>
    </row>
    <row r="77" spans="1:29">
      <c r="A77" s="109">
        <f>IF(编辑!A77="","",编辑!A77)</f>
        <v>200073</v>
      </c>
      <c r="B77" s="109" t="str">
        <f>IF(编辑!B77="","",编辑!B77)</f>
        <v>可怕的沙漠</v>
      </c>
      <c r="C77" s="109">
        <f>IF(编辑!I77="","",编辑!I77)</f>
        <v>48660</v>
      </c>
      <c r="D77" s="109">
        <f>IF(编辑!J77="","",编辑!J77)</f>
        <v>430</v>
      </c>
      <c r="E77" s="109" t="str">
        <f>IF(编辑!K77="","",编辑!K77)</f>
        <v/>
      </c>
      <c r="F77" s="109">
        <f>IF(编辑!L77="","",编辑!L77)</f>
        <v>3402</v>
      </c>
      <c r="G77" s="109">
        <f>IF(编辑!N77="","",编辑!N77)</f>
        <v>5</v>
      </c>
      <c r="H77" s="109">
        <f>IF(编辑!O77="","",编辑!O77)</f>
        <v>1</v>
      </c>
      <c r="I77" s="109">
        <f>IF(编辑!P77="","",编辑!P77)</f>
        <v>10000</v>
      </c>
      <c r="J77" s="109">
        <f>IF(编辑!Q77="","",编辑!Q77)</f>
        <v>5086</v>
      </c>
      <c r="K77" s="109">
        <f>IF(编辑!S77="","",编辑!S77)</f>
        <v>1</v>
      </c>
      <c r="L77" s="109">
        <f>IF(编辑!T77="","",编辑!T77)</f>
        <v>1</v>
      </c>
      <c r="M77" s="109">
        <f>IF(编辑!U77="","",编辑!U77)</f>
        <v>10000</v>
      </c>
      <c r="N77" s="109" t="str">
        <f>IF(编辑!V77="","",编辑!V77)</f>
        <v/>
      </c>
      <c r="O77" s="109" t="str">
        <f>IF(编辑!X77="","",编辑!X77)</f>
        <v/>
      </c>
      <c r="P77" s="109" t="str">
        <f>IF(编辑!Y77="","",编辑!Y77)</f>
        <v/>
      </c>
      <c r="Q77" s="109" t="str">
        <f>IF(编辑!Z77="","",编辑!Z77)</f>
        <v/>
      </c>
      <c r="R77" s="109" t="str">
        <f>IF(编辑!AA77="","",编辑!AA77)</f>
        <v/>
      </c>
      <c r="S77" s="109" t="str">
        <f>IF(编辑!AC77="","",编辑!AC77)</f>
        <v/>
      </c>
      <c r="T77" s="109" t="str">
        <f>IF(编辑!AD77="","",编辑!AD77)</f>
        <v/>
      </c>
      <c r="U77" s="109" t="str">
        <f>IF(编辑!AE77="","",编辑!AE77)</f>
        <v/>
      </c>
      <c r="V77" s="109" t="str">
        <f>IF(编辑!AF77="","",编辑!AF77)</f>
        <v/>
      </c>
      <c r="W77" s="109" t="str">
        <f>IF(编辑!AH77="","",编辑!AH77)</f>
        <v/>
      </c>
      <c r="X77" s="109" t="str">
        <f>IF(编辑!AI77="","",编辑!AI77)</f>
        <v/>
      </c>
      <c r="Y77" s="109" t="str">
        <f>IF(编辑!AJ77="","",编辑!AJ77)</f>
        <v/>
      </c>
      <c r="Z77" s="109" t="str">
        <f>IF(编辑!AK77="","",编辑!AK77)</f>
        <v/>
      </c>
      <c r="AA77" s="109" t="str">
        <f>IF(编辑!AM77="","",编辑!AM77)</f>
        <v/>
      </c>
      <c r="AB77" s="109" t="str">
        <f>IF(编辑!AN77="","",编辑!AN77)</f>
        <v/>
      </c>
      <c r="AC77" s="111" t="str">
        <f>IF(编辑!AO77="","",编辑!AO77)</f>
        <v/>
      </c>
    </row>
    <row r="78" spans="1:29">
      <c r="A78" s="109">
        <f>IF(编辑!A78="","",编辑!A78)</f>
        <v>200074</v>
      </c>
      <c r="B78" s="109" t="str">
        <f>IF(编辑!B78="","",编辑!B78)</f>
        <v>潜伏的黄蝎</v>
      </c>
      <c r="C78" s="109">
        <f>IF(编辑!I78="","",编辑!I78)</f>
        <v>53490</v>
      </c>
      <c r="D78" s="109">
        <f>IF(编辑!J78="","",编辑!J78)</f>
        <v>430</v>
      </c>
      <c r="E78" s="109" t="str">
        <f>IF(编辑!K78="","",编辑!K78)</f>
        <v/>
      </c>
      <c r="F78" s="109">
        <f>IF(编辑!L78="","",编辑!L78)</f>
        <v>3402</v>
      </c>
      <c r="G78" s="109">
        <f>IF(编辑!N78="","",编辑!N78)</f>
        <v>5</v>
      </c>
      <c r="H78" s="109">
        <f>IF(编辑!O78="","",编辑!O78)</f>
        <v>1</v>
      </c>
      <c r="I78" s="109">
        <f>IF(编辑!P78="","",编辑!P78)</f>
        <v>10000</v>
      </c>
      <c r="J78" s="109">
        <f>IF(编辑!Q78="","",编辑!Q78)</f>
        <v>5086</v>
      </c>
      <c r="K78" s="109">
        <f>IF(编辑!S78="","",编辑!S78)</f>
        <v>1</v>
      </c>
      <c r="L78" s="109">
        <f>IF(编辑!T78="","",编辑!T78)</f>
        <v>1</v>
      </c>
      <c r="M78" s="109">
        <f>IF(编辑!U78="","",编辑!U78)</f>
        <v>10000</v>
      </c>
      <c r="N78" s="109" t="str">
        <f>IF(编辑!V78="","",编辑!V78)</f>
        <v/>
      </c>
      <c r="O78" s="109" t="str">
        <f>IF(编辑!X78="","",编辑!X78)</f>
        <v/>
      </c>
      <c r="P78" s="109" t="str">
        <f>IF(编辑!Y78="","",编辑!Y78)</f>
        <v/>
      </c>
      <c r="Q78" s="109" t="str">
        <f>IF(编辑!Z78="","",编辑!Z78)</f>
        <v/>
      </c>
      <c r="R78" s="109" t="str">
        <f>IF(编辑!AA78="","",编辑!AA78)</f>
        <v/>
      </c>
      <c r="S78" s="109" t="str">
        <f>IF(编辑!AC78="","",编辑!AC78)</f>
        <v/>
      </c>
      <c r="T78" s="109" t="str">
        <f>IF(编辑!AD78="","",编辑!AD78)</f>
        <v/>
      </c>
      <c r="U78" s="109" t="str">
        <f>IF(编辑!AE78="","",编辑!AE78)</f>
        <v/>
      </c>
      <c r="V78" s="109" t="str">
        <f>IF(编辑!AF78="","",编辑!AF78)</f>
        <v/>
      </c>
      <c r="W78" s="109" t="str">
        <f>IF(编辑!AH78="","",编辑!AH78)</f>
        <v/>
      </c>
      <c r="X78" s="109" t="str">
        <f>IF(编辑!AI78="","",编辑!AI78)</f>
        <v/>
      </c>
      <c r="Y78" s="109" t="str">
        <f>IF(编辑!AJ78="","",编辑!AJ78)</f>
        <v/>
      </c>
      <c r="Z78" s="109" t="str">
        <f>IF(编辑!AK78="","",编辑!AK78)</f>
        <v/>
      </c>
      <c r="AA78" s="109" t="str">
        <f>IF(编辑!AM78="","",编辑!AM78)</f>
        <v/>
      </c>
      <c r="AB78" s="109" t="str">
        <f>IF(编辑!AN78="","",编辑!AN78)</f>
        <v/>
      </c>
      <c r="AC78" s="111" t="str">
        <f>IF(编辑!AO78="","",编辑!AO78)</f>
        <v/>
      </c>
    </row>
    <row r="79" spans="1:29">
      <c r="A79" s="109">
        <f>IF(编辑!A79="","",编辑!A79)</f>
        <v>200075</v>
      </c>
      <c r="B79" s="109" t="str">
        <f>IF(编辑!B79="","",编辑!B79)</f>
        <v>尸潮</v>
      </c>
      <c r="C79" s="109">
        <f>IF(编辑!I79="","",编辑!I79)</f>
        <v>53490</v>
      </c>
      <c r="D79" s="109">
        <f>IF(编辑!J79="","",编辑!J79)</f>
        <v>430</v>
      </c>
      <c r="E79" s="109" t="str">
        <f>IF(编辑!K79="","",编辑!K79)</f>
        <v/>
      </c>
      <c r="F79" s="109">
        <f>IF(编辑!L79="","",编辑!L79)</f>
        <v>3402</v>
      </c>
      <c r="G79" s="109">
        <f>IF(编辑!N79="","",编辑!N79)</f>
        <v>1</v>
      </c>
      <c r="H79" s="109">
        <f>IF(编辑!O79="","",编辑!O79)</f>
        <v>1</v>
      </c>
      <c r="I79" s="109">
        <f>IF(编辑!P79="","",编辑!P79)</f>
        <v>10000</v>
      </c>
      <c r="J79" s="109">
        <f>IF(编辑!Q79="","",编辑!Q79)</f>
        <v>5086</v>
      </c>
      <c r="K79" s="109">
        <f>IF(编辑!S79="","",编辑!S79)</f>
        <v>1</v>
      </c>
      <c r="L79" s="109">
        <f>IF(编辑!T79="","",编辑!T79)</f>
        <v>1</v>
      </c>
      <c r="M79" s="109">
        <f>IF(编辑!U79="","",编辑!U79)</f>
        <v>10000</v>
      </c>
      <c r="N79" s="109" t="str">
        <f>IF(编辑!V79="","",编辑!V79)</f>
        <v/>
      </c>
      <c r="O79" s="109" t="str">
        <f>IF(编辑!X79="","",编辑!X79)</f>
        <v/>
      </c>
      <c r="P79" s="109" t="str">
        <f>IF(编辑!Y79="","",编辑!Y79)</f>
        <v/>
      </c>
      <c r="Q79" s="109" t="str">
        <f>IF(编辑!Z79="","",编辑!Z79)</f>
        <v/>
      </c>
      <c r="R79" s="109" t="str">
        <f>IF(编辑!AA79="","",编辑!AA79)</f>
        <v/>
      </c>
      <c r="S79" s="109" t="str">
        <f>IF(编辑!AC79="","",编辑!AC79)</f>
        <v/>
      </c>
      <c r="T79" s="109" t="str">
        <f>IF(编辑!AD79="","",编辑!AD79)</f>
        <v/>
      </c>
      <c r="U79" s="109" t="str">
        <f>IF(编辑!AE79="","",编辑!AE79)</f>
        <v/>
      </c>
      <c r="V79" s="109" t="str">
        <f>IF(编辑!AF79="","",编辑!AF79)</f>
        <v/>
      </c>
      <c r="W79" s="109" t="str">
        <f>IF(编辑!AH79="","",编辑!AH79)</f>
        <v/>
      </c>
      <c r="X79" s="109" t="str">
        <f>IF(编辑!AI79="","",编辑!AI79)</f>
        <v/>
      </c>
      <c r="Y79" s="109" t="str">
        <f>IF(编辑!AJ79="","",编辑!AJ79)</f>
        <v/>
      </c>
      <c r="Z79" s="109" t="str">
        <f>IF(编辑!AK79="","",编辑!AK79)</f>
        <v/>
      </c>
      <c r="AA79" s="109" t="str">
        <f>IF(编辑!AM79="","",编辑!AM79)</f>
        <v/>
      </c>
      <c r="AB79" s="109" t="str">
        <f>IF(编辑!AN79="","",编辑!AN79)</f>
        <v/>
      </c>
      <c r="AC79" s="111" t="str">
        <f>IF(编辑!AO79="","",编辑!AO79)</f>
        <v/>
      </c>
    </row>
    <row r="80" spans="1:29">
      <c r="A80" s="109">
        <f>IF(编辑!A80="","",编辑!A80)</f>
        <v>200076</v>
      </c>
      <c r="B80" s="109" t="str">
        <f>IF(编辑!B80="","",编辑!B80)</f>
        <v>敌人的窥视</v>
      </c>
      <c r="C80" s="109">
        <f>IF(编辑!I80="","",编辑!I80)</f>
        <v>53490</v>
      </c>
      <c r="D80" s="109">
        <f>IF(编辑!J80="","",编辑!J80)</f>
        <v>430</v>
      </c>
      <c r="E80" s="109" t="str">
        <f>IF(编辑!K80="","",编辑!K80)</f>
        <v/>
      </c>
      <c r="F80" s="109">
        <f>IF(编辑!L80="","",编辑!L80)</f>
        <v>3402</v>
      </c>
      <c r="G80" s="109">
        <f>IF(编辑!N80="","",编辑!N80)</f>
        <v>1</v>
      </c>
      <c r="H80" s="109">
        <f>IF(编辑!O80="","",编辑!O80)</f>
        <v>1</v>
      </c>
      <c r="I80" s="109">
        <f>IF(编辑!P80="","",编辑!P80)</f>
        <v>10000</v>
      </c>
      <c r="J80" s="109">
        <f>IF(编辑!Q80="","",编辑!Q80)</f>
        <v>5086</v>
      </c>
      <c r="K80" s="109">
        <f>IF(编辑!S80="","",编辑!S80)</f>
        <v>1</v>
      </c>
      <c r="L80" s="109">
        <f>IF(编辑!T80="","",编辑!T80)</f>
        <v>1</v>
      </c>
      <c r="M80" s="109">
        <f>IF(编辑!U80="","",编辑!U80)</f>
        <v>10000</v>
      </c>
      <c r="N80" s="109" t="str">
        <f>IF(编辑!V80="","",编辑!V80)</f>
        <v/>
      </c>
      <c r="O80" s="109" t="str">
        <f>IF(编辑!X80="","",编辑!X80)</f>
        <v/>
      </c>
      <c r="P80" s="109" t="str">
        <f>IF(编辑!Y80="","",编辑!Y80)</f>
        <v/>
      </c>
      <c r="Q80" s="109" t="str">
        <f>IF(编辑!Z80="","",编辑!Z80)</f>
        <v/>
      </c>
      <c r="R80" s="109" t="str">
        <f>IF(编辑!AA80="","",编辑!AA80)</f>
        <v/>
      </c>
      <c r="S80" s="109" t="str">
        <f>IF(编辑!AC80="","",编辑!AC80)</f>
        <v/>
      </c>
      <c r="T80" s="109" t="str">
        <f>IF(编辑!AD80="","",编辑!AD80)</f>
        <v/>
      </c>
      <c r="U80" s="109" t="str">
        <f>IF(编辑!AE80="","",编辑!AE80)</f>
        <v/>
      </c>
      <c r="V80" s="109" t="str">
        <f>IF(编辑!AF80="","",编辑!AF80)</f>
        <v/>
      </c>
      <c r="W80" s="109" t="str">
        <f>IF(编辑!AH80="","",编辑!AH80)</f>
        <v/>
      </c>
      <c r="X80" s="109" t="str">
        <f>IF(编辑!AI80="","",编辑!AI80)</f>
        <v/>
      </c>
      <c r="Y80" s="109" t="str">
        <f>IF(编辑!AJ80="","",编辑!AJ80)</f>
        <v/>
      </c>
      <c r="Z80" s="109" t="str">
        <f>IF(编辑!AK80="","",编辑!AK80)</f>
        <v/>
      </c>
      <c r="AA80" s="109" t="str">
        <f>IF(编辑!AM80="","",编辑!AM80)</f>
        <v/>
      </c>
      <c r="AB80" s="109" t="str">
        <f>IF(编辑!AN80="","",编辑!AN80)</f>
        <v/>
      </c>
      <c r="AC80" s="111" t="str">
        <f>IF(编辑!AO80="","",编辑!AO80)</f>
        <v/>
      </c>
    </row>
    <row r="81" spans="1:29">
      <c r="A81" s="109">
        <f>IF(编辑!A81="","",编辑!A81)</f>
        <v>200077</v>
      </c>
      <c r="B81" s="109" t="str">
        <f>IF(编辑!B81="","",编辑!B81)</f>
        <v>邻邦的变色龙</v>
      </c>
      <c r="C81" s="109">
        <f>IF(编辑!I81="","",编辑!I81)</f>
        <v>53490</v>
      </c>
      <c r="D81" s="109">
        <f>IF(编辑!J81="","",编辑!J81)</f>
        <v>1075</v>
      </c>
      <c r="E81" s="109" t="str">
        <f>IF(编辑!K81="","",编辑!K81)</f>
        <v/>
      </c>
      <c r="F81" s="109">
        <f>IF(编辑!L81="","",编辑!L81)</f>
        <v>3402</v>
      </c>
      <c r="G81" s="109">
        <f>IF(编辑!N81="","",编辑!N81)</f>
        <v>5</v>
      </c>
      <c r="H81" s="109">
        <f>IF(编辑!O81="","",编辑!O81)</f>
        <v>1</v>
      </c>
      <c r="I81" s="109">
        <f>IF(编辑!P81="","",编辑!P81)</f>
        <v>10000</v>
      </c>
      <c r="J81" s="109" t="str">
        <f>IF(编辑!Q81="","",编辑!Q81)</f>
        <v/>
      </c>
      <c r="K81" s="109" t="str">
        <f>IF(编辑!S81="","",编辑!S81)</f>
        <v/>
      </c>
      <c r="L81" s="109" t="str">
        <f>IF(编辑!T81="","",编辑!T81)</f>
        <v/>
      </c>
      <c r="M81" s="109" t="str">
        <f>IF(编辑!U81="","",编辑!U81)</f>
        <v/>
      </c>
      <c r="N81" s="109" t="str">
        <f>IF(编辑!V81="","",编辑!V81)</f>
        <v/>
      </c>
      <c r="O81" s="109" t="str">
        <f>IF(编辑!X81="","",编辑!X81)</f>
        <v/>
      </c>
      <c r="P81" s="109" t="str">
        <f>IF(编辑!Y81="","",编辑!Y81)</f>
        <v/>
      </c>
      <c r="Q81" s="109" t="str">
        <f>IF(编辑!Z81="","",编辑!Z81)</f>
        <v/>
      </c>
      <c r="R81" s="109" t="str">
        <f>IF(编辑!AA81="","",编辑!AA81)</f>
        <v/>
      </c>
      <c r="S81" s="109" t="str">
        <f>IF(编辑!AC81="","",编辑!AC81)</f>
        <v/>
      </c>
      <c r="T81" s="109" t="str">
        <f>IF(编辑!AD81="","",编辑!AD81)</f>
        <v/>
      </c>
      <c r="U81" s="109" t="str">
        <f>IF(编辑!AE81="","",编辑!AE81)</f>
        <v/>
      </c>
      <c r="V81" s="109" t="str">
        <f>IF(编辑!AF81="","",编辑!AF81)</f>
        <v/>
      </c>
      <c r="W81" s="109" t="str">
        <f>IF(编辑!AH81="","",编辑!AH81)</f>
        <v/>
      </c>
      <c r="X81" s="109" t="str">
        <f>IF(编辑!AI81="","",编辑!AI81)</f>
        <v/>
      </c>
      <c r="Y81" s="109" t="str">
        <f>IF(编辑!AJ81="","",编辑!AJ81)</f>
        <v/>
      </c>
      <c r="Z81" s="109" t="str">
        <f>IF(编辑!AK81="","",编辑!AK81)</f>
        <v/>
      </c>
      <c r="AA81" s="109" t="str">
        <f>IF(编辑!AM81="","",编辑!AM81)</f>
        <v/>
      </c>
      <c r="AB81" s="109" t="str">
        <f>IF(编辑!AN81="","",编辑!AN81)</f>
        <v/>
      </c>
      <c r="AC81" s="111" t="str">
        <f>IF(编辑!AO81="","",编辑!AO81)</f>
        <v/>
      </c>
    </row>
    <row r="82" spans="1:29">
      <c r="A82" s="109">
        <f>IF(编辑!A82="","",编辑!A82)</f>
        <v>200078</v>
      </c>
      <c r="B82" s="109" t="str">
        <f>IF(编辑!B82="","",编辑!B82)</f>
        <v>沙漠之狐</v>
      </c>
      <c r="C82" s="109">
        <f>IF(编辑!I82="","",编辑!I82)</f>
        <v>133725</v>
      </c>
      <c r="D82" s="109">
        <f>IF(编辑!J82="","",编辑!J82)</f>
        <v>129</v>
      </c>
      <c r="E82" s="109" t="str">
        <f>IF(编辑!K82="","",编辑!K82)</f>
        <v/>
      </c>
      <c r="F82" s="109">
        <f>IF(编辑!L82="","",编辑!L82)</f>
        <v>3402</v>
      </c>
      <c r="G82" s="109">
        <f>IF(编辑!N82="","",编辑!N82)</f>
        <v>1</v>
      </c>
      <c r="H82" s="109">
        <f>IF(编辑!O82="","",编辑!O82)</f>
        <v>1</v>
      </c>
      <c r="I82" s="109">
        <f>IF(编辑!P82="","",编辑!P82)</f>
        <v>10000</v>
      </c>
      <c r="J82" s="109">
        <f>IF(编辑!Q82="","",编辑!Q82)</f>
        <v>5086</v>
      </c>
      <c r="K82" s="109">
        <f>IF(编辑!S82="","",编辑!S82)</f>
        <v>1</v>
      </c>
      <c r="L82" s="109">
        <f>IF(编辑!T82="","",编辑!T82)</f>
        <v>1</v>
      </c>
      <c r="M82" s="109">
        <f>IF(编辑!U82="","",编辑!U82)</f>
        <v>10000</v>
      </c>
      <c r="N82" s="109" t="str">
        <f>IF(编辑!V82="","",编辑!V82)</f>
        <v/>
      </c>
      <c r="O82" s="109" t="str">
        <f>IF(编辑!X82="","",编辑!X82)</f>
        <v/>
      </c>
      <c r="P82" s="109" t="str">
        <f>IF(编辑!Y82="","",编辑!Y82)</f>
        <v/>
      </c>
      <c r="Q82" s="109" t="str">
        <f>IF(编辑!Z82="","",编辑!Z82)</f>
        <v/>
      </c>
      <c r="R82" s="109" t="str">
        <f>IF(编辑!AA82="","",编辑!AA82)</f>
        <v/>
      </c>
      <c r="S82" s="109" t="str">
        <f>IF(编辑!AC82="","",编辑!AC82)</f>
        <v/>
      </c>
      <c r="T82" s="109" t="str">
        <f>IF(编辑!AD82="","",编辑!AD82)</f>
        <v/>
      </c>
      <c r="U82" s="109" t="str">
        <f>IF(编辑!AE82="","",编辑!AE82)</f>
        <v/>
      </c>
      <c r="V82" s="109" t="str">
        <f>IF(编辑!AF82="","",编辑!AF82)</f>
        <v/>
      </c>
      <c r="W82" s="109" t="str">
        <f>IF(编辑!AH82="","",编辑!AH82)</f>
        <v/>
      </c>
      <c r="X82" s="109" t="str">
        <f>IF(编辑!AI82="","",编辑!AI82)</f>
        <v/>
      </c>
      <c r="Y82" s="109" t="str">
        <f>IF(编辑!AJ82="","",编辑!AJ82)</f>
        <v/>
      </c>
      <c r="Z82" s="109" t="str">
        <f>IF(编辑!AK82="","",编辑!AK82)</f>
        <v/>
      </c>
      <c r="AA82" s="109" t="str">
        <f>IF(编辑!AM82="","",编辑!AM82)</f>
        <v/>
      </c>
      <c r="AB82" s="109" t="str">
        <f>IF(编辑!AN82="","",编辑!AN82)</f>
        <v/>
      </c>
      <c r="AC82" s="111" t="str">
        <f>IF(编辑!AO82="","",编辑!AO82)</f>
        <v/>
      </c>
    </row>
    <row r="83" spans="1:29">
      <c r="A83" s="109">
        <f>IF(编辑!A83="","",编辑!A83)</f>
        <v>200079</v>
      </c>
      <c r="B83" s="109" t="str">
        <f>IF(编辑!B83="","",编辑!B83)</f>
        <v>邪教</v>
      </c>
      <c r="C83" s="109">
        <f>IF(编辑!I83="","",编辑!I83)</f>
        <v>16047</v>
      </c>
      <c r="D83" s="109">
        <f>IF(编辑!J83="","",编辑!J83)</f>
        <v>675</v>
      </c>
      <c r="E83" s="109" t="str">
        <f>IF(编辑!K83="","",编辑!K83)</f>
        <v/>
      </c>
      <c r="F83" s="109">
        <f>IF(编辑!L83="","",编辑!L83)</f>
        <v>3103</v>
      </c>
      <c r="G83" s="109">
        <f>IF(编辑!N83="","",编辑!N83)</f>
        <v>5</v>
      </c>
      <c r="H83" s="109">
        <f>IF(编辑!O83="","",编辑!O83)</f>
        <v>1</v>
      </c>
      <c r="I83" s="109">
        <f>IF(编辑!P83="","",编辑!P83)</f>
        <v>10000</v>
      </c>
      <c r="J83" s="109">
        <f>IF(编辑!Q83="","",编辑!Q83)</f>
        <v>5086</v>
      </c>
      <c r="K83" s="109">
        <f>IF(编辑!S83="","",编辑!S83)</f>
        <v>1</v>
      </c>
      <c r="L83" s="109">
        <f>IF(编辑!T83="","",编辑!T83)</f>
        <v>1</v>
      </c>
      <c r="M83" s="109">
        <f>IF(编辑!U83="","",编辑!U83)</f>
        <v>10000</v>
      </c>
      <c r="N83" s="109" t="str">
        <f>IF(编辑!V83="","",编辑!V83)</f>
        <v/>
      </c>
      <c r="O83" s="109" t="str">
        <f>IF(编辑!X83="","",编辑!X83)</f>
        <v/>
      </c>
      <c r="P83" s="109" t="str">
        <f>IF(编辑!Y83="","",编辑!Y83)</f>
        <v/>
      </c>
      <c r="Q83" s="109" t="str">
        <f>IF(编辑!Z83="","",编辑!Z83)</f>
        <v/>
      </c>
      <c r="R83" s="109" t="str">
        <f>IF(编辑!AA83="","",编辑!AA83)</f>
        <v/>
      </c>
      <c r="S83" s="109" t="str">
        <f>IF(编辑!AC83="","",编辑!AC83)</f>
        <v/>
      </c>
      <c r="T83" s="109" t="str">
        <f>IF(编辑!AD83="","",编辑!AD83)</f>
        <v/>
      </c>
      <c r="U83" s="109" t="str">
        <f>IF(编辑!AE83="","",编辑!AE83)</f>
        <v/>
      </c>
      <c r="V83" s="109" t="str">
        <f>IF(编辑!AF83="","",编辑!AF83)</f>
        <v/>
      </c>
      <c r="W83" s="109" t="str">
        <f>IF(编辑!AH83="","",编辑!AH83)</f>
        <v/>
      </c>
      <c r="X83" s="109" t="str">
        <f>IF(编辑!AI83="","",编辑!AI83)</f>
        <v/>
      </c>
      <c r="Y83" s="109" t="str">
        <f>IF(编辑!AJ83="","",编辑!AJ83)</f>
        <v/>
      </c>
      <c r="Z83" s="109" t="str">
        <f>IF(编辑!AK83="","",编辑!AK83)</f>
        <v/>
      </c>
      <c r="AA83" s="109" t="str">
        <f>IF(编辑!AM83="","",编辑!AM83)</f>
        <v/>
      </c>
      <c r="AB83" s="109" t="str">
        <f>IF(编辑!AN83="","",编辑!AN83)</f>
        <v/>
      </c>
      <c r="AC83" s="111" t="str">
        <f>IF(编辑!AO83="","",编辑!AO83)</f>
        <v/>
      </c>
    </row>
    <row r="84" spans="1:29">
      <c r="A84" s="109">
        <f>IF(编辑!A84="","",编辑!A84)</f>
        <v>200080</v>
      </c>
      <c r="B84" s="109" t="str">
        <f>IF(编辑!B84="","",编辑!B84)</f>
        <v>蛊惑者</v>
      </c>
      <c r="C84" s="109">
        <f>IF(编辑!I84="","",编辑!I84)</f>
        <v>77370</v>
      </c>
      <c r="D84" s="109">
        <f>IF(编辑!J84="","",编辑!J84)</f>
        <v>675</v>
      </c>
      <c r="E84" s="109" t="str">
        <f>IF(编辑!K84="","",编辑!K84)</f>
        <v/>
      </c>
      <c r="F84" s="109">
        <f>IF(编辑!L84="","",编辑!L84)</f>
        <v>3003</v>
      </c>
      <c r="G84" s="109">
        <f>IF(编辑!N84="","",编辑!N84)</f>
        <v>5</v>
      </c>
      <c r="H84" s="109">
        <f>IF(编辑!O84="","",编辑!O84)</f>
        <v>1</v>
      </c>
      <c r="I84" s="109">
        <f>IF(编辑!P84="","",编辑!P84)</f>
        <v>10000</v>
      </c>
      <c r="J84" s="109">
        <f>IF(编辑!Q84="","",编辑!Q84)</f>
        <v>5086</v>
      </c>
      <c r="K84" s="109">
        <f>IF(编辑!S84="","",编辑!S84)</f>
        <v>1</v>
      </c>
      <c r="L84" s="109">
        <f>IF(编辑!T84="","",编辑!T84)</f>
        <v>1</v>
      </c>
      <c r="M84" s="109">
        <f>IF(编辑!U84="","",编辑!U84)</f>
        <v>10000</v>
      </c>
      <c r="N84" s="109" t="str">
        <f>IF(编辑!V84="","",编辑!V84)</f>
        <v/>
      </c>
      <c r="O84" s="109" t="str">
        <f>IF(编辑!X84="","",编辑!X84)</f>
        <v/>
      </c>
      <c r="P84" s="109" t="str">
        <f>IF(编辑!Y84="","",编辑!Y84)</f>
        <v/>
      </c>
      <c r="Q84" s="109" t="str">
        <f>IF(编辑!Z84="","",编辑!Z84)</f>
        <v/>
      </c>
      <c r="R84" s="109" t="str">
        <f>IF(编辑!AA84="","",编辑!AA84)</f>
        <v/>
      </c>
      <c r="S84" s="109" t="str">
        <f>IF(编辑!AC84="","",编辑!AC84)</f>
        <v/>
      </c>
      <c r="T84" s="109" t="str">
        <f>IF(编辑!AD84="","",编辑!AD84)</f>
        <v/>
      </c>
      <c r="U84" s="109" t="str">
        <f>IF(编辑!AE84="","",编辑!AE84)</f>
        <v/>
      </c>
      <c r="V84" s="109" t="str">
        <f>IF(编辑!AF84="","",编辑!AF84)</f>
        <v/>
      </c>
      <c r="W84" s="109" t="str">
        <f>IF(编辑!AH84="","",编辑!AH84)</f>
        <v/>
      </c>
      <c r="X84" s="109" t="str">
        <f>IF(编辑!AI84="","",编辑!AI84)</f>
        <v/>
      </c>
      <c r="Y84" s="109" t="str">
        <f>IF(编辑!AJ84="","",编辑!AJ84)</f>
        <v/>
      </c>
      <c r="Z84" s="109" t="str">
        <f>IF(编辑!AK84="","",编辑!AK84)</f>
        <v/>
      </c>
      <c r="AA84" s="109" t="str">
        <f>IF(编辑!AM84="","",编辑!AM84)</f>
        <v/>
      </c>
      <c r="AB84" s="109" t="str">
        <f>IF(编辑!AN84="","",编辑!AN84)</f>
        <v/>
      </c>
      <c r="AC84" s="111" t="str">
        <f>IF(编辑!AO84="","",编辑!AO84)</f>
        <v/>
      </c>
    </row>
    <row r="85" spans="1:29">
      <c r="A85" s="109">
        <f>IF(编辑!A85="","",编辑!A85)</f>
        <v>200081</v>
      </c>
      <c r="B85" s="109" t="str">
        <f>IF(编辑!B85="","",编辑!B85)</f>
        <v>召唤</v>
      </c>
      <c r="C85" s="109">
        <f>IF(编辑!I85="","",编辑!I85)</f>
        <v>77370</v>
      </c>
      <c r="D85" s="109">
        <f>IF(编辑!J85="","",编辑!J85)</f>
        <v>1688</v>
      </c>
      <c r="E85" s="109" t="str">
        <f>IF(编辑!K85="","",编辑!K85)</f>
        <v/>
      </c>
      <c r="F85" s="109">
        <f>IF(编辑!L85="","",编辑!L85)</f>
        <v>3103</v>
      </c>
      <c r="G85" s="109">
        <f>IF(编辑!N85="","",编辑!N85)</f>
        <v>5</v>
      </c>
      <c r="H85" s="109">
        <f>IF(编辑!O85="","",编辑!O85)</f>
        <v>1</v>
      </c>
      <c r="I85" s="109">
        <f>IF(编辑!P85="","",编辑!P85)</f>
        <v>10000</v>
      </c>
      <c r="J85" s="109">
        <f>IF(编辑!Q85="","",编辑!Q85)</f>
        <v>5086</v>
      </c>
      <c r="K85" s="109">
        <f>IF(编辑!S85="","",编辑!S85)</f>
        <v>1</v>
      </c>
      <c r="L85" s="109">
        <f>IF(编辑!T85="","",编辑!T85)</f>
        <v>1</v>
      </c>
      <c r="M85" s="109">
        <f>IF(编辑!U85="","",编辑!U85)</f>
        <v>10000</v>
      </c>
      <c r="N85" s="109" t="str">
        <f>IF(编辑!V85="","",编辑!V85)</f>
        <v/>
      </c>
      <c r="O85" s="109" t="str">
        <f>IF(编辑!X85="","",编辑!X85)</f>
        <v/>
      </c>
      <c r="P85" s="109" t="str">
        <f>IF(编辑!Y85="","",编辑!Y85)</f>
        <v/>
      </c>
      <c r="Q85" s="109" t="str">
        <f>IF(编辑!Z85="","",编辑!Z85)</f>
        <v/>
      </c>
      <c r="R85" s="109" t="str">
        <f>IF(编辑!AA85="","",编辑!AA85)</f>
        <v/>
      </c>
      <c r="S85" s="109" t="str">
        <f>IF(编辑!AC85="","",编辑!AC85)</f>
        <v/>
      </c>
      <c r="T85" s="109" t="str">
        <f>IF(编辑!AD85="","",编辑!AD85)</f>
        <v/>
      </c>
      <c r="U85" s="109" t="str">
        <f>IF(编辑!AE85="","",编辑!AE85)</f>
        <v/>
      </c>
      <c r="V85" s="109" t="str">
        <f>IF(编辑!AF85="","",编辑!AF85)</f>
        <v/>
      </c>
      <c r="W85" s="109" t="str">
        <f>IF(编辑!AH85="","",编辑!AH85)</f>
        <v/>
      </c>
      <c r="X85" s="109" t="str">
        <f>IF(编辑!AI85="","",编辑!AI85)</f>
        <v/>
      </c>
      <c r="Y85" s="109" t="str">
        <f>IF(编辑!AJ85="","",编辑!AJ85)</f>
        <v/>
      </c>
      <c r="Z85" s="109" t="str">
        <f>IF(编辑!AK85="","",编辑!AK85)</f>
        <v/>
      </c>
      <c r="AA85" s="109" t="str">
        <f>IF(编辑!AM85="","",编辑!AM85)</f>
        <v/>
      </c>
      <c r="AB85" s="109" t="str">
        <f>IF(编辑!AN85="","",编辑!AN85)</f>
        <v/>
      </c>
      <c r="AC85" s="111" t="str">
        <f>IF(编辑!AO85="","",编辑!AO85)</f>
        <v/>
      </c>
    </row>
    <row r="86" spans="1:29">
      <c r="A86" s="109">
        <f>IF(编辑!A86="","",编辑!A86)</f>
        <v>200082</v>
      </c>
      <c r="B86" s="109" t="str">
        <f>IF(编辑!B86="","",编辑!B86)</f>
        <v>火种</v>
      </c>
      <c r="C86" s="109">
        <f>IF(编辑!I86="","",编辑!I86)</f>
        <v>77370</v>
      </c>
      <c r="D86" s="109">
        <f>IF(编辑!J86="","",编辑!J86)</f>
        <v>675</v>
      </c>
      <c r="E86" s="109" t="str">
        <f>IF(编辑!K86="","",编辑!K86)</f>
        <v/>
      </c>
      <c r="F86" s="109">
        <f>IF(编辑!L86="","",编辑!L86)</f>
        <v>3003</v>
      </c>
      <c r="G86" s="109">
        <f>IF(编辑!N86="","",编辑!N86)</f>
        <v>5</v>
      </c>
      <c r="H86" s="109">
        <f>IF(编辑!O86="","",编辑!O86)</f>
        <v>1</v>
      </c>
      <c r="I86" s="109">
        <f>IF(编辑!P86="","",编辑!P86)</f>
        <v>10000</v>
      </c>
      <c r="J86" s="109">
        <f>IF(编辑!Q86="","",编辑!Q86)</f>
        <v>3804</v>
      </c>
      <c r="K86" s="109">
        <f>IF(编辑!S86="","",编辑!S86)</f>
        <v>1</v>
      </c>
      <c r="L86" s="109">
        <f>IF(编辑!T86="","",编辑!T86)</f>
        <v>1</v>
      </c>
      <c r="M86" s="109">
        <f>IF(编辑!U86="","",编辑!U86)</f>
        <v>10000</v>
      </c>
      <c r="N86" s="109" t="str">
        <f>IF(编辑!V86="","",编辑!V86)</f>
        <v/>
      </c>
      <c r="O86" s="109" t="str">
        <f>IF(编辑!X86="","",编辑!X86)</f>
        <v/>
      </c>
      <c r="P86" s="109" t="str">
        <f>IF(编辑!Y86="","",编辑!Y86)</f>
        <v/>
      </c>
      <c r="Q86" s="109" t="str">
        <f>IF(编辑!Z86="","",编辑!Z86)</f>
        <v/>
      </c>
      <c r="R86" s="109" t="str">
        <f>IF(编辑!AA86="","",编辑!AA86)</f>
        <v/>
      </c>
      <c r="S86" s="109" t="str">
        <f>IF(编辑!AC86="","",编辑!AC86)</f>
        <v/>
      </c>
      <c r="T86" s="109" t="str">
        <f>IF(编辑!AD86="","",编辑!AD86)</f>
        <v/>
      </c>
      <c r="U86" s="109" t="str">
        <f>IF(编辑!AE86="","",编辑!AE86)</f>
        <v/>
      </c>
      <c r="V86" s="109" t="str">
        <f>IF(编辑!AF86="","",编辑!AF86)</f>
        <v/>
      </c>
      <c r="W86" s="109" t="str">
        <f>IF(编辑!AH86="","",编辑!AH86)</f>
        <v/>
      </c>
      <c r="X86" s="109" t="str">
        <f>IF(编辑!AI86="","",编辑!AI86)</f>
        <v/>
      </c>
      <c r="Y86" s="109" t="str">
        <f>IF(编辑!AJ86="","",编辑!AJ86)</f>
        <v/>
      </c>
      <c r="Z86" s="109" t="str">
        <f>IF(编辑!AK86="","",编辑!AK86)</f>
        <v/>
      </c>
      <c r="AA86" s="109" t="str">
        <f>IF(编辑!AM86="","",编辑!AM86)</f>
        <v/>
      </c>
      <c r="AB86" s="109" t="str">
        <f>IF(编辑!AN86="","",编辑!AN86)</f>
        <v/>
      </c>
      <c r="AC86" s="111" t="str">
        <f>IF(编辑!AO86="","",编辑!AO86)</f>
        <v/>
      </c>
    </row>
    <row r="87" spans="1:29">
      <c r="A87" s="109">
        <f>IF(编辑!A87="","",编辑!A87)</f>
        <v>200083</v>
      </c>
      <c r="B87" s="109" t="str">
        <f>IF(编辑!B87="","",编辑!B87)</f>
        <v>驱除邪恶</v>
      </c>
      <c r="C87" s="109">
        <f>IF(编辑!I87="","",编辑!I87)</f>
        <v>193425</v>
      </c>
      <c r="D87" s="109">
        <f>IF(编辑!J87="","",编辑!J87)</f>
        <v>675</v>
      </c>
      <c r="E87" s="109" t="str">
        <f>IF(编辑!K87="","",编辑!K87)</f>
        <v/>
      </c>
      <c r="F87" s="109">
        <f>IF(编辑!L87="","",编辑!L87)</f>
        <v>3303</v>
      </c>
      <c r="G87" s="109">
        <f>IF(编辑!N87="","",编辑!N87)</f>
        <v>5</v>
      </c>
      <c r="H87" s="109">
        <f>IF(编辑!O87="","",编辑!O87)</f>
        <v>1</v>
      </c>
      <c r="I87" s="109">
        <f>IF(编辑!P87="","",编辑!P87)</f>
        <v>10000</v>
      </c>
      <c r="J87" s="109">
        <f>IF(编辑!Q87="","",编辑!Q87)</f>
        <v>5116</v>
      </c>
      <c r="K87" s="109">
        <f>IF(编辑!S87="","",编辑!S87)</f>
        <v>1</v>
      </c>
      <c r="L87" s="109">
        <f>IF(编辑!T87="","",编辑!T87)</f>
        <v>1</v>
      </c>
      <c r="M87" s="109">
        <f>IF(编辑!U87="","",编辑!U87)</f>
        <v>10000</v>
      </c>
      <c r="N87" s="109" t="str">
        <f>IF(编辑!V87="","",编辑!V87)</f>
        <v/>
      </c>
      <c r="O87" s="109" t="str">
        <f>IF(编辑!X87="","",编辑!X87)</f>
        <v/>
      </c>
      <c r="P87" s="109" t="str">
        <f>IF(编辑!Y87="","",编辑!Y87)</f>
        <v/>
      </c>
      <c r="Q87" s="109" t="str">
        <f>IF(编辑!Z87="","",编辑!Z87)</f>
        <v/>
      </c>
      <c r="R87" s="109" t="str">
        <f>IF(编辑!AA87="","",编辑!AA87)</f>
        <v/>
      </c>
      <c r="S87" s="109" t="str">
        <f>IF(编辑!AC87="","",编辑!AC87)</f>
        <v/>
      </c>
      <c r="T87" s="109" t="str">
        <f>IF(编辑!AD87="","",编辑!AD87)</f>
        <v/>
      </c>
      <c r="U87" s="109" t="str">
        <f>IF(编辑!AE87="","",编辑!AE87)</f>
        <v/>
      </c>
      <c r="V87" s="109" t="str">
        <f>IF(编辑!AF87="","",编辑!AF87)</f>
        <v/>
      </c>
      <c r="W87" s="109" t="str">
        <f>IF(编辑!AH87="","",编辑!AH87)</f>
        <v/>
      </c>
      <c r="X87" s="109" t="str">
        <f>IF(编辑!AI87="","",编辑!AI87)</f>
        <v/>
      </c>
      <c r="Y87" s="109" t="str">
        <f>IF(编辑!AJ87="","",编辑!AJ87)</f>
        <v/>
      </c>
      <c r="Z87" s="109" t="str">
        <f>IF(编辑!AK87="","",编辑!AK87)</f>
        <v/>
      </c>
      <c r="AA87" s="109" t="str">
        <f>IF(编辑!AM87="","",编辑!AM87)</f>
        <v/>
      </c>
      <c r="AB87" s="109" t="str">
        <f>IF(编辑!AN87="","",编辑!AN87)</f>
        <v/>
      </c>
      <c r="AC87" s="111" t="str">
        <f>IF(编辑!AO87="","",编辑!AO87)</f>
        <v/>
      </c>
    </row>
    <row r="88" spans="1:29">
      <c r="A88" s="109">
        <f>IF(编辑!A88="","",编辑!A88)</f>
        <v>200084</v>
      </c>
      <c r="B88" s="109" t="str">
        <f>IF(编辑!B88="","",编辑!B88)</f>
        <v>八脚怪</v>
      </c>
      <c r="C88" s="109">
        <f>IF(编辑!I88="","",编辑!I88)</f>
        <v>77370</v>
      </c>
      <c r="D88" s="109">
        <f>IF(编辑!J88="","",编辑!J88)</f>
        <v>675</v>
      </c>
      <c r="E88" s="109" t="str">
        <f>IF(编辑!K88="","",编辑!K88)</f>
        <v/>
      </c>
      <c r="F88" s="109">
        <f>IF(编辑!L88="","",编辑!L88)</f>
        <v>3003</v>
      </c>
      <c r="G88" s="109">
        <f>IF(编辑!N88="","",编辑!N88)</f>
        <v>5</v>
      </c>
      <c r="H88" s="109">
        <f>IF(编辑!O88="","",编辑!O88)</f>
        <v>1</v>
      </c>
      <c r="I88" s="109">
        <f>IF(编辑!P88="","",编辑!P88)</f>
        <v>10000</v>
      </c>
      <c r="J88" s="109">
        <f>IF(编辑!Q88="","",编辑!Q88)</f>
        <v>3804</v>
      </c>
      <c r="K88" s="109">
        <f>IF(编辑!S88="","",编辑!S88)</f>
        <v>1</v>
      </c>
      <c r="L88" s="109">
        <f>IF(编辑!T88="","",编辑!T88)</f>
        <v>1</v>
      </c>
      <c r="M88" s="109">
        <f>IF(编辑!U88="","",编辑!U88)</f>
        <v>10000</v>
      </c>
      <c r="N88" s="109" t="str">
        <f>IF(编辑!V88="","",编辑!V88)</f>
        <v/>
      </c>
      <c r="O88" s="109" t="str">
        <f>IF(编辑!X88="","",编辑!X88)</f>
        <v/>
      </c>
      <c r="P88" s="109" t="str">
        <f>IF(编辑!Y88="","",编辑!Y88)</f>
        <v/>
      </c>
      <c r="Q88" s="109" t="str">
        <f>IF(编辑!Z88="","",编辑!Z88)</f>
        <v/>
      </c>
      <c r="R88" s="109" t="str">
        <f>IF(编辑!AA88="","",编辑!AA88)</f>
        <v/>
      </c>
      <c r="S88" s="109" t="str">
        <f>IF(编辑!AC88="","",编辑!AC88)</f>
        <v/>
      </c>
      <c r="T88" s="109" t="str">
        <f>IF(编辑!AD88="","",编辑!AD88)</f>
        <v/>
      </c>
      <c r="U88" s="109" t="str">
        <f>IF(编辑!AE88="","",编辑!AE88)</f>
        <v/>
      </c>
      <c r="V88" s="109" t="str">
        <f>IF(编辑!AF88="","",编辑!AF88)</f>
        <v/>
      </c>
      <c r="W88" s="109" t="str">
        <f>IF(编辑!AH88="","",编辑!AH88)</f>
        <v/>
      </c>
      <c r="X88" s="109" t="str">
        <f>IF(编辑!AI88="","",编辑!AI88)</f>
        <v/>
      </c>
      <c r="Y88" s="109" t="str">
        <f>IF(编辑!AJ88="","",编辑!AJ88)</f>
        <v/>
      </c>
      <c r="Z88" s="109" t="str">
        <f>IF(编辑!AK88="","",编辑!AK88)</f>
        <v/>
      </c>
      <c r="AA88" s="109" t="str">
        <f>IF(编辑!AM88="","",编辑!AM88)</f>
        <v/>
      </c>
      <c r="AB88" s="109" t="str">
        <f>IF(编辑!AN88="","",编辑!AN88)</f>
        <v/>
      </c>
      <c r="AC88" s="111" t="str">
        <f>IF(编辑!AO88="","",编辑!AO88)</f>
        <v/>
      </c>
    </row>
    <row r="89" spans="1:29">
      <c r="A89" s="109">
        <f>IF(编辑!A89="","",编辑!A89)</f>
        <v>200085</v>
      </c>
      <c r="B89" s="109" t="str">
        <f>IF(编辑!B89="","",编辑!B89)</f>
        <v>恐怖墓穴</v>
      </c>
      <c r="C89" s="109">
        <f>IF(编辑!I89="","",编辑!I89)</f>
        <v>77370</v>
      </c>
      <c r="D89" s="109">
        <f>IF(编辑!J89="","",编辑!J89)</f>
        <v>675</v>
      </c>
      <c r="E89" s="109" t="str">
        <f>IF(编辑!K89="","",编辑!K89)</f>
        <v/>
      </c>
      <c r="F89" s="109">
        <f>IF(编辑!L89="","",编辑!L89)</f>
        <v>3303</v>
      </c>
      <c r="G89" s="109">
        <f>IF(编辑!N89="","",编辑!N89)</f>
        <v>5</v>
      </c>
      <c r="H89" s="109">
        <f>IF(编辑!O89="","",编辑!O89)</f>
        <v>1</v>
      </c>
      <c r="I89" s="109">
        <f>IF(编辑!P89="","",编辑!P89)</f>
        <v>10000</v>
      </c>
      <c r="J89" s="109">
        <f>IF(编辑!Q89="","",编辑!Q89)</f>
        <v>5086</v>
      </c>
      <c r="K89" s="109">
        <f>IF(编辑!S89="","",编辑!S89)</f>
        <v>1</v>
      </c>
      <c r="L89" s="109">
        <f>IF(编辑!T89="","",编辑!T89)</f>
        <v>1</v>
      </c>
      <c r="M89" s="109">
        <f>IF(编辑!U89="","",编辑!U89)</f>
        <v>10000</v>
      </c>
      <c r="N89" s="109" t="str">
        <f>IF(编辑!V89="","",编辑!V89)</f>
        <v/>
      </c>
      <c r="O89" s="109" t="str">
        <f>IF(编辑!X89="","",编辑!X89)</f>
        <v/>
      </c>
      <c r="P89" s="109" t="str">
        <f>IF(编辑!Y89="","",编辑!Y89)</f>
        <v/>
      </c>
      <c r="Q89" s="109" t="str">
        <f>IF(编辑!Z89="","",编辑!Z89)</f>
        <v/>
      </c>
      <c r="R89" s="109" t="str">
        <f>IF(编辑!AA89="","",编辑!AA89)</f>
        <v/>
      </c>
      <c r="S89" s="109" t="str">
        <f>IF(编辑!AC89="","",编辑!AC89)</f>
        <v/>
      </c>
      <c r="T89" s="109" t="str">
        <f>IF(编辑!AD89="","",编辑!AD89)</f>
        <v/>
      </c>
      <c r="U89" s="109" t="str">
        <f>IF(编辑!AE89="","",编辑!AE89)</f>
        <v/>
      </c>
      <c r="V89" s="109" t="str">
        <f>IF(编辑!AF89="","",编辑!AF89)</f>
        <v/>
      </c>
      <c r="W89" s="109" t="str">
        <f>IF(编辑!AH89="","",编辑!AH89)</f>
        <v/>
      </c>
      <c r="X89" s="109" t="str">
        <f>IF(编辑!AI89="","",编辑!AI89)</f>
        <v/>
      </c>
      <c r="Y89" s="109" t="str">
        <f>IF(编辑!AJ89="","",编辑!AJ89)</f>
        <v/>
      </c>
      <c r="Z89" s="109" t="str">
        <f>IF(编辑!AK89="","",编辑!AK89)</f>
        <v/>
      </c>
      <c r="AA89" s="109" t="str">
        <f>IF(编辑!AM89="","",编辑!AM89)</f>
        <v/>
      </c>
      <c r="AB89" s="109" t="str">
        <f>IF(编辑!AN89="","",编辑!AN89)</f>
        <v/>
      </c>
      <c r="AC89" s="111" t="str">
        <f>IF(编辑!AO89="","",编辑!AO89)</f>
        <v/>
      </c>
    </row>
    <row r="90" spans="1:29">
      <c r="A90" s="109">
        <f>IF(编辑!A90="","",编辑!A90)</f>
        <v>200086</v>
      </c>
      <c r="B90" s="109" t="str">
        <f>IF(编辑!B90="","",编辑!B90)</f>
        <v>恶鬼</v>
      </c>
      <c r="C90" s="109">
        <f>IF(编辑!I90="","",编辑!I90)</f>
        <v>77370</v>
      </c>
      <c r="D90" s="109">
        <f>IF(编辑!J90="","",编辑!J90)</f>
        <v>675</v>
      </c>
      <c r="E90" s="109" t="str">
        <f>IF(编辑!K90="","",编辑!K90)</f>
        <v/>
      </c>
      <c r="F90" s="109">
        <f>IF(编辑!L90="","",编辑!L90)</f>
        <v>3103</v>
      </c>
      <c r="G90" s="109">
        <f>IF(编辑!N90="","",编辑!N90)</f>
        <v>5</v>
      </c>
      <c r="H90" s="109">
        <f>IF(编辑!O90="","",编辑!O90)</f>
        <v>1</v>
      </c>
      <c r="I90" s="109">
        <f>IF(编辑!P90="","",编辑!P90)</f>
        <v>10000</v>
      </c>
      <c r="J90" s="109">
        <f>IF(编辑!Q90="","",编辑!Q90)</f>
        <v>5086</v>
      </c>
      <c r="K90" s="109">
        <f>IF(编辑!S90="","",编辑!S90)</f>
        <v>1</v>
      </c>
      <c r="L90" s="109">
        <f>IF(编辑!T90="","",编辑!T90)</f>
        <v>1</v>
      </c>
      <c r="M90" s="109">
        <f>IF(编辑!U90="","",编辑!U90)</f>
        <v>10000</v>
      </c>
      <c r="N90" s="109" t="str">
        <f>IF(编辑!V90="","",编辑!V90)</f>
        <v/>
      </c>
      <c r="O90" s="109" t="str">
        <f>IF(编辑!X90="","",编辑!X90)</f>
        <v/>
      </c>
      <c r="P90" s="109" t="str">
        <f>IF(编辑!Y90="","",编辑!Y90)</f>
        <v/>
      </c>
      <c r="Q90" s="109" t="str">
        <f>IF(编辑!Z90="","",编辑!Z90)</f>
        <v/>
      </c>
      <c r="R90" s="109" t="str">
        <f>IF(编辑!AA90="","",编辑!AA90)</f>
        <v/>
      </c>
      <c r="S90" s="109" t="str">
        <f>IF(编辑!AC90="","",编辑!AC90)</f>
        <v/>
      </c>
      <c r="T90" s="109" t="str">
        <f>IF(编辑!AD90="","",编辑!AD90)</f>
        <v/>
      </c>
      <c r="U90" s="109" t="str">
        <f>IF(编辑!AE90="","",编辑!AE90)</f>
        <v/>
      </c>
      <c r="V90" s="109" t="str">
        <f>IF(编辑!AF90="","",编辑!AF90)</f>
        <v/>
      </c>
      <c r="W90" s="109" t="str">
        <f>IF(编辑!AH90="","",编辑!AH90)</f>
        <v/>
      </c>
      <c r="X90" s="109" t="str">
        <f>IF(编辑!AI90="","",编辑!AI90)</f>
        <v/>
      </c>
      <c r="Y90" s="109" t="str">
        <f>IF(编辑!AJ90="","",编辑!AJ90)</f>
        <v/>
      </c>
      <c r="Z90" s="109" t="str">
        <f>IF(编辑!AK90="","",编辑!AK90)</f>
        <v/>
      </c>
      <c r="AA90" s="109" t="str">
        <f>IF(编辑!AM90="","",编辑!AM90)</f>
        <v/>
      </c>
      <c r="AB90" s="109" t="str">
        <f>IF(编辑!AN90="","",编辑!AN90)</f>
        <v/>
      </c>
      <c r="AC90" s="111" t="str">
        <f>IF(编辑!AO90="","",编辑!AO90)</f>
        <v/>
      </c>
    </row>
    <row r="91" spans="1:29">
      <c r="A91" s="109">
        <f>IF(编辑!A91="","",编辑!A91)</f>
        <v>200087</v>
      </c>
      <c r="B91" s="109" t="str">
        <f>IF(编辑!B91="","",编辑!B91)</f>
        <v>墓穴的守卫</v>
      </c>
      <c r="C91" s="109">
        <f>IF(编辑!I91="","",编辑!I91)</f>
        <v>77370</v>
      </c>
      <c r="D91" s="109">
        <f>IF(编辑!J91="","",编辑!J91)</f>
        <v>720</v>
      </c>
      <c r="E91" s="109" t="str">
        <f>IF(编辑!K91="","",编辑!K91)</f>
        <v/>
      </c>
      <c r="F91" s="109">
        <f>IF(编辑!L91="","",编辑!L91)</f>
        <v>3103</v>
      </c>
      <c r="G91" s="109">
        <f>IF(编辑!N91="","",编辑!N91)</f>
        <v>5</v>
      </c>
      <c r="H91" s="109">
        <f>IF(编辑!O91="","",编辑!O91)</f>
        <v>1</v>
      </c>
      <c r="I91" s="109">
        <f>IF(编辑!P91="","",编辑!P91)</f>
        <v>10000</v>
      </c>
      <c r="J91" s="109">
        <f>IF(编辑!Q91="","",编辑!Q91)</f>
        <v>5086</v>
      </c>
      <c r="K91" s="109">
        <f>IF(编辑!S91="","",编辑!S91)</f>
        <v>1</v>
      </c>
      <c r="L91" s="109">
        <f>IF(编辑!T91="","",编辑!T91)</f>
        <v>1</v>
      </c>
      <c r="M91" s="109">
        <f>IF(编辑!U91="","",编辑!U91)</f>
        <v>10000</v>
      </c>
      <c r="N91" s="109" t="str">
        <f>IF(编辑!V91="","",编辑!V91)</f>
        <v/>
      </c>
      <c r="O91" s="109" t="str">
        <f>IF(编辑!X91="","",编辑!X91)</f>
        <v/>
      </c>
      <c r="P91" s="109" t="str">
        <f>IF(编辑!Y91="","",编辑!Y91)</f>
        <v/>
      </c>
      <c r="Q91" s="109" t="str">
        <f>IF(编辑!Z91="","",编辑!Z91)</f>
        <v/>
      </c>
      <c r="R91" s="109" t="str">
        <f>IF(编辑!AA91="","",编辑!AA91)</f>
        <v/>
      </c>
      <c r="S91" s="109" t="str">
        <f>IF(编辑!AC91="","",编辑!AC91)</f>
        <v/>
      </c>
      <c r="T91" s="109" t="str">
        <f>IF(编辑!AD91="","",编辑!AD91)</f>
        <v/>
      </c>
      <c r="U91" s="109" t="str">
        <f>IF(编辑!AE91="","",编辑!AE91)</f>
        <v/>
      </c>
      <c r="V91" s="109" t="str">
        <f>IF(编辑!AF91="","",编辑!AF91)</f>
        <v/>
      </c>
      <c r="W91" s="109" t="str">
        <f>IF(编辑!AH91="","",编辑!AH91)</f>
        <v/>
      </c>
      <c r="X91" s="109" t="str">
        <f>IF(编辑!AI91="","",编辑!AI91)</f>
        <v/>
      </c>
      <c r="Y91" s="109" t="str">
        <f>IF(编辑!AJ91="","",编辑!AJ91)</f>
        <v/>
      </c>
      <c r="Z91" s="109" t="str">
        <f>IF(编辑!AK91="","",编辑!AK91)</f>
        <v/>
      </c>
      <c r="AA91" s="109" t="str">
        <f>IF(编辑!AM91="","",编辑!AM91)</f>
        <v/>
      </c>
      <c r="AB91" s="109" t="str">
        <f>IF(编辑!AN91="","",编辑!AN91)</f>
        <v/>
      </c>
      <c r="AC91" s="111" t="str">
        <f>IF(编辑!AO91="","",编辑!AO91)</f>
        <v/>
      </c>
    </row>
    <row r="92" spans="1:29">
      <c r="A92" s="109">
        <f>IF(编辑!A92="","",编辑!A92)</f>
        <v>200088</v>
      </c>
      <c r="B92" s="109" t="str">
        <f>IF(编辑!B92="","",编辑!B92)</f>
        <v>永生</v>
      </c>
      <c r="C92" s="109">
        <f>IF(编辑!I92="","",编辑!I92)</f>
        <v>77370</v>
      </c>
      <c r="D92" s="109">
        <f>IF(编辑!J92="","",编辑!J92)</f>
        <v>1800</v>
      </c>
      <c r="E92" s="109" t="str">
        <f>IF(编辑!K92="","",编辑!K92)</f>
        <v/>
      </c>
      <c r="F92" s="109">
        <f>IF(编辑!L92="","",编辑!L92)</f>
        <v>3103</v>
      </c>
      <c r="G92" s="109">
        <f>IF(编辑!N92="","",编辑!N92)</f>
        <v>5</v>
      </c>
      <c r="H92" s="109">
        <f>IF(编辑!O92="","",编辑!O92)</f>
        <v>1</v>
      </c>
      <c r="I92" s="109">
        <f>IF(编辑!P92="","",编辑!P92)</f>
        <v>10000</v>
      </c>
      <c r="J92" s="109">
        <f>IF(编辑!Q92="","",编辑!Q92)</f>
        <v>5116</v>
      </c>
      <c r="K92" s="109">
        <f>IF(编辑!S92="","",编辑!S92)</f>
        <v>1</v>
      </c>
      <c r="L92" s="109">
        <f>IF(编辑!T92="","",编辑!T92)</f>
        <v>1</v>
      </c>
      <c r="M92" s="109">
        <f>IF(编辑!U92="","",编辑!U92)</f>
        <v>10000</v>
      </c>
      <c r="N92" s="109" t="str">
        <f>IF(编辑!V92="","",编辑!V92)</f>
        <v/>
      </c>
      <c r="O92" s="109" t="str">
        <f>IF(编辑!X92="","",编辑!X92)</f>
        <v/>
      </c>
      <c r="P92" s="109" t="str">
        <f>IF(编辑!Y92="","",编辑!Y92)</f>
        <v/>
      </c>
      <c r="Q92" s="109" t="str">
        <f>IF(编辑!Z92="","",编辑!Z92)</f>
        <v/>
      </c>
      <c r="R92" s="109" t="str">
        <f>IF(编辑!AA92="","",编辑!AA92)</f>
        <v/>
      </c>
      <c r="S92" s="109" t="str">
        <f>IF(编辑!AC92="","",编辑!AC92)</f>
        <v/>
      </c>
      <c r="T92" s="109" t="str">
        <f>IF(编辑!AD92="","",编辑!AD92)</f>
        <v/>
      </c>
      <c r="U92" s="109" t="str">
        <f>IF(编辑!AE92="","",编辑!AE92)</f>
        <v/>
      </c>
      <c r="V92" s="109" t="str">
        <f>IF(编辑!AF92="","",编辑!AF92)</f>
        <v/>
      </c>
      <c r="W92" s="109" t="str">
        <f>IF(编辑!AH92="","",编辑!AH92)</f>
        <v/>
      </c>
      <c r="X92" s="109" t="str">
        <f>IF(编辑!AI92="","",编辑!AI92)</f>
        <v/>
      </c>
      <c r="Y92" s="109" t="str">
        <f>IF(编辑!AJ92="","",编辑!AJ92)</f>
        <v/>
      </c>
      <c r="Z92" s="109" t="str">
        <f>IF(编辑!AK92="","",编辑!AK92)</f>
        <v/>
      </c>
      <c r="AA92" s="109" t="str">
        <f>IF(编辑!AM92="","",编辑!AM92)</f>
        <v/>
      </c>
      <c r="AB92" s="109" t="str">
        <f>IF(编辑!AN92="","",编辑!AN92)</f>
        <v/>
      </c>
      <c r="AC92" s="111" t="str">
        <f>IF(编辑!AO92="","",编辑!AO92)</f>
        <v/>
      </c>
    </row>
    <row r="93" spans="1:29">
      <c r="A93" s="109">
        <f>IF(编辑!A93="","",编辑!A93)</f>
        <v>200089</v>
      </c>
      <c r="B93" s="109" t="str">
        <f>IF(编辑!B93="","",编辑!B93)</f>
        <v>刺痛</v>
      </c>
      <c r="C93" s="109">
        <f>IF(编辑!I93="","",编辑!I93)</f>
        <v>85610</v>
      </c>
      <c r="D93" s="109">
        <f>IF(编辑!J93="","",编辑!J93)</f>
        <v>720</v>
      </c>
      <c r="E93" s="109" t="str">
        <f>IF(编辑!K93="","",编辑!K93)</f>
        <v/>
      </c>
      <c r="F93" s="109">
        <f>IF(编辑!L93="","",编辑!L93)</f>
        <v>3103</v>
      </c>
      <c r="G93" s="109">
        <f>IF(编辑!N93="","",编辑!N93)</f>
        <v>5</v>
      </c>
      <c r="H93" s="109">
        <f>IF(编辑!O93="","",编辑!O93)</f>
        <v>1</v>
      </c>
      <c r="I93" s="109">
        <f>IF(编辑!P93="","",编辑!P93)</f>
        <v>10000</v>
      </c>
      <c r="J93" s="109">
        <f>IF(编辑!Q93="","",编辑!Q93)</f>
        <v>5116</v>
      </c>
      <c r="K93" s="109">
        <f>IF(编辑!S93="","",编辑!S93)</f>
        <v>1</v>
      </c>
      <c r="L93" s="109">
        <f>IF(编辑!T93="","",编辑!T93)</f>
        <v>1</v>
      </c>
      <c r="M93" s="109">
        <f>IF(编辑!U93="","",编辑!U93)</f>
        <v>10000</v>
      </c>
      <c r="N93" s="109" t="str">
        <f>IF(编辑!V93="","",编辑!V93)</f>
        <v/>
      </c>
      <c r="O93" s="109" t="str">
        <f>IF(编辑!X93="","",编辑!X93)</f>
        <v/>
      </c>
      <c r="P93" s="109" t="str">
        <f>IF(编辑!Y93="","",编辑!Y93)</f>
        <v/>
      </c>
      <c r="Q93" s="109" t="str">
        <f>IF(编辑!Z93="","",编辑!Z93)</f>
        <v/>
      </c>
      <c r="R93" s="109" t="str">
        <f>IF(编辑!AA93="","",编辑!AA93)</f>
        <v/>
      </c>
      <c r="S93" s="109" t="str">
        <f>IF(编辑!AC93="","",编辑!AC93)</f>
        <v/>
      </c>
      <c r="T93" s="109" t="str">
        <f>IF(编辑!AD93="","",编辑!AD93)</f>
        <v/>
      </c>
      <c r="U93" s="109" t="str">
        <f>IF(编辑!AE93="","",编辑!AE93)</f>
        <v/>
      </c>
      <c r="V93" s="109" t="str">
        <f>IF(编辑!AF93="","",编辑!AF93)</f>
        <v/>
      </c>
      <c r="W93" s="109" t="str">
        <f>IF(编辑!AH93="","",编辑!AH93)</f>
        <v/>
      </c>
      <c r="X93" s="109" t="str">
        <f>IF(编辑!AI93="","",编辑!AI93)</f>
        <v/>
      </c>
      <c r="Y93" s="109" t="str">
        <f>IF(编辑!AJ93="","",编辑!AJ93)</f>
        <v/>
      </c>
      <c r="Z93" s="109" t="str">
        <f>IF(编辑!AK93="","",编辑!AK93)</f>
        <v/>
      </c>
      <c r="AA93" s="109" t="str">
        <f>IF(编辑!AM93="","",编辑!AM93)</f>
        <v/>
      </c>
      <c r="AB93" s="109" t="str">
        <f>IF(编辑!AN93="","",编辑!AN93)</f>
        <v/>
      </c>
      <c r="AC93" s="111" t="str">
        <f>IF(编辑!AO93="","",编辑!AO93)</f>
        <v/>
      </c>
    </row>
    <row r="94" spans="1:29">
      <c r="A94" s="109">
        <f>IF(编辑!A94="","",编辑!A94)</f>
        <v>200090</v>
      </c>
      <c r="B94" s="109" t="str">
        <f>IF(编辑!B94="","",编辑!B94)</f>
        <v>拔刺</v>
      </c>
      <c r="C94" s="109">
        <f>IF(编辑!I94="","",编辑!I94)</f>
        <v>214025</v>
      </c>
      <c r="D94" s="109">
        <f>IF(编辑!J94="","",编辑!J94)</f>
        <v>720</v>
      </c>
      <c r="E94" s="109" t="str">
        <f>IF(编辑!K94="","",编辑!K94)</f>
        <v/>
      </c>
      <c r="F94" s="109">
        <f>IF(编辑!L94="","",编辑!L94)</f>
        <v>3103</v>
      </c>
      <c r="G94" s="109">
        <f>IF(编辑!N94="","",编辑!N94)</f>
        <v>5</v>
      </c>
      <c r="H94" s="109">
        <f>IF(编辑!O94="","",编辑!O94)</f>
        <v>1</v>
      </c>
      <c r="I94" s="109">
        <f>IF(编辑!P94="","",编辑!P94)</f>
        <v>10000</v>
      </c>
      <c r="J94" s="109">
        <f>IF(编辑!Q94="","",编辑!Q94)</f>
        <v>5086</v>
      </c>
      <c r="K94" s="109">
        <f>IF(编辑!S94="","",编辑!S94)</f>
        <v>1</v>
      </c>
      <c r="L94" s="109">
        <f>IF(编辑!T94="","",编辑!T94)</f>
        <v>1</v>
      </c>
      <c r="M94" s="109">
        <f>IF(编辑!U94="","",编辑!U94)</f>
        <v>10000</v>
      </c>
      <c r="N94" s="109" t="str">
        <f>IF(编辑!V94="","",编辑!V94)</f>
        <v/>
      </c>
      <c r="O94" s="109" t="str">
        <f>IF(编辑!X94="","",编辑!X94)</f>
        <v/>
      </c>
      <c r="P94" s="109" t="str">
        <f>IF(编辑!Y94="","",编辑!Y94)</f>
        <v/>
      </c>
      <c r="Q94" s="109" t="str">
        <f>IF(编辑!Z94="","",编辑!Z94)</f>
        <v/>
      </c>
      <c r="R94" s="109" t="str">
        <f>IF(编辑!AA94="","",编辑!AA94)</f>
        <v/>
      </c>
      <c r="S94" s="109" t="str">
        <f>IF(编辑!AC94="","",编辑!AC94)</f>
        <v/>
      </c>
      <c r="T94" s="109" t="str">
        <f>IF(编辑!AD94="","",编辑!AD94)</f>
        <v/>
      </c>
      <c r="U94" s="109" t="str">
        <f>IF(编辑!AE94="","",编辑!AE94)</f>
        <v/>
      </c>
      <c r="V94" s="109" t="str">
        <f>IF(编辑!AF94="","",编辑!AF94)</f>
        <v/>
      </c>
      <c r="W94" s="109" t="str">
        <f>IF(编辑!AH94="","",编辑!AH94)</f>
        <v/>
      </c>
      <c r="X94" s="109" t="str">
        <f>IF(编辑!AI94="","",编辑!AI94)</f>
        <v/>
      </c>
      <c r="Y94" s="109" t="str">
        <f>IF(编辑!AJ94="","",编辑!AJ94)</f>
        <v/>
      </c>
      <c r="Z94" s="109" t="str">
        <f>IF(编辑!AK94="","",编辑!AK94)</f>
        <v/>
      </c>
      <c r="AA94" s="109" t="str">
        <f>IF(编辑!AM94="","",编辑!AM94)</f>
        <v/>
      </c>
      <c r="AB94" s="109" t="str">
        <f>IF(编辑!AN94="","",编辑!AN94)</f>
        <v/>
      </c>
      <c r="AC94" s="111" t="str">
        <f>IF(编辑!AO94="","",编辑!AO94)</f>
        <v/>
      </c>
    </row>
    <row r="95" spans="1:29">
      <c r="A95" s="109">
        <f>IF(编辑!A95="","",编辑!A95)</f>
        <v>200091</v>
      </c>
      <c r="B95" s="109" t="str">
        <f>IF(编辑!B95="","",编辑!B95)</f>
        <v>夺取饰品</v>
      </c>
      <c r="C95" s="109">
        <f>IF(编辑!I95="","",编辑!I95)</f>
        <v>85610</v>
      </c>
      <c r="D95" s="109">
        <f>IF(编辑!J95="","",编辑!J95)</f>
        <v>720</v>
      </c>
      <c r="E95" s="109" t="str">
        <f>IF(编辑!K95="","",编辑!K95)</f>
        <v/>
      </c>
      <c r="F95" s="109">
        <f>IF(编辑!L95="","",编辑!L95)</f>
        <v>3103</v>
      </c>
      <c r="G95" s="109">
        <f>IF(编辑!N95="","",编辑!N95)</f>
        <v>5</v>
      </c>
      <c r="H95" s="109">
        <f>IF(编辑!O95="","",编辑!O95)</f>
        <v>1</v>
      </c>
      <c r="I95" s="109">
        <f>IF(编辑!P95="","",编辑!P95)</f>
        <v>10000</v>
      </c>
      <c r="J95" s="109">
        <f>IF(编辑!Q95="","",编辑!Q95)</f>
        <v>5116</v>
      </c>
      <c r="K95" s="109">
        <f>IF(编辑!S95="","",编辑!S95)</f>
        <v>1</v>
      </c>
      <c r="L95" s="109">
        <f>IF(编辑!T95="","",编辑!T95)</f>
        <v>1</v>
      </c>
      <c r="M95" s="109">
        <f>IF(编辑!U95="","",编辑!U95)</f>
        <v>10000</v>
      </c>
      <c r="N95" s="109" t="str">
        <f>IF(编辑!V95="","",编辑!V95)</f>
        <v/>
      </c>
      <c r="O95" s="109" t="str">
        <f>IF(编辑!X95="","",编辑!X95)</f>
        <v/>
      </c>
      <c r="P95" s="109" t="str">
        <f>IF(编辑!Y95="","",编辑!Y95)</f>
        <v/>
      </c>
      <c r="Q95" s="109" t="str">
        <f>IF(编辑!Z95="","",编辑!Z95)</f>
        <v/>
      </c>
      <c r="R95" s="109" t="str">
        <f>IF(编辑!AA95="","",编辑!AA95)</f>
        <v/>
      </c>
      <c r="S95" s="109" t="str">
        <f>IF(编辑!AC95="","",编辑!AC95)</f>
        <v/>
      </c>
      <c r="T95" s="109" t="str">
        <f>IF(编辑!AD95="","",编辑!AD95)</f>
        <v/>
      </c>
      <c r="U95" s="109" t="str">
        <f>IF(编辑!AE95="","",编辑!AE95)</f>
        <v/>
      </c>
      <c r="V95" s="109" t="str">
        <f>IF(编辑!AF95="","",编辑!AF95)</f>
        <v/>
      </c>
      <c r="W95" s="109" t="str">
        <f>IF(编辑!AH95="","",编辑!AH95)</f>
        <v/>
      </c>
      <c r="X95" s="109" t="str">
        <f>IF(编辑!AI95="","",编辑!AI95)</f>
        <v/>
      </c>
      <c r="Y95" s="109" t="str">
        <f>IF(编辑!AJ95="","",编辑!AJ95)</f>
        <v/>
      </c>
      <c r="Z95" s="109" t="str">
        <f>IF(编辑!AK95="","",编辑!AK95)</f>
        <v/>
      </c>
      <c r="AA95" s="109" t="str">
        <f>IF(编辑!AM95="","",编辑!AM95)</f>
        <v/>
      </c>
      <c r="AB95" s="109" t="str">
        <f>IF(编辑!AN95="","",编辑!AN95)</f>
        <v/>
      </c>
      <c r="AC95" s="111" t="str">
        <f>IF(编辑!AO95="","",编辑!AO95)</f>
        <v/>
      </c>
    </row>
    <row r="96" spans="1:29">
      <c r="A96" s="109">
        <f>IF(编辑!A96="","",编辑!A96)</f>
        <v>200092</v>
      </c>
      <c r="B96" s="109" t="str">
        <f>IF(编辑!B96="","",编辑!B96)</f>
        <v>大漠凶灵</v>
      </c>
      <c r="C96" s="109">
        <f>IF(编辑!I96="","",编辑!I96)</f>
        <v>85610</v>
      </c>
      <c r="D96" s="109">
        <f>IF(编辑!J96="","",编辑!J96)</f>
        <v>750</v>
      </c>
      <c r="E96" s="109" t="str">
        <f>IF(编辑!K96="","",编辑!K96)</f>
        <v/>
      </c>
      <c r="F96" s="109">
        <f>IF(编辑!L96="","",编辑!L96)</f>
        <v>3003</v>
      </c>
      <c r="G96" s="109">
        <f>IF(编辑!N96="","",编辑!N96)</f>
        <v>5</v>
      </c>
      <c r="H96" s="109">
        <f>IF(编辑!O96="","",编辑!O96)</f>
        <v>1</v>
      </c>
      <c r="I96" s="109">
        <f>IF(编辑!P96="","",编辑!P96)</f>
        <v>10000</v>
      </c>
      <c r="J96" s="109">
        <f>IF(编辑!Q96="","",编辑!Q96)</f>
        <v>3804</v>
      </c>
      <c r="K96" s="109">
        <f>IF(编辑!S96="","",编辑!S96)</f>
        <v>1</v>
      </c>
      <c r="L96" s="109">
        <f>IF(编辑!T96="","",编辑!T96)</f>
        <v>1</v>
      </c>
      <c r="M96" s="109">
        <f>IF(编辑!U96="","",编辑!U96)</f>
        <v>10000</v>
      </c>
      <c r="N96" s="109" t="str">
        <f>IF(编辑!V96="","",编辑!V96)</f>
        <v/>
      </c>
      <c r="O96" s="109" t="str">
        <f>IF(编辑!X96="","",编辑!X96)</f>
        <v/>
      </c>
      <c r="P96" s="109" t="str">
        <f>IF(编辑!Y96="","",编辑!Y96)</f>
        <v/>
      </c>
      <c r="Q96" s="109" t="str">
        <f>IF(编辑!Z96="","",编辑!Z96)</f>
        <v/>
      </c>
      <c r="R96" s="109" t="str">
        <f>IF(编辑!AA96="","",编辑!AA96)</f>
        <v/>
      </c>
      <c r="S96" s="109" t="str">
        <f>IF(编辑!AC96="","",编辑!AC96)</f>
        <v/>
      </c>
      <c r="T96" s="109" t="str">
        <f>IF(编辑!AD96="","",编辑!AD96)</f>
        <v/>
      </c>
      <c r="U96" s="109" t="str">
        <f>IF(编辑!AE96="","",编辑!AE96)</f>
        <v/>
      </c>
      <c r="V96" s="109" t="str">
        <f>IF(编辑!AF96="","",编辑!AF96)</f>
        <v/>
      </c>
      <c r="W96" s="109" t="str">
        <f>IF(编辑!AH96="","",编辑!AH96)</f>
        <v/>
      </c>
      <c r="X96" s="109" t="str">
        <f>IF(编辑!AI96="","",编辑!AI96)</f>
        <v/>
      </c>
      <c r="Y96" s="109" t="str">
        <f>IF(编辑!AJ96="","",编辑!AJ96)</f>
        <v/>
      </c>
      <c r="Z96" s="109" t="str">
        <f>IF(编辑!AK96="","",编辑!AK96)</f>
        <v/>
      </c>
      <c r="AA96" s="109" t="str">
        <f>IF(编辑!AM96="","",编辑!AM96)</f>
        <v/>
      </c>
      <c r="AB96" s="109" t="str">
        <f>IF(编辑!AN96="","",编辑!AN96)</f>
        <v/>
      </c>
      <c r="AC96" s="111" t="str">
        <f>IF(编辑!AO96="","",编辑!AO96)</f>
        <v/>
      </c>
    </row>
    <row r="97" spans="1:29">
      <c r="A97" s="109">
        <f>IF(编辑!A97="","",编辑!A97)</f>
        <v>200093</v>
      </c>
      <c r="B97" s="109" t="str">
        <f>IF(编辑!B97="","",编辑!B97)</f>
        <v>沙漠中的蝙蝠</v>
      </c>
      <c r="C97" s="109">
        <f>IF(编辑!I97="","",编辑!I97)</f>
        <v>25683</v>
      </c>
      <c r="D97" s="109">
        <f>IF(编辑!J97="","",编辑!J97)</f>
        <v>750</v>
      </c>
      <c r="E97" s="109" t="str">
        <f>IF(编辑!K97="","",编辑!K97)</f>
        <v/>
      </c>
      <c r="F97" s="109">
        <f>IF(编辑!L97="","",编辑!L97)</f>
        <v>3003</v>
      </c>
      <c r="G97" s="109">
        <f>IF(编辑!N97="","",编辑!N97)</f>
        <v>5</v>
      </c>
      <c r="H97" s="109">
        <f>IF(编辑!O97="","",编辑!O97)</f>
        <v>1</v>
      </c>
      <c r="I97" s="109">
        <f>IF(编辑!P97="","",编辑!P97)</f>
        <v>10000</v>
      </c>
      <c r="J97" s="109">
        <f>IF(编辑!Q97="","",编辑!Q97)</f>
        <v>5086</v>
      </c>
      <c r="K97" s="109">
        <f>IF(编辑!S97="","",编辑!S97)</f>
        <v>1</v>
      </c>
      <c r="L97" s="109">
        <f>IF(编辑!T97="","",编辑!T97)</f>
        <v>1</v>
      </c>
      <c r="M97" s="109">
        <f>IF(编辑!U97="","",编辑!U97)</f>
        <v>10000</v>
      </c>
      <c r="N97" s="109" t="str">
        <f>IF(编辑!V97="","",编辑!V97)</f>
        <v/>
      </c>
      <c r="O97" s="109" t="str">
        <f>IF(编辑!X97="","",编辑!X97)</f>
        <v/>
      </c>
      <c r="P97" s="109" t="str">
        <f>IF(编辑!Y97="","",编辑!Y97)</f>
        <v/>
      </c>
      <c r="Q97" s="109" t="str">
        <f>IF(编辑!Z97="","",编辑!Z97)</f>
        <v/>
      </c>
      <c r="R97" s="109" t="str">
        <f>IF(编辑!AA97="","",编辑!AA97)</f>
        <v/>
      </c>
      <c r="S97" s="109" t="str">
        <f>IF(编辑!AC97="","",编辑!AC97)</f>
        <v/>
      </c>
      <c r="T97" s="109" t="str">
        <f>IF(编辑!AD97="","",编辑!AD97)</f>
        <v/>
      </c>
      <c r="U97" s="109" t="str">
        <f>IF(编辑!AE97="","",编辑!AE97)</f>
        <v/>
      </c>
      <c r="V97" s="109" t="str">
        <f>IF(编辑!AF97="","",编辑!AF97)</f>
        <v/>
      </c>
      <c r="W97" s="109" t="str">
        <f>IF(编辑!AH97="","",编辑!AH97)</f>
        <v/>
      </c>
      <c r="X97" s="109" t="str">
        <f>IF(编辑!AI97="","",编辑!AI97)</f>
        <v/>
      </c>
      <c r="Y97" s="109" t="str">
        <f>IF(编辑!AJ97="","",编辑!AJ97)</f>
        <v/>
      </c>
      <c r="Z97" s="109" t="str">
        <f>IF(编辑!AK97="","",编辑!AK97)</f>
        <v/>
      </c>
      <c r="AA97" s="109" t="str">
        <f>IF(编辑!AM97="","",编辑!AM97)</f>
        <v/>
      </c>
      <c r="AB97" s="109" t="str">
        <f>IF(编辑!AN97="","",编辑!AN97)</f>
        <v/>
      </c>
      <c r="AC97" s="111" t="str">
        <f>IF(编辑!AO97="","",编辑!AO97)</f>
        <v/>
      </c>
    </row>
    <row r="98" spans="1:29">
      <c r="A98" s="109">
        <f>IF(编辑!A98="","",编辑!A98)</f>
        <v>200094</v>
      </c>
      <c r="B98" s="109" t="str">
        <f>IF(编辑!B98="","",编辑!B98)</f>
        <v>蝎子王</v>
      </c>
      <c r="C98" s="109">
        <f>IF(编辑!I98="","",编辑!I98)</f>
        <v>85610</v>
      </c>
      <c r="D98" s="109">
        <f>IF(编辑!J98="","",编辑!J98)</f>
        <v>1875</v>
      </c>
      <c r="E98" s="109" t="str">
        <f>IF(编辑!K98="","",编辑!K98)</f>
        <v/>
      </c>
      <c r="F98" s="109">
        <f>IF(编辑!L98="","",编辑!L98)</f>
        <v>3403</v>
      </c>
      <c r="G98" s="109">
        <f>IF(编辑!N98="","",编辑!N98)</f>
        <v>5</v>
      </c>
      <c r="H98" s="109">
        <f>IF(编辑!O98="","",编辑!O98)</f>
        <v>1</v>
      </c>
      <c r="I98" s="109">
        <f>IF(编辑!P98="","",编辑!P98)</f>
        <v>10000</v>
      </c>
      <c r="J98" s="109">
        <f>IF(编辑!Q98="","",编辑!Q98)</f>
        <v>5086</v>
      </c>
      <c r="K98" s="109">
        <f>IF(编辑!S98="","",编辑!S98)</f>
        <v>1</v>
      </c>
      <c r="L98" s="109">
        <f>IF(编辑!T98="","",编辑!T98)</f>
        <v>1</v>
      </c>
      <c r="M98" s="109">
        <f>IF(编辑!U98="","",编辑!U98)</f>
        <v>10000</v>
      </c>
      <c r="N98" s="109" t="str">
        <f>IF(编辑!V98="","",编辑!V98)</f>
        <v/>
      </c>
      <c r="O98" s="109" t="str">
        <f>IF(编辑!X98="","",编辑!X98)</f>
        <v/>
      </c>
      <c r="P98" s="109" t="str">
        <f>IF(编辑!Y98="","",编辑!Y98)</f>
        <v/>
      </c>
      <c r="Q98" s="109" t="str">
        <f>IF(编辑!Z98="","",编辑!Z98)</f>
        <v/>
      </c>
      <c r="R98" s="109" t="str">
        <f>IF(编辑!AA98="","",编辑!AA98)</f>
        <v/>
      </c>
      <c r="S98" s="109" t="str">
        <f>IF(编辑!AC98="","",编辑!AC98)</f>
        <v/>
      </c>
      <c r="T98" s="109" t="str">
        <f>IF(编辑!AD98="","",编辑!AD98)</f>
        <v/>
      </c>
      <c r="U98" s="109" t="str">
        <f>IF(编辑!AE98="","",编辑!AE98)</f>
        <v/>
      </c>
      <c r="V98" s="109" t="str">
        <f>IF(编辑!AF98="","",编辑!AF98)</f>
        <v/>
      </c>
      <c r="W98" s="109" t="str">
        <f>IF(编辑!AH98="","",编辑!AH98)</f>
        <v/>
      </c>
      <c r="X98" s="109" t="str">
        <f>IF(编辑!AI98="","",编辑!AI98)</f>
        <v/>
      </c>
      <c r="Y98" s="109" t="str">
        <f>IF(编辑!AJ98="","",编辑!AJ98)</f>
        <v/>
      </c>
      <c r="Z98" s="109" t="str">
        <f>IF(编辑!AK98="","",编辑!AK98)</f>
        <v/>
      </c>
      <c r="AA98" s="109" t="str">
        <f>IF(编辑!AM98="","",编辑!AM98)</f>
        <v/>
      </c>
      <c r="AB98" s="109" t="str">
        <f>IF(编辑!AN98="","",编辑!AN98)</f>
        <v/>
      </c>
      <c r="AC98" s="111" t="str">
        <f>IF(编辑!AO98="","",编辑!AO98)</f>
        <v/>
      </c>
    </row>
    <row r="99" spans="1:29">
      <c r="A99" s="109">
        <f>IF(编辑!A99="","",编辑!A99)</f>
        <v>200095</v>
      </c>
      <c r="B99" s="109" t="str">
        <f>IF(编辑!B99="","",编辑!B99)</f>
        <v>赤色凶兆</v>
      </c>
      <c r="C99" s="109">
        <f>IF(编辑!I99="","",编辑!I99)</f>
        <v>85610</v>
      </c>
      <c r="D99" s="109">
        <f>IF(编辑!J99="","",编辑!J99)</f>
        <v>750</v>
      </c>
      <c r="E99" s="109" t="str">
        <f>IF(编辑!K99="","",编辑!K99)</f>
        <v/>
      </c>
      <c r="F99" s="109">
        <f>IF(编辑!L99="","",编辑!L99)</f>
        <v>3403</v>
      </c>
      <c r="G99" s="109">
        <f>IF(编辑!N99="","",编辑!N99)</f>
        <v>5</v>
      </c>
      <c r="H99" s="109">
        <f>IF(编辑!O99="","",编辑!O99)</f>
        <v>1</v>
      </c>
      <c r="I99" s="109">
        <f>IF(编辑!P99="","",编辑!P99)</f>
        <v>10000</v>
      </c>
      <c r="J99" s="109">
        <f>IF(编辑!Q99="","",编辑!Q99)</f>
        <v>5086</v>
      </c>
      <c r="K99" s="109">
        <f>IF(编辑!S99="","",编辑!S99)</f>
        <v>1</v>
      </c>
      <c r="L99" s="109">
        <f>IF(编辑!T99="","",编辑!T99)</f>
        <v>1</v>
      </c>
      <c r="M99" s="109">
        <f>IF(编辑!U99="","",编辑!U99)</f>
        <v>10000</v>
      </c>
      <c r="N99" s="109" t="str">
        <f>IF(编辑!V99="","",编辑!V99)</f>
        <v/>
      </c>
      <c r="O99" s="109" t="str">
        <f>IF(编辑!X99="","",编辑!X99)</f>
        <v/>
      </c>
      <c r="P99" s="109" t="str">
        <f>IF(编辑!Y99="","",编辑!Y99)</f>
        <v/>
      </c>
      <c r="Q99" s="109" t="str">
        <f>IF(编辑!Z99="","",编辑!Z99)</f>
        <v/>
      </c>
      <c r="R99" s="109" t="str">
        <f>IF(编辑!AA99="","",编辑!AA99)</f>
        <v/>
      </c>
      <c r="S99" s="109" t="str">
        <f>IF(编辑!AC99="","",编辑!AC99)</f>
        <v/>
      </c>
      <c r="T99" s="109" t="str">
        <f>IF(编辑!AD99="","",编辑!AD99)</f>
        <v/>
      </c>
      <c r="U99" s="109" t="str">
        <f>IF(编辑!AE99="","",编辑!AE99)</f>
        <v/>
      </c>
      <c r="V99" s="109" t="str">
        <f>IF(编辑!AF99="","",编辑!AF99)</f>
        <v/>
      </c>
      <c r="W99" s="109" t="str">
        <f>IF(编辑!AH99="","",编辑!AH99)</f>
        <v/>
      </c>
      <c r="X99" s="109" t="str">
        <f>IF(编辑!AI99="","",编辑!AI99)</f>
        <v/>
      </c>
      <c r="Y99" s="109" t="str">
        <f>IF(编辑!AJ99="","",编辑!AJ99)</f>
        <v/>
      </c>
      <c r="Z99" s="109" t="str">
        <f>IF(编辑!AK99="","",编辑!AK99)</f>
        <v/>
      </c>
      <c r="AA99" s="109" t="str">
        <f>IF(编辑!AM99="","",编辑!AM99)</f>
        <v/>
      </c>
      <c r="AB99" s="109" t="str">
        <f>IF(编辑!AN99="","",编辑!AN99)</f>
        <v/>
      </c>
      <c r="AC99" s="111" t="str">
        <f>IF(编辑!AO99="","",编辑!AO99)</f>
        <v/>
      </c>
    </row>
    <row r="100" spans="1:29">
      <c r="A100" s="109">
        <f>IF(编辑!A100="","",编辑!A100)</f>
        <v>200096</v>
      </c>
      <c r="B100" s="109" t="str">
        <f>IF(编辑!B100="","",编辑!B100)</f>
        <v>滴血的骨头</v>
      </c>
      <c r="C100" s="109">
        <f>IF(编辑!I100="","",编辑!I100)</f>
        <v>135720</v>
      </c>
      <c r="D100" s="109">
        <f>IF(编辑!J100="","",编辑!J100)</f>
        <v>750</v>
      </c>
      <c r="E100" s="109" t="str">
        <f>IF(编辑!K100="","",编辑!K100)</f>
        <v/>
      </c>
      <c r="F100" s="109">
        <f>IF(编辑!L100="","",编辑!L100)</f>
        <v>3003</v>
      </c>
      <c r="G100" s="109">
        <f>IF(编辑!N100="","",编辑!N100)</f>
        <v>5</v>
      </c>
      <c r="H100" s="109">
        <f>IF(编辑!O100="","",编辑!O100)</f>
        <v>1</v>
      </c>
      <c r="I100" s="109">
        <f>IF(编辑!P100="","",编辑!P100)</f>
        <v>10000</v>
      </c>
      <c r="J100" s="109">
        <f>IF(编辑!Q100="","",编辑!Q100)</f>
        <v>5086</v>
      </c>
      <c r="K100" s="109">
        <f>IF(编辑!S100="","",编辑!S100)</f>
        <v>1</v>
      </c>
      <c r="L100" s="109">
        <f>IF(编辑!T100="","",编辑!T100)</f>
        <v>1</v>
      </c>
      <c r="M100" s="109">
        <f>IF(编辑!U100="","",编辑!U100)</f>
        <v>10000</v>
      </c>
      <c r="N100" s="109" t="str">
        <f>IF(编辑!V100="","",编辑!V100)</f>
        <v/>
      </c>
      <c r="O100" s="109" t="str">
        <f>IF(编辑!X100="","",编辑!X100)</f>
        <v/>
      </c>
      <c r="P100" s="109" t="str">
        <f>IF(编辑!Y100="","",编辑!Y100)</f>
        <v/>
      </c>
      <c r="Q100" s="109" t="str">
        <f>IF(编辑!Z100="","",编辑!Z100)</f>
        <v/>
      </c>
      <c r="R100" s="109" t="str">
        <f>IF(编辑!AA100="","",编辑!AA100)</f>
        <v/>
      </c>
      <c r="S100" s="109" t="str">
        <f>IF(编辑!AC100="","",编辑!AC100)</f>
        <v/>
      </c>
      <c r="T100" s="109" t="str">
        <f>IF(编辑!AD100="","",编辑!AD100)</f>
        <v/>
      </c>
      <c r="U100" s="109" t="str">
        <f>IF(编辑!AE100="","",编辑!AE100)</f>
        <v/>
      </c>
      <c r="V100" s="109" t="str">
        <f>IF(编辑!AF100="","",编辑!AF100)</f>
        <v/>
      </c>
      <c r="W100" s="109" t="str">
        <f>IF(编辑!AH100="","",编辑!AH100)</f>
        <v/>
      </c>
      <c r="X100" s="109" t="str">
        <f>IF(编辑!AI100="","",编辑!AI100)</f>
        <v/>
      </c>
      <c r="Y100" s="109" t="str">
        <f>IF(编辑!AJ100="","",编辑!AJ100)</f>
        <v/>
      </c>
      <c r="Z100" s="109" t="str">
        <f>IF(编辑!AK100="","",编辑!AK100)</f>
        <v/>
      </c>
      <c r="AA100" s="109" t="str">
        <f>IF(编辑!AM100="","",编辑!AM100)</f>
        <v/>
      </c>
      <c r="AB100" s="109" t="str">
        <f>IF(编辑!AN100="","",编辑!AN100)</f>
        <v/>
      </c>
      <c r="AC100" s="111" t="str">
        <f>IF(编辑!AO100="","",编辑!AO100)</f>
        <v/>
      </c>
    </row>
    <row r="101" spans="1:29">
      <c r="A101" s="109">
        <f>IF(编辑!A101="","",编辑!A101)</f>
        <v>200097</v>
      </c>
      <c r="B101" s="109" t="str">
        <f>IF(编辑!B101="","",编辑!B101)</f>
        <v>沙漠中的恶魔</v>
      </c>
      <c r="C101" s="109">
        <f>IF(编辑!I101="","",编辑!I101)</f>
        <v>135720</v>
      </c>
      <c r="D101" s="109">
        <f>IF(编辑!J101="","",编辑!J101)</f>
        <v>1875</v>
      </c>
      <c r="E101" s="109" t="str">
        <f>IF(编辑!K101="","",编辑!K101)</f>
        <v/>
      </c>
      <c r="F101" s="109">
        <f>IF(编辑!L101="","",编辑!L101)</f>
        <v>3103</v>
      </c>
      <c r="G101" s="109">
        <f>IF(编辑!N101="","",编辑!N101)</f>
        <v>5</v>
      </c>
      <c r="H101" s="109">
        <f>IF(编辑!O101="","",编辑!O101)</f>
        <v>1</v>
      </c>
      <c r="I101" s="109">
        <f>IF(编辑!P101="","",编辑!P101)</f>
        <v>10000</v>
      </c>
      <c r="J101" s="109">
        <f>IF(编辑!Q101="","",编辑!Q101)</f>
        <v>5116</v>
      </c>
      <c r="K101" s="109">
        <f>IF(编辑!S101="","",编辑!S101)</f>
        <v>1</v>
      </c>
      <c r="L101" s="109">
        <f>IF(编辑!T101="","",编辑!T101)</f>
        <v>1</v>
      </c>
      <c r="M101" s="109">
        <f>IF(编辑!U101="","",编辑!U101)</f>
        <v>10000</v>
      </c>
      <c r="N101" s="109" t="str">
        <f>IF(编辑!V101="","",编辑!V101)</f>
        <v/>
      </c>
      <c r="O101" s="109" t="str">
        <f>IF(编辑!X101="","",编辑!X101)</f>
        <v/>
      </c>
      <c r="P101" s="109" t="str">
        <f>IF(编辑!Y101="","",编辑!Y101)</f>
        <v/>
      </c>
      <c r="Q101" s="109" t="str">
        <f>IF(编辑!Z101="","",编辑!Z101)</f>
        <v/>
      </c>
      <c r="R101" s="109" t="str">
        <f>IF(编辑!AA101="","",编辑!AA101)</f>
        <v/>
      </c>
      <c r="S101" s="109" t="str">
        <f>IF(编辑!AC101="","",编辑!AC101)</f>
        <v/>
      </c>
      <c r="T101" s="109" t="str">
        <f>IF(编辑!AD101="","",编辑!AD101)</f>
        <v/>
      </c>
      <c r="U101" s="109" t="str">
        <f>IF(编辑!AE101="","",编辑!AE101)</f>
        <v/>
      </c>
      <c r="V101" s="109" t="str">
        <f>IF(编辑!AF101="","",编辑!AF101)</f>
        <v/>
      </c>
      <c r="W101" s="109" t="str">
        <f>IF(编辑!AH101="","",编辑!AH101)</f>
        <v/>
      </c>
      <c r="X101" s="109" t="str">
        <f>IF(编辑!AI101="","",编辑!AI101)</f>
        <v/>
      </c>
      <c r="Y101" s="109" t="str">
        <f>IF(编辑!AJ101="","",编辑!AJ101)</f>
        <v/>
      </c>
      <c r="Z101" s="109" t="str">
        <f>IF(编辑!AK101="","",编辑!AK101)</f>
        <v/>
      </c>
      <c r="AA101" s="109" t="str">
        <f>IF(编辑!AM101="","",编辑!AM101)</f>
        <v/>
      </c>
      <c r="AB101" s="109" t="str">
        <f>IF(编辑!AN101="","",编辑!AN101)</f>
        <v/>
      </c>
      <c r="AC101" s="111" t="str">
        <f>IF(编辑!AO101="","",编辑!AO101)</f>
        <v/>
      </c>
    </row>
    <row r="102" spans="1:29">
      <c r="A102" s="109">
        <f>IF(编辑!A102="","",编辑!A102)</f>
        <v>200098</v>
      </c>
      <c r="B102" s="109" t="str">
        <f>IF(编辑!B102="","",编辑!B102)</f>
        <v>镰刀</v>
      </c>
      <c r="C102" s="109">
        <f>IF(编辑!I102="","",编辑!I102)</f>
        <v>339300</v>
      </c>
      <c r="D102" s="109">
        <f>IF(编辑!J102="","",编辑!J102)</f>
        <v>780</v>
      </c>
      <c r="E102" s="109" t="str">
        <f>IF(编辑!K102="","",编辑!K102)</f>
        <v/>
      </c>
      <c r="F102" s="109">
        <f>IF(编辑!L102="","",编辑!L102)</f>
        <v>3103</v>
      </c>
      <c r="G102" s="109">
        <f>IF(编辑!N102="","",编辑!N102)</f>
        <v>5</v>
      </c>
      <c r="H102" s="109">
        <f>IF(编辑!O102="","",编辑!O102)</f>
        <v>1</v>
      </c>
      <c r="I102" s="109">
        <f>IF(编辑!P102="","",编辑!P102)</f>
        <v>10000</v>
      </c>
      <c r="J102" s="109">
        <f>IF(编辑!Q102="","",编辑!Q102)</f>
        <v>3804</v>
      </c>
      <c r="K102" s="109">
        <f>IF(编辑!S102="","",编辑!S102)</f>
        <v>1</v>
      </c>
      <c r="L102" s="109">
        <f>IF(编辑!T102="","",编辑!T102)</f>
        <v>1</v>
      </c>
      <c r="M102" s="109">
        <f>IF(编辑!U102="","",编辑!U102)</f>
        <v>10000</v>
      </c>
      <c r="N102" s="109" t="str">
        <f>IF(编辑!V102="","",编辑!V102)</f>
        <v/>
      </c>
      <c r="O102" s="109" t="str">
        <f>IF(编辑!X102="","",编辑!X102)</f>
        <v/>
      </c>
      <c r="P102" s="109" t="str">
        <f>IF(编辑!Y102="","",编辑!Y102)</f>
        <v/>
      </c>
      <c r="Q102" s="109" t="str">
        <f>IF(编辑!Z102="","",编辑!Z102)</f>
        <v/>
      </c>
      <c r="R102" s="109" t="str">
        <f>IF(编辑!AA102="","",编辑!AA102)</f>
        <v/>
      </c>
      <c r="S102" s="109" t="str">
        <f>IF(编辑!AC102="","",编辑!AC102)</f>
        <v/>
      </c>
      <c r="T102" s="109" t="str">
        <f>IF(编辑!AD102="","",编辑!AD102)</f>
        <v/>
      </c>
      <c r="U102" s="109" t="str">
        <f>IF(编辑!AE102="","",编辑!AE102)</f>
        <v/>
      </c>
      <c r="V102" s="109" t="str">
        <f>IF(编辑!AF102="","",编辑!AF102)</f>
        <v/>
      </c>
      <c r="W102" s="109" t="str">
        <f>IF(编辑!AH102="","",编辑!AH102)</f>
        <v/>
      </c>
      <c r="X102" s="109" t="str">
        <f>IF(编辑!AI102="","",编辑!AI102)</f>
        <v/>
      </c>
      <c r="Y102" s="109" t="str">
        <f>IF(编辑!AJ102="","",编辑!AJ102)</f>
        <v/>
      </c>
      <c r="Z102" s="109" t="str">
        <f>IF(编辑!AK102="","",编辑!AK102)</f>
        <v/>
      </c>
      <c r="AA102" s="109" t="str">
        <f>IF(编辑!AM102="","",编辑!AM102)</f>
        <v/>
      </c>
      <c r="AB102" s="109" t="str">
        <f>IF(编辑!AN102="","",编辑!AN102)</f>
        <v/>
      </c>
      <c r="AC102" s="111" t="str">
        <f>IF(编辑!AO102="","",编辑!AO102)</f>
        <v/>
      </c>
    </row>
    <row r="103" spans="1:29">
      <c r="A103" s="109">
        <f>IF(编辑!A103="","",编辑!A103)</f>
        <v>200099</v>
      </c>
      <c r="B103" s="109" t="str">
        <f>IF(编辑!B103="","",编辑!B103)</f>
        <v>夺取鱼骨</v>
      </c>
      <c r="C103" s="109">
        <f>IF(编辑!I103="","",编辑!I103)</f>
        <v>135720</v>
      </c>
      <c r="D103" s="109">
        <f>IF(编辑!J103="","",编辑!J103)</f>
        <v>780</v>
      </c>
      <c r="E103" s="109" t="str">
        <f>IF(编辑!K103="","",编辑!K103)</f>
        <v/>
      </c>
      <c r="F103" s="109">
        <f>IF(编辑!L103="","",编辑!L103)</f>
        <v>3003</v>
      </c>
      <c r="G103" s="109">
        <f>IF(编辑!N103="","",编辑!N103)</f>
        <v>5</v>
      </c>
      <c r="H103" s="109">
        <f>IF(编辑!O103="","",编辑!O103)</f>
        <v>1</v>
      </c>
      <c r="I103" s="109">
        <f>IF(编辑!P103="","",编辑!P103)</f>
        <v>10000</v>
      </c>
      <c r="J103" s="109">
        <f>IF(编辑!Q103="","",编辑!Q103)</f>
        <v>5086</v>
      </c>
      <c r="K103" s="109">
        <f>IF(编辑!S103="","",编辑!S103)</f>
        <v>1</v>
      </c>
      <c r="L103" s="109">
        <f>IF(编辑!T103="","",编辑!T103)</f>
        <v>1</v>
      </c>
      <c r="M103" s="109">
        <f>IF(编辑!U103="","",编辑!U103)</f>
        <v>10000</v>
      </c>
      <c r="N103" s="109" t="str">
        <f>IF(编辑!V103="","",编辑!V103)</f>
        <v/>
      </c>
      <c r="O103" s="109" t="str">
        <f>IF(编辑!X103="","",编辑!X103)</f>
        <v/>
      </c>
      <c r="P103" s="109" t="str">
        <f>IF(编辑!Y103="","",编辑!Y103)</f>
        <v/>
      </c>
      <c r="Q103" s="109" t="str">
        <f>IF(编辑!Z103="","",编辑!Z103)</f>
        <v/>
      </c>
      <c r="R103" s="109" t="str">
        <f>IF(编辑!AA103="","",编辑!AA103)</f>
        <v/>
      </c>
      <c r="S103" s="109" t="str">
        <f>IF(编辑!AC103="","",编辑!AC103)</f>
        <v/>
      </c>
      <c r="T103" s="109" t="str">
        <f>IF(编辑!AD103="","",编辑!AD103)</f>
        <v/>
      </c>
      <c r="U103" s="109" t="str">
        <f>IF(编辑!AE103="","",编辑!AE103)</f>
        <v/>
      </c>
      <c r="V103" s="109" t="str">
        <f>IF(编辑!AF103="","",编辑!AF103)</f>
        <v/>
      </c>
      <c r="W103" s="109" t="str">
        <f>IF(编辑!AH103="","",编辑!AH103)</f>
        <v/>
      </c>
      <c r="X103" s="109" t="str">
        <f>IF(编辑!AI103="","",编辑!AI103)</f>
        <v/>
      </c>
      <c r="Y103" s="109" t="str">
        <f>IF(编辑!AJ103="","",编辑!AJ103)</f>
        <v/>
      </c>
      <c r="Z103" s="109" t="str">
        <f>IF(编辑!AK103="","",编辑!AK103)</f>
        <v/>
      </c>
      <c r="AA103" s="109" t="str">
        <f>IF(编辑!AM103="","",编辑!AM103)</f>
        <v/>
      </c>
      <c r="AB103" s="109" t="str">
        <f>IF(编辑!AN103="","",编辑!AN103)</f>
        <v/>
      </c>
      <c r="AC103" s="111" t="str">
        <f>IF(编辑!AO103="","",编辑!AO103)</f>
        <v/>
      </c>
    </row>
    <row r="104" spans="1:29">
      <c r="A104" s="109">
        <f>IF(编辑!A104="","",编辑!A104)</f>
        <v>200100</v>
      </c>
      <c r="B104" s="109" t="str">
        <f>IF(编辑!B104="","",编辑!B104)</f>
        <v>如同恶梦</v>
      </c>
      <c r="C104" s="109">
        <f>IF(编辑!I104="","",编辑!I104)</f>
        <v>135720</v>
      </c>
      <c r="D104" s="109">
        <f>IF(编辑!J104="","",编辑!J104)</f>
        <v>780</v>
      </c>
      <c r="E104" s="109" t="str">
        <f>IF(编辑!K104="","",编辑!K104)</f>
        <v/>
      </c>
      <c r="F104" s="109">
        <f>IF(编辑!L104="","",编辑!L104)</f>
        <v>3003</v>
      </c>
      <c r="G104" s="109">
        <f>IF(编辑!N104="","",编辑!N104)</f>
        <v>5</v>
      </c>
      <c r="H104" s="109">
        <f>IF(编辑!O104="","",编辑!O104)</f>
        <v>1</v>
      </c>
      <c r="I104" s="109">
        <f>IF(编辑!P104="","",编辑!P104)</f>
        <v>10000</v>
      </c>
      <c r="J104" s="109">
        <f>IF(编辑!Q104="","",编辑!Q104)</f>
        <v>5086</v>
      </c>
      <c r="K104" s="109">
        <f>IF(编辑!S104="","",编辑!S104)</f>
        <v>1</v>
      </c>
      <c r="L104" s="109">
        <f>IF(编辑!T104="","",编辑!T104)</f>
        <v>1</v>
      </c>
      <c r="M104" s="109">
        <f>IF(编辑!U104="","",编辑!U104)</f>
        <v>10000</v>
      </c>
      <c r="N104" s="109" t="str">
        <f>IF(编辑!V104="","",编辑!V104)</f>
        <v/>
      </c>
      <c r="O104" s="109" t="str">
        <f>IF(编辑!X104="","",编辑!X104)</f>
        <v/>
      </c>
      <c r="P104" s="109" t="str">
        <f>IF(编辑!Y104="","",编辑!Y104)</f>
        <v/>
      </c>
      <c r="Q104" s="109" t="str">
        <f>IF(编辑!Z104="","",编辑!Z104)</f>
        <v/>
      </c>
      <c r="R104" s="109" t="str">
        <f>IF(编辑!AA104="","",编辑!AA104)</f>
        <v/>
      </c>
      <c r="S104" s="109" t="str">
        <f>IF(编辑!AC104="","",编辑!AC104)</f>
        <v/>
      </c>
      <c r="T104" s="109" t="str">
        <f>IF(编辑!AD104="","",编辑!AD104)</f>
        <v/>
      </c>
      <c r="U104" s="109" t="str">
        <f>IF(编辑!AE104="","",编辑!AE104)</f>
        <v/>
      </c>
      <c r="V104" s="109" t="str">
        <f>IF(编辑!AF104="","",编辑!AF104)</f>
        <v/>
      </c>
      <c r="W104" s="109" t="str">
        <f>IF(编辑!AH104="","",编辑!AH104)</f>
        <v/>
      </c>
      <c r="X104" s="109" t="str">
        <f>IF(编辑!AI104="","",编辑!AI104)</f>
        <v/>
      </c>
      <c r="Y104" s="109" t="str">
        <f>IF(编辑!AJ104="","",编辑!AJ104)</f>
        <v/>
      </c>
      <c r="Z104" s="109" t="str">
        <f>IF(编辑!AK104="","",编辑!AK104)</f>
        <v/>
      </c>
      <c r="AA104" s="109" t="str">
        <f>IF(编辑!AM104="","",编辑!AM104)</f>
        <v/>
      </c>
      <c r="AB104" s="109" t="str">
        <f>IF(编辑!AN104="","",编辑!AN104)</f>
        <v/>
      </c>
      <c r="AC104" s="111" t="str">
        <f>IF(编辑!AO104="","",编辑!AO104)</f>
        <v/>
      </c>
    </row>
    <row r="105" spans="1:29">
      <c r="A105" s="109">
        <f>IF(编辑!A105="","",编辑!A105)</f>
        <v>200101</v>
      </c>
      <c r="B105" s="109" t="str">
        <f>IF(编辑!B105="","",编辑!B105)</f>
        <v>屹立的魔鬼</v>
      </c>
      <c r="C105" s="109">
        <f>IF(编辑!I105="","",编辑!I105)</f>
        <v>135720</v>
      </c>
      <c r="D105" s="109">
        <f>IF(编辑!J105="","",编辑!J105)</f>
        <v>1950</v>
      </c>
      <c r="E105" s="109" t="str">
        <f>IF(编辑!K105="","",编辑!K105)</f>
        <v/>
      </c>
      <c r="F105" s="109">
        <f>IF(编辑!L105="","",编辑!L105)</f>
        <v>3303</v>
      </c>
      <c r="G105" s="109">
        <f>IF(编辑!N105="","",编辑!N105)</f>
        <v>5</v>
      </c>
      <c r="H105" s="109">
        <f>IF(编辑!O105="","",编辑!O105)</f>
        <v>1</v>
      </c>
      <c r="I105" s="109">
        <f>IF(编辑!P105="","",编辑!P105)</f>
        <v>10000</v>
      </c>
      <c r="J105" s="109">
        <f>IF(编辑!Q105="","",编辑!Q105)</f>
        <v>5086</v>
      </c>
      <c r="K105" s="109">
        <f>IF(编辑!S105="","",编辑!S105)</f>
        <v>1</v>
      </c>
      <c r="L105" s="109">
        <f>IF(编辑!T105="","",编辑!T105)</f>
        <v>1</v>
      </c>
      <c r="M105" s="109">
        <f>IF(编辑!U105="","",编辑!U105)</f>
        <v>10000</v>
      </c>
      <c r="N105" s="109" t="str">
        <f>IF(编辑!V105="","",编辑!V105)</f>
        <v/>
      </c>
      <c r="O105" s="109" t="str">
        <f>IF(编辑!X105="","",编辑!X105)</f>
        <v/>
      </c>
      <c r="P105" s="109" t="str">
        <f>IF(编辑!Y105="","",编辑!Y105)</f>
        <v/>
      </c>
      <c r="Q105" s="109" t="str">
        <f>IF(编辑!Z105="","",编辑!Z105)</f>
        <v/>
      </c>
      <c r="R105" s="109" t="str">
        <f>IF(编辑!AA105="","",编辑!AA105)</f>
        <v/>
      </c>
      <c r="S105" s="109" t="str">
        <f>IF(编辑!AC105="","",编辑!AC105)</f>
        <v/>
      </c>
      <c r="T105" s="109" t="str">
        <f>IF(编辑!AD105="","",编辑!AD105)</f>
        <v/>
      </c>
      <c r="U105" s="109" t="str">
        <f>IF(编辑!AE105="","",编辑!AE105)</f>
        <v/>
      </c>
      <c r="V105" s="109" t="str">
        <f>IF(编辑!AF105="","",编辑!AF105)</f>
        <v/>
      </c>
      <c r="W105" s="109" t="str">
        <f>IF(编辑!AH105="","",编辑!AH105)</f>
        <v/>
      </c>
      <c r="X105" s="109" t="str">
        <f>IF(编辑!AI105="","",编辑!AI105)</f>
        <v/>
      </c>
      <c r="Y105" s="109" t="str">
        <f>IF(编辑!AJ105="","",编辑!AJ105)</f>
        <v/>
      </c>
      <c r="Z105" s="109" t="str">
        <f>IF(编辑!AK105="","",编辑!AK105)</f>
        <v/>
      </c>
      <c r="AA105" s="109" t="str">
        <f>IF(编辑!AM105="","",编辑!AM105)</f>
        <v/>
      </c>
      <c r="AB105" s="109" t="str">
        <f>IF(编辑!AN105="","",编辑!AN105)</f>
        <v/>
      </c>
      <c r="AC105" s="111" t="str">
        <f>IF(编辑!AO105="","",编辑!AO105)</f>
        <v/>
      </c>
    </row>
    <row r="106" spans="1:29">
      <c r="A106" s="109">
        <f>IF(编辑!A106="","",编辑!A106)</f>
        <v>200102</v>
      </c>
      <c r="B106" s="109" t="str">
        <f>IF(编辑!B106="","",编辑!B106)</f>
        <v>箱体内的宝石</v>
      </c>
      <c r="C106" s="109">
        <f>IF(编辑!I106="","",编辑!I106)</f>
        <v>135720</v>
      </c>
      <c r="D106" s="109">
        <f>IF(编辑!J106="","",编辑!J106)</f>
        <v>780</v>
      </c>
      <c r="E106" s="109" t="str">
        <f>IF(编辑!K106="","",编辑!K106)</f>
        <v/>
      </c>
      <c r="F106" s="109">
        <f>IF(编辑!L106="","",编辑!L106)</f>
        <v>3103</v>
      </c>
      <c r="G106" s="109">
        <f>IF(编辑!N106="","",编辑!N106)</f>
        <v>5</v>
      </c>
      <c r="H106" s="109">
        <f>IF(编辑!O106="","",编辑!O106)</f>
        <v>1</v>
      </c>
      <c r="I106" s="109">
        <f>IF(编辑!P106="","",编辑!P106)</f>
        <v>10000</v>
      </c>
      <c r="J106" s="109">
        <f>IF(编辑!Q106="","",编辑!Q106)</f>
        <v>5086</v>
      </c>
      <c r="K106" s="109">
        <f>IF(编辑!S106="","",编辑!S106)</f>
        <v>1</v>
      </c>
      <c r="L106" s="109">
        <f>IF(编辑!T106="","",编辑!T106)</f>
        <v>1</v>
      </c>
      <c r="M106" s="109">
        <f>IF(编辑!U106="","",编辑!U106)</f>
        <v>10000</v>
      </c>
      <c r="N106" s="109" t="str">
        <f>IF(编辑!V106="","",编辑!V106)</f>
        <v/>
      </c>
      <c r="O106" s="109" t="str">
        <f>IF(编辑!X106="","",编辑!X106)</f>
        <v/>
      </c>
      <c r="P106" s="109" t="str">
        <f>IF(编辑!Y106="","",编辑!Y106)</f>
        <v/>
      </c>
      <c r="Q106" s="109" t="str">
        <f>IF(编辑!Z106="","",编辑!Z106)</f>
        <v/>
      </c>
      <c r="R106" s="109" t="str">
        <f>IF(编辑!AA106="","",编辑!AA106)</f>
        <v/>
      </c>
      <c r="S106" s="109" t="str">
        <f>IF(编辑!AC106="","",编辑!AC106)</f>
        <v/>
      </c>
      <c r="T106" s="109" t="str">
        <f>IF(编辑!AD106="","",编辑!AD106)</f>
        <v/>
      </c>
      <c r="U106" s="109" t="str">
        <f>IF(编辑!AE106="","",编辑!AE106)</f>
        <v/>
      </c>
      <c r="V106" s="109" t="str">
        <f>IF(编辑!AF106="","",编辑!AF106)</f>
        <v/>
      </c>
      <c r="W106" s="109" t="str">
        <f>IF(编辑!AH106="","",编辑!AH106)</f>
        <v/>
      </c>
      <c r="X106" s="109" t="str">
        <f>IF(编辑!AI106="","",编辑!AI106)</f>
        <v/>
      </c>
      <c r="Y106" s="109" t="str">
        <f>IF(编辑!AJ106="","",编辑!AJ106)</f>
        <v/>
      </c>
      <c r="Z106" s="109" t="str">
        <f>IF(编辑!AK106="","",编辑!AK106)</f>
        <v/>
      </c>
      <c r="AA106" s="109" t="str">
        <f>IF(编辑!AM106="","",编辑!AM106)</f>
        <v/>
      </c>
      <c r="AB106" s="109" t="str">
        <f>IF(编辑!AN106="","",编辑!AN106)</f>
        <v/>
      </c>
      <c r="AC106" s="111" t="str">
        <f>IF(编辑!AO106="","",编辑!AO106)</f>
        <v/>
      </c>
    </row>
    <row r="107" spans="1:29">
      <c r="A107" s="109">
        <f>IF(编辑!A107="","",编辑!A107)</f>
        <v>200103</v>
      </c>
      <c r="B107" s="109" t="str">
        <f>IF(编辑!B107="","",编辑!B107)</f>
        <v>石头非石头</v>
      </c>
      <c r="C107" s="109">
        <f>IF(编辑!I107="","",编辑!I107)</f>
        <v>339300</v>
      </c>
      <c r="D107" s="109">
        <f>IF(编辑!J107="","",编辑!J107)</f>
        <v>810</v>
      </c>
      <c r="E107" s="109" t="str">
        <f>IF(编辑!K107="","",编辑!K107)</f>
        <v/>
      </c>
      <c r="F107" s="109">
        <f>IF(编辑!L107="","",编辑!L107)</f>
        <v>3003</v>
      </c>
      <c r="G107" s="109">
        <f>IF(编辑!N107="","",编辑!N107)</f>
        <v>5</v>
      </c>
      <c r="H107" s="109">
        <f>IF(编辑!O107="","",编辑!O107)</f>
        <v>1</v>
      </c>
      <c r="I107" s="109">
        <f>IF(编辑!P107="","",编辑!P107)</f>
        <v>10000</v>
      </c>
      <c r="J107" s="109">
        <f>IF(编辑!Q107="","",编辑!Q107)</f>
        <v>5116</v>
      </c>
      <c r="K107" s="109">
        <f>IF(编辑!S107="","",编辑!S107)</f>
        <v>1</v>
      </c>
      <c r="L107" s="109">
        <f>IF(编辑!T107="","",编辑!T107)</f>
        <v>1</v>
      </c>
      <c r="M107" s="109">
        <f>IF(编辑!U107="","",编辑!U107)</f>
        <v>10000</v>
      </c>
      <c r="N107" s="109" t="str">
        <f>IF(编辑!V107="","",编辑!V107)</f>
        <v/>
      </c>
      <c r="O107" s="109" t="str">
        <f>IF(编辑!X107="","",编辑!X107)</f>
        <v/>
      </c>
      <c r="P107" s="109" t="str">
        <f>IF(编辑!Y107="","",编辑!Y107)</f>
        <v/>
      </c>
      <c r="Q107" s="109" t="str">
        <f>IF(编辑!Z107="","",编辑!Z107)</f>
        <v/>
      </c>
      <c r="R107" s="109" t="str">
        <f>IF(编辑!AA107="","",编辑!AA107)</f>
        <v/>
      </c>
      <c r="S107" s="109" t="str">
        <f>IF(编辑!AC107="","",编辑!AC107)</f>
        <v/>
      </c>
      <c r="T107" s="109" t="str">
        <f>IF(编辑!AD107="","",编辑!AD107)</f>
        <v/>
      </c>
      <c r="U107" s="109" t="str">
        <f>IF(编辑!AE107="","",编辑!AE107)</f>
        <v/>
      </c>
      <c r="V107" s="109" t="str">
        <f>IF(编辑!AF107="","",编辑!AF107)</f>
        <v/>
      </c>
      <c r="W107" s="109" t="str">
        <f>IF(编辑!AH107="","",编辑!AH107)</f>
        <v/>
      </c>
      <c r="X107" s="109" t="str">
        <f>IF(编辑!AI107="","",编辑!AI107)</f>
        <v/>
      </c>
      <c r="Y107" s="109" t="str">
        <f>IF(编辑!AJ107="","",编辑!AJ107)</f>
        <v/>
      </c>
      <c r="Z107" s="109" t="str">
        <f>IF(编辑!AK107="","",编辑!AK107)</f>
        <v/>
      </c>
      <c r="AA107" s="109" t="str">
        <f>IF(编辑!AM107="","",编辑!AM107)</f>
        <v/>
      </c>
      <c r="AB107" s="109" t="str">
        <f>IF(编辑!AN107="","",编辑!AN107)</f>
        <v/>
      </c>
      <c r="AC107" s="111" t="str">
        <f>IF(编辑!AO107="","",编辑!AO107)</f>
        <v/>
      </c>
    </row>
    <row r="108" spans="1:29">
      <c r="A108" s="109">
        <f>IF(编辑!A108="","",编辑!A108)</f>
        <v>200104</v>
      </c>
      <c r="B108" s="109" t="str">
        <f>IF(编辑!B108="","",编辑!B108)</f>
        <v>恶名昭彰</v>
      </c>
      <c r="C108" s="109">
        <f>IF(编辑!I108="","",编辑!I108)</f>
        <v>43770</v>
      </c>
      <c r="D108" s="109">
        <f>IF(编辑!J108="","",编辑!J108)</f>
        <v>2025</v>
      </c>
      <c r="E108" s="109" t="str">
        <f>IF(编辑!K108="","",编辑!K108)</f>
        <v/>
      </c>
      <c r="F108" s="109">
        <f>IF(编辑!L108="","",编辑!L108)</f>
        <v>3403</v>
      </c>
      <c r="G108" s="109">
        <f>IF(编辑!N108="","",编辑!N108)</f>
        <v>1</v>
      </c>
      <c r="H108" s="109">
        <f>IF(编辑!O108="","",编辑!O108)</f>
        <v>1</v>
      </c>
      <c r="I108" s="109">
        <f>IF(编辑!P108="","",编辑!P108)</f>
        <v>10000</v>
      </c>
      <c r="J108" s="109">
        <f>IF(编辑!Q108="","",编辑!Q108)</f>
        <v>3804</v>
      </c>
      <c r="K108" s="109">
        <f>IF(编辑!S108="","",编辑!S108)</f>
        <v>1</v>
      </c>
      <c r="L108" s="109">
        <f>IF(编辑!T108="","",编辑!T108)</f>
        <v>1</v>
      </c>
      <c r="M108" s="109">
        <f>IF(编辑!U108="","",编辑!U108)</f>
        <v>10000</v>
      </c>
      <c r="N108" s="109">
        <f>IF(编辑!V108="","",编辑!V108)</f>
        <v>5086</v>
      </c>
      <c r="O108" s="109">
        <f>IF(编辑!X108="","",编辑!X108)</f>
        <v>1</v>
      </c>
      <c r="P108" s="109">
        <f>IF(编辑!Y108="","",编辑!Y108)</f>
        <v>1</v>
      </c>
      <c r="Q108" s="109">
        <f>IF(编辑!Z108="","",编辑!Z108)</f>
        <v>10000</v>
      </c>
      <c r="R108" s="109" t="str">
        <f>IF(编辑!AA108="","",编辑!AA108)</f>
        <v/>
      </c>
      <c r="S108" s="109" t="str">
        <f>IF(编辑!AC108="","",编辑!AC108)</f>
        <v/>
      </c>
      <c r="T108" s="109" t="str">
        <f>IF(编辑!AD108="","",编辑!AD108)</f>
        <v/>
      </c>
      <c r="U108" s="109" t="str">
        <f>IF(编辑!AE108="","",编辑!AE108)</f>
        <v/>
      </c>
      <c r="V108" s="109" t="str">
        <f>IF(编辑!AF108="","",编辑!AF108)</f>
        <v/>
      </c>
      <c r="W108" s="109" t="str">
        <f>IF(编辑!AH108="","",编辑!AH108)</f>
        <v/>
      </c>
      <c r="X108" s="109" t="str">
        <f>IF(编辑!AI108="","",编辑!AI108)</f>
        <v/>
      </c>
      <c r="Y108" s="109" t="str">
        <f>IF(编辑!AJ108="","",编辑!AJ108)</f>
        <v/>
      </c>
      <c r="Z108" s="109" t="str">
        <f>IF(编辑!AK108="","",编辑!AK108)</f>
        <v/>
      </c>
      <c r="AA108" s="109" t="str">
        <f>IF(编辑!AM108="","",编辑!AM108)</f>
        <v/>
      </c>
      <c r="AB108" s="109" t="str">
        <f>IF(编辑!AN108="","",编辑!AN108)</f>
        <v/>
      </c>
      <c r="AC108" s="111" t="str">
        <f>IF(编辑!AO108="","",编辑!AO108)</f>
        <v/>
      </c>
    </row>
    <row r="109" spans="1:29">
      <c r="A109" s="109">
        <f>IF(编辑!A109="","",编辑!A109)</f>
        <v>200105</v>
      </c>
      <c r="B109" s="109" t="str">
        <f>IF(编辑!B109="","",编辑!B109)</f>
        <v>接触敌势力</v>
      </c>
      <c r="C109" s="109">
        <f>IF(编辑!I109="","",编辑!I109)</f>
        <v>43770</v>
      </c>
      <c r="D109" s="109">
        <f>IF(编辑!J109="","",编辑!J109)</f>
        <v>243</v>
      </c>
      <c r="E109" s="109" t="str">
        <f>IF(编辑!K109="","",编辑!K109)</f>
        <v/>
      </c>
      <c r="F109" s="109">
        <f>IF(编辑!L109="","",编辑!L109)</f>
        <v>3403</v>
      </c>
      <c r="G109" s="109">
        <f>IF(编辑!N109="","",编辑!N109)</f>
        <v>1</v>
      </c>
      <c r="H109" s="109">
        <f>IF(编辑!O109="","",编辑!O109)</f>
        <v>1</v>
      </c>
      <c r="I109" s="109">
        <f>IF(编辑!P109="","",编辑!P109)</f>
        <v>10000</v>
      </c>
      <c r="J109" s="109">
        <f>IF(编辑!Q109="","",编辑!Q109)</f>
        <v>5086</v>
      </c>
      <c r="K109" s="109">
        <f>IF(编辑!S109="","",编辑!S109)</f>
        <v>2</v>
      </c>
      <c r="L109" s="109">
        <f>IF(编辑!T109="","",编辑!T109)</f>
        <v>1</v>
      </c>
      <c r="M109" s="109">
        <f>IF(编辑!U109="","",编辑!U109)</f>
        <v>10000</v>
      </c>
      <c r="N109" s="109" t="str">
        <f>IF(编辑!V109="","",编辑!V109)</f>
        <v/>
      </c>
      <c r="O109" s="109" t="str">
        <f>IF(编辑!X109="","",编辑!X109)</f>
        <v/>
      </c>
      <c r="P109" s="109" t="str">
        <f>IF(编辑!Y109="","",编辑!Y109)</f>
        <v/>
      </c>
      <c r="Q109" s="109" t="str">
        <f>IF(编辑!Z109="","",编辑!Z109)</f>
        <v/>
      </c>
      <c r="R109" s="109" t="str">
        <f>IF(编辑!AA109="","",编辑!AA109)</f>
        <v/>
      </c>
      <c r="S109" s="109" t="str">
        <f>IF(编辑!AC109="","",编辑!AC109)</f>
        <v/>
      </c>
      <c r="T109" s="109" t="str">
        <f>IF(编辑!AD109="","",编辑!AD109)</f>
        <v/>
      </c>
      <c r="U109" s="109" t="str">
        <f>IF(编辑!AE109="","",编辑!AE109)</f>
        <v/>
      </c>
      <c r="V109" s="109" t="str">
        <f>IF(编辑!AF109="","",编辑!AF109)</f>
        <v/>
      </c>
      <c r="W109" s="109" t="str">
        <f>IF(编辑!AH109="","",编辑!AH109)</f>
        <v/>
      </c>
      <c r="X109" s="109" t="str">
        <f>IF(编辑!AI109="","",编辑!AI109)</f>
        <v/>
      </c>
      <c r="Y109" s="109" t="str">
        <f>IF(编辑!AJ109="","",编辑!AJ109)</f>
        <v/>
      </c>
      <c r="Z109" s="109" t="str">
        <f>IF(编辑!AK109="","",编辑!AK109)</f>
        <v/>
      </c>
      <c r="AA109" s="109" t="str">
        <f>IF(编辑!AM109="","",编辑!AM109)</f>
        <v/>
      </c>
      <c r="AB109" s="109" t="str">
        <f>IF(编辑!AN109="","",编辑!AN109)</f>
        <v/>
      </c>
      <c r="AC109" s="111" t="str">
        <f>IF(编辑!AO109="","",编辑!AO109)</f>
        <v/>
      </c>
    </row>
    <row r="110" spans="1:29">
      <c r="A110" s="109">
        <f>IF(编辑!A110="","",编辑!A110)</f>
        <v>200106</v>
      </c>
      <c r="B110" s="109" t="str">
        <f>IF(编辑!B110="","",编辑!B110)</f>
        <v>食人魔部落</v>
      </c>
      <c r="C110" s="109">
        <f>IF(编辑!I110="","",编辑!I110)</f>
        <v>43770</v>
      </c>
      <c r="D110" s="109">
        <f>IF(编辑!J110="","",编辑!J110)</f>
        <v>810</v>
      </c>
      <c r="E110" s="109" t="str">
        <f>IF(编辑!K110="","",编辑!K110)</f>
        <v/>
      </c>
      <c r="F110" s="109">
        <f>IF(编辑!L110="","",编辑!L110)</f>
        <v>3403</v>
      </c>
      <c r="G110" s="109">
        <f>IF(编辑!N110="","",编辑!N110)</f>
        <v>1</v>
      </c>
      <c r="H110" s="109">
        <f>IF(编辑!O110="","",编辑!O110)</f>
        <v>1</v>
      </c>
      <c r="I110" s="109">
        <f>IF(编辑!P110="","",编辑!P110)</f>
        <v>10000</v>
      </c>
      <c r="J110" s="109">
        <f>IF(编辑!Q110="","",编辑!Q110)</f>
        <v>5086</v>
      </c>
      <c r="K110" s="109">
        <f>IF(编辑!S110="","",编辑!S110)</f>
        <v>2</v>
      </c>
      <c r="L110" s="109">
        <f>IF(编辑!T110="","",编辑!T110)</f>
        <v>1</v>
      </c>
      <c r="M110" s="109">
        <f>IF(编辑!U110="","",编辑!U110)</f>
        <v>10000</v>
      </c>
      <c r="N110" s="109" t="str">
        <f>IF(编辑!V110="","",编辑!V110)</f>
        <v/>
      </c>
      <c r="O110" s="109" t="str">
        <f>IF(编辑!X110="","",编辑!X110)</f>
        <v/>
      </c>
      <c r="P110" s="109" t="str">
        <f>IF(编辑!Y110="","",编辑!Y110)</f>
        <v/>
      </c>
      <c r="Q110" s="109" t="str">
        <f>IF(编辑!Z110="","",编辑!Z110)</f>
        <v/>
      </c>
      <c r="R110" s="109" t="str">
        <f>IF(编辑!AA110="","",编辑!AA110)</f>
        <v/>
      </c>
      <c r="S110" s="109" t="str">
        <f>IF(编辑!AC110="","",编辑!AC110)</f>
        <v/>
      </c>
      <c r="T110" s="109" t="str">
        <f>IF(编辑!AD110="","",编辑!AD110)</f>
        <v/>
      </c>
      <c r="U110" s="109" t="str">
        <f>IF(编辑!AE110="","",编辑!AE110)</f>
        <v/>
      </c>
      <c r="V110" s="109" t="str">
        <f>IF(编辑!AF110="","",编辑!AF110)</f>
        <v/>
      </c>
      <c r="W110" s="109" t="str">
        <f>IF(编辑!AH110="","",编辑!AH110)</f>
        <v/>
      </c>
      <c r="X110" s="109" t="str">
        <f>IF(编辑!AI110="","",编辑!AI110)</f>
        <v/>
      </c>
      <c r="Y110" s="109" t="str">
        <f>IF(编辑!AJ110="","",编辑!AJ110)</f>
        <v/>
      </c>
      <c r="Z110" s="109" t="str">
        <f>IF(编辑!AK110="","",编辑!AK110)</f>
        <v/>
      </c>
      <c r="AA110" s="109" t="str">
        <f>IF(编辑!AM110="","",编辑!AM110)</f>
        <v/>
      </c>
      <c r="AB110" s="109" t="str">
        <f>IF(编辑!AN110="","",编辑!AN110)</f>
        <v/>
      </c>
      <c r="AC110" s="111" t="str">
        <f>IF(编辑!AO110="","",编辑!AO110)</f>
        <v/>
      </c>
    </row>
    <row r="111" spans="1:29">
      <c r="A111" s="109">
        <f>IF(编辑!A111="","",编辑!A111)</f>
        <v>200107</v>
      </c>
      <c r="B111" s="109" t="str">
        <f>IF(编辑!B111="","",编辑!B111)</f>
        <v>蜥蜴人部落</v>
      </c>
      <c r="C111" s="109">
        <f>IF(编辑!I111="","",编辑!I111)</f>
        <v>43770</v>
      </c>
      <c r="D111" s="109">
        <f>IF(编辑!J111="","",编辑!J111)</f>
        <v>825</v>
      </c>
      <c r="E111" s="109" t="str">
        <f>IF(编辑!K111="","",编辑!K111)</f>
        <v/>
      </c>
      <c r="F111" s="109">
        <f>IF(编辑!L111="","",编辑!L111)</f>
        <v>3104</v>
      </c>
      <c r="G111" s="109">
        <f>IF(编辑!N111="","",编辑!N111)</f>
        <v>1</v>
      </c>
      <c r="H111" s="109">
        <f>IF(编辑!O111="","",编辑!O111)</f>
        <v>1</v>
      </c>
      <c r="I111" s="109">
        <f>IF(编辑!P111="","",编辑!P111)</f>
        <v>10000</v>
      </c>
      <c r="J111" s="109">
        <f>IF(编辑!Q111="","",编辑!Q111)</f>
        <v>5086</v>
      </c>
      <c r="K111" s="109">
        <f>IF(编辑!S111="","",编辑!S111)</f>
        <v>2</v>
      </c>
      <c r="L111" s="109">
        <f>IF(编辑!T111="","",编辑!T111)</f>
        <v>1</v>
      </c>
      <c r="M111" s="109">
        <f>IF(编辑!U111="","",编辑!U111)</f>
        <v>10000</v>
      </c>
      <c r="N111" s="109" t="str">
        <f>IF(编辑!V111="","",编辑!V111)</f>
        <v/>
      </c>
      <c r="O111" s="109" t="str">
        <f>IF(编辑!X111="","",编辑!X111)</f>
        <v/>
      </c>
      <c r="P111" s="109" t="str">
        <f>IF(编辑!Y111="","",编辑!Y111)</f>
        <v/>
      </c>
      <c r="Q111" s="109" t="str">
        <f>IF(编辑!Z111="","",编辑!Z111)</f>
        <v/>
      </c>
      <c r="R111" s="109" t="str">
        <f>IF(编辑!AA111="","",编辑!AA111)</f>
        <v/>
      </c>
      <c r="S111" s="109" t="str">
        <f>IF(编辑!AC111="","",编辑!AC111)</f>
        <v/>
      </c>
      <c r="T111" s="109" t="str">
        <f>IF(编辑!AD111="","",编辑!AD111)</f>
        <v/>
      </c>
      <c r="U111" s="109" t="str">
        <f>IF(编辑!AE111="","",编辑!AE111)</f>
        <v/>
      </c>
      <c r="V111" s="109" t="str">
        <f>IF(编辑!AF111="","",编辑!AF111)</f>
        <v/>
      </c>
      <c r="W111" s="109" t="str">
        <f>IF(编辑!AH111="","",编辑!AH111)</f>
        <v/>
      </c>
      <c r="X111" s="109" t="str">
        <f>IF(编辑!AI111="","",编辑!AI111)</f>
        <v/>
      </c>
      <c r="Y111" s="109" t="str">
        <f>IF(编辑!AJ111="","",编辑!AJ111)</f>
        <v/>
      </c>
      <c r="Z111" s="109" t="str">
        <f>IF(编辑!AK111="","",编辑!AK111)</f>
        <v/>
      </c>
      <c r="AA111" s="109" t="str">
        <f>IF(编辑!AM111="","",编辑!AM111)</f>
        <v/>
      </c>
      <c r="AB111" s="109" t="str">
        <f>IF(编辑!AN111="","",编辑!AN111)</f>
        <v/>
      </c>
      <c r="AC111" s="111" t="str">
        <f>IF(编辑!AO111="","",编辑!AO111)</f>
        <v/>
      </c>
    </row>
    <row r="112" spans="1:29">
      <c r="A112" s="109">
        <f>IF(编辑!A112="","",编辑!A112)</f>
        <v>200108</v>
      </c>
      <c r="B112" s="109" t="str">
        <f>IF(编辑!B112="","",编辑!B112)</f>
        <v>烈风哥布林</v>
      </c>
      <c r="C112" s="109">
        <f>IF(编辑!I112="","",编辑!I112)</f>
        <v>109425</v>
      </c>
      <c r="D112" s="109">
        <f>IF(编辑!J112="","",编辑!J112)</f>
        <v>825</v>
      </c>
      <c r="E112" s="109" t="str">
        <f>IF(编辑!K112="","",编辑!K112)</f>
        <v/>
      </c>
      <c r="F112" s="109">
        <f>IF(编辑!L112="","",编辑!L112)</f>
        <v>3404</v>
      </c>
      <c r="G112" s="109">
        <f>IF(编辑!N112="","",编辑!N112)</f>
        <v>1</v>
      </c>
      <c r="H112" s="109">
        <f>IF(编辑!O112="","",编辑!O112)</f>
        <v>1</v>
      </c>
      <c r="I112" s="109">
        <f>IF(编辑!P112="","",编辑!P112)</f>
        <v>10000</v>
      </c>
      <c r="J112" s="109">
        <f>IF(编辑!Q112="","",编辑!Q112)</f>
        <v>5086</v>
      </c>
      <c r="K112" s="109">
        <f>IF(编辑!S112="","",编辑!S112)</f>
        <v>2</v>
      </c>
      <c r="L112" s="109">
        <f>IF(编辑!T112="","",编辑!T112)</f>
        <v>1</v>
      </c>
      <c r="M112" s="109">
        <f>IF(编辑!U112="","",编辑!U112)</f>
        <v>10000</v>
      </c>
      <c r="N112" s="109" t="str">
        <f>IF(编辑!V112="","",编辑!V112)</f>
        <v/>
      </c>
      <c r="O112" s="109" t="str">
        <f>IF(编辑!X112="","",编辑!X112)</f>
        <v/>
      </c>
      <c r="P112" s="109" t="str">
        <f>IF(编辑!Y112="","",编辑!Y112)</f>
        <v/>
      </c>
      <c r="Q112" s="109" t="str">
        <f>IF(编辑!Z112="","",编辑!Z112)</f>
        <v/>
      </c>
      <c r="R112" s="109" t="str">
        <f>IF(编辑!AA112="","",编辑!AA112)</f>
        <v/>
      </c>
      <c r="S112" s="109" t="str">
        <f>IF(编辑!AC112="","",编辑!AC112)</f>
        <v/>
      </c>
      <c r="T112" s="109" t="str">
        <f>IF(编辑!AD112="","",编辑!AD112)</f>
        <v/>
      </c>
      <c r="U112" s="109" t="str">
        <f>IF(编辑!AE112="","",编辑!AE112)</f>
        <v/>
      </c>
      <c r="V112" s="109" t="str">
        <f>IF(编辑!AF112="","",编辑!AF112)</f>
        <v/>
      </c>
      <c r="W112" s="109" t="str">
        <f>IF(编辑!AH112="","",编辑!AH112)</f>
        <v/>
      </c>
      <c r="X112" s="109" t="str">
        <f>IF(编辑!AI112="","",编辑!AI112)</f>
        <v/>
      </c>
      <c r="Y112" s="109" t="str">
        <f>IF(编辑!AJ112="","",编辑!AJ112)</f>
        <v/>
      </c>
      <c r="Z112" s="109" t="str">
        <f>IF(编辑!AK112="","",编辑!AK112)</f>
        <v/>
      </c>
      <c r="AA112" s="109" t="str">
        <f>IF(编辑!AM112="","",编辑!AM112)</f>
        <v/>
      </c>
      <c r="AB112" s="109" t="str">
        <f>IF(编辑!AN112="","",编辑!AN112)</f>
        <v/>
      </c>
      <c r="AC112" s="111" t="str">
        <f>IF(编辑!AO112="","",编辑!AO112)</f>
        <v/>
      </c>
    </row>
    <row r="113" spans="1:29">
      <c r="A113" s="109">
        <f>IF(编辑!A113="","",编辑!A113)</f>
        <v>200109</v>
      </c>
      <c r="B113" s="109" t="str">
        <f>IF(编辑!B113="","",编辑!B113)</f>
        <v>领袖莫洛</v>
      </c>
      <c r="C113" s="109">
        <f>IF(编辑!I113="","",编辑!I113)</f>
        <v>43770</v>
      </c>
      <c r="D113" s="109">
        <f>IF(编辑!J113="","",编辑!J113)</f>
        <v>2063</v>
      </c>
      <c r="E113" s="109" t="str">
        <f>IF(编辑!K113="","",编辑!K113)</f>
        <v/>
      </c>
      <c r="F113" s="109">
        <f>IF(编辑!L113="","",编辑!L113)</f>
        <v>3404</v>
      </c>
      <c r="G113" s="109">
        <f>IF(编辑!N113="","",编辑!N113)</f>
        <v>1</v>
      </c>
      <c r="H113" s="109">
        <f>IF(编辑!O113="","",编辑!O113)</f>
        <v>1</v>
      </c>
      <c r="I113" s="109">
        <f>IF(编辑!P113="","",编辑!P113)</f>
        <v>10000</v>
      </c>
      <c r="J113" s="109">
        <f>IF(编辑!Q113="","",编辑!Q113)</f>
        <v>5086</v>
      </c>
      <c r="K113" s="109">
        <f>IF(编辑!S113="","",编辑!S113)</f>
        <v>2</v>
      </c>
      <c r="L113" s="109">
        <f>IF(编辑!T113="","",编辑!T113)</f>
        <v>1</v>
      </c>
      <c r="M113" s="109">
        <f>IF(编辑!U113="","",编辑!U113)</f>
        <v>10000</v>
      </c>
      <c r="N113" s="109" t="str">
        <f>IF(编辑!V113="","",编辑!V113)</f>
        <v/>
      </c>
      <c r="O113" s="109" t="str">
        <f>IF(编辑!X113="","",编辑!X113)</f>
        <v/>
      </c>
      <c r="P113" s="109" t="str">
        <f>IF(编辑!Y113="","",编辑!Y113)</f>
        <v/>
      </c>
      <c r="Q113" s="109" t="str">
        <f>IF(编辑!Z113="","",编辑!Z113)</f>
        <v/>
      </c>
      <c r="R113" s="109" t="str">
        <f>IF(编辑!AA113="","",编辑!AA113)</f>
        <v/>
      </c>
      <c r="S113" s="109" t="str">
        <f>IF(编辑!AC113="","",编辑!AC113)</f>
        <v/>
      </c>
      <c r="T113" s="109" t="str">
        <f>IF(编辑!AD113="","",编辑!AD113)</f>
        <v/>
      </c>
      <c r="U113" s="109" t="str">
        <f>IF(编辑!AE113="","",编辑!AE113)</f>
        <v/>
      </c>
      <c r="V113" s="109" t="str">
        <f>IF(编辑!AF113="","",编辑!AF113)</f>
        <v/>
      </c>
      <c r="W113" s="109" t="str">
        <f>IF(编辑!AH113="","",编辑!AH113)</f>
        <v/>
      </c>
      <c r="X113" s="109" t="str">
        <f>IF(编辑!AI113="","",编辑!AI113)</f>
        <v/>
      </c>
      <c r="Y113" s="109" t="str">
        <f>IF(编辑!AJ113="","",编辑!AJ113)</f>
        <v/>
      </c>
      <c r="Z113" s="109" t="str">
        <f>IF(编辑!AK113="","",编辑!AK113)</f>
        <v/>
      </c>
      <c r="AA113" s="109" t="str">
        <f>IF(编辑!AM113="","",编辑!AM113)</f>
        <v/>
      </c>
      <c r="AB113" s="109" t="str">
        <f>IF(编辑!AN113="","",编辑!AN113)</f>
        <v/>
      </c>
      <c r="AC113" s="111" t="str">
        <f>IF(编辑!AO113="","",编辑!AO113)</f>
        <v/>
      </c>
    </row>
    <row r="114" spans="1:29">
      <c r="A114" s="109">
        <f>IF(编辑!A114="","",编辑!A114)</f>
        <v>200110</v>
      </c>
      <c r="B114" s="109" t="str">
        <f>IF(编辑!B114="","",编辑!B114)</f>
        <v>种子</v>
      </c>
      <c r="C114" s="109">
        <f>IF(编辑!I114="","",编辑!I114)</f>
        <v>993590</v>
      </c>
      <c r="D114" s="109">
        <f>IF(编辑!J114="","",编辑!J114)</f>
        <v>825</v>
      </c>
      <c r="E114" s="109" t="str">
        <f>IF(编辑!K114="","",编辑!K114)</f>
        <v/>
      </c>
      <c r="F114" s="109">
        <f>IF(编辑!L114="","",编辑!L114)</f>
        <v>3104</v>
      </c>
      <c r="G114" s="109">
        <f>IF(编辑!N114="","",编辑!N114)</f>
        <v>20</v>
      </c>
      <c r="H114" s="109">
        <f>IF(编辑!O114="","",编辑!O114)</f>
        <v>1</v>
      </c>
      <c r="I114" s="109">
        <f>IF(编辑!P114="","",编辑!P114)</f>
        <v>10000</v>
      </c>
      <c r="J114" s="109">
        <f>IF(编辑!Q114="","",编辑!Q114)</f>
        <v>3004</v>
      </c>
      <c r="K114" s="109">
        <f>IF(编辑!S114="","",编辑!S114)</f>
        <v>20</v>
      </c>
      <c r="L114" s="109">
        <f>IF(编辑!T114="","",编辑!T114)</f>
        <v>1</v>
      </c>
      <c r="M114" s="109">
        <f>IF(编辑!U114="","",编辑!U114)</f>
        <v>10000</v>
      </c>
      <c r="N114" s="109">
        <f>IF(编辑!V114="","",编辑!V114)</f>
        <v>3404</v>
      </c>
      <c r="O114" s="109">
        <f>IF(编辑!X114="","",编辑!X114)</f>
        <v>20</v>
      </c>
      <c r="P114" s="109">
        <f>IF(编辑!Y114="","",编辑!Y114)</f>
        <v>1</v>
      </c>
      <c r="Q114" s="109">
        <f>IF(编辑!Z114="","",编辑!Z114)</f>
        <v>10000</v>
      </c>
      <c r="R114" s="109" t="str">
        <f>IF(编辑!AA114="","",编辑!AA114)</f>
        <v/>
      </c>
      <c r="S114" s="109" t="str">
        <f>IF(编辑!AC114="","",编辑!AC114)</f>
        <v/>
      </c>
      <c r="T114" s="109" t="str">
        <f>IF(编辑!AD114="","",编辑!AD114)</f>
        <v/>
      </c>
      <c r="U114" s="109" t="str">
        <f>IF(编辑!AE114="","",编辑!AE114)</f>
        <v/>
      </c>
      <c r="V114" s="109" t="str">
        <f>IF(编辑!AF114="","",编辑!AF114)</f>
        <v/>
      </c>
      <c r="W114" s="109" t="str">
        <f>IF(编辑!AH114="","",编辑!AH114)</f>
        <v/>
      </c>
      <c r="X114" s="109" t="str">
        <f>IF(编辑!AI114="","",编辑!AI114)</f>
        <v/>
      </c>
      <c r="Y114" s="109" t="str">
        <f>IF(编辑!AJ114="","",编辑!AJ114)</f>
        <v/>
      </c>
      <c r="Z114" s="109" t="str">
        <f>IF(编辑!AK114="","",编辑!AK114)</f>
        <v/>
      </c>
      <c r="AA114" s="109" t="str">
        <f>IF(编辑!AM114="","",编辑!AM114)</f>
        <v/>
      </c>
      <c r="AB114" s="109" t="str">
        <f>IF(编辑!AN114="","",编辑!AN114)</f>
        <v/>
      </c>
      <c r="AC114" s="111" t="str">
        <f>IF(编辑!AO114="","",编辑!AO114)</f>
        <v/>
      </c>
    </row>
    <row r="115" spans="1:29">
      <c r="A115" s="109">
        <f>IF(编辑!A115="","",编辑!A115)</f>
        <v>200111</v>
      </c>
      <c r="B115" s="109" t="str">
        <f>IF(编辑!B115="","",编辑!B115)</f>
        <v>大漠树精</v>
      </c>
      <c r="C115" s="109">
        <f>IF(编辑!I115="","",编辑!I115)</f>
        <v>993590</v>
      </c>
      <c r="D115" s="109">
        <f>IF(编辑!J115="","",编辑!J115)</f>
        <v>825</v>
      </c>
      <c r="E115" s="109" t="str">
        <f>IF(编辑!K115="","",编辑!K115)</f>
        <v/>
      </c>
      <c r="F115" s="109">
        <f>IF(编辑!L115="","",编辑!L115)</f>
        <v>5086</v>
      </c>
      <c r="G115" s="109">
        <f>IF(编辑!N115="","",编辑!N115)</f>
        <v>1</v>
      </c>
      <c r="H115" s="109">
        <f>IF(编辑!O115="","",编辑!O115)</f>
        <v>1</v>
      </c>
      <c r="I115" s="109">
        <f>IF(编辑!P115="","",编辑!P115)</f>
        <v>10000</v>
      </c>
      <c r="J115" s="109">
        <f>IF(编辑!Q115="","",编辑!Q115)</f>
        <v>5086</v>
      </c>
      <c r="K115" s="109">
        <f>IF(编辑!S115="","",编辑!S115)</f>
        <v>1</v>
      </c>
      <c r="L115" s="109">
        <f>IF(编辑!T115="","",编辑!T115)</f>
        <v>1</v>
      </c>
      <c r="M115" s="109">
        <f>IF(编辑!U115="","",编辑!U115)</f>
        <v>10000</v>
      </c>
      <c r="N115" s="109">
        <f>IF(编辑!V115="","",编辑!V115)</f>
        <v>5116</v>
      </c>
      <c r="O115" s="109">
        <f>IF(编辑!X115="","",编辑!X115)</f>
        <v>1</v>
      </c>
      <c r="P115" s="109">
        <f>IF(编辑!Y115="","",编辑!Y115)</f>
        <v>1</v>
      </c>
      <c r="Q115" s="109">
        <f>IF(编辑!Z115="","",编辑!Z115)</f>
        <v>10000</v>
      </c>
      <c r="R115" s="109" t="str">
        <f>IF(编辑!AA115="","",编辑!AA115)</f>
        <v/>
      </c>
      <c r="S115" s="109" t="str">
        <f>IF(编辑!AC115="","",编辑!AC115)</f>
        <v/>
      </c>
      <c r="T115" s="109" t="str">
        <f>IF(编辑!AD115="","",编辑!AD115)</f>
        <v/>
      </c>
      <c r="U115" s="109" t="str">
        <f>IF(编辑!AE115="","",编辑!AE115)</f>
        <v/>
      </c>
      <c r="V115" s="109" t="str">
        <f>IF(编辑!AF115="","",编辑!AF115)</f>
        <v/>
      </c>
      <c r="W115" s="109" t="str">
        <f>IF(编辑!AH115="","",编辑!AH115)</f>
        <v/>
      </c>
      <c r="X115" s="109" t="str">
        <f>IF(编辑!AI115="","",编辑!AI115)</f>
        <v/>
      </c>
      <c r="Y115" s="109" t="str">
        <f>IF(编辑!AJ115="","",编辑!AJ115)</f>
        <v/>
      </c>
      <c r="Z115" s="109" t="str">
        <f>IF(编辑!AK115="","",编辑!AK115)</f>
        <v/>
      </c>
      <c r="AA115" s="109" t="str">
        <f>IF(编辑!AM115="","",编辑!AM115)</f>
        <v/>
      </c>
      <c r="AB115" s="109" t="str">
        <f>IF(编辑!AN115="","",编辑!AN115)</f>
        <v/>
      </c>
      <c r="AC115" s="111" t="str">
        <f>IF(编辑!AO115="","",编辑!AO115)</f>
        <v/>
      </c>
    </row>
    <row r="116" spans="1:29">
      <c r="A116" s="109">
        <f>IF(编辑!A116="","",编辑!A116)</f>
        <v>200112</v>
      </c>
      <c r="B116" s="109" t="str">
        <f>IF(编辑!B116="","",编辑!B116)</f>
        <v>泥巴侵袭</v>
      </c>
      <c r="C116" s="109">
        <f>IF(编辑!I116="","",编辑!I116)</f>
        <v>993590</v>
      </c>
      <c r="D116" s="109">
        <f>IF(编辑!J116="","",编辑!J116)</f>
        <v>825</v>
      </c>
      <c r="E116" s="109" t="str">
        <f>IF(编辑!K116="","",编辑!K116)</f>
        <v/>
      </c>
      <c r="F116" s="109">
        <f>IF(编辑!L116="","",编辑!L116)</f>
        <v>3804</v>
      </c>
      <c r="G116" s="109">
        <f>IF(编辑!N116="","",编辑!N116)</f>
        <v>3</v>
      </c>
      <c r="H116" s="109">
        <f>IF(编辑!O116="","",编辑!O116)</f>
        <v>1</v>
      </c>
      <c r="I116" s="109">
        <f>IF(编辑!P116="","",编辑!P116)</f>
        <v>10000</v>
      </c>
      <c r="J116" s="109">
        <f>IF(编辑!Q116="","",编辑!Q116)</f>
        <v>5086</v>
      </c>
      <c r="K116" s="109">
        <f>IF(编辑!S116="","",编辑!S116)</f>
        <v>1</v>
      </c>
      <c r="L116" s="109">
        <f>IF(编辑!T116="","",编辑!T116)</f>
        <v>1</v>
      </c>
      <c r="M116" s="109">
        <f>IF(编辑!U116="","",编辑!U116)</f>
        <v>10000</v>
      </c>
      <c r="N116" s="109">
        <f>IF(编辑!V116="","",编辑!V116)</f>
        <v>5116</v>
      </c>
      <c r="O116" s="109">
        <f>IF(编辑!X116="","",编辑!X116)</f>
        <v>1</v>
      </c>
      <c r="P116" s="109">
        <f>IF(编辑!Y116="","",编辑!Y116)</f>
        <v>1</v>
      </c>
      <c r="Q116" s="109">
        <f>IF(编辑!Z116="","",编辑!Z116)</f>
        <v>10000</v>
      </c>
      <c r="R116" s="109" t="str">
        <f>IF(编辑!AA116="","",编辑!AA116)</f>
        <v/>
      </c>
      <c r="S116" s="109" t="str">
        <f>IF(编辑!AC116="","",编辑!AC116)</f>
        <v/>
      </c>
      <c r="T116" s="109" t="str">
        <f>IF(编辑!AD116="","",编辑!AD116)</f>
        <v/>
      </c>
      <c r="U116" s="109" t="str">
        <f>IF(编辑!AE116="","",编辑!AE116)</f>
        <v/>
      </c>
      <c r="V116" s="109" t="str">
        <f>IF(编辑!AF116="","",编辑!AF116)</f>
        <v/>
      </c>
      <c r="W116" s="109" t="str">
        <f>IF(编辑!AH116="","",编辑!AH116)</f>
        <v/>
      </c>
      <c r="X116" s="109" t="str">
        <f>IF(编辑!AI116="","",编辑!AI116)</f>
        <v/>
      </c>
      <c r="Y116" s="109" t="str">
        <f>IF(编辑!AJ116="","",编辑!AJ116)</f>
        <v/>
      </c>
      <c r="Z116" s="109" t="str">
        <f>IF(编辑!AK116="","",编辑!AK116)</f>
        <v/>
      </c>
      <c r="AA116" s="109" t="str">
        <f>IF(编辑!AM116="","",编辑!AM116)</f>
        <v/>
      </c>
      <c r="AB116" s="109" t="str">
        <f>IF(编辑!AN116="","",编辑!AN116)</f>
        <v/>
      </c>
      <c r="AC116" s="111" t="str">
        <f>IF(编辑!AO116="","",编辑!AO116)</f>
        <v/>
      </c>
    </row>
    <row r="117" spans="1:29">
      <c r="A117" s="109">
        <f>IF(编辑!A117="","",编辑!A117)</f>
        <v>200113</v>
      </c>
      <c r="B117" s="109" t="str">
        <f>IF(编辑!B117="","",编辑!B117)</f>
        <v>毒沙漠</v>
      </c>
      <c r="C117" s="109">
        <f>IF(编辑!I117="","",编辑!I117)</f>
        <v>2483975</v>
      </c>
      <c r="D117" s="109">
        <f>IF(编辑!J117="","",编辑!J117)</f>
        <v>855</v>
      </c>
      <c r="E117" s="109" t="str">
        <f>IF(编辑!K117="","",编辑!K117)</f>
        <v/>
      </c>
      <c r="F117" s="109">
        <f>IF(编辑!L117="","",编辑!L117)</f>
        <v>3004</v>
      </c>
      <c r="G117" s="109">
        <f>IF(编辑!N117="","",编辑!N117)</f>
        <v>5</v>
      </c>
      <c r="H117" s="109">
        <f>IF(编辑!O117="","",编辑!O117)</f>
        <v>1</v>
      </c>
      <c r="I117" s="109">
        <f>IF(编辑!P117="","",编辑!P117)</f>
        <v>10000</v>
      </c>
      <c r="J117" s="109">
        <f>IF(编辑!Q117="","",编辑!Q117)</f>
        <v>5086</v>
      </c>
      <c r="K117" s="109">
        <f>IF(编辑!S117="","",编辑!S117)</f>
        <v>1</v>
      </c>
      <c r="L117" s="109">
        <f>IF(编辑!T117="","",编辑!T117)</f>
        <v>1</v>
      </c>
      <c r="M117" s="109">
        <f>IF(编辑!U117="","",编辑!U117)</f>
        <v>10000</v>
      </c>
      <c r="N117" s="109">
        <f>IF(编辑!V117="","",编辑!V117)</f>
        <v>5116</v>
      </c>
      <c r="O117" s="109">
        <f>IF(编辑!X117="","",编辑!X117)</f>
        <v>1</v>
      </c>
      <c r="P117" s="109">
        <f>IF(编辑!Y117="","",编辑!Y117)</f>
        <v>1</v>
      </c>
      <c r="Q117" s="109">
        <f>IF(编辑!Z117="","",编辑!Z117)</f>
        <v>10000</v>
      </c>
      <c r="R117" s="109" t="str">
        <f>IF(编辑!AA117="","",编辑!AA117)</f>
        <v/>
      </c>
      <c r="S117" s="109" t="str">
        <f>IF(编辑!AC117="","",编辑!AC117)</f>
        <v/>
      </c>
      <c r="T117" s="109" t="str">
        <f>IF(编辑!AD117="","",编辑!AD117)</f>
        <v/>
      </c>
      <c r="U117" s="109" t="str">
        <f>IF(编辑!AE117="","",编辑!AE117)</f>
        <v/>
      </c>
      <c r="V117" s="109" t="str">
        <f>IF(编辑!AF117="","",编辑!AF117)</f>
        <v/>
      </c>
      <c r="W117" s="109" t="str">
        <f>IF(编辑!AH117="","",编辑!AH117)</f>
        <v/>
      </c>
      <c r="X117" s="109" t="str">
        <f>IF(编辑!AI117="","",编辑!AI117)</f>
        <v/>
      </c>
      <c r="Y117" s="109" t="str">
        <f>IF(编辑!AJ117="","",编辑!AJ117)</f>
        <v/>
      </c>
      <c r="Z117" s="109" t="str">
        <f>IF(编辑!AK117="","",编辑!AK117)</f>
        <v/>
      </c>
      <c r="AA117" s="109" t="str">
        <f>IF(编辑!AM117="","",编辑!AM117)</f>
        <v/>
      </c>
      <c r="AB117" s="109" t="str">
        <f>IF(编辑!AN117="","",编辑!AN117)</f>
        <v/>
      </c>
      <c r="AC117" s="111" t="str">
        <f>IF(编辑!AO117="","",编辑!AO117)</f>
        <v/>
      </c>
    </row>
    <row r="118" spans="1:29">
      <c r="A118" s="109">
        <f>IF(编辑!A118="","",编辑!A118)</f>
        <v>200114</v>
      </c>
      <c r="B118" s="109" t="str">
        <f>IF(编辑!B118="","",编辑!B118)</f>
        <v>沙漠中的霸王</v>
      </c>
      <c r="C118" s="109">
        <f>IF(编辑!I118="","",编辑!I118)</f>
        <v>298077</v>
      </c>
      <c r="D118" s="109">
        <f>IF(编辑!J118="","",编辑!J118)</f>
        <v>2138</v>
      </c>
      <c r="E118" s="109" t="str">
        <f>IF(编辑!K118="","",编辑!K118)</f>
        <v/>
      </c>
      <c r="F118" s="109">
        <f>IF(编辑!L118="","",编辑!L118)</f>
        <v>5086</v>
      </c>
      <c r="G118" s="109">
        <f>IF(编辑!N118="","",编辑!N118)</f>
        <v>1</v>
      </c>
      <c r="H118" s="109">
        <f>IF(编辑!O118="","",编辑!O118)</f>
        <v>1</v>
      </c>
      <c r="I118" s="109">
        <f>IF(编辑!P118="","",编辑!P118)</f>
        <v>10000</v>
      </c>
      <c r="J118" s="109">
        <f>IF(编辑!Q118="","",编辑!Q118)</f>
        <v>5116</v>
      </c>
      <c r="K118" s="109">
        <f>IF(编辑!S118="","",编辑!S118)</f>
        <v>1</v>
      </c>
      <c r="L118" s="109">
        <f>IF(编辑!T118="","",编辑!T118)</f>
        <v>1</v>
      </c>
      <c r="M118" s="109">
        <f>IF(编辑!U118="","",编辑!U118)</f>
        <v>10000</v>
      </c>
      <c r="N118" s="109" t="str">
        <f>IF(编辑!V118="","",编辑!V118)</f>
        <v/>
      </c>
      <c r="O118" s="109" t="str">
        <f>IF(编辑!X118="","",编辑!X118)</f>
        <v/>
      </c>
      <c r="P118" s="109" t="str">
        <f>IF(编辑!Y118="","",编辑!Y118)</f>
        <v/>
      </c>
      <c r="Q118" s="109" t="str">
        <f>IF(编辑!Z118="","",编辑!Z118)</f>
        <v/>
      </c>
      <c r="R118" s="109" t="str">
        <f>IF(编辑!AA118="","",编辑!AA118)</f>
        <v/>
      </c>
      <c r="S118" s="109" t="str">
        <f>IF(编辑!AC118="","",编辑!AC118)</f>
        <v/>
      </c>
      <c r="T118" s="109" t="str">
        <f>IF(编辑!AD118="","",编辑!AD118)</f>
        <v/>
      </c>
      <c r="U118" s="109" t="str">
        <f>IF(编辑!AE118="","",编辑!AE118)</f>
        <v/>
      </c>
      <c r="V118" s="109" t="str">
        <f>IF(编辑!AF118="","",编辑!AF118)</f>
        <v/>
      </c>
      <c r="W118" s="109" t="str">
        <f>IF(编辑!AH118="","",编辑!AH118)</f>
        <v/>
      </c>
      <c r="X118" s="109" t="str">
        <f>IF(编辑!AI118="","",编辑!AI118)</f>
        <v/>
      </c>
      <c r="Y118" s="109" t="str">
        <f>IF(编辑!AJ118="","",编辑!AJ118)</f>
        <v/>
      </c>
      <c r="Z118" s="109" t="str">
        <f>IF(编辑!AK118="","",编辑!AK118)</f>
        <v/>
      </c>
      <c r="AA118" s="109" t="str">
        <f>IF(编辑!AM118="","",编辑!AM118)</f>
        <v/>
      </c>
      <c r="AB118" s="109" t="str">
        <f>IF(编辑!AN118="","",编辑!AN118)</f>
        <v/>
      </c>
      <c r="AC118" s="111" t="str">
        <f>IF(编辑!AO118="","",编辑!AO118)</f>
        <v/>
      </c>
    </row>
    <row r="119" spans="1:29">
      <c r="A119" s="109">
        <f>IF(编辑!A119="","",编辑!A119)</f>
        <v>200115</v>
      </c>
      <c r="B119" s="109" t="str">
        <f>IF(编辑!B119="","",编辑!B119)</f>
        <v>为了和平</v>
      </c>
      <c r="C119" s="109">
        <f>IF(编辑!I119="","",编辑!I119)</f>
        <v>993590</v>
      </c>
      <c r="D119" s="109">
        <f>IF(编辑!J119="","",编辑!J119)</f>
        <v>257</v>
      </c>
      <c r="E119" s="109" t="str">
        <f>IF(编辑!K119="","",编辑!K119)</f>
        <v/>
      </c>
      <c r="F119" s="109">
        <f>IF(编辑!L119="","",编辑!L119)</f>
        <v>3404</v>
      </c>
      <c r="G119" s="109">
        <f>IF(编辑!N119="","",编辑!N119)</f>
        <v>5</v>
      </c>
      <c r="H119" s="109">
        <f>IF(编辑!O119="","",编辑!O119)</f>
        <v>1</v>
      </c>
      <c r="I119" s="109">
        <f>IF(编辑!P119="","",编辑!P119)</f>
        <v>10000</v>
      </c>
      <c r="J119" s="109">
        <f>IF(编辑!Q119="","",编辑!Q119)</f>
        <v>5086</v>
      </c>
      <c r="K119" s="109">
        <f>IF(编辑!S119="","",编辑!S119)</f>
        <v>1</v>
      </c>
      <c r="L119" s="109">
        <f>IF(编辑!T119="","",编辑!T119)</f>
        <v>1</v>
      </c>
      <c r="M119" s="109">
        <f>IF(编辑!U119="","",编辑!U119)</f>
        <v>10000</v>
      </c>
      <c r="N119" s="109">
        <f>IF(编辑!V119="","",编辑!V119)</f>
        <v>5116</v>
      </c>
      <c r="O119" s="109">
        <f>IF(编辑!X119="","",编辑!X119)</f>
        <v>1</v>
      </c>
      <c r="P119" s="109">
        <f>IF(编辑!Y119="","",编辑!Y119)</f>
        <v>1</v>
      </c>
      <c r="Q119" s="109">
        <f>IF(编辑!Z119="","",编辑!Z119)</f>
        <v>10000</v>
      </c>
      <c r="R119" s="109" t="str">
        <f>IF(编辑!AA119="","",编辑!AA119)</f>
        <v/>
      </c>
      <c r="S119" s="109" t="str">
        <f>IF(编辑!AC119="","",编辑!AC119)</f>
        <v/>
      </c>
      <c r="T119" s="109" t="str">
        <f>IF(编辑!AD119="","",编辑!AD119)</f>
        <v/>
      </c>
      <c r="U119" s="109" t="str">
        <f>IF(编辑!AE119="","",编辑!AE119)</f>
        <v/>
      </c>
      <c r="V119" s="109" t="str">
        <f>IF(编辑!AF119="","",编辑!AF119)</f>
        <v/>
      </c>
      <c r="W119" s="109" t="str">
        <f>IF(编辑!AH119="","",编辑!AH119)</f>
        <v/>
      </c>
      <c r="X119" s="109" t="str">
        <f>IF(编辑!AI119="","",编辑!AI119)</f>
        <v/>
      </c>
      <c r="Y119" s="109" t="str">
        <f>IF(编辑!AJ119="","",编辑!AJ119)</f>
        <v/>
      </c>
      <c r="Z119" s="109" t="str">
        <f>IF(编辑!AK119="","",编辑!AK119)</f>
        <v/>
      </c>
      <c r="AA119" s="109" t="str">
        <f>IF(编辑!AM119="","",编辑!AM119)</f>
        <v/>
      </c>
      <c r="AB119" s="109" t="str">
        <f>IF(编辑!AN119="","",编辑!AN119)</f>
        <v/>
      </c>
      <c r="AC119" s="111" t="str">
        <f>IF(编辑!AO119="","",编辑!AO119)</f>
        <v/>
      </c>
    </row>
    <row r="120" spans="1:29">
      <c r="A120" s="109">
        <f>IF(编辑!A120="","",编辑!A120)</f>
        <v>200116</v>
      </c>
      <c r="B120" s="109" t="str">
        <f>IF(编辑!B120="","",编辑!B120)</f>
        <v>对抗</v>
      </c>
      <c r="C120" s="109">
        <f>IF(编辑!I120="","",编辑!I120)</f>
        <v>1029140</v>
      </c>
      <c r="D120" s="109">
        <f>IF(编辑!J120="","",编辑!J120)</f>
        <v>855</v>
      </c>
      <c r="E120" s="109" t="str">
        <f>IF(编辑!K120="","",编辑!K120)</f>
        <v/>
      </c>
      <c r="F120" s="109">
        <f>IF(编辑!L120="","",编辑!L120)</f>
        <v>3004</v>
      </c>
      <c r="G120" s="109">
        <f>IF(编辑!N120="","",编辑!N120)</f>
        <v>8</v>
      </c>
      <c r="H120" s="109">
        <f>IF(编辑!O120="","",编辑!O120)</f>
        <v>1</v>
      </c>
      <c r="I120" s="109">
        <f>IF(编辑!P120="","",编辑!P120)</f>
        <v>10000</v>
      </c>
      <c r="J120" s="109">
        <f>IF(编辑!Q120="","",编辑!Q120)</f>
        <v>5086</v>
      </c>
      <c r="K120" s="109">
        <f>IF(编辑!S120="","",编辑!S120)</f>
        <v>1</v>
      </c>
      <c r="L120" s="109">
        <f>IF(编辑!T120="","",编辑!T120)</f>
        <v>1</v>
      </c>
      <c r="M120" s="109">
        <f>IF(编辑!U120="","",编辑!U120)</f>
        <v>10000</v>
      </c>
      <c r="N120" s="109">
        <f>IF(编辑!V120="","",编辑!V120)</f>
        <v>5116</v>
      </c>
      <c r="O120" s="109">
        <f>IF(编辑!X120="","",编辑!X120)</f>
        <v>1</v>
      </c>
      <c r="P120" s="109">
        <f>IF(编辑!Y120="","",编辑!Y120)</f>
        <v>1</v>
      </c>
      <c r="Q120" s="109">
        <f>IF(编辑!Z120="","",编辑!Z120)</f>
        <v>10000</v>
      </c>
      <c r="R120" s="109" t="str">
        <f>IF(编辑!AA120="","",编辑!AA120)</f>
        <v/>
      </c>
      <c r="S120" s="109" t="str">
        <f>IF(编辑!AC120="","",编辑!AC120)</f>
        <v/>
      </c>
      <c r="T120" s="109" t="str">
        <f>IF(编辑!AD120="","",编辑!AD120)</f>
        <v/>
      </c>
      <c r="U120" s="109" t="str">
        <f>IF(编辑!AE120="","",编辑!AE120)</f>
        <v/>
      </c>
      <c r="V120" s="109" t="str">
        <f>IF(编辑!AF120="","",编辑!AF120)</f>
        <v/>
      </c>
      <c r="W120" s="109" t="str">
        <f>IF(编辑!AH120="","",编辑!AH120)</f>
        <v/>
      </c>
      <c r="X120" s="109" t="str">
        <f>IF(编辑!AI120="","",编辑!AI120)</f>
        <v/>
      </c>
      <c r="Y120" s="109" t="str">
        <f>IF(编辑!AJ120="","",编辑!AJ120)</f>
        <v/>
      </c>
      <c r="Z120" s="109" t="str">
        <f>IF(编辑!AK120="","",编辑!AK120)</f>
        <v/>
      </c>
      <c r="AA120" s="109" t="str">
        <f>IF(编辑!AM120="","",编辑!AM120)</f>
        <v/>
      </c>
      <c r="AB120" s="109" t="str">
        <f>IF(编辑!AN120="","",编辑!AN120)</f>
        <v/>
      </c>
      <c r="AC120" s="111" t="str">
        <f>IF(编辑!AO120="","",编辑!AO120)</f>
        <v/>
      </c>
    </row>
    <row r="121" spans="1:29">
      <c r="A121" s="109">
        <f>IF(编辑!A121="","",编辑!A121)</f>
        <v>200117</v>
      </c>
      <c r="B121" s="109" t="str">
        <f>IF(编辑!B121="","",编辑!B121)</f>
        <v>羽毛</v>
      </c>
      <c r="C121" s="109">
        <f>IF(编辑!I121="","",编辑!I121)</f>
        <v>1029140</v>
      </c>
      <c r="D121" s="109">
        <f>IF(编辑!J121="","",编辑!J121)</f>
        <v>885</v>
      </c>
      <c r="E121" s="109" t="str">
        <f>IF(编辑!K121="","",编辑!K121)</f>
        <v/>
      </c>
      <c r="F121" s="109">
        <f>IF(编辑!L121="","",编辑!L121)</f>
        <v>3404</v>
      </c>
      <c r="G121" s="109">
        <f>IF(编辑!N121="","",编辑!N121)</f>
        <v>8</v>
      </c>
      <c r="H121" s="109">
        <f>IF(编辑!O121="","",编辑!O121)</f>
        <v>1</v>
      </c>
      <c r="I121" s="109">
        <f>IF(编辑!P121="","",编辑!P121)</f>
        <v>10000</v>
      </c>
      <c r="J121" s="109">
        <f>IF(编辑!Q121="","",编辑!Q121)</f>
        <v>5086</v>
      </c>
      <c r="K121" s="109">
        <f>IF(编辑!S121="","",编辑!S121)</f>
        <v>1</v>
      </c>
      <c r="L121" s="109">
        <f>IF(编辑!T121="","",编辑!T121)</f>
        <v>1</v>
      </c>
      <c r="M121" s="109">
        <f>IF(编辑!U121="","",编辑!U121)</f>
        <v>10000</v>
      </c>
      <c r="N121" s="109">
        <f>IF(编辑!V121="","",编辑!V121)</f>
        <v>5116</v>
      </c>
      <c r="O121" s="109">
        <f>IF(编辑!X121="","",编辑!X121)</f>
        <v>1</v>
      </c>
      <c r="P121" s="109">
        <f>IF(编辑!Y121="","",编辑!Y121)</f>
        <v>1</v>
      </c>
      <c r="Q121" s="109">
        <f>IF(编辑!Z121="","",编辑!Z121)</f>
        <v>10000</v>
      </c>
      <c r="R121" s="109" t="str">
        <f>IF(编辑!AA121="","",编辑!AA121)</f>
        <v/>
      </c>
      <c r="S121" s="109" t="str">
        <f>IF(编辑!AC121="","",编辑!AC121)</f>
        <v/>
      </c>
      <c r="T121" s="109" t="str">
        <f>IF(编辑!AD121="","",编辑!AD121)</f>
        <v/>
      </c>
      <c r="U121" s="109" t="str">
        <f>IF(编辑!AE121="","",编辑!AE121)</f>
        <v/>
      </c>
      <c r="V121" s="109" t="str">
        <f>IF(编辑!AF121="","",编辑!AF121)</f>
        <v/>
      </c>
      <c r="W121" s="109" t="str">
        <f>IF(编辑!AH121="","",编辑!AH121)</f>
        <v/>
      </c>
      <c r="X121" s="109" t="str">
        <f>IF(编辑!AI121="","",编辑!AI121)</f>
        <v/>
      </c>
      <c r="Y121" s="109" t="str">
        <f>IF(编辑!AJ121="","",编辑!AJ121)</f>
        <v/>
      </c>
      <c r="Z121" s="109" t="str">
        <f>IF(编辑!AK121="","",编辑!AK121)</f>
        <v/>
      </c>
      <c r="AA121" s="109" t="str">
        <f>IF(编辑!AM121="","",编辑!AM121)</f>
        <v/>
      </c>
      <c r="AB121" s="109" t="str">
        <f>IF(编辑!AN121="","",编辑!AN121)</f>
        <v/>
      </c>
      <c r="AC121" s="111" t="str">
        <f>IF(编辑!AO121="","",编辑!AO121)</f>
        <v/>
      </c>
    </row>
    <row r="122" spans="1:29">
      <c r="A122" s="109">
        <f>IF(编辑!A122="","",编辑!A122)</f>
        <v>200118</v>
      </c>
      <c r="B122" s="109" t="str">
        <f>IF(编辑!B122="","",编辑!B122)</f>
        <v>恐怖的巨人</v>
      </c>
      <c r="C122" s="109">
        <f>IF(编辑!I122="","",编辑!I122)</f>
        <v>2572850</v>
      </c>
      <c r="D122" s="109">
        <f>IF(编辑!J122="","",编辑!J122)</f>
        <v>885</v>
      </c>
      <c r="E122" s="109" t="str">
        <f>IF(编辑!K122="","",编辑!K122)</f>
        <v/>
      </c>
      <c r="F122" s="109">
        <f>IF(编辑!L122="","",编辑!L122)</f>
        <v>3804</v>
      </c>
      <c r="G122" s="109">
        <f>IF(编辑!N122="","",编辑!N122)</f>
        <v>1</v>
      </c>
      <c r="H122" s="109">
        <f>IF(编辑!O122="","",编辑!O122)</f>
        <v>1</v>
      </c>
      <c r="I122" s="109">
        <f>IF(编辑!P122="","",编辑!P122)</f>
        <v>10000</v>
      </c>
      <c r="J122" s="109">
        <f>IF(编辑!Q122="","",编辑!Q122)</f>
        <v>5086</v>
      </c>
      <c r="K122" s="109">
        <f>IF(编辑!S122="","",编辑!S122)</f>
        <v>1</v>
      </c>
      <c r="L122" s="109">
        <f>IF(编辑!T122="","",编辑!T122)</f>
        <v>1</v>
      </c>
      <c r="M122" s="109">
        <f>IF(编辑!U122="","",编辑!U122)</f>
        <v>10000</v>
      </c>
      <c r="N122" s="109">
        <f>IF(编辑!V122="","",编辑!V122)</f>
        <v>5116</v>
      </c>
      <c r="O122" s="109">
        <f>IF(编辑!X122="","",编辑!X122)</f>
        <v>1</v>
      </c>
      <c r="P122" s="109">
        <f>IF(编辑!Y122="","",编辑!Y122)</f>
        <v>1</v>
      </c>
      <c r="Q122" s="109">
        <f>IF(编辑!Z122="","",编辑!Z122)</f>
        <v>10000</v>
      </c>
      <c r="R122" s="109" t="str">
        <f>IF(编辑!AA122="","",编辑!AA122)</f>
        <v/>
      </c>
      <c r="S122" s="109" t="str">
        <f>IF(编辑!AC122="","",编辑!AC122)</f>
        <v/>
      </c>
      <c r="T122" s="109" t="str">
        <f>IF(编辑!AD122="","",编辑!AD122)</f>
        <v/>
      </c>
      <c r="U122" s="109" t="str">
        <f>IF(编辑!AE122="","",编辑!AE122)</f>
        <v/>
      </c>
      <c r="V122" s="109" t="str">
        <f>IF(编辑!AF122="","",编辑!AF122)</f>
        <v/>
      </c>
      <c r="W122" s="109" t="str">
        <f>IF(编辑!AH122="","",编辑!AH122)</f>
        <v/>
      </c>
      <c r="X122" s="109" t="str">
        <f>IF(编辑!AI122="","",编辑!AI122)</f>
        <v/>
      </c>
      <c r="Y122" s="109" t="str">
        <f>IF(编辑!AJ122="","",编辑!AJ122)</f>
        <v/>
      </c>
      <c r="Z122" s="109" t="str">
        <f>IF(编辑!AK122="","",编辑!AK122)</f>
        <v/>
      </c>
      <c r="AA122" s="109" t="str">
        <f>IF(编辑!AM122="","",编辑!AM122)</f>
        <v/>
      </c>
      <c r="AB122" s="109" t="str">
        <f>IF(编辑!AN122="","",编辑!AN122)</f>
        <v/>
      </c>
      <c r="AC122" s="111" t="str">
        <f>IF(编辑!AO122="","",编辑!AO122)</f>
        <v/>
      </c>
    </row>
    <row r="123" spans="1:29">
      <c r="A123" s="109">
        <f>IF(编辑!A123="","",编辑!A123)</f>
        <v>200119</v>
      </c>
      <c r="B123" s="109" t="str">
        <f>IF(编辑!B123="","",编辑!B123)</f>
        <v>魔像</v>
      </c>
      <c r="C123" s="109">
        <f>IF(编辑!I123="","",编辑!I123)</f>
        <v>1029140</v>
      </c>
      <c r="D123" s="109">
        <f>IF(编辑!J123="","",编辑!J123)</f>
        <v>2213</v>
      </c>
      <c r="E123" s="109" t="str">
        <f>IF(编辑!K123="","",编辑!K123)</f>
        <v/>
      </c>
      <c r="F123" s="109">
        <f>IF(编辑!L123="","",编辑!L123)</f>
        <v>5086</v>
      </c>
      <c r="G123" s="109">
        <f>IF(编辑!N123="","",编辑!N123)</f>
        <v>1</v>
      </c>
      <c r="H123" s="109">
        <f>IF(编辑!O123="","",编辑!O123)</f>
        <v>1</v>
      </c>
      <c r="I123" s="109">
        <f>IF(编辑!P123="","",编辑!P123)</f>
        <v>10000</v>
      </c>
      <c r="J123" s="109">
        <f>IF(编辑!Q123="","",编辑!Q123)</f>
        <v>5116</v>
      </c>
      <c r="K123" s="109">
        <f>IF(编辑!S123="","",编辑!S123)</f>
        <v>1</v>
      </c>
      <c r="L123" s="109">
        <f>IF(编辑!T123="","",编辑!T123)</f>
        <v>1</v>
      </c>
      <c r="M123" s="109">
        <f>IF(编辑!U123="","",编辑!U123)</f>
        <v>10000</v>
      </c>
      <c r="N123" s="109" t="str">
        <f>IF(编辑!V123="","",编辑!V123)</f>
        <v/>
      </c>
      <c r="O123" s="109" t="str">
        <f>IF(编辑!X123="","",编辑!X123)</f>
        <v/>
      </c>
      <c r="P123" s="109" t="str">
        <f>IF(编辑!Y123="","",编辑!Y123)</f>
        <v/>
      </c>
      <c r="Q123" s="109" t="str">
        <f>IF(编辑!Z123="","",编辑!Z123)</f>
        <v/>
      </c>
      <c r="R123" s="109" t="str">
        <f>IF(编辑!AA123="","",编辑!AA123)</f>
        <v/>
      </c>
      <c r="S123" s="109" t="str">
        <f>IF(编辑!AC123="","",编辑!AC123)</f>
        <v/>
      </c>
      <c r="T123" s="109" t="str">
        <f>IF(编辑!AD123="","",编辑!AD123)</f>
        <v/>
      </c>
      <c r="U123" s="109" t="str">
        <f>IF(编辑!AE123="","",编辑!AE123)</f>
        <v/>
      </c>
      <c r="V123" s="109" t="str">
        <f>IF(编辑!AF123="","",编辑!AF123)</f>
        <v/>
      </c>
      <c r="W123" s="109" t="str">
        <f>IF(编辑!AH123="","",编辑!AH123)</f>
        <v/>
      </c>
      <c r="X123" s="109" t="str">
        <f>IF(编辑!AI123="","",编辑!AI123)</f>
        <v/>
      </c>
      <c r="Y123" s="109" t="str">
        <f>IF(编辑!AJ123="","",编辑!AJ123)</f>
        <v/>
      </c>
      <c r="Z123" s="109" t="str">
        <f>IF(编辑!AK123="","",编辑!AK123)</f>
        <v/>
      </c>
      <c r="AA123" s="109" t="str">
        <f>IF(编辑!AM123="","",编辑!AM123)</f>
        <v/>
      </c>
      <c r="AB123" s="109" t="str">
        <f>IF(编辑!AN123="","",编辑!AN123)</f>
        <v/>
      </c>
      <c r="AC123" s="111" t="str">
        <f>IF(编辑!AO123="","",编辑!AO123)</f>
        <v/>
      </c>
    </row>
    <row r="124" spans="1:29">
      <c r="A124" s="109">
        <f>IF(编辑!A124="","",编辑!A124)</f>
        <v>200120</v>
      </c>
      <c r="B124" s="109" t="str">
        <f>IF(编辑!B124="","",编辑!B124)</f>
        <v>两邦同盟</v>
      </c>
      <c r="C124" s="109">
        <f>IF(编辑!I124="","",编辑!I124)</f>
        <v>1029140</v>
      </c>
      <c r="D124" s="109">
        <f>IF(编辑!J124="","",编辑!J124)</f>
        <v>266</v>
      </c>
      <c r="E124" s="109" t="str">
        <f>IF(编辑!K124="","",编辑!K124)</f>
        <v/>
      </c>
      <c r="F124" s="109">
        <f>IF(编辑!L124="","",编辑!L124)</f>
        <v>3404</v>
      </c>
      <c r="G124" s="109">
        <f>IF(编辑!N124="","",编辑!N124)</f>
        <v>5</v>
      </c>
      <c r="H124" s="109">
        <f>IF(编辑!O124="","",编辑!O124)</f>
        <v>1</v>
      </c>
      <c r="I124" s="109">
        <f>IF(编辑!P124="","",编辑!P124)</f>
        <v>10000</v>
      </c>
      <c r="J124" s="109">
        <f>IF(编辑!Q124="","",编辑!Q124)</f>
        <v>5086</v>
      </c>
      <c r="K124" s="109">
        <f>IF(编辑!S124="","",编辑!S124)</f>
        <v>1</v>
      </c>
      <c r="L124" s="109">
        <f>IF(编辑!T124="","",编辑!T124)</f>
        <v>1</v>
      </c>
      <c r="M124" s="109">
        <f>IF(编辑!U124="","",编辑!U124)</f>
        <v>10000</v>
      </c>
      <c r="N124" s="109">
        <f>IF(编辑!V124="","",编辑!V124)</f>
        <v>5116</v>
      </c>
      <c r="O124" s="109">
        <f>IF(编辑!X124="","",编辑!X124)</f>
        <v>1</v>
      </c>
      <c r="P124" s="109">
        <f>IF(编辑!Y124="","",编辑!Y124)</f>
        <v>1</v>
      </c>
      <c r="Q124" s="109">
        <f>IF(编辑!Z124="","",编辑!Z124)</f>
        <v>10000</v>
      </c>
      <c r="R124" s="109" t="str">
        <f>IF(编辑!AA124="","",编辑!AA124)</f>
        <v/>
      </c>
      <c r="S124" s="109" t="str">
        <f>IF(编辑!AC124="","",编辑!AC124)</f>
        <v/>
      </c>
      <c r="T124" s="109" t="str">
        <f>IF(编辑!AD124="","",编辑!AD124)</f>
        <v/>
      </c>
      <c r="U124" s="109" t="str">
        <f>IF(编辑!AE124="","",编辑!AE124)</f>
        <v/>
      </c>
      <c r="V124" s="109" t="str">
        <f>IF(编辑!AF124="","",编辑!AF124)</f>
        <v/>
      </c>
      <c r="W124" s="109" t="str">
        <f>IF(编辑!AH124="","",编辑!AH124)</f>
        <v/>
      </c>
      <c r="X124" s="109" t="str">
        <f>IF(编辑!AI124="","",编辑!AI124)</f>
        <v/>
      </c>
      <c r="Y124" s="109" t="str">
        <f>IF(编辑!AJ124="","",编辑!AJ124)</f>
        <v/>
      </c>
      <c r="Z124" s="109" t="str">
        <f>IF(编辑!AK124="","",编辑!AK124)</f>
        <v/>
      </c>
      <c r="AA124" s="109" t="str">
        <f>IF(编辑!AM124="","",编辑!AM124)</f>
        <v/>
      </c>
      <c r="AB124" s="109" t="str">
        <f>IF(编辑!AN124="","",编辑!AN124)</f>
        <v/>
      </c>
      <c r="AC124" s="111" t="str">
        <f>IF(编辑!AO124="","",编辑!AO124)</f>
        <v/>
      </c>
    </row>
    <row r="125" spans="1:29">
      <c r="A125" s="109">
        <f>IF(编辑!A125="","",编辑!A125)</f>
        <v>200121</v>
      </c>
      <c r="B125" s="109" t="str">
        <f>IF(编辑!B125="","",编辑!B125)</f>
        <v>大漠苍龙</v>
      </c>
      <c r="C125" s="109">
        <f>IF(编辑!I125="","",编辑!I125)</f>
        <v>1029140</v>
      </c>
      <c r="D125" s="109">
        <f>IF(编辑!J125="","",编辑!J125)</f>
        <v>2213</v>
      </c>
      <c r="E125" s="109" t="str">
        <f>IF(编辑!K125="","",编辑!K125)</f>
        <v/>
      </c>
      <c r="F125" s="109">
        <f>IF(编辑!L125="","",编辑!L125)</f>
        <v>3004</v>
      </c>
      <c r="G125" s="109">
        <f>IF(编辑!N125="","",编辑!N125)</f>
        <v>5</v>
      </c>
      <c r="H125" s="109">
        <f>IF(编辑!O125="","",编辑!O125)</f>
        <v>1</v>
      </c>
      <c r="I125" s="109">
        <f>IF(编辑!P125="","",编辑!P125)</f>
        <v>10000</v>
      </c>
      <c r="J125" s="109">
        <f>IF(编辑!Q125="","",编辑!Q125)</f>
        <v>5086</v>
      </c>
      <c r="K125" s="109">
        <f>IF(编辑!S125="","",编辑!S125)</f>
        <v>1</v>
      </c>
      <c r="L125" s="109">
        <f>IF(编辑!T125="","",编辑!T125)</f>
        <v>1</v>
      </c>
      <c r="M125" s="109">
        <f>IF(编辑!U125="","",编辑!U125)</f>
        <v>10000</v>
      </c>
      <c r="N125" s="109">
        <f>IF(编辑!V125="","",编辑!V125)</f>
        <v>5116</v>
      </c>
      <c r="O125" s="109">
        <f>IF(编辑!X125="","",编辑!X125)</f>
        <v>1</v>
      </c>
      <c r="P125" s="109">
        <f>IF(编辑!Y125="","",编辑!Y125)</f>
        <v>1</v>
      </c>
      <c r="Q125" s="109">
        <f>IF(编辑!Z125="","",编辑!Z125)</f>
        <v>10000</v>
      </c>
      <c r="R125" s="109" t="str">
        <f>IF(编辑!AA125="","",编辑!AA125)</f>
        <v/>
      </c>
      <c r="S125" s="109" t="str">
        <f>IF(编辑!AC125="","",编辑!AC125)</f>
        <v/>
      </c>
      <c r="T125" s="109" t="str">
        <f>IF(编辑!AD125="","",编辑!AD125)</f>
        <v/>
      </c>
      <c r="U125" s="109" t="str">
        <f>IF(编辑!AE125="","",编辑!AE125)</f>
        <v/>
      </c>
      <c r="V125" s="109" t="str">
        <f>IF(编辑!AF125="","",编辑!AF125)</f>
        <v/>
      </c>
      <c r="W125" s="109" t="str">
        <f>IF(编辑!AH125="","",编辑!AH125)</f>
        <v/>
      </c>
      <c r="X125" s="109" t="str">
        <f>IF(编辑!AI125="","",编辑!AI125)</f>
        <v/>
      </c>
      <c r="Y125" s="109" t="str">
        <f>IF(编辑!AJ125="","",编辑!AJ125)</f>
        <v/>
      </c>
      <c r="Z125" s="109" t="str">
        <f>IF(编辑!AK125="","",编辑!AK125)</f>
        <v/>
      </c>
      <c r="AA125" s="109" t="str">
        <f>IF(编辑!AM125="","",编辑!AM125)</f>
        <v/>
      </c>
      <c r="AB125" s="109" t="str">
        <f>IF(编辑!AN125="","",编辑!AN125)</f>
        <v/>
      </c>
      <c r="AC125" s="111" t="str">
        <f>IF(编辑!AO125="","",编辑!AO125)</f>
        <v/>
      </c>
    </row>
    <row r="126" spans="1:29">
      <c r="A126" s="109">
        <f>IF(编辑!A126="","",编辑!A126)</f>
        <v>200122</v>
      </c>
      <c r="B126" s="109" t="str">
        <f>IF(编辑!B126="","",编辑!B126)</f>
        <v>通往奥梅亚斯</v>
      </c>
      <c r="C126" s="109">
        <f>IF(编辑!I126="","",编辑!I126)</f>
        <v>1067150</v>
      </c>
      <c r="D126" s="109">
        <f>IF(编辑!J126="","",编辑!J126)</f>
        <v>266</v>
      </c>
      <c r="E126" s="109" t="str">
        <f>IF(编辑!K126="","",编辑!K126)</f>
        <v/>
      </c>
      <c r="F126" s="109">
        <f>IF(编辑!L126="","",编辑!L126)</f>
        <v>3104</v>
      </c>
      <c r="G126" s="109">
        <f>IF(编辑!N126="","",编辑!N126)</f>
        <v>5</v>
      </c>
      <c r="H126" s="109">
        <f>IF(编辑!O126="","",编辑!O126)</f>
        <v>1</v>
      </c>
      <c r="I126" s="109">
        <f>IF(编辑!P126="","",编辑!P126)</f>
        <v>10000</v>
      </c>
      <c r="J126" s="109">
        <f>IF(编辑!Q126="","",编辑!Q126)</f>
        <v>3804</v>
      </c>
      <c r="K126" s="109">
        <f>IF(编辑!S126="","",编辑!S126)</f>
        <v>1</v>
      </c>
      <c r="L126" s="109">
        <f>IF(编辑!T126="","",编辑!T126)</f>
        <v>1</v>
      </c>
      <c r="M126" s="109">
        <f>IF(编辑!U126="","",编辑!U126)</f>
        <v>10000</v>
      </c>
      <c r="N126" s="109">
        <f>IF(编辑!V126="","",编辑!V126)</f>
        <v>5116</v>
      </c>
      <c r="O126" s="109">
        <f>IF(编辑!X126="","",编辑!X126)</f>
        <v>1</v>
      </c>
      <c r="P126" s="109">
        <f>IF(编辑!Y126="","",编辑!Y126)</f>
        <v>1</v>
      </c>
      <c r="Q126" s="109">
        <f>IF(编辑!Z126="","",编辑!Z126)</f>
        <v>10000</v>
      </c>
      <c r="R126" s="109" t="str">
        <f>IF(编辑!AA126="","",编辑!AA126)</f>
        <v/>
      </c>
      <c r="S126" s="109" t="str">
        <f>IF(编辑!AC126="","",编辑!AC126)</f>
        <v/>
      </c>
      <c r="T126" s="109" t="str">
        <f>IF(编辑!AD126="","",编辑!AD126)</f>
        <v/>
      </c>
      <c r="U126" s="109" t="str">
        <f>IF(编辑!AE126="","",编辑!AE126)</f>
        <v/>
      </c>
      <c r="V126" s="109" t="str">
        <f>IF(编辑!AF126="","",编辑!AF126)</f>
        <v/>
      </c>
      <c r="W126" s="109" t="str">
        <f>IF(编辑!AH126="","",编辑!AH126)</f>
        <v/>
      </c>
      <c r="X126" s="109" t="str">
        <f>IF(编辑!AI126="","",编辑!AI126)</f>
        <v/>
      </c>
      <c r="Y126" s="109" t="str">
        <f>IF(编辑!AJ126="","",编辑!AJ126)</f>
        <v/>
      </c>
      <c r="Z126" s="109" t="str">
        <f>IF(编辑!AK126="","",编辑!AK126)</f>
        <v/>
      </c>
      <c r="AA126" s="109" t="str">
        <f>IF(编辑!AM126="","",编辑!AM126)</f>
        <v/>
      </c>
      <c r="AB126" s="109" t="str">
        <f>IF(编辑!AN126="","",编辑!AN126)</f>
        <v/>
      </c>
      <c r="AC126" s="111" t="str">
        <f>IF(编辑!AO126="","",编辑!AO126)</f>
        <v/>
      </c>
    </row>
    <row r="127" spans="1:29">
      <c r="A127" s="109">
        <f>IF(编辑!A127="","",编辑!A127)</f>
        <v>200123</v>
      </c>
      <c r="B127" s="109" t="str">
        <f>IF(编辑!B127="","",编辑!B127)</f>
        <v>不安稳的通道</v>
      </c>
      <c r="C127" s="109">
        <f>IF(编辑!I127="","",编辑!I127)</f>
        <v>1067150</v>
      </c>
      <c r="D127" s="109">
        <f>IF(编辑!J127="","",编辑!J127)</f>
        <v>900</v>
      </c>
      <c r="E127" s="109" t="str">
        <f>IF(编辑!K127="","",编辑!K127)</f>
        <v/>
      </c>
      <c r="F127" s="109">
        <f>IF(编辑!L127="","",编辑!L127)</f>
        <v>3404</v>
      </c>
      <c r="G127" s="109">
        <f>IF(编辑!N127="","",编辑!N127)</f>
        <v>5</v>
      </c>
      <c r="H127" s="109">
        <f>IF(编辑!O127="","",编辑!O127)</f>
        <v>1</v>
      </c>
      <c r="I127" s="109">
        <f>IF(编辑!P127="","",编辑!P127)</f>
        <v>10000</v>
      </c>
      <c r="J127" s="109">
        <f>IF(编辑!Q127="","",编辑!Q127)</f>
        <v>5086</v>
      </c>
      <c r="K127" s="109">
        <f>IF(编辑!S127="","",编辑!S127)</f>
        <v>1</v>
      </c>
      <c r="L127" s="109">
        <f>IF(编辑!T127="","",编辑!T127)</f>
        <v>1</v>
      </c>
      <c r="M127" s="109">
        <f>IF(编辑!U127="","",编辑!U127)</f>
        <v>10000</v>
      </c>
      <c r="N127" s="109">
        <f>IF(编辑!V127="","",编辑!V127)</f>
        <v>5116</v>
      </c>
      <c r="O127" s="109">
        <f>IF(编辑!X127="","",编辑!X127)</f>
        <v>1</v>
      </c>
      <c r="P127" s="109">
        <f>IF(编辑!Y127="","",编辑!Y127)</f>
        <v>1</v>
      </c>
      <c r="Q127" s="109">
        <f>IF(编辑!Z127="","",编辑!Z127)</f>
        <v>10000</v>
      </c>
      <c r="R127" s="109" t="str">
        <f>IF(编辑!AA127="","",编辑!AA127)</f>
        <v/>
      </c>
      <c r="S127" s="109" t="str">
        <f>IF(编辑!AC127="","",编辑!AC127)</f>
        <v/>
      </c>
      <c r="T127" s="109" t="str">
        <f>IF(编辑!AD127="","",编辑!AD127)</f>
        <v/>
      </c>
      <c r="U127" s="109" t="str">
        <f>IF(编辑!AE127="","",编辑!AE127)</f>
        <v/>
      </c>
      <c r="V127" s="109" t="str">
        <f>IF(编辑!AF127="","",编辑!AF127)</f>
        <v/>
      </c>
      <c r="W127" s="109" t="str">
        <f>IF(编辑!AH127="","",编辑!AH127)</f>
        <v/>
      </c>
      <c r="X127" s="109" t="str">
        <f>IF(编辑!AI127="","",编辑!AI127)</f>
        <v/>
      </c>
      <c r="Y127" s="109" t="str">
        <f>IF(编辑!AJ127="","",编辑!AJ127)</f>
        <v/>
      </c>
      <c r="Z127" s="109" t="str">
        <f>IF(编辑!AK127="","",编辑!AK127)</f>
        <v/>
      </c>
      <c r="AA127" s="109" t="str">
        <f>IF(编辑!AM127="","",编辑!AM127)</f>
        <v/>
      </c>
      <c r="AB127" s="109" t="str">
        <f>IF(编辑!AN127="","",编辑!AN127)</f>
        <v/>
      </c>
      <c r="AC127" s="111" t="str">
        <f>IF(编辑!AO127="","",编辑!AO127)</f>
        <v/>
      </c>
    </row>
    <row r="128" spans="1:29">
      <c r="A128" s="109">
        <f>IF(编辑!A128="","",编辑!A128)</f>
        <v>200124</v>
      </c>
      <c r="B128" s="109" t="str">
        <f>IF(编辑!B128="","",编辑!B128)</f>
        <v>蜥蜴族的阻截</v>
      </c>
      <c r="C128" s="109">
        <f>IF(编辑!I128="","",编辑!I128)</f>
        <v>2667875</v>
      </c>
      <c r="D128" s="109">
        <f>IF(编辑!J128="","",编辑!J128)</f>
        <v>900</v>
      </c>
      <c r="E128" s="109" t="str">
        <f>IF(编辑!K128="","",编辑!K128)</f>
        <v/>
      </c>
      <c r="F128" s="109">
        <f>IF(编辑!L128="","",编辑!L128)</f>
        <v>3004</v>
      </c>
      <c r="G128" s="109">
        <f>IF(编辑!N128="","",编辑!N128)</f>
        <v>5</v>
      </c>
      <c r="H128" s="109">
        <f>IF(编辑!O128="","",编辑!O128)</f>
        <v>1</v>
      </c>
      <c r="I128" s="109">
        <f>IF(编辑!P128="","",编辑!P128)</f>
        <v>10000</v>
      </c>
      <c r="J128" s="109">
        <f>IF(编辑!Q128="","",编辑!Q128)</f>
        <v>5086</v>
      </c>
      <c r="K128" s="109">
        <f>IF(编辑!S128="","",编辑!S128)</f>
        <v>1</v>
      </c>
      <c r="L128" s="109">
        <f>IF(编辑!T128="","",编辑!T128)</f>
        <v>1</v>
      </c>
      <c r="M128" s="109">
        <f>IF(编辑!U128="","",编辑!U128)</f>
        <v>10000</v>
      </c>
      <c r="N128" s="109">
        <f>IF(编辑!V128="","",编辑!V128)</f>
        <v>5116</v>
      </c>
      <c r="O128" s="109">
        <f>IF(编辑!X128="","",编辑!X128)</f>
        <v>1</v>
      </c>
      <c r="P128" s="109">
        <f>IF(编辑!Y128="","",编辑!Y128)</f>
        <v>1</v>
      </c>
      <c r="Q128" s="109">
        <f>IF(编辑!Z128="","",编辑!Z128)</f>
        <v>10000</v>
      </c>
      <c r="R128" s="109" t="str">
        <f>IF(编辑!AA128="","",编辑!AA128)</f>
        <v/>
      </c>
      <c r="S128" s="109" t="str">
        <f>IF(编辑!AC128="","",编辑!AC128)</f>
        <v/>
      </c>
      <c r="T128" s="109" t="str">
        <f>IF(编辑!AD128="","",编辑!AD128)</f>
        <v/>
      </c>
      <c r="U128" s="109" t="str">
        <f>IF(编辑!AE128="","",编辑!AE128)</f>
        <v/>
      </c>
      <c r="V128" s="109" t="str">
        <f>IF(编辑!AF128="","",编辑!AF128)</f>
        <v/>
      </c>
      <c r="W128" s="109" t="str">
        <f>IF(编辑!AH128="","",编辑!AH128)</f>
        <v/>
      </c>
      <c r="X128" s="109" t="str">
        <f>IF(编辑!AI128="","",编辑!AI128)</f>
        <v/>
      </c>
      <c r="Y128" s="109" t="str">
        <f>IF(编辑!AJ128="","",编辑!AJ128)</f>
        <v/>
      </c>
      <c r="Z128" s="109" t="str">
        <f>IF(编辑!AK128="","",编辑!AK128)</f>
        <v/>
      </c>
      <c r="AA128" s="109" t="str">
        <f>IF(编辑!AM128="","",编辑!AM128)</f>
        <v/>
      </c>
      <c r="AB128" s="109" t="str">
        <f>IF(编辑!AN128="","",编辑!AN128)</f>
        <v/>
      </c>
      <c r="AC128" s="111" t="str">
        <f>IF(编辑!AO128="","",编辑!AO128)</f>
        <v/>
      </c>
    </row>
    <row r="129" spans="1:29">
      <c r="A129" s="109">
        <f>IF(编辑!A129="","",编辑!A129)</f>
        <v>200125</v>
      </c>
      <c r="B129" s="109" t="str">
        <f>IF(编辑!B129="","",编辑!B129)</f>
        <v>速度至上</v>
      </c>
      <c r="C129" s="109">
        <f>IF(编辑!I129="","",编辑!I129)</f>
        <v>320145</v>
      </c>
      <c r="D129" s="109">
        <f>IF(编辑!J129="","",编辑!J129)</f>
        <v>900</v>
      </c>
      <c r="E129" s="109" t="str">
        <f>IF(编辑!K129="","",编辑!K129)</f>
        <v/>
      </c>
      <c r="F129" s="109">
        <f>IF(编辑!L129="","",编辑!L129)</f>
        <v>3104</v>
      </c>
      <c r="G129" s="109">
        <f>IF(编辑!N129="","",编辑!N129)</f>
        <v>5</v>
      </c>
      <c r="H129" s="109">
        <f>IF(编辑!O129="","",编辑!O129)</f>
        <v>1</v>
      </c>
      <c r="I129" s="109">
        <f>IF(编辑!P129="","",编辑!P129)</f>
        <v>10000</v>
      </c>
      <c r="J129" s="109">
        <f>IF(编辑!Q129="","",编辑!Q129)</f>
        <v>3804</v>
      </c>
      <c r="K129" s="109">
        <f>IF(编辑!S129="","",编辑!S129)</f>
        <v>1</v>
      </c>
      <c r="L129" s="109">
        <f>IF(编辑!T129="","",编辑!T129)</f>
        <v>1</v>
      </c>
      <c r="M129" s="109">
        <f>IF(编辑!U129="","",编辑!U129)</f>
        <v>10000</v>
      </c>
      <c r="N129" s="109">
        <f>IF(编辑!V129="","",编辑!V129)</f>
        <v>5116</v>
      </c>
      <c r="O129" s="109">
        <f>IF(编辑!X129="","",编辑!X129)</f>
        <v>1</v>
      </c>
      <c r="P129" s="109">
        <f>IF(编辑!Y129="","",编辑!Y129)</f>
        <v>1</v>
      </c>
      <c r="Q129" s="109">
        <f>IF(编辑!Z129="","",编辑!Z129)</f>
        <v>10000</v>
      </c>
      <c r="R129" s="109" t="str">
        <f>IF(编辑!AA129="","",编辑!AA129)</f>
        <v/>
      </c>
      <c r="S129" s="109" t="str">
        <f>IF(编辑!AC129="","",编辑!AC129)</f>
        <v/>
      </c>
      <c r="T129" s="109" t="str">
        <f>IF(编辑!AD129="","",编辑!AD129)</f>
        <v/>
      </c>
      <c r="U129" s="109" t="str">
        <f>IF(编辑!AE129="","",编辑!AE129)</f>
        <v/>
      </c>
      <c r="V129" s="109" t="str">
        <f>IF(编辑!AF129="","",编辑!AF129)</f>
        <v/>
      </c>
      <c r="W129" s="109" t="str">
        <f>IF(编辑!AH129="","",编辑!AH129)</f>
        <v/>
      </c>
      <c r="X129" s="109" t="str">
        <f>IF(编辑!AI129="","",编辑!AI129)</f>
        <v/>
      </c>
      <c r="Y129" s="109" t="str">
        <f>IF(编辑!AJ129="","",编辑!AJ129)</f>
        <v/>
      </c>
      <c r="Z129" s="109" t="str">
        <f>IF(编辑!AK129="","",编辑!AK129)</f>
        <v/>
      </c>
      <c r="AA129" s="109" t="str">
        <f>IF(编辑!AM129="","",编辑!AM129)</f>
        <v/>
      </c>
      <c r="AB129" s="109" t="str">
        <f>IF(编辑!AN129="","",编辑!AN129)</f>
        <v/>
      </c>
      <c r="AC129" s="111" t="str">
        <f>IF(编辑!AO129="","",编辑!AO129)</f>
        <v/>
      </c>
    </row>
    <row r="130" spans="1:29">
      <c r="A130" s="109">
        <f>IF(编辑!A130="","",编辑!A130)</f>
        <v>200126</v>
      </c>
      <c r="B130" s="109" t="str">
        <f>IF(编辑!B130="","",编辑!B130)</f>
        <v>龙筋</v>
      </c>
      <c r="C130" s="109">
        <f>IF(编辑!I130="","",编辑!I130)</f>
        <v>1067150</v>
      </c>
      <c r="D130" s="109">
        <f>IF(编辑!J130="","",编辑!J130)</f>
        <v>900</v>
      </c>
      <c r="E130" s="109" t="str">
        <f>IF(编辑!K130="","",编辑!K130)</f>
        <v/>
      </c>
      <c r="F130" s="109">
        <f>IF(编辑!L130="","",编辑!L130)</f>
        <v>3004</v>
      </c>
      <c r="G130" s="109">
        <f>IF(编辑!N130="","",编辑!N130)</f>
        <v>5</v>
      </c>
      <c r="H130" s="109">
        <f>IF(编辑!O130="","",编辑!O130)</f>
        <v>1</v>
      </c>
      <c r="I130" s="109">
        <f>IF(编辑!P130="","",编辑!P130)</f>
        <v>10000</v>
      </c>
      <c r="J130" s="109">
        <f>IF(编辑!Q130="","",编辑!Q130)</f>
        <v>5086</v>
      </c>
      <c r="K130" s="109">
        <f>IF(编辑!S130="","",编辑!S130)</f>
        <v>1</v>
      </c>
      <c r="L130" s="109">
        <f>IF(编辑!T130="","",编辑!T130)</f>
        <v>1</v>
      </c>
      <c r="M130" s="109">
        <f>IF(编辑!U130="","",编辑!U130)</f>
        <v>10000</v>
      </c>
      <c r="N130" s="109">
        <f>IF(编辑!V130="","",编辑!V130)</f>
        <v>5116</v>
      </c>
      <c r="O130" s="109">
        <f>IF(编辑!X130="","",编辑!X130)</f>
        <v>1</v>
      </c>
      <c r="P130" s="109">
        <f>IF(编辑!Y130="","",编辑!Y130)</f>
        <v>1</v>
      </c>
      <c r="Q130" s="109">
        <f>IF(编辑!Z130="","",编辑!Z130)</f>
        <v>10000</v>
      </c>
      <c r="R130" s="109" t="str">
        <f>IF(编辑!AA130="","",编辑!AA130)</f>
        <v/>
      </c>
      <c r="S130" s="109" t="str">
        <f>IF(编辑!AC130="","",编辑!AC130)</f>
        <v/>
      </c>
      <c r="T130" s="109" t="str">
        <f>IF(编辑!AD130="","",编辑!AD130)</f>
        <v/>
      </c>
      <c r="U130" s="109" t="str">
        <f>IF(编辑!AE130="","",编辑!AE130)</f>
        <v/>
      </c>
      <c r="V130" s="109" t="str">
        <f>IF(编辑!AF130="","",编辑!AF130)</f>
        <v/>
      </c>
      <c r="W130" s="109" t="str">
        <f>IF(编辑!AH130="","",编辑!AH130)</f>
        <v/>
      </c>
      <c r="X130" s="109" t="str">
        <f>IF(编辑!AI130="","",编辑!AI130)</f>
        <v/>
      </c>
      <c r="Y130" s="109" t="str">
        <f>IF(编辑!AJ130="","",编辑!AJ130)</f>
        <v/>
      </c>
      <c r="Z130" s="109" t="str">
        <f>IF(编辑!AK130="","",编辑!AK130)</f>
        <v/>
      </c>
      <c r="AA130" s="109" t="str">
        <f>IF(编辑!AM130="","",编辑!AM130)</f>
        <v/>
      </c>
      <c r="AB130" s="109" t="str">
        <f>IF(编辑!AN130="","",编辑!AN130)</f>
        <v/>
      </c>
      <c r="AC130" s="111" t="str">
        <f>IF(编辑!AO130="","",编辑!AO130)</f>
        <v/>
      </c>
    </row>
    <row r="131" spans="1:29">
      <c r="A131" s="109">
        <f>IF(编辑!A131="","",编辑!A131)</f>
        <v>200127</v>
      </c>
      <c r="B131" s="109" t="str">
        <f>IF(编辑!B131="","",编辑!B131)</f>
        <v>蜥蜴人的王者</v>
      </c>
      <c r="C131" s="109">
        <f>IF(编辑!I131="","",编辑!I131)</f>
        <v>1067150</v>
      </c>
      <c r="D131" s="109">
        <f>IF(编辑!J131="","",编辑!J131)</f>
        <v>2250</v>
      </c>
      <c r="E131" s="109" t="str">
        <f>IF(编辑!K131="","",编辑!K131)</f>
        <v/>
      </c>
      <c r="F131" s="109">
        <f>IF(编辑!L131="","",编辑!L131)</f>
        <v>3104</v>
      </c>
      <c r="G131" s="109">
        <f>IF(编辑!N131="","",编辑!N131)</f>
        <v>5</v>
      </c>
      <c r="H131" s="109">
        <f>IF(编辑!O131="","",编辑!O131)</f>
        <v>1</v>
      </c>
      <c r="I131" s="109">
        <f>IF(编辑!P131="","",编辑!P131)</f>
        <v>10000</v>
      </c>
      <c r="J131" s="109">
        <f>IF(编辑!Q131="","",编辑!Q131)</f>
        <v>5086</v>
      </c>
      <c r="K131" s="109">
        <f>IF(编辑!S131="","",编辑!S131)</f>
        <v>1</v>
      </c>
      <c r="L131" s="109">
        <f>IF(编辑!T131="","",编辑!T131)</f>
        <v>1</v>
      </c>
      <c r="M131" s="109">
        <f>IF(编辑!U131="","",编辑!U131)</f>
        <v>10000</v>
      </c>
      <c r="N131" s="109" t="str">
        <f>IF(编辑!V131="","",编辑!V131)</f>
        <v/>
      </c>
      <c r="O131" s="109" t="str">
        <f>IF(编辑!X131="","",编辑!X131)</f>
        <v/>
      </c>
      <c r="P131" s="109" t="str">
        <f>IF(编辑!Y131="","",编辑!Y131)</f>
        <v/>
      </c>
      <c r="Q131" s="109" t="str">
        <f>IF(编辑!Z131="","",编辑!Z131)</f>
        <v/>
      </c>
      <c r="R131" s="109" t="str">
        <f>IF(编辑!AA131="","",编辑!AA131)</f>
        <v/>
      </c>
      <c r="S131" s="109" t="str">
        <f>IF(编辑!AC131="","",编辑!AC131)</f>
        <v/>
      </c>
      <c r="T131" s="109" t="str">
        <f>IF(编辑!AD131="","",编辑!AD131)</f>
        <v/>
      </c>
      <c r="U131" s="109" t="str">
        <f>IF(编辑!AE131="","",编辑!AE131)</f>
        <v/>
      </c>
      <c r="V131" s="109" t="str">
        <f>IF(编辑!AF131="","",编辑!AF131)</f>
        <v/>
      </c>
      <c r="W131" s="109" t="str">
        <f>IF(编辑!AH131="","",编辑!AH131)</f>
        <v/>
      </c>
      <c r="X131" s="109" t="str">
        <f>IF(编辑!AI131="","",编辑!AI131)</f>
        <v/>
      </c>
      <c r="Y131" s="109" t="str">
        <f>IF(编辑!AJ131="","",编辑!AJ131)</f>
        <v/>
      </c>
      <c r="Z131" s="109" t="str">
        <f>IF(编辑!AK131="","",编辑!AK131)</f>
        <v/>
      </c>
      <c r="AA131" s="109" t="str">
        <f>IF(编辑!AM131="","",编辑!AM131)</f>
        <v/>
      </c>
      <c r="AB131" s="109" t="str">
        <f>IF(编辑!AN131="","",编辑!AN131)</f>
        <v/>
      </c>
      <c r="AC131" s="111" t="str">
        <f>IF(编辑!AO131="","",编辑!AO131)</f>
        <v/>
      </c>
    </row>
    <row r="132" spans="1:29">
      <c r="A132" s="109">
        <f>IF(编辑!A132="","",编辑!A132)</f>
        <v>200128</v>
      </c>
      <c r="B132" s="109" t="str">
        <f>IF(编辑!B132="","",编辑!B132)</f>
        <v>雪岭布丁</v>
      </c>
      <c r="C132" s="109">
        <f>IF(编辑!I132="","",编辑!I132)</f>
        <v>1099460</v>
      </c>
      <c r="D132" s="109">
        <f>IF(编辑!J132="","",编辑!J132)</f>
        <v>900</v>
      </c>
      <c r="E132" s="109" t="str">
        <f>IF(编辑!K132="","",编辑!K132)</f>
        <v/>
      </c>
      <c r="F132" s="109">
        <f>IF(编辑!L132="","",编辑!L132)</f>
        <v>3404</v>
      </c>
      <c r="G132" s="109">
        <f>IF(编辑!N132="","",编辑!N132)</f>
        <v>5</v>
      </c>
      <c r="H132" s="109">
        <f>IF(编辑!O132="","",编辑!O132)</f>
        <v>1</v>
      </c>
      <c r="I132" s="109">
        <f>IF(编辑!P132="","",编辑!P132)</f>
        <v>10000</v>
      </c>
      <c r="J132" s="109">
        <f>IF(编辑!Q132="","",编辑!Q132)</f>
        <v>5086</v>
      </c>
      <c r="K132" s="109">
        <f>IF(编辑!S132="","",编辑!S132)</f>
        <v>1</v>
      </c>
      <c r="L132" s="109">
        <f>IF(编辑!T132="","",编辑!T132)</f>
        <v>1</v>
      </c>
      <c r="M132" s="109">
        <f>IF(编辑!U132="","",编辑!U132)</f>
        <v>10000</v>
      </c>
      <c r="N132" s="109">
        <f>IF(编辑!V132="","",编辑!V132)</f>
        <v>5116</v>
      </c>
      <c r="O132" s="109">
        <f>IF(编辑!X132="","",编辑!X132)</f>
        <v>1</v>
      </c>
      <c r="P132" s="109">
        <f>IF(编辑!Y132="","",编辑!Y132)</f>
        <v>1</v>
      </c>
      <c r="Q132" s="109">
        <f>IF(编辑!Z132="","",编辑!Z132)</f>
        <v>10000</v>
      </c>
      <c r="R132" s="109" t="str">
        <f>IF(编辑!AA132="","",编辑!AA132)</f>
        <v/>
      </c>
      <c r="S132" s="109" t="str">
        <f>IF(编辑!AC132="","",编辑!AC132)</f>
        <v/>
      </c>
      <c r="T132" s="109" t="str">
        <f>IF(编辑!AD132="","",编辑!AD132)</f>
        <v/>
      </c>
      <c r="U132" s="109" t="str">
        <f>IF(编辑!AE132="","",编辑!AE132)</f>
        <v/>
      </c>
      <c r="V132" s="109" t="str">
        <f>IF(编辑!AF132="","",编辑!AF132)</f>
        <v/>
      </c>
      <c r="W132" s="109" t="str">
        <f>IF(编辑!AH132="","",编辑!AH132)</f>
        <v/>
      </c>
      <c r="X132" s="109" t="str">
        <f>IF(编辑!AI132="","",编辑!AI132)</f>
        <v/>
      </c>
      <c r="Y132" s="109" t="str">
        <f>IF(编辑!AJ132="","",编辑!AJ132)</f>
        <v/>
      </c>
      <c r="Z132" s="109" t="str">
        <f>IF(编辑!AK132="","",编辑!AK132)</f>
        <v/>
      </c>
      <c r="AA132" s="109" t="str">
        <f>IF(编辑!AM132="","",编辑!AM132)</f>
        <v/>
      </c>
      <c r="AB132" s="109" t="str">
        <f>IF(编辑!AN132="","",编辑!AN132)</f>
        <v/>
      </c>
      <c r="AC132" s="111" t="str">
        <f>IF(编辑!AO132="","",编辑!AO132)</f>
        <v/>
      </c>
    </row>
    <row r="133" spans="1:29">
      <c r="A133" s="109">
        <f>IF(编辑!A133="","",编辑!A133)</f>
        <v>200129</v>
      </c>
      <c r="B133" s="109" t="str">
        <f>IF(编辑!B133="","",编辑!B133)</f>
        <v>冰雪之中</v>
      </c>
      <c r="C133" s="109">
        <f>IF(编辑!I133="","",编辑!I133)</f>
        <v>1099460</v>
      </c>
      <c r="D133" s="109">
        <f>IF(编辑!J133="","",编辑!J133)</f>
        <v>900</v>
      </c>
      <c r="E133" s="109" t="str">
        <f>IF(编辑!K133="","",编辑!K133)</f>
        <v/>
      </c>
      <c r="F133" s="109">
        <f>IF(编辑!L133="","",编辑!L133)</f>
        <v>3004</v>
      </c>
      <c r="G133" s="109">
        <f>IF(编辑!N133="","",编辑!N133)</f>
        <v>5</v>
      </c>
      <c r="H133" s="109">
        <f>IF(编辑!O133="","",编辑!O133)</f>
        <v>1</v>
      </c>
      <c r="I133" s="109">
        <f>IF(编辑!P133="","",编辑!P133)</f>
        <v>10000</v>
      </c>
      <c r="J133" s="109">
        <f>IF(编辑!Q133="","",编辑!Q133)</f>
        <v>5086</v>
      </c>
      <c r="K133" s="109">
        <f>IF(编辑!S133="","",编辑!S133)</f>
        <v>1</v>
      </c>
      <c r="L133" s="109">
        <f>IF(编辑!T133="","",编辑!T133)</f>
        <v>1</v>
      </c>
      <c r="M133" s="109">
        <f>IF(编辑!U133="","",编辑!U133)</f>
        <v>10000</v>
      </c>
      <c r="N133" s="109">
        <f>IF(编辑!V133="","",编辑!V133)</f>
        <v>5116</v>
      </c>
      <c r="O133" s="109">
        <f>IF(编辑!X133="","",编辑!X133)</f>
        <v>1</v>
      </c>
      <c r="P133" s="109">
        <f>IF(编辑!Y133="","",编辑!Y133)</f>
        <v>1</v>
      </c>
      <c r="Q133" s="109">
        <f>IF(编辑!Z133="","",编辑!Z133)</f>
        <v>10000</v>
      </c>
      <c r="R133" s="109" t="str">
        <f>IF(编辑!AA133="","",编辑!AA133)</f>
        <v/>
      </c>
      <c r="S133" s="109" t="str">
        <f>IF(编辑!AC133="","",编辑!AC133)</f>
        <v/>
      </c>
      <c r="T133" s="109" t="str">
        <f>IF(编辑!AD133="","",编辑!AD133)</f>
        <v/>
      </c>
      <c r="U133" s="109" t="str">
        <f>IF(编辑!AE133="","",编辑!AE133)</f>
        <v/>
      </c>
      <c r="V133" s="109" t="str">
        <f>IF(编辑!AF133="","",编辑!AF133)</f>
        <v/>
      </c>
      <c r="W133" s="109" t="str">
        <f>IF(编辑!AH133="","",编辑!AH133)</f>
        <v/>
      </c>
      <c r="X133" s="109" t="str">
        <f>IF(编辑!AI133="","",编辑!AI133)</f>
        <v/>
      </c>
      <c r="Y133" s="109" t="str">
        <f>IF(编辑!AJ133="","",编辑!AJ133)</f>
        <v/>
      </c>
      <c r="Z133" s="109" t="str">
        <f>IF(编辑!AK133="","",编辑!AK133)</f>
        <v/>
      </c>
      <c r="AA133" s="109" t="str">
        <f>IF(编辑!AM133="","",编辑!AM133)</f>
        <v/>
      </c>
      <c r="AB133" s="109" t="str">
        <f>IF(编辑!AN133="","",编辑!AN133)</f>
        <v/>
      </c>
      <c r="AC133" s="111" t="str">
        <f>IF(编辑!AO133="","",编辑!AO133)</f>
        <v/>
      </c>
    </row>
    <row r="134" spans="1:29">
      <c r="A134" s="109">
        <f>IF(编辑!A134="","",编辑!A134)</f>
        <v>200130</v>
      </c>
      <c r="B134" s="109" t="str">
        <f>IF(编辑!B134="","",编辑!B134)</f>
        <v>严寒之贼</v>
      </c>
      <c r="C134" s="109">
        <f>IF(编辑!I134="","",编辑!I134)</f>
        <v>2748650</v>
      </c>
      <c r="D134" s="109">
        <f>IF(编辑!J134="","",编辑!J134)</f>
        <v>930</v>
      </c>
      <c r="E134" s="109" t="str">
        <f>IF(编辑!K134="","",编辑!K134)</f>
        <v/>
      </c>
      <c r="F134" s="109">
        <f>IF(编辑!L134="","",编辑!L134)</f>
        <v>3104</v>
      </c>
      <c r="G134" s="109">
        <f>IF(编辑!N134="","",编辑!N134)</f>
        <v>5</v>
      </c>
      <c r="H134" s="109">
        <f>IF(编辑!O134="","",编辑!O134)</f>
        <v>1</v>
      </c>
      <c r="I134" s="109">
        <f>IF(编辑!P134="","",编辑!P134)</f>
        <v>10000</v>
      </c>
      <c r="J134" s="109">
        <f>IF(编辑!Q134="","",编辑!Q134)</f>
        <v>3804</v>
      </c>
      <c r="K134" s="109">
        <f>IF(编辑!S134="","",编辑!S134)</f>
        <v>1</v>
      </c>
      <c r="L134" s="109">
        <f>IF(编辑!T134="","",编辑!T134)</f>
        <v>1</v>
      </c>
      <c r="M134" s="109">
        <f>IF(编辑!U134="","",编辑!U134)</f>
        <v>10000</v>
      </c>
      <c r="N134" s="109">
        <f>IF(编辑!V134="","",编辑!V134)</f>
        <v>5116</v>
      </c>
      <c r="O134" s="109">
        <f>IF(编辑!X134="","",编辑!X134)</f>
        <v>1</v>
      </c>
      <c r="P134" s="109">
        <f>IF(编辑!Y134="","",编辑!Y134)</f>
        <v>1</v>
      </c>
      <c r="Q134" s="109">
        <f>IF(编辑!Z134="","",编辑!Z134)</f>
        <v>10000</v>
      </c>
      <c r="R134" s="109" t="str">
        <f>IF(编辑!AA134="","",编辑!AA134)</f>
        <v/>
      </c>
      <c r="S134" s="109" t="str">
        <f>IF(编辑!AC134="","",编辑!AC134)</f>
        <v/>
      </c>
      <c r="T134" s="109" t="str">
        <f>IF(编辑!AD134="","",编辑!AD134)</f>
        <v/>
      </c>
      <c r="U134" s="109" t="str">
        <f>IF(编辑!AE134="","",编辑!AE134)</f>
        <v/>
      </c>
      <c r="V134" s="109" t="str">
        <f>IF(编辑!AF134="","",编辑!AF134)</f>
        <v/>
      </c>
      <c r="W134" s="109" t="str">
        <f>IF(编辑!AH134="","",编辑!AH134)</f>
        <v/>
      </c>
      <c r="X134" s="109" t="str">
        <f>IF(编辑!AI134="","",编辑!AI134)</f>
        <v/>
      </c>
      <c r="Y134" s="109" t="str">
        <f>IF(编辑!AJ134="","",编辑!AJ134)</f>
        <v/>
      </c>
      <c r="Z134" s="109" t="str">
        <f>IF(编辑!AK134="","",编辑!AK134)</f>
        <v/>
      </c>
      <c r="AA134" s="109" t="str">
        <f>IF(编辑!AM134="","",编辑!AM134)</f>
        <v/>
      </c>
      <c r="AB134" s="109" t="str">
        <f>IF(编辑!AN134="","",编辑!AN134)</f>
        <v/>
      </c>
      <c r="AC134" s="111" t="str">
        <f>IF(编辑!AO134="","",编辑!AO134)</f>
        <v/>
      </c>
    </row>
    <row r="135" spans="1:29">
      <c r="A135" s="109">
        <f>IF(编辑!A135="","",编辑!A135)</f>
        <v>200131</v>
      </c>
      <c r="B135" s="109" t="str">
        <f>IF(编辑!B135="","",编辑!B135)</f>
        <v>珍贵药引</v>
      </c>
      <c r="C135" s="109">
        <f>IF(编辑!I135="","",编辑!I135)</f>
        <v>329838</v>
      </c>
      <c r="D135" s="109">
        <f>IF(编辑!J135="","",编辑!J135)</f>
        <v>930</v>
      </c>
      <c r="E135" s="109" t="str">
        <f>IF(编辑!K135="","",编辑!K135)</f>
        <v/>
      </c>
      <c r="F135" s="109">
        <f>IF(编辑!L135="","",编辑!L135)</f>
        <v>3404</v>
      </c>
      <c r="G135" s="109">
        <f>IF(编辑!N135="","",编辑!N135)</f>
        <v>5</v>
      </c>
      <c r="H135" s="109">
        <f>IF(编辑!O135="","",编辑!O135)</f>
        <v>1</v>
      </c>
      <c r="I135" s="109">
        <f>IF(编辑!P135="","",编辑!P135)</f>
        <v>10000</v>
      </c>
      <c r="J135" s="109">
        <f>IF(编辑!Q135="","",编辑!Q135)</f>
        <v>5116</v>
      </c>
      <c r="K135" s="109">
        <f>IF(编辑!S135="","",编辑!S135)</f>
        <v>1</v>
      </c>
      <c r="L135" s="109">
        <f>IF(编辑!T135="","",编辑!T135)</f>
        <v>1</v>
      </c>
      <c r="M135" s="109">
        <f>IF(编辑!U135="","",编辑!U135)</f>
        <v>10000</v>
      </c>
      <c r="N135" s="109">
        <f>IF(编辑!V135="","",编辑!V135)</f>
        <v>5116</v>
      </c>
      <c r="O135" s="109">
        <f>IF(编辑!X135="","",编辑!X135)</f>
        <v>1</v>
      </c>
      <c r="P135" s="109">
        <f>IF(编辑!Y135="","",编辑!Y135)</f>
        <v>1</v>
      </c>
      <c r="Q135" s="109">
        <f>IF(编辑!Z135="","",编辑!Z135)</f>
        <v>10000</v>
      </c>
      <c r="R135" s="109" t="str">
        <f>IF(编辑!AA135="","",编辑!AA135)</f>
        <v/>
      </c>
      <c r="S135" s="109" t="str">
        <f>IF(编辑!AC135="","",编辑!AC135)</f>
        <v/>
      </c>
      <c r="T135" s="109" t="str">
        <f>IF(编辑!AD135="","",编辑!AD135)</f>
        <v/>
      </c>
      <c r="U135" s="109" t="str">
        <f>IF(编辑!AE135="","",编辑!AE135)</f>
        <v/>
      </c>
      <c r="V135" s="109" t="str">
        <f>IF(编辑!AF135="","",编辑!AF135)</f>
        <v/>
      </c>
      <c r="W135" s="109" t="str">
        <f>IF(编辑!AH135="","",编辑!AH135)</f>
        <v/>
      </c>
      <c r="X135" s="109" t="str">
        <f>IF(编辑!AI135="","",编辑!AI135)</f>
        <v/>
      </c>
      <c r="Y135" s="109" t="str">
        <f>IF(编辑!AJ135="","",编辑!AJ135)</f>
        <v/>
      </c>
      <c r="Z135" s="109" t="str">
        <f>IF(编辑!AK135="","",编辑!AK135)</f>
        <v/>
      </c>
      <c r="AA135" s="109" t="str">
        <f>IF(编辑!AM135="","",编辑!AM135)</f>
        <v/>
      </c>
      <c r="AB135" s="109" t="str">
        <f>IF(编辑!AN135="","",编辑!AN135)</f>
        <v/>
      </c>
      <c r="AC135" s="111" t="str">
        <f>IF(编辑!AO135="","",编辑!AO135)</f>
        <v/>
      </c>
    </row>
    <row r="136" spans="1:29">
      <c r="A136" s="109">
        <f>IF(编辑!A136="","",编辑!A136)</f>
        <v>200132</v>
      </c>
      <c r="B136" s="109" t="str">
        <f>IF(编辑!B136="","",编辑!B136)</f>
        <v>大猫熊</v>
      </c>
      <c r="C136" s="109">
        <f>IF(编辑!I136="","",编辑!I136)</f>
        <v>2748650</v>
      </c>
      <c r="D136" s="109">
        <f>IF(编辑!J136="","",编辑!J136)</f>
        <v>2325</v>
      </c>
      <c r="E136" s="109" t="str">
        <f>IF(编辑!K136="","",编辑!K136)</f>
        <v/>
      </c>
      <c r="F136" s="109">
        <f>IF(编辑!L136="","",编辑!L136)</f>
        <v>3004</v>
      </c>
      <c r="G136" s="109">
        <f>IF(编辑!N136="","",编辑!N136)</f>
        <v>5</v>
      </c>
      <c r="H136" s="109">
        <f>IF(编辑!O136="","",编辑!O136)</f>
        <v>1</v>
      </c>
      <c r="I136" s="109">
        <f>IF(编辑!P136="","",编辑!P136)</f>
        <v>10000</v>
      </c>
      <c r="J136" s="109">
        <f>IF(编辑!Q136="","",编辑!Q136)</f>
        <v>5086</v>
      </c>
      <c r="K136" s="109">
        <f>IF(编辑!S136="","",编辑!S136)</f>
        <v>1</v>
      </c>
      <c r="L136" s="109">
        <f>IF(编辑!T136="","",编辑!T136)</f>
        <v>1</v>
      </c>
      <c r="M136" s="109">
        <f>IF(编辑!U136="","",编辑!U136)</f>
        <v>10000</v>
      </c>
      <c r="N136" s="109" t="str">
        <f>IF(编辑!V136="","",编辑!V136)</f>
        <v/>
      </c>
      <c r="O136" s="109" t="str">
        <f>IF(编辑!X136="","",编辑!X136)</f>
        <v/>
      </c>
      <c r="P136" s="109" t="str">
        <f>IF(编辑!Y136="","",编辑!Y136)</f>
        <v/>
      </c>
      <c r="Q136" s="109" t="str">
        <f>IF(编辑!Z136="","",编辑!Z136)</f>
        <v/>
      </c>
      <c r="R136" s="109" t="str">
        <f>IF(编辑!AA136="","",编辑!AA136)</f>
        <v/>
      </c>
      <c r="S136" s="109" t="str">
        <f>IF(编辑!AC136="","",编辑!AC136)</f>
        <v/>
      </c>
      <c r="T136" s="109" t="str">
        <f>IF(编辑!AD136="","",编辑!AD136)</f>
        <v/>
      </c>
      <c r="U136" s="109" t="str">
        <f>IF(编辑!AE136="","",编辑!AE136)</f>
        <v/>
      </c>
      <c r="V136" s="109" t="str">
        <f>IF(编辑!AF136="","",编辑!AF136)</f>
        <v/>
      </c>
      <c r="W136" s="109" t="str">
        <f>IF(编辑!AH136="","",编辑!AH136)</f>
        <v/>
      </c>
      <c r="X136" s="109" t="str">
        <f>IF(编辑!AI136="","",编辑!AI136)</f>
        <v/>
      </c>
      <c r="Y136" s="109" t="str">
        <f>IF(编辑!AJ136="","",编辑!AJ136)</f>
        <v/>
      </c>
      <c r="Z136" s="109" t="str">
        <f>IF(编辑!AK136="","",编辑!AK136)</f>
        <v/>
      </c>
      <c r="AA136" s="109" t="str">
        <f>IF(编辑!AM136="","",编辑!AM136)</f>
        <v/>
      </c>
      <c r="AB136" s="109" t="str">
        <f>IF(编辑!AN136="","",编辑!AN136)</f>
        <v/>
      </c>
      <c r="AC136" s="111" t="str">
        <f>IF(编辑!AO136="","",编辑!AO136)</f>
        <v/>
      </c>
    </row>
    <row r="137" spans="1:29">
      <c r="A137" s="109">
        <f>IF(编辑!A137="","",编辑!A137)</f>
        <v>200133</v>
      </c>
      <c r="B137" s="109" t="str">
        <f>IF(编辑!B137="","",编辑!B137)</f>
        <v>黑暗军团</v>
      </c>
      <c r="C137" s="109">
        <f>IF(编辑!I137="","",编辑!I137)</f>
        <v>329838</v>
      </c>
      <c r="D137" s="109">
        <f>IF(编辑!J137="","",编辑!J137)</f>
        <v>930</v>
      </c>
      <c r="E137" s="109" t="str">
        <f>IF(编辑!K137="","",编辑!K137)</f>
        <v/>
      </c>
      <c r="F137" s="109">
        <f>IF(编辑!L137="","",编辑!L137)</f>
        <v>3104</v>
      </c>
      <c r="G137" s="109">
        <f>IF(编辑!N137="","",编辑!N137)</f>
        <v>5</v>
      </c>
      <c r="H137" s="109">
        <f>IF(编辑!O137="","",编辑!O137)</f>
        <v>1</v>
      </c>
      <c r="I137" s="109">
        <f>IF(编辑!P137="","",编辑!P137)</f>
        <v>10000</v>
      </c>
      <c r="J137" s="109">
        <f>IF(编辑!Q137="","",编辑!Q137)</f>
        <v>5086</v>
      </c>
      <c r="K137" s="109">
        <f>IF(编辑!S137="","",编辑!S137)</f>
        <v>1</v>
      </c>
      <c r="L137" s="109">
        <f>IF(编辑!T137="","",编辑!T137)</f>
        <v>1</v>
      </c>
      <c r="M137" s="109">
        <f>IF(编辑!U137="","",编辑!U137)</f>
        <v>10000</v>
      </c>
      <c r="N137" s="109">
        <f>IF(编辑!V137="","",编辑!V137)</f>
        <v>5116</v>
      </c>
      <c r="O137" s="109">
        <f>IF(编辑!X137="","",编辑!X137)</f>
        <v>1</v>
      </c>
      <c r="P137" s="109">
        <f>IF(编辑!Y137="","",编辑!Y137)</f>
        <v>1</v>
      </c>
      <c r="Q137" s="109">
        <f>IF(编辑!Z137="","",编辑!Z137)</f>
        <v>10000</v>
      </c>
      <c r="R137" s="109" t="str">
        <f>IF(编辑!AA137="","",编辑!AA137)</f>
        <v/>
      </c>
      <c r="S137" s="109" t="str">
        <f>IF(编辑!AC137="","",编辑!AC137)</f>
        <v/>
      </c>
      <c r="T137" s="109" t="str">
        <f>IF(编辑!AD137="","",编辑!AD137)</f>
        <v/>
      </c>
      <c r="U137" s="109" t="str">
        <f>IF(编辑!AE137="","",编辑!AE137)</f>
        <v/>
      </c>
      <c r="V137" s="109" t="str">
        <f>IF(编辑!AF137="","",编辑!AF137)</f>
        <v/>
      </c>
      <c r="W137" s="109" t="str">
        <f>IF(编辑!AH137="","",编辑!AH137)</f>
        <v/>
      </c>
      <c r="X137" s="109" t="str">
        <f>IF(编辑!AI137="","",编辑!AI137)</f>
        <v/>
      </c>
      <c r="Y137" s="109" t="str">
        <f>IF(编辑!AJ137="","",编辑!AJ137)</f>
        <v/>
      </c>
      <c r="Z137" s="109" t="str">
        <f>IF(编辑!AK137="","",编辑!AK137)</f>
        <v/>
      </c>
      <c r="AA137" s="109" t="str">
        <f>IF(编辑!AM137="","",编辑!AM137)</f>
        <v/>
      </c>
      <c r="AB137" s="109" t="str">
        <f>IF(编辑!AN137="","",编辑!AN137)</f>
        <v/>
      </c>
      <c r="AC137" s="111" t="str">
        <f>IF(编辑!AO137="","",编辑!AO137)</f>
        <v/>
      </c>
    </row>
    <row r="138" spans="1:29">
      <c r="A138" s="109">
        <f>IF(编辑!A138="","",编辑!A138)</f>
        <v>200134</v>
      </c>
      <c r="B138" s="109" t="str">
        <f>IF(编辑!B138="","",编辑!B138)</f>
        <v>异形兵器</v>
      </c>
      <c r="C138" s="109">
        <f>IF(编辑!I138="","",编辑!I138)</f>
        <v>1123090</v>
      </c>
      <c r="D138" s="109">
        <f>IF(编辑!J138="","",编辑!J138)</f>
        <v>930</v>
      </c>
      <c r="E138" s="109" t="str">
        <f>IF(编辑!K138="","",编辑!K138)</f>
        <v/>
      </c>
      <c r="F138" s="109">
        <f>IF(编辑!L138="","",编辑!L138)</f>
        <v>3404</v>
      </c>
      <c r="G138" s="109">
        <f>IF(编辑!N138="","",编辑!N138)</f>
        <v>5</v>
      </c>
      <c r="H138" s="109">
        <f>IF(编辑!O138="","",编辑!O138)</f>
        <v>1</v>
      </c>
      <c r="I138" s="109">
        <f>IF(编辑!P138="","",编辑!P138)</f>
        <v>10000</v>
      </c>
      <c r="J138" s="109">
        <f>IF(编辑!Q138="","",编辑!Q138)</f>
        <v>5086</v>
      </c>
      <c r="K138" s="109">
        <f>IF(编辑!S138="","",编辑!S138)</f>
        <v>1</v>
      </c>
      <c r="L138" s="109">
        <f>IF(编辑!T138="","",编辑!T138)</f>
        <v>1</v>
      </c>
      <c r="M138" s="109">
        <f>IF(编辑!U138="","",编辑!U138)</f>
        <v>10000</v>
      </c>
      <c r="N138" s="109">
        <f>IF(编辑!V138="","",编辑!V138)</f>
        <v>5116</v>
      </c>
      <c r="O138" s="109">
        <f>IF(编辑!X138="","",编辑!X138)</f>
        <v>1</v>
      </c>
      <c r="P138" s="109">
        <f>IF(编辑!Y138="","",编辑!Y138)</f>
        <v>1</v>
      </c>
      <c r="Q138" s="109">
        <f>IF(编辑!Z138="","",编辑!Z138)</f>
        <v>10000</v>
      </c>
      <c r="R138" s="109" t="str">
        <f>IF(编辑!AA138="","",编辑!AA138)</f>
        <v/>
      </c>
      <c r="S138" s="109" t="str">
        <f>IF(编辑!AC138="","",编辑!AC138)</f>
        <v/>
      </c>
      <c r="T138" s="109" t="str">
        <f>IF(编辑!AD138="","",编辑!AD138)</f>
        <v/>
      </c>
      <c r="U138" s="109" t="str">
        <f>IF(编辑!AE138="","",编辑!AE138)</f>
        <v/>
      </c>
      <c r="V138" s="109" t="str">
        <f>IF(编辑!AF138="","",编辑!AF138)</f>
        <v/>
      </c>
      <c r="W138" s="109" t="str">
        <f>IF(编辑!AH138="","",编辑!AH138)</f>
        <v/>
      </c>
      <c r="X138" s="109" t="str">
        <f>IF(编辑!AI138="","",编辑!AI138)</f>
        <v/>
      </c>
      <c r="Y138" s="109" t="str">
        <f>IF(编辑!AJ138="","",编辑!AJ138)</f>
        <v/>
      </c>
      <c r="Z138" s="109" t="str">
        <f>IF(编辑!AK138="","",编辑!AK138)</f>
        <v/>
      </c>
      <c r="AA138" s="109" t="str">
        <f>IF(编辑!AM138="","",编辑!AM138)</f>
        <v/>
      </c>
      <c r="AB138" s="109" t="str">
        <f>IF(编辑!AN138="","",编辑!AN138)</f>
        <v/>
      </c>
      <c r="AC138" s="111" t="str">
        <f>IF(编辑!AO138="","",编辑!AO138)</f>
        <v/>
      </c>
    </row>
    <row r="139" spans="1:29">
      <c r="A139" s="109">
        <f>IF(编辑!A139="","",编辑!A139)</f>
        <v>200135</v>
      </c>
      <c r="B139" s="109" t="str">
        <f>IF(编辑!B139="","",编辑!B139)</f>
        <v>黑暗的军阀</v>
      </c>
      <c r="C139" s="109">
        <f>IF(编辑!I139="","",编辑!I139)</f>
        <v>1123090</v>
      </c>
      <c r="D139" s="109">
        <f>IF(编辑!J139="","",编辑!J139)</f>
        <v>2325</v>
      </c>
      <c r="E139" s="109" t="str">
        <f>IF(编辑!K139="","",编辑!K139)</f>
        <v/>
      </c>
      <c r="F139" s="109">
        <f>IF(编辑!L139="","",编辑!L139)</f>
        <v>3004</v>
      </c>
      <c r="G139" s="109">
        <f>IF(编辑!N139="","",编辑!N139)</f>
        <v>5</v>
      </c>
      <c r="H139" s="109">
        <f>IF(编辑!O139="","",编辑!O139)</f>
        <v>1</v>
      </c>
      <c r="I139" s="109">
        <f>IF(编辑!P139="","",编辑!P139)</f>
        <v>10000</v>
      </c>
      <c r="J139" s="109">
        <f>IF(编辑!Q139="","",编辑!Q139)</f>
        <v>5116</v>
      </c>
      <c r="K139" s="109">
        <f>IF(编辑!S139="","",编辑!S139)</f>
        <v>1</v>
      </c>
      <c r="L139" s="109">
        <f>IF(编辑!T139="","",编辑!T139)</f>
        <v>1</v>
      </c>
      <c r="M139" s="109">
        <f>IF(编辑!U139="","",编辑!U139)</f>
        <v>10000</v>
      </c>
      <c r="N139" s="109">
        <f>IF(编辑!V139="","",编辑!V139)</f>
        <v>5116</v>
      </c>
      <c r="O139" s="109">
        <f>IF(编辑!X139="","",编辑!X139)</f>
        <v>1</v>
      </c>
      <c r="P139" s="109">
        <f>IF(编辑!Y139="","",编辑!Y139)</f>
        <v>1</v>
      </c>
      <c r="Q139" s="109">
        <f>IF(编辑!Z139="","",编辑!Z139)</f>
        <v>10000</v>
      </c>
      <c r="R139" s="109" t="str">
        <f>IF(编辑!AA139="","",编辑!AA139)</f>
        <v/>
      </c>
      <c r="S139" s="109" t="str">
        <f>IF(编辑!AC139="","",编辑!AC139)</f>
        <v/>
      </c>
      <c r="T139" s="109" t="str">
        <f>IF(编辑!AD139="","",编辑!AD139)</f>
        <v/>
      </c>
      <c r="U139" s="109" t="str">
        <f>IF(编辑!AE139="","",编辑!AE139)</f>
        <v/>
      </c>
      <c r="V139" s="109" t="str">
        <f>IF(编辑!AF139="","",编辑!AF139)</f>
        <v/>
      </c>
      <c r="W139" s="109" t="str">
        <f>IF(编辑!AH139="","",编辑!AH139)</f>
        <v/>
      </c>
      <c r="X139" s="109" t="str">
        <f>IF(编辑!AI139="","",编辑!AI139)</f>
        <v/>
      </c>
      <c r="Y139" s="109" t="str">
        <f>IF(编辑!AJ139="","",编辑!AJ139)</f>
        <v/>
      </c>
      <c r="Z139" s="109" t="str">
        <f>IF(编辑!AK139="","",编辑!AK139)</f>
        <v/>
      </c>
      <c r="AA139" s="109" t="str">
        <f>IF(编辑!AM139="","",编辑!AM139)</f>
        <v/>
      </c>
      <c r="AB139" s="109" t="str">
        <f>IF(编辑!AN139="","",编辑!AN139)</f>
        <v/>
      </c>
      <c r="AC139" s="111" t="str">
        <f>IF(编辑!AO139="","",编辑!AO139)</f>
        <v/>
      </c>
    </row>
    <row r="140" spans="1:29">
      <c r="A140" s="109">
        <f>IF(编辑!A140="","",编辑!A140)</f>
        <v>200136</v>
      </c>
      <c r="B140" s="109" t="str">
        <f>IF(编辑!B140="","",编辑!B140)</f>
        <v>天霜</v>
      </c>
      <c r="C140" s="109">
        <f>IF(编辑!I140="","",编辑!I140)</f>
        <v>1123090</v>
      </c>
      <c r="D140" s="109">
        <f>IF(编辑!J140="","",编辑!J140)</f>
        <v>288</v>
      </c>
      <c r="E140" s="109" t="str">
        <f>IF(编辑!K140="","",编辑!K140)</f>
        <v/>
      </c>
      <c r="F140" s="109">
        <f>IF(编辑!L140="","",编辑!L140)</f>
        <v>3104</v>
      </c>
      <c r="G140" s="109">
        <f>IF(编辑!N140="","",编辑!N140)</f>
        <v>5</v>
      </c>
      <c r="H140" s="109">
        <f>IF(编辑!O140="","",编辑!O140)</f>
        <v>1</v>
      </c>
      <c r="I140" s="109">
        <f>IF(编辑!P140="","",编辑!P140)</f>
        <v>10000</v>
      </c>
      <c r="J140" s="109">
        <f>IF(编辑!Q140="","",编辑!Q140)</f>
        <v>5086</v>
      </c>
      <c r="K140" s="109">
        <f>IF(编辑!S140="","",编辑!S140)</f>
        <v>1</v>
      </c>
      <c r="L140" s="109">
        <f>IF(编辑!T140="","",编辑!T140)</f>
        <v>1</v>
      </c>
      <c r="M140" s="109">
        <f>IF(编辑!U140="","",编辑!U140)</f>
        <v>10000</v>
      </c>
      <c r="N140" s="109" t="str">
        <f>IF(编辑!V140="","",编辑!V140)</f>
        <v/>
      </c>
      <c r="O140" s="109" t="str">
        <f>IF(编辑!X140="","",编辑!X140)</f>
        <v/>
      </c>
      <c r="P140" s="109" t="str">
        <f>IF(编辑!Y140="","",编辑!Y140)</f>
        <v/>
      </c>
      <c r="Q140" s="109" t="str">
        <f>IF(编辑!Z140="","",编辑!Z140)</f>
        <v/>
      </c>
      <c r="R140" s="109" t="str">
        <f>IF(编辑!AA140="","",编辑!AA140)</f>
        <v/>
      </c>
      <c r="S140" s="109" t="str">
        <f>IF(编辑!AC140="","",编辑!AC140)</f>
        <v/>
      </c>
      <c r="T140" s="109" t="str">
        <f>IF(编辑!AD140="","",编辑!AD140)</f>
        <v/>
      </c>
      <c r="U140" s="109" t="str">
        <f>IF(编辑!AE140="","",编辑!AE140)</f>
        <v/>
      </c>
      <c r="V140" s="109" t="str">
        <f>IF(编辑!AF140="","",编辑!AF140)</f>
        <v/>
      </c>
      <c r="W140" s="109" t="str">
        <f>IF(编辑!AH140="","",编辑!AH140)</f>
        <v/>
      </c>
      <c r="X140" s="109" t="str">
        <f>IF(编辑!AI140="","",编辑!AI140)</f>
        <v/>
      </c>
      <c r="Y140" s="109" t="str">
        <f>IF(编辑!AJ140="","",编辑!AJ140)</f>
        <v/>
      </c>
      <c r="Z140" s="109" t="str">
        <f>IF(编辑!AK140="","",编辑!AK140)</f>
        <v/>
      </c>
      <c r="AA140" s="109" t="str">
        <f>IF(编辑!AM140="","",编辑!AM140)</f>
        <v/>
      </c>
      <c r="AB140" s="109" t="str">
        <f>IF(编辑!AN140="","",编辑!AN140)</f>
        <v/>
      </c>
      <c r="AC140" s="111" t="str">
        <f>IF(编辑!AO140="","",编辑!AO140)</f>
        <v/>
      </c>
    </row>
    <row r="141" spans="1:29">
      <c r="A141" s="109">
        <f>IF(编辑!A141="","",编辑!A141)</f>
        <v>200137</v>
      </c>
      <c r="B141" s="109" t="str">
        <f>IF(编辑!B141="","",编辑!B141)</f>
        <v>坚硬</v>
      </c>
      <c r="C141" s="109">
        <f>IF(编辑!I141="","",编辑!I141)</f>
        <v>1123090</v>
      </c>
      <c r="D141" s="109">
        <f>IF(编辑!J141="","",编辑!J141)</f>
        <v>960</v>
      </c>
      <c r="E141" s="109" t="str">
        <f>IF(编辑!K141="","",编辑!K141)</f>
        <v/>
      </c>
      <c r="F141" s="109">
        <f>IF(编辑!L141="","",编辑!L141)</f>
        <v>3404</v>
      </c>
      <c r="G141" s="109">
        <f>IF(编辑!N141="","",编辑!N141)</f>
        <v>5</v>
      </c>
      <c r="H141" s="109">
        <f>IF(编辑!O141="","",编辑!O141)</f>
        <v>1</v>
      </c>
      <c r="I141" s="109">
        <f>IF(编辑!P141="","",编辑!P141)</f>
        <v>10000</v>
      </c>
      <c r="J141" s="109">
        <f>IF(编辑!Q141="","",编辑!Q141)</f>
        <v>5086</v>
      </c>
      <c r="K141" s="109">
        <f>IF(编辑!S141="","",编辑!S141)</f>
        <v>1</v>
      </c>
      <c r="L141" s="109">
        <f>IF(编辑!T141="","",编辑!T141)</f>
        <v>1</v>
      </c>
      <c r="M141" s="109">
        <f>IF(编辑!U141="","",编辑!U141)</f>
        <v>10000</v>
      </c>
      <c r="N141" s="109">
        <f>IF(编辑!V141="","",编辑!V141)</f>
        <v>5116</v>
      </c>
      <c r="O141" s="109">
        <f>IF(编辑!X141="","",编辑!X141)</f>
        <v>1</v>
      </c>
      <c r="P141" s="109">
        <f>IF(编辑!Y141="","",编辑!Y141)</f>
        <v>1</v>
      </c>
      <c r="Q141" s="109">
        <f>IF(编辑!Z141="","",编辑!Z141)</f>
        <v>10000</v>
      </c>
      <c r="R141" s="109" t="str">
        <f>IF(编辑!AA141="","",编辑!AA141)</f>
        <v/>
      </c>
      <c r="S141" s="109" t="str">
        <f>IF(编辑!AC141="","",编辑!AC141)</f>
        <v/>
      </c>
      <c r="T141" s="109" t="str">
        <f>IF(编辑!AD141="","",编辑!AD141)</f>
        <v/>
      </c>
      <c r="U141" s="109" t="str">
        <f>IF(编辑!AE141="","",编辑!AE141)</f>
        <v/>
      </c>
      <c r="V141" s="109" t="str">
        <f>IF(编辑!AF141="","",编辑!AF141)</f>
        <v/>
      </c>
      <c r="W141" s="109" t="str">
        <f>IF(编辑!AH141="","",编辑!AH141)</f>
        <v/>
      </c>
      <c r="X141" s="109" t="str">
        <f>IF(编辑!AI141="","",编辑!AI141)</f>
        <v/>
      </c>
      <c r="Y141" s="109" t="str">
        <f>IF(编辑!AJ141="","",编辑!AJ141)</f>
        <v/>
      </c>
      <c r="Z141" s="109" t="str">
        <f>IF(编辑!AK141="","",编辑!AK141)</f>
        <v/>
      </c>
      <c r="AA141" s="109" t="str">
        <f>IF(编辑!AM141="","",编辑!AM141)</f>
        <v/>
      </c>
      <c r="AB141" s="109" t="str">
        <f>IF(编辑!AN141="","",编辑!AN141)</f>
        <v/>
      </c>
      <c r="AC141" s="111" t="str">
        <f>IF(编辑!AO141="","",编辑!AO141)</f>
        <v/>
      </c>
    </row>
    <row r="142" spans="1:29">
      <c r="A142" s="109">
        <f>IF(编辑!A142="","",编辑!A142)</f>
        <v>200138</v>
      </c>
      <c r="B142" s="109" t="str">
        <f>IF(编辑!B142="","",编辑!B142)</f>
        <v>雪山猛兽</v>
      </c>
      <c r="C142" s="109">
        <f>IF(编辑!I142="","",编辑!I142)</f>
        <v>1123090</v>
      </c>
      <c r="D142" s="109">
        <f>IF(编辑!J142="","",编辑!J142)</f>
        <v>960</v>
      </c>
      <c r="E142" s="109" t="str">
        <f>IF(编辑!K142="","",编辑!K142)</f>
        <v/>
      </c>
      <c r="F142" s="109">
        <f>IF(编辑!L142="","",编辑!L142)</f>
        <v>3004</v>
      </c>
      <c r="G142" s="109">
        <f>IF(编辑!N142="","",编辑!N142)</f>
        <v>5</v>
      </c>
      <c r="H142" s="109">
        <f>IF(编辑!O142="","",编辑!O142)</f>
        <v>1</v>
      </c>
      <c r="I142" s="109">
        <f>IF(编辑!P142="","",编辑!P142)</f>
        <v>10000</v>
      </c>
      <c r="J142" s="109">
        <f>IF(编辑!Q142="","",编辑!Q142)</f>
        <v>5086</v>
      </c>
      <c r="K142" s="109">
        <f>IF(编辑!S142="","",编辑!S142)</f>
        <v>1</v>
      </c>
      <c r="L142" s="109">
        <f>IF(编辑!T142="","",编辑!T142)</f>
        <v>1</v>
      </c>
      <c r="M142" s="109">
        <f>IF(编辑!U142="","",编辑!U142)</f>
        <v>10000</v>
      </c>
      <c r="N142" s="109">
        <f>IF(编辑!V142="","",编辑!V142)</f>
        <v>5116</v>
      </c>
      <c r="O142" s="109">
        <f>IF(编辑!X142="","",编辑!X142)</f>
        <v>1</v>
      </c>
      <c r="P142" s="109">
        <f>IF(编辑!Y142="","",编辑!Y142)</f>
        <v>1</v>
      </c>
      <c r="Q142" s="109">
        <f>IF(编辑!Z142="","",编辑!Z142)</f>
        <v>10000</v>
      </c>
      <c r="R142" s="109" t="str">
        <f>IF(编辑!AA142="","",编辑!AA142)</f>
        <v/>
      </c>
      <c r="S142" s="109" t="str">
        <f>IF(编辑!AC142="","",编辑!AC142)</f>
        <v/>
      </c>
      <c r="T142" s="109" t="str">
        <f>IF(编辑!AD142="","",编辑!AD142)</f>
        <v/>
      </c>
      <c r="U142" s="109" t="str">
        <f>IF(编辑!AE142="","",编辑!AE142)</f>
        <v/>
      </c>
      <c r="V142" s="109" t="str">
        <f>IF(编辑!AF142="","",编辑!AF142)</f>
        <v/>
      </c>
      <c r="W142" s="109" t="str">
        <f>IF(编辑!AH142="","",编辑!AH142)</f>
        <v/>
      </c>
      <c r="X142" s="109" t="str">
        <f>IF(编辑!AI142="","",编辑!AI142)</f>
        <v/>
      </c>
      <c r="Y142" s="109" t="str">
        <f>IF(编辑!AJ142="","",编辑!AJ142)</f>
        <v/>
      </c>
      <c r="Z142" s="109" t="str">
        <f>IF(编辑!AK142="","",编辑!AK142)</f>
        <v/>
      </c>
      <c r="AA142" s="109" t="str">
        <f>IF(编辑!AM142="","",编辑!AM142)</f>
        <v/>
      </c>
      <c r="AB142" s="109" t="str">
        <f>IF(编辑!AN142="","",编辑!AN142)</f>
        <v/>
      </c>
      <c r="AC142" s="111" t="str">
        <f>IF(编辑!AO142="","",编辑!AO142)</f>
        <v/>
      </c>
    </row>
    <row r="143" spans="1:29">
      <c r="A143" s="109">
        <f>IF(编辑!A143="","",编辑!A143)</f>
        <v>200139</v>
      </c>
      <c r="B143" s="109" t="str">
        <f>IF(编辑!B143="","",编辑!B143)</f>
        <v>雪山凶灵</v>
      </c>
      <c r="C143" s="109">
        <f>IF(编辑!I143="","",编辑!I143)</f>
        <v>2807725</v>
      </c>
      <c r="D143" s="109">
        <f>IF(编辑!J143="","",编辑!J143)</f>
        <v>960</v>
      </c>
      <c r="E143" s="109" t="str">
        <f>IF(编辑!K143="","",编辑!K143)</f>
        <v/>
      </c>
      <c r="F143" s="109">
        <f>IF(编辑!L143="","",编辑!L143)</f>
        <v>3104</v>
      </c>
      <c r="G143" s="109">
        <f>IF(编辑!N143="","",编辑!N143)</f>
        <v>5</v>
      </c>
      <c r="H143" s="109">
        <f>IF(编辑!O143="","",编辑!O143)</f>
        <v>1</v>
      </c>
      <c r="I143" s="109">
        <f>IF(编辑!P143="","",编辑!P143)</f>
        <v>10000</v>
      </c>
      <c r="J143" s="109">
        <f>IF(编辑!Q143="","",编辑!Q143)</f>
        <v>5086</v>
      </c>
      <c r="K143" s="109">
        <f>IF(编辑!S143="","",编辑!S143)</f>
        <v>1</v>
      </c>
      <c r="L143" s="109">
        <f>IF(编辑!T143="","",编辑!T143)</f>
        <v>1</v>
      </c>
      <c r="M143" s="109">
        <f>IF(编辑!U143="","",编辑!U143)</f>
        <v>10000</v>
      </c>
      <c r="N143" s="109">
        <f>IF(编辑!V143="","",编辑!V143)</f>
        <v>5116</v>
      </c>
      <c r="O143" s="109">
        <f>IF(编辑!X143="","",编辑!X143)</f>
        <v>1</v>
      </c>
      <c r="P143" s="109">
        <f>IF(编辑!Y143="","",编辑!Y143)</f>
        <v>1</v>
      </c>
      <c r="Q143" s="109">
        <f>IF(编辑!Z143="","",编辑!Z143)</f>
        <v>10000</v>
      </c>
      <c r="R143" s="109" t="str">
        <f>IF(编辑!AA143="","",编辑!AA143)</f>
        <v/>
      </c>
      <c r="S143" s="109" t="str">
        <f>IF(编辑!AC143="","",编辑!AC143)</f>
        <v/>
      </c>
      <c r="T143" s="109" t="str">
        <f>IF(编辑!AD143="","",编辑!AD143)</f>
        <v/>
      </c>
      <c r="U143" s="109" t="str">
        <f>IF(编辑!AE143="","",编辑!AE143)</f>
        <v/>
      </c>
      <c r="V143" s="109" t="str">
        <f>IF(编辑!AF143="","",编辑!AF143)</f>
        <v/>
      </c>
      <c r="W143" s="109" t="str">
        <f>IF(编辑!AH143="","",编辑!AH143)</f>
        <v/>
      </c>
      <c r="X143" s="109" t="str">
        <f>IF(编辑!AI143="","",编辑!AI143)</f>
        <v/>
      </c>
      <c r="Y143" s="109" t="str">
        <f>IF(编辑!AJ143="","",编辑!AJ143)</f>
        <v/>
      </c>
      <c r="Z143" s="109" t="str">
        <f>IF(编辑!AK143="","",编辑!AK143)</f>
        <v/>
      </c>
      <c r="AA143" s="109" t="str">
        <f>IF(编辑!AM143="","",编辑!AM143)</f>
        <v/>
      </c>
      <c r="AB143" s="109" t="str">
        <f>IF(编辑!AN143="","",编辑!AN143)</f>
        <v/>
      </c>
      <c r="AC143" s="111" t="str">
        <f>IF(编辑!AO143="","",编辑!AO143)</f>
        <v/>
      </c>
    </row>
    <row r="144" spans="1:29">
      <c r="A144" s="109">
        <f>IF(编辑!A144="","",编辑!A144)</f>
        <v>200140</v>
      </c>
      <c r="B144" s="109" t="str">
        <f>IF(编辑!B144="","",编辑!B144)</f>
        <v>巨妖</v>
      </c>
      <c r="C144" s="109">
        <f>IF(编辑!I144="","",编辑!I144)</f>
        <v>1123090</v>
      </c>
      <c r="D144" s="109">
        <f>IF(编辑!J144="","",编辑!J144)</f>
        <v>960</v>
      </c>
      <c r="E144" s="109" t="str">
        <f>IF(编辑!K144="","",编辑!K144)</f>
        <v/>
      </c>
      <c r="F144" s="109">
        <f>IF(编辑!L144="","",编辑!L144)</f>
        <v>3404</v>
      </c>
      <c r="G144" s="109">
        <f>IF(编辑!N144="","",编辑!N144)</f>
        <v>5</v>
      </c>
      <c r="H144" s="109">
        <f>IF(编辑!O144="","",编辑!O144)</f>
        <v>1</v>
      </c>
      <c r="I144" s="109">
        <f>IF(编辑!P144="","",编辑!P144)</f>
        <v>10000</v>
      </c>
      <c r="J144" s="109">
        <f>IF(编辑!Q144="","",编辑!Q144)</f>
        <v>3804</v>
      </c>
      <c r="K144" s="109">
        <f>IF(编辑!S144="","",编辑!S144)</f>
        <v>1</v>
      </c>
      <c r="L144" s="109">
        <f>IF(编辑!T144="","",编辑!T144)</f>
        <v>1</v>
      </c>
      <c r="M144" s="109">
        <f>IF(编辑!U144="","",编辑!U144)</f>
        <v>10000</v>
      </c>
      <c r="N144" s="109">
        <f>IF(编辑!V144="","",编辑!V144)</f>
        <v>5116</v>
      </c>
      <c r="O144" s="109">
        <f>IF(编辑!X144="","",编辑!X144)</f>
        <v>1</v>
      </c>
      <c r="P144" s="109">
        <f>IF(编辑!Y144="","",编辑!Y144)</f>
        <v>1</v>
      </c>
      <c r="Q144" s="109">
        <f>IF(编辑!Z144="","",编辑!Z144)</f>
        <v>10000</v>
      </c>
      <c r="R144" s="109" t="str">
        <f>IF(编辑!AA144="","",编辑!AA144)</f>
        <v/>
      </c>
      <c r="S144" s="109" t="str">
        <f>IF(编辑!AC144="","",编辑!AC144)</f>
        <v/>
      </c>
      <c r="T144" s="109" t="str">
        <f>IF(编辑!AD144="","",编辑!AD144)</f>
        <v/>
      </c>
      <c r="U144" s="109" t="str">
        <f>IF(编辑!AE144="","",编辑!AE144)</f>
        <v/>
      </c>
      <c r="V144" s="109" t="str">
        <f>IF(编辑!AF144="","",编辑!AF144)</f>
        <v/>
      </c>
      <c r="W144" s="109" t="str">
        <f>IF(编辑!AH144="","",编辑!AH144)</f>
        <v/>
      </c>
      <c r="X144" s="109" t="str">
        <f>IF(编辑!AI144="","",编辑!AI144)</f>
        <v/>
      </c>
      <c r="Y144" s="109" t="str">
        <f>IF(编辑!AJ144="","",编辑!AJ144)</f>
        <v/>
      </c>
      <c r="Z144" s="109" t="str">
        <f>IF(编辑!AK144="","",编辑!AK144)</f>
        <v/>
      </c>
      <c r="AA144" s="109" t="str">
        <f>IF(编辑!AM144="","",编辑!AM144)</f>
        <v/>
      </c>
      <c r="AB144" s="109" t="str">
        <f>IF(编辑!AN144="","",编辑!AN144)</f>
        <v/>
      </c>
      <c r="AC144" s="111" t="str">
        <f>IF(编辑!AO144="","",编辑!AO144)</f>
        <v/>
      </c>
    </row>
    <row r="145" spans="1:29">
      <c r="A145" s="109">
        <f>IF(编辑!A145="","",编辑!A145)</f>
        <v>200141</v>
      </c>
      <c r="B145" s="109" t="str">
        <f>IF(编辑!B145="","",编辑!B145)</f>
        <v>风雪中的试炼</v>
      </c>
      <c r="C145" s="109">
        <f>IF(编辑!I145="","",编辑!I145)</f>
        <v>1123090</v>
      </c>
      <c r="D145" s="109">
        <f>IF(编辑!J145="","",编辑!J145)</f>
        <v>2438</v>
      </c>
      <c r="E145" s="109" t="str">
        <f>IF(编辑!K145="","",编辑!K145)</f>
        <v/>
      </c>
      <c r="F145" s="109">
        <f>IF(编辑!L145="","",编辑!L145)</f>
        <v>3805</v>
      </c>
      <c r="G145" s="109">
        <f>IF(编辑!N145="","",编辑!N145)</f>
        <v>2</v>
      </c>
      <c r="H145" s="109">
        <f>IF(编辑!O145="","",编辑!O145)</f>
        <v>1</v>
      </c>
      <c r="I145" s="109">
        <f>IF(编辑!P145="","",编辑!P145)</f>
        <v>10000</v>
      </c>
      <c r="J145" s="109">
        <f>IF(编辑!Q145="","",编辑!Q145)</f>
        <v>5086</v>
      </c>
      <c r="K145" s="109">
        <f>IF(编辑!S145="","",编辑!S145)</f>
        <v>1</v>
      </c>
      <c r="L145" s="109">
        <f>IF(编辑!T145="","",编辑!T145)</f>
        <v>1</v>
      </c>
      <c r="M145" s="109">
        <f>IF(编辑!U145="","",编辑!U145)</f>
        <v>10000</v>
      </c>
      <c r="N145" s="109">
        <f>IF(编辑!V145="","",编辑!V145)</f>
        <v>3805</v>
      </c>
      <c r="O145" s="109">
        <f>IF(编辑!X145="","",编辑!X145)</f>
        <v>3</v>
      </c>
      <c r="P145" s="109">
        <f>IF(编辑!Y145="","",编辑!Y145)</f>
        <v>1</v>
      </c>
      <c r="Q145" s="109">
        <f>IF(编辑!Z145="","",编辑!Z145)</f>
        <v>10000</v>
      </c>
      <c r="R145" s="109" t="str">
        <f>IF(编辑!AA145="","",编辑!AA145)</f>
        <v/>
      </c>
      <c r="S145" s="109" t="str">
        <f>IF(编辑!AC145="","",编辑!AC145)</f>
        <v/>
      </c>
      <c r="T145" s="109" t="str">
        <f>IF(编辑!AD145="","",编辑!AD145)</f>
        <v/>
      </c>
      <c r="U145" s="109" t="str">
        <f>IF(编辑!AE145="","",编辑!AE145)</f>
        <v/>
      </c>
      <c r="V145" s="109" t="str">
        <f>IF(编辑!AF145="","",编辑!AF145)</f>
        <v/>
      </c>
      <c r="W145" s="109" t="str">
        <f>IF(编辑!AH145="","",编辑!AH145)</f>
        <v/>
      </c>
      <c r="X145" s="109" t="str">
        <f>IF(编辑!AI145="","",编辑!AI145)</f>
        <v/>
      </c>
      <c r="Y145" s="109" t="str">
        <f>IF(编辑!AJ145="","",编辑!AJ145)</f>
        <v/>
      </c>
      <c r="Z145" s="109" t="str">
        <f>IF(编辑!AK145="","",编辑!AK145)</f>
        <v/>
      </c>
      <c r="AA145" s="109" t="str">
        <f>IF(编辑!AM145="","",编辑!AM145)</f>
        <v/>
      </c>
      <c r="AB145" s="109" t="str">
        <f>IF(编辑!AN145="","",编辑!AN145)</f>
        <v/>
      </c>
      <c r="AC145" s="111" t="str">
        <f>IF(编辑!AO145="","",编辑!AO145)</f>
        <v/>
      </c>
    </row>
    <row r="146" spans="1:29">
      <c r="A146" s="109">
        <f>IF(编辑!A146="","",编辑!A146)</f>
        <v>200142</v>
      </c>
      <c r="B146" s="109" t="str">
        <f>IF(编辑!B146="","",编辑!B146)</f>
        <v>严寒精怪</v>
      </c>
      <c r="C146" s="109">
        <f>IF(编辑!I146="","",编辑!I146)</f>
        <v>1132270</v>
      </c>
      <c r="D146" s="109">
        <f>IF(编辑!J146="","",编辑!J146)</f>
        <v>975</v>
      </c>
      <c r="E146" s="109" t="str">
        <f>IF(编辑!K146="","",编辑!K146)</f>
        <v/>
      </c>
      <c r="F146" s="109">
        <f>IF(编辑!L146="","",编辑!L146)</f>
        <v>3005</v>
      </c>
      <c r="G146" s="109">
        <f>IF(编辑!N146="","",编辑!N146)</f>
        <v>30</v>
      </c>
      <c r="H146" s="109">
        <f>IF(编辑!O146="","",编辑!O146)</f>
        <v>1</v>
      </c>
      <c r="I146" s="109">
        <f>IF(编辑!P146="","",编辑!P146)</f>
        <v>10000</v>
      </c>
      <c r="J146" s="109">
        <f>IF(编辑!Q146="","",编辑!Q146)</f>
        <v>5086</v>
      </c>
      <c r="K146" s="109">
        <f>IF(编辑!S146="","",编辑!S146)</f>
        <v>1</v>
      </c>
      <c r="L146" s="109">
        <f>IF(编辑!T146="","",编辑!T146)</f>
        <v>1</v>
      </c>
      <c r="M146" s="109">
        <f>IF(编辑!U146="","",编辑!U146)</f>
        <v>10000</v>
      </c>
      <c r="N146" s="109">
        <f>IF(编辑!V146="","",编辑!V146)</f>
        <v>5116</v>
      </c>
      <c r="O146" s="109">
        <f>IF(编辑!X146="","",编辑!X146)</f>
        <v>1</v>
      </c>
      <c r="P146" s="109">
        <f>IF(编辑!Y146="","",编辑!Y146)</f>
        <v>1</v>
      </c>
      <c r="Q146" s="109">
        <f>IF(编辑!Z146="","",编辑!Z146)</f>
        <v>10000</v>
      </c>
      <c r="R146" s="109" t="str">
        <f>IF(编辑!AA146="","",编辑!AA146)</f>
        <v/>
      </c>
      <c r="S146" s="109" t="str">
        <f>IF(编辑!AC146="","",编辑!AC146)</f>
        <v/>
      </c>
      <c r="T146" s="109" t="str">
        <f>IF(编辑!AD146="","",编辑!AD146)</f>
        <v/>
      </c>
      <c r="U146" s="109" t="str">
        <f>IF(编辑!AE146="","",编辑!AE146)</f>
        <v/>
      </c>
      <c r="V146" s="109" t="str">
        <f>IF(编辑!AF146="","",编辑!AF146)</f>
        <v/>
      </c>
      <c r="W146" s="109" t="str">
        <f>IF(编辑!AH146="","",编辑!AH146)</f>
        <v/>
      </c>
      <c r="X146" s="109" t="str">
        <f>IF(编辑!AI146="","",编辑!AI146)</f>
        <v/>
      </c>
      <c r="Y146" s="109" t="str">
        <f>IF(编辑!AJ146="","",编辑!AJ146)</f>
        <v/>
      </c>
      <c r="Z146" s="109" t="str">
        <f>IF(编辑!AK146="","",编辑!AK146)</f>
        <v/>
      </c>
      <c r="AA146" s="109" t="str">
        <f>IF(编辑!AM146="","",编辑!AM146)</f>
        <v/>
      </c>
      <c r="AB146" s="109" t="str">
        <f>IF(编辑!AN146="","",编辑!AN146)</f>
        <v/>
      </c>
      <c r="AC146" s="111" t="str">
        <f>IF(编辑!AO146="","",编辑!AO146)</f>
        <v/>
      </c>
    </row>
    <row r="147" spans="1:29">
      <c r="A147" s="109">
        <f>IF(编辑!A147="","",编辑!A147)</f>
        <v>200143</v>
      </c>
      <c r="B147" s="109" t="str">
        <f>IF(编辑!B147="","",编辑!B147)</f>
        <v>导火索</v>
      </c>
      <c r="C147" s="109">
        <f>IF(编辑!I147="","",编辑!I147)</f>
        <v>1132270</v>
      </c>
      <c r="D147" s="109">
        <f>IF(编辑!J147="","",编辑!J147)</f>
        <v>975</v>
      </c>
      <c r="E147" s="109" t="str">
        <f>IF(编辑!K147="","",编辑!K147)</f>
        <v/>
      </c>
      <c r="F147" s="109">
        <f>IF(编辑!L147="","",编辑!L147)</f>
        <v>3105</v>
      </c>
      <c r="G147" s="109">
        <f>IF(编辑!N147="","",编辑!N147)</f>
        <v>20</v>
      </c>
      <c r="H147" s="109">
        <f>IF(编辑!O147="","",编辑!O147)</f>
        <v>1</v>
      </c>
      <c r="I147" s="109">
        <f>IF(编辑!P147="","",编辑!P147)</f>
        <v>10000</v>
      </c>
      <c r="J147" s="109">
        <f>IF(编辑!Q147="","",编辑!Q147)</f>
        <v>5086</v>
      </c>
      <c r="K147" s="109">
        <f>IF(编辑!S147="","",编辑!S147)</f>
        <v>1</v>
      </c>
      <c r="L147" s="109">
        <f>IF(编辑!T147="","",编辑!T147)</f>
        <v>1</v>
      </c>
      <c r="M147" s="109">
        <f>IF(编辑!U147="","",编辑!U147)</f>
        <v>10000</v>
      </c>
      <c r="N147" s="109">
        <f>IF(编辑!V147="","",编辑!V147)</f>
        <v>5116</v>
      </c>
      <c r="O147" s="109">
        <f>IF(编辑!X147="","",编辑!X147)</f>
        <v>1</v>
      </c>
      <c r="P147" s="109">
        <f>IF(编辑!Y147="","",编辑!Y147)</f>
        <v>1</v>
      </c>
      <c r="Q147" s="109">
        <f>IF(编辑!Z147="","",编辑!Z147)</f>
        <v>10000</v>
      </c>
      <c r="R147" s="109" t="str">
        <f>IF(编辑!AA147="","",编辑!AA147)</f>
        <v/>
      </c>
      <c r="S147" s="109" t="str">
        <f>IF(编辑!AC147="","",编辑!AC147)</f>
        <v/>
      </c>
      <c r="T147" s="109" t="str">
        <f>IF(编辑!AD147="","",编辑!AD147)</f>
        <v/>
      </c>
      <c r="U147" s="109" t="str">
        <f>IF(编辑!AE147="","",编辑!AE147)</f>
        <v/>
      </c>
      <c r="V147" s="109" t="str">
        <f>IF(编辑!AF147="","",编辑!AF147)</f>
        <v/>
      </c>
      <c r="W147" s="109" t="str">
        <f>IF(编辑!AH147="","",编辑!AH147)</f>
        <v/>
      </c>
      <c r="X147" s="109" t="str">
        <f>IF(编辑!AI147="","",编辑!AI147)</f>
        <v/>
      </c>
      <c r="Y147" s="109" t="str">
        <f>IF(编辑!AJ147="","",编辑!AJ147)</f>
        <v/>
      </c>
      <c r="Z147" s="109" t="str">
        <f>IF(编辑!AK147="","",编辑!AK147)</f>
        <v/>
      </c>
      <c r="AA147" s="109" t="str">
        <f>IF(编辑!AM147="","",编辑!AM147)</f>
        <v/>
      </c>
      <c r="AB147" s="109" t="str">
        <f>IF(编辑!AN147="","",编辑!AN147)</f>
        <v/>
      </c>
      <c r="AC147" s="111" t="str">
        <f>IF(编辑!AO147="","",编辑!AO147)</f>
        <v/>
      </c>
    </row>
    <row r="148" spans="1:29">
      <c r="A148" s="109">
        <f>IF(编辑!A148="","",编辑!A148)</f>
        <v>200144</v>
      </c>
      <c r="B148" s="109" t="str">
        <f>IF(编辑!B148="","",编辑!B148)</f>
        <v>巨人族</v>
      </c>
      <c r="C148" s="109">
        <f>IF(编辑!I148="","",编辑!I148)</f>
        <v>2830675</v>
      </c>
      <c r="D148" s="109">
        <f>IF(编辑!J148="","",编辑!J148)</f>
        <v>975</v>
      </c>
      <c r="E148" s="109" t="str">
        <f>IF(编辑!K148="","",编辑!K148)</f>
        <v/>
      </c>
      <c r="F148" s="109">
        <f>IF(编辑!L148="","",编辑!L148)</f>
        <v>3405</v>
      </c>
      <c r="G148" s="109">
        <f>IF(编辑!N148="","",编辑!N148)</f>
        <v>20</v>
      </c>
      <c r="H148" s="109">
        <f>IF(编辑!O148="","",编辑!O148)</f>
        <v>1</v>
      </c>
      <c r="I148" s="109">
        <f>IF(编辑!P148="","",编辑!P148)</f>
        <v>10000</v>
      </c>
      <c r="J148" s="109">
        <f>IF(编辑!Q148="","",编辑!Q148)</f>
        <v>5086</v>
      </c>
      <c r="K148" s="109">
        <f>IF(编辑!S148="","",编辑!S148)</f>
        <v>1</v>
      </c>
      <c r="L148" s="109">
        <f>IF(编辑!T148="","",编辑!T148)</f>
        <v>1</v>
      </c>
      <c r="M148" s="109">
        <f>IF(编辑!U148="","",编辑!U148)</f>
        <v>10000</v>
      </c>
      <c r="N148" s="109">
        <f>IF(编辑!V148="","",编辑!V148)</f>
        <v>5116</v>
      </c>
      <c r="O148" s="109">
        <f>IF(编辑!X148="","",编辑!X148)</f>
        <v>1</v>
      </c>
      <c r="P148" s="109">
        <f>IF(编辑!Y148="","",编辑!Y148)</f>
        <v>1</v>
      </c>
      <c r="Q148" s="109">
        <f>IF(编辑!Z148="","",编辑!Z148)</f>
        <v>10000</v>
      </c>
      <c r="R148" s="109" t="str">
        <f>IF(编辑!AA148="","",编辑!AA148)</f>
        <v/>
      </c>
      <c r="S148" s="109" t="str">
        <f>IF(编辑!AC148="","",编辑!AC148)</f>
        <v/>
      </c>
      <c r="T148" s="109" t="str">
        <f>IF(编辑!AD148="","",编辑!AD148)</f>
        <v/>
      </c>
      <c r="U148" s="109" t="str">
        <f>IF(编辑!AE148="","",编辑!AE148)</f>
        <v/>
      </c>
      <c r="V148" s="109" t="str">
        <f>IF(编辑!AF148="","",编辑!AF148)</f>
        <v/>
      </c>
      <c r="W148" s="109" t="str">
        <f>IF(编辑!AH148="","",编辑!AH148)</f>
        <v/>
      </c>
      <c r="X148" s="109" t="str">
        <f>IF(编辑!AI148="","",编辑!AI148)</f>
        <v/>
      </c>
      <c r="Y148" s="109" t="str">
        <f>IF(编辑!AJ148="","",编辑!AJ148)</f>
        <v/>
      </c>
      <c r="Z148" s="109" t="str">
        <f>IF(编辑!AK148="","",编辑!AK148)</f>
        <v/>
      </c>
      <c r="AA148" s="109" t="str">
        <f>IF(编辑!AM148="","",编辑!AM148)</f>
        <v/>
      </c>
      <c r="AB148" s="109" t="str">
        <f>IF(编辑!AN148="","",编辑!AN148)</f>
        <v/>
      </c>
      <c r="AC148" s="111" t="str">
        <f>IF(编辑!AO148="","",编辑!AO148)</f>
        <v/>
      </c>
    </row>
    <row r="149" spans="1:29">
      <c r="A149" s="109">
        <f>IF(编辑!A149="","",编辑!A149)</f>
        <v>200145</v>
      </c>
      <c r="B149" s="109" t="str">
        <f>IF(编辑!B149="","",编辑!B149)</f>
        <v>迷醉之音</v>
      </c>
      <c r="C149" s="109">
        <f>IF(编辑!I149="","",编辑!I149)</f>
        <v>1132270</v>
      </c>
      <c r="D149" s="109">
        <f>IF(编辑!J149="","",编辑!J149)</f>
        <v>975</v>
      </c>
      <c r="E149" s="109" t="str">
        <f>IF(编辑!K149="","",编辑!K149)</f>
        <v/>
      </c>
      <c r="F149" s="109">
        <f>IF(编辑!L149="","",编辑!L149)</f>
        <v>3005</v>
      </c>
      <c r="G149" s="109">
        <f>IF(编辑!N149="","",编辑!N149)</f>
        <v>10</v>
      </c>
      <c r="H149" s="109">
        <f>IF(编辑!O149="","",编辑!O149)</f>
        <v>1</v>
      </c>
      <c r="I149" s="109">
        <f>IF(编辑!P149="","",编辑!P149)</f>
        <v>10000</v>
      </c>
      <c r="J149" s="109">
        <f>IF(编辑!Q149="","",编辑!Q149)</f>
        <v>5086</v>
      </c>
      <c r="K149" s="109">
        <f>IF(编辑!S149="","",编辑!S149)</f>
        <v>1</v>
      </c>
      <c r="L149" s="109">
        <f>IF(编辑!T149="","",编辑!T149)</f>
        <v>1</v>
      </c>
      <c r="M149" s="109">
        <f>IF(编辑!U149="","",编辑!U149)</f>
        <v>10000</v>
      </c>
      <c r="N149" s="109">
        <f>IF(编辑!V149="","",编辑!V149)</f>
        <v>5116</v>
      </c>
      <c r="O149" s="109">
        <f>IF(编辑!X149="","",编辑!X149)</f>
        <v>1</v>
      </c>
      <c r="P149" s="109">
        <f>IF(编辑!Y149="","",编辑!Y149)</f>
        <v>1</v>
      </c>
      <c r="Q149" s="109">
        <f>IF(编辑!Z149="","",编辑!Z149)</f>
        <v>10000</v>
      </c>
      <c r="R149" s="109" t="str">
        <f>IF(编辑!AA149="","",编辑!AA149)</f>
        <v/>
      </c>
      <c r="S149" s="109" t="str">
        <f>IF(编辑!AC149="","",编辑!AC149)</f>
        <v/>
      </c>
      <c r="T149" s="109" t="str">
        <f>IF(编辑!AD149="","",编辑!AD149)</f>
        <v/>
      </c>
      <c r="U149" s="109" t="str">
        <f>IF(编辑!AE149="","",编辑!AE149)</f>
        <v/>
      </c>
      <c r="V149" s="109" t="str">
        <f>IF(编辑!AF149="","",编辑!AF149)</f>
        <v/>
      </c>
      <c r="W149" s="109" t="str">
        <f>IF(编辑!AH149="","",编辑!AH149)</f>
        <v/>
      </c>
      <c r="X149" s="109" t="str">
        <f>IF(编辑!AI149="","",编辑!AI149)</f>
        <v/>
      </c>
      <c r="Y149" s="109" t="str">
        <f>IF(编辑!AJ149="","",编辑!AJ149)</f>
        <v/>
      </c>
      <c r="Z149" s="109" t="str">
        <f>IF(编辑!AK149="","",编辑!AK149)</f>
        <v/>
      </c>
      <c r="AA149" s="109" t="str">
        <f>IF(编辑!AM149="","",编辑!AM149)</f>
        <v/>
      </c>
      <c r="AB149" s="109" t="str">
        <f>IF(编辑!AN149="","",编辑!AN149)</f>
        <v/>
      </c>
      <c r="AC149" s="111" t="str">
        <f>IF(编辑!AO149="","",编辑!AO149)</f>
        <v/>
      </c>
    </row>
    <row r="150" spans="1:29">
      <c r="A150" s="109">
        <f>IF(编辑!A150="","",编辑!A150)</f>
        <v>200146</v>
      </c>
      <c r="B150" s="109" t="str">
        <f>IF(编辑!B150="","",编辑!B150)</f>
        <v>至高无上</v>
      </c>
      <c r="C150" s="109">
        <f>IF(编辑!I150="","",编辑!I150)</f>
        <v>1132270</v>
      </c>
      <c r="D150" s="109">
        <f>IF(编辑!J150="","",编辑!J150)</f>
        <v>2513</v>
      </c>
      <c r="E150" s="109" t="str">
        <f>IF(编辑!K150="","",编辑!K150)</f>
        <v/>
      </c>
      <c r="F150" s="109">
        <f>IF(编辑!L150="","",编辑!L150)</f>
        <v>3805</v>
      </c>
      <c r="G150" s="109">
        <f>IF(编辑!N150="","",编辑!N150)</f>
        <v>3</v>
      </c>
      <c r="H150" s="109">
        <f>IF(编辑!O150="","",编辑!O150)</f>
        <v>1</v>
      </c>
      <c r="I150" s="109">
        <f>IF(编辑!P150="","",编辑!P150)</f>
        <v>10000</v>
      </c>
      <c r="J150" s="109">
        <f>IF(编辑!Q150="","",编辑!Q150)</f>
        <v>5086</v>
      </c>
      <c r="K150" s="109">
        <f>IF(编辑!S150="","",编辑!S150)</f>
        <v>1</v>
      </c>
      <c r="L150" s="109">
        <f>IF(编辑!T150="","",编辑!T150)</f>
        <v>1</v>
      </c>
      <c r="M150" s="109">
        <f>IF(编辑!U150="","",编辑!U150)</f>
        <v>10000</v>
      </c>
      <c r="N150" s="109">
        <f>IF(编辑!V150="","",编辑!V150)</f>
        <v>5116</v>
      </c>
      <c r="O150" s="109">
        <f>IF(编辑!X150="","",编辑!X150)</f>
        <v>5</v>
      </c>
      <c r="P150" s="109">
        <f>IF(编辑!Y150="","",编辑!Y150)</f>
        <v>1</v>
      </c>
      <c r="Q150" s="109">
        <f>IF(编辑!Z150="","",编辑!Z150)</f>
        <v>10000</v>
      </c>
      <c r="R150" s="109" t="str">
        <f>IF(编辑!AA150="","",编辑!AA150)</f>
        <v/>
      </c>
      <c r="S150" s="109" t="str">
        <f>IF(编辑!AC150="","",编辑!AC150)</f>
        <v/>
      </c>
      <c r="T150" s="109" t="str">
        <f>IF(编辑!AD150="","",编辑!AD150)</f>
        <v/>
      </c>
      <c r="U150" s="109" t="str">
        <f>IF(编辑!AE150="","",编辑!AE150)</f>
        <v/>
      </c>
      <c r="V150" s="109" t="str">
        <f>IF(编辑!AF150="","",编辑!AF150)</f>
        <v/>
      </c>
      <c r="W150" s="109" t="str">
        <f>IF(编辑!AH150="","",编辑!AH150)</f>
        <v/>
      </c>
      <c r="X150" s="109" t="str">
        <f>IF(编辑!AI150="","",编辑!AI150)</f>
        <v/>
      </c>
      <c r="Y150" s="109" t="str">
        <f>IF(编辑!AJ150="","",编辑!AJ150)</f>
        <v/>
      </c>
      <c r="Z150" s="109" t="str">
        <f>IF(编辑!AK150="","",编辑!AK150)</f>
        <v/>
      </c>
      <c r="AA150" s="109" t="str">
        <f>IF(编辑!AM150="","",编辑!AM150)</f>
        <v/>
      </c>
      <c r="AB150" s="109" t="str">
        <f>IF(编辑!AN150="","",编辑!AN150)</f>
        <v/>
      </c>
      <c r="AC150" s="111" t="str">
        <f>IF(编辑!AO150="","",编辑!AO150)</f>
        <v/>
      </c>
    </row>
    <row r="151" spans="1:29">
      <c r="A151" s="109">
        <f>IF(编辑!A151="","",编辑!A151)</f>
        <v>200147</v>
      </c>
      <c r="B151" s="109" t="str">
        <f>IF(编辑!B151="","",编辑!B151)</f>
        <v>龙族使徒</v>
      </c>
      <c r="C151" s="109">
        <f>IF(编辑!I151="","",编辑!I151)</f>
        <v>2830675</v>
      </c>
      <c r="D151" s="109">
        <f>IF(编辑!J151="","",编辑!J151)</f>
        <v>302</v>
      </c>
      <c r="E151" s="109" t="str">
        <f>IF(编辑!K151="","",编辑!K151)</f>
        <v/>
      </c>
      <c r="F151" s="109">
        <f>IF(编辑!L151="","",编辑!L151)</f>
        <v>3005</v>
      </c>
      <c r="G151" s="109">
        <f>IF(编辑!N151="","",编辑!N151)</f>
        <v>10</v>
      </c>
      <c r="H151" s="109">
        <f>IF(编辑!O151="","",编辑!O151)</f>
        <v>1</v>
      </c>
      <c r="I151" s="109">
        <f>IF(编辑!P151="","",编辑!P151)</f>
        <v>10000</v>
      </c>
      <c r="J151" s="109">
        <f>IF(编辑!Q151="","",编辑!Q151)</f>
        <v>5086</v>
      </c>
      <c r="K151" s="109">
        <f>IF(编辑!S151="","",编辑!S151)</f>
        <v>1</v>
      </c>
      <c r="L151" s="109">
        <f>IF(编辑!T151="","",编辑!T151)</f>
        <v>1</v>
      </c>
      <c r="M151" s="109">
        <f>IF(编辑!U151="","",编辑!U151)</f>
        <v>10000</v>
      </c>
      <c r="N151" s="109">
        <f>IF(编辑!V151="","",编辑!V151)</f>
        <v>5116</v>
      </c>
      <c r="O151" s="109">
        <f>IF(编辑!X151="","",编辑!X151)</f>
        <v>1</v>
      </c>
      <c r="P151" s="109">
        <f>IF(编辑!Y151="","",编辑!Y151)</f>
        <v>1</v>
      </c>
      <c r="Q151" s="109">
        <f>IF(编辑!Z151="","",编辑!Z151)</f>
        <v>10000</v>
      </c>
      <c r="R151" s="109" t="str">
        <f>IF(编辑!AA151="","",编辑!AA151)</f>
        <v/>
      </c>
      <c r="S151" s="109" t="str">
        <f>IF(编辑!AC151="","",编辑!AC151)</f>
        <v/>
      </c>
      <c r="T151" s="109" t="str">
        <f>IF(编辑!AD151="","",编辑!AD151)</f>
        <v/>
      </c>
      <c r="U151" s="109" t="str">
        <f>IF(编辑!AE151="","",编辑!AE151)</f>
        <v/>
      </c>
      <c r="V151" s="109" t="str">
        <f>IF(编辑!AF151="","",编辑!AF151)</f>
        <v/>
      </c>
      <c r="W151" s="109" t="str">
        <f>IF(编辑!AH151="","",编辑!AH151)</f>
        <v/>
      </c>
      <c r="X151" s="109" t="str">
        <f>IF(编辑!AI151="","",编辑!AI151)</f>
        <v/>
      </c>
      <c r="Y151" s="109" t="str">
        <f>IF(编辑!AJ151="","",编辑!AJ151)</f>
        <v/>
      </c>
      <c r="Z151" s="109" t="str">
        <f>IF(编辑!AK151="","",编辑!AK151)</f>
        <v/>
      </c>
      <c r="AA151" s="109" t="str">
        <f>IF(编辑!AM151="","",编辑!AM151)</f>
        <v/>
      </c>
      <c r="AB151" s="109" t="str">
        <f>IF(编辑!AN151="","",编辑!AN151)</f>
        <v/>
      </c>
      <c r="AC151" s="111" t="str">
        <f>IF(编辑!AO151="","",编辑!AO151)</f>
        <v/>
      </c>
    </row>
    <row r="152" spans="1:29">
      <c r="A152" s="109">
        <f>IF(编辑!A152="","",编辑!A152)</f>
        <v>200148</v>
      </c>
      <c r="B152" s="109" t="str">
        <f>IF(编辑!B152="","",编辑!B152)</f>
        <v>抗寒草药</v>
      </c>
      <c r="C152" s="109">
        <f>IF(编辑!I152="","",编辑!I152)</f>
        <v>371406</v>
      </c>
      <c r="D152" s="109">
        <f>IF(编辑!J152="","",编辑!J152)</f>
        <v>1005</v>
      </c>
      <c r="E152" s="109" t="str">
        <f>IF(编辑!K152="","",编辑!K152)</f>
        <v/>
      </c>
      <c r="F152" s="109">
        <f>IF(编辑!L152="","",编辑!L152)</f>
        <v>3105</v>
      </c>
      <c r="G152" s="109">
        <f>IF(编辑!N152="","",编辑!N152)</f>
        <v>8</v>
      </c>
      <c r="H152" s="109">
        <f>IF(编辑!O152="","",编辑!O152)</f>
        <v>1</v>
      </c>
      <c r="I152" s="109">
        <f>IF(编辑!P152="","",编辑!P152)</f>
        <v>10000</v>
      </c>
      <c r="J152" s="109">
        <f>IF(编辑!Q152="","",编辑!Q152)</f>
        <v>5086</v>
      </c>
      <c r="K152" s="109">
        <f>IF(编辑!S152="","",编辑!S152)</f>
        <v>1</v>
      </c>
      <c r="L152" s="109">
        <f>IF(编辑!T152="","",编辑!T152)</f>
        <v>1</v>
      </c>
      <c r="M152" s="109">
        <f>IF(编辑!U152="","",编辑!U152)</f>
        <v>10000</v>
      </c>
      <c r="N152" s="109">
        <f>IF(编辑!V152="","",编辑!V152)</f>
        <v>5116</v>
      </c>
      <c r="O152" s="109">
        <f>IF(编辑!X152="","",编辑!X152)</f>
        <v>1</v>
      </c>
      <c r="P152" s="109">
        <f>IF(编辑!Y152="","",编辑!Y152)</f>
        <v>1</v>
      </c>
      <c r="Q152" s="109">
        <f>IF(编辑!Z152="","",编辑!Z152)</f>
        <v>10000</v>
      </c>
      <c r="R152" s="109" t="str">
        <f>IF(编辑!AA152="","",编辑!AA152)</f>
        <v/>
      </c>
      <c r="S152" s="109" t="str">
        <f>IF(编辑!AC152="","",编辑!AC152)</f>
        <v/>
      </c>
      <c r="T152" s="109" t="str">
        <f>IF(编辑!AD152="","",编辑!AD152)</f>
        <v/>
      </c>
      <c r="U152" s="109" t="str">
        <f>IF(编辑!AE152="","",编辑!AE152)</f>
        <v/>
      </c>
      <c r="V152" s="109" t="str">
        <f>IF(编辑!AF152="","",编辑!AF152)</f>
        <v/>
      </c>
      <c r="W152" s="109" t="str">
        <f>IF(编辑!AH152="","",编辑!AH152)</f>
        <v/>
      </c>
      <c r="X152" s="109" t="str">
        <f>IF(编辑!AI152="","",编辑!AI152)</f>
        <v/>
      </c>
      <c r="Y152" s="109" t="str">
        <f>IF(编辑!AJ152="","",编辑!AJ152)</f>
        <v/>
      </c>
      <c r="Z152" s="109" t="str">
        <f>IF(编辑!AK152="","",编辑!AK152)</f>
        <v/>
      </c>
      <c r="AA152" s="109" t="str">
        <f>IF(编辑!AM152="","",编辑!AM152)</f>
        <v/>
      </c>
      <c r="AB152" s="109" t="str">
        <f>IF(编辑!AN152="","",编辑!AN152)</f>
        <v/>
      </c>
      <c r="AC152" s="111" t="str">
        <f>IF(编辑!AO152="","",编辑!AO152)</f>
        <v/>
      </c>
    </row>
    <row r="153" spans="1:29">
      <c r="A153" s="109">
        <f>IF(编辑!A153="","",编辑!A153)</f>
        <v>200149</v>
      </c>
      <c r="B153" s="109" t="str">
        <f>IF(编辑!B153="","",编辑!B153)</f>
        <v>雪原狼群</v>
      </c>
      <c r="C153" s="109">
        <f>IF(编辑!I153="","",编辑!I153)</f>
        <v>1238020</v>
      </c>
      <c r="D153" s="109">
        <f>IF(编辑!J153="","",编辑!J153)</f>
        <v>1005</v>
      </c>
      <c r="E153" s="109" t="str">
        <f>IF(编辑!K153="","",编辑!K153)</f>
        <v/>
      </c>
      <c r="F153" s="109">
        <f>IF(编辑!L153="","",编辑!L153)</f>
        <v>3405</v>
      </c>
      <c r="G153" s="109">
        <f>IF(编辑!N153="","",编辑!N153)</f>
        <v>8</v>
      </c>
      <c r="H153" s="109">
        <f>IF(编辑!O153="","",编辑!O153)</f>
        <v>1</v>
      </c>
      <c r="I153" s="109">
        <f>IF(编辑!P153="","",编辑!P153)</f>
        <v>10000</v>
      </c>
      <c r="J153" s="109">
        <f>IF(编辑!Q153="","",编辑!Q153)</f>
        <v>5086</v>
      </c>
      <c r="K153" s="109">
        <f>IF(编辑!S153="","",编辑!S153)</f>
        <v>1</v>
      </c>
      <c r="L153" s="109">
        <f>IF(编辑!T153="","",编辑!T153)</f>
        <v>1</v>
      </c>
      <c r="M153" s="109">
        <f>IF(编辑!U153="","",编辑!U153)</f>
        <v>10000</v>
      </c>
      <c r="N153" s="109">
        <f>IF(编辑!V153="","",编辑!V153)</f>
        <v>5116</v>
      </c>
      <c r="O153" s="109">
        <f>IF(编辑!X153="","",编辑!X153)</f>
        <v>1</v>
      </c>
      <c r="P153" s="109">
        <f>IF(编辑!Y153="","",编辑!Y153)</f>
        <v>1</v>
      </c>
      <c r="Q153" s="109">
        <f>IF(编辑!Z153="","",编辑!Z153)</f>
        <v>10000</v>
      </c>
      <c r="R153" s="109" t="str">
        <f>IF(编辑!AA153="","",编辑!AA153)</f>
        <v/>
      </c>
      <c r="S153" s="109" t="str">
        <f>IF(编辑!AC153="","",编辑!AC153)</f>
        <v/>
      </c>
      <c r="T153" s="109" t="str">
        <f>IF(编辑!AD153="","",编辑!AD153)</f>
        <v/>
      </c>
      <c r="U153" s="109" t="str">
        <f>IF(编辑!AE153="","",编辑!AE153)</f>
        <v/>
      </c>
      <c r="V153" s="109" t="str">
        <f>IF(编辑!AF153="","",编辑!AF153)</f>
        <v/>
      </c>
      <c r="W153" s="109" t="str">
        <f>IF(编辑!AH153="","",编辑!AH153)</f>
        <v/>
      </c>
      <c r="X153" s="109" t="str">
        <f>IF(编辑!AI153="","",编辑!AI153)</f>
        <v/>
      </c>
      <c r="Y153" s="109" t="str">
        <f>IF(编辑!AJ153="","",编辑!AJ153)</f>
        <v/>
      </c>
      <c r="Z153" s="109" t="str">
        <f>IF(编辑!AK153="","",编辑!AK153)</f>
        <v/>
      </c>
      <c r="AA153" s="109" t="str">
        <f>IF(编辑!AM153="","",编辑!AM153)</f>
        <v/>
      </c>
      <c r="AB153" s="109" t="str">
        <f>IF(编辑!AN153="","",编辑!AN153)</f>
        <v/>
      </c>
      <c r="AC153" s="111" t="str">
        <f>IF(编辑!AO153="","",编辑!AO153)</f>
        <v/>
      </c>
    </row>
    <row r="154" spans="1:29">
      <c r="A154" s="109">
        <f>IF(编辑!A154="","",编辑!A154)</f>
        <v>200150</v>
      </c>
      <c r="B154" s="109" t="str">
        <f>IF(编辑!B154="","",编辑!B154)</f>
        <v>狼王</v>
      </c>
      <c r="C154" s="109">
        <f>IF(编辑!I154="","",编辑!I154)</f>
        <v>1238020</v>
      </c>
      <c r="D154" s="109">
        <f>IF(编辑!J154="","",编辑!J154)</f>
        <v>2513</v>
      </c>
      <c r="E154" s="109" t="str">
        <f>IF(编辑!K154="","",编辑!K154)</f>
        <v/>
      </c>
      <c r="F154" s="109">
        <f>IF(编辑!L154="","",编辑!L154)</f>
        <v>3005</v>
      </c>
      <c r="G154" s="109">
        <f>IF(编辑!N154="","",编辑!N154)</f>
        <v>10</v>
      </c>
      <c r="H154" s="109">
        <f>IF(编辑!O154="","",编辑!O154)</f>
        <v>1</v>
      </c>
      <c r="I154" s="109">
        <f>IF(编辑!P154="","",编辑!P154)</f>
        <v>10000</v>
      </c>
      <c r="J154" s="109">
        <f>IF(编辑!Q154="","",编辑!Q154)</f>
        <v>3805</v>
      </c>
      <c r="K154" s="109">
        <f>IF(编辑!S154="","",编辑!S154)</f>
        <v>3</v>
      </c>
      <c r="L154" s="109">
        <f>IF(编辑!T154="","",编辑!T154)</f>
        <v>1</v>
      </c>
      <c r="M154" s="109">
        <f>IF(编辑!U154="","",编辑!U154)</f>
        <v>10000</v>
      </c>
      <c r="N154" s="109">
        <f>IF(编辑!V154="","",编辑!V154)</f>
        <v>5086</v>
      </c>
      <c r="O154" s="109">
        <f>IF(编辑!X154="","",编辑!X154)</f>
        <v>1</v>
      </c>
      <c r="P154" s="109">
        <f>IF(编辑!Y154="","",编辑!Y154)</f>
        <v>1</v>
      </c>
      <c r="Q154" s="109">
        <f>IF(编辑!Z154="","",编辑!Z154)</f>
        <v>10000</v>
      </c>
      <c r="R154" s="109">
        <f>IF(编辑!AA154="","",编辑!AA154)</f>
        <v>5116</v>
      </c>
      <c r="S154" s="109">
        <f>IF(编辑!AC154="","",编辑!AC154)</f>
        <v>5</v>
      </c>
      <c r="T154" s="109">
        <f>IF(编辑!AD154="","",编辑!AD154)</f>
        <v>1</v>
      </c>
      <c r="U154" s="109">
        <f>IF(编辑!AE154="","",编辑!AE154)</f>
        <v>10000</v>
      </c>
      <c r="V154" s="109" t="str">
        <f>IF(编辑!AF154="","",编辑!AF154)</f>
        <v/>
      </c>
      <c r="W154" s="109" t="str">
        <f>IF(编辑!AH154="","",编辑!AH154)</f>
        <v/>
      </c>
      <c r="X154" s="109" t="str">
        <f>IF(编辑!AI154="","",编辑!AI154)</f>
        <v/>
      </c>
      <c r="Y154" s="109" t="str">
        <f>IF(编辑!AJ154="","",编辑!AJ154)</f>
        <v/>
      </c>
      <c r="Z154" s="109" t="str">
        <f>IF(编辑!AK154="","",编辑!AK154)</f>
        <v/>
      </c>
      <c r="AA154" s="109" t="str">
        <f>IF(编辑!AM154="","",编辑!AM154)</f>
        <v/>
      </c>
      <c r="AB154" s="109" t="str">
        <f>IF(编辑!AN154="","",编辑!AN154)</f>
        <v/>
      </c>
      <c r="AC154" s="111" t="str">
        <f>IF(编辑!AO154="","",编辑!AO154)</f>
        <v/>
      </c>
    </row>
    <row r="155" spans="1:29">
      <c r="A155" s="109">
        <f>IF(编辑!A155="","",编辑!A155)</f>
        <v>200151</v>
      </c>
      <c r="B155" s="109" t="str">
        <f>IF(编辑!B155="","",编辑!B155)</f>
        <v>单眼怪魔</v>
      </c>
      <c r="C155" s="109">
        <f>IF(编辑!I155="","",编辑!I155)</f>
        <v>1238020</v>
      </c>
      <c r="D155" s="109">
        <f>IF(编辑!J155="","",编辑!J155)</f>
        <v>1035</v>
      </c>
      <c r="E155" s="109" t="str">
        <f>IF(编辑!K155="","",编辑!K155)</f>
        <v/>
      </c>
      <c r="F155" s="109">
        <f>IF(编辑!L155="","",编辑!L155)</f>
        <v>3105</v>
      </c>
      <c r="G155" s="109">
        <f>IF(编辑!N155="","",编辑!N155)</f>
        <v>8</v>
      </c>
      <c r="H155" s="109">
        <f>IF(编辑!O155="","",编辑!O155)</f>
        <v>1</v>
      </c>
      <c r="I155" s="109">
        <f>IF(编辑!P155="","",编辑!P155)</f>
        <v>10000</v>
      </c>
      <c r="J155" s="109">
        <f>IF(编辑!Q155="","",编辑!Q155)</f>
        <v>5086</v>
      </c>
      <c r="K155" s="109">
        <f>IF(编辑!S155="","",编辑!S155)</f>
        <v>1</v>
      </c>
      <c r="L155" s="109">
        <f>IF(编辑!T155="","",编辑!T155)</f>
        <v>1</v>
      </c>
      <c r="M155" s="109">
        <f>IF(编辑!U155="","",编辑!U155)</f>
        <v>10000</v>
      </c>
      <c r="N155" s="109">
        <f>IF(编辑!V155="","",编辑!V155)</f>
        <v>5116</v>
      </c>
      <c r="O155" s="109">
        <f>IF(编辑!X155="","",编辑!X155)</f>
        <v>1</v>
      </c>
      <c r="P155" s="109">
        <f>IF(编辑!Y155="","",编辑!Y155)</f>
        <v>1</v>
      </c>
      <c r="Q155" s="109">
        <f>IF(编辑!Z155="","",编辑!Z155)</f>
        <v>10000</v>
      </c>
      <c r="R155" s="109" t="str">
        <f>IF(编辑!AA155="","",编辑!AA155)</f>
        <v/>
      </c>
      <c r="S155" s="109" t="str">
        <f>IF(编辑!AC155="","",编辑!AC155)</f>
        <v/>
      </c>
      <c r="T155" s="109" t="str">
        <f>IF(编辑!AD155="","",编辑!AD155)</f>
        <v/>
      </c>
      <c r="U155" s="109" t="str">
        <f>IF(编辑!AE155="","",编辑!AE155)</f>
        <v/>
      </c>
      <c r="V155" s="109" t="str">
        <f>IF(编辑!AF155="","",编辑!AF155)</f>
        <v/>
      </c>
      <c r="W155" s="109" t="str">
        <f>IF(编辑!AH155="","",编辑!AH155)</f>
        <v/>
      </c>
      <c r="X155" s="109" t="str">
        <f>IF(编辑!AI155="","",编辑!AI155)</f>
        <v/>
      </c>
      <c r="Y155" s="109" t="str">
        <f>IF(编辑!AJ155="","",编辑!AJ155)</f>
        <v/>
      </c>
      <c r="Z155" s="109" t="str">
        <f>IF(编辑!AK155="","",编辑!AK155)</f>
        <v/>
      </c>
      <c r="AA155" s="109" t="str">
        <f>IF(编辑!AM155="","",编辑!AM155)</f>
        <v/>
      </c>
      <c r="AB155" s="109" t="str">
        <f>IF(编辑!AN155="","",编辑!AN155)</f>
        <v/>
      </c>
      <c r="AC155" s="111" t="str">
        <f>IF(编辑!AO155="","",编辑!AO155)</f>
        <v/>
      </c>
    </row>
    <row r="156" spans="1:29">
      <c r="A156" s="109">
        <f>IF(编辑!A156="","",编辑!A156)</f>
        <v>200152</v>
      </c>
      <c r="B156" s="109" t="str">
        <f>IF(编辑!B156="","",编辑!B156)</f>
        <v>魔刃</v>
      </c>
      <c r="C156" s="109">
        <f>IF(编辑!I156="","",编辑!I156)</f>
        <v>1238020</v>
      </c>
      <c r="D156" s="109">
        <f>IF(编辑!J156="","",编辑!J156)</f>
        <v>1035</v>
      </c>
      <c r="E156" s="109" t="str">
        <f>IF(编辑!K156="","",编辑!K156)</f>
        <v/>
      </c>
      <c r="F156" s="109">
        <f>IF(编辑!L156="","",编辑!L156)</f>
        <v>3405</v>
      </c>
      <c r="G156" s="109">
        <f>IF(编辑!N156="","",编辑!N156)</f>
        <v>8</v>
      </c>
      <c r="H156" s="109">
        <f>IF(编辑!O156="","",编辑!O156)</f>
        <v>1</v>
      </c>
      <c r="I156" s="109">
        <f>IF(编辑!P156="","",编辑!P156)</f>
        <v>10000</v>
      </c>
      <c r="J156" s="109">
        <f>IF(编辑!Q156="","",编辑!Q156)</f>
        <v>5086</v>
      </c>
      <c r="K156" s="109">
        <f>IF(编辑!S156="","",编辑!S156)</f>
        <v>1</v>
      </c>
      <c r="L156" s="109">
        <f>IF(编辑!T156="","",编辑!T156)</f>
        <v>1</v>
      </c>
      <c r="M156" s="109">
        <f>IF(编辑!U156="","",编辑!U156)</f>
        <v>10000</v>
      </c>
      <c r="N156" s="109">
        <f>IF(编辑!V156="","",编辑!V156)</f>
        <v>5116</v>
      </c>
      <c r="O156" s="109">
        <f>IF(编辑!X156="","",编辑!X156)</f>
        <v>1</v>
      </c>
      <c r="P156" s="109">
        <f>IF(编辑!Y156="","",编辑!Y156)</f>
        <v>1</v>
      </c>
      <c r="Q156" s="109">
        <f>IF(编辑!Z156="","",编辑!Z156)</f>
        <v>10000</v>
      </c>
      <c r="R156" s="109" t="str">
        <f>IF(编辑!AA156="","",编辑!AA156)</f>
        <v/>
      </c>
      <c r="S156" s="109" t="str">
        <f>IF(编辑!AC156="","",编辑!AC156)</f>
        <v/>
      </c>
      <c r="T156" s="109" t="str">
        <f>IF(编辑!AD156="","",编辑!AD156)</f>
        <v/>
      </c>
      <c r="U156" s="109" t="str">
        <f>IF(编辑!AE156="","",编辑!AE156)</f>
        <v/>
      </c>
      <c r="V156" s="109" t="str">
        <f>IF(编辑!AF156="","",编辑!AF156)</f>
        <v/>
      </c>
      <c r="W156" s="109" t="str">
        <f>IF(编辑!AH156="","",编辑!AH156)</f>
        <v/>
      </c>
      <c r="X156" s="109" t="str">
        <f>IF(编辑!AI156="","",编辑!AI156)</f>
        <v/>
      </c>
      <c r="Y156" s="109" t="str">
        <f>IF(编辑!AJ156="","",编辑!AJ156)</f>
        <v/>
      </c>
      <c r="Z156" s="109" t="str">
        <f>IF(编辑!AK156="","",编辑!AK156)</f>
        <v/>
      </c>
      <c r="AA156" s="109" t="str">
        <f>IF(编辑!AM156="","",编辑!AM156)</f>
        <v/>
      </c>
      <c r="AB156" s="109" t="str">
        <f>IF(编辑!AN156="","",编辑!AN156)</f>
        <v/>
      </c>
      <c r="AC156" s="111" t="str">
        <f>IF(编辑!AO156="","",编辑!AO156)</f>
        <v/>
      </c>
    </row>
    <row r="157" spans="1:29">
      <c r="A157" s="109">
        <f>IF(编辑!A157="","",编辑!A157)</f>
        <v>200153</v>
      </c>
      <c r="B157" s="109" t="str">
        <f>IF(编辑!B157="","",编辑!B157)</f>
        <v>恶魔之心</v>
      </c>
      <c r="C157" s="109">
        <f>IF(编辑!I157="","",编辑!I157)</f>
        <v>3205400</v>
      </c>
      <c r="D157" s="109">
        <f>IF(编辑!J157="","",编辑!J157)</f>
        <v>2588</v>
      </c>
      <c r="E157" s="109" t="str">
        <f>IF(编辑!K157="","",编辑!K157)</f>
        <v/>
      </c>
      <c r="F157" s="109">
        <f>IF(编辑!L157="","",编辑!L157)</f>
        <v>3005</v>
      </c>
      <c r="G157" s="109">
        <f>IF(编辑!N157="","",编辑!N157)</f>
        <v>10</v>
      </c>
      <c r="H157" s="109">
        <f>IF(编辑!O157="","",编辑!O157)</f>
        <v>1</v>
      </c>
      <c r="I157" s="109">
        <f>IF(编辑!P157="","",编辑!P157)</f>
        <v>10000</v>
      </c>
      <c r="J157" s="109">
        <f>IF(编辑!Q157="","",编辑!Q157)</f>
        <v>3805</v>
      </c>
      <c r="K157" s="109">
        <f>IF(编辑!S157="","",编辑!S157)</f>
        <v>3</v>
      </c>
      <c r="L157" s="109">
        <f>IF(编辑!T157="","",编辑!T157)</f>
        <v>1</v>
      </c>
      <c r="M157" s="109">
        <f>IF(编辑!U157="","",编辑!U157)</f>
        <v>10000</v>
      </c>
      <c r="N157" s="109">
        <f>IF(编辑!V157="","",编辑!V157)</f>
        <v>5086</v>
      </c>
      <c r="O157" s="109">
        <f>IF(编辑!X157="","",编辑!X157)</f>
        <v>1</v>
      </c>
      <c r="P157" s="109">
        <f>IF(编辑!Y157="","",编辑!Y157)</f>
        <v>1</v>
      </c>
      <c r="Q157" s="109">
        <f>IF(编辑!Z157="","",编辑!Z157)</f>
        <v>10000</v>
      </c>
      <c r="R157" s="109">
        <f>IF(编辑!AA157="","",编辑!AA157)</f>
        <v>5116</v>
      </c>
      <c r="S157" s="109">
        <f>IF(编辑!AC157="","",编辑!AC157)</f>
        <v>5</v>
      </c>
      <c r="T157" s="109">
        <f>IF(编辑!AD157="","",编辑!AD157)</f>
        <v>1</v>
      </c>
      <c r="U157" s="109">
        <f>IF(编辑!AE157="","",编辑!AE157)</f>
        <v>10000</v>
      </c>
      <c r="V157" s="109" t="str">
        <f>IF(编辑!AF157="","",编辑!AF157)</f>
        <v/>
      </c>
      <c r="W157" s="109" t="str">
        <f>IF(编辑!AH157="","",编辑!AH157)</f>
        <v/>
      </c>
      <c r="X157" s="109" t="str">
        <f>IF(编辑!AI157="","",编辑!AI157)</f>
        <v/>
      </c>
      <c r="Y157" s="109" t="str">
        <f>IF(编辑!AJ157="","",编辑!AJ157)</f>
        <v/>
      </c>
      <c r="Z157" s="109" t="str">
        <f>IF(编辑!AK157="","",编辑!AK157)</f>
        <v/>
      </c>
      <c r="AA157" s="109" t="str">
        <f>IF(编辑!AM157="","",编辑!AM157)</f>
        <v/>
      </c>
      <c r="AB157" s="109" t="str">
        <f>IF(编辑!AN157="","",编辑!AN157)</f>
        <v/>
      </c>
      <c r="AC157" s="111" t="str">
        <f>IF(编辑!AO157="","",编辑!AO157)</f>
        <v/>
      </c>
    </row>
    <row r="158" spans="1:29">
      <c r="A158" s="109">
        <f>IF(编辑!A158="","",编辑!A158)</f>
        <v>200154</v>
      </c>
      <c r="B158" s="109" t="str">
        <f>IF(编辑!B158="","",编辑!B158)</f>
        <v>雪廊危机</v>
      </c>
      <c r="C158" s="109">
        <f>IF(编辑!I158="","",编辑!I158)</f>
        <v>1282160</v>
      </c>
      <c r="D158" s="109">
        <f>IF(编辑!J158="","",编辑!J158)</f>
        <v>311</v>
      </c>
      <c r="E158" s="109" t="str">
        <f>IF(编辑!K158="","",编辑!K158)</f>
        <v/>
      </c>
      <c r="F158" s="109">
        <f>IF(编辑!L158="","",编辑!L158)</f>
        <v>3105</v>
      </c>
      <c r="G158" s="109">
        <f>IF(编辑!N158="","",编辑!N158)</f>
        <v>8</v>
      </c>
      <c r="H158" s="109">
        <f>IF(编辑!O158="","",编辑!O158)</f>
        <v>1</v>
      </c>
      <c r="I158" s="109">
        <f>IF(编辑!P158="","",编辑!P158)</f>
        <v>10000</v>
      </c>
      <c r="J158" s="109">
        <f>IF(编辑!Q158="","",编辑!Q158)</f>
        <v>5086</v>
      </c>
      <c r="K158" s="109">
        <f>IF(编辑!S158="","",编辑!S158)</f>
        <v>1</v>
      </c>
      <c r="L158" s="109">
        <f>IF(编辑!T158="","",编辑!T158)</f>
        <v>1</v>
      </c>
      <c r="M158" s="109">
        <f>IF(编辑!U158="","",编辑!U158)</f>
        <v>10000</v>
      </c>
      <c r="N158" s="109">
        <f>IF(编辑!V158="","",编辑!V158)</f>
        <v>5116</v>
      </c>
      <c r="O158" s="109">
        <f>IF(编辑!X158="","",编辑!X158)</f>
        <v>1</v>
      </c>
      <c r="P158" s="109">
        <f>IF(编辑!Y158="","",编辑!Y158)</f>
        <v>1</v>
      </c>
      <c r="Q158" s="109">
        <f>IF(编辑!Z158="","",编辑!Z158)</f>
        <v>10000</v>
      </c>
      <c r="R158" s="109" t="str">
        <f>IF(编辑!AA158="","",编辑!AA158)</f>
        <v/>
      </c>
      <c r="S158" s="109" t="str">
        <f>IF(编辑!AC158="","",编辑!AC158)</f>
        <v/>
      </c>
      <c r="T158" s="109" t="str">
        <f>IF(编辑!AD158="","",编辑!AD158)</f>
        <v/>
      </c>
      <c r="U158" s="109" t="str">
        <f>IF(编辑!AE158="","",编辑!AE158)</f>
        <v/>
      </c>
      <c r="V158" s="109" t="str">
        <f>IF(编辑!AF158="","",编辑!AF158)</f>
        <v/>
      </c>
      <c r="W158" s="109" t="str">
        <f>IF(编辑!AH158="","",编辑!AH158)</f>
        <v/>
      </c>
      <c r="X158" s="109" t="str">
        <f>IF(编辑!AI158="","",编辑!AI158)</f>
        <v/>
      </c>
      <c r="Y158" s="109" t="str">
        <f>IF(编辑!AJ158="","",编辑!AJ158)</f>
        <v/>
      </c>
      <c r="Z158" s="109" t="str">
        <f>IF(编辑!AK158="","",编辑!AK158)</f>
        <v/>
      </c>
      <c r="AA158" s="109" t="str">
        <f>IF(编辑!AM158="","",编辑!AM158)</f>
        <v/>
      </c>
      <c r="AB158" s="109" t="str">
        <f>IF(编辑!AN158="","",编辑!AN158)</f>
        <v/>
      </c>
      <c r="AC158" s="111" t="str">
        <f>IF(编辑!AO158="","",编辑!AO158)</f>
        <v/>
      </c>
    </row>
    <row r="159" spans="1:29">
      <c r="A159" s="109">
        <f>IF(编辑!A159="","",编辑!A159)</f>
        <v>200155</v>
      </c>
      <c r="B159" s="109" t="str">
        <f>IF(编辑!B159="","",编辑!B159)</f>
        <v>魔物</v>
      </c>
      <c r="C159" s="109">
        <f>IF(编辑!I159="","",编辑!I159)</f>
        <v>1282160</v>
      </c>
      <c r="D159" s="109">
        <f>IF(编辑!J159="","",编辑!J159)</f>
        <v>1035</v>
      </c>
      <c r="E159" s="109" t="str">
        <f>IF(编辑!K159="","",编辑!K159)</f>
        <v/>
      </c>
      <c r="F159" s="109">
        <f>IF(编辑!L159="","",编辑!L159)</f>
        <v>3405</v>
      </c>
      <c r="G159" s="109">
        <f>IF(编辑!N159="","",编辑!N159)</f>
        <v>8</v>
      </c>
      <c r="H159" s="109">
        <f>IF(编辑!O159="","",编辑!O159)</f>
        <v>1</v>
      </c>
      <c r="I159" s="109">
        <f>IF(编辑!P159="","",编辑!P159)</f>
        <v>10000</v>
      </c>
      <c r="J159" s="109">
        <f>IF(编辑!Q159="","",编辑!Q159)</f>
        <v>5086</v>
      </c>
      <c r="K159" s="109">
        <f>IF(编辑!S159="","",编辑!S159)</f>
        <v>1</v>
      </c>
      <c r="L159" s="109">
        <f>IF(编辑!T159="","",编辑!T159)</f>
        <v>1</v>
      </c>
      <c r="M159" s="109">
        <f>IF(编辑!U159="","",编辑!U159)</f>
        <v>10000</v>
      </c>
      <c r="N159" s="109">
        <f>IF(编辑!V159="","",编辑!V159)</f>
        <v>5116</v>
      </c>
      <c r="O159" s="109">
        <f>IF(编辑!X159="","",编辑!X159)</f>
        <v>1</v>
      </c>
      <c r="P159" s="109">
        <f>IF(编辑!Y159="","",编辑!Y159)</f>
        <v>1</v>
      </c>
      <c r="Q159" s="109">
        <f>IF(编辑!Z159="","",编辑!Z159)</f>
        <v>10000</v>
      </c>
      <c r="R159" s="109" t="str">
        <f>IF(编辑!AA159="","",编辑!AA159)</f>
        <v/>
      </c>
      <c r="S159" s="109" t="str">
        <f>IF(编辑!AC159="","",编辑!AC159)</f>
        <v/>
      </c>
      <c r="T159" s="109" t="str">
        <f>IF(编辑!AD159="","",编辑!AD159)</f>
        <v/>
      </c>
      <c r="U159" s="109" t="str">
        <f>IF(编辑!AE159="","",编辑!AE159)</f>
        <v/>
      </c>
      <c r="V159" s="109" t="str">
        <f>IF(编辑!AF159="","",编辑!AF159)</f>
        <v/>
      </c>
      <c r="W159" s="109" t="str">
        <f>IF(编辑!AH159="","",编辑!AH159)</f>
        <v/>
      </c>
      <c r="X159" s="109" t="str">
        <f>IF(编辑!AI159="","",编辑!AI159)</f>
        <v/>
      </c>
      <c r="Y159" s="109" t="str">
        <f>IF(编辑!AJ159="","",编辑!AJ159)</f>
        <v/>
      </c>
      <c r="Z159" s="109" t="str">
        <f>IF(编辑!AK159="","",编辑!AK159)</f>
        <v/>
      </c>
      <c r="AA159" s="109" t="str">
        <f>IF(编辑!AM159="","",编辑!AM159)</f>
        <v/>
      </c>
      <c r="AB159" s="109" t="str">
        <f>IF(编辑!AN159="","",编辑!AN159)</f>
        <v/>
      </c>
      <c r="AC159" s="111" t="str">
        <f>IF(编辑!AO159="","",编辑!AO159)</f>
        <v/>
      </c>
    </row>
    <row r="160" spans="1:29">
      <c r="A160" s="109">
        <f>IF(编辑!A160="","",编辑!A160)</f>
        <v>200156</v>
      </c>
      <c r="B160" s="109" t="str">
        <f>IF(编辑!B160="","",编辑!B160)</f>
        <v>被盯着</v>
      </c>
      <c r="C160" s="109">
        <f>IF(编辑!I160="","",编辑!I160)</f>
        <v>1282160</v>
      </c>
      <c r="D160" s="109">
        <f>IF(编辑!J160="","",编辑!J160)</f>
        <v>1035</v>
      </c>
      <c r="E160" s="109" t="str">
        <f>IF(编辑!K160="","",编辑!K160)</f>
        <v/>
      </c>
      <c r="F160" s="109">
        <f>IF(编辑!L160="","",编辑!L160)</f>
        <v>3005</v>
      </c>
      <c r="G160" s="109">
        <f>IF(编辑!N160="","",编辑!N160)</f>
        <v>10</v>
      </c>
      <c r="H160" s="109">
        <f>IF(编辑!O160="","",编辑!O160)</f>
        <v>1</v>
      </c>
      <c r="I160" s="109">
        <f>IF(编辑!P160="","",编辑!P160)</f>
        <v>10000</v>
      </c>
      <c r="J160" s="109">
        <f>IF(编辑!Q160="","",编辑!Q160)</f>
        <v>5086</v>
      </c>
      <c r="K160" s="109">
        <f>IF(编辑!S160="","",编辑!S160)</f>
        <v>1</v>
      </c>
      <c r="L160" s="109">
        <f>IF(编辑!T160="","",编辑!T160)</f>
        <v>1</v>
      </c>
      <c r="M160" s="109">
        <f>IF(编辑!U160="","",编辑!U160)</f>
        <v>10000</v>
      </c>
      <c r="N160" s="109">
        <f>IF(编辑!V160="","",编辑!V160)</f>
        <v>5116</v>
      </c>
      <c r="O160" s="109">
        <f>IF(编辑!X160="","",编辑!X160)</f>
        <v>1</v>
      </c>
      <c r="P160" s="109">
        <f>IF(编辑!Y160="","",编辑!Y160)</f>
        <v>1</v>
      </c>
      <c r="Q160" s="109">
        <f>IF(编辑!Z160="","",编辑!Z160)</f>
        <v>10000</v>
      </c>
      <c r="R160" s="109" t="str">
        <f>IF(编辑!AA160="","",编辑!AA160)</f>
        <v/>
      </c>
      <c r="S160" s="109" t="str">
        <f>IF(编辑!AC160="","",编辑!AC160)</f>
        <v/>
      </c>
      <c r="T160" s="109" t="str">
        <f>IF(编辑!AD160="","",编辑!AD160)</f>
        <v/>
      </c>
      <c r="U160" s="109" t="str">
        <f>IF(编辑!AE160="","",编辑!AE160)</f>
        <v/>
      </c>
      <c r="V160" s="109" t="str">
        <f>IF(编辑!AF160="","",编辑!AF160)</f>
        <v/>
      </c>
      <c r="W160" s="109" t="str">
        <f>IF(编辑!AH160="","",编辑!AH160)</f>
        <v/>
      </c>
      <c r="X160" s="109" t="str">
        <f>IF(编辑!AI160="","",编辑!AI160)</f>
        <v/>
      </c>
      <c r="Y160" s="109" t="str">
        <f>IF(编辑!AJ160="","",编辑!AJ160)</f>
        <v/>
      </c>
      <c r="Z160" s="109" t="str">
        <f>IF(编辑!AK160="","",编辑!AK160)</f>
        <v/>
      </c>
      <c r="AA160" s="109" t="str">
        <f>IF(编辑!AM160="","",编辑!AM160)</f>
        <v/>
      </c>
      <c r="AB160" s="109" t="str">
        <f>IF(编辑!AN160="","",编辑!AN160)</f>
        <v/>
      </c>
      <c r="AC160" s="111" t="str">
        <f>IF(编辑!AO160="","",编辑!AO160)</f>
        <v/>
      </c>
    </row>
    <row r="161" spans="1:29">
      <c r="A161" s="109">
        <f>IF(编辑!A161="","",编辑!A161)</f>
        <v>200157</v>
      </c>
      <c r="B161" s="109" t="str">
        <f>IF(编辑!B161="","",编辑!B161)</f>
        <v>夺取镰刀</v>
      </c>
      <c r="C161" s="109">
        <f>IF(编辑!I161="","",编辑!I161)</f>
        <v>1282160</v>
      </c>
      <c r="D161" s="109">
        <f>IF(编辑!J161="","",编辑!J161)</f>
        <v>1065</v>
      </c>
      <c r="E161" s="109" t="str">
        <f>IF(编辑!K161="","",编辑!K161)</f>
        <v/>
      </c>
      <c r="F161" s="109">
        <f>IF(编辑!L161="","",编辑!L161)</f>
        <v>3105</v>
      </c>
      <c r="G161" s="109">
        <f>IF(编辑!N161="","",编辑!N161)</f>
        <v>8</v>
      </c>
      <c r="H161" s="109">
        <f>IF(编辑!O161="","",编辑!O161)</f>
        <v>1</v>
      </c>
      <c r="I161" s="109">
        <f>IF(编辑!P161="","",编辑!P161)</f>
        <v>10000</v>
      </c>
      <c r="J161" s="109">
        <f>IF(编辑!Q161="","",编辑!Q161)</f>
        <v>5086</v>
      </c>
      <c r="K161" s="109">
        <f>IF(编辑!S161="","",编辑!S161)</f>
        <v>1</v>
      </c>
      <c r="L161" s="109">
        <f>IF(编辑!T161="","",编辑!T161)</f>
        <v>1</v>
      </c>
      <c r="M161" s="109">
        <f>IF(编辑!U161="","",编辑!U161)</f>
        <v>10000</v>
      </c>
      <c r="N161" s="109">
        <f>IF(编辑!V161="","",编辑!V161)</f>
        <v>5116</v>
      </c>
      <c r="O161" s="109">
        <f>IF(编辑!X161="","",编辑!X161)</f>
        <v>1</v>
      </c>
      <c r="P161" s="109">
        <f>IF(编辑!Y161="","",编辑!Y161)</f>
        <v>1</v>
      </c>
      <c r="Q161" s="109">
        <f>IF(编辑!Z161="","",编辑!Z161)</f>
        <v>10000</v>
      </c>
      <c r="R161" s="109" t="str">
        <f>IF(编辑!AA161="","",编辑!AA161)</f>
        <v/>
      </c>
      <c r="S161" s="109" t="str">
        <f>IF(编辑!AC161="","",编辑!AC161)</f>
        <v/>
      </c>
      <c r="T161" s="109" t="str">
        <f>IF(编辑!AD161="","",编辑!AD161)</f>
        <v/>
      </c>
      <c r="U161" s="109" t="str">
        <f>IF(编辑!AE161="","",编辑!AE161)</f>
        <v/>
      </c>
      <c r="V161" s="109" t="str">
        <f>IF(编辑!AF161="","",编辑!AF161)</f>
        <v/>
      </c>
      <c r="W161" s="109" t="str">
        <f>IF(编辑!AH161="","",编辑!AH161)</f>
        <v/>
      </c>
      <c r="X161" s="109" t="str">
        <f>IF(编辑!AI161="","",编辑!AI161)</f>
        <v/>
      </c>
      <c r="Y161" s="109" t="str">
        <f>IF(编辑!AJ161="","",编辑!AJ161)</f>
        <v/>
      </c>
      <c r="Z161" s="109" t="str">
        <f>IF(编辑!AK161="","",编辑!AK161)</f>
        <v/>
      </c>
      <c r="AA161" s="109" t="str">
        <f>IF(编辑!AM161="","",编辑!AM161)</f>
        <v/>
      </c>
      <c r="AB161" s="109" t="str">
        <f>IF(编辑!AN161="","",编辑!AN161)</f>
        <v/>
      </c>
      <c r="AC161" s="111" t="str">
        <f>IF(编辑!AO161="","",编辑!AO161)</f>
        <v/>
      </c>
    </row>
    <row r="162" spans="1:29">
      <c r="A162" s="109">
        <f>IF(编辑!A162="","",编辑!A162)</f>
        <v>200158</v>
      </c>
      <c r="B162" s="109" t="str">
        <f>IF(编辑!B162="","",编辑!B162)</f>
        <v>水晶树</v>
      </c>
      <c r="C162" s="109">
        <f>IF(编辑!I162="","",编辑!I162)</f>
        <v>3401675</v>
      </c>
      <c r="D162" s="109">
        <f>IF(编辑!J162="","",编辑!J162)</f>
        <v>1065</v>
      </c>
      <c r="E162" s="109" t="str">
        <f>IF(编辑!K162="","",编辑!K162)</f>
        <v/>
      </c>
      <c r="F162" s="109">
        <f>IF(编辑!L162="","",编辑!L162)</f>
        <v>3405</v>
      </c>
      <c r="G162" s="109">
        <f>IF(编辑!N162="","",编辑!N162)</f>
        <v>8</v>
      </c>
      <c r="H162" s="109">
        <f>IF(编辑!O162="","",编辑!O162)</f>
        <v>1</v>
      </c>
      <c r="I162" s="109">
        <f>IF(编辑!P162="","",编辑!P162)</f>
        <v>10000</v>
      </c>
      <c r="J162" s="109">
        <f>IF(编辑!Q162="","",编辑!Q162)</f>
        <v>5116</v>
      </c>
      <c r="K162" s="109">
        <f>IF(编辑!S162="","",编辑!S162)</f>
        <v>1</v>
      </c>
      <c r="L162" s="109">
        <f>IF(编辑!T162="","",编辑!T162)</f>
        <v>1</v>
      </c>
      <c r="M162" s="109">
        <f>IF(编辑!U162="","",编辑!U162)</f>
        <v>10000</v>
      </c>
      <c r="N162" s="109">
        <f>IF(编辑!V162="","",编辑!V162)</f>
        <v>5116</v>
      </c>
      <c r="O162" s="109">
        <f>IF(编辑!X162="","",编辑!X162)</f>
        <v>1</v>
      </c>
      <c r="P162" s="109">
        <f>IF(编辑!Y162="","",编辑!Y162)</f>
        <v>1</v>
      </c>
      <c r="Q162" s="109">
        <f>IF(编辑!Z162="","",编辑!Z162)</f>
        <v>10000</v>
      </c>
      <c r="R162" s="109" t="str">
        <f>IF(编辑!AA162="","",编辑!AA162)</f>
        <v/>
      </c>
      <c r="S162" s="109" t="str">
        <f>IF(编辑!AC162="","",编辑!AC162)</f>
        <v/>
      </c>
      <c r="T162" s="109" t="str">
        <f>IF(编辑!AD162="","",编辑!AD162)</f>
        <v/>
      </c>
      <c r="U162" s="109" t="str">
        <f>IF(编辑!AE162="","",编辑!AE162)</f>
        <v/>
      </c>
      <c r="V162" s="109" t="str">
        <f>IF(编辑!AF162="","",编辑!AF162)</f>
        <v/>
      </c>
      <c r="W162" s="109" t="str">
        <f>IF(编辑!AH162="","",编辑!AH162)</f>
        <v/>
      </c>
      <c r="X162" s="109" t="str">
        <f>IF(编辑!AI162="","",编辑!AI162)</f>
        <v/>
      </c>
      <c r="Y162" s="109" t="str">
        <f>IF(编辑!AJ162="","",编辑!AJ162)</f>
        <v/>
      </c>
      <c r="Z162" s="109" t="str">
        <f>IF(编辑!AK162="","",编辑!AK162)</f>
        <v/>
      </c>
      <c r="AA162" s="109" t="str">
        <f>IF(编辑!AM162="","",编辑!AM162)</f>
        <v/>
      </c>
      <c r="AB162" s="109" t="str">
        <f>IF(编辑!AN162="","",编辑!AN162)</f>
        <v/>
      </c>
      <c r="AC162" s="111" t="str">
        <f>IF(编辑!AO162="","",编辑!AO162)</f>
        <v/>
      </c>
    </row>
    <row r="163" spans="1:29">
      <c r="A163" s="109">
        <f>IF(编辑!A163="","",编辑!A163)</f>
        <v>200159</v>
      </c>
      <c r="B163" s="109" t="str">
        <f>IF(编辑!B163="","",编辑!B163)</f>
        <v>千年之邪</v>
      </c>
      <c r="C163" s="109">
        <f>IF(编辑!I163="","",编辑!I163)</f>
        <v>408201</v>
      </c>
      <c r="D163" s="109">
        <f>IF(编辑!J163="","",编辑!J163)</f>
        <v>2663</v>
      </c>
      <c r="E163" s="109" t="str">
        <f>IF(编辑!K163="","",编辑!K163)</f>
        <v/>
      </c>
      <c r="F163" s="109">
        <f>IF(编辑!L163="","",编辑!L163)</f>
        <v>3005</v>
      </c>
      <c r="G163" s="109">
        <f>IF(编辑!N163="","",编辑!N163)</f>
        <v>10</v>
      </c>
      <c r="H163" s="109">
        <f>IF(编辑!O163="","",编辑!O163)</f>
        <v>1</v>
      </c>
      <c r="I163" s="109">
        <f>IF(编辑!P163="","",编辑!P163)</f>
        <v>10000</v>
      </c>
      <c r="J163" s="109">
        <f>IF(编辑!Q163="","",编辑!Q163)</f>
        <v>3805</v>
      </c>
      <c r="K163" s="109">
        <f>IF(编辑!S163="","",编辑!S163)</f>
        <v>3</v>
      </c>
      <c r="L163" s="109">
        <f>IF(编辑!T163="","",编辑!T163)</f>
        <v>1</v>
      </c>
      <c r="M163" s="109">
        <f>IF(编辑!U163="","",编辑!U163)</f>
        <v>10000</v>
      </c>
      <c r="N163" s="109">
        <f>IF(编辑!V163="","",编辑!V163)</f>
        <v>5086</v>
      </c>
      <c r="O163" s="109">
        <f>IF(编辑!X163="","",编辑!X163)</f>
        <v>1</v>
      </c>
      <c r="P163" s="109">
        <f>IF(编辑!Y163="","",编辑!Y163)</f>
        <v>1</v>
      </c>
      <c r="Q163" s="109">
        <f>IF(编辑!Z163="","",编辑!Z163)</f>
        <v>10000</v>
      </c>
      <c r="R163" s="109">
        <f>IF(编辑!AA163="","",编辑!AA163)</f>
        <v>5116</v>
      </c>
      <c r="S163" s="109">
        <f>IF(编辑!AC163="","",编辑!AC163)</f>
        <v>5</v>
      </c>
      <c r="T163" s="109">
        <f>IF(编辑!AD163="","",编辑!AD163)</f>
        <v>1</v>
      </c>
      <c r="U163" s="109">
        <f>IF(编辑!AE163="","",编辑!AE163)</f>
        <v>10000</v>
      </c>
      <c r="V163" s="109" t="str">
        <f>IF(编辑!AF163="","",编辑!AF163)</f>
        <v/>
      </c>
      <c r="W163" s="109" t="str">
        <f>IF(编辑!AH163="","",编辑!AH163)</f>
        <v/>
      </c>
      <c r="X163" s="109" t="str">
        <f>IF(编辑!AI163="","",编辑!AI163)</f>
        <v/>
      </c>
      <c r="Y163" s="109" t="str">
        <f>IF(编辑!AJ163="","",编辑!AJ163)</f>
        <v/>
      </c>
      <c r="Z163" s="109" t="str">
        <f>IF(编辑!AK163="","",编辑!AK163)</f>
        <v/>
      </c>
      <c r="AA163" s="109" t="str">
        <f>IF(编辑!AM163="","",编辑!AM163)</f>
        <v/>
      </c>
      <c r="AB163" s="109" t="str">
        <f>IF(编辑!AN163="","",编辑!AN163)</f>
        <v/>
      </c>
      <c r="AC163" s="111" t="str">
        <f>IF(编辑!AO163="","",编辑!AO163)</f>
        <v/>
      </c>
    </row>
    <row r="164" spans="1:29">
      <c r="A164" s="109">
        <f>IF(编辑!A164="","",编辑!A164)</f>
        <v>200160</v>
      </c>
      <c r="B164" s="109" t="str">
        <f>IF(编辑!B164="","",编辑!B164)</f>
        <v>发动进攻</v>
      </c>
      <c r="C164" s="109">
        <f>IF(编辑!I164="","",编辑!I164)</f>
        <v>1360670</v>
      </c>
      <c r="D164" s="109">
        <f>IF(编辑!J164="","",编辑!J164)</f>
        <v>320</v>
      </c>
      <c r="E164" s="109" t="str">
        <f>IF(编辑!K164="","",编辑!K164)</f>
        <v/>
      </c>
      <c r="F164" s="109">
        <f>IF(编辑!L164="","",编辑!L164)</f>
        <v>3105</v>
      </c>
      <c r="G164" s="109">
        <f>IF(编辑!N164="","",编辑!N164)</f>
        <v>8</v>
      </c>
      <c r="H164" s="109">
        <f>IF(编辑!O164="","",编辑!O164)</f>
        <v>1</v>
      </c>
      <c r="I164" s="109">
        <f>IF(编辑!P164="","",编辑!P164)</f>
        <v>10000</v>
      </c>
      <c r="J164" s="109">
        <f>IF(编辑!Q164="","",编辑!Q164)</f>
        <v>5086</v>
      </c>
      <c r="K164" s="109">
        <f>IF(编辑!S164="","",编辑!S164)</f>
        <v>1</v>
      </c>
      <c r="L164" s="109">
        <f>IF(编辑!T164="","",编辑!T164)</f>
        <v>1</v>
      </c>
      <c r="M164" s="109">
        <f>IF(编辑!U164="","",编辑!U164)</f>
        <v>10000</v>
      </c>
      <c r="N164" s="109">
        <f>IF(编辑!V164="","",编辑!V164)</f>
        <v>5116</v>
      </c>
      <c r="O164" s="109">
        <f>IF(编辑!X164="","",编辑!X164)</f>
        <v>1</v>
      </c>
      <c r="P164" s="109">
        <f>IF(编辑!Y164="","",编辑!Y164)</f>
        <v>1</v>
      </c>
      <c r="Q164" s="109">
        <f>IF(编辑!Z164="","",编辑!Z164)</f>
        <v>10000</v>
      </c>
      <c r="R164" s="109" t="str">
        <f>IF(编辑!AA164="","",编辑!AA164)</f>
        <v/>
      </c>
      <c r="S164" s="109" t="str">
        <f>IF(编辑!AC164="","",编辑!AC164)</f>
        <v/>
      </c>
      <c r="T164" s="109" t="str">
        <f>IF(编辑!AD164="","",编辑!AD164)</f>
        <v/>
      </c>
      <c r="U164" s="109" t="str">
        <f>IF(编辑!AE164="","",编辑!AE164)</f>
        <v/>
      </c>
      <c r="V164" s="109" t="str">
        <f>IF(编辑!AF164="","",编辑!AF164)</f>
        <v/>
      </c>
      <c r="W164" s="109" t="str">
        <f>IF(编辑!AH164="","",编辑!AH164)</f>
        <v/>
      </c>
      <c r="X164" s="109" t="str">
        <f>IF(编辑!AI164="","",编辑!AI164)</f>
        <v/>
      </c>
      <c r="Y164" s="109" t="str">
        <f>IF(编辑!AJ164="","",编辑!AJ164)</f>
        <v/>
      </c>
      <c r="Z164" s="109" t="str">
        <f>IF(编辑!AK164="","",编辑!AK164)</f>
        <v/>
      </c>
      <c r="AA164" s="109" t="str">
        <f>IF(编辑!AM164="","",编辑!AM164)</f>
        <v/>
      </c>
      <c r="AB164" s="109" t="str">
        <f>IF(编辑!AN164="","",编辑!AN164)</f>
        <v/>
      </c>
      <c r="AC164" s="111" t="str">
        <f>IF(编辑!AO164="","",编辑!AO164)</f>
        <v/>
      </c>
    </row>
    <row r="165" spans="1:29">
      <c r="A165" s="109">
        <f>IF(编辑!A165="","",编辑!A165)</f>
        <v>200161</v>
      </c>
      <c r="B165" s="109" t="str">
        <f>IF(编辑!B165="","",编辑!B165)</f>
        <v>虎虎虎</v>
      </c>
      <c r="C165" s="109">
        <f>IF(编辑!I165="","",编辑!I165)</f>
        <v>1360670</v>
      </c>
      <c r="D165" s="109">
        <f>IF(编辑!J165="","",编辑!J165)</f>
        <v>1065</v>
      </c>
      <c r="E165" s="109" t="str">
        <f>IF(编辑!K165="","",编辑!K165)</f>
        <v/>
      </c>
      <c r="F165" s="109">
        <f>IF(编辑!L165="","",编辑!L165)</f>
        <v>3405</v>
      </c>
      <c r="G165" s="109">
        <f>IF(编辑!N165="","",编辑!N165)</f>
        <v>8</v>
      </c>
      <c r="H165" s="109">
        <f>IF(编辑!O165="","",编辑!O165)</f>
        <v>1</v>
      </c>
      <c r="I165" s="109">
        <f>IF(编辑!P165="","",编辑!P165)</f>
        <v>10000</v>
      </c>
      <c r="J165" s="109">
        <f>IF(编辑!Q165="","",编辑!Q165)</f>
        <v>5086</v>
      </c>
      <c r="K165" s="109">
        <f>IF(编辑!S165="","",编辑!S165)</f>
        <v>1</v>
      </c>
      <c r="L165" s="109">
        <f>IF(编辑!T165="","",编辑!T165)</f>
        <v>1</v>
      </c>
      <c r="M165" s="109">
        <f>IF(编辑!U165="","",编辑!U165)</f>
        <v>10000</v>
      </c>
      <c r="N165" s="109">
        <f>IF(编辑!V165="","",编辑!V165)</f>
        <v>5116</v>
      </c>
      <c r="O165" s="109">
        <f>IF(编辑!X165="","",编辑!X165)</f>
        <v>1</v>
      </c>
      <c r="P165" s="109">
        <f>IF(编辑!Y165="","",编辑!Y165)</f>
        <v>1</v>
      </c>
      <c r="Q165" s="109">
        <f>IF(编辑!Z165="","",编辑!Z165)</f>
        <v>10000</v>
      </c>
      <c r="R165" s="109" t="str">
        <f>IF(编辑!AA165="","",编辑!AA165)</f>
        <v/>
      </c>
      <c r="S165" s="109" t="str">
        <f>IF(编辑!AC165="","",编辑!AC165)</f>
        <v/>
      </c>
      <c r="T165" s="109" t="str">
        <f>IF(编辑!AD165="","",编辑!AD165)</f>
        <v/>
      </c>
      <c r="U165" s="109" t="str">
        <f>IF(编辑!AE165="","",编辑!AE165)</f>
        <v/>
      </c>
      <c r="V165" s="109" t="str">
        <f>IF(编辑!AF165="","",编辑!AF165)</f>
        <v/>
      </c>
      <c r="W165" s="109" t="str">
        <f>IF(编辑!AH165="","",编辑!AH165)</f>
        <v/>
      </c>
      <c r="X165" s="109" t="str">
        <f>IF(编辑!AI165="","",编辑!AI165)</f>
        <v/>
      </c>
      <c r="Y165" s="109" t="str">
        <f>IF(编辑!AJ165="","",编辑!AJ165)</f>
        <v/>
      </c>
      <c r="Z165" s="109" t="str">
        <f>IF(编辑!AK165="","",编辑!AK165)</f>
        <v/>
      </c>
      <c r="AA165" s="109" t="str">
        <f>IF(编辑!AM165="","",编辑!AM165)</f>
        <v/>
      </c>
      <c r="AB165" s="109" t="str">
        <f>IF(编辑!AN165="","",编辑!AN165)</f>
        <v/>
      </c>
      <c r="AC165" s="111" t="str">
        <f>IF(编辑!AO165="","",编辑!AO165)</f>
        <v/>
      </c>
    </row>
    <row r="166" spans="1:29">
      <c r="A166" s="109">
        <f>IF(编辑!A166="","",编辑!A166)</f>
        <v>200162</v>
      </c>
      <c r="B166" s="109" t="str">
        <f>IF(编辑!B166="","",编辑!B166)</f>
        <v>追讨赃物</v>
      </c>
      <c r="C166" s="109">
        <f>IF(编辑!I166="","",编辑!I166)</f>
        <v>3401675</v>
      </c>
      <c r="D166" s="109">
        <f>IF(编辑!J166="","",编辑!J166)</f>
        <v>1065</v>
      </c>
      <c r="E166" s="109" t="str">
        <f>IF(编辑!K166="","",编辑!K166)</f>
        <v/>
      </c>
      <c r="F166" s="109">
        <f>IF(编辑!L166="","",编辑!L166)</f>
        <v>3005</v>
      </c>
      <c r="G166" s="109">
        <f>IF(编辑!N166="","",编辑!N166)</f>
        <v>10</v>
      </c>
      <c r="H166" s="109">
        <f>IF(编辑!O166="","",编辑!O166)</f>
        <v>1</v>
      </c>
      <c r="I166" s="109">
        <f>IF(编辑!P166="","",编辑!P166)</f>
        <v>10000</v>
      </c>
      <c r="J166" s="109">
        <f>IF(编辑!Q166="","",编辑!Q166)</f>
        <v>5086</v>
      </c>
      <c r="K166" s="109">
        <f>IF(编辑!S166="","",编辑!S166)</f>
        <v>1</v>
      </c>
      <c r="L166" s="109">
        <f>IF(编辑!T166="","",编辑!T166)</f>
        <v>1</v>
      </c>
      <c r="M166" s="109">
        <f>IF(编辑!U166="","",编辑!U166)</f>
        <v>10000</v>
      </c>
      <c r="N166" s="109">
        <f>IF(编辑!V166="","",编辑!V166)</f>
        <v>5116</v>
      </c>
      <c r="O166" s="109">
        <f>IF(编辑!X166="","",编辑!X166)</f>
        <v>1</v>
      </c>
      <c r="P166" s="109">
        <f>IF(编辑!Y166="","",编辑!Y166)</f>
        <v>1</v>
      </c>
      <c r="Q166" s="109">
        <f>IF(编辑!Z166="","",编辑!Z166)</f>
        <v>10000</v>
      </c>
      <c r="R166" s="109" t="str">
        <f>IF(编辑!AA166="","",编辑!AA166)</f>
        <v/>
      </c>
      <c r="S166" s="109" t="str">
        <f>IF(编辑!AC166="","",编辑!AC166)</f>
        <v/>
      </c>
      <c r="T166" s="109" t="str">
        <f>IF(编辑!AD166="","",编辑!AD166)</f>
        <v/>
      </c>
      <c r="U166" s="109" t="str">
        <f>IF(编辑!AE166="","",编辑!AE166)</f>
        <v/>
      </c>
      <c r="V166" s="109" t="str">
        <f>IF(编辑!AF166="","",编辑!AF166)</f>
        <v/>
      </c>
      <c r="W166" s="109" t="str">
        <f>IF(编辑!AH166="","",编辑!AH166)</f>
        <v/>
      </c>
      <c r="X166" s="109" t="str">
        <f>IF(编辑!AI166="","",编辑!AI166)</f>
        <v/>
      </c>
      <c r="Y166" s="109" t="str">
        <f>IF(编辑!AJ166="","",编辑!AJ166)</f>
        <v/>
      </c>
      <c r="Z166" s="109" t="str">
        <f>IF(编辑!AK166="","",编辑!AK166)</f>
        <v/>
      </c>
      <c r="AA166" s="109" t="str">
        <f>IF(编辑!AM166="","",编辑!AM166)</f>
        <v/>
      </c>
      <c r="AB166" s="109" t="str">
        <f>IF(编辑!AN166="","",编辑!AN166)</f>
        <v/>
      </c>
      <c r="AC166" s="111" t="str">
        <f>IF(编辑!AO166="","",编辑!AO166)</f>
        <v/>
      </c>
    </row>
    <row r="167" spans="1:29">
      <c r="A167" s="109">
        <f>IF(编辑!A167="","",编辑!A167)</f>
        <v>200163</v>
      </c>
      <c r="B167" s="109" t="str">
        <f>IF(编辑!B167="","",编辑!B167)</f>
        <v>火烧火燎</v>
      </c>
      <c r="C167" s="109">
        <f>IF(编辑!I167="","",编辑!I167)</f>
        <v>1360670</v>
      </c>
      <c r="D167" s="109">
        <f>IF(编辑!J167="","",编辑!J167)</f>
        <v>1095</v>
      </c>
      <c r="E167" s="109" t="str">
        <f>IF(编辑!K167="","",编辑!K167)</f>
        <v/>
      </c>
      <c r="F167" s="109">
        <f>IF(编辑!L167="","",编辑!L167)</f>
        <v>3105</v>
      </c>
      <c r="G167" s="109">
        <f>IF(编辑!N167="","",编辑!N167)</f>
        <v>8</v>
      </c>
      <c r="H167" s="109">
        <f>IF(编辑!O167="","",编辑!O167)</f>
        <v>1</v>
      </c>
      <c r="I167" s="109">
        <f>IF(编辑!P167="","",编辑!P167)</f>
        <v>10000</v>
      </c>
      <c r="J167" s="109">
        <f>IF(编辑!Q167="","",编辑!Q167)</f>
        <v>5086</v>
      </c>
      <c r="K167" s="109">
        <f>IF(编辑!S167="","",编辑!S167)</f>
        <v>1</v>
      </c>
      <c r="L167" s="109">
        <f>IF(编辑!T167="","",编辑!T167)</f>
        <v>1</v>
      </c>
      <c r="M167" s="109">
        <f>IF(编辑!U167="","",编辑!U167)</f>
        <v>10000</v>
      </c>
      <c r="N167" s="109">
        <f>IF(编辑!V167="","",编辑!V167)</f>
        <v>5116</v>
      </c>
      <c r="O167" s="109">
        <f>IF(编辑!X167="","",编辑!X167)</f>
        <v>1</v>
      </c>
      <c r="P167" s="109">
        <f>IF(编辑!Y167="","",编辑!Y167)</f>
        <v>1</v>
      </c>
      <c r="Q167" s="109">
        <f>IF(编辑!Z167="","",编辑!Z167)</f>
        <v>10000</v>
      </c>
      <c r="R167" s="109" t="str">
        <f>IF(编辑!AA167="","",编辑!AA167)</f>
        <v/>
      </c>
      <c r="S167" s="109" t="str">
        <f>IF(编辑!AC167="","",编辑!AC167)</f>
        <v/>
      </c>
      <c r="T167" s="109" t="str">
        <f>IF(编辑!AD167="","",编辑!AD167)</f>
        <v/>
      </c>
      <c r="U167" s="109" t="str">
        <f>IF(编辑!AE167="","",编辑!AE167)</f>
        <v/>
      </c>
      <c r="V167" s="109" t="str">
        <f>IF(编辑!AF167="","",编辑!AF167)</f>
        <v/>
      </c>
      <c r="W167" s="109" t="str">
        <f>IF(编辑!AH167="","",编辑!AH167)</f>
        <v/>
      </c>
      <c r="X167" s="109" t="str">
        <f>IF(编辑!AI167="","",编辑!AI167)</f>
        <v/>
      </c>
      <c r="Y167" s="109" t="str">
        <f>IF(编辑!AJ167="","",编辑!AJ167)</f>
        <v/>
      </c>
      <c r="Z167" s="109" t="str">
        <f>IF(编辑!AK167="","",编辑!AK167)</f>
        <v/>
      </c>
      <c r="AA167" s="109" t="str">
        <f>IF(编辑!AM167="","",编辑!AM167)</f>
        <v/>
      </c>
      <c r="AB167" s="109" t="str">
        <f>IF(编辑!AN167="","",编辑!AN167)</f>
        <v/>
      </c>
      <c r="AC167" s="111" t="str">
        <f>IF(编辑!AO167="","",编辑!AO167)</f>
        <v/>
      </c>
    </row>
    <row r="168" spans="1:29">
      <c r="A168" s="109">
        <f>IF(编辑!A168="","",编辑!A168)</f>
        <v>200164</v>
      </c>
      <c r="B168" s="109" t="str">
        <f>IF(编辑!B168="","",编辑!B168)</f>
        <v>腐臭</v>
      </c>
      <c r="C168" s="109">
        <f>IF(编辑!I168="","",编辑!I168)</f>
        <v>1360670</v>
      </c>
      <c r="D168" s="109">
        <f>IF(编辑!J168="","",编辑!J168)</f>
        <v>1095</v>
      </c>
      <c r="E168" s="109" t="str">
        <f>IF(编辑!K168="","",编辑!K168)</f>
        <v/>
      </c>
      <c r="F168" s="109">
        <f>IF(编辑!L168="","",编辑!L168)</f>
        <v>3405</v>
      </c>
      <c r="G168" s="109">
        <f>IF(编辑!N168="","",编辑!N168)</f>
        <v>8</v>
      </c>
      <c r="H168" s="109">
        <f>IF(编辑!O168="","",编辑!O168)</f>
        <v>1</v>
      </c>
      <c r="I168" s="109">
        <f>IF(编辑!P168="","",编辑!P168)</f>
        <v>10000</v>
      </c>
      <c r="J168" s="109">
        <f>IF(编辑!Q168="","",编辑!Q168)</f>
        <v>5116</v>
      </c>
      <c r="K168" s="109">
        <f>IF(编辑!S168="","",编辑!S168)</f>
        <v>1</v>
      </c>
      <c r="L168" s="109">
        <f>IF(编辑!T168="","",编辑!T168)</f>
        <v>1</v>
      </c>
      <c r="M168" s="109">
        <f>IF(编辑!U168="","",编辑!U168)</f>
        <v>10000</v>
      </c>
      <c r="N168" s="109">
        <f>IF(编辑!V168="","",编辑!V168)</f>
        <v>5116</v>
      </c>
      <c r="O168" s="109">
        <f>IF(编辑!X168="","",编辑!X168)</f>
        <v>1</v>
      </c>
      <c r="P168" s="109">
        <f>IF(编辑!Y168="","",编辑!Y168)</f>
        <v>1</v>
      </c>
      <c r="Q168" s="109">
        <f>IF(编辑!Z168="","",编辑!Z168)</f>
        <v>10000</v>
      </c>
      <c r="R168" s="109" t="str">
        <f>IF(编辑!AA168="","",编辑!AA168)</f>
        <v/>
      </c>
      <c r="S168" s="109" t="str">
        <f>IF(编辑!AC168="","",编辑!AC168)</f>
        <v/>
      </c>
      <c r="T168" s="109" t="str">
        <f>IF(编辑!AD168="","",编辑!AD168)</f>
        <v/>
      </c>
      <c r="U168" s="109" t="str">
        <f>IF(编辑!AE168="","",编辑!AE168)</f>
        <v/>
      </c>
      <c r="V168" s="109" t="str">
        <f>IF(编辑!AF168="","",编辑!AF168)</f>
        <v/>
      </c>
      <c r="W168" s="109" t="str">
        <f>IF(编辑!AH168="","",编辑!AH168)</f>
        <v/>
      </c>
      <c r="X168" s="109" t="str">
        <f>IF(编辑!AI168="","",编辑!AI168)</f>
        <v/>
      </c>
      <c r="Y168" s="109" t="str">
        <f>IF(编辑!AJ168="","",编辑!AJ168)</f>
        <v/>
      </c>
      <c r="Z168" s="109" t="str">
        <f>IF(编辑!AK168="","",编辑!AK168)</f>
        <v/>
      </c>
      <c r="AA168" s="109" t="str">
        <f>IF(编辑!AM168="","",编辑!AM168)</f>
        <v/>
      </c>
      <c r="AB168" s="109" t="str">
        <f>IF(编辑!AN168="","",编辑!AN168)</f>
        <v/>
      </c>
      <c r="AC168" s="111" t="str">
        <f>IF(编辑!AO168="","",编辑!AO168)</f>
        <v/>
      </c>
    </row>
    <row r="169" spans="1:29">
      <c r="A169" s="109">
        <f>IF(编辑!A169="","",编辑!A169)</f>
        <v>200165</v>
      </c>
      <c r="B169" s="109" t="str">
        <f>IF(编辑!B169="","",编辑!B169)</f>
        <v>再遇吉拉斯</v>
      </c>
      <c r="C169" s="109">
        <f>IF(编辑!I169="","",编辑!I169)</f>
        <v>3401675</v>
      </c>
      <c r="D169" s="109">
        <f>IF(编辑!J169="","",编辑!J169)</f>
        <v>2738</v>
      </c>
      <c r="E169" s="109" t="str">
        <f>IF(编辑!K169="","",编辑!K169)</f>
        <v/>
      </c>
      <c r="F169" s="109">
        <f>IF(编辑!L169="","",编辑!L169)</f>
        <v>3005</v>
      </c>
      <c r="G169" s="109">
        <f>IF(编辑!N169="","",编辑!N169)</f>
        <v>10</v>
      </c>
      <c r="H169" s="109">
        <f>IF(编辑!O169="","",编辑!O169)</f>
        <v>1</v>
      </c>
      <c r="I169" s="109">
        <f>IF(编辑!P169="","",编辑!P169)</f>
        <v>10000</v>
      </c>
      <c r="J169" s="109">
        <f>IF(编辑!Q169="","",编辑!Q169)</f>
        <v>3805</v>
      </c>
      <c r="K169" s="109">
        <f>IF(编辑!S169="","",编辑!S169)</f>
        <v>3</v>
      </c>
      <c r="L169" s="109">
        <f>IF(编辑!T169="","",编辑!T169)</f>
        <v>1</v>
      </c>
      <c r="M169" s="109">
        <f>IF(编辑!U169="","",编辑!U169)</f>
        <v>10000</v>
      </c>
      <c r="N169" s="109">
        <f>IF(编辑!V169="","",编辑!V169)</f>
        <v>5086</v>
      </c>
      <c r="O169" s="109">
        <f>IF(编辑!X169="","",编辑!X169)</f>
        <v>1</v>
      </c>
      <c r="P169" s="109">
        <f>IF(编辑!Y169="","",编辑!Y169)</f>
        <v>1</v>
      </c>
      <c r="Q169" s="109">
        <f>IF(编辑!Z169="","",编辑!Z169)</f>
        <v>10000</v>
      </c>
      <c r="R169" s="109">
        <f>IF(编辑!AA169="","",编辑!AA169)</f>
        <v>5116</v>
      </c>
      <c r="S169" s="109">
        <f>IF(编辑!AC169="","",编辑!AC169)</f>
        <v>5</v>
      </c>
      <c r="T169" s="109">
        <f>IF(编辑!AD169="","",编辑!AD169)</f>
        <v>1</v>
      </c>
      <c r="U169" s="109">
        <f>IF(编辑!AE169="","",编辑!AE169)</f>
        <v>10000</v>
      </c>
      <c r="V169" s="109" t="str">
        <f>IF(编辑!AF169="","",编辑!AF169)</f>
        <v/>
      </c>
      <c r="W169" s="109" t="str">
        <f>IF(编辑!AH169="","",编辑!AH169)</f>
        <v/>
      </c>
      <c r="X169" s="109" t="str">
        <f>IF(编辑!AI169="","",编辑!AI169)</f>
        <v/>
      </c>
      <c r="Y169" s="109" t="str">
        <f>IF(编辑!AJ169="","",编辑!AJ169)</f>
        <v/>
      </c>
      <c r="Z169" s="109" t="str">
        <f>IF(编辑!AK169="","",编辑!AK169)</f>
        <v/>
      </c>
      <c r="AA169" s="109" t="str">
        <f>IF(编辑!AM169="","",编辑!AM169)</f>
        <v/>
      </c>
      <c r="AB169" s="109" t="str">
        <f>IF(编辑!AN169="","",编辑!AN169)</f>
        <v/>
      </c>
      <c r="AC169" s="111" t="str">
        <f>IF(编辑!AO169="","",编辑!AO169)</f>
        <v/>
      </c>
    </row>
    <row r="170" spans="1:29">
      <c r="A170" s="109">
        <f>IF(编辑!A170="","",编辑!A170)</f>
        <v>200166</v>
      </c>
      <c r="B170" s="109" t="str">
        <f>IF(编辑!B170="","",编辑!B170)</f>
        <v>女王</v>
      </c>
      <c r="C170" s="109">
        <f>IF(编辑!I170="","",编辑!I170)</f>
        <v>408201</v>
      </c>
      <c r="D170" s="109">
        <f>IF(编辑!J170="","",编辑!J170)</f>
        <v>329</v>
      </c>
      <c r="E170" s="109" t="str">
        <f>IF(编辑!K170="","",编辑!K170)</f>
        <v/>
      </c>
      <c r="F170" s="109">
        <f>IF(编辑!L170="","",编辑!L170)</f>
        <v>3105</v>
      </c>
      <c r="G170" s="109">
        <f>IF(编辑!N170="","",编辑!N170)</f>
        <v>8</v>
      </c>
      <c r="H170" s="109">
        <f>IF(编辑!O170="","",编辑!O170)</f>
        <v>1</v>
      </c>
      <c r="I170" s="109">
        <f>IF(编辑!P170="","",编辑!P170)</f>
        <v>10000</v>
      </c>
      <c r="J170" s="109">
        <f>IF(编辑!Q170="","",编辑!Q170)</f>
        <v>5086</v>
      </c>
      <c r="K170" s="109">
        <f>IF(编辑!S170="","",编辑!S170)</f>
        <v>1</v>
      </c>
      <c r="L170" s="109">
        <f>IF(编辑!T170="","",编辑!T170)</f>
        <v>1</v>
      </c>
      <c r="M170" s="109">
        <f>IF(编辑!U170="","",编辑!U170)</f>
        <v>10000</v>
      </c>
      <c r="N170" s="109">
        <f>IF(编辑!V170="","",编辑!V170)</f>
        <v>5116</v>
      </c>
      <c r="O170" s="109">
        <f>IF(编辑!X170="","",编辑!X170)</f>
        <v>1</v>
      </c>
      <c r="P170" s="109">
        <f>IF(编辑!Y170="","",编辑!Y170)</f>
        <v>1</v>
      </c>
      <c r="Q170" s="109">
        <f>IF(编辑!Z170="","",编辑!Z170)</f>
        <v>10000</v>
      </c>
      <c r="R170" s="109" t="str">
        <f>IF(编辑!AA170="","",编辑!AA170)</f>
        <v/>
      </c>
      <c r="S170" s="109" t="str">
        <f>IF(编辑!AC170="","",编辑!AC170)</f>
        <v/>
      </c>
      <c r="T170" s="109" t="str">
        <f>IF(编辑!AD170="","",编辑!AD170)</f>
        <v/>
      </c>
      <c r="U170" s="109" t="str">
        <f>IF(编辑!AE170="","",编辑!AE170)</f>
        <v/>
      </c>
      <c r="V170" s="109" t="str">
        <f>IF(编辑!AF170="","",编辑!AF170)</f>
        <v/>
      </c>
      <c r="W170" s="109" t="str">
        <f>IF(编辑!AH170="","",编辑!AH170)</f>
        <v/>
      </c>
      <c r="X170" s="109" t="str">
        <f>IF(编辑!AI170="","",编辑!AI170)</f>
        <v/>
      </c>
      <c r="Y170" s="109" t="str">
        <f>IF(编辑!AJ170="","",编辑!AJ170)</f>
        <v/>
      </c>
      <c r="Z170" s="109" t="str">
        <f>IF(编辑!AK170="","",编辑!AK170)</f>
        <v/>
      </c>
      <c r="AA170" s="109" t="str">
        <f>IF(编辑!AM170="","",编辑!AM170)</f>
        <v/>
      </c>
      <c r="AB170" s="109" t="str">
        <f>IF(编辑!AN170="","",编辑!AN170)</f>
        <v/>
      </c>
      <c r="AC170" s="111" t="str">
        <f>IF(编辑!AO170="","",编辑!AO170)</f>
        <v/>
      </c>
    </row>
    <row r="171" spans="1:29">
      <c r="A171" s="109">
        <f>IF(编辑!A171="","",编辑!A171)</f>
        <v>200167</v>
      </c>
      <c r="B171" s="109" t="str">
        <f>IF(编辑!B171="","",编辑!B171)</f>
        <v>黑暗的奴仆</v>
      </c>
      <c r="C171" s="109">
        <f>IF(编辑!I171="","",编辑!I171)</f>
        <v>1360670</v>
      </c>
      <c r="D171" s="109">
        <f>IF(编辑!J171="","",编辑!J171)</f>
        <v>1095</v>
      </c>
      <c r="E171" s="109" t="str">
        <f>IF(编辑!K171="","",编辑!K171)</f>
        <v/>
      </c>
      <c r="F171" s="109">
        <f>IF(编辑!L171="","",编辑!L171)</f>
        <v>3405</v>
      </c>
      <c r="G171" s="109">
        <f>IF(编辑!N171="","",编辑!N171)</f>
        <v>8</v>
      </c>
      <c r="H171" s="109">
        <f>IF(编辑!O171="","",编辑!O171)</f>
        <v>1</v>
      </c>
      <c r="I171" s="109">
        <f>IF(编辑!P171="","",编辑!P171)</f>
        <v>10000</v>
      </c>
      <c r="J171" s="109">
        <f>IF(编辑!Q171="","",编辑!Q171)</f>
        <v>5086</v>
      </c>
      <c r="K171" s="109">
        <f>IF(编辑!S171="","",编辑!S171)</f>
        <v>1</v>
      </c>
      <c r="L171" s="109">
        <f>IF(编辑!T171="","",编辑!T171)</f>
        <v>1</v>
      </c>
      <c r="M171" s="109">
        <f>IF(编辑!U171="","",编辑!U171)</f>
        <v>10000</v>
      </c>
      <c r="N171" s="109">
        <f>IF(编辑!V171="","",编辑!V171)</f>
        <v>5116</v>
      </c>
      <c r="O171" s="109">
        <f>IF(编辑!X171="","",编辑!X171)</f>
        <v>1</v>
      </c>
      <c r="P171" s="109">
        <f>IF(编辑!Y171="","",编辑!Y171)</f>
        <v>1</v>
      </c>
      <c r="Q171" s="109">
        <f>IF(编辑!Z171="","",编辑!Z171)</f>
        <v>10000</v>
      </c>
      <c r="R171" s="109" t="str">
        <f>IF(编辑!AA171="","",编辑!AA171)</f>
        <v/>
      </c>
      <c r="S171" s="109" t="str">
        <f>IF(编辑!AC171="","",编辑!AC171)</f>
        <v/>
      </c>
      <c r="T171" s="109" t="str">
        <f>IF(编辑!AD171="","",编辑!AD171)</f>
        <v/>
      </c>
      <c r="U171" s="109" t="str">
        <f>IF(编辑!AE171="","",编辑!AE171)</f>
        <v/>
      </c>
      <c r="V171" s="109" t="str">
        <f>IF(编辑!AF171="","",编辑!AF171)</f>
        <v/>
      </c>
      <c r="W171" s="109" t="str">
        <f>IF(编辑!AH171="","",编辑!AH171)</f>
        <v/>
      </c>
      <c r="X171" s="109" t="str">
        <f>IF(编辑!AI171="","",编辑!AI171)</f>
        <v/>
      </c>
      <c r="Y171" s="109" t="str">
        <f>IF(编辑!AJ171="","",编辑!AJ171)</f>
        <v/>
      </c>
      <c r="Z171" s="109" t="str">
        <f>IF(编辑!AK171="","",编辑!AK171)</f>
        <v/>
      </c>
      <c r="AA171" s="109" t="str">
        <f>IF(编辑!AM171="","",编辑!AM171)</f>
        <v/>
      </c>
      <c r="AB171" s="109" t="str">
        <f>IF(编辑!AN171="","",编辑!AN171)</f>
        <v/>
      </c>
      <c r="AC171" s="111" t="str">
        <f>IF(编辑!AO171="","",编辑!AO171)</f>
        <v/>
      </c>
    </row>
    <row r="172" spans="1:29">
      <c r="A172" s="109">
        <f>IF(编辑!A172="","",编辑!A172)</f>
        <v>200168</v>
      </c>
      <c r="B172" s="109" t="str">
        <f>IF(编辑!B172="","",编辑!B172)</f>
        <v>血的滋味</v>
      </c>
      <c r="C172" s="109">
        <f>IF(编辑!I172="","",编辑!I172)</f>
        <v>1360670</v>
      </c>
      <c r="D172" s="109">
        <f>IF(编辑!J172="","",编辑!J172)</f>
        <v>1095</v>
      </c>
      <c r="E172" s="109" t="str">
        <f>IF(编辑!K172="","",编辑!K172)</f>
        <v/>
      </c>
      <c r="F172" s="109">
        <f>IF(编辑!L172="","",编辑!L172)</f>
        <v>3005</v>
      </c>
      <c r="G172" s="109">
        <f>IF(编辑!N172="","",编辑!N172)</f>
        <v>10</v>
      </c>
      <c r="H172" s="109">
        <f>IF(编辑!O172="","",编辑!O172)</f>
        <v>1</v>
      </c>
      <c r="I172" s="109">
        <f>IF(编辑!P172="","",编辑!P172)</f>
        <v>10000</v>
      </c>
      <c r="J172" s="109">
        <f>IF(编辑!Q172="","",编辑!Q172)</f>
        <v>5116</v>
      </c>
      <c r="K172" s="109">
        <f>IF(编辑!S172="","",编辑!S172)</f>
        <v>1</v>
      </c>
      <c r="L172" s="109">
        <f>IF(编辑!T172="","",编辑!T172)</f>
        <v>1</v>
      </c>
      <c r="M172" s="109">
        <f>IF(编辑!U172="","",编辑!U172)</f>
        <v>10000</v>
      </c>
      <c r="N172" s="109">
        <f>IF(编辑!V172="","",编辑!V172)</f>
        <v>5116</v>
      </c>
      <c r="O172" s="109">
        <f>IF(编辑!X172="","",编辑!X172)</f>
        <v>1</v>
      </c>
      <c r="P172" s="109">
        <f>IF(编辑!Y172="","",编辑!Y172)</f>
        <v>1</v>
      </c>
      <c r="Q172" s="109">
        <f>IF(编辑!Z172="","",编辑!Z172)</f>
        <v>10000</v>
      </c>
      <c r="R172" s="109" t="str">
        <f>IF(编辑!AA172="","",编辑!AA172)</f>
        <v/>
      </c>
      <c r="S172" s="109" t="str">
        <f>IF(编辑!AC172="","",编辑!AC172)</f>
        <v/>
      </c>
      <c r="T172" s="109" t="str">
        <f>IF(编辑!AD172="","",编辑!AD172)</f>
        <v/>
      </c>
      <c r="U172" s="109" t="str">
        <f>IF(编辑!AE172="","",编辑!AE172)</f>
        <v/>
      </c>
      <c r="V172" s="109" t="str">
        <f>IF(编辑!AF172="","",编辑!AF172)</f>
        <v/>
      </c>
      <c r="W172" s="109" t="str">
        <f>IF(编辑!AH172="","",编辑!AH172)</f>
        <v/>
      </c>
      <c r="X172" s="109" t="str">
        <f>IF(编辑!AI172="","",编辑!AI172)</f>
        <v/>
      </c>
      <c r="Y172" s="109" t="str">
        <f>IF(编辑!AJ172="","",编辑!AJ172)</f>
        <v/>
      </c>
      <c r="Z172" s="109" t="str">
        <f>IF(编辑!AK172="","",编辑!AK172)</f>
        <v/>
      </c>
      <c r="AA172" s="109" t="str">
        <f>IF(编辑!AM172="","",编辑!AM172)</f>
        <v/>
      </c>
      <c r="AB172" s="109" t="str">
        <f>IF(编辑!AN172="","",编辑!AN172)</f>
        <v/>
      </c>
      <c r="AC172" s="111" t="str">
        <f>IF(编辑!AO172="","",编辑!AO172)</f>
        <v/>
      </c>
    </row>
    <row r="173" spans="1:29">
      <c r="A173" s="109">
        <f>IF(编辑!A173="","",编辑!A173)</f>
        <v>200169</v>
      </c>
      <c r="B173" s="109" t="str">
        <f>IF(编辑!B173="","",编辑!B173)</f>
        <v>相见</v>
      </c>
      <c r="C173" s="109">
        <f>IF(编辑!I173="","",编辑!I173)</f>
        <v>1360670</v>
      </c>
      <c r="D173" s="109">
        <f>IF(编辑!J173="","",编辑!J173)</f>
        <v>2813</v>
      </c>
      <c r="E173" s="109" t="str">
        <f>IF(编辑!K173="","",编辑!K173)</f>
        <v/>
      </c>
      <c r="F173" s="109">
        <f>IF(编辑!L173="","",编辑!L173)</f>
        <v>3106</v>
      </c>
      <c r="G173" s="109">
        <f>IF(编辑!N173="","",编辑!N173)</f>
        <v>8</v>
      </c>
      <c r="H173" s="109">
        <f>IF(编辑!O173="","",编辑!O173)</f>
        <v>1</v>
      </c>
      <c r="I173" s="109">
        <f>IF(编辑!P173="","",编辑!P173)</f>
        <v>10000</v>
      </c>
      <c r="J173" s="109">
        <f>IF(编辑!Q173="","",编辑!Q173)</f>
        <v>3805</v>
      </c>
      <c r="K173" s="109">
        <f>IF(编辑!S173="","",编辑!S173)</f>
        <v>3</v>
      </c>
      <c r="L173" s="109">
        <f>IF(编辑!T173="","",编辑!T173)</f>
        <v>1</v>
      </c>
      <c r="M173" s="109">
        <f>IF(编辑!U173="","",编辑!U173)</f>
        <v>10000</v>
      </c>
      <c r="N173" s="109">
        <f>IF(编辑!V173="","",编辑!V173)</f>
        <v>5086</v>
      </c>
      <c r="O173" s="109">
        <f>IF(编辑!X173="","",编辑!X173)</f>
        <v>1</v>
      </c>
      <c r="P173" s="109">
        <f>IF(编辑!Y173="","",编辑!Y173)</f>
        <v>1</v>
      </c>
      <c r="Q173" s="109">
        <f>IF(编辑!Z173="","",编辑!Z173)</f>
        <v>10000</v>
      </c>
      <c r="R173" s="109">
        <f>IF(编辑!AA173="","",编辑!AA173)</f>
        <v>5116</v>
      </c>
      <c r="S173" s="109">
        <f>IF(编辑!AC173="","",编辑!AC173)</f>
        <v>5</v>
      </c>
      <c r="T173" s="109">
        <f>IF(编辑!AD173="","",编辑!AD173)</f>
        <v>1</v>
      </c>
      <c r="U173" s="109">
        <f>IF(编辑!AE173="","",编辑!AE173)</f>
        <v>10000</v>
      </c>
      <c r="V173" s="109" t="str">
        <f>IF(编辑!AF173="","",编辑!AF173)</f>
        <v/>
      </c>
      <c r="W173" s="109" t="str">
        <f>IF(编辑!AH173="","",编辑!AH173)</f>
        <v/>
      </c>
      <c r="X173" s="109" t="str">
        <f>IF(编辑!AI173="","",编辑!AI173)</f>
        <v/>
      </c>
      <c r="Y173" s="109" t="str">
        <f>IF(编辑!AJ173="","",编辑!AJ173)</f>
        <v/>
      </c>
      <c r="Z173" s="109" t="str">
        <f>IF(编辑!AK173="","",编辑!AK173)</f>
        <v/>
      </c>
      <c r="AA173" s="109" t="str">
        <f>IF(编辑!AM173="","",编辑!AM173)</f>
        <v/>
      </c>
      <c r="AB173" s="109" t="str">
        <f>IF(编辑!AN173="","",编辑!AN173)</f>
        <v/>
      </c>
      <c r="AC173" s="111" t="str">
        <f>IF(编辑!AO173="","",编辑!AO173)</f>
        <v/>
      </c>
    </row>
    <row r="174" spans="1:29">
      <c r="A174" s="109">
        <f>IF(编辑!A174="","",编辑!A174)</f>
        <v>200170</v>
      </c>
      <c r="B174" s="109" t="str">
        <f>IF(编辑!B174="","",编辑!B174)</f>
        <v>责任</v>
      </c>
      <c r="C174" s="109">
        <f>IF(编辑!I174="","",编辑!I174)</f>
        <v>1360670</v>
      </c>
      <c r="D174" s="109">
        <f>IF(编辑!J174="","",编辑!J174)</f>
        <v>338</v>
      </c>
      <c r="E174" s="109" t="str">
        <f>IF(编辑!K174="","",编辑!K174)</f>
        <v/>
      </c>
      <c r="F174" s="109">
        <f>IF(编辑!L174="","",编辑!L174)</f>
        <v>3406</v>
      </c>
      <c r="G174" s="109">
        <f>IF(编辑!N174="","",编辑!N174)</f>
        <v>8</v>
      </c>
      <c r="H174" s="109">
        <f>IF(编辑!O174="","",编辑!O174)</f>
        <v>1</v>
      </c>
      <c r="I174" s="109">
        <f>IF(编辑!P174="","",编辑!P174)</f>
        <v>10000</v>
      </c>
      <c r="J174" s="109">
        <f>IF(编辑!Q174="","",编辑!Q174)</f>
        <v>5086</v>
      </c>
      <c r="K174" s="109">
        <f>IF(编辑!S174="","",编辑!S174)</f>
        <v>1</v>
      </c>
      <c r="L174" s="109">
        <f>IF(编辑!T174="","",编辑!T174)</f>
        <v>1</v>
      </c>
      <c r="M174" s="109">
        <f>IF(编辑!U174="","",编辑!U174)</f>
        <v>10000</v>
      </c>
      <c r="N174" s="109">
        <f>IF(编辑!V174="","",编辑!V174)</f>
        <v>5116</v>
      </c>
      <c r="O174" s="109">
        <f>IF(编辑!X174="","",编辑!X174)</f>
        <v>1</v>
      </c>
      <c r="P174" s="109">
        <f>IF(编辑!Y174="","",编辑!Y174)</f>
        <v>1</v>
      </c>
      <c r="Q174" s="109">
        <f>IF(编辑!Z174="","",编辑!Z174)</f>
        <v>10000</v>
      </c>
      <c r="R174" s="109" t="str">
        <f>IF(编辑!AA174="","",编辑!AA174)</f>
        <v/>
      </c>
      <c r="S174" s="109" t="str">
        <f>IF(编辑!AC174="","",编辑!AC174)</f>
        <v/>
      </c>
      <c r="T174" s="109" t="str">
        <f>IF(编辑!AD174="","",编辑!AD174)</f>
        <v/>
      </c>
      <c r="U174" s="109" t="str">
        <f>IF(编辑!AE174="","",编辑!AE174)</f>
        <v/>
      </c>
      <c r="V174" s="109" t="str">
        <f>IF(编辑!AF174="","",编辑!AF174)</f>
        <v/>
      </c>
      <c r="W174" s="109" t="str">
        <f>IF(编辑!AH174="","",编辑!AH174)</f>
        <v/>
      </c>
      <c r="X174" s="109" t="str">
        <f>IF(编辑!AI174="","",编辑!AI174)</f>
        <v/>
      </c>
      <c r="Y174" s="109" t="str">
        <f>IF(编辑!AJ174="","",编辑!AJ174)</f>
        <v/>
      </c>
      <c r="Z174" s="109" t="str">
        <f>IF(编辑!AK174="","",编辑!AK174)</f>
        <v/>
      </c>
      <c r="AA174" s="109" t="str">
        <f>IF(编辑!AM174="","",编辑!AM174)</f>
        <v/>
      </c>
      <c r="AB174" s="109" t="str">
        <f>IF(编辑!AN174="","",编辑!AN174)</f>
        <v/>
      </c>
      <c r="AC174" s="111" t="str">
        <f>IF(编辑!AO174="","",编辑!AO174)</f>
        <v/>
      </c>
    </row>
    <row r="175" spans="1:29">
      <c r="A175" s="109">
        <f>IF(编辑!A175="","",编辑!A175)</f>
        <v>200171</v>
      </c>
      <c r="B175" s="109" t="str">
        <f>IF(编辑!B175="","",编辑!B175)</f>
        <v>猩红毒针</v>
      </c>
      <c r="C175" s="109">
        <f>IF(编辑!I175="","",编辑!I175)</f>
        <v>3401675</v>
      </c>
      <c r="D175" s="109">
        <f>IF(编辑!J175="","",编辑!J175)</f>
        <v>1125</v>
      </c>
      <c r="E175" s="109" t="str">
        <f>IF(编辑!K175="","",编辑!K175)</f>
        <v/>
      </c>
      <c r="F175" s="109">
        <f>IF(编辑!L175="","",编辑!L175)</f>
        <v>3006</v>
      </c>
      <c r="G175" s="109">
        <f>IF(编辑!N175="","",编辑!N175)</f>
        <v>10</v>
      </c>
      <c r="H175" s="109">
        <f>IF(编辑!O175="","",编辑!O175)</f>
        <v>1</v>
      </c>
      <c r="I175" s="109">
        <f>IF(编辑!P175="","",编辑!P175)</f>
        <v>10000</v>
      </c>
      <c r="J175" s="109">
        <f>IF(编辑!Q175="","",编辑!Q175)</f>
        <v>5086</v>
      </c>
      <c r="K175" s="109">
        <f>IF(编辑!S175="","",编辑!S175)</f>
        <v>1</v>
      </c>
      <c r="L175" s="109">
        <f>IF(编辑!T175="","",编辑!T175)</f>
        <v>1</v>
      </c>
      <c r="M175" s="109">
        <f>IF(编辑!U175="","",编辑!U175)</f>
        <v>10000</v>
      </c>
      <c r="N175" s="109">
        <f>IF(编辑!V175="","",编辑!V175)</f>
        <v>5116</v>
      </c>
      <c r="O175" s="109">
        <f>IF(编辑!X175="","",编辑!X175)</f>
        <v>1</v>
      </c>
      <c r="P175" s="109">
        <f>IF(编辑!Y175="","",编辑!Y175)</f>
        <v>1</v>
      </c>
      <c r="Q175" s="109">
        <f>IF(编辑!Z175="","",编辑!Z175)</f>
        <v>10000</v>
      </c>
      <c r="R175" s="109" t="str">
        <f>IF(编辑!AA175="","",编辑!AA175)</f>
        <v/>
      </c>
      <c r="S175" s="109" t="str">
        <f>IF(编辑!AC175="","",编辑!AC175)</f>
        <v/>
      </c>
      <c r="T175" s="109" t="str">
        <f>IF(编辑!AD175="","",编辑!AD175)</f>
        <v/>
      </c>
      <c r="U175" s="109" t="str">
        <f>IF(编辑!AE175="","",编辑!AE175)</f>
        <v/>
      </c>
      <c r="V175" s="109" t="str">
        <f>IF(编辑!AF175="","",编辑!AF175)</f>
        <v/>
      </c>
      <c r="W175" s="109" t="str">
        <f>IF(编辑!AH175="","",编辑!AH175)</f>
        <v/>
      </c>
      <c r="X175" s="109" t="str">
        <f>IF(编辑!AI175="","",编辑!AI175)</f>
        <v/>
      </c>
      <c r="Y175" s="109" t="str">
        <f>IF(编辑!AJ175="","",编辑!AJ175)</f>
        <v/>
      </c>
      <c r="Z175" s="109" t="str">
        <f>IF(编辑!AK175="","",编辑!AK175)</f>
        <v/>
      </c>
      <c r="AA175" s="109" t="str">
        <f>IF(编辑!AM175="","",编辑!AM175)</f>
        <v/>
      </c>
      <c r="AB175" s="109" t="str">
        <f>IF(编辑!AN175="","",编辑!AN175)</f>
        <v/>
      </c>
      <c r="AC175" s="111" t="str">
        <f>IF(编辑!AO175="","",编辑!AO175)</f>
        <v/>
      </c>
    </row>
    <row r="176" spans="1:29">
      <c r="A176" s="109">
        <f>IF(编辑!A176="","",编辑!A176)</f>
        <v>200172</v>
      </c>
      <c r="B176" s="109" t="str">
        <f>IF(编辑!B176="","",编辑!B176)</f>
        <v>特殊护卫队</v>
      </c>
      <c r="C176" s="109">
        <f>IF(编辑!I176="","",编辑!I176)</f>
        <v>408201</v>
      </c>
      <c r="D176" s="109">
        <f>IF(编辑!J176="","",编辑!J176)</f>
        <v>1125</v>
      </c>
      <c r="E176" s="109" t="str">
        <f>IF(编辑!K176="","",编辑!K176)</f>
        <v/>
      </c>
      <c r="F176" s="109">
        <f>IF(编辑!L176="","",编辑!L176)</f>
        <v>3106</v>
      </c>
      <c r="G176" s="109">
        <f>IF(编辑!N176="","",编辑!N176)</f>
        <v>8</v>
      </c>
      <c r="H176" s="109">
        <f>IF(编辑!O176="","",编辑!O176)</f>
        <v>1</v>
      </c>
      <c r="I176" s="109">
        <f>IF(编辑!P176="","",编辑!P176)</f>
        <v>10000</v>
      </c>
      <c r="J176" s="109">
        <f>IF(编辑!Q176="","",编辑!Q176)</f>
        <v>5086</v>
      </c>
      <c r="K176" s="109">
        <f>IF(编辑!S176="","",编辑!S176)</f>
        <v>1</v>
      </c>
      <c r="L176" s="109">
        <f>IF(编辑!T176="","",编辑!T176)</f>
        <v>1</v>
      </c>
      <c r="M176" s="109">
        <f>IF(编辑!U176="","",编辑!U176)</f>
        <v>10000</v>
      </c>
      <c r="N176" s="109">
        <f>IF(编辑!V176="","",编辑!V176)</f>
        <v>5116</v>
      </c>
      <c r="O176" s="109">
        <f>IF(编辑!X176="","",编辑!X176)</f>
        <v>1</v>
      </c>
      <c r="P176" s="109">
        <f>IF(编辑!Y176="","",编辑!Y176)</f>
        <v>1</v>
      </c>
      <c r="Q176" s="109">
        <f>IF(编辑!Z176="","",编辑!Z176)</f>
        <v>10000</v>
      </c>
      <c r="R176" s="109" t="str">
        <f>IF(编辑!AA176="","",编辑!AA176)</f>
        <v/>
      </c>
      <c r="S176" s="109" t="str">
        <f>IF(编辑!AC176="","",编辑!AC176)</f>
        <v/>
      </c>
      <c r="T176" s="109" t="str">
        <f>IF(编辑!AD176="","",编辑!AD176)</f>
        <v/>
      </c>
      <c r="U176" s="109" t="str">
        <f>IF(编辑!AE176="","",编辑!AE176)</f>
        <v/>
      </c>
      <c r="V176" s="109" t="str">
        <f>IF(编辑!AF176="","",编辑!AF176)</f>
        <v/>
      </c>
      <c r="W176" s="109" t="str">
        <f>IF(编辑!AH176="","",编辑!AH176)</f>
        <v/>
      </c>
      <c r="X176" s="109" t="str">
        <f>IF(编辑!AI176="","",编辑!AI176)</f>
        <v/>
      </c>
      <c r="Y176" s="109" t="str">
        <f>IF(编辑!AJ176="","",编辑!AJ176)</f>
        <v/>
      </c>
      <c r="Z176" s="109" t="str">
        <f>IF(编辑!AK176="","",编辑!AK176)</f>
        <v/>
      </c>
      <c r="AA176" s="109" t="str">
        <f>IF(编辑!AM176="","",编辑!AM176)</f>
        <v/>
      </c>
      <c r="AB176" s="109" t="str">
        <f>IF(编辑!AN176="","",编辑!AN176)</f>
        <v/>
      </c>
      <c r="AC176" s="111" t="str">
        <f>IF(编辑!AO176="","",编辑!AO176)</f>
        <v/>
      </c>
    </row>
    <row r="177" spans="1:29">
      <c r="A177" s="109">
        <f>IF(编辑!A177="","",编辑!A177)</f>
        <v>200173</v>
      </c>
      <c r="B177" s="109" t="str">
        <f>IF(编辑!B177="","",编辑!B177)</f>
        <v>幽暗之影</v>
      </c>
      <c r="C177" s="109">
        <f>IF(编辑!I177="","",编辑!I177)</f>
        <v>1360670</v>
      </c>
      <c r="D177" s="109">
        <f>IF(编辑!J177="","",编辑!J177)</f>
        <v>1125</v>
      </c>
      <c r="E177" s="109" t="str">
        <f>IF(编辑!K177="","",编辑!K177)</f>
        <v/>
      </c>
      <c r="F177" s="109">
        <f>IF(编辑!L177="","",编辑!L177)</f>
        <v>3406</v>
      </c>
      <c r="G177" s="109">
        <f>IF(编辑!N177="","",编辑!N177)</f>
        <v>8</v>
      </c>
      <c r="H177" s="109">
        <f>IF(编辑!O177="","",编辑!O177)</f>
        <v>1</v>
      </c>
      <c r="I177" s="109">
        <f>IF(编辑!P177="","",编辑!P177)</f>
        <v>10000</v>
      </c>
      <c r="J177" s="109">
        <f>IF(编辑!Q177="","",编辑!Q177)</f>
        <v>5086</v>
      </c>
      <c r="K177" s="109">
        <f>IF(编辑!S177="","",编辑!S177)</f>
        <v>1</v>
      </c>
      <c r="L177" s="109">
        <f>IF(编辑!T177="","",编辑!T177)</f>
        <v>1</v>
      </c>
      <c r="M177" s="109">
        <f>IF(编辑!U177="","",编辑!U177)</f>
        <v>10000</v>
      </c>
      <c r="N177" s="109">
        <f>IF(编辑!V177="","",编辑!V177)</f>
        <v>5116</v>
      </c>
      <c r="O177" s="109">
        <f>IF(编辑!X177="","",编辑!X177)</f>
        <v>1</v>
      </c>
      <c r="P177" s="109">
        <f>IF(编辑!Y177="","",编辑!Y177)</f>
        <v>1</v>
      </c>
      <c r="Q177" s="109">
        <f>IF(编辑!Z177="","",编辑!Z177)</f>
        <v>10000</v>
      </c>
      <c r="R177" s="109" t="str">
        <f>IF(编辑!AA177="","",编辑!AA177)</f>
        <v/>
      </c>
      <c r="S177" s="109" t="str">
        <f>IF(编辑!AC177="","",编辑!AC177)</f>
        <v/>
      </c>
      <c r="T177" s="109" t="str">
        <f>IF(编辑!AD177="","",编辑!AD177)</f>
        <v/>
      </c>
      <c r="U177" s="109" t="str">
        <f>IF(编辑!AE177="","",编辑!AE177)</f>
        <v/>
      </c>
      <c r="V177" s="109" t="str">
        <f>IF(编辑!AF177="","",编辑!AF177)</f>
        <v/>
      </c>
      <c r="W177" s="109" t="str">
        <f>IF(编辑!AH177="","",编辑!AH177)</f>
        <v/>
      </c>
      <c r="X177" s="109" t="str">
        <f>IF(编辑!AI177="","",编辑!AI177)</f>
        <v/>
      </c>
      <c r="Y177" s="109" t="str">
        <f>IF(编辑!AJ177="","",编辑!AJ177)</f>
        <v/>
      </c>
      <c r="Z177" s="109" t="str">
        <f>IF(编辑!AK177="","",编辑!AK177)</f>
        <v/>
      </c>
      <c r="AA177" s="109" t="str">
        <f>IF(编辑!AM177="","",编辑!AM177)</f>
        <v/>
      </c>
      <c r="AB177" s="109" t="str">
        <f>IF(编辑!AN177="","",编辑!AN177)</f>
        <v/>
      </c>
      <c r="AC177" s="111" t="str">
        <f>IF(编辑!AO177="","",编辑!AO177)</f>
        <v/>
      </c>
    </row>
    <row r="178" spans="1:29">
      <c r="A178" s="109">
        <f>IF(编辑!A178="","",编辑!A178)</f>
        <v>200174</v>
      </c>
      <c r="B178" s="109" t="str">
        <f>IF(编辑!B178="","",编辑!B178)</f>
        <v>血腥至上</v>
      </c>
      <c r="C178" s="109">
        <f>IF(编辑!I178="","",编辑!I178)</f>
        <v>1360670</v>
      </c>
      <c r="D178" s="109">
        <f>IF(编辑!J178="","",编辑!J178)</f>
        <v>1125</v>
      </c>
      <c r="E178" s="109" t="str">
        <f>IF(编辑!K178="","",编辑!K178)</f>
        <v/>
      </c>
      <c r="F178" s="109">
        <f>IF(编辑!L178="","",编辑!L178)</f>
        <v>3006</v>
      </c>
      <c r="G178" s="109">
        <f>IF(编辑!N178="","",编辑!N178)</f>
        <v>10</v>
      </c>
      <c r="H178" s="109">
        <f>IF(编辑!O178="","",编辑!O178)</f>
        <v>1</v>
      </c>
      <c r="I178" s="109">
        <f>IF(编辑!P178="","",编辑!P178)</f>
        <v>10000</v>
      </c>
      <c r="J178" s="109">
        <f>IF(编辑!Q178="","",编辑!Q178)</f>
        <v>5116</v>
      </c>
      <c r="K178" s="109">
        <f>IF(编辑!S178="","",编辑!S178)</f>
        <v>1</v>
      </c>
      <c r="L178" s="109">
        <f>IF(编辑!T178="","",编辑!T178)</f>
        <v>1</v>
      </c>
      <c r="M178" s="109">
        <f>IF(编辑!U178="","",编辑!U178)</f>
        <v>10000</v>
      </c>
      <c r="N178" s="109">
        <f>IF(编辑!V178="","",编辑!V178)</f>
        <v>5116</v>
      </c>
      <c r="O178" s="109">
        <f>IF(编辑!X178="","",编辑!X178)</f>
        <v>1</v>
      </c>
      <c r="P178" s="109">
        <f>IF(编辑!Y178="","",编辑!Y178)</f>
        <v>1</v>
      </c>
      <c r="Q178" s="109">
        <f>IF(编辑!Z178="","",编辑!Z178)</f>
        <v>10000</v>
      </c>
      <c r="R178" s="109" t="str">
        <f>IF(编辑!AA178="","",编辑!AA178)</f>
        <v/>
      </c>
      <c r="S178" s="109" t="str">
        <f>IF(编辑!AC178="","",编辑!AC178)</f>
        <v/>
      </c>
      <c r="T178" s="109" t="str">
        <f>IF(编辑!AD178="","",编辑!AD178)</f>
        <v/>
      </c>
      <c r="U178" s="109" t="str">
        <f>IF(编辑!AE178="","",编辑!AE178)</f>
        <v/>
      </c>
      <c r="V178" s="109" t="str">
        <f>IF(编辑!AF178="","",编辑!AF178)</f>
        <v/>
      </c>
      <c r="W178" s="109" t="str">
        <f>IF(编辑!AH178="","",编辑!AH178)</f>
        <v/>
      </c>
      <c r="X178" s="109" t="str">
        <f>IF(编辑!AI178="","",编辑!AI178)</f>
        <v/>
      </c>
      <c r="Y178" s="109" t="str">
        <f>IF(编辑!AJ178="","",编辑!AJ178)</f>
        <v/>
      </c>
      <c r="Z178" s="109" t="str">
        <f>IF(编辑!AK178="","",编辑!AK178)</f>
        <v/>
      </c>
      <c r="AA178" s="109" t="str">
        <f>IF(编辑!AM178="","",编辑!AM178)</f>
        <v/>
      </c>
      <c r="AB178" s="109" t="str">
        <f>IF(编辑!AN178="","",编辑!AN178)</f>
        <v/>
      </c>
      <c r="AC178" s="111" t="str">
        <f>IF(编辑!AO178="","",编辑!AO178)</f>
        <v/>
      </c>
    </row>
    <row r="179" spans="1:29">
      <c r="A179" s="109">
        <f>IF(编辑!A179="","",编辑!A179)</f>
        <v>200175</v>
      </c>
      <c r="B179" s="109" t="str">
        <f>IF(编辑!B179="","",编辑!B179)</f>
        <v>黑暗来临</v>
      </c>
      <c r="C179" s="109">
        <f>IF(编辑!I179="","",编辑!I179)</f>
        <v>1360670</v>
      </c>
      <c r="D179" s="109">
        <f>IF(编辑!J179="","",编辑!J179)</f>
        <v>2813</v>
      </c>
      <c r="E179" s="109" t="str">
        <f>IF(编辑!K179="","",编辑!K179)</f>
        <v/>
      </c>
      <c r="F179" s="109">
        <f>IF(编辑!L179="","",编辑!L179)</f>
        <v>3006</v>
      </c>
      <c r="G179" s="109">
        <f>IF(编辑!N179="","",编辑!N179)</f>
        <v>10</v>
      </c>
      <c r="H179" s="109">
        <f>IF(编辑!O179="","",编辑!O179)</f>
        <v>1</v>
      </c>
      <c r="I179" s="109">
        <f>IF(编辑!P179="","",编辑!P179)</f>
        <v>10000</v>
      </c>
      <c r="J179" s="109">
        <f>IF(编辑!Q179="","",编辑!Q179)</f>
        <v>3805</v>
      </c>
      <c r="K179" s="109">
        <f>IF(编辑!S179="","",编辑!S179)</f>
        <v>3</v>
      </c>
      <c r="L179" s="109">
        <f>IF(编辑!T179="","",编辑!T179)</f>
        <v>1</v>
      </c>
      <c r="M179" s="109">
        <f>IF(编辑!U179="","",编辑!U179)</f>
        <v>10000</v>
      </c>
      <c r="N179" s="109">
        <f>IF(编辑!V179="","",编辑!V179)</f>
        <v>5086</v>
      </c>
      <c r="O179" s="109">
        <f>IF(编辑!X179="","",编辑!X179)</f>
        <v>1</v>
      </c>
      <c r="P179" s="109">
        <f>IF(编辑!Y179="","",编辑!Y179)</f>
        <v>1</v>
      </c>
      <c r="Q179" s="109">
        <f>IF(编辑!Z179="","",编辑!Z179)</f>
        <v>10000</v>
      </c>
      <c r="R179" s="109">
        <f>IF(编辑!AA179="","",编辑!AA179)</f>
        <v>5116</v>
      </c>
      <c r="S179" s="109">
        <f>IF(编辑!AC179="","",编辑!AC179)</f>
        <v>5</v>
      </c>
      <c r="T179" s="109">
        <f>IF(编辑!AD179="","",编辑!AD179)</f>
        <v>1</v>
      </c>
      <c r="U179" s="109">
        <f>IF(编辑!AE179="","",编辑!AE179)</f>
        <v>10000</v>
      </c>
      <c r="V179" s="109" t="str">
        <f>IF(编辑!AF179="","",编辑!AF179)</f>
        <v/>
      </c>
      <c r="W179" s="109" t="str">
        <f>IF(编辑!AH179="","",编辑!AH179)</f>
        <v/>
      </c>
      <c r="X179" s="109" t="str">
        <f>IF(编辑!AI179="","",编辑!AI179)</f>
        <v/>
      </c>
      <c r="Y179" s="109" t="str">
        <f>IF(编辑!AJ179="","",编辑!AJ179)</f>
        <v/>
      </c>
      <c r="Z179" s="109" t="str">
        <f>IF(编辑!AK179="","",编辑!AK179)</f>
        <v/>
      </c>
      <c r="AA179" s="109" t="str">
        <f>IF(编辑!AM179="","",编辑!AM179)</f>
        <v/>
      </c>
      <c r="AB179" s="109" t="str">
        <f>IF(编辑!AN179="","",编辑!AN179)</f>
        <v/>
      </c>
      <c r="AC179" s="111" t="str">
        <f>IF(编辑!AO179="","",编辑!AO179)</f>
        <v/>
      </c>
    </row>
    <row r="180" spans="1:29">
      <c r="A180" s="109">
        <f>IF(编辑!A180="","",编辑!A180)</f>
        <v>210000</v>
      </c>
      <c r="B180" s="109" t="str">
        <f>IF(编辑!B180="","",编辑!B180)</f>
        <v>就职任务</v>
      </c>
      <c r="C180" s="109">
        <f>IF(编辑!I180="","",编辑!I180)</f>
        <v>128</v>
      </c>
      <c r="D180" s="109">
        <f>IF(编辑!J180="","",编辑!J180)</f>
        <v>5</v>
      </c>
      <c r="E180" s="109" t="str">
        <f>IF(编辑!K180="","",编辑!K180)</f>
        <v/>
      </c>
      <c r="F180" s="109">
        <f>IF(编辑!L180="","",编辑!L180)</f>
        <v>7002</v>
      </c>
      <c r="G180" s="109">
        <f>IF(编辑!N180="","",编辑!N180)</f>
        <v>1</v>
      </c>
      <c r="H180" s="109">
        <f>IF(编辑!O180="","",编辑!O180)</f>
        <v>1</v>
      </c>
      <c r="I180" s="109">
        <f>IF(编辑!P180="","",编辑!P180)</f>
        <v>10000</v>
      </c>
      <c r="J180" s="109" t="str">
        <f>IF(编辑!Q180="","",编辑!Q180)</f>
        <v/>
      </c>
      <c r="K180" s="109" t="str">
        <f>IF(编辑!S180="","",编辑!S180)</f>
        <v/>
      </c>
      <c r="L180" s="109" t="str">
        <f>IF(编辑!T180="","",编辑!T180)</f>
        <v/>
      </c>
      <c r="M180" s="109" t="str">
        <f>IF(编辑!U180="","",编辑!U180)</f>
        <v/>
      </c>
      <c r="N180" s="109" t="str">
        <f>IF(编辑!V180="","",编辑!V180)</f>
        <v/>
      </c>
      <c r="O180" s="109" t="str">
        <f>IF(编辑!X180="","",编辑!X180)</f>
        <v/>
      </c>
      <c r="P180" s="109" t="str">
        <f>IF(编辑!Y180="","",编辑!Y180)</f>
        <v/>
      </c>
      <c r="Q180" s="109" t="str">
        <f>IF(编辑!Z180="","",编辑!Z180)</f>
        <v/>
      </c>
      <c r="R180" s="109" t="str">
        <f>IF(编辑!AA180="","",编辑!AA180)</f>
        <v/>
      </c>
      <c r="S180" s="109" t="str">
        <f>IF(编辑!AC180="","",编辑!AC180)</f>
        <v/>
      </c>
      <c r="T180" s="109" t="str">
        <f>IF(编辑!AD180="","",编辑!AD180)</f>
        <v/>
      </c>
      <c r="U180" s="109" t="str">
        <f>IF(编辑!AE180="","",编辑!AE180)</f>
        <v/>
      </c>
      <c r="V180" s="109" t="str">
        <f>IF(编辑!AF180="","",编辑!AF180)</f>
        <v/>
      </c>
      <c r="W180" s="109" t="str">
        <f>IF(编辑!AH180="","",编辑!AH180)</f>
        <v/>
      </c>
      <c r="X180" s="109" t="str">
        <f>IF(编辑!AI180="","",编辑!AI180)</f>
        <v/>
      </c>
      <c r="Y180" s="109" t="str">
        <f>IF(编辑!AJ180="","",编辑!AJ180)</f>
        <v/>
      </c>
      <c r="Z180" s="109" t="str">
        <f>IF(编辑!AK180="","",编辑!AK180)</f>
        <v/>
      </c>
      <c r="AA180" s="109" t="str">
        <f>IF(编辑!AM180="","",编辑!AM180)</f>
        <v/>
      </c>
      <c r="AB180" s="109" t="str">
        <f>IF(编辑!AN180="","",编辑!AN180)</f>
        <v/>
      </c>
      <c r="AC180" s="111" t="str">
        <f>IF(编辑!AO180="","",编辑!AO180)</f>
        <v/>
      </c>
    </row>
    <row r="181" spans="1:29">
      <c r="A181" s="109">
        <f>IF(编辑!A181="","",编辑!A181)</f>
        <v>210001</v>
      </c>
      <c r="B181" s="109" t="str">
        <f>IF(编辑!B181="","",编辑!B181)</f>
        <v>就职任务</v>
      </c>
      <c r="C181" s="109">
        <f>IF(编辑!I181="","",编辑!I181)</f>
        <v>128</v>
      </c>
      <c r="D181" s="109">
        <f>IF(编辑!J181="","",编辑!J181)</f>
        <v>5</v>
      </c>
      <c r="E181" s="109" t="str">
        <f>IF(编辑!K181="","",编辑!K181)</f>
        <v/>
      </c>
      <c r="F181" s="109">
        <f>IF(编辑!L181="","",编辑!L181)</f>
        <v>7002</v>
      </c>
      <c r="G181" s="109">
        <f>IF(编辑!N181="","",编辑!N181)</f>
        <v>1</v>
      </c>
      <c r="H181" s="109">
        <f>IF(编辑!O181="","",编辑!O181)</f>
        <v>1</v>
      </c>
      <c r="I181" s="109">
        <f>IF(编辑!P181="","",编辑!P181)</f>
        <v>10000</v>
      </c>
      <c r="J181" s="109" t="str">
        <f>IF(编辑!Q181="","",编辑!Q181)</f>
        <v/>
      </c>
      <c r="K181" s="109" t="str">
        <f>IF(编辑!S181="","",编辑!S181)</f>
        <v/>
      </c>
      <c r="L181" s="109" t="str">
        <f>IF(编辑!T181="","",编辑!T181)</f>
        <v/>
      </c>
      <c r="M181" s="109" t="str">
        <f>IF(编辑!U181="","",编辑!U181)</f>
        <v/>
      </c>
      <c r="N181" s="109" t="str">
        <f>IF(编辑!V181="","",编辑!V181)</f>
        <v/>
      </c>
      <c r="O181" s="109" t="str">
        <f>IF(编辑!X181="","",编辑!X181)</f>
        <v/>
      </c>
      <c r="P181" s="109" t="str">
        <f>IF(编辑!Y181="","",编辑!Y181)</f>
        <v/>
      </c>
      <c r="Q181" s="109" t="str">
        <f>IF(编辑!Z181="","",编辑!Z181)</f>
        <v/>
      </c>
      <c r="R181" s="109" t="str">
        <f>IF(编辑!AA181="","",编辑!AA181)</f>
        <v/>
      </c>
      <c r="S181" s="109" t="str">
        <f>IF(编辑!AC181="","",编辑!AC181)</f>
        <v/>
      </c>
      <c r="T181" s="109" t="str">
        <f>IF(编辑!AD181="","",编辑!AD181)</f>
        <v/>
      </c>
      <c r="U181" s="109" t="str">
        <f>IF(编辑!AE181="","",编辑!AE181)</f>
        <v/>
      </c>
      <c r="V181" s="109" t="str">
        <f>IF(编辑!AF181="","",编辑!AF181)</f>
        <v/>
      </c>
      <c r="W181" s="109" t="str">
        <f>IF(编辑!AH181="","",编辑!AH181)</f>
        <v/>
      </c>
      <c r="X181" s="109" t="str">
        <f>IF(编辑!AI181="","",编辑!AI181)</f>
        <v/>
      </c>
      <c r="Y181" s="109" t="str">
        <f>IF(编辑!AJ181="","",编辑!AJ181)</f>
        <v/>
      </c>
      <c r="Z181" s="109" t="str">
        <f>IF(编辑!AK181="","",编辑!AK181)</f>
        <v/>
      </c>
      <c r="AA181" s="109" t="str">
        <f>IF(编辑!AM181="","",编辑!AM181)</f>
        <v/>
      </c>
      <c r="AB181" s="109" t="str">
        <f>IF(编辑!AN181="","",编辑!AN181)</f>
        <v/>
      </c>
      <c r="AC181" s="111" t="str">
        <f>IF(编辑!AO181="","",编辑!AO181)</f>
        <v/>
      </c>
    </row>
    <row r="182" spans="1:29">
      <c r="A182" s="109">
        <f>IF(编辑!A182="","",编辑!A182)</f>
        <v>210002</v>
      </c>
      <c r="B182" s="109" t="str">
        <f>IF(编辑!B182="","",编辑!B182)</f>
        <v>就职任务</v>
      </c>
      <c r="C182" s="109">
        <f>IF(编辑!I182="","",编辑!I182)</f>
        <v>128</v>
      </c>
      <c r="D182" s="109">
        <f>IF(编辑!J182="","",编辑!J182)</f>
        <v>5</v>
      </c>
      <c r="E182" s="109" t="str">
        <f>IF(编辑!K182="","",编辑!K182)</f>
        <v/>
      </c>
      <c r="F182" s="109">
        <f>IF(编辑!L182="","",编辑!L182)</f>
        <v>7002</v>
      </c>
      <c r="G182" s="109">
        <f>IF(编辑!N182="","",编辑!N182)</f>
        <v>1</v>
      </c>
      <c r="H182" s="109">
        <f>IF(编辑!O182="","",编辑!O182)</f>
        <v>1</v>
      </c>
      <c r="I182" s="109">
        <f>IF(编辑!P182="","",编辑!P182)</f>
        <v>10000</v>
      </c>
      <c r="J182" s="109" t="str">
        <f>IF(编辑!Q182="","",编辑!Q182)</f>
        <v/>
      </c>
      <c r="K182" s="109" t="str">
        <f>IF(编辑!S182="","",编辑!S182)</f>
        <v/>
      </c>
      <c r="L182" s="109" t="str">
        <f>IF(编辑!T182="","",编辑!T182)</f>
        <v/>
      </c>
      <c r="M182" s="109" t="str">
        <f>IF(编辑!U182="","",编辑!U182)</f>
        <v/>
      </c>
      <c r="N182" s="109" t="str">
        <f>IF(编辑!V182="","",编辑!V182)</f>
        <v/>
      </c>
      <c r="O182" s="109" t="str">
        <f>IF(编辑!X182="","",编辑!X182)</f>
        <v/>
      </c>
      <c r="P182" s="109" t="str">
        <f>IF(编辑!Y182="","",编辑!Y182)</f>
        <v/>
      </c>
      <c r="Q182" s="109" t="str">
        <f>IF(编辑!Z182="","",编辑!Z182)</f>
        <v/>
      </c>
      <c r="R182" s="109" t="str">
        <f>IF(编辑!AA182="","",编辑!AA182)</f>
        <v/>
      </c>
      <c r="S182" s="109" t="str">
        <f>IF(编辑!AC182="","",编辑!AC182)</f>
        <v/>
      </c>
      <c r="T182" s="109" t="str">
        <f>IF(编辑!AD182="","",编辑!AD182)</f>
        <v/>
      </c>
      <c r="U182" s="109" t="str">
        <f>IF(编辑!AE182="","",编辑!AE182)</f>
        <v/>
      </c>
      <c r="V182" s="109" t="str">
        <f>IF(编辑!AF182="","",编辑!AF182)</f>
        <v/>
      </c>
      <c r="W182" s="109" t="str">
        <f>IF(编辑!AH182="","",编辑!AH182)</f>
        <v/>
      </c>
      <c r="X182" s="109" t="str">
        <f>IF(编辑!AI182="","",编辑!AI182)</f>
        <v/>
      </c>
      <c r="Y182" s="109" t="str">
        <f>IF(编辑!AJ182="","",编辑!AJ182)</f>
        <v/>
      </c>
      <c r="Z182" s="109" t="str">
        <f>IF(编辑!AK182="","",编辑!AK182)</f>
        <v/>
      </c>
      <c r="AA182" s="109" t="str">
        <f>IF(编辑!AM182="","",编辑!AM182)</f>
        <v/>
      </c>
      <c r="AB182" s="109" t="str">
        <f>IF(编辑!AN182="","",编辑!AN182)</f>
        <v/>
      </c>
      <c r="AC182" s="111" t="str">
        <f>IF(编辑!AO182="","",编辑!AO182)</f>
        <v/>
      </c>
    </row>
    <row r="183" spans="1:29">
      <c r="A183" s="109">
        <f>IF(编辑!A183="","",编辑!A183)</f>
        <v>210003</v>
      </c>
      <c r="B183" s="109" t="str">
        <f>IF(编辑!B183="","",编辑!B183)</f>
        <v>就职任务</v>
      </c>
      <c r="C183" s="109">
        <f>IF(编辑!I183="","",编辑!I183)</f>
        <v>128</v>
      </c>
      <c r="D183" s="109">
        <f>IF(编辑!J183="","",编辑!J183)</f>
        <v>5</v>
      </c>
      <c r="E183" s="109" t="str">
        <f>IF(编辑!K183="","",编辑!K183)</f>
        <v/>
      </c>
      <c r="F183" s="109">
        <f>IF(编辑!L183="","",编辑!L183)</f>
        <v>7002</v>
      </c>
      <c r="G183" s="109">
        <f>IF(编辑!N183="","",编辑!N183)</f>
        <v>1</v>
      </c>
      <c r="H183" s="109">
        <f>IF(编辑!O183="","",编辑!O183)</f>
        <v>1</v>
      </c>
      <c r="I183" s="109">
        <f>IF(编辑!P183="","",编辑!P183)</f>
        <v>10000</v>
      </c>
      <c r="J183" s="109" t="str">
        <f>IF(编辑!Q183="","",编辑!Q183)</f>
        <v/>
      </c>
      <c r="K183" s="109" t="str">
        <f>IF(编辑!S183="","",编辑!S183)</f>
        <v/>
      </c>
      <c r="L183" s="109" t="str">
        <f>IF(编辑!T183="","",编辑!T183)</f>
        <v/>
      </c>
      <c r="M183" s="109" t="str">
        <f>IF(编辑!U183="","",编辑!U183)</f>
        <v/>
      </c>
      <c r="N183" s="109" t="str">
        <f>IF(编辑!V183="","",编辑!V183)</f>
        <v/>
      </c>
      <c r="O183" s="109" t="str">
        <f>IF(编辑!X183="","",编辑!X183)</f>
        <v/>
      </c>
      <c r="P183" s="109" t="str">
        <f>IF(编辑!Y183="","",编辑!Y183)</f>
        <v/>
      </c>
      <c r="Q183" s="109" t="str">
        <f>IF(编辑!Z183="","",编辑!Z183)</f>
        <v/>
      </c>
      <c r="R183" s="109" t="str">
        <f>IF(编辑!AA183="","",编辑!AA183)</f>
        <v/>
      </c>
      <c r="S183" s="109" t="str">
        <f>IF(编辑!AC183="","",编辑!AC183)</f>
        <v/>
      </c>
      <c r="T183" s="109" t="str">
        <f>IF(编辑!AD183="","",编辑!AD183)</f>
        <v/>
      </c>
      <c r="U183" s="109" t="str">
        <f>IF(编辑!AE183="","",编辑!AE183)</f>
        <v/>
      </c>
      <c r="V183" s="109" t="str">
        <f>IF(编辑!AF183="","",编辑!AF183)</f>
        <v/>
      </c>
      <c r="W183" s="109" t="str">
        <f>IF(编辑!AH183="","",编辑!AH183)</f>
        <v/>
      </c>
      <c r="X183" s="109" t="str">
        <f>IF(编辑!AI183="","",编辑!AI183)</f>
        <v/>
      </c>
      <c r="Y183" s="109" t="str">
        <f>IF(编辑!AJ183="","",编辑!AJ183)</f>
        <v/>
      </c>
      <c r="Z183" s="109" t="str">
        <f>IF(编辑!AK183="","",编辑!AK183)</f>
        <v/>
      </c>
      <c r="AA183" s="109" t="str">
        <f>IF(编辑!AM183="","",编辑!AM183)</f>
        <v/>
      </c>
      <c r="AB183" s="109" t="str">
        <f>IF(编辑!AN183="","",编辑!AN183)</f>
        <v/>
      </c>
      <c r="AC183" s="111" t="str">
        <f>IF(编辑!AO183="","",编辑!AO183)</f>
        <v/>
      </c>
    </row>
    <row r="184" spans="1:29">
      <c r="A184" s="109">
        <f>IF(编辑!A184="","",编辑!A184)</f>
        <v>210004</v>
      </c>
      <c r="B184" s="109" t="str">
        <f>IF(编辑!B184="","",编辑!B184)</f>
        <v>就职任务</v>
      </c>
      <c r="C184" s="109">
        <f>IF(编辑!I184="","",编辑!I184)</f>
        <v>51</v>
      </c>
      <c r="D184" s="109">
        <f>IF(编辑!J184="","",编辑!J184)</f>
        <v>5</v>
      </c>
      <c r="E184" s="109" t="str">
        <f>IF(编辑!K184="","",编辑!K184)</f>
        <v/>
      </c>
      <c r="F184" s="109" t="str">
        <f>IF(编辑!L184="","",编辑!L184)</f>
        <v/>
      </c>
      <c r="G184" s="109" t="str">
        <f>IF(编辑!N184="","",编辑!N184)</f>
        <v/>
      </c>
      <c r="H184" s="109" t="str">
        <f>IF(编辑!O184="","",编辑!O184)</f>
        <v/>
      </c>
      <c r="I184" s="109" t="str">
        <f>IF(编辑!P184="","",编辑!P184)</f>
        <v/>
      </c>
      <c r="J184" s="109" t="str">
        <f>IF(编辑!Q184="","",编辑!Q184)</f>
        <v/>
      </c>
      <c r="K184" s="109" t="str">
        <f>IF(编辑!S184="","",编辑!S184)</f>
        <v/>
      </c>
      <c r="L184" s="109" t="str">
        <f>IF(编辑!T184="","",编辑!T184)</f>
        <v/>
      </c>
      <c r="M184" s="109" t="str">
        <f>IF(编辑!U184="","",编辑!U184)</f>
        <v/>
      </c>
      <c r="N184" s="109" t="str">
        <f>IF(编辑!V184="","",编辑!V184)</f>
        <v/>
      </c>
      <c r="O184" s="109" t="str">
        <f>IF(编辑!X184="","",编辑!X184)</f>
        <v/>
      </c>
      <c r="P184" s="109" t="str">
        <f>IF(编辑!Y184="","",编辑!Y184)</f>
        <v/>
      </c>
      <c r="Q184" s="109" t="str">
        <f>IF(编辑!Z184="","",编辑!Z184)</f>
        <v/>
      </c>
      <c r="R184" s="109" t="str">
        <f>IF(编辑!AA184="","",编辑!AA184)</f>
        <v/>
      </c>
      <c r="S184" s="109" t="str">
        <f>IF(编辑!AC184="","",编辑!AC184)</f>
        <v/>
      </c>
      <c r="T184" s="109" t="str">
        <f>IF(编辑!AD184="","",编辑!AD184)</f>
        <v/>
      </c>
      <c r="U184" s="109" t="str">
        <f>IF(编辑!AE184="","",编辑!AE184)</f>
        <v/>
      </c>
      <c r="V184" s="109" t="str">
        <f>IF(编辑!AF184="","",编辑!AF184)</f>
        <v/>
      </c>
      <c r="W184" s="109" t="str">
        <f>IF(编辑!AH184="","",编辑!AH184)</f>
        <v/>
      </c>
      <c r="X184" s="109" t="str">
        <f>IF(编辑!AI184="","",编辑!AI184)</f>
        <v/>
      </c>
      <c r="Y184" s="109" t="str">
        <f>IF(编辑!AJ184="","",编辑!AJ184)</f>
        <v/>
      </c>
      <c r="Z184" s="109" t="str">
        <f>IF(编辑!AK184="","",编辑!AK184)</f>
        <v/>
      </c>
      <c r="AA184" s="109" t="str">
        <f>IF(编辑!AM184="","",编辑!AM184)</f>
        <v/>
      </c>
      <c r="AB184" s="109" t="str">
        <f>IF(编辑!AN184="","",编辑!AN184)</f>
        <v/>
      </c>
      <c r="AC184" s="111" t="str">
        <f>IF(编辑!AO184="","",编辑!AO184)</f>
        <v/>
      </c>
    </row>
    <row r="185" spans="1:29">
      <c r="A185" s="109">
        <f>IF(编辑!A185="","",编辑!A185)</f>
        <v>210005</v>
      </c>
      <c r="B185" s="109" t="str">
        <f>IF(编辑!B185="","",编辑!B185)</f>
        <v>就职任务</v>
      </c>
      <c r="C185" s="109">
        <f>IF(编辑!I185="","",编辑!I185)</f>
        <v>51</v>
      </c>
      <c r="D185" s="109">
        <f>IF(编辑!J185="","",编辑!J185)</f>
        <v>5</v>
      </c>
      <c r="E185" s="109" t="str">
        <f>IF(编辑!K185="","",编辑!K185)</f>
        <v/>
      </c>
      <c r="F185" s="109" t="str">
        <f>IF(编辑!L185="","",编辑!L185)</f>
        <v/>
      </c>
      <c r="G185" s="109" t="str">
        <f>IF(编辑!N185="","",编辑!N185)</f>
        <v/>
      </c>
      <c r="H185" s="109" t="str">
        <f>IF(编辑!O185="","",编辑!O185)</f>
        <v/>
      </c>
      <c r="I185" s="109" t="str">
        <f>IF(编辑!P185="","",编辑!P185)</f>
        <v/>
      </c>
      <c r="J185" s="109" t="str">
        <f>IF(编辑!Q185="","",编辑!Q185)</f>
        <v/>
      </c>
      <c r="K185" s="109" t="str">
        <f>IF(编辑!S185="","",编辑!S185)</f>
        <v/>
      </c>
      <c r="L185" s="109" t="str">
        <f>IF(编辑!T185="","",编辑!T185)</f>
        <v/>
      </c>
      <c r="M185" s="109" t="str">
        <f>IF(编辑!U185="","",编辑!U185)</f>
        <v/>
      </c>
      <c r="N185" s="109" t="str">
        <f>IF(编辑!V185="","",编辑!V185)</f>
        <v/>
      </c>
      <c r="O185" s="109" t="str">
        <f>IF(编辑!X185="","",编辑!X185)</f>
        <v/>
      </c>
      <c r="P185" s="109" t="str">
        <f>IF(编辑!Y185="","",编辑!Y185)</f>
        <v/>
      </c>
      <c r="Q185" s="109" t="str">
        <f>IF(编辑!Z185="","",编辑!Z185)</f>
        <v/>
      </c>
      <c r="R185" s="109" t="str">
        <f>IF(编辑!AA185="","",编辑!AA185)</f>
        <v/>
      </c>
      <c r="S185" s="109" t="str">
        <f>IF(编辑!AC185="","",编辑!AC185)</f>
        <v/>
      </c>
      <c r="T185" s="109" t="str">
        <f>IF(编辑!AD185="","",编辑!AD185)</f>
        <v/>
      </c>
      <c r="U185" s="109" t="str">
        <f>IF(编辑!AE185="","",编辑!AE185)</f>
        <v/>
      </c>
      <c r="V185" s="109" t="str">
        <f>IF(编辑!AF185="","",编辑!AF185)</f>
        <v/>
      </c>
      <c r="W185" s="109" t="str">
        <f>IF(编辑!AH185="","",编辑!AH185)</f>
        <v/>
      </c>
      <c r="X185" s="109" t="str">
        <f>IF(编辑!AI185="","",编辑!AI185)</f>
        <v/>
      </c>
      <c r="Y185" s="109" t="str">
        <f>IF(编辑!AJ185="","",编辑!AJ185)</f>
        <v/>
      </c>
      <c r="Z185" s="109" t="str">
        <f>IF(编辑!AK185="","",编辑!AK185)</f>
        <v/>
      </c>
      <c r="AA185" s="109" t="str">
        <f>IF(编辑!AM185="","",编辑!AM185)</f>
        <v/>
      </c>
      <c r="AB185" s="109" t="str">
        <f>IF(编辑!AN185="","",编辑!AN185)</f>
        <v/>
      </c>
      <c r="AC185" s="111" t="str">
        <f>IF(编辑!AO185="","",编辑!AO185)</f>
        <v/>
      </c>
    </row>
    <row r="186" spans="1:29">
      <c r="A186" s="109">
        <f>IF(编辑!A186="","",编辑!A186)</f>
        <v>210006</v>
      </c>
      <c r="B186" s="109" t="str">
        <f>IF(编辑!B186="","",编辑!B186)</f>
        <v>就职任务</v>
      </c>
      <c r="C186" s="109">
        <f>IF(编辑!I186="","",编辑!I186)</f>
        <v>51</v>
      </c>
      <c r="D186" s="109">
        <f>IF(编辑!J186="","",编辑!J186)</f>
        <v>5</v>
      </c>
      <c r="E186" s="109" t="str">
        <f>IF(编辑!K186="","",编辑!K186)</f>
        <v/>
      </c>
      <c r="F186" s="109" t="str">
        <f>IF(编辑!L186="","",编辑!L186)</f>
        <v/>
      </c>
      <c r="G186" s="109" t="str">
        <f>IF(编辑!N186="","",编辑!N186)</f>
        <v/>
      </c>
      <c r="H186" s="109" t="str">
        <f>IF(编辑!O186="","",编辑!O186)</f>
        <v/>
      </c>
      <c r="I186" s="109" t="str">
        <f>IF(编辑!P186="","",编辑!P186)</f>
        <v/>
      </c>
      <c r="J186" s="109" t="str">
        <f>IF(编辑!Q186="","",编辑!Q186)</f>
        <v/>
      </c>
      <c r="K186" s="109" t="str">
        <f>IF(编辑!S186="","",编辑!S186)</f>
        <v/>
      </c>
      <c r="L186" s="109" t="str">
        <f>IF(编辑!T186="","",编辑!T186)</f>
        <v/>
      </c>
      <c r="M186" s="109" t="str">
        <f>IF(编辑!U186="","",编辑!U186)</f>
        <v/>
      </c>
      <c r="N186" s="109" t="str">
        <f>IF(编辑!V186="","",编辑!V186)</f>
        <v/>
      </c>
      <c r="O186" s="109" t="str">
        <f>IF(编辑!X186="","",编辑!X186)</f>
        <v/>
      </c>
      <c r="P186" s="109" t="str">
        <f>IF(编辑!Y186="","",编辑!Y186)</f>
        <v/>
      </c>
      <c r="Q186" s="109" t="str">
        <f>IF(编辑!Z186="","",编辑!Z186)</f>
        <v/>
      </c>
      <c r="R186" s="109" t="str">
        <f>IF(编辑!AA186="","",编辑!AA186)</f>
        <v/>
      </c>
      <c r="S186" s="109" t="str">
        <f>IF(编辑!AC186="","",编辑!AC186)</f>
        <v/>
      </c>
      <c r="T186" s="109" t="str">
        <f>IF(编辑!AD186="","",编辑!AD186)</f>
        <v/>
      </c>
      <c r="U186" s="109" t="str">
        <f>IF(编辑!AE186="","",编辑!AE186)</f>
        <v/>
      </c>
      <c r="V186" s="109" t="str">
        <f>IF(编辑!AF186="","",编辑!AF186)</f>
        <v/>
      </c>
      <c r="W186" s="109" t="str">
        <f>IF(编辑!AH186="","",编辑!AH186)</f>
        <v/>
      </c>
      <c r="X186" s="109" t="str">
        <f>IF(编辑!AI186="","",编辑!AI186)</f>
        <v/>
      </c>
      <c r="Y186" s="109" t="str">
        <f>IF(编辑!AJ186="","",编辑!AJ186)</f>
        <v/>
      </c>
      <c r="Z186" s="109" t="str">
        <f>IF(编辑!AK186="","",编辑!AK186)</f>
        <v/>
      </c>
      <c r="AA186" s="109" t="str">
        <f>IF(编辑!AM186="","",编辑!AM186)</f>
        <v/>
      </c>
      <c r="AB186" s="109" t="str">
        <f>IF(编辑!AN186="","",编辑!AN186)</f>
        <v/>
      </c>
      <c r="AC186" s="111" t="str">
        <f>IF(编辑!AO186="","",编辑!AO186)</f>
        <v/>
      </c>
    </row>
    <row r="187" spans="1:29">
      <c r="A187" s="109">
        <f>IF(编辑!A187="","",编辑!A187)</f>
        <v>210007</v>
      </c>
      <c r="B187" s="109" t="str">
        <f>IF(编辑!B187="","",编辑!B187)</f>
        <v>就职任务</v>
      </c>
      <c r="C187" s="109">
        <f>IF(编辑!I187="","",编辑!I187)</f>
        <v>51</v>
      </c>
      <c r="D187" s="109">
        <f>IF(编辑!J187="","",编辑!J187)</f>
        <v>5</v>
      </c>
      <c r="E187" s="109" t="str">
        <f>IF(编辑!K187="","",编辑!K187)</f>
        <v/>
      </c>
      <c r="F187" s="109" t="str">
        <f>IF(编辑!L187="","",编辑!L187)</f>
        <v/>
      </c>
      <c r="G187" s="109" t="str">
        <f>IF(编辑!N187="","",编辑!N187)</f>
        <v/>
      </c>
      <c r="H187" s="109" t="str">
        <f>IF(编辑!O187="","",编辑!O187)</f>
        <v/>
      </c>
      <c r="I187" s="109" t="str">
        <f>IF(编辑!P187="","",编辑!P187)</f>
        <v/>
      </c>
      <c r="J187" s="109" t="str">
        <f>IF(编辑!Q187="","",编辑!Q187)</f>
        <v/>
      </c>
      <c r="K187" s="109" t="str">
        <f>IF(编辑!S187="","",编辑!S187)</f>
        <v/>
      </c>
      <c r="L187" s="109" t="str">
        <f>IF(编辑!T187="","",编辑!T187)</f>
        <v/>
      </c>
      <c r="M187" s="109" t="str">
        <f>IF(编辑!U187="","",编辑!U187)</f>
        <v/>
      </c>
      <c r="N187" s="109" t="str">
        <f>IF(编辑!V187="","",编辑!V187)</f>
        <v/>
      </c>
      <c r="O187" s="109" t="str">
        <f>IF(编辑!X187="","",编辑!X187)</f>
        <v/>
      </c>
      <c r="P187" s="109" t="str">
        <f>IF(编辑!Y187="","",编辑!Y187)</f>
        <v/>
      </c>
      <c r="Q187" s="109" t="str">
        <f>IF(编辑!Z187="","",编辑!Z187)</f>
        <v/>
      </c>
      <c r="R187" s="109" t="str">
        <f>IF(编辑!AA187="","",编辑!AA187)</f>
        <v/>
      </c>
      <c r="S187" s="109" t="str">
        <f>IF(编辑!AC187="","",编辑!AC187)</f>
        <v/>
      </c>
      <c r="T187" s="109" t="str">
        <f>IF(编辑!AD187="","",编辑!AD187)</f>
        <v/>
      </c>
      <c r="U187" s="109" t="str">
        <f>IF(编辑!AE187="","",编辑!AE187)</f>
        <v/>
      </c>
      <c r="V187" s="109" t="str">
        <f>IF(编辑!AF187="","",编辑!AF187)</f>
        <v/>
      </c>
      <c r="W187" s="109" t="str">
        <f>IF(编辑!AH187="","",编辑!AH187)</f>
        <v/>
      </c>
      <c r="X187" s="109" t="str">
        <f>IF(编辑!AI187="","",编辑!AI187)</f>
        <v/>
      </c>
      <c r="Y187" s="109" t="str">
        <f>IF(编辑!AJ187="","",编辑!AJ187)</f>
        <v/>
      </c>
      <c r="Z187" s="109" t="str">
        <f>IF(编辑!AK187="","",编辑!AK187)</f>
        <v/>
      </c>
      <c r="AA187" s="109" t="str">
        <f>IF(编辑!AM187="","",编辑!AM187)</f>
        <v/>
      </c>
      <c r="AB187" s="109" t="str">
        <f>IF(编辑!AN187="","",编辑!AN187)</f>
        <v/>
      </c>
      <c r="AC187" s="111" t="str">
        <f>IF(编辑!AO187="","",编辑!AO187)</f>
        <v/>
      </c>
    </row>
    <row r="188" spans="1:29">
      <c r="A188" s="109">
        <f>IF(编辑!A188="","",编辑!A188)</f>
        <v>210008</v>
      </c>
      <c r="B188" s="109" t="str">
        <f>IF(编辑!B188="","",编辑!B188)</f>
        <v>就职任务</v>
      </c>
      <c r="C188" s="109">
        <f>IF(编辑!I188="","",编辑!I188)</f>
        <v>51</v>
      </c>
      <c r="D188" s="109">
        <f>IF(编辑!J188="","",编辑!J188)</f>
        <v>5</v>
      </c>
      <c r="E188" s="109" t="str">
        <f>IF(编辑!K188="","",编辑!K188)</f>
        <v/>
      </c>
      <c r="F188" s="109" t="str">
        <f>IF(编辑!L188="","",编辑!L188)</f>
        <v/>
      </c>
      <c r="G188" s="109" t="str">
        <f>IF(编辑!N188="","",编辑!N188)</f>
        <v/>
      </c>
      <c r="H188" s="109" t="str">
        <f>IF(编辑!O188="","",编辑!O188)</f>
        <v/>
      </c>
      <c r="I188" s="109" t="str">
        <f>IF(编辑!P188="","",编辑!P188)</f>
        <v/>
      </c>
      <c r="J188" s="109" t="str">
        <f>IF(编辑!Q188="","",编辑!Q188)</f>
        <v/>
      </c>
      <c r="K188" s="109" t="str">
        <f>IF(编辑!S188="","",编辑!S188)</f>
        <v/>
      </c>
      <c r="L188" s="109" t="str">
        <f>IF(编辑!T188="","",编辑!T188)</f>
        <v/>
      </c>
      <c r="M188" s="109" t="str">
        <f>IF(编辑!U188="","",编辑!U188)</f>
        <v/>
      </c>
      <c r="N188" s="109" t="str">
        <f>IF(编辑!V188="","",编辑!V188)</f>
        <v/>
      </c>
      <c r="O188" s="109" t="str">
        <f>IF(编辑!X188="","",编辑!X188)</f>
        <v/>
      </c>
      <c r="P188" s="109" t="str">
        <f>IF(编辑!Y188="","",编辑!Y188)</f>
        <v/>
      </c>
      <c r="Q188" s="109" t="str">
        <f>IF(编辑!Z188="","",编辑!Z188)</f>
        <v/>
      </c>
      <c r="R188" s="109" t="str">
        <f>IF(编辑!AA188="","",编辑!AA188)</f>
        <v/>
      </c>
      <c r="S188" s="109" t="str">
        <f>IF(编辑!AC188="","",编辑!AC188)</f>
        <v/>
      </c>
      <c r="T188" s="109" t="str">
        <f>IF(编辑!AD188="","",编辑!AD188)</f>
        <v/>
      </c>
      <c r="U188" s="109" t="str">
        <f>IF(编辑!AE188="","",编辑!AE188)</f>
        <v/>
      </c>
      <c r="V188" s="109" t="str">
        <f>IF(编辑!AF188="","",编辑!AF188)</f>
        <v/>
      </c>
      <c r="W188" s="109" t="str">
        <f>IF(编辑!AH188="","",编辑!AH188)</f>
        <v/>
      </c>
      <c r="X188" s="109" t="str">
        <f>IF(编辑!AI188="","",编辑!AI188)</f>
        <v/>
      </c>
      <c r="Y188" s="109" t="str">
        <f>IF(编辑!AJ188="","",编辑!AJ188)</f>
        <v/>
      </c>
      <c r="Z188" s="109" t="str">
        <f>IF(编辑!AK188="","",编辑!AK188)</f>
        <v/>
      </c>
      <c r="AA188" s="109" t="str">
        <f>IF(编辑!AM188="","",编辑!AM188)</f>
        <v/>
      </c>
      <c r="AB188" s="109" t="str">
        <f>IF(编辑!AN188="","",编辑!AN188)</f>
        <v/>
      </c>
      <c r="AC188" s="111" t="str">
        <f>IF(编辑!AO188="","",编辑!AO188)</f>
        <v/>
      </c>
    </row>
    <row r="189" spans="1:29">
      <c r="A189" s="109">
        <f>IF(编辑!A189="","",编辑!A189)</f>
        <v>210009</v>
      </c>
      <c r="B189" s="109" t="str">
        <f>IF(编辑!B189="","",编辑!B189)</f>
        <v>就职任务</v>
      </c>
      <c r="C189" s="109">
        <f>IF(编辑!I189="","",编辑!I189)</f>
        <v>51</v>
      </c>
      <c r="D189" s="109">
        <f>IF(编辑!J189="","",编辑!J189)</f>
        <v>5</v>
      </c>
      <c r="E189" s="109" t="str">
        <f>IF(编辑!K189="","",编辑!K189)</f>
        <v/>
      </c>
      <c r="F189" s="109" t="str">
        <f>IF(编辑!L189="","",编辑!L189)</f>
        <v/>
      </c>
      <c r="G189" s="109" t="str">
        <f>IF(编辑!N189="","",编辑!N189)</f>
        <v/>
      </c>
      <c r="H189" s="109" t="str">
        <f>IF(编辑!O189="","",编辑!O189)</f>
        <v/>
      </c>
      <c r="I189" s="109" t="str">
        <f>IF(编辑!P189="","",编辑!P189)</f>
        <v/>
      </c>
      <c r="J189" s="109" t="str">
        <f>IF(编辑!Q189="","",编辑!Q189)</f>
        <v/>
      </c>
      <c r="K189" s="109" t="str">
        <f>IF(编辑!S189="","",编辑!S189)</f>
        <v/>
      </c>
      <c r="L189" s="109" t="str">
        <f>IF(编辑!T189="","",编辑!T189)</f>
        <v/>
      </c>
      <c r="M189" s="109" t="str">
        <f>IF(编辑!U189="","",编辑!U189)</f>
        <v/>
      </c>
      <c r="N189" s="109" t="str">
        <f>IF(编辑!V189="","",编辑!V189)</f>
        <v/>
      </c>
      <c r="O189" s="109" t="str">
        <f>IF(编辑!X189="","",编辑!X189)</f>
        <v/>
      </c>
      <c r="P189" s="109" t="str">
        <f>IF(编辑!Y189="","",编辑!Y189)</f>
        <v/>
      </c>
      <c r="Q189" s="109" t="str">
        <f>IF(编辑!Z189="","",编辑!Z189)</f>
        <v/>
      </c>
      <c r="R189" s="109" t="str">
        <f>IF(编辑!AA189="","",编辑!AA189)</f>
        <v/>
      </c>
      <c r="S189" s="109" t="str">
        <f>IF(编辑!AC189="","",编辑!AC189)</f>
        <v/>
      </c>
      <c r="T189" s="109" t="str">
        <f>IF(编辑!AD189="","",编辑!AD189)</f>
        <v/>
      </c>
      <c r="U189" s="109" t="str">
        <f>IF(编辑!AE189="","",编辑!AE189)</f>
        <v/>
      </c>
      <c r="V189" s="109" t="str">
        <f>IF(编辑!AF189="","",编辑!AF189)</f>
        <v/>
      </c>
      <c r="W189" s="109" t="str">
        <f>IF(编辑!AH189="","",编辑!AH189)</f>
        <v/>
      </c>
      <c r="X189" s="109" t="str">
        <f>IF(编辑!AI189="","",编辑!AI189)</f>
        <v/>
      </c>
      <c r="Y189" s="109" t="str">
        <f>IF(编辑!AJ189="","",编辑!AJ189)</f>
        <v/>
      </c>
      <c r="Z189" s="109" t="str">
        <f>IF(编辑!AK189="","",编辑!AK189)</f>
        <v/>
      </c>
      <c r="AA189" s="109" t="str">
        <f>IF(编辑!AM189="","",编辑!AM189)</f>
        <v/>
      </c>
      <c r="AB189" s="109" t="str">
        <f>IF(编辑!AN189="","",编辑!AN189)</f>
        <v/>
      </c>
      <c r="AC189" s="111" t="str">
        <f>IF(编辑!AO189="","",编辑!AO189)</f>
        <v/>
      </c>
    </row>
    <row r="190" spans="1:29">
      <c r="A190" s="109">
        <f>IF(编辑!A190="","",编辑!A190)</f>
        <v>210010</v>
      </c>
      <c r="B190" s="109" t="str">
        <f>IF(编辑!B190="","",编辑!B190)</f>
        <v>就职任务</v>
      </c>
      <c r="C190" s="109">
        <f>IF(编辑!I190="","",编辑!I190)</f>
        <v>51</v>
      </c>
      <c r="D190" s="109">
        <f>IF(编辑!J190="","",编辑!J190)</f>
        <v>5</v>
      </c>
      <c r="E190" s="109" t="str">
        <f>IF(编辑!K190="","",编辑!K190)</f>
        <v/>
      </c>
      <c r="F190" s="109" t="str">
        <f>IF(编辑!L190="","",编辑!L190)</f>
        <v/>
      </c>
      <c r="G190" s="109" t="str">
        <f>IF(编辑!N190="","",编辑!N190)</f>
        <v/>
      </c>
      <c r="H190" s="109" t="str">
        <f>IF(编辑!O190="","",编辑!O190)</f>
        <v/>
      </c>
      <c r="I190" s="109" t="str">
        <f>IF(编辑!P190="","",编辑!P190)</f>
        <v/>
      </c>
      <c r="J190" s="109" t="str">
        <f>IF(编辑!Q190="","",编辑!Q190)</f>
        <v/>
      </c>
      <c r="K190" s="109" t="str">
        <f>IF(编辑!S190="","",编辑!S190)</f>
        <v/>
      </c>
      <c r="L190" s="109" t="str">
        <f>IF(编辑!T190="","",编辑!T190)</f>
        <v/>
      </c>
      <c r="M190" s="109" t="str">
        <f>IF(编辑!U190="","",编辑!U190)</f>
        <v/>
      </c>
      <c r="N190" s="109" t="str">
        <f>IF(编辑!V190="","",编辑!V190)</f>
        <v/>
      </c>
      <c r="O190" s="109" t="str">
        <f>IF(编辑!X190="","",编辑!X190)</f>
        <v/>
      </c>
      <c r="P190" s="109" t="str">
        <f>IF(编辑!Y190="","",编辑!Y190)</f>
        <v/>
      </c>
      <c r="Q190" s="109" t="str">
        <f>IF(编辑!Z190="","",编辑!Z190)</f>
        <v/>
      </c>
      <c r="R190" s="109" t="str">
        <f>IF(编辑!AA190="","",编辑!AA190)</f>
        <v/>
      </c>
      <c r="S190" s="109" t="str">
        <f>IF(编辑!AC190="","",编辑!AC190)</f>
        <v/>
      </c>
      <c r="T190" s="109" t="str">
        <f>IF(编辑!AD190="","",编辑!AD190)</f>
        <v/>
      </c>
      <c r="U190" s="109" t="str">
        <f>IF(编辑!AE190="","",编辑!AE190)</f>
        <v/>
      </c>
      <c r="V190" s="109" t="str">
        <f>IF(编辑!AF190="","",编辑!AF190)</f>
        <v/>
      </c>
      <c r="W190" s="109" t="str">
        <f>IF(编辑!AH190="","",编辑!AH190)</f>
        <v/>
      </c>
      <c r="X190" s="109" t="str">
        <f>IF(编辑!AI190="","",编辑!AI190)</f>
        <v/>
      </c>
      <c r="Y190" s="109" t="str">
        <f>IF(编辑!AJ190="","",编辑!AJ190)</f>
        <v/>
      </c>
      <c r="Z190" s="109" t="str">
        <f>IF(编辑!AK190="","",编辑!AK190)</f>
        <v/>
      </c>
      <c r="AA190" s="109" t="str">
        <f>IF(编辑!AM190="","",编辑!AM190)</f>
        <v/>
      </c>
      <c r="AB190" s="109" t="str">
        <f>IF(编辑!AN190="","",编辑!AN190)</f>
        <v/>
      </c>
      <c r="AC190" s="111" t="str">
        <f>IF(编辑!AO190="","",编辑!AO190)</f>
        <v/>
      </c>
    </row>
    <row r="191" spans="1:29">
      <c r="A191" s="109">
        <f>IF(编辑!A191="","",编辑!A191)</f>
        <v>210011</v>
      </c>
      <c r="B191" s="109" t="str">
        <f>IF(编辑!B191="","",编辑!B191)</f>
        <v>就职任务</v>
      </c>
      <c r="C191" s="109">
        <f>IF(编辑!I191="","",编辑!I191)</f>
        <v>51</v>
      </c>
      <c r="D191" s="109">
        <f>IF(编辑!J191="","",编辑!J191)</f>
        <v>5</v>
      </c>
      <c r="E191" s="109" t="str">
        <f>IF(编辑!K191="","",编辑!K191)</f>
        <v/>
      </c>
      <c r="F191" s="109" t="str">
        <f>IF(编辑!L191="","",编辑!L191)</f>
        <v/>
      </c>
      <c r="G191" s="109" t="str">
        <f>IF(编辑!N191="","",编辑!N191)</f>
        <v/>
      </c>
      <c r="H191" s="109" t="str">
        <f>IF(编辑!O191="","",编辑!O191)</f>
        <v/>
      </c>
      <c r="I191" s="109" t="str">
        <f>IF(编辑!P191="","",编辑!P191)</f>
        <v/>
      </c>
      <c r="J191" s="109" t="str">
        <f>IF(编辑!Q191="","",编辑!Q191)</f>
        <v/>
      </c>
      <c r="K191" s="109" t="str">
        <f>IF(编辑!S191="","",编辑!S191)</f>
        <v/>
      </c>
      <c r="L191" s="109" t="str">
        <f>IF(编辑!T191="","",编辑!T191)</f>
        <v/>
      </c>
      <c r="M191" s="109" t="str">
        <f>IF(编辑!U191="","",编辑!U191)</f>
        <v/>
      </c>
      <c r="N191" s="109" t="str">
        <f>IF(编辑!V191="","",编辑!V191)</f>
        <v/>
      </c>
      <c r="O191" s="109" t="str">
        <f>IF(编辑!X191="","",编辑!X191)</f>
        <v/>
      </c>
      <c r="P191" s="109" t="str">
        <f>IF(编辑!Y191="","",编辑!Y191)</f>
        <v/>
      </c>
      <c r="Q191" s="109" t="str">
        <f>IF(编辑!Z191="","",编辑!Z191)</f>
        <v/>
      </c>
      <c r="R191" s="109" t="str">
        <f>IF(编辑!AA191="","",编辑!AA191)</f>
        <v/>
      </c>
      <c r="S191" s="109" t="str">
        <f>IF(编辑!AC191="","",编辑!AC191)</f>
        <v/>
      </c>
      <c r="T191" s="109" t="str">
        <f>IF(编辑!AD191="","",编辑!AD191)</f>
        <v/>
      </c>
      <c r="U191" s="109" t="str">
        <f>IF(编辑!AE191="","",编辑!AE191)</f>
        <v/>
      </c>
      <c r="V191" s="109" t="str">
        <f>IF(编辑!AF191="","",编辑!AF191)</f>
        <v/>
      </c>
      <c r="W191" s="109" t="str">
        <f>IF(编辑!AH191="","",编辑!AH191)</f>
        <v/>
      </c>
      <c r="X191" s="109" t="str">
        <f>IF(编辑!AI191="","",编辑!AI191)</f>
        <v/>
      </c>
      <c r="Y191" s="109" t="str">
        <f>IF(编辑!AJ191="","",编辑!AJ191)</f>
        <v/>
      </c>
      <c r="Z191" s="109" t="str">
        <f>IF(编辑!AK191="","",编辑!AK191)</f>
        <v/>
      </c>
      <c r="AA191" s="109" t="str">
        <f>IF(编辑!AM191="","",编辑!AM191)</f>
        <v/>
      </c>
      <c r="AB191" s="109" t="str">
        <f>IF(编辑!AN191="","",编辑!AN191)</f>
        <v/>
      </c>
      <c r="AC191" s="111" t="str">
        <f>IF(编辑!AO191="","",编辑!AO191)</f>
        <v/>
      </c>
    </row>
    <row r="192" spans="1:29">
      <c r="A192" s="109">
        <f>IF(编辑!A192="","",编辑!A192)</f>
        <v>210100</v>
      </c>
      <c r="B192" s="109" t="str">
        <f>IF(编辑!B192="","",编辑!B192)</f>
        <v>就职任务</v>
      </c>
      <c r="C192" s="109">
        <f>IF(编辑!I192="","",编辑!I192)</f>
        <v>51</v>
      </c>
      <c r="D192" s="109">
        <f>IF(编辑!J192="","",编辑!J192)</f>
        <v>5</v>
      </c>
      <c r="E192" s="109" t="str">
        <f>IF(编辑!K192="","",编辑!K192)</f>
        <v/>
      </c>
      <c r="F192" s="109" t="str">
        <f>IF(编辑!L192="","",编辑!L192)</f>
        <v/>
      </c>
      <c r="G192" s="109" t="str">
        <f>IF(编辑!N192="","",编辑!N192)</f>
        <v/>
      </c>
      <c r="H192" s="109" t="str">
        <f>IF(编辑!O192="","",编辑!O192)</f>
        <v/>
      </c>
      <c r="I192" s="109" t="str">
        <f>IF(编辑!P192="","",编辑!P192)</f>
        <v/>
      </c>
      <c r="J192" s="109" t="str">
        <f>IF(编辑!Q192="","",编辑!Q192)</f>
        <v/>
      </c>
      <c r="K192" s="109" t="str">
        <f>IF(编辑!S192="","",编辑!S192)</f>
        <v/>
      </c>
      <c r="L192" s="109" t="str">
        <f>IF(编辑!T192="","",编辑!T192)</f>
        <v/>
      </c>
      <c r="M192" s="109" t="str">
        <f>IF(编辑!U192="","",编辑!U192)</f>
        <v/>
      </c>
      <c r="N192" s="109" t="str">
        <f>IF(编辑!V192="","",编辑!V192)</f>
        <v/>
      </c>
      <c r="O192" s="109" t="str">
        <f>IF(编辑!X192="","",编辑!X192)</f>
        <v/>
      </c>
      <c r="P192" s="109" t="str">
        <f>IF(编辑!Y192="","",编辑!Y192)</f>
        <v/>
      </c>
      <c r="Q192" s="109" t="str">
        <f>IF(编辑!Z192="","",编辑!Z192)</f>
        <v/>
      </c>
      <c r="R192" s="109" t="str">
        <f>IF(编辑!AA192="","",编辑!AA192)</f>
        <v/>
      </c>
      <c r="S192" s="109" t="str">
        <f>IF(编辑!AC192="","",编辑!AC192)</f>
        <v/>
      </c>
      <c r="T192" s="109" t="str">
        <f>IF(编辑!AD192="","",编辑!AD192)</f>
        <v/>
      </c>
      <c r="U192" s="109" t="str">
        <f>IF(编辑!AE192="","",编辑!AE192)</f>
        <v/>
      </c>
      <c r="V192" s="109" t="str">
        <f>IF(编辑!AF192="","",编辑!AF192)</f>
        <v/>
      </c>
      <c r="W192" s="109" t="str">
        <f>IF(编辑!AH192="","",编辑!AH192)</f>
        <v/>
      </c>
      <c r="X192" s="109" t="str">
        <f>IF(编辑!AI192="","",编辑!AI192)</f>
        <v/>
      </c>
      <c r="Y192" s="109" t="str">
        <f>IF(编辑!AJ192="","",编辑!AJ192)</f>
        <v/>
      </c>
      <c r="Z192" s="109" t="str">
        <f>IF(编辑!AK192="","",编辑!AK192)</f>
        <v/>
      </c>
      <c r="AA192" s="109" t="str">
        <f>IF(编辑!AM192="","",编辑!AM192)</f>
        <v/>
      </c>
      <c r="AB192" s="109" t="str">
        <f>IF(编辑!AN192="","",编辑!AN192)</f>
        <v/>
      </c>
      <c r="AC192" s="111" t="str">
        <f>IF(编辑!AO192="","",编辑!AO192)</f>
        <v/>
      </c>
    </row>
    <row r="193" spans="1:29">
      <c r="A193" s="109">
        <f>IF(编辑!A193="","",编辑!A193)</f>
        <v>210101</v>
      </c>
      <c r="B193" s="109" t="str">
        <f>IF(编辑!B193="","",编辑!B193)</f>
        <v>就职任务</v>
      </c>
      <c r="C193" s="109">
        <f>IF(编辑!I193="","",编辑!I193)</f>
        <v>51</v>
      </c>
      <c r="D193" s="109">
        <f>IF(编辑!J193="","",编辑!J193)</f>
        <v>5</v>
      </c>
      <c r="E193" s="109" t="str">
        <f>IF(编辑!K193="","",编辑!K193)</f>
        <v/>
      </c>
      <c r="F193" s="109" t="str">
        <f>IF(编辑!L193="","",编辑!L193)</f>
        <v/>
      </c>
      <c r="G193" s="109" t="str">
        <f>IF(编辑!N193="","",编辑!N193)</f>
        <v/>
      </c>
      <c r="H193" s="109" t="str">
        <f>IF(编辑!O193="","",编辑!O193)</f>
        <v/>
      </c>
      <c r="I193" s="109" t="str">
        <f>IF(编辑!P193="","",编辑!P193)</f>
        <v/>
      </c>
      <c r="J193" s="109" t="str">
        <f>IF(编辑!Q193="","",编辑!Q193)</f>
        <v/>
      </c>
      <c r="K193" s="109" t="str">
        <f>IF(编辑!S193="","",编辑!S193)</f>
        <v/>
      </c>
      <c r="L193" s="109" t="str">
        <f>IF(编辑!T193="","",编辑!T193)</f>
        <v/>
      </c>
      <c r="M193" s="109" t="str">
        <f>IF(编辑!U193="","",编辑!U193)</f>
        <v/>
      </c>
      <c r="N193" s="109" t="str">
        <f>IF(编辑!V193="","",编辑!V193)</f>
        <v/>
      </c>
      <c r="O193" s="109" t="str">
        <f>IF(编辑!X193="","",编辑!X193)</f>
        <v/>
      </c>
      <c r="P193" s="109" t="str">
        <f>IF(编辑!Y193="","",编辑!Y193)</f>
        <v/>
      </c>
      <c r="Q193" s="109" t="str">
        <f>IF(编辑!Z193="","",编辑!Z193)</f>
        <v/>
      </c>
      <c r="R193" s="109" t="str">
        <f>IF(编辑!AA193="","",编辑!AA193)</f>
        <v/>
      </c>
      <c r="S193" s="109" t="str">
        <f>IF(编辑!AC193="","",编辑!AC193)</f>
        <v/>
      </c>
      <c r="T193" s="109" t="str">
        <f>IF(编辑!AD193="","",编辑!AD193)</f>
        <v/>
      </c>
      <c r="U193" s="109" t="str">
        <f>IF(编辑!AE193="","",编辑!AE193)</f>
        <v/>
      </c>
      <c r="V193" s="109" t="str">
        <f>IF(编辑!AF193="","",编辑!AF193)</f>
        <v/>
      </c>
      <c r="W193" s="109" t="str">
        <f>IF(编辑!AH193="","",编辑!AH193)</f>
        <v/>
      </c>
      <c r="X193" s="109" t="str">
        <f>IF(编辑!AI193="","",编辑!AI193)</f>
        <v/>
      </c>
      <c r="Y193" s="109" t="str">
        <f>IF(编辑!AJ193="","",编辑!AJ193)</f>
        <v/>
      </c>
      <c r="Z193" s="109" t="str">
        <f>IF(编辑!AK193="","",编辑!AK193)</f>
        <v/>
      </c>
      <c r="AA193" s="109" t="str">
        <f>IF(编辑!AM193="","",编辑!AM193)</f>
        <v/>
      </c>
      <c r="AB193" s="109" t="str">
        <f>IF(编辑!AN193="","",编辑!AN193)</f>
        <v/>
      </c>
      <c r="AC193" s="111" t="str">
        <f>IF(编辑!AO193="","",编辑!AO193)</f>
        <v/>
      </c>
    </row>
    <row r="194" spans="1:29">
      <c r="A194" s="109">
        <f>IF(编辑!A194="","",编辑!A194)</f>
        <v>210102</v>
      </c>
      <c r="B194" s="109" t="str">
        <f>IF(编辑!B194="","",编辑!B194)</f>
        <v>就职任务</v>
      </c>
      <c r="C194" s="109">
        <f>IF(编辑!I194="","",编辑!I194)</f>
        <v>51</v>
      </c>
      <c r="D194" s="109">
        <f>IF(编辑!J194="","",编辑!J194)</f>
        <v>5</v>
      </c>
      <c r="E194" s="109" t="str">
        <f>IF(编辑!K194="","",编辑!K194)</f>
        <v/>
      </c>
      <c r="F194" s="109" t="str">
        <f>IF(编辑!L194="","",编辑!L194)</f>
        <v/>
      </c>
      <c r="G194" s="109" t="str">
        <f>IF(编辑!N194="","",编辑!N194)</f>
        <v/>
      </c>
      <c r="H194" s="109" t="str">
        <f>IF(编辑!O194="","",编辑!O194)</f>
        <v/>
      </c>
      <c r="I194" s="109" t="str">
        <f>IF(编辑!P194="","",编辑!P194)</f>
        <v/>
      </c>
      <c r="J194" s="109" t="str">
        <f>IF(编辑!Q194="","",编辑!Q194)</f>
        <v/>
      </c>
      <c r="K194" s="109" t="str">
        <f>IF(编辑!S194="","",编辑!S194)</f>
        <v/>
      </c>
      <c r="L194" s="109" t="str">
        <f>IF(编辑!T194="","",编辑!T194)</f>
        <v/>
      </c>
      <c r="M194" s="109" t="str">
        <f>IF(编辑!U194="","",编辑!U194)</f>
        <v/>
      </c>
      <c r="N194" s="109" t="str">
        <f>IF(编辑!V194="","",编辑!V194)</f>
        <v/>
      </c>
      <c r="O194" s="109" t="str">
        <f>IF(编辑!X194="","",编辑!X194)</f>
        <v/>
      </c>
      <c r="P194" s="109" t="str">
        <f>IF(编辑!Y194="","",编辑!Y194)</f>
        <v/>
      </c>
      <c r="Q194" s="109" t="str">
        <f>IF(编辑!Z194="","",编辑!Z194)</f>
        <v/>
      </c>
      <c r="R194" s="109" t="str">
        <f>IF(编辑!AA194="","",编辑!AA194)</f>
        <v/>
      </c>
      <c r="S194" s="109" t="str">
        <f>IF(编辑!AC194="","",编辑!AC194)</f>
        <v/>
      </c>
      <c r="T194" s="109" t="str">
        <f>IF(编辑!AD194="","",编辑!AD194)</f>
        <v/>
      </c>
      <c r="U194" s="109" t="str">
        <f>IF(编辑!AE194="","",编辑!AE194)</f>
        <v/>
      </c>
      <c r="V194" s="109" t="str">
        <f>IF(编辑!AF194="","",编辑!AF194)</f>
        <v/>
      </c>
      <c r="W194" s="109" t="str">
        <f>IF(编辑!AH194="","",编辑!AH194)</f>
        <v/>
      </c>
      <c r="X194" s="109" t="str">
        <f>IF(编辑!AI194="","",编辑!AI194)</f>
        <v/>
      </c>
      <c r="Y194" s="109" t="str">
        <f>IF(编辑!AJ194="","",编辑!AJ194)</f>
        <v/>
      </c>
      <c r="Z194" s="109" t="str">
        <f>IF(编辑!AK194="","",编辑!AK194)</f>
        <v/>
      </c>
      <c r="AA194" s="109" t="str">
        <f>IF(编辑!AM194="","",编辑!AM194)</f>
        <v/>
      </c>
      <c r="AB194" s="109" t="str">
        <f>IF(编辑!AN194="","",编辑!AN194)</f>
        <v/>
      </c>
      <c r="AC194" s="111" t="str">
        <f>IF(编辑!AO194="","",编辑!AO194)</f>
        <v/>
      </c>
    </row>
    <row r="195" spans="1:29">
      <c r="A195" s="109">
        <f>IF(编辑!A195="","",编辑!A195)</f>
        <v>210103</v>
      </c>
      <c r="B195" s="109" t="str">
        <f>IF(编辑!B195="","",编辑!B195)</f>
        <v>就职任务</v>
      </c>
      <c r="C195" s="109">
        <f>IF(编辑!I195="","",编辑!I195)</f>
        <v>51</v>
      </c>
      <c r="D195" s="109">
        <f>IF(编辑!J195="","",编辑!J195)</f>
        <v>5</v>
      </c>
      <c r="E195" s="109" t="str">
        <f>IF(编辑!K195="","",编辑!K195)</f>
        <v/>
      </c>
      <c r="F195" s="109" t="str">
        <f>IF(编辑!L195="","",编辑!L195)</f>
        <v/>
      </c>
      <c r="G195" s="109" t="str">
        <f>IF(编辑!N195="","",编辑!N195)</f>
        <v/>
      </c>
      <c r="H195" s="109" t="str">
        <f>IF(编辑!O195="","",编辑!O195)</f>
        <v/>
      </c>
      <c r="I195" s="109" t="str">
        <f>IF(编辑!P195="","",编辑!P195)</f>
        <v/>
      </c>
      <c r="J195" s="109" t="str">
        <f>IF(编辑!Q195="","",编辑!Q195)</f>
        <v/>
      </c>
      <c r="K195" s="109" t="str">
        <f>IF(编辑!S195="","",编辑!S195)</f>
        <v/>
      </c>
      <c r="L195" s="109" t="str">
        <f>IF(编辑!T195="","",编辑!T195)</f>
        <v/>
      </c>
      <c r="M195" s="109" t="str">
        <f>IF(编辑!U195="","",编辑!U195)</f>
        <v/>
      </c>
      <c r="N195" s="109" t="str">
        <f>IF(编辑!V195="","",编辑!V195)</f>
        <v/>
      </c>
      <c r="O195" s="109" t="str">
        <f>IF(编辑!X195="","",编辑!X195)</f>
        <v/>
      </c>
      <c r="P195" s="109" t="str">
        <f>IF(编辑!Y195="","",编辑!Y195)</f>
        <v/>
      </c>
      <c r="Q195" s="109" t="str">
        <f>IF(编辑!Z195="","",编辑!Z195)</f>
        <v/>
      </c>
      <c r="R195" s="109" t="str">
        <f>IF(编辑!AA195="","",编辑!AA195)</f>
        <v/>
      </c>
      <c r="S195" s="109" t="str">
        <f>IF(编辑!AC195="","",编辑!AC195)</f>
        <v/>
      </c>
      <c r="T195" s="109" t="str">
        <f>IF(编辑!AD195="","",编辑!AD195)</f>
        <v/>
      </c>
      <c r="U195" s="109" t="str">
        <f>IF(编辑!AE195="","",编辑!AE195)</f>
        <v/>
      </c>
      <c r="V195" s="109" t="str">
        <f>IF(编辑!AF195="","",编辑!AF195)</f>
        <v/>
      </c>
      <c r="W195" s="109" t="str">
        <f>IF(编辑!AH195="","",编辑!AH195)</f>
        <v/>
      </c>
      <c r="X195" s="109" t="str">
        <f>IF(编辑!AI195="","",编辑!AI195)</f>
        <v/>
      </c>
      <c r="Y195" s="109" t="str">
        <f>IF(编辑!AJ195="","",编辑!AJ195)</f>
        <v/>
      </c>
      <c r="Z195" s="109" t="str">
        <f>IF(编辑!AK195="","",编辑!AK195)</f>
        <v/>
      </c>
      <c r="AA195" s="109" t="str">
        <f>IF(编辑!AM195="","",编辑!AM195)</f>
        <v/>
      </c>
      <c r="AB195" s="109" t="str">
        <f>IF(编辑!AN195="","",编辑!AN195)</f>
        <v/>
      </c>
      <c r="AC195" s="111" t="str">
        <f>IF(编辑!AO195="","",编辑!AO195)</f>
        <v/>
      </c>
    </row>
    <row r="196" spans="1:29">
      <c r="A196" s="109">
        <f>IF(编辑!A196="","",编辑!A196)</f>
        <v>210104</v>
      </c>
      <c r="B196" s="109" t="str">
        <f>IF(编辑!B196="","",编辑!B196)</f>
        <v>就职任务</v>
      </c>
      <c r="C196" s="109">
        <f>IF(编辑!I196="","",编辑!I196)</f>
        <v>51</v>
      </c>
      <c r="D196" s="109">
        <f>IF(编辑!J196="","",编辑!J196)</f>
        <v>5</v>
      </c>
      <c r="E196" s="109" t="str">
        <f>IF(编辑!K196="","",编辑!K196)</f>
        <v/>
      </c>
      <c r="F196" s="109" t="str">
        <f>IF(编辑!L196="","",编辑!L196)</f>
        <v/>
      </c>
      <c r="G196" s="109" t="str">
        <f>IF(编辑!N196="","",编辑!N196)</f>
        <v/>
      </c>
      <c r="H196" s="109" t="str">
        <f>IF(编辑!O196="","",编辑!O196)</f>
        <v/>
      </c>
      <c r="I196" s="109" t="str">
        <f>IF(编辑!P196="","",编辑!P196)</f>
        <v/>
      </c>
      <c r="J196" s="109" t="str">
        <f>IF(编辑!Q196="","",编辑!Q196)</f>
        <v/>
      </c>
      <c r="K196" s="109" t="str">
        <f>IF(编辑!S196="","",编辑!S196)</f>
        <v/>
      </c>
      <c r="L196" s="109" t="str">
        <f>IF(编辑!T196="","",编辑!T196)</f>
        <v/>
      </c>
      <c r="M196" s="109" t="str">
        <f>IF(编辑!U196="","",编辑!U196)</f>
        <v/>
      </c>
      <c r="N196" s="109" t="str">
        <f>IF(编辑!V196="","",编辑!V196)</f>
        <v/>
      </c>
      <c r="O196" s="109" t="str">
        <f>IF(编辑!X196="","",编辑!X196)</f>
        <v/>
      </c>
      <c r="P196" s="109" t="str">
        <f>IF(编辑!Y196="","",编辑!Y196)</f>
        <v/>
      </c>
      <c r="Q196" s="109" t="str">
        <f>IF(编辑!Z196="","",编辑!Z196)</f>
        <v/>
      </c>
      <c r="R196" s="109" t="str">
        <f>IF(编辑!AA196="","",编辑!AA196)</f>
        <v/>
      </c>
      <c r="S196" s="109" t="str">
        <f>IF(编辑!AC196="","",编辑!AC196)</f>
        <v/>
      </c>
      <c r="T196" s="109" t="str">
        <f>IF(编辑!AD196="","",编辑!AD196)</f>
        <v/>
      </c>
      <c r="U196" s="109" t="str">
        <f>IF(编辑!AE196="","",编辑!AE196)</f>
        <v/>
      </c>
      <c r="V196" s="109" t="str">
        <f>IF(编辑!AF196="","",编辑!AF196)</f>
        <v/>
      </c>
      <c r="W196" s="109" t="str">
        <f>IF(编辑!AH196="","",编辑!AH196)</f>
        <v/>
      </c>
      <c r="X196" s="109" t="str">
        <f>IF(编辑!AI196="","",编辑!AI196)</f>
        <v/>
      </c>
      <c r="Y196" s="109" t="str">
        <f>IF(编辑!AJ196="","",编辑!AJ196)</f>
        <v/>
      </c>
      <c r="Z196" s="109" t="str">
        <f>IF(编辑!AK196="","",编辑!AK196)</f>
        <v/>
      </c>
      <c r="AA196" s="109" t="str">
        <f>IF(编辑!AM196="","",编辑!AM196)</f>
        <v/>
      </c>
      <c r="AB196" s="109" t="str">
        <f>IF(编辑!AN196="","",编辑!AN196)</f>
        <v/>
      </c>
      <c r="AC196" s="111" t="str">
        <f>IF(编辑!AO196="","",编辑!AO196)</f>
        <v/>
      </c>
    </row>
    <row r="197" spans="1:29">
      <c r="A197" s="109">
        <f>IF(编辑!A197="","",编辑!A197)</f>
        <v>210105</v>
      </c>
      <c r="B197" s="109" t="str">
        <f>IF(编辑!B197="","",编辑!B197)</f>
        <v>就职任务</v>
      </c>
      <c r="C197" s="109">
        <f>IF(编辑!I197="","",编辑!I197)</f>
        <v>51</v>
      </c>
      <c r="D197" s="109">
        <f>IF(编辑!J197="","",编辑!J197)</f>
        <v>5</v>
      </c>
      <c r="E197" s="109" t="str">
        <f>IF(编辑!K197="","",编辑!K197)</f>
        <v/>
      </c>
      <c r="F197" s="109" t="str">
        <f>IF(编辑!L197="","",编辑!L197)</f>
        <v/>
      </c>
      <c r="G197" s="109" t="str">
        <f>IF(编辑!N197="","",编辑!N197)</f>
        <v/>
      </c>
      <c r="H197" s="109" t="str">
        <f>IF(编辑!O197="","",编辑!O197)</f>
        <v/>
      </c>
      <c r="I197" s="109" t="str">
        <f>IF(编辑!P197="","",编辑!P197)</f>
        <v/>
      </c>
      <c r="J197" s="109" t="str">
        <f>IF(编辑!Q197="","",编辑!Q197)</f>
        <v/>
      </c>
      <c r="K197" s="109" t="str">
        <f>IF(编辑!S197="","",编辑!S197)</f>
        <v/>
      </c>
      <c r="L197" s="109" t="str">
        <f>IF(编辑!T197="","",编辑!T197)</f>
        <v/>
      </c>
      <c r="M197" s="109" t="str">
        <f>IF(编辑!U197="","",编辑!U197)</f>
        <v/>
      </c>
      <c r="N197" s="109" t="str">
        <f>IF(编辑!V197="","",编辑!V197)</f>
        <v/>
      </c>
      <c r="O197" s="109" t="str">
        <f>IF(编辑!X197="","",编辑!X197)</f>
        <v/>
      </c>
      <c r="P197" s="109" t="str">
        <f>IF(编辑!Y197="","",编辑!Y197)</f>
        <v/>
      </c>
      <c r="Q197" s="109" t="str">
        <f>IF(编辑!Z197="","",编辑!Z197)</f>
        <v/>
      </c>
      <c r="R197" s="109" t="str">
        <f>IF(编辑!AA197="","",编辑!AA197)</f>
        <v/>
      </c>
      <c r="S197" s="109" t="str">
        <f>IF(编辑!AC197="","",编辑!AC197)</f>
        <v/>
      </c>
      <c r="T197" s="109" t="str">
        <f>IF(编辑!AD197="","",编辑!AD197)</f>
        <v/>
      </c>
      <c r="U197" s="109" t="str">
        <f>IF(编辑!AE197="","",编辑!AE197)</f>
        <v/>
      </c>
      <c r="V197" s="109" t="str">
        <f>IF(编辑!AF197="","",编辑!AF197)</f>
        <v/>
      </c>
      <c r="W197" s="109" t="str">
        <f>IF(编辑!AH197="","",编辑!AH197)</f>
        <v/>
      </c>
      <c r="X197" s="109" t="str">
        <f>IF(编辑!AI197="","",编辑!AI197)</f>
        <v/>
      </c>
      <c r="Y197" s="109" t="str">
        <f>IF(编辑!AJ197="","",编辑!AJ197)</f>
        <v/>
      </c>
      <c r="Z197" s="109" t="str">
        <f>IF(编辑!AK197="","",编辑!AK197)</f>
        <v/>
      </c>
      <c r="AA197" s="109" t="str">
        <f>IF(编辑!AM197="","",编辑!AM197)</f>
        <v/>
      </c>
      <c r="AB197" s="109" t="str">
        <f>IF(编辑!AN197="","",编辑!AN197)</f>
        <v/>
      </c>
      <c r="AC197" s="111" t="str">
        <f>IF(编辑!AO197="","",编辑!AO197)</f>
        <v/>
      </c>
    </row>
    <row r="198" spans="1:29">
      <c r="A198" s="109">
        <f>IF(编辑!A198="","",编辑!A198)</f>
        <v>210106</v>
      </c>
      <c r="B198" s="109" t="str">
        <f>IF(编辑!B198="","",编辑!B198)</f>
        <v>就职任务</v>
      </c>
      <c r="C198" s="109">
        <f>IF(编辑!I198="","",编辑!I198)</f>
        <v>51</v>
      </c>
      <c r="D198" s="109">
        <f>IF(编辑!J198="","",编辑!J198)</f>
        <v>5</v>
      </c>
      <c r="E198" s="109" t="str">
        <f>IF(编辑!K198="","",编辑!K198)</f>
        <v/>
      </c>
      <c r="F198" s="109" t="str">
        <f>IF(编辑!L198="","",编辑!L198)</f>
        <v/>
      </c>
      <c r="G198" s="109" t="str">
        <f>IF(编辑!N198="","",编辑!N198)</f>
        <v/>
      </c>
      <c r="H198" s="109" t="str">
        <f>IF(编辑!O198="","",编辑!O198)</f>
        <v/>
      </c>
      <c r="I198" s="109" t="str">
        <f>IF(编辑!P198="","",编辑!P198)</f>
        <v/>
      </c>
      <c r="J198" s="109" t="str">
        <f>IF(编辑!Q198="","",编辑!Q198)</f>
        <v/>
      </c>
      <c r="K198" s="109" t="str">
        <f>IF(编辑!S198="","",编辑!S198)</f>
        <v/>
      </c>
      <c r="L198" s="109" t="str">
        <f>IF(编辑!T198="","",编辑!T198)</f>
        <v/>
      </c>
      <c r="M198" s="109" t="str">
        <f>IF(编辑!U198="","",编辑!U198)</f>
        <v/>
      </c>
      <c r="N198" s="109" t="str">
        <f>IF(编辑!V198="","",编辑!V198)</f>
        <v/>
      </c>
      <c r="O198" s="109" t="str">
        <f>IF(编辑!X198="","",编辑!X198)</f>
        <v/>
      </c>
      <c r="P198" s="109" t="str">
        <f>IF(编辑!Y198="","",编辑!Y198)</f>
        <v/>
      </c>
      <c r="Q198" s="109" t="str">
        <f>IF(编辑!Z198="","",编辑!Z198)</f>
        <v/>
      </c>
      <c r="R198" s="109" t="str">
        <f>IF(编辑!AA198="","",编辑!AA198)</f>
        <v/>
      </c>
      <c r="S198" s="109" t="str">
        <f>IF(编辑!AC198="","",编辑!AC198)</f>
        <v/>
      </c>
      <c r="T198" s="109" t="str">
        <f>IF(编辑!AD198="","",编辑!AD198)</f>
        <v/>
      </c>
      <c r="U198" s="109" t="str">
        <f>IF(编辑!AE198="","",编辑!AE198)</f>
        <v/>
      </c>
      <c r="V198" s="109" t="str">
        <f>IF(编辑!AF198="","",编辑!AF198)</f>
        <v/>
      </c>
      <c r="W198" s="109" t="str">
        <f>IF(编辑!AH198="","",编辑!AH198)</f>
        <v/>
      </c>
      <c r="X198" s="109" t="str">
        <f>IF(编辑!AI198="","",编辑!AI198)</f>
        <v/>
      </c>
      <c r="Y198" s="109" t="str">
        <f>IF(编辑!AJ198="","",编辑!AJ198)</f>
        <v/>
      </c>
      <c r="Z198" s="109" t="str">
        <f>IF(编辑!AK198="","",编辑!AK198)</f>
        <v/>
      </c>
      <c r="AA198" s="109" t="str">
        <f>IF(编辑!AM198="","",编辑!AM198)</f>
        <v/>
      </c>
      <c r="AB198" s="109" t="str">
        <f>IF(编辑!AN198="","",编辑!AN198)</f>
        <v/>
      </c>
      <c r="AC198" s="111" t="str">
        <f>IF(编辑!AO198="","",编辑!AO198)</f>
        <v/>
      </c>
    </row>
    <row r="199" spans="1:29">
      <c r="A199" s="109">
        <f>IF(编辑!A199="","",编辑!A199)</f>
        <v>210107</v>
      </c>
      <c r="B199" s="109" t="str">
        <f>IF(编辑!B199="","",编辑!B199)</f>
        <v>就职任务</v>
      </c>
      <c r="C199" s="109">
        <f>IF(编辑!I199="","",编辑!I199)</f>
        <v>51</v>
      </c>
      <c r="D199" s="109">
        <f>IF(编辑!J199="","",编辑!J199)</f>
        <v>5</v>
      </c>
      <c r="E199" s="109" t="str">
        <f>IF(编辑!K199="","",编辑!K199)</f>
        <v/>
      </c>
      <c r="F199" s="109" t="str">
        <f>IF(编辑!L199="","",编辑!L199)</f>
        <v/>
      </c>
      <c r="G199" s="109" t="str">
        <f>IF(编辑!N199="","",编辑!N199)</f>
        <v/>
      </c>
      <c r="H199" s="109" t="str">
        <f>IF(编辑!O199="","",编辑!O199)</f>
        <v/>
      </c>
      <c r="I199" s="109" t="str">
        <f>IF(编辑!P199="","",编辑!P199)</f>
        <v/>
      </c>
      <c r="J199" s="109" t="str">
        <f>IF(编辑!Q199="","",编辑!Q199)</f>
        <v/>
      </c>
      <c r="K199" s="109" t="str">
        <f>IF(编辑!S199="","",编辑!S199)</f>
        <v/>
      </c>
      <c r="L199" s="109" t="str">
        <f>IF(编辑!T199="","",编辑!T199)</f>
        <v/>
      </c>
      <c r="M199" s="109" t="str">
        <f>IF(编辑!U199="","",编辑!U199)</f>
        <v/>
      </c>
      <c r="N199" s="109" t="str">
        <f>IF(编辑!V199="","",编辑!V199)</f>
        <v/>
      </c>
      <c r="O199" s="109" t="str">
        <f>IF(编辑!X199="","",编辑!X199)</f>
        <v/>
      </c>
      <c r="P199" s="109" t="str">
        <f>IF(编辑!Y199="","",编辑!Y199)</f>
        <v/>
      </c>
      <c r="Q199" s="109" t="str">
        <f>IF(编辑!Z199="","",编辑!Z199)</f>
        <v/>
      </c>
      <c r="R199" s="109" t="str">
        <f>IF(编辑!AA199="","",编辑!AA199)</f>
        <v/>
      </c>
      <c r="S199" s="109" t="str">
        <f>IF(编辑!AC199="","",编辑!AC199)</f>
        <v/>
      </c>
      <c r="T199" s="109" t="str">
        <f>IF(编辑!AD199="","",编辑!AD199)</f>
        <v/>
      </c>
      <c r="U199" s="109" t="str">
        <f>IF(编辑!AE199="","",编辑!AE199)</f>
        <v/>
      </c>
      <c r="V199" s="109" t="str">
        <f>IF(编辑!AF199="","",编辑!AF199)</f>
        <v/>
      </c>
      <c r="W199" s="109" t="str">
        <f>IF(编辑!AH199="","",编辑!AH199)</f>
        <v/>
      </c>
      <c r="X199" s="109" t="str">
        <f>IF(编辑!AI199="","",编辑!AI199)</f>
        <v/>
      </c>
      <c r="Y199" s="109" t="str">
        <f>IF(编辑!AJ199="","",编辑!AJ199)</f>
        <v/>
      </c>
      <c r="Z199" s="109" t="str">
        <f>IF(编辑!AK199="","",编辑!AK199)</f>
        <v/>
      </c>
      <c r="AA199" s="109" t="str">
        <f>IF(编辑!AM199="","",编辑!AM199)</f>
        <v/>
      </c>
      <c r="AB199" s="109" t="str">
        <f>IF(编辑!AN199="","",编辑!AN199)</f>
        <v/>
      </c>
      <c r="AC199" s="111" t="str">
        <f>IF(编辑!AO199="","",编辑!AO199)</f>
        <v/>
      </c>
    </row>
    <row r="200" spans="1:29">
      <c r="A200" s="109">
        <f>IF(编辑!A200="","",编辑!A200)</f>
        <v>210108</v>
      </c>
      <c r="B200" s="109" t="str">
        <f>IF(编辑!B200="","",编辑!B200)</f>
        <v>就职任务</v>
      </c>
      <c r="C200" s="109">
        <f>IF(编辑!I200="","",编辑!I200)</f>
        <v>51</v>
      </c>
      <c r="D200" s="109">
        <f>IF(编辑!J200="","",编辑!J200)</f>
        <v>5</v>
      </c>
      <c r="E200" s="109" t="str">
        <f>IF(编辑!K200="","",编辑!K200)</f>
        <v/>
      </c>
      <c r="F200" s="109" t="str">
        <f>IF(编辑!L200="","",编辑!L200)</f>
        <v/>
      </c>
      <c r="G200" s="109" t="str">
        <f>IF(编辑!N200="","",编辑!N200)</f>
        <v/>
      </c>
      <c r="H200" s="109" t="str">
        <f>IF(编辑!O200="","",编辑!O200)</f>
        <v/>
      </c>
      <c r="I200" s="109" t="str">
        <f>IF(编辑!P200="","",编辑!P200)</f>
        <v/>
      </c>
      <c r="J200" s="109" t="str">
        <f>IF(编辑!Q200="","",编辑!Q200)</f>
        <v/>
      </c>
      <c r="K200" s="109" t="str">
        <f>IF(编辑!S200="","",编辑!S200)</f>
        <v/>
      </c>
      <c r="L200" s="109" t="str">
        <f>IF(编辑!T200="","",编辑!T200)</f>
        <v/>
      </c>
      <c r="M200" s="109" t="str">
        <f>IF(编辑!U200="","",编辑!U200)</f>
        <v/>
      </c>
      <c r="N200" s="109" t="str">
        <f>IF(编辑!V200="","",编辑!V200)</f>
        <v/>
      </c>
      <c r="O200" s="109" t="str">
        <f>IF(编辑!X200="","",编辑!X200)</f>
        <v/>
      </c>
      <c r="P200" s="109" t="str">
        <f>IF(编辑!Y200="","",编辑!Y200)</f>
        <v/>
      </c>
      <c r="Q200" s="109" t="str">
        <f>IF(编辑!Z200="","",编辑!Z200)</f>
        <v/>
      </c>
      <c r="R200" s="109" t="str">
        <f>IF(编辑!AA200="","",编辑!AA200)</f>
        <v/>
      </c>
      <c r="S200" s="109" t="str">
        <f>IF(编辑!AC200="","",编辑!AC200)</f>
        <v/>
      </c>
      <c r="T200" s="109" t="str">
        <f>IF(编辑!AD200="","",编辑!AD200)</f>
        <v/>
      </c>
      <c r="U200" s="109" t="str">
        <f>IF(编辑!AE200="","",编辑!AE200)</f>
        <v/>
      </c>
      <c r="V200" s="109" t="str">
        <f>IF(编辑!AF200="","",编辑!AF200)</f>
        <v/>
      </c>
      <c r="W200" s="109" t="str">
        <f>IF(编辑!AH200="","",编辑!AH200)</f>
        <v/>
      </c>
      <c r="X200" s="109" t="str">
        <f>IF(编辑!AI200="","",编辑!AI200)</f>
        <v/>
      </c>
      <c r="Y200" s="109" t="str">
        <f>IF(编辑!AJ200="","",编辑!AJ200)</f>
        <v/>
      </c>
      <c r="Z200" s="109" t="str">
        <f>IF(编辑!AK200="","",编辑!AK200)</f>
        <v/>
      </c>
      <c r="AA200" s="109" t="str">
        <f>IF(编辑!AM200="","",编辑!AM200)</f>
        <v/>
      </c>
      <c r="AB200" s="109" t="str">
        <f>IF(编辑!AN200="","",编辑!AN200)</f>
        <v/>
      </c>
      <c r="AC200" s="111" t="str">
        <f>IF(编辑!AO200="","",编辑!AO200)</f>
        <v/>
      </c>
    </row>
    <row r="201" spans="1:29">
      <c r="A201" s="109">
        <f>IF(编辑!A201="","",编辑!A201)</f>
        <v>210109</v>
      </c>
      <c r="B201" s="109" t="str">
        <f>IF(编辑!B201="","",编辑!B201)</f>
        <v>就职任务</v>
      </c>
      <c r="C201" s="109">
        <f>IF(编辑!I201="","",编辑!I201)</f>
        <v>51</v>
      </c>
      <c r="D201" s="109">
        <f>IF(编辑!J201="","",编辑!J201)</f>
        <v>5</v>
      </c>
      <c r="E201" s="109" t="str">
        <f>IF(编辑!K201="","",编辑!K201)</f>
        <v/>
      </c>
      <c r="F201" s="109" t="str">
        <f>IF(编辑!L201="","",编辑!L201)</f>
        <v/>
      </c>
      <c r="G201" s="109" t="str">
        <f>IF(编辑!N201="","",编辑!N201)</f>
        <v/>
      </c>
      <c r="H201" s="109" t="str">
        <f>IF(编辑!O201="","",编辑!O201)</f>
        <v/>
      </c>
      <c r="I201" s="109" t="str">
        <f>IF(编辑!P201="","",编辑!P201)</f>
        <v/>
      </c>
      <c r="J201" s="109" t="str">
        <f>IF(编辑!Q201="","",编辑!Q201)</f>
        <v/>
      </c>
      <c r="K201" s="109" t="str">
        <f>IF(编辑!S201="","",编辑!S201)</f>
        <v/>
      </c>
      <c r="L201" s="109" t="str">
        <f>IF(编辑!T201="","",编辑!T201)</f>
        <v/>
      </c>
      <c r="M201" s="109" t="str">
        <f>IF(编辑!U201="","",编辑!U201)</f>
        <v/>
      </c>
      <c r="N201" s="109" t="str">
        <f>IF(编辑!V201="","",编辑!V201)</f>
        <v/>
      </c>
      <c r="O201" s="109" t="str">
        <f>IF(编辑!X201="","",编辑!X201)</f>
        <v/>
      </c>
      <c r="P201" s="109" t="str">
        <f>IF(编辑!Y201="","",编辑!Y201)</f>
        <v/>
      </c>
      <c r="Q201" s="109" t="str">
        <f>IF(编辑!Z201="","",编辑!Z201)</f>
        <v/>
      </c>
      <c r="R201" s="109" t="str">
        <f>IF(编辑!AA201="","",编辑!AA201)</f>
        <v/>
      </c>
      <c r="S201" s="109" t="str">
        <f>IF(编辑!AC201="","",编辑!AC201)</f>
        <v/>
      </c>
      <c r="T201" s="109" t="str">
        <f>IF(编辑!AD201="","",编辑!AD201)</f>
        <v/>
      </c>
      <c r="U201" s="109" t="str">
        <f>IF(编辑!AE201="","",编辑!AE201)</f>
        <v/>
      </c>
      <c r="V201" s="109" t="str">
        <f>IF(编辑!AF201="","",编辑!AF201)</f>
        <v/>
      </c>
      <c r="W201" s="109" t="str">
        <f>IF(编辑!AH201="","",编辑!AH201)</f>
        <v/>
      </c>
      <c r="X201" s="109" t="str">
        <f>IF(编辑!AI201="","",编辑!AI201)</f>
        <v/>
      </c>
      <c r="Y201" s="109" t="str">
        <f>IF(编辑!AJ201="","",编辑!AJ201)</f>
        <v/>
      </c>
      <c r="Z201" s="109" t="str">
        <f>IF(编辑!AK201="","",编辑!AK201)</f>
        <v/>
      </c>
      <c r="AA201" s="109" t="str">
        <f>IF(编辑!AM201="","",编辑!AM201)</f>
        <v/>
      </c>
      <c r="AB201" s="109" t="str">
        <f>IF(编辑!AN201="","",编辑!AN201)</f>
        <v/>
      </c>
      <c r="AC201" s="111" t="str">
        <f>IF(编辑!AO201="","",编辑!AO201)</f>
        <v/>
      </c>
    </row>
    <row r="202" spans="1:29">
      <c r="A202" s="109">
        <f>IF(编辑!A202="","",编辑!A202)</f>
        <v>210110</v>
      </c>
      <c r="B202" s="109" t="str">
        <f>IF(编辑!B202="","",编辑!B202)</f>
        <v>就职任务</v>
      </c>
      <c r="C202" s="109">
        <f>IF(编辑!I202="","",编辑!I202)</f>
        <v>51</v>
      </c>
      <c r="D202" s="109">
        <f>IF(编辑!J202="","",编辑!J202)</f>
        <v>5</v>
      </c>
      <c r="E202" s="109" t="str">
        <f>IF(编辑!K202="","",编辑!K202)</f>
        <v/>
      </c>
      <c r="F202" s="109" t="str">
        <f>IF(编辑!L202="","",编辑!L202)</f>
        <v/>
      </c>
      <c r="G202" s="109" t="str">
        <f>IF(编辑!N202="","",编辑!N202)</f>
        <v/>
      </c>
      <c r="H202" s="109" t="str">
        <f>IF(编辑!O202="","",编辑!O202)</f>
        <v/>
      </c>
      <c r="I202" s="109" t="str">
        <f>IF(编辑!P202="","",编辑!P202)</f>
        <v/>
      </c>
      <c r="J202" s="109" t="str">
        <f>IF(编辑!Q202="","",编辑!Q202)</f>
        <v/>
      </c>
      <c r="K202" s="109" t="str">
        <f>IF(编辑!S202="","",编辑!S202)</f>
        <v/>
      </c>
      <c r="L202" s="109" t="str">
        <f>IF(编辑!T202="","",编辑!T202)</f>
        <v/>
      </c>
      <c r="M202" s="109" t="str">
        <f>IF(编辑!U202="","",编辑!U202)</f>
        <v/>
      </c>
      <c r="N202" s="109" t="str">
        <f>IF(编辑!V202="","",编辑!V202)</f>
        <v/>
      </c>
      <c r="O202" s="109" t="str">
        <f>IF(编辑!X202="","",编辑!X202)</f>
        <v/>
      </c>
      <c r="P202" s="109" t="str">
        <f>IF(编辑!Y202="","",编辑!Y202)</f>
        <v/>
      </c>
      <c r="Q202" s="109" t="str">
        <f>IF(编辑!Z202="","",编辑!Z202)</f>
        <v/>
      </c>
      <c r="R202" s="109" t="str">
        <f>IF(编辑!AA202="","",编辑!AA202)</f>
        <v/>
      </c>
      <c r="S202" s="109" t="str">
        <f>IF(编辑!AC202="","",编辑!AC202)</f>
        <v/>
      </c>
      <c r="T202" s="109" t="str">
        <f>IF(编辑!AD202="","",编辑!AD202)</f>
        <v/>
      </c>
      <c r="U202" s="109" t="str">
        <f>IF(编辑!AE202="","",编辑!AE202)</f>
        <v/>
      </c>
      <c r="V202" s="109" t="str">
        <f>IF(编辑!AF202="","",编辑!AF202)</f>
        <v/>
      </c>
      <c r="W202" s="109" t="str">
        <f>IF(编辑!AH202="","",编辑!AH202)</f>
        <v/>
      </c>
      <c r="X202" s="109" t="str">
        <f>IF(编辑!AI202="","",编辑!AI202)</f>
        <v/>
      </c>
      <c r="Y202" s="109" t="str">
        <f>IF(编辑!AJ202="","",编辑!AJ202)</f>
        <v/>
      </c>
      <c r="Z202" s="109" t="str">
        <f>IF(编辑!AK202="","",编辑!AK202)</f>
        <v/>
      </c>
      <c r="AA202" s="109" t="str">
        <f>IF(编辑!AM202="","",编辑!AM202)</f>
        <v/>
      </c>
      <c r="AB202" s="109" t="str">
        <f>IF(编辑!AN202="","",编辑!AN202)</f>
        <v/>
      </c>
      <c r="AC202" s="111" t="str">
        <f>IF(编辑!AO202="","",编辑!AO202)</f>
        <v/>
      </c>
    </row>
    <row r="203" spans="1:29">
      <c r="A203" s="109">
        <f>IF(编辑!A203="","",编辑!A203)</f>
        <v>210111</v>
      </c>
      <c r="B203" s="109" t="str">
        <f>IF(编辑!B203="","",编辑!B203)</f>
        <v>就职任务</v>
      </c>
      <c r="C203" s="109">
        <f>IF(编辑!I203="","",编辑!I203)</f>
        <v>51</v>
      </c>
      <c r="D203" s="109">
        <f>IF(编辑!J203="","",编辑!J203)</f>
        <v>5</v>
      </c>
      <c r="E203" s="109" t="str">
        <f>IF(编辑!K203="","",编辑!K203)</f>
        <v/>
      </c>
      <c r="F203" s="109" t="str">
        <f>IF(编辑!L203="","",编辑!L203)</f>
        <v/>
      </c>
      <c r="G203" s="109" t="str">
        <f>IF(编辑!N203="","",编辑!N203)</f>
        <v/>
      </c>
      <c r="H203" s="109" t="str">
        <f>IF(编辑!O203="","",编辑!O203)</f>
        <v/>
      </c>
      <c r="I203" s="109" t="str">
        <f>IF(编辑!P203="","",编辑!P203)</f>
        <v/>
      </c>
      <c r="J203" s="109" t="str">
        <f>IF(编辑!Q203="","",编辑!Q203)</f>
        <v/>
      </c>
      <c r="K203" s="109" t="str">
        <f>IF(编辑!S203="","",编辑!S203)</f>
        <v/>
      </c>
      <c r="L203" s="109" t="str">
        <f>IF(编辑!T203="","",编辑!T203)</f>
        <v/>
      </c>
      <c r="M203" s="109" t="str">
        <f>IF(编辑!U203="","",编辑!U203)</f>
        <v/>
      </c>
      <c r="N203" s="109" t="str">
        <f>IF(编辑!V203="","",编辑!V203)</f>
        <v/>
      </c>
      <c r="O203" s="109" t="str">
        <f>IF(编辑!X203="","",编辑!X203)</f>
        <v/>
      </c>
      <c r="P203" s="109" t="str">
        <f>IF(编辑!Y203="","",编辑!Y203)</f>
        <v/>
      </c>
      <c r="Q203" s="109" t="str">
        <f>IF(编辑!Z203="","",编辑!Z203)</f>
        <v/>
      </c>
      <c r="R203" s="109" t="str">
        <f>IF(编辑!AA203="","",编辑!AA203)</f>
        <v/>
      </c>
      <c r="S203" s="109" t="str">
        <f>IF(编辑!AC203="","",编辑!AC203)</f>
        <v/>
      </c>
      <c r="T203" s="109" t="str">
        <f>IF(编辑!AD203="","",编辑!AD203)</f>
        <v/>
      </c>
      <c r="U203" s="109" t="str">
        <f>IF(编辑!AE203="","",编辑!AE203)</f>
        <v/>
      </c>
      <c r="V203" s="109" t="str">
        <f>IF(编辑!AF203="","",编辑!AF203)</f>
        <v/>
      </c>
      <c r="W203" s="109" t="str">
        <f>IF(编辑!AH203="","",编辑!AH203)</f>
        <v/>
      </c>
      <c r="X203" s="109" t="str">
        <f>IF(编辑!AI203="","",编辑!AI203)</f>
        <v/>
      </c>
      <c r="Y203" s="109" t="str">
        <f>IF(编辑!AJ203="","",编辑!AJ203)</f>
        <v/>
      </c>
      <c r="Z203" s="109" t="str">
        <f>IF(编辑!AK203="","",编辑!AK203)</f>
        <v/>
      </c>
      <c r="AA203" s="109" t="str">
        <f>IF(编辑!AM203="","",编辑!AM203)</f>
        <v/>
      </c>
      <c r="AB203" s="109" t="str">
        <f>IF(编辑!AN203="","",编辑!AN203)</f>
        <v/>
      </c>
      <c r="AC203" s="111" t="str">
        <f>IF(编辑!AO203="","",编辑!AO203)</f>
        <v/>
      </c>
    </row>
    <row r="204" spans="1:29">
      <c r="A204" s="109">
        <f>IF(编辑!A204="","",编辑!A204)</f>
        <v>220001</v>
      </c>
      <c r="B204" s="109" t="str">
        <f>IF(编辑!B204="","",编辑!B204)</f>
        <v>日常任务</v>
      </c>
      <c r="C204" s="109">
        <f>IF(编辑!I204="","",编辑!I204)</f>
        <v>17000</v>
      </c>
      <c r="D204" s="109">
        <f>IF(编辑!J204="","",编辑!J204)</f>
        <v>264</v>
      </c>
      <c r="E204" s="109" t="str">
        <f>IF(编辑!K204="","",编辑!K204)</f>
        <v/>
      </c>
      <c r="F204" s="109">
        <f>IF(编辑!L204="","",编辑!L204)</f>
        <v>5002</v>
      </c>
      <c r="G204" s="109">
        <f>IF(编辑!N204="","",编辑!N204)</f>
        <v>1</v>
      </c>
      <c r="H204" s="109">
        <f>IF(编辑!O204="","",编辑!O204)</f>
        <v>1</v>
      </c>
      <c r="I204" s="109">
        <f>IF(编辑!P204="","",编辑!P204)</f>
        <v>1000</v>
      </c>
      <c r="J204" s="109" t="str">
        <f>IF(编辑!Q204="","",编辑!Q204)</f>
        <v/>
      </c>
      <c r="K204" s="109" t="str">
        <f>IF(编辑!S204="","",编辑!S204)</f>
        <v/>
      </c>
      <c r="L204" s="109" t="str">
        <f>IF(编辑!T204="","",编辑!T204)</f>
        <v/>
      </c>
      <c r="M204" s="109" t="str">
        <f>IF(编辑!U204="","",编辑!U204)</f>
        <v/>
      </c>
      <c r="N204" s="109" t="str">
        <f>IF(编辑!V204="","",编辑!V204)</f>
        <v/>
      </c>
      <c r="O204" s="109" t="str">
        <f>IF(编辑!X204="","",编辑!X204)</f>
        <v/>
      </c>
      <c r="P204" s="109" t="str">
        <f>IF(编辑!Y204="","",编辑!Y204)</f>
        <v/>
      </c>
      <c r="Q204" s="109" t="str">
        <f>IF(编辑!Z204="","",编辑!Z204)</f>
        <v/>
      </c>
      <c r="R204" s="109" t="str">
        <f>IF(编辑!AA204="","",编辑!AA204)</f>
        <v/>
      </c>
      <c r="S204" s="109" t="str">
        <f>IF(编辑!AC204="","",编辑!AC204)</f>
        <v/>
      </c>
      <c r="T204" s="109" t="str">
        <f>IF(编辑!AD204="","",编辑!AD204)</f>
        <v/>
      </c>
      <c r="U204" s="109" t="str">
        <f>IF(编辑!AE204="","",编辑!AE204)</f>
        <v/>
      </c>
      <c r="V204" s="109" t="str">
        <f>IF(编辑!AF204="","",编辑!AF204)</f>
        <v/>
      </c>
      <c r="W204" s="109" t="str">
        <f>IF(编辑!AH204="","",编辑!AH204)</f>
        <v/>
      </c>
      <c r="X204" s="109" t="str">
        <f>IF(编辑!AI204="","",编辑!AI204)</f>
        <v/>
      </c>
      <c r="Y204" s="109" t="str">
        <f>IF(编辑!AJ204="","",编辑!AJ204)</f>
        <v/>
      </c>
      <c r="Z204" s="109" t="str">
        <f>IF(编辑!AK204="","",编辑!AK204)</f>
        <v/>
      </c>
      <c r="AA204" s="109" t="str">
        <f>IF(编辑!AM204="","",编辑!AM204)</f>
        <v/>
      </c>
      <c r="AB204" s="109" t="str">
        <f>IF(编辑!AN204="","",编辑!AN204)</f>
        <v/>
      </c>
      <c r="AC204" s="111" t="str">
        <f>IF(编辑!AO204="","",编辑!AO204)</f>
        <v/>
      </c>
    </row>
    <row r="205" spans="1:29">
      <c r="A205" s="109">
        <f>IF(编辑!A205="","",编辑!A205)</f>
        <v>220002</v>
      </c>
      <c r="B205" s="109" t="str">
        <f>IF(编辑!B205="","",编辑!B205)</f>
        <v>日常任务</v>
      </c>
      <c r="C205" s="109">
        <f>IF(编辑!I205="","",编辑!I205)</f>
        <v>17000</v>
      </c>
      <c r="D205" s="109">
        <f>IF(编辑!J205="","",编辑!J205)</f>
        <v>264</v>
      </c>
      <c r="E205" s="109" t="str">
        <f>IF(编辑!K205="","",编辑!K205)</f>
        <v/>
      </c>
      <c r="F205" s="109">
        <f>IF(编辑!L205="","",编辑!L205)</f>
        <v>5002</v>
      </c>
      <c r="G205" s="109">
        <f>IF(编辑!N205="","",编辑!N205)</f>
        <v>1</v>
      </c>
      <c r="H205" s="109">
        <f>IF(编辑!O205="","",编辑!O205)</f>
        <v>1</v>
      </c>
      <c r="I205" s="109">
        <f>IF(编辑!P205="","",编辑!P205)</f>
        <v>1000</v>
      </c>
      <c r="J205" s="109" t="str">
        <f>IF(编辑!Q205="","",编辑!Q205)</f>
        <v/>
      </c>
      <c r="K205" s="109" t="str">
        <f>IF(编辑!S205="","",编辑!S205)</f>
        <v/>
      </c>
      <c r="L205" s="109" t="str">
        <f>IF(编辑!T205="","",编辑!T205)</f>
        <v/>
      </c>
      <c r="M205" s="109" t="str">
        <f>IF(编辑!U205="","",编辑!U205)</f>
        <v/>
      </c>
      <c r="N205" s="109" t="str">
        <f>IF(编辑!V205="","",编辑!V205)</f>
        <v/>
      </c>
      <c r="O205" s="109" t="str">
        <f>IF(编辑!X205="","",编辑!X205)</f>
        <v/>
      </c>
      <c r="P205" s="109" t="str">
        <f>IF(编辑!Y205="","",编辑!Y205)</f>
        <v/>
      </c>
      <c r="Q205" s="109" t="str">
        <f>IF(编辑!Z205="","",编辑!Z205)</f>
        <v/>
      </c>
      <c r="R205" s="109" t="str">
        <f>IF(编辑!AA205="","",编辑!AA205)</f>
        <v/>
      </c>
      <c r="S205" s="109" t="str">
        <f>IF(编辑!AC205="","",编辑!AC205)</f>
        <v/>
      </c>
      <c r="T205" s="109" t="str">
        <f>IF(编辑!AD205="","",编辑!AD205)</f>
        <v/>
      </c>
      <c r="U205" s="109" t="str">
        <f>IF(编辑!AE205="","",编辑!AE205)</f>
        <v/>
      </c>
      <c r="V205" s="109" t="str">
        <f>IF(编辑!AF205="","",编辑!AF205)</f>
        <v/>
      </c>
      <c r="W205" s="109" t="str">
        <f>IF(编辑!AH205="","",编辑!AH205)</f>
        <v/>
      </c>
      <c r="X205" s="109" t="str">
        <f>IF(编辑!AI205="","",编辑!AI205)</f>
        <v/>
      </c>
      <c r="Y205" s="109" t="str">
        <f>IF(编辑!AJ205="","",编辑!AJ205)</f>
        <v/>
      </c>
      <c r="Z205" s="109" t="str">
        <f>IF(编辑!AK205="","",编辑!AK205)</f>
        <v/>
      </c>
      <c r="AA205" s="109" t="str">
        <f>IF(编辑!AM205="","",编辑!AM205)</f>
        <v/>
      </c>
      <c r="AB205" s="109" t="str">
        <f>IF(编辑!AN205="","",编辑!AN205)</f>
        <v/>
      </c>
      <c r="AC205" s="111" t="str">
        <f>IF(编辑!AO205="","",编辑!AO205)</f>
        <v/>
      </c>
    </row>
    <row r="206" spans="1:29">
      <c r="A206" s="109">
        <f>IF(编辑!A206="","",编辑!A206)</f>
        <v>220003</v>
      </c>
      <c r="B206" s="109" t="str">
        <f>IF(编辑!B206="","",编辑!B206)</f>
        <v>日常任务</v>
      </c>
      <c r="C206" s="109">
        <f>IF(编辑!I206="","",编辑!I206)</f>
        <v>17000</v>
      </c>
      <c r="D206" s="109">
        <f>IF(编辑!J206="","",编辑!J206)</f>
        <v>264</v>
      </c>
      <c r="E206" s="109" t="str">
        <f>IF(编辑!K206="","",编辑!K206)</f>
        <v/>
      </c>
      <c r="F206" s="109">
        <f>IF(编辑!L206="","",编辑!L206)</f>
        <v>5002</v>
      </c>
      <c r="G206" s="109">
        <f>IF(编辑!N206="","",编辑!N206)</f>
        <v>1</v>
      </c>
      <c r="H206" s="109">
        <f>IF(编辑!O206="","",编辑!O206)</f>
        <v>1</v>
      </c>
      <c r="I206" s="109">
        <f>IF(编辑!P206="","",编辑!P206)</f>
        <v>1000</v>
      </c>
      <c r="J206" s="109" t="str">
        <f>IF(编辑!Q206="","",编辑!Q206)</f>
        <v/>
      </c>
      <c r="K206" s="109" t="str">
        <f>IF(编辑!S206="","",编辑!S206)</f>
        <v/>
      </c>
      <c r="L206" s="109" t="str">
        <f>IF(编辑!T206="","",编辑!T206)</f>
        <v/>
      </c>
      <c r="M206" s="109" t="str">
        <f>IF(编辑!U206="","",编辑!U206)</f>
        <v/>
      </c>
      <c r="N206" s="109" t="str">
        <f>IF(编辑!V206="","",编辑!V206)</f>
        <v/>
      </c>
      <c r="O206" s="109" t="str">
        <f>IF(编辑!X206="","",编辑!X206)</f>
        <v/>
      </c>
      <c r="P206" s="109" t="str">
        <f>IF(编辑!Y206="","",编辑!Y206)</f>
        <v/>
      </c>
      <c r="Q206" s="109" t="str">
        <f>IF(编辑!Z206="","",编辑!Z206)</f>
        <v/>
      </c>
      <c r="R206" s="109" t="str">
        <f>IF(编辑!AA206="","",编辑!AA206)</f>
        <v/>
      </c>
      <c r="S206" s="109" t="str">
        <f>IF(编辑!AC206="","",编辑!AC206)</f>
        <v/>
      </c>
      <c r="T206" s="109" t="str">
        <f>IF(编辑!AD206="","",编辑!AD206)</f>
        <v/>
      </c>
      <c r="U206" s="109" t="str">
        <f>IF(编辑!AE206="","",编辑!AE206)</f>
        <v/>
      </c>
      <c r="V206" s="109" t="str">
        <f>IF(编辑!AF206="","",编辑!AF206)</f>
        <v/>
      </c>
      <c r="W206" s="109" t="str">
        <f>IF(编辑!AH206="","",编辑!AH206)</f>
        <v/>
      </c>
      <c r="X206" s="109" t="str">
        <f>IF(编辑!AI206="","",编辑!AI206)</f>
        <v/>
      </c>
      <c r="Y206" s="109" t="str">
        <f>IF(编辑!AJ206="","",编辑!AJ206)</f>
        <v/>
      </c>
      <c r="Z206" s="109" t="str">
        <f>IF(编辑!AK206="","",编辑!AK206)</f>
        <v/>
      </c>
      <c r="AA206" s="109" t="str">
        <f>IF(编辑!AM206="","",编辑!AM206)</f>
        <v/>
      </c>
      <c r="AB206" s="109" t="str">
        <f>IF(编辑!AN206="","",编辑!AN206)</f>
        <v/>
      </c>
      <c r="AC206" s="111" t="str">
        <f>IF(编辑!AO206="","",编辑!AO206)</f>
        <v/>
      </c>
    </row>
    <row r="207" spans="1:29">
      <c r="A207" s="109">
        <f>IF(编辑!A207="","",编辑!A207)</f>
        <v>220004</v>
      </c>
      <c r="B207" s="109" t="str">
        <f>IF(编辑!B207="","",编辑!B207)</f>
        <v>日常任务</v>
      </c>
      <c r="C207" s="109">
        <f>IF(编辑!I207="","",编辑!I207)</f>
        <v>17000</v>
      </c>
      <c r="D207" s="109">
        <f>IF(编辑!J207="","",编辑!J207)</f>
        <v>264</v>
      </c>
      <c r="E207" s="109" t="str">
        <f>IF(编辑!K207="","",编辑!K207)</f>
        <v/>
      </c>
      <c r="F207" s="109">
        <f>IF(编辑!L207="","",编辑!L207)</f>
        <v>5002</v>
      </c>
      <c r="G207" s="109">
        <f>IF(编辑!N207="","",编辑!N207)</f>
        <v>1</v>
      </c>
      <c r="H207" s="109">
        <f>IF(编辑!O207="","",编辑!O207)</f>
        <v>1</v>
      </c>
      <c r="I207" s="109">
        <f>IF(编辑!P207="","",编辑!P207)</f>
        <v>1000</v>
      </c>
      <c r="J207" s="109" t="str">
        <f>IF(编辑!Q207="","",编辑!Q207)</f>
        <v/>
      </c>
      <c r="K207" s="109" t="str">
        <f>IF(编辑!S207="","",编辑!S207)</f>
        <v/>
      </c>
      <c r="L207" s="109" t="str">
        <f>IF(编辑!T207="","",编辑!T207)</f>
        <v/>
      </c>
      <c r="M207" s="109" t="str">
        <f>IF(编辑!U207="","",编辑!U207)</f>
        <v/>
      </c>
      <c r="N207" s="109" t="str">
        <f>IF(编辑!V207="","",编辑!V207)</f>
        <v/>
      </c>
      <c r="O207" s="109" t="str">
        <f>IF(编辑!X207="","",编辑!X207)</f>
        <v/>
      </c>
      <c r="P207" s="109" t="str">
        <f>IF(编辑!Y207="","",编辑!Y207)</f>
        <v/>
      </c>
      <c r="Q207" s="109" t="str">
        <f>IF(编辑!Z207="","",编辑!Z207)</f>
        <v/>
      </c>
      <c r="R207" s="109" t="str">
        <f>IF(编辑!AA207="","",编辑!AA207)</f>
        <v/>
      </c>
      <c r="S207" s="109" t="str">
        <f>IF(编辑!AC207="","",编辑!AC207)</f>
        <v/>
      </c>
      <c r="T207" s="109" t="str">
        <f>IF(编辑!AD207="","",编辑!AD207)</f>
        <v/>
      </c>
      <c r="U207" s="109" t="str">
        <f>IF(编辑!AE207="","",编辑!AE207)</f>
        <v/>
      </c>
      <c r="V207" s="109" t="str">
        <f>IF(编辑!AF207="","",编辑!AF207)</f>
        <v/>
      </c>
      <c r="W207" s="109" t="str">
        <f>IF(编辑!AH207="","",编辑!AH207)</f>
        <v/>
      </c>
      <c r="X207" s="109" t="str">
        <f>IF(编辑!AI207="","",编辑!AI207)</f>
        <v/>
      </c>
      <c r="Y207" s="109" t="str">
        <f>IF(编辑!AJ207="","",编辑!AJ207)</f>
        <v/>
      </c>
      <c r="Z207" s="109" t="str">
        <f>IF(编辑!AK207="","",编辑!AK207)</f>
        <v/>
      </c>
      <c r="AA207" s="109" t="str">
        <f>IF(编辑!AM207="","",编辑!AM207)</f>
        <v/>
      </c>
      <c r="AB207" s="109" t="str">
        <f>IF(编辑!AN207="","",编辑!AN207)</f>
        <v/>
      </c>
      <c r="AC207" s="111" t="str">
        <f>IF(编辑!AO207="","",编辑!AO207)</f>
        <v/>
      </c>
    </row>
    <row r="208" spans="1:29">
      <c r="A208" s="109">
        <f>IF(编辑!A208="","",编辑!A208)</f>
        <v>220005</v>
      </c>
      <c r="B208" s="109" t="str">
        <f>IF(编辑!B208="","",编辑!B208)</f>
        <v>日常任务</v>
      </c>
      <c r="C208" s="109">
        <f>IF(编辑!I208="","",编辑!I208)</f>
        <v>17000</v>
      </c>
      <c r="D208" s="109">
        <f>IF(编辑!J208="","",编辑!J208)</f>
        <v>264</v>
      </c>
      <c r="E208" s="109" t="str">
        <f>IF(编辑!K208="","",编辑!K208)</f>
        <v/>
      </c>
      <c r="F208" s="109">
        <f>IF(编辑!L208="","",编辑!L208)</f>
        <v>5002</v>
      </c>
      <c r="G208" s="109">
        <f>IF(编辑!N208="","",编辑!N208)</f>
        <v>1</v>
      </c>
      <c r="H208" s="109">
        <f>IF(编辑!O208="","",编辑!O208)</f>
        <v>1</v>
      </c>
      <c r="I208" s="109">
        <f>IF(编辑!P208="","",编辑!P208)</f>
        <v>1000</v>
      </c>
      <c r="J208" s="109" t="str">
        <f>IF(编辑!Q208="","",编辑!Q208)</f>
        <v/>
      </c>
      <c r="K208" s="109" t="str">
        <f>IF(编辑!S208="","",编辑!S208)</f>
        <v/>
      </c>
      <c r="L208" s="109" t="str">
        <f>IF(编辑!T208="","",编辑!T208)</f>
        <v/>
      </c>
      <c r="M208" s="109" t="str">
        <f>IF(编辑!U208="","",编辑!U208)</f>
        <v/>
      </c>
      <c r="N208" s="109" t="str">
        <f>IF(编辑!V208="","",编辑!V208)</f>
        <v/>
      </c>
      <c r="O208" s="109" t="str">
        <f>IF(编辑!X208="","",编辑!X208)</f>
        <v/>
      </c>
      <c r="P208" s="109" t="str">
        <f>IF(编辑!Y208="","",编辑!Y208)</f>
        <v/>
      </c>
      <c r="Q208" s="109" t="str">
        <f>IF(编辑!Z208="","",编辑!Z208)</f>
        <v/>
      </c>
      <c r="R208" s="109" t="str">
        <f>IF(编辑!AA208="","",编辑!AA208)</f>
        <v/>
      </c>
      <c r="S208" s="109" t="str">
        <f>IF(编辑!AC208="","",编辑!AC208)</f>
        <v/>
      </c>
      <c r="T208" s="109" t="str">
        <f>IF(编辑!AD208="","",编辑!AD208)</f>
        <v/>
      </c>
      <c r="U208" s="109" t="str">
        <f>IF(编辑!AE208="","",编辑!AE208)</f>
        <v/>
      </c>
      <c r="V208" s="109" t="str">
        <f>IF(编辑!AF208="","",编辑!AF208)</f>
        <v/>
      </c>
      <c r="W208" s="109" t="str">
        <f>IF(编辑!AH208="","",编辑!AH208)</f>
        <v/>
      </c>
      <c r="X208" s="109" t="str">
        <f>IF(编辑!AI208="","",编辑!AI208)</f>
        <v/>
      </c>
      <c r="Y208" s="109" t="str">
        <f>IF(编辑!AJ208="","",编辑!AJ208)</f>
        <v/>
      </c>
      <c r="Z208" s="109" t="str">
        <f>IF(编辑!AK208="","",编辑!AK208)</f>
        <v/>
      </c>
      <c r="AA208" s="109" t="str">
        <f>IF(编辑!AM208="","",编辑!AM208)</f>
        <v/>
      </c>
      <c r="AB208" s="109" t="str">
        <f>IF(编辑!AN208="","",编辑!AN208)</f>
        <v/>
      </c>
      <c r="AC208" s="111" t="str">
        <f>IF(编辑!AO208="","",编辑!AO208)</f>
        <v/>
      </c>
    </row>
    <row r="209" spans="1:29">
      <c r="A209" s="109">
        <f>IF(编辑!A209="","",编辑!A209)</f>
        <v>220006</v>
      </c>
      <c r="B209" s="109" t="str">
        <f>IF(编辑!B209="","",编辑!B209)</f>
        <v>日常任务</v>
      </c>
      <c r="C209" s="109">
        <f>IF(编辑!I209="","",编辑!I209)</f>
        <v>17000</v>
      </c>
      <c r="D209" s="109">
        <f>IF(编辑!J209="","",编辑!J209)</f>
        <v>264</v>
      </c>
      <c r="E209" s="109" t="str">
        <f>IF(编辑!K209="","",编辑!K209)</f>
        <v/>
      </c>
      <c r="F209" s="109">
        <f>IF(编辑!L209="","",编辑!L209)</f>
        <v>5002</v>
      </c>
      <c r="G209" s="109">
        <f>IF(编辑!N209="","",编辑!N209)</f>
        <v>1</v>
      </c>
      <c r="H209" s="109">
        <f>IF(编辑!O209="","",编辑!O209)</f>
        <v>1</v>
      </c>
      <c r="I209" s="109">
        <f>IF(编辑!P209="","",编辑!P209)</f>
        <v>1000</v>
      </c>
      <c r="J209" s="109" t="str">
        <f>IF(编辑!Q209="","",编辑!Q209)</f>
        <v/>
      </c>
      <c r="K209" s="109" t="str">
        <f>IF(编辑!S209="","",编辑!S209)</f>
        <v/>
      </c>
      <c r="L209" s="109" t="str">
        <f>IF(编辑!T209="","",编辑!T209)</f>
        <v/>
      </c>
      <c r="M209" s="109" t="str">
        <f>IF(编辑!U209="","",编辑!U209)</f>
        <v/>
      </c>
      <c r="N209" s="109" t="str">
        <f>IF(编辑!V209="","",编辑!V209)</f>
        <v/>
      </c>
      <c r="O209" s="109" t="str">
        <f>IF(编辑!X209="","",编辑!X209)</f>
        <v/>
      </c>
      <c r="P209" s="109" t="str">
        <f>IF(编辑!Y209="","",编辑!Y209)</f>
        <v/>
      </c>
      <c r="Q209" s="109" t="str">
        <f>IF(编辑!Z209="","",编辑!Z209)</f>
        <v/>
      </c>
      <c r="R209" s="109" t="str">
        <f>IF(编辑!AA209="","",编辑!AA209)</f>
        <v/>
      </c>
      <c r="S209" s="109" t="str">
        <f>IF(编辑!AC209="","",编辑!AC209)</f>
        <v/>
      </c>
      <c r="T209" s="109" t="str">
        <f>IF(编辑!AD209="","",编辑!AD209)</f>
        <v/>
      </c>
      <c r="U209" s="109" t="str">
        <f>IF(编辑!AE209="","",编辑!AE209)</f>
        <v/>
      </c>
      <c r="V209" s="109" t="str">
        <f>IF(编辑!AF209="","",编辑!AF209)</f>
        <v/>
      </c>
      <c r="W209" s="109" t="str">
        <f>IF(编辑!AH209="","",编辑!AH209)</f>
        <v/>
      </c>
      <c r="X209" s="109" t="str">
        <f>IF(编辑!AI209="","",编辑!AI209)</f>
        <v/>
      </c>
      <c r="Y209" s="109" t="str">
        <f>IF(编辑!AJ209="","",编辑!AJ209)</f>
        <v/>
      </c>
      <c r="Z209" s="109" t="str">
        <f>IF(编辑!AK209="","",编辑!AK209)</f>
        <v/>
      </c>
      <c r="AA209" s="109" t="str">
        <f>IF(编辑!AM209="","",编辑!AM209)</f>
        <v/>
      </c>
      <c r="AB209" s="109" t="str">
        <f>IF(编辑!AN209="","",编辑!AN209)</f>
        <v/>
      </c>
      <c r="AC209" s="111" t="str">
        <f>IF(编辑!AO209="","",编辑!AO209)</f>
        <v/>
      </c>
    </row>
    <row r="210" spans="1:29">
      <c r="A210" s="109">
        <f>IF(编辑!A210="","",编辑!A210)</f>
        <v>220007</v>
      </c>
      <c r="B210" s="109" t="str">
        <f>IF(编辑!B210="","",编辑!B210)</f>
        <v>日常任务</v>
      </c>
      <c r="C210" s="109">
        <f>IF(编辑!I210="","",编辑!I210)</f>
        <v>17000</v>
      </c>
      <c r="D210" s="109">
        <f>IF(编辑!J210="","",编辑!J210)</f>
        <v>264</v>
      </c>
      <c r="E210" s="109" t="str">
        <f>IF(编辑!K210="","",编辑!K210)</f>
        <v/>
      </c>
      <c r="F210" s="109">
        <f>IF(编辑!L210="","",编辑!L210)</f>
        <v>5002</v>
      </c>
      <c r="G210" s="109">
        <f>IF(编辑!N210="","",编辑!N210)</f>
        <v>1</v>
      </c>
      <c r="H210" s="109">
        <f>IF(编辑!O210="","",编辑!O210)</f>
        <v>1</v>
      </c>
      <c r="I210" s="109">
        <f>IF(编辑!P210="","",编辑!P210)</f>
        <v>1000</v>
      </c>
      <c r="J210" s="109" t="str">
        <f>IF(编辑!Q210="","",编辑!Q210)</f>
        <v/>
      </c>
      <c r="K210" s="109" t="str">
        <f>IF(编辑!S210="","",编辑!S210)</f>
        <v/>
      </c>
      <c r="L210" s="109" t="str">
        <f>IF(编辑!T210="","",编辑!T210)</f>
        <v/>
      </c>
      <c r="M210" s="109" t="str">
        <f>IF(编辑!U210="","",编辑!U210)</f>
        <v/>
      </c>
      <c r="N210" s="109" t="str">
        <f>IF(编辑!V210="","",编辑!V210)</f>
        <v/>
      </c>
      <c r="O210" s="109" t="str">
        <f>IF(编辑!X210="","",编辑!X210)</f>
        <v/>
      </c>
      <c r="P210" s="109" t="str">
        <f>IF(编辑!Y210="","",编辑!Y210)</f>
        <v/>
      </c>
      <c r="Q210" s="109" t="str">
        <f>IF(编辑!Z210="","",编辑!Z210)</f>
        <v/>
      </c>
      <c r="R210" s="109" t="str">
        <f>IF(编辑!AA210="","",编辑!AA210)</f>
        <v/>
      </c>
      <c r="S210" s="109" t="str">
        <f>IF(编辑!AC210="","",编辑!AC210)</f>
        <v/>
      </c>
      <c r="T210" s="109" t="str">
        <f>IF(编辑!AD210="","",编辑!AD210)</f>
        <v/>
      </c>
      <c r="U210" s="109" t="str">
        <f>IF(编辑!AE210="","",编辑!AE210)</f>
        <v/>
      </c>
      <c r="V210" s="109" t="str">
        <f>IF(编辑!AF210="","",编辑!AF210)</f>
        <v/>
      </c>
      <c r="W210" s="109" t="str">
        <f>IF(编辑!AH210="","",编辑!AH210)</f>
        <v/>
      </c>
      <c r="X210" s="109" t="str">
        <f>IF(编辑!AI210="","",编辑!AI210)</f>
        <v/>
      </c>
      <c r="Y210" s="109" t="str">
        <f>IF(编辑!AJ210="","",编辑!AJ210)</f>
        <v/>
      </c>
      <c r="Z210" s="109" t="str">
        <f>IF(编辑!AK210="","",编辑!AK210)</f>
        <v/>
      </c>
      <c r="AA210" s="109" t="str">
        <f>IF(编辑!AM210="","",编辑!AM210)</f>
        <v/>
      </c>
      <c r="AB210" s="109" t="str">
        <f>IF(编辑!AN210="","",编辑!AN210)</f>
        <v/>
      </c>
      <c r="AC210" s="111" t="str">
        <f>IF(编辑!AO210="","",编辑!AO210)</f>
        <v/>
      </c>
    </row>
    <row r="211" spans="1:29">
      <c r="A211" s="109">
        <f>IF(编辑!A211="","",编辑!A211)</f>
        <v>220008</v>
      </c>
      <c r="B211" s="109" t="str">
        <f>IF(编辑!B211="","",编辑!B211)</f>
        <v>日常任务</v>
      </c>
      <c r="C211" s="109">
        <f>IF(编辑!I211="","",编辑!I211)</f>
        <v>17000</v>
      </c>
      <c r="D211" s="109">
        <f>IF(编辑!J211="","",编辑!J211)</f>
        <v>264</v>
      </c>
      <c r="E211" s="109" t="str">
        <f>IF(编辑!K211="","",编辑!K211)</f>
        <v/>
      </c>
      <c r="F211" s="109">
        <f>IF(编辑!L211="","",编辑!L211)</f>
        <v>5002</v>
      </c>
      <c r="G211" s="109">
        <f>IF(编辑!N211="","",编辑!N211)</f>
        <v>1</v>
      </c>
      <c r="H211" s="109">
        <f>IF(编辑!O211="","",编辑!O211)</f>
        <v>1</v>
      </c>
      <c r="I211" s="109">
        <f>IF(编辑!P211="","",编辑!P211)</f>
        <v>1000</v>
      </c>
      <c r="J211" s="109" t="str">
        <f>IF(编辑!Q211="","",编辑!Q211)</f>
        <v/>
      </c>
      <c r="K211" s="109" t="str">
        <f>IF(编辑!S211="","",编辑!S211)</f>
        <v/>
      </c>
      <c r="L211" s="109" t="str">
        <f>IF(编辑!T211="","",编辑!T211)</f>
        <v/>
      </c>
      <c r="M211" s="109" t="str">
        <f>IF(编辑!U211="","",编辑!U211)</f>
        <v/>
      </c>
      <c r="N211" s="109" t="str">
        <f>IF(编辑!V211="","",编辑!V211)</f>
        <v/>
      </c>
      <c r="O211" s="109" t="str">
        <f>IF(编辑!X211="","",编辑!X211)</f>
        <v/>
      </c>
      <c r="P211" s="109" t="str">
        <f>IF(编辑!Y211="","",编辑!Y211)</f>
        <v/>
      </c>
      <c r="Q211" s="109" t="str">
        <f>IF(编辑!Z211="","",编辑!Z211)</f>
        <v/>
      </c>
      <c r="R211" s="109" t="str">
        <f>IF(编辑!AA211="","",编辑!AA211)</f>
        <v/>
      </c>
      <c r="S211" s="109" t="str">
        <f>IF(编辑!AC211="","",编辑!AC211)</f>
        <v/>
      </c>
      <c r="T211" s="109" t="str">
        <f>IF(编辑!AD211="","",编辑!AD211)</f>
        <v/>
      </c>
      <c r="U211" s="109" t="str">
        <f>IF(编辑!AE211="","",编辑!AE211)</f>
        <v/>
      </c>
      <c r="V211" s="109" t="str">
        <f>IF(编辑!AF211="","",编辑!AF211)</f>
        <v/>
      </c>
      <c r="W211" s="109" t="str">
        <f>IF(编辑!AH211="","",编辑!AH211)</f>
        <v/>
      </c>
      <c r="X211" s="109" t="str">
        <f>IF(编辑!AI211="","",编辑!AI211)</f>
        <v/>
      </c>
      <c r="Y211" s="109" t="str">
        <f>IF(编辑!AJ211="","",编辑!AJ211)</f>
        <v/>
      </c>
      <c r="Z211" s="109" t="str">
        <f>IF(编辑!AK211="","",编辑!AK211)</f>
        <v/>
      </c>
      <c r="AA211" s="109" t="str">
        <f>IF(编辑!AM211="","",编辑!AM211)</f>
        <v/>
      </c>
      <c r="AB211" s="109" t="str">
        <f>IF(编辑!AN211="","",编辑!AN211)</f>
        <v/>
      </c>
      <c r="AC211" s="111" t="str">
        <f>IF(编辑!AO211="","",编辑!AO211)</f>
        <v/>
      </c>
    </row>
    <row r="212" spans="1:29">
      <c r="A212" s="109">
        <f>IF(编辑!A212="","",编辑!A212)</f>
        <v>220009</v>
      </c>
      <c r="B212" s="109" t="str">
        <f>IF(编辑!B212="","",编辑!B212)</f>
        <v>日常任务</v>
      </c>
      <c r="C212" s="109">
        <f>IF(编辑!I212="","",编辑!I212)</f>
        <v>17000</v>
      </c>
      <c r="D212" s="109">
        <f>IF(编辑!J212="","",编辑!J212)</f>
        <v>264</v>
      </c>
      <c r="E212" s="109" t="str">
        <f>IF(编辑!K212="","",编辑!K212)</f>
        <v/>
      </c>
      <c r="F212" s="109">
        <f>IF(编辑!L212="","",编辑!L212)</f>
        <v>5002</v>
      </c>
      <c r="G212" s="109">
        <f>IF(编辑!N212="","",编辑!N212)</f>
        <v>1</v>
      </c>
      <c r="H212" s="109">
        <f>IF(编辑!O212="","",编辑!O212)</f>
        <v>1</v>
      </c>
      <c r="I212" s="109">
        <f>IF(编辑!P212="","",编辑!P212)</f>
        <v>1000</v>
      </c>
      <c r="J212" s="109" t="str">
        <f>IF(编辑!Q212="","",编辑!Q212)</f>
        <v/>
      </c>
      <c r="K212" s="109" t="str">
        <f>IF(编辑!S212="","",编辑!S212)</f>
        <v/>
      </c>
      <c r="L212" s="109" t="str">
        <f>IF(编辑!T212="","",编辑!T212)</f>
        <v/>
      </c>
      <c r="M212" s="109" t="str">
        <f>IF(编辑!U212="","",编辑!U212)</f>
        <v/>
      </c>
      <c r="N212" s="109" t="str">
        <f>IF(编辑!V212="","",编辑!V212)</f>
        <v/>
      </c>
      <c r="O212" s="109" t="str">
        <f>IF(编辑!X212="","",编辑!X212)</f>
        <v/>
      </c>
      <c r="P212" s="109" t="str">
        <f>IF(编辑!Y212="","",编辑!Y212)</f>
        <v/>
      </c>
      <c r="Q212" s="109" t="str">
        <f>IF(编辑!Z212="","",编辑!Z212)</f>
        <v/>
      </c>
      <c r="R212" s="109" t="str">
        <f>IF(编辑!AA212="","",编辑!AA212)</f>
        <v/>
      </c>
      <c r="S212" s="109" t="str">
        <f>IF(编辑!AC212="","",编辑!AC212)</f>
        <v/>
      </c>
      <c r="T212" s="109" t="str">
        <f>IF(编辑!AD212="","",编辑!AD212)</f>
        <v/>
      </c>
      <c r="U212" s="109" t="str">
        <f>IF(编辑!AE212="","",编辑!AE212)</f>
        <v/>
      </c>
      <c r="V212" s="109" t="str">
        <f>IF(编辑!AF212="","",编辑!AF212)</f>
        <v/>
      </c>
      <c r="W212" s="109" t="str">
        <f>IF(编辑!AH212="","",编辑!AH212)</f>
        <v/>
      </c>
      <c r="X212" s="109" t="str">
        <f>IF(编辑!AI212="","",编辑!AI212)</f>
        <v/>
      </c>
      <c r="Y212" s="109" t="str">
        <f>IF(编辑!AJ212="","",编辑!AJ212)</f>
        <v/>
      </c>
      <c r="Z212" s="109" t="str">
        <f>IF(编辑!AK212="","",编辑!AK212)</f>
        <v/>
      </c>
      <c r="AA212" s="109" t="str">
        <f>IF(编辑!AM212="","",编辑!AM212)</f>
        <v/>
      </c>
      <c r="AB212" s="109" t="str">
        <f>IF(编辑!AN212="","",编辑!AN212)</f>
        <v/>
      </c>
      <c r="AC212" s="111" t="str">
        <f>IF(编辑!AO212="","",编辑!AO212)</f>
        <v/>
      </c>
    </row>
    <row r="213" spans="1:29">
      <c r="A213" s="109">
        <f>IF(编辑!A213="","",编辑!A213)</f>
        <v>220010</v>
      </c>
      <c r="B213" s="109" t="str">
        <f>IF(编辑!B213="","",编辑!B213)</f>
        <v>日常任务</v>
      </c>
      <c r="C213" s="109">
        <f>IF(编辑!I213="","",编辑!I213)</f>
        <v>17000</v>
      </c>
      <c r="D213" s="109">
        <f>IF(编辑!J213="","",编辑!J213)</f>
        <v>264</v>
      </c>
      <c r="E213" s="109" t="str">
        <f>IF(编辑!K213="","",编辑!K213)</f>
        <v/>
      </c>
      <c r="F213" s="109">
        <f>IF(编辑!L213="","",编辑!L213)</f>
        <v>5100</v>
      </c>
      <c r="G213" s="109">
        <f>IF(编辑!N213="","",编辑!N213)</f>
        <v>1</v>
      </c>
      <c r="H213" s="109">
        <f>IF(编辑!O213="","",编辑!O213)</f>
        <v>1</v>
      </c>
      <c r="I213" s="109">
        <f>IF(编辑!P213="","",编辑!P213)</f>
        <v>10000</v>
      </c>
      <c r="J213" s="109">
        <f>IF(编辑!Q213="","",编辑!Q213)</f>
        <v>5101</v>
      </c>
      <c r="K213" s="109">
        <f>IF(编辑!S213="","",编辑!S213)</f>
        <v>1</v>
      </c>
      <c r="L213" s="109">
        <f>IF(编辑!T213="","",编辑!T213)</f>
        <v>1</v>
      </c>
      <c r="M213" s="109">
        <f>IF(编辑!U213="","",编辑!U213)</f>
        <v>10000</v>
      </c>
      <c r="N213" s="109">
        <f>IF(编辑!V213="","",编辑!V213)</f>
        <v>3806</v>
      </c>
      <c r="O213" s="109">
        <f>IF(编辑!X213="","",编辑!X213)</f>
        <v>1</v>
      </c>
      <c r="P213" s="109">
        <f>IF(编辑!Y213="","",编辑!Y213)</f>
        <v>1</v>
      </c>
      <c r="Q213" s="109">
        <f>IF(编辑!Z213="","",编辑!Z213)</f>
        <v>500</v>
      </c>
      <c r="R213" s="109" t="str">
        <f>IF(编辑!AA213="","",编辑!AA213)</f>
        <v/>
      </c>
      <c r="S213" s="109" t="str">
        <f>IF(编辑!AC213="","",编辑!AC213)</f>
        <v/>
      </c>
      <c r="T213" s="109" t="str">
        <f>IF(编辑!AD213="","",编辑!AD213)</f>
        <v/>
      </c>
      <c r="U213" s="109" t="str">
        <f>IF(编辑!AE213="","",编辑!AE213)</f>
        <v/>
      </c>
      <c r="V213" s="109" t="str">
        <f>IF(编辑!AF213="","",编辑!AF213)</f>
        <v/>
      </c>
      <c r="W213" s="109" t="str">
        <f>IF(编辑!AH213="","",编辑!AH213)</f>
        <v/>
      </c>
      <c r="X213" s="109" t="str">
        <f>IF(编辑!AI213="","",编辑!AI213)</f>
        <v/>
      </c>
      <c r="Y213" s="109" t="str">
        <f>IF(编辑!AJ213="","",编辑!AJ213)</f>
        <v/>
      </c>
      <c r="Z213" s="109" t="str">
        <f>IF(编辑!AK213="","",编辑!AK213)</f>
        <v/>
      </c>
      <c r="AA213" s="109" t="str">
        <f>IF(编辑!AM213="","",编辑!AM213)</f>
        <v/>
      </c>
      <c r="AB213" s="109" t="str">
        <f>IF(编辑!AN213="","",编辑!AN213)</f>
        <v/>
      </c>
      <c r="AC213" s="111" t="str">
        <f>IF(编辑!AO213="","",编辑!AO213)</f>
        <v/>
      </c>
    </row>
    <row r="214" spans="1:29">
      <c r="A214" s="109">
        <f>IF(编辑!A214="","",编辑!A214)</f>
        <v>220011</v>
      </c>
      <c r="B214" s="109" t="str">
        <f>IF(编辑!B214="","",编辑!B214)</f>
        <v>日常任务</v>
      </c>
      <c r="C214" s="109">
        <f>IF(编辑!I214="","",编辑!I214)</f>
        <v>35000</v>
      </c>
      <c r="D214" s="109">
        <f>IF(编辑!J214="","",编辑!J214)</f>
        <v>344</v>
      </c>
      <c r="E214" s="109" t="str">
        <f>IF(编辑!K214="","",编辑!K214)</f>
        <v/>
      </c>
      <c r="F214" s="109">
        <f>IF(编辑!L214="","",编辑!L214)</f>
        <v>5002</v>
      </c>
      <c r="G214" s="109">
        <f>IF(编辑!N214="","",编辑!N214)</f>
        <v>1</v>
      </c>
      <c r="H214" s="109">
        <f>IF(编辑!O214="","",编辑!O214)</f>
        <v>1</v>
      </c>
      <c r="I214" s="109">
        <f>IF(编辑!P214="","",编辑!P214)</f>
        <v>1000</v>
      </c>
      <c r="J214" s="109" t="str">
        <f>IF(编辑!Q214="","",编辑!Q214)</f>
        <v/>
      </c>
      <c r="K214" s="109" t="str">
        <f>IF(编辑!S214="","",编辑!S214)</f>
        <v/>
      </c>
      <c r="L214" s="109" t="str">
        <f>IF(编辑!T214="","",编辑!T214)</f>
        <v/>
      </c>
      <c r="M214" s="109" t="str">
        <f>IF(编辑!U214="","",编辑!U214)</f>
        <v/>
      </c>
      <c r="N214" s="109" t="str">
        <f>IF(编辑!V214="","",编辑!V214)</f>
        <v/>
      </c>
      <c r="O214" s="109" t="str">
        <f>IF(编辑!X214="","",编辑!X214)</f>
        <v/>
      </c>
      <c r="P214" s="109" t="str">
        <f>IF(编辑!Y214="","",编辑!Y214)</f>
        <v/>
      </c>
      <c r="Q214" s="109" t="str">
        <f>IF(编辑!Z214="","",编辑!Z214)</f>
        <v/>
      </c>
      <c r="R214" s="109" t="str">
        <f>IF(编辑!AA214="","",编辑!AA214)</f>
        <v/>
      </c>
      <c r="S214" s="109" t="str">
        <f>IF(编辑!AC214="","",编辑!AC214)</f>
        <v/>
      </c>
      <c r="T214" s="109" t="str">
        <f>IF(编辑!AD214="","",编辑!AD214)</f>
        <v/>
      </c>
      <c r="U214" s="109" t="str">
        <f>IF(编辑!AE214="","",编辑!AE214)</f>
        <v/>
      </c>
      <c r="V214" s="109" t="str">
        <f>IF(编辑!AF214="","",编辑!AF214)</f>
        <v/>
      </c>
      <c r="W214" s="109" t="str">
        <f>IF(编辑!AH214="","",编辑!AH214)</f>
        <v/>
      </c>
      <c r="X214" s="109" t="str">
        <f>IF(编辑!AI214="","",编辑!AI214)</f>
        <v/>
      </c>
      <c r="Y214" s="109" t="str">
        <f>IF(编辑!AJ214="","",编辑!AJ214)</f>
        <v/>
      </c>
      <c r="Z214" s="109" t="str">
        <f>IF(编辑!AK214="","",编辑!AK214)</f>
        <v/>
      </c>
      <c r="AA214" s="109" t="str">
        <f>IF(编辑!AM214="","",编辑!AM214)</f>
        <v/>
      </c>
      <c r="AB214" s="109" t="str">
        <f>IF(编辑!AN214="","",编辑!AN214)</f>
        <v/>
      </c>
      <c r="AC214" s="111" t="str">
        <f>IF(编辑!AO214="","",编辑!AO214)</f>
        <v/>
      </c>
    </row>
    <row r="215" spans="1:29">
      <c r="A215" s="109">
        <f>IF(编辑!A215="","",编辑!A215)</f>
        <v>220012</v>
      </c>
      <c r="B215" s="109" t="str">
        <f>IF(编辑!B215="","",编辑!B215)</f>
        <v>日常任务</v>
      </c>
      <c r="C215" s="109">
        <f>IF(编辑!I215="","",编辑!I215)</f>
        <v>35000</v>
      </c>
      <c r="D215" s="109">
        <f>IF(编辑!J215="","",编辑!J215)</f>
        <v>344</v>
      </c>
      <c r="E215" s="109" t="str">
        <f>IF(编辑!K215="","",编辑!K215)</f>
        <v/>
      </c>
      <c r="F215" s="109">
        <f>IF(编辑!L215="","",编辑!L215)</f>
        <v>5002</v>
      </c>
      <c r="G215" s="109">
        <f>IF(编辑!N215="","",编辑!N215)</f>
        <v>1</v>
      </c>
      <c r="H215" s="109">
        <f>IF(编辑!O215="","",编辑!O215)</f>
        <v>1</v>
      </c>
      <c r="I215" s="109">
        <f>IF(编辑!P215="","",编辑!P215)</f>
        <v>1000</v>
      </c>
      <c r="J215" s="109" t="str">
        <f>IF(编辑!Q215="","",编辑!Q215)</f>
        <v/>
      </c>
      <c r="K215" s="109" t="str">
        <f>IF(编辑!S215="","",编辑!S215)</f>
        <v/>
      </c>
      <c r="L215" s="109" t="str">
        <f>IF(编辑!T215="","",编辑!T215)</f>
        <v/>
      </c>
      <c r="M215" s="109" t="str">
        <f>IF(编辑!U215="","",编辑!U215)</f>
        <v/>
      </c>
      <c r="N215" s="109" t="str">
        <f>IF(编辑!V215="","",编辑!V215)</f>
        <v/>
      </c>
      <c r="O215" s="109" t="str">
        <f>IF(编辑!X215="","",编辑!X215)</f>
        <v/>
      </c>
      <c r="P215" s="109" t="str">
        <f>IF(编辑!Y215="","",编辑!Y215)</f>
        <v/>
      </c>
      <c r="Q215" s="109" t="str">
        <f>IF(编辑!Z215="","",编辑!Z215)</f>
        <v/>
      </c>
      <c r="R215" s="109" t="str">
        <f>IF(编辑!AA215="","",编辑!AA215)</f>
        <v/>
      </c>
      <c r="S215" s="109" t="str">
        <f>IF(编辑!AC215="","",编辑!AC215)</f>
        <v/>
      </c>
      <c r="T215" s="109" t="str">
        <f>IF(编辑!AD215="","",编辑!AD215)</f>
        <v/>
      </c>
      <c r="U215" s="109" t="str">
        <f>IF(编辑!AE215="","",编辑!AE215)</f>
        <v/>
      </c>
      <c r="V215" s="109" t="str">
        <f>IF(编辑!AF215="","",编辑!AF215)</f>
        <v/>
      </c>
      <c r="W215" s="109" t="str">
        <f>IF(编辑!AH215="","",编辑!AH215)</f>
        <v/>
      </c>
      <c r="X215" s="109" t="str">
        <f>IF(编辑!AI215="","",编辑!AI215)</f>
        <v/>
      </c>
      <c r="Y215" s="109" t="str">
        <f>IF(编辑!AJ215="","",编辑!AJ215)</f>
        <v/>
      </c>
      <c r="Z215" s="109" t="str">
        <f>IF(编辑!AK215="","",编辑!AK215)</f>
        <v/>
      </c>
      <c r="AA215" s="109" t="str">
        <f>IF(编辑!AM215="","",编辑!AM215)</f>
        <v/>
      </c>
      <c r="AB215" s="109" t="str">
        <f>IF(编辑!AN215="","",编辑!AN215)</f>
        <v/>
      </c>
      <c r="AC215" s="111" t="str">
        <f>IF(编辑!AO215="","",编辑!AO215)</f>
        <v/>
      </c>
    </row>
    <row r="216" spans="1:29">
      <c r="A216" s="109">
        <f>IF(编辑!A216="","",编辑!A216)</f>
        <v>220013</v>
      </c>
      <c r="B216" s="109" t="str">
        <f>IF(编辑!B216="","",编辑!B216)</f>
        <v>日常任务</v>
      </c>
      <c r="C216" s="109">
        <f>IF(编辑!I216="","",编辑!I216)</f>
        <v>35000</v>
      </c>
      <c r="D216" s="109">
        <f>IF(编辑!J216="","",编辑!J216)</f>
        <v>344</v>
      </c>
      <c r="E216" s="109" t="str">
        <f>IF(编辑!K216="","",编辑!K216)</f>
        <v/>
      </c>
      <c r="F216" s="109">
        <f>IF(编辑!L216="","",编辑!L216)</f>
        <v>5002</v>
      </c>
      <c r="G216" s="109">
        <f>IF(编辑!N216="","",编辑!N216)</f>
        <v>1</v>
      </c>
      <c r="H216" s="109">
        <f>IF(编辑!O216="","",编辑!O216)</f>
        <v>1</v>
      </c>
      <c r="I216" s="109">
        <f>IF(编辑!P216="","",编辑!P216)</f>
        <v>1000</v>
      </c>
      <c r="J216" s="109" t="str">
        <f>IF(编辑!Q216="","",编辑!Q216)</f>
        <v/>
      </c>
      <c r="K216" s="109" t="str">
        <f>IF(编辑!S216="","",编辑!S216)</f>
        <v/>
      </c>
      <c r="L216" s="109" t="str">
        <f>IF(编辑!T216="","",编辑!T216)</f>
        <v/>
      </c>
      <c r="M216" s="109" t="str">
        <f>IF(编辑!U216="","",编辑!U216)</f>
        <v/>
      </c>
      <c r="N216" s="109" t="str">
        <f>IF(编辑!V216="","",编辑!V216)</f>
        <v/>
      </c>
      <c r="O216" s="109" t="str">
        <f>IF(编辑!X216="","",编辑!X216)</f>
        <v/>
      </c>
      <c r="P216" s="109" t="str">
        <f>IF(编辑!Y216="","",编辑!Y216)</f>
        <v/>
      </c>
      <c r="Q216" s="109" t="str">
        <f>IF(编辑!Z216="","",编辑!Z216)</f>
        <v/>
      </c>
      <c r="R216" s="109" t="str">
        <f>IF(编辑!AA216="","",编辑!AA216)</f>
        <v/>
      </c>
      <c r="S216" s="109" t="str">
        <f>IF(编辑!AC216="","",编辑!AC216)</f>
        <v/>
      </c>
      <c r="T216" s="109" t="str">
        <f>IF(编辑!AD216="","",编辑!AD216)</f>
        <v/>
      </c>
      <c r="U216" s="109" t="str">
        <f>IF(编辑!AE216="","",编辑!AE216)</f>
        <v/>
      </c>
      <c r="V216" s="109" t="str">
        <f>IF(编辑!AF216="","",编辑!AF216)</f>
        <v/>
      </c>
      <c r="W216" s="109" t="str">
        <f>IF(编辑!AH216="","",编辑!AH216)</f>
        <v/>
      </c>
      <c r="X216" s="109" t="str">
        <f>IF(编辑!AI216="","",编辑!AI216)</f>
        <v/>
      </c>
      <c r="Y216" s="109" t="str">
        <f>IF(编辑!AJ216="","",编辑!AJ216)</f>
        <v/>
      </c>
      <c r="Z216" s="109" t="str">
        <f>IF(编辑!AK216="","",编辑!AK216)</f>
        <v/>
      </c>
      <c r="AA216" s="109" t="str">
        <f>IF(编辑!AM216="","",编辑!AM216)</f>
        <v/>
      </c>
      <c r="AB216" s="109" t="str">
        <f>IF(编辑!AN216="","",编辑!AN216)</f>
        <v/>
      </c>
      <c r="AC216" s="111" t="str">
        <f>IF(编辑!AO216="","",编辑!AO216)</f>
        <v/>
      </c>
    </row>
    <row r="217" spans="1:29">
      <c r="A217" s="109">
        <f>IF(编辑!A217="","",编辑!A217)</f>
        <v>220014</v>
      </c>
      <c r="B217" s="109" t="str">
        <f>IF(编辑!B217="","",编辑!B217)</f>
        <v>日常任务</v>
      </c>
      <c r="C217" s="109">
        <f>IF(编辑!I217="","",编辑!I217)</f>
        <v>35000</v>
      </c>
      <c r="D217" s="109">
        <f>IF(编辑!J217="","",编辑!J217)</f>
        <v>344</v>
      </c>
      <c r="E217" s="109" t="str">
        <f>IF(编辑!K217="","",编辑!K217)</f>
        <v/>
      </c>
      <c r="F217" s="109">
        <f>IF(编辑!L217="","",编辑!L217)</f>
        <v>5002</v>
      </c>
      <c r="G217" s="109">
        <f>IF(编辑!N217="","",编辑!N217)</f>
        <v>1</v>
      </c>
      <c r="H217" s="109">
        <f>IF(编辑!O217="","",编辑!O217)</f>
        <v>1</v>
      </c>
      <c r="I217" s="109">
        <f>IF(编辑!P217="","",编辑!P217)</f>
        <v>1000</v>
      </c>
      <c r="J217" s="109" t="str">
        <f>IF(编辑!Q217="","",编辑!Q217)</f>
        <v/>
      </c>
      <c r="K217" s="109" t="str">
        <f>IF(编辑!S217="","",编辑!S217)</f>
        <v/>
      </c>
      <c r="L217" s="109" t="str">
        <f>IF(编辑!T217="","",编辑!T217)</f>
        <v/>
      </c>
      <c r="M217" s="109" t="str">
        <f>IF(编辑!U217="","",编辑!U217)</f>
        <v/>
      </c>
      <c r="N217" s="109" t="str">
        <f>IF(编辑!V217="","",编辑!V217)</f>
        <v/>
      </c>
      <c r="O217" s="109" t="str">
        <f>IF(编辑!X217="","",编辑!X217)</f>
        <v/>
      </c>
      <c r="P217" s="109" t="str">
        <f>IF(编辑!Y217="","",编辑!Y217)</f>
        <v/>
      </c>
      <c r="Q217" s="109" t="str">
        <f>IF(编辑!Z217="","",编辑!Z217)</f>
        <v/>
      </c>
      <c r="R217" s="109" t="str">
        <f>IF(编辑!AA217="","",编辑!AA217)</f>
        <v/>
      </c>
      <c r="S217" s="109" t="str">
        <f>IF(编辑!AC217="","",编辑!AC217)</f>
        <v/>
      </c>
      <c r="T217" s="109" t="str">
        <f>IF(编辑!AD217="","",编辑!AD217)</f>
        <v/>
      </c>
      <c r="U217" s="109" t="str">
        <f>IF(编辑!AE217="","",编辑!AE217)</f>
        <v/>
      </c>
      <c r="V217" s="109" t="str">
        <f>IF(编辑!AF217="","",编辑!AF217)</f>
        <v/>
      </c>
      <c r="W217" s="109" t="str">
        <f>IF(编辑!AH217="","",编辑!AH217)</f>
        <v/>
      </c>
      <c r="X217" s="109" t="str">
        <f>IF(编辑!AI217="","",编辑!AI217)</f>
        <v/>
      </c>
      <c r="Y217" s="109" t="str">
        <f>IF(编辑!AJ217="","",编辑!AJ217)</f>
        <v/>
      </c>
      <c r="Z217" s="109" t="str">
        <f>IF(编辑!AK217="","",编辑!AK217)</f>
        <v/>
      </c>
      <c r="AA217" s="109" t="str">
        <f>IF(编辑!AM217="","",编辑!AM217)</f>
        <v/>
      </c>
      <c r="AB217" s="109" t="str">
        <f>IF(编辑!AN217="","",编辑!AN217)</f>
        <v/>
      </c>
      <c r="AC217" s="111" t="str">
        <f>IF(编辑!AO217="","",编辑!AO217)</f>
        <v/>
      </c>
    </row>
    <row r="218" spans="1:29">
      <c r="A218" s="109">
        <f>IF(编辑!A218="","",编辑!A218)</f>
        <v>220015</v>
      </c>
      <c r="B218" s="109" t="str">
        <f>IF(编辑!B218="","",编辑!B218)</f>
        <v>日常任务</v>
      </c>
      <c r="C218" s="109">
        <f>IF(编辑!I218="","",编辑!I218)</f>
        <v>35000</v>
      </c>
      <c r="D218" s="109">
        <f>IF(编辑!J218="","",编辑!J218)</f>
        <v>344</v>
      </c>
      <c r="E218" s="109" t="str">
        <f>IF(编辑!K218="","",编辑!K218)</f>
        <v/>
      </c>
      <c r="F218" s="109">
        <f>IF(编辑!L218="","",编辑!L218)</f>
        <v>5002</v>
      </c>
      <c r="G218" s="109">
        <f>IF(编辑!N218="","",编辑!N218)</f>
        <v>1</v>
      </c>
      <c r="H218" s="109">
        <f>IF(编辑!O218="","",编辑!O218)</f>
        <v>1</v>
      </c>
      <c r="I218" s="109">
        <f>IF(编辑!P218="","",编辑!P218)</f>
        <v>1000</v>
      </c>
      <c r="J218" s="109" t="str">
        <f>IF(编辑!Q218="","",编辑!Q218)</f>
        <v/>
      </c>
      <c r="K218" s="109" t="str">
        <f>IF(编辑!S218="","",编辑!S218)</f>
        <v/>
      </c>
      <c r="L218" s="109" t="str">
        <f>IF(编辑!T218="","",编辑!T218)</f>
        <v/>
      </c>
      <c r="M218" s="109" t="str">
        <f>IF(编辑!U218="","",编辑!U218)</f>
        <v/>
      </c>
      <c r="N218" s="109" t="str">
        <f>IF(编辑!V218="","",编辑!V218)</f>
        <v/>
      </c>
      <c r="O218" s="109" t="str">
        <f>IF(编辑!X218="","",编辑!X218)</f>
        <v/>
      </c>
      <c r="P218" s="109" t="str">
        <f>IF(编辑!Y218="","",编辑!Y218)</f>
        <v/>
      </c>
      <c r="Q218" s="109" t="str">
        <f>IF(编辑!Z218="","",编辑!Z218)</f>
        <v/>
      </c>
      <c r="R218" s="109" t="str">
        <f>IF(编辑!AA218="","",编辑!AA218)</f>
        <v/>
      </c>
      <c r="S218" s="109" t="str">
        <f>IF(编辑!AC218="","",编辑!AC218)</f>
        <v/>
      </c>
      <c r="T218" s="109" t="str">
        <f>IF(编辑!AD218="","",编辑!AD218)</f>
        <v/>
      </c>
      <c r="U218" s="109" t="str">
        <f>IF(编辑!AE218="","",编辑!AE218)</f>
        <v/>
      </c>
      <c r="V218" s="109" t="str">
        <f>IF(编辑!AF218="","",编辑!AF218)</f>
        <v/>
      </c>
      <c r="W218" s="109" t="str">
        <f>IF(编辑!AH218="","",编辑!AH218)</f>
        <v/>
      </c>
      <c r="X218" s="109" t="str">
        <f>IF(编辑!AI218="","",编辑!AI218)</f>
        <v/>
      </c>
      <c r="Y218" s="109" t="str">
        <f>IF(编辑!AJ218="","",编辑!AJ218)</f>
        <v/>
      </c>
      <c r="Z218" s="109" t="str">
        <f>IF(编辑!AK218="","",编辑!AK218)</f>
        <v/>
      </c>
      <c r="AA218" s="109" t="str">
        <f>IF(编辑!AM218="","",编辑!AM218)</f>
        <v/>
      </c>
      <c r="AB218" s="109" t="str">
        <f>IF(编辑!AN218="","",编辑!AN218)</f>
        <v/>
      </c>
      <c r="AC218" s="111" t="str">
        <f>IF(编辑!AO218="","",编辑!AO218)</f>
        <v/>
      </c>
    </row>
    <row r="219" spans="1:29">
      <c r="A219" s="109">
        <f>IF(编辑!A219="","",编辑!A219)</f>
        <v>220016</v>
      </c>
      <c r="B219" s="109" t="str">
        <f>IF(编辑!B219="","",编辑!B219)</f>
        <v>日常任务</v>
      </c>
      <c r="C219" s="109">
        <f>IF(编辑!I219="","",编辑!I219)</f>
        <v>35000</v>
      </c>
      <c r="D219" s="109">
        <f>IF(编辑!J219="","",编辑!J219)</f>
        <v>344</v>
      </c>
      <c r="E219" s="109" t="str">
        <f>IF(编辑!K219="","",编辑!K219)</f>
        <v/>
      </c>
      <c r="F219" s="109">
        <f>IF(编辑!L219="","",编辑!L219)</f>
        <v>5002</v>
      </c>
      <c r="G219" s="109">
        <f>IF(编辑!N219="","",编辑!N219)</f>
        <v>1</v>
      </c>
      <c r="H219" s="109">
        <f>IF(编辑!O219="","",编辑!O219)</f>
        <v>1</v>
      </c>
      <c r="I219" s="109">
        <f>IF(编辑!P219="","",编辑!P219)</f>
        <v>1000</v>
      </c>
      <c r="J219" s="109" t="str">
        <f>IF(编辑!Q219="","",编辑!Q219)</f>
        <v/>
      </c>
      <c r="K219" s="109" t="str">
        <f>IF(编辑!S219="","",编辑!S219)</f>
        <v/>
      </c>
      <c r="L219" s="109" t="str">
        <f>IF(编辑!T219="","",编辑!T219)</f>
        <v/>
      </c>
      <c r="M219" s="109" t="str">
        <f>IF(编辑!U219="","",编辑!U219)</f>
        <v/>
      </c>
      <c r="N219" s="109" t="str">
        <f>IF(编辑!V219="","",编辑!V219)</f>
        <v/>
      </c>
      <c r="O219" s="109" t="str">
        <f>IF(编辑!X219="","",编辑!X219)</f>
        <v/>
      </c>
      <c r="P219" s="109" t="str">
        <f>IF(编辑!Y219="","",编辑!Y219)</f>
        <v/>
      </c>
      <c r="Q219" s="109" t="str">
        <f>IF(编辑!Z219="","",编辑!Z219)</f>
        <v/>
      </c>
      <c r="R219" s="109" t="str">
        <f>IF(编辑!AA219="","",编辑!AA219)</f>
        <v/>
      </c>
      <c r="S219" s="109" t="str">
        <f>IF(编辑!AC219="","",编辑!AC219)</f>
        <v/>
      </c>
      <c r="T219" s="109" t="str">
        <f>IF(编辑!AD219="","",编辑!AD219)</f>
        <v/>
      </c>
      <c r="U219" s="109" t="str">
        <f>IF(编辑!AE219="","",编辑!AE219)</f>
        <v/>
      </c>
      <c r="V219" s="109" t="str">
        <f>IF(编辑!AF219="","",编辑!AF219)</f>
        <v/>
      </c>
      <c r="W219" s="109" t="str">
        <f>IF(编辑!AH219="","",编辑!AH219)</f>
        <v/>
      </c>
      <c r="X219" s="109" t="str">
        <f>IF(编辑!AI219="","",编辑!AI219)</f>
        <v/>
      </c>
      <c r="Y219" s="109" t="str">
        <f>IF(编辑!AJ219="","",编辑!AJ219)</f>
        <v/>
      </c>
      <c r="Z219" s="109" t="str">
        <f>IF(编辑!AK219="","",编辑!AK219)</f>
        <v/>
      </c>
      <c r="AA219" s="109" t="str">
        <f>IF(编辑!AM219="","",编辑!AM219)</f>
        <v/>
      </c>
      <c r="AB219" s="109" t="str">
        <f>IF(编辑!AN219="","",编辑!AN219)</f>
        <v/>
      </c>
      <c r="AC219" s="111" t="str">
        <f>IF(编辑!AO219="","",编辑!AO219)</f>
        <v/>
      </c>
    </row>
    <row r="220" spans="1:29">
      <c r="A220" s="109">
        <f>IF(编辑!A220="","",编辑!A220)</f>
        <v>220017</v>
      </c>
      <c r="B220" s="109" t="str">
        <f>IF(编辑!B220="","",编辑!B220)</f>
        <v>日常任务</v>
      </c>
      <c r="C220" s="109">
        <f>IF(编辑!I220="","",编辑!I220)</f>
        <v>35000</v>
      </c>
      <c r="D220" s="109">
        <f>IF(编辑!J220="","",编辑!J220)</f>
        <v>344</v>
      </c>
      <c r="E220" s="109" t="str">
        <f>IF(编辑!K220="","",编辑!K220)</f>
        <v/>
      </c>
      <c r="F220" s="109">
        <f>IF(编辑!L220="","",编辑!L220)</f>
        <v>5002</v>
      </c>
      <c r="G220" s="109">
        <f>IF(编辑!N220="","",编辑!N220)</f>
        <v>1</v>
      </c>
      <c r="H220" s="109">
        <f>IF(编辑!O220="","",编辑!O220)</f>
        <v>1</v>
      </c>
      <c r="I220" s="109">
        <f>IF(编辑!P220="","",编辑!P220)</f>
        <v>1000</v>
      </c>
      <c r="J220" s="109" t="str">
        <f>IF(编辑!Q220="","",编辑!Q220)</f>
        <v/>
      </c>
      <c r="K220" s="109" t="str">
        <f>IF(编辑!S220="","",编辑!S220)</f>
        <v/>
      </c>
      <c r="L220" s="109" t="str">
        <f>IF(编辑!T220="","",编辑!T220)</f>
        <v/>
      </c>
      <c r="M220" s="109" t="str">
        <f>IF(编辑!U220="","",编辑!U220)</f>
        <v/>
      </c>
      <c r="N220" s="109" t="str">
        <f>IF(编辑!V220="","",编辑!V220)</f>
        <v/>
      </c>
      <c r="O220" s="109" t="str">
        <f>IF(编辑!X220="","",编辑!X220)</f>
        <v/>
      </c>
      <c r="P220" s="109" t="str">
        <f>IF(编辑!Y220="","",编辑!Y220)</f>
        <v/>
      </c>
      <c r="Q220" s="109" t="str">
        <f>IF(编辑!Z220="","",编辑!Z220)</f>
        <v/>
      </c>
      <c r="R220" s="109" t="str">
        <f>IF(编辑!AA220="","",编辑!AA220)</f>
        <v/>
      </c>
      <c r="S220" s="109" t="str">
        <f>IF(编辑!AC220="","",编辑!AC220)</f>
        <v/>
      </c>
      <c r="T220" s="109" t="str">
        <f>IF(编辑!AD220="","",编辑!AD220)</f>
        <v/>
      </c>
      <c r="U220" s="109" t="str">
        <f>IF(编辑!AE220="","",编辑!AE220)</f>
        <v/>
      </c>
      <c r="V220" s="109" t="str">
        <f>IF(编辑!AF220="","",编辑!AF220)</f>
        <v/>
      </c>
      <c r="W220" s="109" t="str">
        <f>IF(编辑!AH220="","",编辑!AH220)</f>
        <v/>
      </c>
      <c r="X220" s="109" t="str">
        <f>IF(编辑!AI220="","",编辑!AI220)</f>
        <v/>
      </c>
      <c r="Y220" s="109" t="str">
        <f>IF(编辑!AJ220="","",编辑!AJ220)</f>
        <v/>
      </c>
      <c r="Z220" s="109" t="str">
        <f>IF(编辑!AK220="","",编辑!AK220)</f>
        <v/>
      </c>
      <c r="AA220" s="109" t="str">
        <f>IF(编辑!AM220="","",编辑!AM220)</f>
        <v/>
      </c>
      <c r="AB220" s="109" t="str">
        <f>IF(编辑!AN220="","",编辑!AN220)</f>
        <v/>
      </c>
      <c r="AC220" s="111" t="str">
        <f>IF(编辑!AO220="","",编辑!AO220)</f>
        <v/>
      </c>
    </row>
    <row r="221" spans="1:29">
      <c r="A221" s="109">
        <f>IF(编辑!A221="","",编辑!A221)</f>
        <v>220018</v>
      </c>
      <c r="B221" s="109" t="str">
        <f>IF(编辑!B221="","",编辑!B221)</f>
        <v>日常任务</v>
      </c>
      <c r="C221" s="109">
        <f>IF(编辑!I221="","",编辑!I221)</f>
        <v>35000</v>
      </c>
      <c r="D221" s="109">
        <f>IF(编辑!J221="","",编辑!J221)</f>
        <v>344</v>
      </c>
      <c r="E221" s="109" t="str">
        <f>IF(编辑!K221="","",编辑!K221)</f>
        <v/>
      </c>
      <c r="F221" s="109">
        <f>IF(编辑!L221="","",编辑!L221)</f>
        <v>5002</v>
      </c>
      <c r="G221" s="109">
        <f>IF(编辑!N221="","",编辑!N221)</f>
        <v>1</v>
      </c>
      <c r="H221" s="109">
        <f>IF(编辑!O221="","",编辑!O221)</f>
        <v>1</v>
      </c>
      <c r="I221" s="109">
        <f>IF(编辑!P221="","",编辑!P221)</f>
        <v>1000</v>
      </c>
      <c r="J221" s="109" t="str">
        <f>IF(编辑!Q221="","",编辑!Q221)</f>
        <v/>
      </c>
      <c r="K221" s="109" t="str">
        <f>IF(编辑!S221="","",编辑!S221)</f>
        <v/>
      </c>
      <c r="L221" s="109" t="str">
        <f>IF(编辑!T221="","",编辑!T221)</f>
        <v/>
      </c>
      <c r="M221" s="109" t="str">
        <f>IF(编辑!U221="","",编辑!U221)</f>
        <v/>
      </c>
      <c r="N221" s="109" t="str">
        <f>IF(编辑!V221="","",编辑!V221)</f>
        <v/>
      </c>
      <c r="O221" s="109" t="str">
        <f>IF(编辑!X221="","",编辑!X221)</f>
        <v/>
      </c>
      <c r="P221" s="109" t="str">
        <f>IF(编辑!Y221="","",编辑!Y221)</f>
        <v/>
      </c>
      <c r="Q221" s="109" t="str">
        <f>IF(编辑!Z221="","",编辑!Z221)</f>
        <v/>
      </c>
      <c r="R221" s="109" t="str">
        <f>IF(编辑!AA221="","",编辑!AA221)</f>
        <v/>
      </c>
      <c r="S221" s="109" t="str">
        <f>IF(编辑!AC221="","",编辑!AC221)</f>
        <v/>
      </c>
      <c r="T221" s="109" t="str">
        <f>IF(编辑!AD221="","",编辑!AD221)</f>
        <v/>
      </c>
      <c r="U221" s="109" t="str">
        <f>IF(编辑!AE221="","",编辑!AE221)</f>
        <v/>
      </c>
      <c r="V221" s="109" t="str">
        <f>IF(编辑!AF221="","",编辑!AF221)</f>
        <v/>
      </c>
      <c r="W221" s="109" t="str">
        <f>IF(编辑!AH221="","",编辑!AH221)</f>
        <v/>
      </c>
      <c r="X221" s="109" t="str">
        <f>IF(编辑!AI221="","",编辑!AI221)</f>
        <v/>
      </c>
      <c r="Y221" s="109" t="str">
        <f>IF(编辑!AJ221="","",编辑!AJ221)</f>
        <v/>
      </c>
      <c r="Z221" s="109" t="str">
        <f>IF(编辑!AK221="","",编辑!AK221)</f>
        <v/>
      </c>
      <c r="AA221" s="109" t="str">
        <f>IF(编辑!AM221="","",编辑!AM221)</f>
        <v/>
      </c>
      <c r="AB221" s="109" t="str">
        <f>IF(编辑!AN221="","",编辑!AN221)</f>
        <v/>
      </c>
      <c r="AC221" s="111" t="str">
        <f>IF(编辑!AO221="","",编辑!AO221)</f>
        <v/>
      </c>
    </row>
    <row r="222" spans="1:29">
      <c r="A222" s="109">
        <f>IF(编辑!A222="","",编辑!A222)</f>
        <v>220019</v>
      </c>
      <c r="B222" s="109" t="str">
        <f>IF(编辑!B222="","",编辑!B222)</f>
        <v>日常任务</v>
      </c>
      <c r="C222" s="109">
        <f>IF(编辑!I222="","",编辑!I222)</f>
        <v>35000</v>
      </c>
      <c r="D222" s="109">
        <f>IF(编辑!J222="","",编辑!J222)</f>
        <v>344</v>
      </c>
      <c r="E222" s="109" t="str">
        <f>IF(编辑!K222="","",编辑!K222)</f>
        <v/>
      </c>
      <c r="F222" s="109">
        <f>IF(编辑!L222="","",编辑!L222)</f>
        <v>5002</v>
      </c>
      <c r="G222" s="109">
        <f>IF(编辑!N222="","",编辑!N222)</f>
        <v>1</v>
      </c>
      <c r="H222" s="109">
        <f>IF(编辑!O222="","",编辑!O222)</f>
        <v>1</v>
      </c>
      <c r="I222" s="109">
        <f>IF(编辑!P222="","",编辑!P222)</f>
        <v>1000</v>
      </c>
      <c r="J222" s="109" t="str">
        <f>IF(编辑!Q222="","",编辑!Q222)</f>
        <v/>
      </c>
      <c r="K222" s="109" t="str">
        <f>IF(编辑!S222="","",编辑!S222)</f>
        <v/>
      </c>
      <c r="L222" s="109" t="str">
        <f>IF(编辑!T222="","",编辑!T222)</f>
        <v/>
      </c>
      <c r="M222" s="109" t="str">
        <f>IF(编辑!U222="","",编辑!U222)</f>
        <v/>
      </c>
      <c r="N222" s="109" t="str">
        <f>IF(编辑!V222="","",编辑!V222)</f>
        <v/>
      </c>
      <c r="O222" s="109" t="str">
        <f>IF(编辑!X222="","",编辑!X222)</f>
        <v/>
      </c>
      <c r="P222" s="109" t="str">
        <f>IF(编辑!Y222="","",编辑!Y222)</f>
        <v/>
      </c>
      <c r="Q222" s="109" t="str">
        <f>IF(编辑!Z222="","",编辑!Z222)</f>
        <v/>
      </c>
      <c r="R222" s="109" t="str">
        <f>IF(编辑!AA222="","",编辑!AA222)</f>
        <v/>
      </c>
      <c r="S222" s="109" t="str">
        <f>IF(编辑!AC222="","",编辑!AC222)</f>
        <v/>
      </c>
      <c r="T222" s="109" t="str">
        <f>IF(编辑!AD222="","",编辑!AD222)</f>
        <v/>
      </c>
      <c r="U222" s="109" t="str">
        <f>IF(编辑!AE222="","",编辑!AE222)</f>
        <v/>
      </c>
      <c r="V222" s="109" t="str">
        <f>IF(编辑!AF222="","",编辑!AF222)</f>
        <v/>
      </c>
      <c r="W222" s="109" t="str">
        <f>IF(编辑!AH222="","",编辑!AH222)</f>
        <v/>
      </c>
      <c r="X222" s="109" t="str">
        <f>IF(编辑!AI222="","",编辑!AI222)</f>
        <v/>
      </c>
      <c r="Y222" s="109" t="str">
        <f>IF(编辑!AJ222="","",编辑!AJ222)</f>
        <v/>
      </c>
      <c r="Z222" s="109" t="str">
        <f>IF(编辑!AK222="","",编辑!AK222)</f>
        <v/>
      </c>
      <c r="AA222" s="109" t="str">
        <f>IF(编辑!AM222="","",编辑!AM222)</f>
        <v/>
      </c>
      <c r="AB222" s="109" t="str">
        <f>IF(编辑!AN222="","",编辑!AN222)</f>
        <v/>
      </c>
      <c r="AC222" s="111" t="str">
        <f>IF(编辑!AO222="","",编辑!AO222)</f>
        <v/>
      </c>
    </row>
    <row r="223" spans="1:29">
      <c r="A223" s="109">
        <f>IF(编辑!A223="","",编辑!A223)</f>
        <v>220020</v>
      </c>
      <c r="B223" s="109" t="str">
        <f>IF(编辑!B223="","",编辑!B223)</f>
        <v>日常任务</v>
      </c>
      <c r="C223" s="109">
        <f>IF(编辑!I223="","",编辑!I223)</f>
        <v>35000</v>
      </c>
      <c r="D223" s="109">
        <f>IF(编辑!J223="","",编辑!J223)</f>
        <v>344</v>
      </c>
      <c r="E223" s="109" t="str">
        <f>IF(编辑!K223="","",编辑!K223)</f>
        <v/>
      </c>
      <c r="F223" s="109">
        <f>IF(编辑!L223="","",编辑!L223)</f>
        <v>5100</v>
      </c>
      <c r="G223" s="109">
        <f>IF(编辑!N223="","",编辑!N223)</f>
        <v>1</v>
      </c>
      <c r="H223" s="109">
        <f>IF(编辑!O223="","",编辑!O223)</f>
        <v>1</v>
      </c>
      <c r="I223" s="109">
        <f>IF(编辑!P223="","",编辑!P223)</f>
        <v>10000</v>
      </c>
      <c r="J223" s="109">
        <f>IF(编辑!Q223="","",编辑!Q223)</f>
        <v>5101</v>
      </c>
      <c r="K223" s="109">
        <f>IF(编辑!S223="","",编辑!S223)</f>
        <v>1</v>
      </c>
      <c r="L223" s="109">
        <f>IF(编辑!T223="","",编辑!T223)</f>
        <v>1</v>
      </c>
      <c r="M223" s="109">
        <f>IF(编辑!U223="","",编辑!U223)</f>
        <v>10000</v>
      </c>
      <c r="N223" s="109">
        <f>IF(编辑!V223="","",编辑!V223)</f>
        <v>3806</v>
      </c>
      <c r="O223" s="109">
        <f>IF(编辑!X223="","",编辑!X223)</f>
        <v>1</v>
      </c>
      <c r="P223" s="109">
        <f>IF(编辑!Y223="","",编辑!Y223)</f>
        <v>1</v>
      </c>
      <c r="Q223" s="109">
        <f>IF(编辑!Z223="","",编辑!Z223)</f>
        <v>500</v>
      </c>
      <c r="R223" s="109" t="str">
        <f>IF(编辑!AA223="","",编辑!AA223)</f>
        <v/>
      </c>
      <c r="S223" s="109" t="str">
        <f>IF(编辑!AC223="","",编辑!AC223)</f>
        <v/>
      </c>
      <c r="T223" s="109" t="str">
        <f>IF(编辑!AD223="","",编辑!AD223)</f>
        <v/>
      </c>
      <c r="U223" s="109" t="str">
        <f>IF(编辑!AE223="","",编辑!AE223)</f>
        <v/>
      </c>
      <c r="V223" s="109" t="str">
        <f>IF(编辑!AF223="","",编辑!AF223)</f>
        <v/>
      </c>
      <c r="W223" s="109" t="str">
        <f>IF(编辑!AH223="","",编辑!AH223)</f>
        <v/>
      </c>
      <c r="X223" s="109" t="str">
        <f>IF(编辑!AI223="","",编辑!AI223)</f>
        <v/>
      </c>
      <c r="Y223" s="109" t="str">
        <f>IF(编辑!AJ223="","",编辑!AJ223)</f>
        <v/>
      </c>
      <c r="Z223" s="109" t="str">
        <f>IF(编辑!AK223="","",编辑!AK223)</f>
        <v/>
      </c>
      <c r="AA223" s="109" t="str">
        <f>IF(编辑!AM223="","",编辑!AM223)</f>
        <v/>
      </c>
      <c r="AB223" s="109" t="str">
        <f>IF(编辑!AN223="","",编辑!AN223)</f>
        <v/>
      </c>
      <c r="AC223" s="111" t="str">
        <f>IF(编辑!AO223="","",编辑!AO223)</f>
        <v/>
      </c>
    </row>
    <row r="224" spans="1:29">
      <c r="A224" s="109">
        <f>IF(编辑!A224="","",编辑!A224)</f>
        <v>220021</v>
      </c>
      <c r="B224" s="109" t="str">
        <f>IF(编辑!B224="","",编辑!B224)</f>
        <v>日常任务</v>
      </c>
      <c r="C224" s="109">
        <f>IF(编辑!I224="","",编辑!I224)</f>
        <v>110400</v>
      </c>
      <c r="D224" s="109">
        <f>IF(编辑!J224="","",编辑!J224)</f>
        <v>424</v>
      </c>
      <c r="E224" s="109" t="str">
        <f>IF(编辑!K224="","",编辑!K224)</f>
        <v/>
      </c>
      <c r="F224" s="109">
        <f>IF(编辑!L224="","",编辑!L224)</f>
        <v>5002</v>
      </c>
      <c r="G224" s="109">
        <f>IF(编辑!N224="","",编辑!N224)</f>
        <v>1</v>
      </c>
      <c r="H224" s="109">
        <f>IF(编辑!O224="","",编辑!O224)</f>
        <v>1</v>
      </c>
      <c r="I224" s="109">
        <f>IF(编辑!P224="","",编辑!P224)</f>
        <v>1000</v>
      </c>
      <c r="J224" s="109" t="str">
        <f>IF(编辑!Q224="","",编辑!Q224)</f>
        <v/>
      </c>
      <c r="K224" s="109" t="str">
        <f>IF(编辑!S224="","",编辑!S224)</f>
        <v/>
      </c>
      <c r="L224" s="109" t="str">
        <f>IF(编辑!T224="","",编辑!T224)</f>
        <v/>
      </c>
      <c r="M224" s="109" t="str">
        <f>IF(编辑!U224="","",编辑!U224)</f>
        <v/>
      </c>
      <c r="N224" s="109" t="str">
        <f>IF(编辑!V224="","",编辑!V224)</f>
        <v/>
      </c>
      <c r="O224" s="109" t="str">
        <f>IF(编辑!X224="","",编辑!X224)</f>
        <v/>
      </c>
      <c r="P224" s="109" t="str">
        <f>IF(编辑!Y224="","",编辑!Y224)</f>
        <v/>
      </c>
      <c r="Q224" s="109" t="str">
        <f>IF(编辑!Z224="","",编辑!Z224)</f>
        <v/>
      </c>
      <c r="R224" s="109" t="str">
        <f>IF(编辑!AA224="","",编辑!AA224)</f>
        <v/>
      </c>
      <c r="S224" s="109" t="str">
        <f>IF(编辑!AC224="","",编辑!AC224)</f>
        <v/>
      </c>
      <c r="T224" s="109" t="str">
        <f>IF(编辑!AD224="","",编辑!AD224)</f>
        <v/>
      </c>
      <c r="U224" s="109" t="str">
        <f>IF(编辑!AE224="","",编辑!AE224)</f>
        <v/>
      </c>
      <c r="V224" s="109" t="str">
        <f>IF(编辑!AF224="","",编辑!AF224)</f>
        <v/>
      </c>
      <c r="W224" s="109" t="str">
        <f>IF(编辑!AH224="","",编辑!AH224)</f>
        <v/>
      </c>
      <c r="X224" s="109" t="str">
        <f>IF(编辑!AI224="","",编辑!AI224)</f>
        <v/>
      </c>
      <c r="Y224" s="109" t="str">
        <f>IF(编辑!AJ224="","",编辑!AJ224)</f>
        <v/>
      </c>
      <c r="Z224" s="109" t="str">
        <f>IF(编辑!AK224="","",编辑!AK224)</f>
        <v/>
      </c>
      <c r="AA224" s="109" t="str">
        <f>IF(编辑!AM224="","",编辑!AM224)</f>
        <v/>
      </c>
      <c r="AB224" s="109" t="str">
        <f>IF(编辑!AN224="","",编辑!AN224)</f>
        <v/>
      </c>
      <c r="AC224" s="111" t="str">
        <f>IF(编辑!AO224="","",编辑!AO224)</f>
        <v/>
      </c>
    </row>
    <row r="225" spans="1:29">
      <c r="A225" s="109">
        <f>IF(编辑!A225="","",编辑!A225)</f>
        <v>220022</v>
      </c>
      <c r="B225" s="109" t="str">
        <f>IF(编辑!B225="","",编辑!B225)</f>
        <v>日常任务</v>
      </c>
      <c r="C225" s="109">
        <f>IF(编辑!I225="","",编辑!I225)</f>
        <v>110400</v>
      </c>
      <c r="D225" s="109">
        <f>IF(编辑!J225="","",编辑!J225)</f>
        <v>424</v>
      </c>
      <c r="E225" s="109" t="str">
        <f>IF(编辑!K225="","",编辑!K225)</f>
        <v/>
      </c>
      <c r="F225" s="109">
        <f>IF(编辑!L225="","",编辑!L225)</f>
        <v>5002</v>
      </c>
      <c r="G225" s="109">
        <f>IF(编辑!N225="","",编辑!N225)</f>
        <v>1</v>
      </c>
      <c r="H225" s="109">
        <f>IF(编辑!O225="","",编辑!O225)</f>
        <v>1</v>
      </c>
      <c r="I225" s="109">
        <f>IF(编辑!P225="","",编辑!P225)</f>
        <v>1000</v>
      </c>
      <c r="J225" s="109" t="str">
        <f>IF(编辑!Q225="","",编辑!Q225)</f>
        <v/>
      </c>
      <c r="K225" s="109" t="str">
        <f>IF(编辑!S225="","",编辑!S225)</f>
        <v/>
      </c>
      <c r="L225" s="109" t="str">
        <f>IF(编辑!T225="","",编辑!T225)</f>
        <v/>
      </c>
      <c r="M225" s="109" t="str">
        <f>IF(编辑!U225="","",编辑!U225)</f>
        <v/>
      </c>
      <c r="N225" s="109" t="str">
        <f>IF(编辑!V225="","",编辑!V225)</f>
        <v/>
      </c>
      <c r="O225" s="109" t="str">
        <f>IF(编辑!X225="","",编辑!X225)</f>
        <v/>
      </c>
      <c r="P225" s="109" t="str">
        <f>IF(编辑!Y225="","",编辑!Y225)</f>
        <v/>
      </c>
      <c r="Q225" s="109" t="str">
        <f>IF(编辑!Z225="","",编辑!Z225)</f>
        <v/>
      </c>
      <c r="R225" s="109" t="str">
        <f>IF(编辑!AA225="","",编辑!AA225)</f>
        <v/>
      </c>
      <c r="S225" s="109" t="str">
        <f>IF(编辑!AC225="","",编辑!AC225)</f>
        <v/>
      </c>
      <c r="T225" s="109" t="str">
        <f>IF(编辑!AD225="","",编辑!AD225)</f>
        <v/>
      </c>
      <c r="U225" s="109" t="str">
        <f>IF(编辑!AE225="","",编辑!AE225)</f>
        <v/>
      </c>
      <c r="V225" s="109" t="str">
        <f>IF(编辑!AF225="","",编辑!AF225)</f>
        <v/>
      </c>
      <c r="W225" s="109" t="str">
        <f>IF(编辑!AH225="","",编辑!AH225)</f>
        <v/>
      </c>
      <c r="X225" s="109" t="str">
        <f>IF(编辑!AI225="","",编辑!AI225)</f>
        <v/>
      </c>
      <c r="Y225" s="109" t="str">
        <f>IF(编辑!AJ225="","",编辑!AJ225)</f>
        <v/>
      </c>
      <c r="Z225" s="109" t="str">
        <f>IF(编辑!AK225="","",编辑!AK225)</f>
        <v/>
      </c>
      <c r="AA225" s="109" t="str">
        <f>IF(编辑!AM225="","",编辑!AM225)</f>
        <v/>
      </c>
      <c r="AB225" s="109" t="str">
        <f>IF(编辑!AN225="","",编辑!AN225)</f>
        <v/>
      </c>
      <c r="AC225" s="111" t="str">
        <f>IF(编辑!AO225="","",编辑!AO225)</f>
        <v/>
      </c>
    </row>
    <row r="226" spans="1:29">
      <c r="A226" s="109">
        <f>IF(编辑!A226="","",编辑!A226)</f>
        <v>220023</v>
      </c>
      <c r="B226" s="109" t="str">
        <f>IF(编辑!B226="","",编辑!B226)</f>
        <v>日常任务</v>
      </c>
      <c r="C226" s="109">
        <f>IF(编辑!I226="","",编辑!I226)</f>
        <v>110400</v>
      </c>
      <c r="D226" s="109">
        <f>IF(编辑!J226="","",编辑!J226)</f>
        <v>424</v>
      </c>
      <c r="E226" s="109" t="str">
        <f>IF(编辑!K226="","",编辑!K226)</f>
        <v/>
      </c>
      <c r="F226" s="109">
        <f>IF(编辑!L226="","",编辑!L226)</f>
        <v>5002</v>
      </c>
      <c r="G226" s="109">
        <f>IF(编辑!N226="","",编辑!N226)</f>
        <v>1</v>
      </c>
      <c r="H226" s="109">
        <f>IF(编辑!O226="","",编辑!O226)</f>
        <v>1</v>
      </c>
      <c r="I226" s="109">
        <f>IF(编辑!P226="","",编辑!P226)</f>
        <v>1000</v>
      </c>
      <c r="J226" s="109" t="str">
        <f>IF(编辑!Q226="","",编辑!Q226)</f>
        <v/>
      </c>
      <c r="K226" s="109" t="str">
        <f>IF(编辑!S226="","",编辑!S226)</f>
        <v/>
      </c>
      <c r="L226" s="109" t="str">
        <f>IF(编辑!T226="","",编辑!T226)</f>
        <v/>
      </c>
      <c r="M226" s="109" t="str">
        <f>IF(编辑!U226="","",编辑!U226)</f>
        <v/>
      </c>
      <c r="N226" s="109" t="str">
        <f>IF(编辑!V226="","",编辑!V226)</f>
        <v/>
      </c>
      <c r="O226" s="109" t="str">
        <f>IF(编辑!X226="","",编辑!X226)</f>
        <v/>
      </c>
      <c r="P226" s="109" t="str">
        <f>IF(编辑!Y226="","",编辑!Y226)</f>
        <v/>
      </c>
      <c r="Q226" s="109" t="str">
        <f>IF(编辑!Z226="","",编辑!Z226)</f>
        <v/>
      </c>
      <c r="R226" s="109" t="str">
        <f>IF(编辑!AA226="","",编辑!AA226)</f>
        <v/>
      </c>
      <c r="S226" s="109" t="str">
        <f>IF(编辑!AC226="","",编辑!AC226)</f>
        <v/>
      </c>
      <c r="T226" s="109" t="str">
        <f>IF(编辑!AD226="","",编辑!AD226)</f>
        <v/>
      </c>
      <c r="U226" s="109" t="str">
        <f>IF(编辑!AE226="","",编辑!AE226)</f>
        <v/>
      </c>
      <c r="V226" s="109" t="str">
        <f>IF(编辑!AF226="","",编辑!AF226)</f>
        <v/>
      </c>
      <c r="W226" s="109" t="str">
        <f>IF(编辑!AH226="","",编辑!AH226)</f>
        <v/>
      </c>
      <c r="X226" s="109" t="str">
        <f>IF(编辑!AI226="","",编辑!AI226)</f>
        <v/>
      </c>
      <c r="Y226" s="109" t="str">
        <f>IF(编辑!AJ226="","",编辑!AJ226)</f>
        <v/>
      </c>
      <c r="Z226" s="109" t="str">
        <f>IF(编辑!AK226="","",编辑!AK226)</f>
        <v/>
      </c>
      <c r="AA226" s="109" t="str">
        <f>IF(编辑!AM226="","",编辑!AM226)</f>
        <v/>
      </c>
      <c r="AB226" s="109" t="str">
        <f>IF(编辑!AN226="","",编辑!AN226)</f>
        <v/>
      </c>
      <c r="AC226" s="111" t="str">
        <f>IF(编辑!AO226="","",编辑!AO226)</f>
        <v/>
      </c>
    </row>
    <row r="227" spans="1:29">
      <c r="A227" s="109">
        <f>IF(编辑!A227="","",编辑!A227)</f>
        <v>220024</v>
      </c>
      <c r="B227" s="109" t="str">
        <f>IF(编辑!B227="","",编辑!B227)</f>
        <v>日常任务</v>
      </c>
      <c r="C227" s="109">
        <f>IF(编辑!I227="","",编辑!I227)</f>
        <v>110400</v>
      </c>
      <c r="D227" s="109">
        <f>IF(编辑!J227="","",编辑!J227)</f>
        <v>424</v>
      </c>
      <c r="E227" s="109" t="str">
        <f>IF(编辑!K227="","",编辑!K227)</f>
        <v/>
      </c>
      <c r="F227" s="109">
        <f>IF(编辑!L227="","",编辑!L227)</f>
        <v>5002</v>
      </c>
      <c r="G227" s="109">
        <f>IF(编辑!N227="","",编辑!N227)</f>
        <v>1</v>
      </c>
      <c r="H227" s="109">
        <f>IF(编辑!O227="","",编辑!O227)</f>
        <v>1</v>
      </c>
      <c r="I227" s="109">
        <f>IF(编辑!P227="","",编辑!P227)</f>
        <v>1000</v>
      </c>
      <c r="J227" s="109" t="str">
        <f>IF(编辑!Q227="","",编辑!Q227)</f>
        <v/>
      </c>
      <c r="K227" s="109" t="str">
        <f>IF(编辑!S227="","",编辑!S227)</f>
        <v/>
      </c>
      <c r="L227" s="109" t="str">
        <f>IF(编辑!T227="","",编辑!T227)</f>
        <v/>
      </c>
      <c r="M227" s="109" t="str">
        <f>IF(编辑!U227="","",编辑!U227)</f>
        <v/>
      </c>
      <c r="N227" s="109" t="str">
        <f>IF(编辑!V227="","",编辑!V227)</f>
        <v/>
      </c>
      <c r="O227" s="109" t="str">
        <f>IF(编辑!X227="","",编辑!X227)</f>
        <v/>
      </c>
      <c r="P227" s="109" t="str">
        <f>IF(编辑!Y227="","",编辑!Y227)</f>
        <v/>
      </c>
      <c r="Q227" s="109" t="str">
        <f>IF(编辑!Z227="","",编辑!Z227)</f>
        <v/>
      </c>
      <c r="R227" s="109" t="str">
        <f>IF(编辑!AA227="","",编辑!AA227)</f>
        <v/>
      </c>
      <c r="S227" s="109" t="str">
        <f>IF(编辑!AC227="","",编辑!AC227)</f>
        <v/>
      </c>
      <c r="T227" s="109" t="str">
        <f>IF(编辑!AD227="","",编辑!AD227)</f>
        <v/>
      </c>
      <c r="U227" s="109" t="str">
        <f>IF(编辑!AE227="","",编辑!AE227)</f>
        <v/>
      </c>
      <c r="V227" s="109" t="str">
        <f>IF(编辑!AF227="","",编辑!AF227)</f>
        <v/>
      </c>
      <c r="W227" s="109" t="str">
        <f>IF(编辑!AH227="","",编辑!AH227)</f>
        <v/>
      </c>
      <c r="X227" s="109" t="str">
        <f>IF(编辑!AI227="","",编辑!AI227)</f>
        <v/>
      </c>
      <c r="Y227" s="109" t="str">
        <f>IF(编辑!AJ227="","",编辑!AJ227)</f>
        <v/>
      </c>
      <c r="Z227" s="109" t="str">
        <f>IF(编辑!AK227="","",编辑!AK227)</f>
        <v/>
      </c>
      <c r="AA227" s="109" t="str">
        <f>IF(编辑!AM227="","",编辑!AM227)</f>
        <v/>
      </c>
      <c r="AB227" s="109" t="str">
        <f>IF(编辑!AN227="","",编辑!AN227)</f>
        <v/>
      </c>
      <c r="AC227" s="111" t="str">
        <f>IF(编辑!AO227="","",编辑!AO227)</f>
        <v/>
      </c>
    </row>
    <row r="228" spans="1:29">
      <c r="A228" s="109">
        <f>IF(编辑!A228="","",编辑!A228)</f>
        <v>220025</v>
      </c>
      <c r="B228" s="109" t="str">
        <f>IF(编辑!B228="","",编辑!B228)</f>
        <v>日常任务</v>
      </c>
      <c r="C228" s="109">
        <f>IF(编辑!I228="","",编辑!I228)</f>
        <v>110400</v>
      </c>
      <c r="D228" s="109">
        <f>IF(编辑!J228="","",编辑!J228)</f>
        <v>424</v>
      </c>
      <c r="E228" s="109" t="str">
        <f>IF(编辑!K228="","",编辑!K228)</f>
        <v/>
      </c>
      <c r="F228" s="109">
        <f>IF(编辑!L228="","",编辑!L228)</f>
        <v>5002</v>
      </c>
      <c r="G228" s="109">
        <f>IF(编辑!N228="","",编辑!N228)</f>
        <v>1</v>
      </c>
      <c r="H228" s="109">
        <f>IF(编辑!O228="","",编辑!O228)</f>
        <v>1</v>
      </c>
      <c r="I228" s="109">
        <f>IF(编辑!P228="","",编辑!P228)</f>
        <v>1000</v>
      </c>
      <c r="J228" s="109" t="str">
        <f>IF(编辑!Q228="","",编辑!Q228)</f>
        <v/>
      </c>
      <c r="K228" s="109" t="str">
        <f>IF(编辑!S228="","",编辑!S228)</f>
        <v/>
      </c>
      <c r="L228" s="109" t="str">
        <f>IF(编辑!T228="","",编辑!T228)</f>
        <v/>
      </c>
      <c r="M228" s="109" t="str">
        <f>IF(编辑!U228="","",编辑!U228)</f>
        <v/>
      </c>
      <c r="N228" s="109" t="str">
        <f>IF(编辑!V228="","",编辑!V228)</f>
        <v/>
      </c>
      <c r="O228" s="109" t="str">
        <f>IF(编辑!X228="","",编辑!X228)</f>
        <v/>
      </c>
      <c r="P228" s="109" t="str">
        <f>IF(编辑!Y228="","",编辑!Y228)</f>
        <v/>
      </c>
      <c r="Q228" s="109" t="str">
        <f>IF(编辑!Z228="","",编辑!Z228)</f>
        <v/>
      </c>
      <c r="R228" s="109" t="str">
        <f>IF(编辑!AA228="","",编辑!AA228)</f>
        <v/>
      </c>
      <c r="S228" s="109" t="str">
        <f>IF(编辑!AC228="","",编辑!AC228)</f>
        <v/>
      </c>
      <c r="T228" s="109" t="str">
        <f>IF(编辑!AD228="","",编辑!AD228)</f>
        <v/>
      </c>
      <c r="U228" s="109" t="str">
        <f>IF(编辑!AE228="","",编辑!AE228)</f>
        <v/>
      </c>
      <c r="V228" s="109" t="str">
        <f>IF(编辑!AF228="","",编辑!AF228)</f>
        <v/>
      </c>
      <c r="W228" s="109" t="str">
        <f>IF(编辑!AH228="","",编辑!AH228)</f>
        <v/>
      </c>
      <c r="X228" s="109" t="str">
        <f>IF(编辑!AI228="","",编辑!AI228)</f>
        <v/>
      </c>
      <c r="Y228" s="109" t="str">
        <f>IF(编辑!AJ228="","",编辑!AJ228)</f>
        <v/>
      </c>
      <c r="Z228" s="109" t="str">
        <f>IF(编辑!AK228="","",编辑!AK228)</f>
        <v/>
      </c>
      <c r="AA228" s="109" t="str">
        <f>IF(编辑!AM228="","",编辑!AM228)</f>
        <v/>
      </c>
      <c r="AB228" s="109" t="str">
        <f>IF(编辑!AN228="","",编辑!AN228)</f>
        <v/>
      </c>
      <c r="AC228" s="111" t="str">
        <f>IF(编辑!AO228="","",编辑!AO228)</f>
        <v/>
      </c>
    </row>
    <row r="229" spans="1:29">
      <c r="A229" s="109">
        <f>IF(编辑!A229="","",编辑!A229)</f>
        <v>220026</v>
      </c>
      <c r="B229" s="109" t="str">
        <f>IF(编辑!B229="","",编辑!B229)</f>
        <v>日常任务</v>
      </c>
      <c r="C229" s="109">
        <f>IF(编辑!I229="","",编辑!I229)</f>
        <v>110400</v>
      </c>
      <c r="D229" s="109">
        <f>IF(编辑!J229="","",编辑!J229)</f>
        <v>424</v>
      </c>
      <c r="E229" s="109" t="str">
        <f>IF(编辑!K229="","",编辑!K229)</f>
        <v/>
      </c>
      <c r="F229" s="109">
        <f>IF(编辑!L229="","",编辑!L229)</f>
        <v>5002</v>
      </c>
      <c r="G229" s="109">
        <f>IF(编辑!N229="","",编辑!N229)</f>
        <v>1</v>
      </c>
      <c r="H229" s="109">
        <f>IF(编辑!O229="","",编辑!O229)</f>
        <v>1</v>
      </c>
      <c r="I229" s="109">
        <f>IF(编辑!P229="","",编辑!P229)</f>
        <v>1000</v>
      </c>
      <c r="J229" s="109" t="str">
        <f>IF(编辑!Q229="","",编辑!Q229)</f>
        <v/>
      </c>
      <c r="K229" s="109" t="str">
        <f>IF(编辑!S229="","",编辑!S229)</f>
        <v/>
      </c>
      <c r="L229" s="109" t="str">
        <f>IF(编辑!T229="","",编辑!T229)</f>
        <v/>
      </c>
      <c r="M229" s="109" t="str">
        <f>IF(编辑!U229="","",编辑!U229)</f>
        <v/>
      </c>
      <c r="N229" s="109" t="str">
        <f>IF(编辑!V229="","",编辑!V229)</f>
        <v/>
      </c>
      <c r="O229" s="109" t="str">
        <f>IF(编辑!X229="","",编辑!X229)</f>
        <v/>
      </c>
      <c r="P229" s="109" t="str">
        <f>IF(编辑!Y229="","",编辑!Y229)</f>
        <v/>
      </c>
      <c r="Q229" s="109" t="str">
        <f>IF(编辑!Z229="","",编辑!Z229)</f>
        <v/>
      </c>
      <c r="R229" s="109" t="str">
        <f>IF(编辑!AA229="","",编辑!AA229)</f>
        <v/>
      </c>
      <c r="S229" s="109" t="str">
        <f>IF(编辑!AC229="","",编辑!AC229)</f>
        <v/>
      </c>
      <c r="T229" s="109" t="str">
        <f>IF(编辑!AD229="","",编辑!AD229)</f>
        <v/>
      </c>
      <c r="U229" s="109" t="str">
        <f>IF(编辑!AE229="","",编辑!AE229)</f>
        <v/>
      </c>
      <c r="V229" s="109" t="str">
        <f>IF(编辑!AF229="","",编辑!AF229)</f>
        <v/>
      </c>
      <c r="W229" s="109" t="str">
        <f>IF(编辑!AH229="","",编辑!AH229)</f>
        <v/>
      </c>
      <c r="X229" s="109" t="str">
        <f>IF(编辑!AI229="","",编辑!AI229)</f>
        <v/>
      </c>
      <c r="Y229" s="109" t="str">
        <f>IF(编辑!AJ229="","",编辑!AJ229)</f>
        <v/>
      </c>
      <c r="Z229" s="109" t="str">
        <f>IF(编辑!AK229="","",编辑!AK229)</f>
        <v/>
      </c>
      <c r="AA229" s="109" t="str">
        <f>IF(编辑!AM229="","",编辑!AM229)</f>
        <v/>
      </c>
      <c r="AB229" s="109" t="str">
        <f>IF(编辑!AN229="","",编辑!AN229)</f>
        <v/>
      </c>
      <c r="AC229" s="111" t="str">
        <f>IF(编辑!AO229="","",编辑!AO229)</f>
        <v/>
      </c>
    </row>
    <row r="230" spans="1:29">
      <c r="A230" s="109">
        <f>IF(编辑!A230="","",编辑!A230)</f>
        <v>220027</v>
      </c>
      <c r="B230" s="109" t="str">
        <f>IF(编辑!B230="","",编辑!B230)</f>
        <v>日常任务</v>
      </c>
      <c r="C230" s="109">
        <f>IF(编辑!I230="","",编辑!I230)</f>
        <v>110400</v>
      </c>
      <c r="D230" s="109">
        <f>IF(编辑!J230="","",编辑!J230)</f>
        <v>424</v>
      </c>
      <c r="E230" s="109" t="str">
        <f>IF(编辑!K230="","",编辑!K230)</f>
        <v/>
      </c>
      <c r="F230" s="109">
        <f>IF(编辑!L230="","",编辑!L230)</f>
        <v>5002</v>
      </c>
      <c r="G230" s="109">
        <f>IF(编辑!N230="","",编辑!N230)</f>
        <v>1</v>
      </c>
      <c r="H230" s="109">
        <f>IF(编辑!O230="","",编辑!O230)</f>
        <v>1</v>
      </c>
      <c r="I230" s="109">
        <f>IF(编辑!P230="","",编辑!P230)</f>
        <v>1000</v>
      </c>
      <c r="J230" s="109" t="str">
        <f>IF(编辑!Q230="","",编辑!Q230)</f>
        <v/>
      </c>
      <c r="K230" s="109" t="str">
        <f>IF(编辑!S230="","",编辑!S230)</f>
        <v/>
      </c>
      <c r="L230" s="109" t="str">
        <f>IF(编辑!T230="","",编辑!T230)</f>
        <v/>
      </c>
      <c r="M230" s="109" t="str">
        <f>IF(编辑!U230="","",编辑!U230)</f>
        <v/>
      </c>
      <c r="N230" s="109" t="str">
        <f>IF(编辑!V230="","",编辑!V230)</f>
        <v/>
      </c>
      <c r="O230" s="109" t="str">
        <f>IF(编辑!X230="","",编辑!X230)</f>
        <v/>
      </c>
      <c r="P230" s="109" t="str">
        <f>IF(编辑!Y230="","",编辑!Y230)</f>
        <v/>
      </c>
      <c r="Q230" s="109" t="str">
        <f>IF(编辑!Z230="","",编辑!Z230)</f>
        <v/>
      </c>
      <c r="R230" s="109" t="str">
        <f>IF(编辑!AA230="","",编辑!AA230)</f>
        <v/>
      </c>
      <c r="S230" s="109" t="str">
        <f>IF(编辑!AC230="","",编辑!AC230)</f>
        <v/>
      </c>
      <c r="T230" s="109" t="str">
        <f>IF(编辑!AD230="","",编辑!AD230)</f>
        <v/>
      </c>
      <c r="U230" s="109" t="str">
        <f>IF(编辑!AE230="","",编辑!AE230)</f>
        <v/>
      </c>
      <c r="V230" s="109" t="str">
        <f>IF(编辑!AF230="","",编辑!AF230)</f>
        <v/>
      </c>
      <c r="W230" s="109" t="str">
        <f>IF(编辑!AH230="","",编辑!AH230)</f>
        <v/>
      </c>
      <c r="X230" s="109" t="str">
        <f>IF(编辑!AI230="","",编辑!AI230)</f>
        <v/>
      </c>
      <c r="Y230" s="109" t="str">
        <f>IF(编辑!AJ230="","",编辑!AJ230)</f>
        <v/>
      </c>
      <c r="Z230" s="109" t="str">
        <f>IF(编辑!AK230="","",编辑!AK230)</f>
        <v/>
      </c>
      <c r="AA230" s="109" t="str">
        <f>IF(编辑!AM230="","",编辑!AM230)</f>
        <v/>
      </c>
      <c r="AB230" s="109" t="str">
        <f>IF(编辑!AN230="","",编辑!AN230)</f>
        <v/>
      </c>
      <c r="AC230" s="111" t="str">
        <f>IF(编辑!AO230="","",编辑!AO230)</f>
        <v/>
      </c>
    </row>
    <row r="231" spans="1:29">
      <c r="A231" s="109">
        <f>IF(编辑!A231="","",编辑!A231)</f>
        <v>220028</v>
      </c>
      <c r="B231" s="109" t="str">
        <f>IF(编辑!B231="","",编辑!B231)</f>
        <v>日常任务</v>
      </c>
      <c r="C231" s="109">
        <f>IF(编辑!I231="","",编辑!I231)</f>
        <v>110400</v>
      </c>
      <c r="D231" s="109">
        <f>IF(编辑!J231="","",编辑!J231)</f>
        <v>424</v>
      </c>
      <c r="E231" s="109" t="str">
        <f>IF(编辑!K231="","",编辑!K231)</f>
        <v/>
      </c>
      <c r="F231" s="109">
        <f>IF(编辑!L231="","",编辑!L231)</f>
        <v>5002</v>
      </c>
      <c r="G231" s="109">
        <f>IF(编辑!N231="","",编辑!N231)</f>
        <v>1</v>
      </c>
      <c r="H231" s="109">
        <f>IF(编辑!O231="","",编辑!O231)</f>
        <v>1</v>
      </c>
      <c r="I231" s="109">
        <f>IF(编辑!P231="","",编辑!P231)</f>
        <v>1000</v>
      </c>
      <c r="J231" s="109" t="str">
        <f>IF(编辑!Q231="","",编辑!Q231)</f>
        <v/>
      </c>
      <c r="K231" s="109" t="str">
        <f>IF(编辑!S231="","",编辑!S231)</f>
        <v/>
      </c>
      <c r="L231" s="109" t="str">
        <f>IF(编辑!T231="","",编辑!T231)</f>
        <v/>
      </c>
      <c r="M231" s="109" t="str">
        <f>IF(编辑!U231="","",编辑!U231)</f>
        <v/>
      </c>
      <c r="N231" s="109" t="str">
        <f>IF(编辑!V231="","",编辑!V231)</f>
        <v/>
      </c>
      <c r="O231" s="109" t="str">
        <f>IF(编辑!X231="","",编辑!X231)</f>
        <v/>
      </c>
      <c r="P231" s="109" t="str">
        <f>IF(编辑!Y231="","",编辑!Y231)</f>
        <v/>
      </c>
      <c r="Q231" s="109" t="str">
        <f>IF(编辑!Z231="","",编辑!Z231)</f>
        <v/>
      </c>
      <c r="R231" s="109" t="str">
        <f>IF(编辑!AA231="","",编辑!AA231)</f>
        <v/>
      </c>
      <c r="S231" s="109" t="str">
        <f>IF(编辑!AC231="","",编辑!AC231)</f>
        <v/>
      </c>
      <c r="T231" s="109" t="str">
        <f>IF(编辑!AD231="","",编辑!AD231)</f>
        <v/>
      </c>
      <c r="U231" s="109" t="str">
        <f>IF(编辑!AE231="","",编辑!AE231)</f>
        <v/>
      </c>
      <c r="V231" s="109" t="str">
        <f>IF(编辑!AF231="","",编辑!AF231)</f>
        <v/>
      </c>
      <c r="W231" s="109" t="str">
        <f>IF(编辑!AH231="","",编辑!AH231)</f>
        <v/>
      </c>
      <c r="X231" s="109" t="str">
        <f>IF(编辑!AI231="","",编辑!AI231)</f>
        <v/>
      </c>
      <c r="Y231" s="109" t="str">
        <f>IF(编辑!AJ231="","",编辑!AJ231)</f>
        <v/>
      </c>
      <c r="Z231" s="109" t="str">
        <f>IF(编辑!AK231="","",编辑!AK231)</f>
        <v/>
      </c>
      <c r="AA231" s="109" t="str">
        <f>IF(编辑!AM231="","",编辑!AM231)</f>
        <v/>
      </c>
      <c r="AB231" s="109" t="str">
        <f>IF(编辑!AN231="","",编辑!AN231)</f>
        <v/>
      </c>
      <c r="AC231" s="111" t="str">
        <f>IF(编辑!AO231="","",编辑!AO231)</f>
        <v/>
      </c>
    </row>
    <row r="232" spans="1:29">
      <c r="A232" s="109">
        <f>IF(编辑!A232="","",编辑!A232)</f>
        <v>220029</v>
      </c>
      <c r="B232" s="109" t="str">
        <f>IF(编辑!B232="","",编辑!B232)</f>
        <v>日常任务</v>
      </c>
      <c r="C232" s="109">
        <f>IF(编辑!I232="","",编辑!I232)</f>
        <v>110400</v>
      </c>
      <c r="D232" s="109">
        <f>IF(编辑!J232="","",编辑!J232)</f>
        <v>424</v>
      </c>
      <c r="E232" s="109" t="str">
        <f>IF(编辑!K232="","",编辑!K232)</f>
        <v/>
      </c>
      <c r="F232" s="109">
        <f>IF(编辑!L232="","",编辑!L232)</f>
        <v>5002</v>
      </c>
      <c r="G232" s="109">
        <f>IF(编辑!N232="","",编辑!N232)</f>
        <v>1</v>
      </c>
      <c r="H232" s="109">
        <f>IF(编辑!O232="","",编辑!O232)</f>
        <v>1</v>
      </c>
      <c r="I232" s="109">
        <f>IF(编辑!P232="","",编辑!P232)</f>
        <v>1000</v>
      </c>
      <c r="J232" s="109" t="str">
        <f>IF(编辑!Q232="","",编辑!Q232)</f>
        <v/>
      </c>
      <c r="K232" s="109" t="str">
        <f>IF(编辑!S232="","",编辑!S232)</f>
        <v/>
      </c>
      <c r="L232" s="109" t="str">
        <f>IF(编辑!T232="","",编辑!T232)</f>
        <v/>
      </c>
      <c r="M232" s="109" t="str">
        <f>IF(编辑!U232="","",编辑!U232)</f>
        <v/>
      </c>
      <c r="N232" s="109" t="str">
        <f>IF(编辑!V232="","",编辑!V232)</f>
        <v/>
      </c>
      <c r="O232" s="109" t="str">
        <f>IF(编辑!X232="","",编辑!X232)</f>
        <v/>
      </c>
      <c r="P232" s="109" t="str">
        <f>IF(编辑!Y232="","",编辑!Y232)</f>
        <v/>
      </c>
      <c r="Q232" s="109" t="str">
        <f>IF(编辑!Z232="","",编辑!Z232)</f>
        <v/>
      </c>
      <c r="R232" s="109" t="str">
        <f>IF(编辑!AA232="","",编辑!AA232)</f>
        <v/>
      </c>
      <c r="S232" s="109" t="str">
        <f>IF(编辑!AC232="","",编辑!AC232)</f>
        <v/>
      </c>
      <c r="T232" s="109" t="str">
        <f>IF(编辑!AD232="","",编辑!AD232)</f>
        <v/>
      </c>
      <c r="U232" s="109" t="str">
        <f>IF(编辑!AE232="","",编辑!AE232)</f>
        <v/>
      </c>
      <c r="V232" s="109" t="str">
        <f>IF(编辑!AF232="","",编辑!AF232)</f>
        <v/>
      </c>
      <c r="W232" s="109" t="str">
        <f>IF(编辑!AH232="","",编辑!AH232)</f>
        <v/>
      </c>
      <c r="X232" s="109" t="str">
        <f>IF(编辑!AI232="","",编辑!AI232)</f>
        <v/>
      </c>
      <c r="Y232" s="109" t="str">
        <f>IF(编辑!AJ232="","",编辑!AJ232)</f>
        <v/>
      </c>
      <c r="Z232" s="109" t="str">
        <f>IF(编辑!AK232="","",编辑!AK232)</f>
        <v/>
      </c>
      <c r="AA232" s="109" t="str">
        <f>IF(编辑!AM232="","",编辑!AM232)</f>
        <v/>
      </c>
      <c r="AB232" s="109" t="str">
        <f>IF(编辑!AN232="","",编辑!AN232)</f>
        <v/>
      </c>
      <c r="AC232" s="111" t="str">
        <f>IF(编辑!AO232="","",编辑!AO232)</f>
        <v/>
      </c>
    </row>
    <row r="233" spans="1:29">
      <c r="A233" s="109">
        <f>IF(编辑!A233="","",编辑!A233)</f>
        <v>220030</v>
      </c>
      <c r="B233" s="109" t="str">
        <f>IF(编辑!B233="","",编辑!B233)</f>
        <v>日常任务</v>
      </c>
      <c r="C233" s="109">
        <f>IF(编辑!I233="","",编辑!I233)</f>
        <v>110400</v>
      </c>
      <c r="D233" s="109">
        <f>IF(编辑!J233="","",编辑!J233)</f>
        <v>424</v>
      </c>
      <c r="E233" s="109" t="str">
        <f>IF(编辑!K233="","",编辑!K233)</f>
        <v/>
      </c>
      <c r="F233" s="109">
        <f>IF(编辑!L233="","",编辑!L233)</f>
        <v>5100</v>
      </c>
      <c r="G233" s="109">
        <f>IF(编辑!N233="","",编辑!N233)</f>
        <v>1</v>
      </c>
      <c r="H233" s="109">
        <f>IF(编辑!O233="","",编辑!O233)</f>
        <v>1</v>
      </c>
      <c r="I233" s="109">
        <f>IF(编辑!P233="","",编辑!P233)</f>
        <v>10000</v>
      </c>
      <c r="J233" s="109">
        <f>IF(编辑!Q233="","",编辑!Q233)</f>
        <v>5101</v>
      </c>
      <c r="K233" s="109">
        <f>IF(编辑!S233="","",编辑!S233)</f>
        <v>1</v>
      </c>
      <c r="L233" s="109">
        <f>IF(编辑!T233="","",编辑!T233)</f>
        <v>1</v>
      </c>
      <c r="M233" s="109">
        <f>IF(编辑!U233="","",编辑!U233)</f>
        <v>10000</v>
      </c>
      <c r="N233" s="109">
        <f>IF(编辑!V233="","",编辑!V233)</f>
        <v>3806</v>
      </c>
      <c r="O233" s="109">
        <f>IF(编辑!X233="","",编辑!X233)</f>
        <v>1</v>
      </c>
      <c r="P233" s="109">
        <f>IF(编辑!Y233="","",编辑!Y233)</f>
        <v>1</v>
      </c>
      <c r="Q233" s="109">
        <f>IF(编辑!Z233="","",编辑!Z233)</f>
        <v>500</v>
      </c>
      <c r="R233" s="109" t="str">
        <f>IF(编辑!AA233="","",编辑!AA233)</f>
        <v/>
      </c>
      <c r="S233" s="109" t="str">
        <f>IF(编辑!AC233="","",编辑!AC233)</f>
        <v/>
      </c>
      <c r="T233" s="109" t="str">
        <f>IF(编辑!AD233="","",编辑!AD233)</f>
        <v/>
      </c>
      <c r="U233" s="109" t="str">
        <f>IF(编辑!AE233="","",编辑!AE233)</f>
        <v/>
      </c>
      <c r="V233" s="109" t="str">
        <f>IF(编辑!AF233="","",编辑!AF233)</f>
        <v/>
      </c>
      <c r="W233" s="109" t="str">
        <f>IF(编辑!AH233="","",编辑!AH233)</f>
        <v/>
      </c>
      <c r="X233" s="109" t="str">
        <f>IF(编辑!AI233="","",编辑!AI233)</f>
        <v/>
      </c>
      <c r="Y233" s="109" t="str">
        <f>IF(编辑!AJ233="","",编辑!AJ233)</f>
        <v/>
      </c>
      <c r="Z233" s="109" t="str">
        <f>IF(编辑!AK233="","",编辑!AK233)</f>
        <v/>
      </c>
      <c r="AA233" s="109" t="str">
        <f>IF(编辑!AM233="","",编辑!AM233)</f>
        <v/>
      </c>
      <c r="AB233" s="109" t="str">
        <f>IF(编辑!AN233="","",编辑!AN233)</f>
        <v/>
      </c>
      <c r="AC233" s="111" t="str">
        <f>IF(编辑!AO233="","",编辑!AO233)</f>
        <v/>
      </c>
    </row>
    <row r="234" spans="1:29">
      <c r="A234" s="109">
        <f>IF(编辑!A234="","",编辑!A234)</f>
        <v>220031</v>
      </c>
      <c r="B234" s="109" t="str">
        <f>IF(编辑!B234="","",编辑!B234)</f>
        <v>日常任务</v>
      </c>
      <c r="C234" s="109">
        <f>IF(编辑!I234="","",编辑!I234)</f>
        <v>301000</v>
      </c>
      <c r="D234" s="109">
        <f>IF(编辑!J234="","",编辑!J234)</f>
        <v>504</v>
      </c>
      <c r="E234" s="109" t="str">
        <f>IF(编辑!K234="","",编辑!K234)</f>
        <v/>
      </c>
      <c r="F234" s="109">
        <f>IF(编辑!L234="","",编辑!L234)</f>
        <v>5002</v>
      </c>
      <c r="G234" s="109">
        <f>IF(编辑!N234="","",编辑!N234)</f>
        <v>1</v>
      </c>
      <c r="H234" s="109">
        <f>IF(编辑!O234="","",编辑!O234)</f>
        <v>1</v>
      </c>
      <c r="I234" s="109">
        <f>IF(编辑!P234="","",编辑!P234)</f>
        <v>1000</v>
      </c>
      <c r="J234" s="109" t="str">
        <f>IF(编辑!Q234="","",编辑!Q234)</f>
        <v/>
      </c>
      <c r="K234" s="109" t="str">
        <f>IF(编辑!S234="","",编辑!S234)</f>
        <v/>
      </c>
      <c r="L234" s="109" t="str">
        <f>IF(编辑!T234="","",编辑!T234)</f>
        <v/>
      </c>
      <c r="M234" s="109" t="str">
        <f>IF(编辑!U234="","",编辑!U234)</f>
        <v/>
      </c>
      <c r="N234" s="109" t="str">
        <f>IF(编辑!V234="","",编辑!V234)</f>
        <v/>
      </c>
      <c r="O234" s="109" t="str">
        <f>IF(编辑!X234="","",编辑!X234)</f>
        <v/>
      </c>
      <c r="P234" s="109" t="str">
        <f>IF(编辑!Y234="","",编辑!Y234)</f>
        <v/>
      </c>
      <c r="Q234" s="109" t="str">
        <f>IF(编辑!Z234="","",编辑!Z234)</f>
        <v/>
      </c>
      <c r="R234" s="109" t="str">
        <f>IF(编辑!AA234="","",编辑!AA234)</f>
        <v/>
      </c>
      <c r="S234" s="109" t="str">
        <f>IF(编辑!AC234="","",编辑!AC234)</f>
        <v/>
      </c>
      <c r="T234" s="109" t="str">
        <f>IF(编辑!AD234="","",编辑!AD234)</f>
        <v/>
      </c>
      <c r="U234" s="109" t="str">
        <f>IF(编辑!AE234="","",编辑!AE234)</f>
        <v/>
      </c>
      <c r="V234" s="109" t="str">
        <f>IF(编辑!AF234="","",编辑!AF234)</f>
        <v/>
      </c>
      <c r="W234" s="109" t="str">
        <f>IF(编辑!AH234="","",编辑!AH234)</f>
        <v/>
      </c>
      <c r="X234" s="109" t="str">
        <f>IF(编辑!AI234="","",编辑!AI234)</f>
        <v/>
      </c>
      <c r="Y234" s="109" t="str">
        <f>IF(编辑!AJ234="","",编辑!AJ234)</f>
        <v/>
      </c>
      <c r="Z234" s="109" t="str">
        <f>IF(编辑!AK234="","",编辑!AK234)</f>
        <v/>
      </c>
      <c r="AA234" s="109" t="str">
        <f>IF(编辑!AM234="","",编辑!AM234)</f>
        <v/>
      </c>
      <c r="AB234" s="109" t="str">
        <f>IF(编辑!AN234="","",编辑!AN234)</f>
        <v/>
      </c>
      <c r="AC234" s="111" t="str">
        <f>IF(编辑!AO234="","",编辑!AO234)</f>
        <v/>
      </c>
    </row>
    <row r="235" spans="1:29">
      <c r="A235" s="109">
        <f>IF(编辑!A235="","",编辑!A235)</f>
        <v>220032</v>
      </c>
      <c r="B235" s="109" t="str">
        <f>IF(编辑!B235="","",编辑!B235)</f>
        <v>日常任务</v>
      </c>
      <c r="C235" s="109">
        <f>IF(编辑!I235="","",编辑!I235)</f>
        <v>301000</v>
      </c>
      <c r="D235" s="109">
        <f>IF(编辑!J235="","",编辑!J235)</f>
        <v>504</v>
      </c>
      <c r="E235" s="109" t="str">
        <f>IF(编辑!K235="","",编辑!K235)</f>
        <v/>
      </c>
      <c r="F235" s="109">
        <f>IF(编辑!L235="","",编辑!L235)</f>
        <v>5002</v>
      </c>
      <c r="G235" s="109">
        <f>IF(编辑!N235="","",编辑!N235)</f>
        <v>1</v>
      </c>
      <c r="H235" s="109">
        <f>IF(编辑!O235="","",编辑!O235)</f>
        <v>1</v>
      </c>
      <c r="I235" s="109">
        <f>IF(编辑!P235="","",编辑!P235)</f>
        <v>1000</v>
      </c>
      <c r="J235" s="109" t="str">
        <f>IF(编辑!Q235="","",编辑!Q235)</f>
        <v/>
      </c>
      <c r="K235" s="109" t="str">
        <f>IF(编辑!S235="","",编辑!S235)</f>
        <v/>
      </c>
      <c r="L235" s="109" t="str">
        <f>IF(编辑!T235="","",编辑!T235)</f>
        <v/>
      </c>
      <c r="M235" s="109" t="str">
        <f>IF(编辑!U235="","",编辑!U235)</f>
        <v/>
      </c>
      <c r="N235" s="109" t="str">
        <f>IF(编辑!V235="","",编辑!V235)</f>
        <v/>
      </c>
      <c r="O235" s="109" t="str">
        <f>IF(编辑!X235="","",编辑!X235)</f>
        <v/>
      </c>
      <c r="P235" s="109" t="str">
        <f>IF(编辑!Y235="","",编辑!Y235)</f>
        <v/>
      </c>
      <c r="Q235" s="109" t="str">
        <f>IF(编辑!Z235="","",编辑!Z235)</f>
        <v/>
      </c>
      <c r="R235" s="109" t="str">
        <f>IF(编辑!AA235="","",编辑!AA235)</f>
        <v/>
      </c>
      <c r="S235" s="109" t="str">
        <f>IF(编辑!AC235="","",编辑!AC235)</f>
        <v/>
      </c>
      <c r="T235" s="109" t="str">
        <f>IF(编辑!AD235="","",编辑!AD235)</f>
        <v/>
      </c>
      <c r="U235" s="109" t="str">
        <f>IF(编辑!AE235="","",编辑!AE235)</f>
        <v/>
      </c>
      <c r="V235" s="109" t="str">
        <f>IF(编辑!AF235="","",编辑!AF235)</f>
        <v/>
      </c>
      <c r="W235" s="109" t="str">
        <f>IF(编辑!AH235="","",编辑!AH235)</f>
        <v/>
      </c>
      <c r="X235" s="109" t="str">
        <f>IF(编辑!AI235="","",编辑!AI235)</f>
        <v/>
      </c>
      <c r="Y235" s="109" t="str">
        <f>IF(编辑!AJ235="","",编辑!AJ235)</f>
        <v/>
      </c>
      <c r="Z235" s="109" t="str">
        <f>IF(编辑!AK235="","",编辑!AK235)</f>
        <v/>
      </c>
      <c r="AA235" s="109" t="str">
        <f>IF(编辑!AM235="","",编辑!AM235)</f>
        <v/>
      </c>
      <c r="AB235" s="109" t="str">
        <f>IF(编辑!AN235="","",编辑!AN235)</f>
        <v/>
      </c>
      <c r="AC235" s="111" t="str">
        <f>IF(编辑!AO235="","",编辑!AO235)</f>
        <v/>
      </c>
    </row>
    <row r="236" spans="1:29">
      <c r="A236" s="109">
        <f>IF(编辑!A236="","",编辑!A236)</f>
        <v>220033</v>
      </c>
      <c r="B236" s="109" t="str">
        <f>IF(编辑!B236="","",编辑!B236)</f>
        <v>日常任务</v>
      </c>
      <c r="C236" s="109">
        <f>IF(编辑!I236="","",编辑!I236)</f>
        <v>301000</v>
      </c>
      <c r="D236" s="109">
        <f>IF(编辑!J236="","",编辑!J236)</f>
        <v>504</v>
      </c>
      <c r="E236" s="109" t="str">
        <f>IF(编辑!K236="","",编辑!K236)</f>
        <v/>
      </c>
      <c r="F236" s="109">
        <f>IF(编辑!L236="","",编辑!L236)</f>
        <v>5002</v>
      </c>
      <c r="G236" s="109">
        <f>IF(编辑!N236="","",编辑!N236)</f>
        <v>1</v>
      </c>
      <c r="H236" s="109">
        <f>IF(编辑!O236="","",编辑!O236)</f>
        <v>1</v>
      </c>
      <c r="I236" s="109">
        <f>IF(编辑!P236="","",编辑!P236)</f>
        <v>1000</v>
      </c>
      <c r="J236" s="109" t="str">
        <f>IF(编辑!Q236="","",编辑!Q236)</f>
        <v/>
      </c>
      <c r="K236" s="109" t="str">
        <f>IF(编辑!S236="","",编辑!S236)</f>
        <v/>
      </c>
      <c r="L236" s="109" t="str">
        <f>IF(编辑!T236="","",编辑!T236)</f>
        <v/>
      </c>
      <c r="M236" s="109" t="str">
        <f>IF(编辑!U236="","",编辑!U236)</f>
        <v/>
      </c>
      <c r="N236" s="109" t="str">
        <f>IF(编辑!V236="","",编辑!V236)</f>
        <v/>
      </c>
      <c r="O236" s="109" t="str">
        <f>IF(编辑!X236="","",编辑!X236)</f>
        <v/>
      </c>
      <c r="P236" s="109" t="str">
        <f>IF(编辑!Y236="","",编辑!Y236)</f>
        <v/>
      </c>
      <c r="Q236" s="109" t="str">
        <f>IF(编辑!Z236="","",编辑!Z236)</f>
        <v/>
      </c>
      <c r="R236" s="109" t="str">
        <f>IF(编辑!AA236="","",编辑!AA236)</f>
        <v/>
      </c>
      <c r="S236" s="109" t="str">
        <f>IF(编辑!AC236="","",编辑!AC236)</f>
        <v/>
      </c>
      <c r="T236" s="109" t="str">
        <f>IF(编辑!AD236="","",编辑!AD236)</f>
        <v/>
      </c>
      <c r="U236" s="109" t="str">
        <f>IF(编辑!AE236="","",编辑!AE236)</f>
        <v/>
      </c>
      <c r="V236" s="109" t="str">
        <f>IF(编辑!AF236="","",编辑!AF236)</f>
        <v/>
      </c>
      <c r="W236" s="109" t="str">
        <f>IF(编辑!AH236="","",编辑!AH236)</f>
        <v/>
      </c>
      <c r="X236" s="109" t="str">
        <f>IF(编辑!AI236="","",编辑!AI236)</f>
        <v/>
      </c>
      <c r="Y236" s="109" t="str">
        <f>IF(编辑!AJ236="","",编辑!AJ236)</f>
        <v/>
      </c>
      <c r="Z236" s="109" t="str">
        <f>IF(编辑!AK236="","",编辑!AK236)</f>
        <v/>
      </c>
      <c r="AA236" s="109" t="str">
        <f>IF(编辑!AM236="","",编辑!AM236)</f>
        <v/>
      </c>
      <c r="AB236" s="109" t="str">
        <f>IF(编辑!AN236="","",编辑!AN236)</f>
        <v/>
      </c>
      <c r="AC236" s="111" t="str">
        <f>IF(编辑!AO236="","",编辑!AO236)</f>
        <v/>
      </c>
    </row>
    <row r="237" spans="1:29">
      <c r="A237" s="109">
        <f>IF(编辑!A237="","",编辑!A237)</f>
        <v>220034</v>
      </c>
      <c r="B237" s="109" t="str">
        <f>IF(编辑!B237="","",编辑!B237)</f>
        <v>日常任务</v>
      </c>
      <c r="C237" s="109">
        <f>IF(编辑!I237="","",编辑!I237)</f>
        <v>301000</v>
      </c>
      <c r="D237" s="109">
        <f>IF(编辑!J237="","",编辑!J237)</f>
        <v>504</v>
      </c>
      <c r="E237" s="109" t="str">
        <f>IF(编辑!K237="","",编辑!K237)</f>
        <v/>
      </c>
      <c r="F237" s="109">
        <f>IF(编辑!L237="","",编辑!L237)</f>
        <v>5002</v>
      </c>
      <c r="G237" s="109">
        <f>IF(编辑!N237="","",编辑!N237)</f>
        <v>1</v>
      </c>
      <c r="H237" s="109">
        <f>IF(编辑!O237="","",编辑!O237)</f>
        <v>1</v>
      </c>
      <c r="I237" s="109">
        <f>IF(编辑!P237="","",编辑!P237)</f>
        <v>1000</v>
      </c>
      <c r="J237" s="109" t="str">
        <f>IF(编辑!Q237="","",编辑!Q237)</f>
        <v/>
      </c>
      <c r="K237" s="109" t="str">
        <f>IF(编辑!S237="","",编辑!S237)</f>
        <v/>
      </c>
      <c r="L237" s="109" t="str">
        <f>IF(编辑!T237="","",编辑!T237)</f>
        <v/>
      </c>
      <c r="M237" s="109" t="str">
        <f>IF(编辑!U237="","",编辑!U237)</f>
        <v/>
      </c>
      <c r="N237" s="109" t="str">
        <f>IF(编辑!V237="","",编辑!V237)</f>
        <v/>
      </c>
      <c r="O237" s="109" t="str">
        <f>IF(编辑!X237="","",编辑!X237)</f>
        <v/>
      </c>
      <c r="P237" s="109" t="str">
        <f>IF(编辑!Y237="","",编辑!Y237)</f>
        <v/>
      </c>
      <c r="Q237" s="109" t="str">
        <f>IF(编辑!Z237="","",编辑!Z237)</f>
        <v/>
      </c>
      <c r="R237" s="109" t="str">
        <f>IF(编辑!AA237="","",编辑!AA237)</f>
        <v/>
      </c>
      <c r="S237" s="109" t="str">
        <f>IF(编辑!AC237="","",编辑!AC237)</f>
        <v/>
      </c>
      <c r="T237" s="109" t="str">
        <f>IF(编辑!AD237="","",编辑!AD237)</f>
        <v/>
      </c>
      <c r="U237" s="109" t="str">
        <f>IF(编辑!AE237="","",编辑!AE237)</f>
        <v/>
      </c>
      <c r="V237" s="109" t="str">
        <f>IF(编辑!AF237="","",编辑!AF237)</f>
        <v/>
      </c>
      <c r="W237" s="109" t="str">
        <f>IF(编辑!AH237="","",编辑!AH237)</f>
        <v/>
      </c>
      <c r="X237" s="109" t="str">
        <f>IF(编辑!AI237="","",编辑!AI237)</f>
        <v/>
      </c>
      <c r="Y237" s="109" t="str">
        <f>IF(编辑!AJ237="","",编辑!AJ237)</f>
        <v/>
      </c>
      <c r="Z237" s="109" t="str">
        <f>IF(编辑!AK237="","",编辑!AK237)</f>
        <v/>
      </c>
      <c r="AA237" s="109" t="str">
        <f>IF(编辑!AM237="","",编辑!AM237)</f>
        <v/>
      </c>
      <c r="AB237" s="109" t="str">
        <f>IF(编辑!AN237="","",编辑!AN237)</f>
        <v/>
      </c>
      <c r="AC237" s="111" t="str">
        <f>IF(编辑!AO237="","",编辑!AO237)</f>
        <v/>
      </c>
    </row>
    <row r="238" spans="1:29">
      <c r="A238" s="109">
        <f>IF(编辑!A238="","",编辑!A238)</f>
        <v>220035</v>
      </c>
      <c r="B238" s="109" t="str">
        <f>IF(编辑!B238="","",编辑!B238)</f>
        <v>日常任务</v>
      </c>
      <c r="C238" s="109">
        <f>IF(编辑!I238="","",编辑!I238)</f>
        <v>301000</v>
      </c>
      <c r="D238" s="109">
        <f>IF(编辑!J238="","",编辑!J238)</f>
        <v>504</v>
      </c>
      <c r="E238" s="109" t="str">
        <f>IF(编辑!K238="","",编辑!K238)</f>
        <v/>
      </c>
      <c r="F238" s="109">
        <f>IF(编辑!L238="","",编辑!L238)</f>
        <v>5002</v>
      </c>
      <c r="G238" s="109">
        <f>IF(编辑!N238="","",编辑!N238)</f>
        <v>1</v>
      </c>
      <c r="H238" s="109">
        <f>IF(编辑!O238="","",编辑!O238)</f>
        <v>1</v>
      </c>
      <c r="I238" s="109">
        <f>IF(编辑!P238="","",编辑!P238)</f>
        <v>1000</v>
      </c>
      <c r="J238" s="109" t="str">
        <f>IF(编辑!Q238="","",编辑!Q238)</f>
        <v/>
      </c>
      <c r="K238" s="109" t="str">
        <f>IF(编辑!S238="","",编辑!S238)</f>
        <v/>
      </c>
      <c r="L238" s="109" t="str">
        <f>IF(编辑!T238="","",编辑!T238)</f>
        <v/>
      </c>
      <c r="M238" s="109" t="str">
        <f>IF(编辑!U238="","",编辑!U238)</f>
        <v/>
      </c>
      <c r="N238" s="109" t="str">
        <f>IF(编辑!V238="","",编辑!V238)</f>
        <v/>
      </c>
      <c r="O238" s="109" t="str">
        <f>IF(编辑!X238="","",编辑!X238)</f>
        <v/>
      </c>
      <c r="P238" s="109" t="str">
        <f>IF(编辑!Y238="","",编辑!Y238)</f>
        <v/>
      </c>
      <c r="Q238" s="109" t="str">
        <f>IF(编辑!Z238="","",编辑!Z238)</f>
        <v/>
      </c>
      <c r="R238" s="109" t="str">
        <f>IF(编辑!AA238="","",编辑!AA238)</f>
        <v/>
      </c>
      <c r="S238" s="109" t="str">
        <f>IF(编辑!AC238="","",编辑!AC238)</f>
        <v/>
      </c>
      <c r="T238" s="109" t="str">
        <f>IF(编辑!AD238="","",编辑!AD238)</f>
        <v/>
      </c>
      <c r="U238" s="109" t="str">
        <f>IF(编辑!AE238="","",编辑!AE238)</f>
        <v/>
      </c>
      <c r="V238" s="109" t="str">
        <f>IF(编辑!AF238="","",编辑!AF238)</f>
        <v/>
      </c>
      <c r="W238" s="109" t="str">
        <f>IF(编辑!AH238="","",编辑!AH238)</f>
        <v/>
      </c>
      <c r="X238" s="109" t="str">
        <f>IF(编辑!AI238="","",编辑!AI238)</f>
        <v/>
      </c>
      <c r="Y238" s="109" t="str">
        <f>IF(编辑!AJ238="","",编辑!AJ238)</f>
        <v/>
      </c>
      <c r="Z238" s="109" t="str">
        <f>IF(编辑!AK238="","",编辑!AK238)</f>
        <v/>
      </c>
      <c r="AA238" s="109" t="str">
        <f>IF(编辑!AM238="","",编辑!AM238)</f>
        <v/>
      </c>
      <c r="AB238" s="109" t="str">
        <f>IF(编辑!AN238="","",编辑!AN238)</f>
        <v/>
      </c>
      <c r="AC238" s="111" t="str">
        <f>IF(编辑!AO238="","",编辑!AO238)</f>
        <v/>
      </c>
    </row>
    <row r="239" spans="1:29">
      <c r="A239" s="109">
        <f>IF(编辑!A239="","",编辑!A239)</f>
        <v>220036</v>
      </c>
      <c r="B239" s="109" t="str">
        <f>IF(编辑!B239="","",编辑!B239)</f>
        <v>日常任务</v>
      </c>
      <c r="C239" s="109">
        <f>IF(编辑!I239="","",编辑!I239)</f>
        <v>301000</v>
      </c>
      <c r="D239" s="109">
        <f>IF(编辑!J239="","",编辑!J239)</f>
        <v>504</v>
      </c>
      <c r="E239" s="109" t="str">
        <f>IF(编辑!K239="","",编辑!K239)</f>
        <v/>
      </c>
      <c r="F239" s="109">
        <f>IF(编辑!L239="","",编辑!L239)</f>
        <v>5002</v>
      </c>
      <c r="G239" s="109">
        <f>IF(编辑!N239="","",编辑!N239)</f>
        <v>1</v>
      </c>
      <c r="H239" s="109">
        <f>IF(编辑!O239="","",编辑!O239)</f>
        <v>1</v>
      </c>
      <c r="I239" s="109">
        <f>IF(编辑!P239="","",编辑!P239)</f>
        <v>1000</v>
      </c>
      <c r="J239" s="109" t="str">
        <f>IF(编辑!Q239="","",编辑!Q239)</f>
        <v/>
      </c>
      <c r="K239" s="109" t="str">
        <f>IF(编辑!S239="","",编辑!S239)</f>
        <v/>
      </c>
      <c r="L239" s="109" t="str">
        <f>IF(编辑!T239="","",编辑!T239)</f>
        <v/>
      </c>
      <c r="M239" s="109" t="str">
        <f>IF(编辑!U239="","",编辑!U239)</f>
        <v/>
      </c>
      <c r="N239" s="109" t="str">
        <f>IF(编辑!V239="","",编辑!V239)</f>
        <v/>
      </c>
      <c r="O239" s="109" t="str">
        <f>IF(编辑!X239="","",编辑!X239)</f>
        <v/>
      </c>
      <c r="P239" s="109" t="str">
        <f>IF(编辑!Y239="","",编辑!Y239)</f>
        <v/>
      </c>
      <c r="Q239" s="109" t="str">
        <f>IF(编辑!Z239="","",编辑!Z239)</f>
        <v/>
      </c>
      <c r="R239" s="109" t="str">
        <f>IF(编辑!AA239="","",编辑!AA239)</f>
        <v/>
      </c>
      <c r="S239" s="109" t="str">
        <f>IF(编辑!AC239="","",编辑!AC239)</f>
        <v/>
      </c>
      <c r="T239" s="109" t="str">
        <f>IF(编辑!AD239="","",编辑!AD239)</f>
        <v/>
      </c>
      <c r="U239" s="109" t="str">
        <f>IF(编辑!AE239="","",编辑!AE239)</f>
        <v/>
      </c>
      <c r="V239" s="109" t="str">
        <f>IF(编辑!AF239="","",编辑!AF239)</f>
        <v/>
      </c>
      <c r="W239" s="109" t="str">
        <f>IF(编辑!AH239="","",编辑!AH239)</f>
        <v/>
      </c>
      <c r="X239" s="109" t="str">
        <f>IF(编辑!AI239="","",编辑!AI239)</f>
        <v/>
      </c>
      <c r="Y239" s="109" t="str">
        <f>IF(编辑!AJ239="","",编辑!AJ239)</f>
        <v/>
      </c>
      <c r="Z239" s="109" t="str">
        <f>IF(编辑!AK239="","",编辑!AK239)</f>
        <v/>
      </c>
      <c r="AA239" s="109" t="str">
        <f>IF(编辑!AM239="","",编辑!AM239)</f>
        <v/>
      </c>
      <c r="AB239" s="109" t="str">
        <f>IF(编辑!AN239="","",编辑!AN239)</f>
        <v/>
      </c>
      <c r="AC239" s="111" t="str">
        <f>IF(编辑!AO239="","",编辑!AO239)</f>
        <v/>
      </c>
    </row>
    <row r="240" spans="1:29">
      <c r="A240" s="109">
        <f>IF(编辑!A240="","",编辑!A240)</f>
        <v>220037</v>
      </c>
      <c r="B240" s="109" t="str">
        <f>IF(编辑!B240="","",编辑!B240)</f>
        <v>日常任务</v>
      </c>
      <c r="C240" s="109">
        <f>IF(编辑!I240="","",编辑!I240)</f>
        <v>301000</v>
      </c>
      <c r="D240" s="109">
        <f>IF(编辑!J240="","",编辑!J240)</f>
        <v>504</v>
      </c>
      <c r="E240" s="109" t="str">
        <f>IF(编辑!K240="","",编辑!K240)</f>
        <v/>
      </c>
      <c r="F240" s="109">
        <f>IF(编辑!L240="","",编辑!L240)</f>
        <v>5002</v>
      </c>
      <c r="G240" s="109">
        <f>IF(编辑!N240="","",编辑!N240)</f>
        <v>1</v>
      </c>
      <c r="H240" s="109">
        <f>IF(编辑!O240="","",编辑!O240)</f>
        <v>1</v>
      </c>
      <c r="I240" s="109">
        <f>IF(编辑!P240="","",编辑!P240)</f>
        <v>1000</v>
      </c>
      <c r="J240" s="109" t="str">
        <f>IF(编辑!Q240="","",编辑!Q240)</f>
        <v/>
      </c>
      <c r="K240" s="109" t="str">
        <f>IF(编辑!S240="","",编辑!S240)</f>
        <v/>
      </c>
      <c r="L240" s="109" t="str">
        <f>IF(编辑!T240="","",编辑!T240)</f>
        <v/>
      </c>
      <c r="M240" s="109" t="str">
        <f>IF(编辑!U240="","",编辑!U240)</f>
        <v/>
      </c>
      <c r="N240" s="109" t="str">
        <f>IF(编辑!V240="","",编辑!V240)</f>
        <v/>
      </c>
      <c r="O240" s="109" t="str">
        <f>IF(编辑!X240="","",编辑!X240)</f>
        <v/>
      </c>
      <c r="P240" s="109" t="str">
        <f>IF(编辑!Y240="","",编辑!Y240)</f>
        <v/>
      </c>
      <c r="Q240" s="109" t="str">
        <f>IF(编辑!Z240="","",编辑!Z240)</f>
        <v/>
      </c>
      <c r="R240" s="109" t="str">
        <f>IF(编辑!AA240="","",编辑!AA240)</f>
        <v/>
      </c>
      <c r="S240" s="109" t="str">
        <f>IF(编辑!AC240="","",编辑!AC240)</f>
        <v/>
      </c>
      <c r="T240" s="109" t="str">
        <f>IF(编辑!AD240="","",编辑!AD240)</f>
        <v/>
      </c>
      <c r="U240" s="109" t="str">
        <f>IF(编辑!AE240="","",编辑!AE240)</f>
        <v/>
      </c>
      <c r="V240" s="109" t="str">
        <f>IF(编辑!AF240="","",编辑!AF240)</f>
        <v/>
      </c>
      <c r="W240" s="109" t="str">
        <f>IF(编辑!AH240="","",编辑!AH240)</f>
        <v/>
      </c>
      <c r="X240" s="109" t="str">
        <f>IF(编辑!AI240="","",编辑!AI240)</f>
        <v/>
      </c>
      <c r="Y240" s="109" t="str">
        <f>IF(编辑!AJ240="","",编辑!AJ240)</f>
        <v/>
      </c>
      <c r="Z240" s="109" t="str">
        <f>IF(编辑!AK240="","",编辑!AK240)</f>
        <v/>
      </c>
      <c r="AA240" s="109" t="str">
        <f>IF(编辑!AM240="","",编辑!AM240)</f>
        <v/>
      </c>
      <c r="AB240" s="109" t="str">
        <f>IF(编辑!AN240="","",编辑!AN240)</f>
        <v/>
      </c>
      <c r="AC240" s="111" t="str">
        <f>IF(编辑!AO240="","",编辑!AO240)</f>
        <v/>
      </c>
    </row>
    <row r="241" spans="1:29">
      <c r="A241" s="109">
        <f>IF(编辑!A241="","",编辑!A241)</f>
        <v>220038</v>
      </c>
      <c r="B241" s="109" t="str">
        <f>IF(编辑!B241="","",编辑!B241)</f>
        <v>日常任务</v>
      </c>
      <c r="C241" s="109">
        <f>IF(编辑!I241="","",编辑!I241)</f>
        <v>301000</v>
      </c>
      <c r="D241" s="109">
        <f>IF(编辑!J241="","",编辑!J241)</f>
        <v>504</v>
      </c>
      <c r="E241" s="109" t="str">
        <f>IF(编辑!K241="","",编辑!K241)</f>
        <v/>
      </c>
      <c r="F241" s="109">
        <f>IF(编辑!L241="","",编辑!L241)</f>
        <v>5002</v>
      </c>
      <c r="G241" s="109">
        <f>IF(编辑!N241="","",编辑!N241)</f>
        <v>1</v>
      </c>
      <c r="H241" s="109">
        <f>IF(编辑!O241="","",编辑!O241)</f>
        <v>1</v>
      </c>
      <c r="I241" s="109">
        <f>IF(编辑!P241="","",编辑!P241)</f>
        <v>1000</v>
      </c>
      <c r="J241" s="109" t="str">
        <f>IF(编辑!Q241="","",编辑!Q241)</f>
        <v/>
      </c>
      <c r="K241" s="109" t="str">
        <f>IF(编辑!S241="","",编辑!S241)</f>
        <v/>
      </c>
      <c r="L241" s="109" t="str">
        <f>IF(编辑!T241="","",编辑!T241)</f>
        <v/>
      </c>
      <c r="M241" s="109" t="str">
        <f>IF(编辑!U241="","",编辑!U241)</f>
        <v/>
      </c>
      <c r="N241" s="109" t="str">
        <f>IF(编辑!V241="","",编辑!V241)</f>
        <v/>
      </c>
      <c r="O241" s="109" t="str">
        <f>IF(编辑!X241="","",编辑!X241)</f>
        <v/>
      </c>
      <c r="P241" s="109" t="str">
        <f>IF(编辑!Y241="","",编辑!Y241)</f>
        <v/>
      </c>
      <c r="Q241" s="109" t="str">
        <f>IF(编辑!Z241="","",编辑!Z241)</f>
        <v/>
      </c>
      <c r="R241" s="109" t="str">
        <f>IF(编辑!AA241="","",编辑!AA241)</f>
        <v/>
      </c>
      <c r="S241" s="109" t="str">
        <f>IF(编辑!AC241="","",编辑!AC241)</f>
        <v/>
      </c>
      <c r="T241" s="109" t="str">
        <f>IF(编辑!AD241="","",编辑!AD241)</f>
        <v/>
      </c>
      <c r="U241" s="109" t="str">
        <f>IF(编辑!AE241="","",编辑!AE241)</f>
        <v/>
      </c>
      <c r="V241" s="109" t="str">
        <f>IF(编辑!AF241="","",编辑!AF241)</f>
        <v/>
      </c>
      <c r="W241" s="109" t="str">
        <f>IF(编辑!AH241="","",编辑!AH241)</f>
        <v/>
      </c>
      <c r="X241" s="109" t="str">
        <f>IF(编辑!AI241="","",编辑!AI241)</f>
        <v/>
      </c>
      <c r="Y241" s="109" t="str">
        <f>IF(编辑!AJ241="","",编辑!AJ241)</f>
        <v/>
      </c>
      <c r="Z241" s="109" t="str">
        <f>IF(编辑!AK241="","",编辑!AK241)</f>
        <v/>
      </c>
      <c r="AA241" s="109" t="str">
        <f>IF(编辑!AM241="","",编辑!AM241)</f>
        <v/>
      </c>
      <c r="AB241" s="109" t="str">
        <f>IF(编辑!AN241="","",编辑!AN241)</f>
        <v/>
      </c>
      <c r="AC241" s="111" t="str">
        <f>IF(编辑!AO241="","",编辑!AO241)</f>
        <v/>
      </c>
    </row>
    <row r="242" spans="1:29">
      <c r="A242" s="109">
        <f>IF(编辑!A242="","",编辑!A242)</f>
        <v>220039</v>
      </c>
      <c r="B242" s="109" t="str">
        <f>IF(编辑!B242="","",编辑!B242)</f>
        <v>日常任务</v>
      </c>
      <c r="C242" s="109">
        <f>IF(编辑!I242="","",编辑!I242)</f>
        <v>301000</v>
      </c>
      <c r="D242" s="109">
        <f>IF(编辑!J242="","",编辑!J242)</f>
        <v>504</v>
      </c>
      <c r="E242" s="109" t="str">
        <f>IF(编辑!K242="","",编辑!K242)</f>
        <v/>
      </c>
      <c r="F242" s="109">
        <f>IF(编辑!L242="","",编辑!L242)</f>
        <v>5002</v>
      </c>
      <c r="G242" s="109">
        <f>IF(编辑!N242="","",编辑!N242)</f>
        <v>1</v>
      </c>
      <c r="H242" s="109">
        <f>IF(编辑!O242="","",编辑!O242)</f>
        <v>1</v>
      </c>
      <c r="I242" s="109">
        <f>IF(编辑!P242="","",编辑!P242)</f>
        <v>1000</v>
      </c>
      <c r="J242" s="109" t="str">
        <f>IF(编辑!Q242="","",编辑!Q242)</f>
        <v/>
      </c>
      <c r="K242" s="109" t="str">
        <f>IF(编辑!S242="","",编辑!S242)</f>
        <v/>
      </c>
      <c r="L242" s="109" t="str">
        <f>IF(编辑!T242="","",编辑!T242)</f>
        <v/>
      </c>
      <c r="M242" s="109" t="str">
        <f>IF(编辑!U242="","",编辑!U242)</f>
        <v/>
      </c>
      <c r="N242" s="109" t="str">
        <f>IF(编辑!V242="","",编辑!V242)</f>
        <v/>
      </c>
      <c r="O242" s="109" t="str">
        <f>IF(编辑!X242="","",编辑!X242)</f>
        <v/>
      </c>
      <c r="P242" s="109" t="str">
        <f>IF(编辑!Y242="","",编辑!Y242)</f>
        <v/>
      </c>
      <c r="Q242" s="109" t="str">
        <f>IF(编辑!Z242="","",编辑!Z242)</f>
        <v/>
      </c>
      <c r="R242" s="109" t="str">
        <f>IF(编辑!AA242="","",编辑!AA242)</f>
        <v/>
      </c>
      <c r="S242" s="109" t="str">
        <f>IF(编辑!AC242="","",编辑!AC242)</f>
        <v/>
      </c>
      <c r="T242" s="109" t="str">
        <f>IF(编辑!AD242="","",编辑!AD242)</f>
        <v/>
      </c>
      <c r="U242" s="109" t="str">
        <f>IF(编辑!AE242="","",编辑!AE242)</f>
        <v/>
      </c>
      <c r="V242" s="109" t="str">
        <f>IF(编辑!AF242="","",编辑!AF242)</f>
        <v/>
      </c>
      <c r="W242" s="109" t="str">
        <f>IF(编辑!AH242="","",编辑!AH242)</f>
        <v/>
      </c>
      <c r="X242" s="109" t="str">
        <f>IF(编辑!AI242="","",编辑!AI242)</f>
        <v/>
      </c>
      <c r="Y242" s="109" t="str">
        <f>IF(编辑!AJ242="","",编辑!AJ242)</f>
        <v/>
      </c>
      <c r="Z242" s="109" t="str">
        <f>IF(编辑!AK242="","",编辑!AK242)</f>
        <v/>
      </c>
      <c r="AA242" s="109" t="str">
        <f>IF(编辑!AM242="","",编辑!AM242)</f>
        <v/>
      </c>
      <c r="AB242" s="109" t="str">
        <f>IF(编辑!AN242="","",编辑!AN242)</f>
        <v/>
      </c>
      <c r="AC242" s="111" t="str">
        <f>IF(编辑!AO242="","",编辑!AO242)</f>
        <v/>
      </c>
    </row>
    <row r="243" spans="1:29">
      <c r="A243" s="109">
        <f>IF(编辑!A243="","",编辑!A243)</f>
        <v>220040</v>
      </c>
      <c r="B243" s="109" t="str">
        <f>IF(编辑!B243="","",编辑!B243)</f>
        <v>日常任务</v>
      </c>
      <c r="C243" s="109">
        <f>IF(编辑!I243="","",编辑!I243)</f>
        <v>540000</v>
      </c>
      <c r="D243" s="109">
        <f>IF(编辑!J243="","",编辑!J243)</f>
        <v>504</v>
      </c>
      <c r="E243" s="109" t="str">
        <f>IF(编辑!K243="","",编辑!K243)</f>
        <v/>
      </c>
      <c r="F243" s="109">
        <f>IF(编辑!L243="","",编辑!L243)</f>
        <v>5100</v>
      </c>
      <c r="G243" s="109">
        <f>IF(编辑!N243="","",编辑!N243)</f>
        <v>1</v>
      </c>
      <c r="H243" s="109">
        <f>IF(编辑!O243="","",编辑!O243)</f>
        <v>1</v>
      </c>
      <c r="I243" s="109">
        <f>IF(编辑!P243="","",编辑!P243)</f>
        <v>10000</v>
      </c>
      <c r="J243" s="109">
        <f>IF(编辑!Q243="","",编辑!Q243)</f>
        <v>5101</v>
      </c>
      <c r="K243" s="109">
        <f>IF(编辑!S243="","",编辑!S243)</f>
        <v>1</v>
      </c>
      <c r="L243" s="109">
        <f>IF(编辑!T243="","",编辑!T243)</f>
        <v>1</v>
      </c>
      <c r="M243" s="109">
        <f>IF(编辑!U243="","",编辑!U243)</f>
        <v>10000</v>
      </c>
      <c r="N243" s="109">
        <f>IF(编辑!V243="","",编辑!V243)</f>
        <v>3806</v>
      </c>
      <c r="O243" s="109">
        <f>IF(编辑!X243="","",编辑!X243)</f>
        <v>1</v>
      </c>
      <c r="P243" s="109">
        <f>IF(编辑!Y243="","",编辑!Y243)</f>
        <v>1</v>
      </c>
      <c r="Q243" s="109">
        <f>IF(编辑!Z243="","",编辑!Z243)</f>
        <v>500</v>
      </c>
      <c r="R243" s="109" t="str">
        <f>IF(编辑!AA243="","",编辑!AA243)</f>
        <v/>
      </c>
      <c r="S243" s="109" t="str">
        <f>IF(编辑!AC243="","",编辑!AC243)</f>
        <v/>
      </c>
      <c r="T243" s="109" t="str">
        <f>IF(编辑!AD243="","",编辑!AD243)</f>
        <v/>
      </c>
      <c r="U243" s="109" t="str">
        <f>IF(编辑!AE243="","",编辑!AE243)</f>
        <v/>
      </c>
      <c r="V243" s="109" t="str">
        <f>IF(编辑!AF243="","",编辑!AF243)</f>
        <v/>
      </c>
      <c r="W243" s="109" t="str">
        <f>IF(编辑!AH243="","",编辑!AH243)</f>
        <v/>
      </c>
      <c r="X243" s="109" t="str">
        <f>IF(编辑!AI243="","",编辑!AI243)</f>
        <v/>
      </c>
      <c r="Y243" s="109" t="str">
        <f>IF(编辑!AJ243="","",编辑!AJ243)</f>
        <v/>
      </c>
      <c r="Z243" s="109" t="str">
        <f>IF(编辑!AK243="","",编辑!AK243)</f>
        <v/>
      </c>
      <c r="AA243" s="109" t="str">
        <f>IF(编辑!AM243="","",编辑!AM243)</f>
        <v/>
      </c>
      <c r="AB243" s="109" t="str">
        <f>IF(编辑!AN243="","",编辑!AN243)</f>
        <v/>
      </c>
      <c r="AC243" s="111" t="str">
        <f>IF(编辑!AO243="","",编辑!AO243)</f>
        <v/>
      </c>
    </row>
    <row r="244" spans="1:29">
      <c r="A244" s="109">
        <f>IF(编辑!A244="","",编辑!A244)</f>
        <v>220041</v>
      </c>
      <c r="B244" s="109" t="str">
        <f>IF(编辑!B244="","",编辑!B244)</f>
        <v>日常任务</v>
      </c>
      <c r="C244" s="109">
        <f>IF(编辑!I244="","",编辑!I244)</f>
        <v>540000</v>
      </c>
      <c r="D244" s="109">
        <f>IF(编辑!J244="","",编辑!J244)</f>
        <v>584</v>
      </c>
      <c r="E244" s="109" t="str">
        <f>IF(编辑!K244="","",编辑!K244)</f>
        <v/>
      </c>
      <c r="F244" s="109">
        <f>IF(编辑!L244="","",编辑!L244)</f>
        <v>5002</v>
      </c>
      <c r="G244" s="109">
        <f>IF(编辑!N244="","",编辑!N244)</f>
        <v>1</v>
      </c>
      <c r="H244" s="109">
        <f>IF(编辑!O244="","",编辑!O244)</f>
        <v>1</v>
      </c>
      <c r="I244" s="109">
        <f>IF(编辑!P244="","",编辑!P244)</f>
        <v>1000</v>
      </c>
      <c r="J244" s="109" t="str">
        <f>IF(编辑!Q244="","",编辑!Q244)</f>
        <v/>
      </c>
      <c r="K244" s="109" t="str">
        <f>IF(编辑!S244="","",编辑!S244)</f>
        <v/>
      </c>
      <c r="L244" s="109" t="str">
        <f>IF(编辑!T244="","",编辑!T244)</f>
        <v/>
      </c>
      <c r="M244" s="109" t="str">
        <f>IF(编辑!U244="","",编辑!U244)</f>
        <v/>
      </c>
      <c r="N244" s="109" t="str">
        <f>IF(编辑!V244="","",编辑!V244)</f>
        <v/>
      </c>
      <c r="O244" s="109" t="str">
        <f>IF(编辑!X244="","",编辑!X244)</f>
        <v/>
      </c>
      <c r="P244" s="109" t="str">
        <f>IF(编辑!Y244="","",编辑!Y244)</f>
        <v/>
      </c>
      <c r="Q244" s="109" t="str">
        <f>IF(编辑!Z244="","",编辑!Z244)</f>
        <v/>
      </c>
      <c r="R244" s="109" t="str">
        <f>IF(编辑!AA244="","",编辑!AA244)</f>
        <v/>
      </c>
      <c r="S244" s="109" t="str">
        <f>IF(编辑!AC244="","",编辑!AC244)</f>
        <v/>
      </c>
      <c r="T244" s="109" t="str">
        <f>IF(编辑!AD244="","",编辑!AD244)</f>
        <v/>
      </c>
      <c r="U244" s="109" t="str">
        <f>IF(编辑!AE244="","",编辑!AE244)</f>
        <v/>
      </c>
      <c r="V244" s="109" t="str">
        <f>IF(编辑!AF244="","",编辑!AF244)</f>
        <v/>
      </c>
      <c r="W244" s="109" t="str">
        <f>IF(编辑!AH244="","",编辑!AH244)</f>
        <v/>
      </c>
      <c r="X244" s="109" t="str">
        <f>IF(编辑!AI244="","",编辑!AI244)</f>
        <v/>
      </c>
      <c r="Y244" s="109" t="str">
        <f>IF(编辑!AJ244="","",编辑!AJ244)</f>
        <v/>
      </c>
      <c r="Z244" s="109" t="str">
        <f>IF(编辑!AK244="","",编辑!AK244)</f>
        <v/>
      </c>
      <c r="AA244" s="109" t="str">
        <f>IF(编辑!AM244="","",编辑!AM244)</f>
        <v/>
      </c>
      <c r="AB244" s="109" t="str">
        <f>IF(编辑!AN244="","",编辑!AN244)</f>
        <v/>
      </c>
      <c r="AC244" s="111" t="str">
        <f>IF(编辑!AO244="","",编辑!AO244)</f>
        <v/>
      </c>
    </row>
    <row r="245" spans="1:29">
      <c r="A245" s="109">
        <f>IF(编辑!A245="","",编辑!A245)</f>
        <v>220042</v>
      </c>
      <c r="B245" s="109" t="str">
        <f>IF(编辑!B245="","",编辑!B245)</f>
        <v>日常任务</v>
      </c>
      <c r="C245" s="109">
        <f>IF(编辑!I245="","",编辑!I245)</f>
        <v>540000</v>
      </c>
      <c r="D245" s="109">
        <f>IF(编辑!J245="","",编辑!J245)</f>
        <v>584</v>
      </c>
      <c r="E245" s="109" t="str">
        <f>IF(编辑!K245="","",编辑!K245)</f>
        <v/>
      </c>
      <c r="F245" s="109">
        <f>IF(编辑!L245="","",编辑!L245)</f>
        <v>5002</v>
      </c>
      <c r="G245" s="109">
        <f>IF(编辑!N245="","",编辑!N245)</f>
        <v>1</v>
      </c>
      <c r="H245" s="109">
        <f>IF(编辑!O245="","",编辑!O245)</f>
        <v>1</v>
      </c>
      <c r="I245" s="109">
        <f>IF(编辑!P245="","",编辑!P245)</f>
        <v>1000</v>
      </c>
      <c r="J245" s="109" t="str">
        <f>IF(编辑!Q245="","",编辑!Q245)</f>
        <v/>
      </c>
      <c r="K245" s="109" t="str">
        <f>IF(编辑!S245="","",编辑!S245)</f>
        <v/>
      </c>
      <c r="L245" s="109" t="str">
        <f>IF(编辑!T245="","",编辑!T245)</f>
        <v/>
      </c>
      <c r="M245" s="109" t="str">
        <f>IF(编辑!U245="","",编辑!U245)</f>
        <v/>
      </c>
      <c r="N245" s="109" t="str">
        <f>IF(编辑!V245="","",编辑!V245)</f>
        <v/>
      </c>
      <c r="O245" s="109" t="str">
        <f>IF(编辑!X245="","",编辑!X245)</f>
        <v/>
      </c>
      <c r="P245" s="109" t="str">
        <f>IF(编辑!Y245="","",编辑!Y245)</f>
        <v/>
      </c>
      <c r="Q245" s="109" t="str">
        <f>IF(编辑!Z245="","",编辑!Z245)</f>
        <v/>
      </c>
      <c r="R245" s="109" t="str">
        <f>IF(编辑!AA245="","",编辑!AA245)</f>
        <v/>
      </c>
      <c r="S245" s="109" t="str">
        <f>IF(编辑!AC245="","",编辑!AC245)</f>
        <v/>
      </c>
      <c r="T245" s="109" t="str">
        <f>IF(编辑!AD245="","",编辑!AD245)</f>
        <v/>
      </c>
      <c r="U245" s="109" t="str">
        <f>IF(编辑!AE245="","",编辑!AE245)</f>
        <v/>
      </c>
      <c r="V245" s="109" t="str">
        <f>IF(编辑!AF245="","",编辑!AF245)</f>
        <v/>
      </c>
      <c r="W245" s="109" t="str">
        <f>IF(编辑!AH245="","",编辑!AH245)</f>
        <v/>
      </c>
      <c r="X245" s="109" t="str">
        <f>IF(编辑!AI245="","",编辑!AI245)</f>
        <v/>
      </c>
      <c r="Y245" s="109" t="str">
        <f>IF(编辑!AJ245="","",编辑!AJ245)</f>
        <v/>
      </c>
      <c r="Z245" s="109" t="str">
        <f>IF(编辑!AK245="","",编辑!AK245)</f>
        <v/>
      </c>
      <c r="AA245" s="109" t="str">
        <f>IF(编辑!AM245="","",编辑!AM245)</f>
        <v/>
      </c>
      <c r="AB245" s="109" t="str">
        <f>IF(编辑!AN245="","",编辑!AN245)</f>
        <v/>
      </c>
      <c r="AC245" s="111" t="str">
        <f>IF(编辑!AO245="","",编辑!AO245)</f>
        <v/>
      </c>
    </row>
    <row r="246" spans="1:29">
      <c r="A246" s="109">
        <f>IF(编辑!A246="","",编辑!A246)</f>
        <v>220043</v>
      </c>
      <c r="B246" s="109" t="str">
        <f>IF(编辑!B246="","",编辑!B246)</f>
        <v>日常任务</v>
      </c>
      <c r="C246" s="109">
        <f>IF(编辑!I246="","",编辑!I246)</f>
        <v>540000</v>
      </c>
      <c r="D246" s="109">
        <f>IF(编辑!J246="","",编辑!J246)</f>
        <v>584</v>
      </c>
      <c r="E246" s="109" t="str">
        <f>IF(编辑!K246="","",编辑!K246)</f>
        <v/>
      </c>
      <c r="F246" s="109">
        <f>IF(编辑!L246="","",编辑!L246)</f>
        <v>5002</v>
      </c>
      <c r="G246" s="109">
        <f>IF(编辑!N246="","",编辑!N246)</f>
        <v>1</v>
      </c>
      <c r="H246" s="109">
        <f>IF(编辑!O246="","",编辑!O246)</f>
        <v>1</v>
      </c>
      <c r="I246" s="109">
        <f>IF(编辑!P246="","",编辑!P246)</f>
        <v>1000</v>
      </c>
      <c r="J246" s="109" t="str">
        <f>IF(编辑!Q246="","",编辑!Q246)</f>
        <v/>
      </c>
      <c r="K246" s="109" t="str">
        <f>IF(编辑!S246="","",编辑!S246)</f>
        <v/>
      </c>
      <c r="L246" s="109" t="str">
        <f>IF(编辑!T246="","",编辑!T246)</f>
        <v/>
      </c>
      <c r="M246" s="109" t="str">
        <f>IF(编辑!U246="","",编辑!U246)</f>
        <v/>
      </c>
      <c r="N246" s="109" t="str">
        <f>IF(编辑!V246="","",编辑!V246)</f>
        <v/>
      </c>
      <c r="O246" s="109" t="str">
        <f>IF(编辑!X246="","",编辑!X246)</f>
        <v/>
      </c>
      <c r="P246" s="109" t="str">
        <f>IF(编辑!Y246="","",编辑!Y246)</f>
        <v/>
      </c>
      <c r="Q246" s="109" t="str">
        <f>IF(编辑!Z246="","",编辑!Z246)</f>
        <v/>
      </c>
      <c r="R246" s="109" t="str">
        <f>IF(编辑!AA246="","",编辑!AA246)</f>
        <v/>
      </c>
      <c r="S246" s="109" t="str">
        <f>IF(编辑!AC246="","",编辑!AC246)</f>
        <v/>
      </c>
      <c r="T246" s="109" t="str">
        <f>IF(编辑!AD246="","",编辑!AD246)</f>
        <v/>
      </c>
      <c r="U246" s="109" t="str">
        <f>IF(编辑!AE246="","",编辑!AE246)</f>
        <v/>
      </c>
      <c r="V246" s="109" t="str">
        <f>IF(编辑!AF246="","",编辑!AF246)</f>
        <v/>
      </c>
      <c r="W246" s="109" t="str">
        <f>IF(编辑!AH246="","",编辑!AH246)</f>
        <v/>
      </c>
      <c r="X246" s="109" t="str">
        <f>IF(编辑!AI246="","",编辑!AI246)</f>
        <v/>
      </c>
      <c r="Y246" s="109" t="str">
        <f>IF(编辑!AJ246="","",编辑!AJ246)</f>
        <v/>
      </c>
      <c r="Z246" s="109" t="str">
        <f>IF(编辑!AK246="","",编辑!AK246)</f>
        <v/>
      </c>
      <c r="AA246" s="109" t="str">
        <f>IF(编辑!AM246="","",编辑!AM246)</f>
        <v/>
      </c>
      <c r="AB246" s="109" t="str">
        <f>IF(编辑!AN246="","",编辑!AN246)</f>
        <v/>
      </c>
      <c r="AC246" s="111" t="str">
        <f>IF(编辑!AO246="","",编辑!AO246)</f>
        <v/>
      </c>
    </row>
    <row r="247" spans="1:29">
      <c r="A247" s="109">
        <f>IF(编辑!A247="","",编辑!A247)</f>
        <v>220044</v>
      </c>
      <c r="B247" s="109" t="str">
        <f>IF(编辑!B247="","",编辑!B247)</f>
        <v>日常任务</v>
      </c>
      <c r="C247" s="109">
        <f>IF(编辑!I247="","",编辑!I247)</f>
        <v>540000</v>
      </c>
      <c r="D247" s="109">
        <f>IF(编辑!J247="","",编辑!J247)</f>
        <v>584</v>
      </c>
      <c r="E247" s="109" t="str">
        <f>IF(编辑!K247="","",编辑!K247)</f>
        <v/>
      </c>
      <c r="F247" s="109">
        <f>IF(编辑!L247="","",编辑!L247)</f>
        <v>5002</v>
      </c>
      <c r="G247" s="109">
        <f>IF(编辑!N247="","",编辑!N247)</f>
        <v>1</v>
      </c>
      <c r="H247" s="109">
        <f>IF(编辑!O247="","",编辑!O247)</f>
        <v>1</v>
      </c>
      <c r="I247" s="109">
        <f>IF(编辑!P247="","",编辑!P247)</f>
        <v>1000</v>
      </c>
      <c r="J247" s="109" t="str">
        <f>IF(编辑!Q247="","",编辑!Q247)</f>
        <v/>
      </c>
      <c r="K247" s="109" t="str">
        <f>IF(编辑!S247="","",编辑!S247)</f>
        <v/>
      </c>
      <c r="L247" s="109" t="str">
        <f>IF(编辑!T247="","",编辑!T247)</f>
        <v/>
      </c>
      <c r="M247" s="109" t="str">
        <f>IF(编辑!U247="","",编辑!U247)</f>
        <v/>
      </c>
      <c r="N247" s="109" t="str">
        <f>IF(编辑!V247="","",编辑!V247)</f>
        <v/>
      </c>
      <c r="O247" s="109" t="str">
        <f>IF(编辑!X247="","",编辑!X247)</f>
        <v/>
      </c>
      <c r="P247" s="109" t="str">
        <f>IF(编辑!Y247="","",编辑!Y247)</f>
        <v/>
      </c>
      <c r="Q247" s="109" t="str">
        <f>IF(编辑!Z247="","",编辑!Z247)</f>
        <v/>
      </c>
      <c r="R247" s="109" t="str">
        <f>IF(编辑!AA247="","",编辑!AA247)</f>
        <v/>
      </c>
      <c r="S247" s="109" t="str">
        <f>IF(编辑!AC247="","",编辑!AC247)</f>
        <v/>
      </c>
      <c r="T247" s="109" t="str">
        <f>IF(编辑!AD247="","",编辑!AD247)</f>
        <v/>
      </c>
      <c r="U247" s="109" t="str">
        <f>IF(编辑!AE247="","",编辑!AE247)</f>
        <v/>
      </c>
      <c r="V247" s="109" t="str">
        <f>IF(编辑!AF247="","",编辑!AF247)</f>
        <v/>
      </c>
      <c r="W247" s="109" t="str">
        <f>IF(编辑!AH247="","",编辑!AH247)</f>
        <v/>
      </c>
      <c r="X247" s="109" t="str">
        <f>IF(编辑!AI247="","",编辑!AI247)</f>
        <v/>
      </c>
      <c r="Y247" s="109" t="str">
        <f>IF(编辑!AJ247="","",编辑!AJ247)</f>
        <v/>
      </c>
      <c r="Z247" s="109" t="str">
        <f>IF(编辑!AK247="","",编辑!AK247)</f>
        <v/>
      </c>
      <c r="AA247" s="109" t="str">
        <f>IF(编辑!AM247="","",编辑!AM247)</f>
        <v/>
      </c>
      <c r="AB247" s="109" t="str">
        <f>IF(编辑!AN247="","",编辑!AN247)</f>
        <v/>
      </c>
      <c r="AC247" s="111" t="str">
        <f>IF(编辑!AO247="","",编辑!AO247)</f>
        <v/>
      </c>
    </row>
    <row r="248" spans="1:29">
      <c r="A248" s="109">
        <f>IF(编辑!A248="","",编辑!A248)</f>
        <v>220045</v>
      </c>
      <c r="B248" s="109" t="str">
        <f>IF(编辑!B248="","",编辑!B248)</f>
        <v>日常任务</v>
      </c>
      <c r="C248" s="109">
        <f>IF(编辑!I248="","",编辑!I248)</f>
        <v>540000</v>
      </c>
      <c r="D248" s="109">
        <f>IF(编辑!J248="","",编辑!J248)</f>
        <v>584</v>
      </c>
      <c r="E248" s="109" t="str">
        <f>IF(编辑!K248="","",编辑!K248)</f>
        <v/>
      </c>
      <c r="F248" s="109">
        <f>IF(编辑!L248="","",编辑!L248)</f>
        <v>5002</v>
      </c>
      <c r="G248" s="109">
        <f>IF(编辑!N248="","",编辑!N248)</f>
        <v>1</v>
      </c>
      <c r="H248" s="109">
        <f>IF(编辑!O248="","",编辑!O248)</f>
        <v>1</v>
      </c>
      <c r="I248" s="109">
        <f>IF(编辑!P248="","",编辑!P248)</f>
        <v>1000</v>
      </c>
      <c r="J248" s="109" t="str">
        <f>IF(编辑!Q248="","",编辑!Q248)</f>
        <v/>
      </c>
      <c r="K248" s="109" t="str">
        <f>IF(编辑!S248="","",编辑!S248)</f>
        <v/>
      </c>
      <c r="L248" s="109" t="str">
        <f>IF(编辑!T248="","",编辑!T248)</f>
        <v/>
      </c>
      <c r="M248" s="109" t="str">
        <f>IF(编辑!U248="","",编辑!U248)</f>
        <v/>
      </c>
      <c r="N248" s="109" t="str">
        <f>IF(编辑!V248="","",编辑!V248)</f>
        <v/>
      </c>
      <c r="O248" s="109" t="str">
        <f>IF(编辑!X248="","",编辑!X248)</f>
        <v/>
      </c>
      <c r="P248" s="109" t="str">
        <f>IF(编辑!Y248="","",编辑!Y248)</f>
        <v/>
      </c>
      <c r="Q248" s="109" t="str">
        <f>IF(编辑!Z248="","",编辑!Z248)</f>
        <v/>
      </c>
      <c r="R248" s="109" t="str">
        <f>IF(编辑!AA248="","",编辑!AA248)</f>
        <v/>
      </c>
      <c r="S248" s="109" t="str">
        <f>IF(编辑!AC248="","",编辑!AC248)</f>
        <v/>
      </c>
      <c r="T248" s="109" t="str">
        <f>IF(编辑!AD248="","",编辑!AD248)</f>
        <v/>
      </c>
      <c r="U248" s="109" t="str">
        <f>IF(编辑!AE248="","",编辑!AE248)</f>
        <v/>
      </c>
      <c r="V248" s="109" t="str">
        <f>IF(编辑!AF248="","",编辑!AF248)</f>
        <v/>
      </c>
      <c r="W248" s="109" t="str">
        <f>IF(编辑!AH248="","",编辑!AH248)</f>
        <v/>
      </c>
      <c r="X248" s="109" t="str">
        <f>IF(编辑!AI248="","",编辑!AI248)</f>
        <v/>
      </c>
      <c r="Y248" s="109" t="str">
        <f>IF(编辑!AJ248="","",编辑!AJ248)</f>
        <v/>
      </c>
      <c r="Z248" s="109" t="str">
        <f>IF(编辑!AK248="","",编辑!AK248)</f>
        <v/>
      </c>
      <c r="AA248" s="109" t="str">
        <f>IF(编辑!AM248="","",编辑!AM248)</f>
        <v/>
      </c>
      <c r="AB248" s="109" t="str">
        <f>IF(编辑!AN248="","",编辑!AN248)</f>
        <v/>
      </c>
      <c r="AC248" s="111" t="str">
        <f>IF(编辑!AO248="","",编辑!AO248)</f>
        <v/>
      </c>
    </row>
    <row r="249" spans="1:29">
      <c r="A249" s="109">
        <f>IF(编辑!A249="","",编辑!A249)</f>
        <v>220046</v>
      </c>
      <c r="B249" s="109" t="str">
        <f>IF(编辑!B249="","",编辑!B249)</f>
        <v>日常任务</v>
      </c>
      <c r="C249" s="109">
        <f>IF(编辑!I249="","",编辑!I249)</f>
        <v>540000</v>
      </c>
      <c r="D249" s="109">
        <f>IF(编辑!J249="","",编辑!J249)</f>
        <v>584</v>
      </c>
      <c r="E249" s="109" t="str">
        <f>IF(编辑!K249="","",编辑!K249)</f>
        <v/>
      </c>
      <c r="F249" s="109">
        <f>IF(编辑!L249="","",编辑!L249)</f>
        <v>5002</v>
      </c>
      <c r="G249" s="109">
        <f>IF(编辑!N249="","",编辑!N249)</f>
        <v>1</v>
      </c>
      <c r="H249" s="109">
        <f>IF(编辑!O249="","",编辑!O249)</f>
        <v>1</v>
      </c>
      <c r="I249" s="109">
        <f>IF(编辑!P249="","",编辑!P249)</f>
        <v>1000</v>
      </c>
      <c r="J249" s="109" t="str">
        <f>IF(编辑!Q249="","",编辑!Q249)</f>
        <v/>
      </c>
      <c r="K249" s="109" t="str">
        <f>IF(编辑!S249="","",编辑!S249)</f>
        <v/>
      </c>
      <c r="L249" s="109" t="str">
        <f>IF(编辑!T249="","",编辑!T249)</f>
        <v/>
      </c>
      <c r="M249" s="109" t="str">
        <f>IF(编辑!U249="","",编辑!U249)</f>
        <v/>
      </c>
      <c r="N249" s="109" t="str">
        <f>IF(编辑!V249="","",编辑!V249)</f>
        <v/>
      </c>
      <c r="O249" s="109" t="str">
        <f>IF(编辑!X249="","",编辑!X249)</f>
        <v/>
      </c>
      <c r="P249" s="109" t="str">
        <f>IF(编辑!Y249="","",编辑!Y249)</f>
        <v/>
      </c>
      <c r="Q249" s="109" t="str">
        <f>IF(编辑!Z249="","",编辑!Z249)</f>
        <v/>
      </c>
      <c r="R249" s="109" t="str">
        <f>IF(编辑!AA249="","",编辑!AA249)</f>
        <v/>
      </c>
      <c r="S249" s="109" t="str">
        <f>IF(编辑!AC249="","",编辑!AC249)</f>
        <v/>
      </c>
      <c r="T249" s="109" t="str">
        <f>IF(编辑!AD249="","",编辑!AD249)</f>
        <v/>
      </c>
      <c r="U249" s="109" t="str">
        <f>IF(编辑!AE249="","",编辑!AE249)</f>
        <v/>
      </c>
      <c r="V249" s="109" t="str">
        <f>IF(编辑!AF249="","",编辑!AF249)</f>
        <v/>
      </c>
      <c r="W249" s="109" t="str">
        <f>IF(编辑!AH249="","",编辑!AH249)</f>
        <v/>
      </c>
      <c r="X249" s="109" t="str">
        <f>IF(编辑!AI249="","",编辑!AI249)</f>
        <v/>
      </c>
      <c r="Y249" s="109" t="str">
        <f>IF(编辑!AJ249="","",编辑!AJ249)</f>
        <v/>
      </c>
      <c r="Z249" s="109" t="str">
        <f>IF(编辑!AK249="","",编辑!AK249)</f>
        <v/>
      </c>
      <c r="AA249" s="109" t="str">
        <f>IF(编辑!AM249="","",编辑!AM249)</f>
        <v/>
      </c>
      <c r="AB249" s="109" t="str">
        <f>IF(编辑!AN249="","",编辑!AN249)</f>
        <v/>
      </c>
      <c r="AC249" s="111" t="str">
        <f>IF(编辑!AO249="","",编辑!AO249)</f>
        <v/>
      </c>
    </row>
    <row r="250" spans="1:29">
      <c r="A250" s="109">
        <f>IF(编辑!A250="","",编辑!A250)</f>
        <v>220047</v>
      </c>
      <c r="B250" s="109" t="str">
        <f>IF(编辑!B250="","",编辑!B250)</f>
        <v>日常任务</v>
      </c>
      <c r="C250" s="109">
        <f>IF(编辑!I250="","",编辑!I250)</f>
        <v>540000</v>
      </c>
      <c r="D250" s="109">
        <f>IF(编辑!J250="","",编辑!J250)</f>
        <v>584</v>
      </c>
      <c r="E250" s="109" t="str">
        <f>IF(编辑!K250="","",编辑!K250)</f>
        <v/>
      </c>
      <c r="F250" s="109">
        <f>IF(编辑!L250="","",编辑!L250)</f>
        <v>5002</v>
      </c>
      <c r="G250" s="109">
        <f>IF(编辑!N250="","",编辑!N250)</f>
        <v>1</v>
      </c>
      <c r="H250" s="109">
        <f>IF(编辑!O250="","",编辑!O250)</f>
        <v>1</v>
      </c>
      <c r="I250" s="109">
        <f>IF(编辑!P250="","",编辑!P250)</f>
        <v>1000</v>
      </c>
      <c r="J250" s="109" t="str">
        <f>IF(编辑!Q250="","",编辑!Q250)</f>
        <v/>
      </c>
      <c r="K250" s="109" t="str">
        <f>IF(编辑!S250="","",编辑!S250)</f>
        <v/>
      </c>
      <c r="L250" s="109" t="str">
        <f>IF(编辑!T250="","",编辑!T250)</f>
        <v/>
      </c>
      <c r="M250" s="109" t="str">
        <f>IF(编辑!U250="","",编辑!U250)</f>
        <v/>
      </c>
      <c r="N250" s="109" t="str">
        <f>IF(编辑!V250="","",编辑!V250)</f>
        <v/>
      </c>
      <c r="O250" s="109" t="str">
        <f>IF(编辑!X250="","",编辑!X250)</f>
        <v/>
      </c>
      <c r="P250" s="109" t="str">
        <f>IF(编辑!Y250="","",编辑!Y250)</f>
        <v/>
      </c>
      <c r="Q250" s="109" t="str">
        <f>IF(编辑!Z250="","",编辑!Z250)</f>
        <v/>
      </c>
      <c r="R250" s="109" t="str">
        <f>IF(编辑!AA250="","",编辑!AA250)</f>
        <v/>
      </c>
      <c r="S250" s="109" t="str">
        <f>IF(编辑!AC250="","",编辑!AC250)</f>
        <v/>
      </c>
      <c r="T250" s="109" t="str">
        <f>IF(编辑!AD250="","",编辑!AD250)</f>
        <v/>
      </c>
      <c r="U250" s="109" t="str">
        <f>IF(编辑!AE250="","",编辑!AE250)</f>
        <v/>
      </c>
      <c r="V250" s="109" t="str">
        <f>IF(编辑!AF250="","",编辑!AF250)</f>
        <v/>
      </c>
      <c r="W250" s="109" t="str">
        <f>IF(编辑!AH250="","",编辑!AH250)</f>
        <v/>
      </c>
      <c r="X250" s="109" t="str">
        <f>IF(编辑!AI250="","",编辑!AI250)</f>
        <v/>
      </c>
      <c r="Y250" s="109" t="str">
        <f>IF(编辑!AJ250="","",编辑!AJ250)</f>
        <v/>
      </c>
      <c r="Z250" s="109" t="str">
        <f>IF(编辑!AK250="","",编辑!AK250)</f>
        <v/>
      </c>
      <c r="AA250" s="109" t="str">
        <f>IF(编辑!AM250="","",编辑!AM250)</f>
        <v/>
      </c>
      <c r="AB250" s="109" t="str">
        <f>IF(编辑!AN250="","",编辑!AN250)</f>
        <v/>
      </c>
      <c r="AC250" s="111" t="str">
        <f>IF(编辑!AO250="","",编辑!AO250)</f>
        <v/>
      </c>
    </row>
    <row r="251" spans="1:29">
      <c r="A251" s="109">
        <f>IF(编辑!A251="","",编辑!A251)</f>
        <v>220048</v>
      </c>
      <c r="B251" s="109" t="str">
        <f>IF(编辑!B251="","",编辑!B251)</f>
        <v>日常任务</v>
      </c>
      <c r="C251" s="109">
        <f>IF(编辑!I251="","",编辑!I251)</f>
        <v>540000</v>
      </c>
      <c r="D251" s="109">
        <f>IF(编辑!J251="","",编辑!J251)</f>
        <v>584</v>
      </c>
      <c r="E251" s="109" t="str">
        <f>IF(编辑!K251="","",编辑!K251)</f>
        <v/>
      </c>
      <c r="F251" s="109">
        <f>IF(编辑!L251="","",编辑!L251)</f>
        <v>5002</v>
      </c>
      <c r="G251" s="109">
        <f>IF(编辑!N251="","",编辑!N251)</f>
        <v>1</v>
      </c>
      <c r="H251" s="109">
        <f>IF(编辑!O251="","",编辑!O251)</f>
        <v>1</v>
      </c>
      <c r="I251" s="109">
        <f>IF(编辑!P251="","",编辑!P251)</f>
        <v>1000</v>
      </c>
      <c r="J251" s="109" t="str">
        <f>IF(编辑!Q251="","",编辑!Q251)</f>
        <v/>
      </c>
      <c r="K251" s="109" t="str">
        <f>IF(编辑!S251="","",编辑!S251)</f>
        <v/>
      </c>
      <c r="L251" s="109" t="str">
        <f>IF(编辑!T251="","",编辑!T251)</f>
        <v/>
      </c>
      <c r="M251" s="109" t="str">
        <f>IF(编辑!U251="","",编辑!U251)</f>
        <v/>
      </c>
      <c r="N251" s="109" t="str">
        <f>IF(编辑!V251="","",编辑!V251)</f>
        <v/>
      </c>
      <c r="O251" s="109" t="str">
        <f>IF(编辑!X251="","",编辑!X251)</f>
        <v/>
      </c>
      <c r="P251" s="109" t="str">
        <f>IF(编辑!Y251="","",编辑!Y251)</f>
        <v/>
      </c>
      <c r="Q251" s="109" t="str">
        <f>IF(编辑!Z251="","",编辑!Z251)</f>
        <v/>
      </c>
      <c r="R251" s="109" t="str">
        <f>IF(编辑!AA251="","",编辑!AA251)</f>
        <v/>
      </c>
      <c r="S251" s="109" t="str">
        <f>IF(编辑!AC251="","",编辑!AC251)</f>
        <v/>
      </c>
      <c r="T251" s="109" t="str">
        <f>IF(编辑!AD251="","",编辑!AD251)</f>
        <v/>
      </c>
      <c r="U251" s="109" t="str">
        <f>IF(编辑!AE251="","",编辑!AE251)</f>
        <v/>
      </c>
      <c r="V251" s="109" t="str">
        <f>IF(编辑!AF251="","",编辑!AF251)</f>
        <v/>
      </c>
      <c r="W251" s="109" t="str">
        <f>IF(编辑!AH251="","",编辑!AH251)</f>
        <v/>
      </c>
      <c r="X251" s="109" t="str">
        <f>IF(编辑!AI251="","",编辑!AI251)</f>
        <v/>
      </c>
      <c r="Y251" s="109" t="str">
        <f>IF(编辑!AJ251="","",编辑!AJ251)</f>
        <v/>
      </c>
      <c r="Z251" s="109" t="str">
        <f>IF(编辑!AK251="","",编辑!AK251)</f>
        <v/>
      </c>
      <c r="AA251" s="109" t="str">
        <f>IF(编辑!AM251="","",编辑!AM251)</f>
        <v/>
      </c>
      <c r="AB251" s="109" t="str">
        <f>IF(编辑!AN251="","",编辑!AN251)</f>
        <v/>
      </c>
      <c r="AC251" s="111" t="str">
        <f>IF(编辑!AO251="","",编辑!AO251)</f>
        <v/>
      </c>
    </row>
    <row r="252" spans="1:29">
      <c r="A252" s="109">
        <f>IF(编辑!A252="","",编辑!A252)</f>
        <v>220049</v>
      </c>
      <c r="B252" s="109" t="str">
        <f>IF(编辑!B252="","",编辑!B252)</f>
        <v>日常任务</v>
      </c>
      <c r="C252" s="109">
        <f>IF(编辑!I252="","",编辑!I252)</f>
        <v>540000</v>
      </c>
      <c r="D252" s="109">
        <f>IF(编辑!J252="","",编辑!J252)</f>
        <v>584</v>
      </c>
      <c r="E252" s="109" t="str">
        <f>IF(编辑!K252="","",编辑!K252)</f>
        <v/>
      </c>
      <c r="F252" s="109">
        <f>IF(编辑!L252="","",编辑!L252)</f>
        <v>5002</v>
      </c>
      <c r="G252" s="109">
        <f>IF(编辑!N252="","",编辑!N252)</f>
        <v>1</v>
      </c>
      <c r="H252" s="109">
        <f>IF(编辑!O252="","",编辑!O252)</f>
        <v>1</v>
      </c>
      <c r="I252" s="109">
        <f>IF(编辑!P252="","",编辑!P252)</f>
        <v>1000</v>
      </c>
      <c r="J252" s="109" t="str">
        <f>IF(编辑!Q252="","",编辑!Q252)</f>
        <v/>
      </c>
      <c r="K252" s="109" t="str">
        <f>IF(编辑!S252="","",编辑!S252)</f>
        <v/>
      </c>
      <c r="L252" s="109" t="str">
        <f>IF(编辑!T252="","",编辑!T252)</f>
        <v/>
      </c>
      <c r="M252" s="109" t="str">
        <f>IF(编辑!U252="","",编辑!U252)</f>
        <v/>
      </c>
      <c r="N252" s="109" t="str">
        <f>IF(编辑!V252="","",编辑!V252)</f>
        <v/>
      </c>
      <c r="O252" s="109" t="str">
        <f>IF(编辑!X252="","",编辑!X252)</f>
        <v/>
      </c>
      <c r="P252" s="109" t="str">
        <f>IF(编辑!Y252="","",编辑!Y252)</f>
        <v/>
      </c>
      <c r="Q252" s="109" t="str">
        <f>IF(编辑!Z252="","",编辑!Z252)</f>
        <v/>
      </c>
      <c r="R252" s="109" t="str">
        <f>IF(编辑!AA252="","",编辑!AA252)</f>
        <v/>
      </c>
      <c r="S252" s="109" t="str">
        <f>IF(编辑!AC252="","",编辑!AC252)</f>
        <v/>
      </c>
      <c r="T252" s="109" t="str">
        <f>IF(编辑!AD252="","",编辑!AD252)</f>
        <v/>
      </c>
      <c r="U252" s="109" t="str">
        <f>IF(编辑!AE252="","",编辑!AE252)</f>
        <v/>
      </c>
      <c r="V252" s="109" t="str">
        <f>IF(编辑!AF252="","",编辑!AF252)</f>
        <v/>
      </c>
      <c r="W252" s="109" t="str">
        <f>IF(编辑!AH252="","",编辑!AH252)</f>
        <v/>
      </c>
      <c r="X252" s="109" t="str">
        <f>IF(编辑!AI252="","",编辑!AI252)</f>
        <v/>
      </c>
      <c r="Y252" s="109" t="str">
        <f>IF(编辑!AJ252="","",编辑!AJ252)</f>
        <v/>
      </c>
      <c r="Z252" s="109" t="str">
        <f>IF(编辑!AK252="","",编辑!AK252)</f>
        <v/>
      </c>
      <c r="AA252" s="109" t="str">
        <f>IF(编辑!AM252="","",编辑!AM252)</f>
        <v/>
      </c>
      <c r="AB252" s="109" t="str">
        <f>IF(编辑!AN252="","",编辑!AN252)</f>
        <v/>
      </c>
      <c r="AC252" s="111" t="str">
        <f>IF(编辑!AO252="","",编辑!AO252)</f>
        <v/>
      </c>
    </row>
    <row r="253" spans="1:29">
      <c r="A253" s="109">
        <f>IF(编辑!A253="","",编辑!A253)</f>
        <v>220050</v>
      </c>
      <c r="B253" s="109" t="str">
        <f>IF(编辑!B253="","",编辑!B253)</f>
        <v>日常任务</v>
      </c>
      <c r="C253" s="109">
        <f>IF(编辑!I253="","",编辑!I253)</f>
        <v>540000</v>
      </c>
      <c r="D253" s="109">
        <f>IF(编辑!J253="","",编辑!J253)</f>
        <v>584</v>
      </c>
      <c r="E253" s="109" t="str">
        <f>IF(编辑!K253="","",编辑!K253)</f>
        <v/>
      </c>
      <c r="F253" s="109">
        <f>IF(编辑!L253="","",编辑!L253)</f>
        <v>5100</v>
      </c>
      <c r="G253" s="109">
        <f>IF(编辑!N253="","",编辑!N253)</f>
        <v>1</v>
      </c>
      <c r="H253" s="109">
        <f>IF(编辑!O253="","",编辑!O253)</f>
        <v>1</v>
      </c>
      <c r="I253" s="109">
        <f>IF(编辑!P253="","",编辑!P253)</f>
        <v>10000</v>
      </c>
      <c r="J253" s="109">
        <f>IF(编辑!Q253="","",编辑!Q253)</f>
        <v>5101</v>
      </c>
      <c r="K253" s="109">
        <f>IF(编辑!S253="","",编辑!S253)</f>
        <v>1</v>
      </c>
      <c r="L253" s="109">
        <f>IF(编辑!T253="","",编辑!T253)</f>
        <v>1</v>
      </c>
      <c r="M253" s="109">
        <f>IF(编辑!U253="","",编辑!U253)</f>
        <v>10000</v>
      </c>
      <c r="N253" s="109">
        <f>IF(编辑!V253="","",编辑!V253)</f>
        <v>3806</v>
      </c>
      <c r="O253" s="109">
        <f>IF(编辑!X253="","",编辑!X253)</f>
        <v>1</v>
      </c>
      <c r="P253" s="109">
        <f>IF(编辑!Y253="","",编辑!Y253)</f>
        <v>1</v>
      </c>
      <c r="Q253" s="109">
        <f>IF(编辑!Z253="","",编辑!Z253)</f>
        <v>500</v>
      </c>
      <c r="R253" s="109" t="str">
        <f>IF(编辑!AA253="","",编辑!AA253)</f>
        <v/>
      </c>
      <c r="S253" s="109" t="str">
        <f>IF(编辑!AC253="","",编辑!AC253)</f>
        <v/>
      </c>
      <c r="T253" s="109" t="str">
        <f>IF(编辑!AD253="","",编辑!AD253)</f>
        <v/>
      </c>
      <c r="U253" s="109" t="str">
        <f>IF(编辑!AE253="","",编辑!AE253)</f>
        <v/>
      </c>
      <c r="V253" s="109" t="str">
        <f>IF(编辑!AF253="","",编辑!AF253)</f>
        <v/>
      </c>
      <c r="W253" s="109" t="str">
        <f>IF(编辑!AH253="","",编辑!AH253)</f>
        <v/>
      </c>
      <c r="X253" s="109" t="str">
        <f>IF(编辑!AI253="","",编辑!AI253)</f>
        <v/>
      </c>
      <c r="Y253" s="109" t="str">
        <f>IF(编辑!AJ253="","",编辑!AJ253)</f>
        <v/>
      </c>
      <c r="Z253" s="109" t="str">
        <f>IF(编辑!AK253="","",编辑!AK253)</f>
        <v/>
      </c>
      <c r="AA253" s="109" t="str">
        <f>IF(编辑!AM253="","",编辑!AM253)</f>
        <v/>
      </c>
      <c r="AB253" s="109" t="str">
        <f>IF(编辑!AN253="","",编辑!AN253)</f>
        <v/>
      </c>
      <c r="AC253" s="111" t="str">
        <f>IF(编辑!AO253="","",编辑!AO253)</f>
        <v/>
      </c>
    </row>
    <row r="254" spans="1:29">
      <c r="A254" s="109">
        <f>IF(编辑!A254="","",编辑!A254)</f>
        <v>230001</v>
      </c>
      <c r="B254" s="109" t="str">
        <f>IF(编辑!B254="","",编辑!B254)</f>
        <v>通缉任务</v>
      </c>
      <c r="C254" s="109">
        <f>IF(编辑!I254="","",编辑!I254)</f>
        <v>33600</v>
      </c>
      <c r="D254" s="109">
        <f>IF(编辑!J254="","",编辑!J254)</f>
        <v>180</v>
      </c>
      <c r="E254" s="109" t="str">
        <f>IF(编辑!K254="","",编辑!K254)</f>
        <v/>
      </c>
      <c r="F254" s="109">
        <f>IF(编辑!L254="","",编辑!L254)</f>
        <v>1760</v>
      </c>
      <c r="G254" s="109">
        <f>IF(编辑!N254="","",编辑!N254)</f>
        <v>3</v>
      </c>
      <c r="H254" s="109">
        <f>IF(编辑!O254="","",编辑!O254)</f>
        <v>1</v>
      </c>
      <c r="I254" s="109">
        <f>IF(编辑!P254="","",编辑!P254)</f>
        <v>3000</v>
      </c>
      <c r="J254" s="109">
        <f>IF(编辑!Q254="","",编辑!Q254)</f>
        <v>1716</v>
      </c>
      <c r="K254" s="109">
        <f>IF(编辑!S254="","",编辑!S254)</f>
        <v>1</v>
      </c>
      <c r="L254" s="109">
        <f>IF(编辑!T254="","",编辑!T254)</f>
        <v>1</v>
      </c>
      <c r="M254" s="109">
        <f>IF(编辑!U254="","",编辑!U254)</f>
        <v>300</v>
      </c>
      <c r="N254" s="109">
        <f>IF(编辑!V254="","",编辑!V254)</f>
        <v>1756</v>
      </c>
      <c r="O254" s="109">
        <f>IF(编辑!X254="","",编辑!X254)</f>
        <v>1</v>
      </c>
      <c r="P254" s="109">
        <f>IF(编辑!Y254="","",编辑!Y254)</f>
        <v>1</v>
      </c>
      <c r="Q254" s="109">
        <f>IF(编辑!Z254="","",编辑!Z254)</f>
        <v>500</v>
      </c>
      <c r="R254" s="109" t="str">
        <f>IF(编辑!AA254="","",编辑!AA254)</f>
        <v/>
      </c>
      <c r="S254" s="109" t="str">
        <f>IF(编辑!AC254="","",编辑!AC254)</f>
        <v/>
      </c>
      <c r="T254" s="109" t="str">
        <f>IF(编辑!AD254="","",编辑!AD254)</f>
        <v/>
      </c>
      <c r="U254" s="109" t="str">
        <f>IF(编辑!AE254="","",编辑!AE254)</f>
        <v/>
      </c>
      <c r="V254" s="109" t="str">
        <f>IF(编辑!AF254="","",编辑!AF254)</f>
        <v/>
      </c>
      <c r="W254" s="109" t="str">
        <f>IF(编辑!AH254="","",编辑!AH254)</f>
        <v/>
      </c>
      <c r="X254" s="109" t="str">
        <f>IF(编辑!AI254="","",编辑!AI254)</f>
        <v/>
      </c>
      <c r="Y254" s="109" t="str">
        <f>IF(编辑!AJ254="","",编辑!AJ254)</f>
        <v/>
      </c>
      <c r="Z254" s="109" t="str">
        <f>IF(编辑!AK254="","",编辑!AK254)</f>
        <v/>
      </c>
      <c r="AA254" s="109" t="str">
        <f>IF(编辑!AM254="","",编辑!AM254)</f>
        <v/>
      </c>
      <c r="AB254" s="109" t="str">
        <f>IF(编辑!AN254="","",编辑!AN254)</f>
        <v/>
      </c>
      <c r="AC254" s="111" t="str">
        <f>IF(编辑!AO254="","",编辑!AO254)</f>
        <v/>
      </c>
    </row>
    <row r="255" spans="1:29">
      <c r="A255" s="109">
        <f>IF(编辑!A255="","",编辑!A255)</f>
        <v>230002</v>
      </c>
      <c r="B255" s="109" t="str">
        <f>IF(编辑!B255="","",编辑!B255)</f>
        <v>通缉任务</v>
      </c>
      <c r="C255" s="109">
        <f>IF(编辑!I255="","",编辑!I255)</f>
        <v>36800</v>
      </c>
      <c r="D255" s="109">
        <f>IF(编辑!J255="","",编辑!J255)</f>
        <v>186</v>
      </c>
      <c r="E255" s="109" t="str">
        <f>IF(编辑!K255="","",编辑!K255)</f>
        <v/>
      </c>
      <c r="F255" s="109">
        <f>IF(编辑!L255="","",编辑!L255)</f>
        <v>1760</v>
      </c>
      <c r="G255" s="109">
        <f>IF(编辑!N255="","",编辑!N255)</f>
        <v>3</v>
      </c>
      <c r="H255" s="109">
        <f>IF(编辑!O255="","",编辑!O255)</f>
        <v>1</v>
      </c>
      <c r="I255" s="109">
        <f>IF(编辑!P255="","",编辑!P255)</f>
        <v>3000</v>
      </c>
      <c r="J255" s="109">
        <f>IF(编辑!Q255="","",编辑!Q255)</f>
        <v>1716</v>
      </c>
      <c r="K255" s="109">
        <f>IF(编辑!S255="","",编辑!S255)</f>
        <v>1</v>
      </c>
      <c r="L255" s="109">
        <f>IF(编辑!T255="","",编辑!T255)</f>
        <v>1</v>
      </c>
      <c r="M255" s="109">
        <f>IF(编辑!U255="","",编辑!U255)</f>
        <v>300</v>
      </c>
      <c r="N255" s="109">
        <f>IF(编辑!V255="","",编辑!V255)</f>
        <v>1756</v>
      </c>
      <c r="O255" s="109">
        <f>IF(编辑!X255="","",编辑!X255)</f>
        <v>1</v>
      </c>
      <c r="P255" s="109">
        <f>IF(编辑!Y255="","",编辑!Y255)</f>
        <v>1</v>
      </c>
      <c r="Q255" s="109">
        <f>IF(编辑!Z255="","",编辑!Z255)</f>
        <v>500</v>
      </c>
      <c r="R255" s="109" t="str">
        <f>IF(编辑!AA255="","",编辑!AA255)</f>
        <v/>
      </c>
      <c r="S255" s="109" t="str">
        <f>IF(编辑!AC255="","",编辑!AC255)</f>
        <v/>
      </c>
      <c r="T255" s="109" t="str">
        <f>IF(编辑!AD255="","",编辑!AD255)</f>
        <v/>
      </c>
      <c r="U255" s="109" t="str">
        <f>IF(编辑!AE255="","",编辑!AE255)</f>
        <v/>
      </c>
      <c r="V255" s="109" t="str">
        <f>IF(编辑!AF255="","",编辑!AF255)</f>
        <v/>
      </c>
      <c r="W255" s="109" t="str">
        <f>IF(编辑!AH255="","",编辑!AH255)</f>
        <v/>
      </c>
      <c r="X255" s="109" t="str">
        <f>IF(编辑!AI255="","",编辑!AI255)</f>
        <v/>
      </c>
      <c r="Y255" s="109" t="str">
        <f>IF(编辑!AJ255="","",编辑!AJ255)</f>
        <v/>
      </c>
      <c r="Z255" s="109" t="str">
        <f>IF(编辑!AK255="","",编辑!AK255)</f>
        <v/>
      </c>
      <c r="AA255" s="109" t="str">
        <f>IF(编辑!AM255="","",编辑!AM255)</f>
        <v/>
      </c>
      <c r="AB255" s="109" t="str">
        <f>IF(编辑!AN255="","",编辑!AN255)</f>
        <v/>
      </c>
      <c r="AC255" s="111" t="str">
        <f>IF(编辑!AO255="","",编辑!AO255)</f>
        <v/>
      </c>
    </row>
    <row r="256" spans="1:29">
      <c r="A256" s="109">
        <f>IF(编辑!A256="","",编辑!A256)</f>
        <v>230003</v>
      </c>
      <c r="B256" s="109" t="str">
        <f>IF(编辑!B256="","",编辑!B256)</f>
        <v>通缉任务</v>
      </c>
      <c r="C256" s="109">
        <f>IF(编辑!I256="","",编辑!I256)</f>
        <v>40000</v>
      </c>
      <c r="D256" s="109">
        <f>IF(编辑!J256="","",编辑!J256)</f>
        <v>192</v>
      </c>
      <c r="E256" s="109" t="str">
        <f>IF(编辑!K256="","",编辑!K256)</f>
        <v/>
      </c>
      <c r="F256" s="109">
        <f>IF(编辑!L256="","",编辑!L256)</f>
        <v>1760</v>
      </c>
      <c r="G256" s="109">
        <f>IF(编辑!N256="","",编辑!N256)</f>
        <v>3</v>
      </c>
      <c r="H256" s="109">
        <f>IF(编辑!O256="","",编辑!O256)</f>
        <v>1</v>
      </c>
      <c r="I256" s="109">
        <f>IF(编辑!P256="","",编辑!P256)</f>
        <v>3000</v>
      </c>
      <c r="J256" s="109">
        <f>IF(编辑!Q256="","",编辑!Q256)</f>
        <v>1716</v>
      </c>
      <c r="K256" s="109">
        <f>IF(编辑!S256="","",编辑!S256)</f>
        <v>1</v>
      </c>
      <c r="L256" s="109">
        <f>IF(编辑!T256="","",编辑!T256)</f>
        <v>1</v>
      </c>
      <c r="M256" s="109">
        <f>IF(编辑!U256="","",编辑!U256)</f>
        <v>300</v>
      </c>
      <c r="N256" s="109">
        <f>IF(编辑!V256="","",编辑!V256)</f>
        <v>1756</v>
      </c>
      <c r="O256" s="109">
        <f>IF(编辑!X256="","",编辑!X256)</f>
        <v>1</v>
      </c>
      <c r="P256" s="109">
        <f>IF(编辑!Y256="","",编辑!Y256)</f>
        <v>1</v>
      </c>
      <c r="Q256" s="109">
        <f>IF(编辑!Z256="","",编辑!Z256)</f>
        <v>500</v>
      </c>
      <c r="R256" s="109" t="str">
        <f>IF(编辑!AA256="","",编辑!AA256)</f>
        <v/>
      </c>
      <c r="S256" s="109" t="str">
        <f>IF(编辑!AC256="","",编辑!AC256)</f>
        <v/>
      </c>
      <c r="T256" s="109" t="str">
        <f>IF(编辑!AD256="","",编辑!AD256)</f>
        <v/>
      </c>
      <c r="U256" s="109" t="str">
        <f>IF(编辑!AE256="","",编辑!AE256)</f>
        <v/>
      </c>
      <c r="V256" s="109" t="str">
        <f>IF(编辑!AF256="","",编辑!AF256)</f>
        <v/>
      </c>
      <c r="W256" s="109" t="str">
        <f>IF(编辑!AH256="","",编辑!AH256)</f>
        <v/>
      </c>
      <c r="X256" s="109" t="str">
        <f>IF(编辑!AI256="","",编辑!AI256)</f>
        <v/>
      </c>
      <c r="Y256" s="109" t="str">
        <f>IF(编辑!AJ256="","",编辑!AJ256)</f>
        <v/>
      </c>
      <c r="Z256" s="109" t="str">
        <f>IF(编辑!AK256="","",编辑!AK256)</f>
        <v/>
      </c>
      <c r="AA256" s="109" t="str">
        <f>IF(编辑!AM256="","",编辑!AM256)</f>
        <v/>
      </c>
      <c r="AB256" s="109" t="str">
        <f>IF(编辑!AN256="","",编辑!AN256)</f>
        <v/>
      </c>
      <c r="AC256" s="111" t="str">
        <f>IF(编辑!AO256="","",编辑!AO256)</f>
        <v/>
      </c>
    </row>
    <row r="257" spans="1:29">
      <c r="A257" s="109">
        <f>IF(编辑!A257="","",编辑!A257)</f>
        <v>230004</v>
      </c>
      <c r="B257" s="109" t="str">
        <f>IF(编辑!B257="","",编辑!B257)</f>
        <v>通缉任务</v>
      </c>
      <c r="C257" s="109">
        <f>IF(编辑!I257="","",编辑!I257)</f>
        <v>43200</v>
      </c>
      <c r="D257" s="109">
        <f>IF(编辑!J257="","",编辑!J257)</f>
        <v>198</v>
      </c>
      <c r="E257" s="109" t="str">
        <f>IF(编辑!K257="","",编辑!K257)</f>
        <v/>
      </c>
      <c r="F257" s="109">
        <f>IF(编辑!L257="","",编辑!L257)</f>
        <v>1760</v>
      </c>
      <c r="G257" s="109">
        <f>IF(编辑!N257="","",编辑!N257)</f>
        <v>3</v>
      </c>
      <c r="H257" s="109">
        <f>IF(编辑!O257="","",编辑!O257)</f>
        <v>1</v>
      </c>
      <c r="I257" s="109">
        <f>IF(编辑!P257="","",编辑!P257)</f>
        <v>3000</v>
      </c>
      <c r="J257" s="109">
        <f>IF(编辑!Q257="","",编辑!Q257)</f>
        <v>1716</v>
      </c>
      <c r="K257" s="109">
        <f>IF(编辑!S257="","",编辑!S257)</f>
        <v>1</v>
      </c>
      <c r="L257" s="109">
        <f>IF(编辑!T257="","",编辑!T257)</f>
        <v>1</v>
      </c>
      <c r="M257" s="109">
        <f>IF(编辑!U257="","",编辑!U257)</f>
        <v>300</v>
      </c>
      <c r="N257" s="109">
        <f>IF(编辑!V257="","",编辑!V257)</f>
        <v>1756</v>
      </c>
      <c r="O257" s="109">
        <f>IF(编辑!X257="","",编辑!X257)</f>
        <v>1</v>
      </c>
      <c r="P257" s="109">
        <f>IF(编辑!Y257="","",编辑!Y257)</f>
        <v>1</v>
      </c>
      <c r="Q257" s="109">
        <f>IF(编辑!Z257="","",编辑!Z257)</f>
        <v>500</v>
      </c>
      <c r="R257" s="109" t="str">
        <f>IF(编辑!AA257="","",编辑!AA257)</f>
        <v/>
      </c>
      <c r="S257" s="109" t="str">
        <f>IF(编辑!AC257="","",编辑!AC257)</f>
        <v/>
      </c>
      <c r="T257" s="109" t="str">
        <f>IF(编辑!AD257="","",编辑!AD257)</f>
        <v/>
      </c>
      <c r="U257" s="109" t="str">
        <f>IF(编辑!AE257="","",编辑!AE257)</f>
        <v/>
      </c>
      <c r="V257" s="109" t="str">
        <f>IF(编辑!AF257="","",编辑!AF257)</f>
        <v/>
      </c>
      <c r="W257" s="109" t="str">
        <f>IF(编辑!AH257="","",编辑!AH257)</f>
        <v/>
      </c>
      <c r="X257" s="109" t="str">
        <f>IF(编辑!AI257="","",编辑!AI257)</f>
        <v/>
      </c>
      <c r="Y257" s="109" t="str">
        <f>IF(编辑!AJ257="","",编辑!AJ257)</f>
        <v/>
      </c>
      <c r="Z257" s="109" t="str">
        <f>IF(编辑!AK257="","",编辑!AK257)</f>
        <v/>
      </c>
      <c r="AA257" s="109" t="str">
        <f>IF(编辑!AM257="","",编辑!AM257)</f>
        <v/>
      </c>
      <c r="AB257" s="109" t="str">
        <f>IF(编辑!AN257="","",编辑!AN257)</f>
        <v/>
      </c>
      <c r="AC257" s="111" t="str">
        <f>IF(编辑!AO257="","",编辑!AO257)</f>
        <v/>
      </c>
    </row>
    <row r="258" spans="1:29">
      <c r="A258" s="109">
        <f>IF(编辑!A258="","",编辑!A258)</f>
        <v>230005</v>
      </c>
      <c r="B258" s="109" t="str">
        <f>IF(编辑!B258="","",编辑!B258)</f>
        <v>通缉任务</v>
      </c>
      <c r="C258" s="109">
        <f>IF(编辑!I258="","",编辑!I258)</f>
        <v>46400</v>
      </c>
      <c r="D258" s="109">
        <f>IF(编辑!J258="","",编辑!J258)</f>
        <v>204</v>
      </c>
      <c r="E258" s="109" t="str">
        <f>IF(编辑!K258="","",编辑!K258)</f>
        <v/>
      </c>
      <c r="F258" s="109">
        <f>IF(编辑!L258="","",编辑!L258)</f>
        <v>1760</v>
      </c>
      <c r="G258" s="109">
        <f>IF(编辑!N258="","",编辑!N258)</f>
        <v>4</v>
      </c>
      <c r="H258" s="109">
        <f>IF(编辑!O258="","",编辑!O258)</f>
        <v>1</v>
      </c>
      <c r="I258" s="109">
        <f>IF(编辑!P258="","",编辑!P258)</f>
        <v>3000</v>
      </c>
      <c r="J258" s="109">
        <f>IF(编辑!Q258="","",编辑!Q258)</f>
        <v>1716</v>
      </c>
      <c r="K258" s="109">
        <f>IF(编辑!S258="","",编辑!S258)</f>
        <v>1</v>
      </c>
      <c r="L258" s="109">
        <f>IF(编辑!T258="","",编辑!T258)</f>
        <v>1</v>
      </c>
      <c r="M258" s="109">
        <f>IF(编辑!U258="","",编辑!U258)</f>
        <v>300</v>
      </c>
      <c r="N258" s="109">
        <f>IF(编辑!V258="","",编辑!V258)</f>
        <v>1756</v>
      </c>
      <c r="O258" s="109">
        <f>IF(编辑!X258="","",编辑!X258)</f>
        <v>1</v>
      </c>
      <c r="P258" s="109">
        <f>IF(编辑!Y258="","",编辑!Y258)</f>
        <v>1</v>
      </c>
      <c r="Q258" s="109">
        <f>IF(编辑!Z258="","",编辑!Z258)</f>
        <v>500</v>
      </c>
      <c r="R258" s="109" t="str">
        <f>IF(编辑!AA258="","",编辑!AA258)</f>
        <v/>
      </c>
      <c r="S258" s="109" t="str">
        <f>IF(编辑!AC258="","",编辑!AC258)</f>
        <v/>
      </c>
      <c r="T258" s="109" t="str">
        <f>IF(编辑!AD258="","",编辑!AD258)</f>
        <v/>
      </c>
      <c r="U258" s="109" t="str">
        <f>IF(编辑!AE258="","",编辑!AE258)</f>
        <v/>
      </c>
      <c r="V258" s="109" t="str">
        <f>IF(编辑!AF258="","",编辑!AF258)</f>
        <v/>
      </c>
      <c r="W258" s="109" t="str">
        <f>IF(编辑!AH258="","",编辑!AH258)</f>
        <v/>
      </c>
      <c r="X258" s="109" t="str">
        <f>IF(编辑!AI258="","",编辑!AI258)</f>
        <v/>
      </c>
      <c r="Y258" s="109" t="str">
        <f>IF(编辑!AJ258="","",编辑!AJ258)</f>
        <v/>
      </c>
      <c r="Z258" s="109" t="str">
        <f>IF(编辑!AK258="","",编辑!AK258)</f>
        <v/>
      </c>
      <c r="AA258" s="109" t="str">
        <f>IF(编辑!AM258="","",编辑!AM258)</f>
        <v/>
      </c>
      <c r="AB258" s="109" t="str">
        <f>IF(编辑!AN258="","",编辑!AN258)</f>
        <v/>
      </c>
      <c r="AC258" s="111" t="str">
        <f>IF(编辑!AO258="","",编辑!AO258)</f>
        <v/>
      </c>
    </row>
    <row r="259" spans="1:29">
      <c r="A259" s="109">
        <f>IF(编辑!A259="","",编辑!A259)</f>
        <v>230006</v>
      </c>
      <c r="B259" s="109" t="str">
        <f>IF(编辑!B259="","",编辑!B259)</f>
        <v>通缉任务</v>
      </c>
      <c r="C259" s="109">
        <f>IF(编辑!I259="","",编辑!I259)</f>
        <v>49600</v>
      </c>
      <c r="D259" s="109">
        <f>IF(编辑!J259="","",编辑!J259)</f>
        <v>210</v>
      </c>
      <c r="E259" s="109" t="str">
        <f>IF(编辑!K259="","",编辑!K259)</f>
        <v/>
      </c>
      <c r="F259" s="109">
        <f>IF(编辑!L259="","",编辑!L259)</f>
        <v>1760</v>
      </c>
      <c r="G259" s="109">
        <f>IF(编辑!N259="","",编辑!N259)</f>
        <v>4</v>
      </c>
      <c r="H259" s="109">
        <f>IF(编辑!O259="","",编辑!O259)</f>
        <v>1</v>
      </c>
      <c r="I259" s="109">
        <f>IF(编辑!P259="","",编辑!P259)</f>
        <v>3000</v>
      </c>
      <c r="J259" s="109">
        <f>IF(编辑!Q259="","",编辑!Q259)</f>
        <v>1716</v>
      </c>
      <c r="K259" s="109">
        <f>IF(编辑!S259="","",编辑!S259)</f>
        <v>1</v>
      </c>
      <c r="L259" s="109">
        <f>IF(编辑!T259="","",编辑!T259)</f>
        <v>1</v>
      </c>
      <c r="M259" s="109">
        <f>IF(编辑!U259="","",编辑!U259)</f>
        <v>300</v>
      </c>
      <c r="N259" s="109">
        <f>IF(编辑!V259="","",编辑!V259)</f>
        <v>1756</v>
      </c>
      <c r="O259" s="109">
        <f>IF(编辑!X259="","",编辑!X259)</f>
        <v>1</v>
      </c>
      <c r="P259" s="109">
        <f>IF(编辑!Y259="","",编辑!Y259)</f>
        <v>1</v>
      </c>
      <c r="Q259" s="109">
        <f>IF(编辑!Z259="","",编辑!Z259)</f>
        <v>500</v>
      </c>
      <c r="R259" s="109" t="str">
        <f>IF(编辑!AA259="","",编辑!AA259)</f>
        <v/>
      </c>
      <c r="S259" s="109" t="str">
        <f>IF(编辑!AC259="","",编辑!AC259)</f>
        <v/>
      </c>
      <c r="T259" s="109" t="str">
        <f>IF(编辑!AD259="","",编辑!AD259)</f>
        <v/>
      </c>
      <c r="U259" s="109" t="str">
        <f>IF(编辑!AE259="","",编辑!AE259)</f>
        <v/>
      </c>
      <c r="V259" s="109" t="str">
        <f>IF(编辑!AF259="","",编辑!AF259)</f>
        <v/>
      </c>
      <c r="W259" s="109" t="str">
        <f>IF(编辑!AH259="","",编辑!AH259)</f>
        <v/>
      </c>
      <c r="X259" s="109" t="str">
        <f>IF(编辑!AI259="","",编辑!AI259)</f>
        <v/>
      </c>
      <c r="Y259" s="109" t="str">
        <f>IF(编辑!AJ259="","",编辑!AJ259)</f>
        <v/>
      </c>
      <c r="Z259" s="109" t="str">
        <f>IF(编辑!AK259="","",编辑!AK259)</f>
        <v/>
      </c>
      <c r="AA259" s="109" t="str">
        <f>IF(编辑!AM259="","",编辑!AM259)</f>
        <v/>
      </c>
      <c r="AB259" s="109" t="str">
        <f>IF(编辑!AN259="","",编辑!AN259)</f>
        <v/>
      </c>
      <c r="AC259" s="111" t="str">
        <f>IF(编辑!AO259="","",编辑!AO259)</f>
        <v/>
      </c>
    </row>
    <row r="260" spans="1:29">
      <c r="A260" s="109">
        <f>IF(编辑!A260="","",编辑!A260)</f>
        <v>230007</v>
      </c>
      <c r="B260" s="109" t="str">
        <f>IF(编辑!B260="","",编辑!B260)</f>
        <v>通缉任务</v>
      </c>
      <c r="C260" s="109">
        <f>IF(编辑!I260="","",编辑!I260)</f>
        <v>54400</v>
      </c>
      <c r="D260" s="109">
        <f>IF(编辑!J260="","",编辑!J260)</f>
        <v>216</v>
      </c>
      <c r="E260" s="109" t="str">
        <f>IF(编辑!K260="","",编辑!K260)</f>
        <v/>
      </c>
      <c r="F260" s="109">
        <f>IF(编辑!L260="","",编辑!L260)</f>
        <v>1760</v>
      </c>
      <c r="G260" s="109">
        <f>IF(编辑!N260="","",编辑!N260)</f>
        <v>4</v>
      </c>
      <c r="H260" s="109">
        <f>IF(编辑!O260="","",编辑!O260)</f>
        <v>1</v>
      </c>
      <c r="I260" s="109">
        <f>IF(编辑!P260="","",编辑!P260)</f>
        <v>3000</v>
      </c>
      <c r="J260" s="109">
        <f>IF(编辑!Q260="","",编辑!Q260)</f>
        <v>1716</v>
      </c>
      <c r="K260" s="109">
        <f>IF(编辑!S260="","",编辑!S260)</f>
        <v>1</v>
      </c>
      <c r="L260" s="109">
        <f>IF(编辑!T260="","",编辑!T260)</f>
        <v>1</v>
      </c>
      <c r="M260" s="109">
        <f>IF(编辑!U260="","",编辑!U260)</f>
        <v>300</v>
      </c>
      <c r="N260" s="109">
        <f>IF(编辑!V260="","",编辑!V260)</f>
        <v>1756</v>
      </c>
      <c r="O260" s="109">
        <f>IF(编辑!X260="","",编辑!X260)</f>
        <v>1</v>
      </c>
      <c r="P260" s="109">
        <f>IF(编辑!Y260="","",编辑!Y260)</f>
        <v>1</v>
      </c>
      <c r="Q260" s="109">
        <f>IF(编辑!Z260="","",编辑!Z260)</f>
        <v>500</v>
      </c>
      <c r="R260" s="109" t="str">
        <f>IF(编辑!AA260="","",编辑!AA260)</f>
        <v/>
      </c>
      <c r="S260" s="109" t="str">
        <f>IF(编辑!AC260="","",编辑!AC260)</f>
        <v/>
      </c>
      <c r="T260" s="109" t="str">
        <f>IF(编辑!AD260="","",编辑!AD260)</f>
        <v/>
      </c>
      <c r="U260" s="109" t="str">
        <f>IF(编辑!AE260="","",编辑!AE260)</f>
        <v/>
      </c>
      <c r="V260" s="109" t="str">
        <f>IF(编辑!AF260="","",编辑!AF260)</f>
        <v/>
      </c>
      <c r="W260" s="109" t="str">
        <f>IF(编辑!AH260="","",编辑!AH260)</f>
        <v/>
      </c>
      <c r="X260" s="109" t="str">
        <f>IF(编辑!AI260="","",编辑!AI260)</f>
        <v/>
      </c>
      <c r="Y260" s="109" t="str">
        <f>IF(编辑!AJ260="","",编辑!AJ260)</f>
        <v/>
      </c>
      <c r="Z260" s="109" t="str">
        <f>IF(编辑!AK260="","",编辑!AK260)</f>
        <v/>
      </c>
      <c r="AA260" s="109" t="str">
        <f>IF(编辑!AM260="","",编辑!AM260)</f>
        <v/>
      </c>
      <c r="AB260" s="109" t="str">
        <f>IF(编辑!AN260="","",编辑!AN260)</f>
        <v/>
      </c>
      <c r="AC260" s="111" t="str">
        <f>IF(编辑!AO260="","",编辑!AO260)</f>
        <v/>
      </c>
    </row>
    <row r="261" spans="1:29">
      <c r="A261" s="109">
        <f>IF(编辑!A261="","",编辑!A261)</f>
        <v>230008</v>
      </c>
      <c r="B261" s="109" t="str">
        <f>IF(编辑!B261="","",编辑!B261)</f>
        <v>通缉任务</v>
      </c>
      <c r="C261" s="109">
        <f>IF(编辑!I261="","",编辑!I261)</f>
        <v>57600</v>
      </c>
      <c r="D261" s="109">
        <f>IF(编辑!J261="","",编辑!J261)</f>
        <v>222</v>
      </c>
      <c r="E261" s="109" t="str">
        <f>IF(编辑!K261="","",编辑!K261)</f>
        <v/>
      </c>
      <c r="F261" s="109">
        <f>IF(编辑!L261="","",编辑!L261)</f>
        <v>1760</v>
      </c>
      <c r="G261" s="109">
        <f>IF(编辑!N261="","",编辑!N261)</f>
        <v>5</v>
      </c>
      <c r="H261" s="109">
        <f>IF(编辑!O261="","",编辑!O261)</f>
        <v>1</v>
      </c>
      <c r="I261" s="109">
        <f>IF(编辑!P261="","",编辑!P261)</f>
        <v>3000</v>
      </c>
      <c r="J261" s="109">
        <f>IF(编辑!Q261="","",编辑!Q261)</f>
        <v>1716</v>
      </c>
      <c r="K261" s="109">
        <f>IF(编辑!S261="","",编辑!S261)</f>
        <v>1</v>
      </c>
      <c r="L261" s="109">
        <f>IF(编辑!T261="","",编辑!T261)</f>
        <v>1</v>
      </c>
      <c r="M261" s="109">
        <f>IF(编辑!U261="","",编辑!U261)</f>
        <v>300</v>
      </c>
      <c r="N261" s="109">
        <f>IF(编辑!V261="","",编辑!V261)</f>
        <v>1756</v>
      </c>
      <c r="O261" s="109">
        <f>IF(编辑!X261="","",编辑!X261)</f>
        <v>1</v>
      </c>
      <c r="P261" s="109">
        <f>IF(编辑!Y261="","",编辑!Y261)</f>
        <v>1</v>
      </c>
      <c r="Q261" s="109">
        <f>IF(编辑!Z261="","",编辑!Z261)</f>
        <v>500</v>
      </c>
      <c r="R261" s="109" t="str">
        <f>IF(编辑!AA261="","",编辑!AA261)</f>
        <v/>
      </c>
      <c r="S261" s="109" t="str">
        <f>IF(编辑!AC261="","",编辑!AC261)</f>
        <v/>
      </c>
      <c r="T261" s="109" t="str">
        <f>IF(编辑!AD261="","",编辑!AD261)</f>
        <v/>
      </c>
      <c r="U261" s="109" t="str">
        <f>IF(编辑!AE261="","",编辑!AE261)</f>
        <v/>
      </c>
      <c r="V261" s="109" t="str">
        <f>IF(编辑!AF261="","",编辑!AF261)</f>
        <v/>
      </c>
      <c r="W261" s="109" t="str">
        <f>IF(编辑!AH261="","",编辑!AH261)</f>
        <v/>
      </c>
      <c r="X261" s="109" t="str">
        <f>IF(编辑!AI261="","",编辑!AI261)</f>
        <v/>
      </c>
      <c r="Y261" s="109" t="str">
        <f>IF(编辑!AJ261="","",编辑!AJ261)</f>
        <v/>
      </c>
      <c r="Z261" s="109" t="str">
        <f>IF(编辑!AK261="","",编辑!AK261)</f>
        <v/>
      </c>
      <c r="AA261" s="109" t="str">
        <f>IF(编辑!AM261="","",编辑!AM261)</f>
        <v/>
      </c>
      <c r="AB261" s="109" t="str">
        <f>IF(编辑!AN261="","",编辑!AN261)</f>
        <v/>
      </c>
      <c r="AC261" s="111" t="str">
        <f>IF(编辑!AO261="","",编辑!AO261)</f>
        <v/>
      </c>
    </row>
    <row r="262" spans="1:29">
      <c r="A262" s="109">
        <f>IF(编辑!A262="","",编辑!A262)</f>
        <v>230009</v>
      </c>
      <c r="B262" s="109" t="str">
        <f>IF(编辑!B262="","",编辑!B262)</f>
        <v>通缉任务</v>
      </c>
      <c r="C262" s="109">
        <f>IF(编辑!I262="","",编辑!I262)</f>
        <v>62400</v>
      </c>
      <c r="D262" s="109">
        <f>IF(编辑!J262="","",编辑!J262)</f>
        <v>228</v>
      </c>
      <c r="E262" s="109" t="str">
        <f>IF(编辑!K262="","",编辑!K262)</f>
        <v/>
      </c>
      <c r="F262" s="109">
        <f>IF(编辑!L262="","",编辑!L262)</f>
        <v>1760</v>
      </c>
      <c r="G262" s="109">
        <f>IF(编辑!N262="","",编辑!N262)</f>
        <v>5</v>
      </c>
      <c r="H262" s="109">
        <f>IF(编辑!O262="","",编辑!O262)</f>
        <v>1</v>
      </c>
      <c r="I262" s="109">
        <f>IF(编辑!P262="","",编辑!P262)</f>
        <v>3000</v>
      </c>
      <c r="J262" s="109">
        <f>IF(编辑!Q262="","",编辑!Q262)</f>
        <v>1716</v>
      </c>
      <c r="K262" s="109">
        <f>IF(编辑!S262="","",编辑!S262)</f>
        <v>1</v>
      </c>
      <c r="L262" s="109">
        <f>IF(编辑!T262="","",编辑!T262)</f>
        <v>1</v>
      </c>
      <c r="M262" s="109">
        <f>IF(编辑!U262="","",编辑!U262)</f>
        <v>300</v>
      </c>
      <c r="N262" s="109">
        <f>IF(编辑!V262="","",编辑!V262)</f>
        <v>1756</v>
      </c>
      <c r="O262" s="109">
        <f>IF(编辑!X262="","",编辑!X262)</f>
        <v>1</v>
      </c>
      <c r="P262" s="109">
        <f>IF(编辑!Y262="","",编辑!Y262)</f>
        <v>1</v>
      </c>
      <c r="Q262" s="109">
        <f>IF(编辑!Z262="","",编辑!Z262)</f>
        <v>500</v>
      </c>
      <c r="R262" s="109" t="str">
        <f>IF(编辑!AA262="","",编辑!AA262)</f>
        <v/>
      </c>
      <c r="S262" s="109" t="str">
        <f>IF(编辑!AC262="","",编辑!AC262)</f>
        <v/>
      </c>
      <c r="T262" s="109" t="str">
        <f>IF(编辑!AD262="","",编辑!AD262)</f>
        <v/>
      </c>
      <c r="U262" s="109" t="str">
        <f>IF(编辑!AE262="","",编辑!AE262)</f>
        <v/>
      </c>
      <c r="V262" s="109" t="str">
        <f>IF(编辑!AF262="","",编辑!AF262)</f>
        <v/>
      </c>
      <c r="W262" s="109" t="str">
        <f>IF(编辑!AH262="","",编辑!AH262)</f>
        <v/>
      </c>
      <c r="X262" s="109" t="str">
        <f>IF(编辑!AI262="","",编辑!AI262)</f>
        <v/>
      </c>
      <c r="Y262" s="109" t="str">
        <f>IF(编辑!AJ262="","",编辑!AJ262)</f>
        <v/>
      </c>
      <c r="Z262" s="109" t="str">
        <f>IF(编辑!AK262="","",编辑!AK262)</f>
        <v/>
      </c>
      <c r="AA262" s="109" t="str">
        <f>IF(编辑!AM262="","",编辑!AM262)</f>
        <v/>
      </c>
      <c r="AB262" s="109" t="str">
        <f>IF(编辑!AN262="","",编辑!AN262)</f>
        <v/>
      </c>
      <c r="AC262" s="111" t="str">
        <f>IF(编辑!AO262="","",编辑!AO262)</f>
        <v/>
      </c>
    </row>
    <row r="263" spans="1:29">
      <c r="A263" s="109">
        <f>IF(编辑!A263="","",编辑!A263)</f>
        <v>230010</v>
      </c>
      <c r="B263" s="109" t="str">
        <f>IF(编辑!B263="","",编辑!B263)</f>
        <v>通缉任务</v>
      </c>
      <c r="C263" s="109">
        <f>IF(编辑!I263="","",编辑!I263)</f>
        <v>67200</v>
      </c>
      <c r="D263" s="109">
        <f>IF(编辑!J263="","",编辑!J263)</f>
        <v>234</v>
      </c>
      <c r="E263" s="109" t="str">
        <f>IF(编辑!K263="","",编辑!K263)</f>
        <v/>
      </c>
      <c r="F263" s="109">
        <f>IF(编辑!L263="","",编辑!L263)</f>
        <v>1760</v>
      </c>
      <c r="G263" s="109">
        <f>IF(编辑!N263="","",编辑!N263)</f>
        <v>5</v>
      </c>
      <c r="H263" s="109">
        <f>IF(编辑!O263="","",编辑!O263)</f>
        <v>1</v>
      </c>
      <c r="I263" s="109">
        <f>IF(编辑!P263="","",编辑!P263)</f>
        <v>3000</v>
      </c>
      <c r="J263" s="109">
        <f>IF(编辑!Q263="","",编辑!Q263)</f>
        <v>1716</v>
      </c>
      <c r="K263" s="109">
        <f>IF(编辑!S263="","",编辑!S263)</f>
        <v>1</v>
      </c>
      <c r="L263" s="109">
        <f>IF(编辑!T263="","",编辑!T263)</f>
        <v>1</v>
      </c>
      <c r="M263" s="109">
        <f>IF(编辑!U263="","",编辑!U263)</f>
        <v>300</v>
      </c>
      <c r="N263" s="109">
        <f>IF(编辑!V263="","",编辑!V263)</f>
        <v>1756</v>
      </c>
      <c r="O263" s="109">
        <f>IF(编辑!X263="","",编辑!X263)</f>
        <v>1</v>
      </c>
      <c r="P263" s="109">
        <f>IF(编辑!Y263="","",编辑!Y263)</f>
        <v>1</v>
      </c>
      <c r="Q263" s="109">
        <f>IF(编辑!Z263="","",编辑!Z263)</f>
        <v>500</v>
      </c>
      <c r="R263" s="109" t="str">
        <f>IF(编辑!AA263="","",编辑!AA263)</f>
        <v/>
      </c>
      <c r="S263" s="109" t="str">
        <f>IF(编辑!AC263="","",编辑!AC263)</f>
        <v/>
      </c>
      <c r="T263" s="109" t="str">
        <f>IF(编辑!AD263="","",编辑!AD263)</f>
        <v/>
      </c>
      <c r="U263" s="109" t="str">
        <f>IF(编辑!AE263="","",编辑!AE263)</f>
        <v/>
      </c>
      <c r="V263" s="109" t="str">
        <f>IF(编辑!AF263="","",编辑!AF263)</f>
        <v/>
      </c>
      <c r="W263" s="109" t="str">
        <f>IF(编辑!AH263="","",编辑!AH263)</f>
        <v/>
      </c>
      <c r="X263" s="109" t="str">
        <f>IF(编辑!AI263="","",编辑!AI263)</f>
        <v/>
      </c>
      <c r="Y263" s="109" t="str">
        <f>IF(编辑!AJ263="","",编辑!AJ263)</f>
        <v/>
      </c>
      <c r="Z263" s="109" t="str">
        <f>IF(编辑!AK263="","",编辑!AK263)</f>
        <v/>
      </c>
      <c r="AA263" s="109" t="str">
        <f>IF(编辑!AM263="","",编辑!AM263)</f>
        <v/>
      </c>
      <c r="AB263" s="109" t="str">
        <f>IF(编辑!AN263="","",编辑!AN263)</f>
        <v/>
      </c>
      <c r="AC263" s="111" t="str">
        <f>IF(编辑!AO263="","",编辑!AO263)</f>
        <v/>
      </c>
    </row>
    <row r="264" spans="1:29">
      <c r="A264" s="109">
        <f>IF(编辑!A264="","",编辑!A264)</f>
        <v>230011</v>
      </c>
      <c r="B264" s="109" t="str">
        <f>IF(编辑!B264="","",编辑!B264)</f>
        <v>通缉任务</v>
      </c>
      <c r="C264" s="109">
        <f>IF(编辑!I264="","",编辑!I264)</f>
        <v>72000</v>
      </c>
      <c r="D264" s="109">
        <f>IF(编辑!J264="","",编辑!J264)</f>
        <v>240</v>
      </c>
      <c r="E264" s="109" t="str">
        <f>IF(编辑!K264="","",编辑!K264)</f>
        <v/>
      </c>
      <c r="F264" s="109">
        <f>IF(编辑!L264="","",编辑!L264)</f>
        <v>1760</v>
      </c>
      <c r="G264" s="109">
        <f>IF(编辑!N264="","",编辑!N264)</f>
        <v>6</v>
      </c>
      <c r="H264" s="109">
        <f>IF(编辑!O264="","",编辑!O264)</f>
        <v>1</v>
      </c>
      <c r="I264" s="109">
        <f>IF(编辑!P264="","",编辑!P264)</f>
        <v>3000</v>
      </c>
      <c r="J264" s="109">
        <f>IF(编辑!Q264="","",编辑!Q264)</f>
        <v>1716</v>
      </c>
      <c r="K264" s="109">
        <f>IF(编辑!S264="","",编辑!S264)</f>
        <v>1</v>
      </c>
      <c r="L264" s="109">
        <f>IF(编辑!T264="","",编辑!T264)</f>
        <v>1</v>
      </c>
      <c r="M264" s="109">
        <f>IF(编辑!U264="","",编辑!U264)</f>
        <v>300</v>
      </c>
      <c r="N264" s="109">
        <f>IF(编辑!V264="","",编辑!V264)</f>
        <v>1756</v>
      </c>
      <c r="O264" s="109">
        <f>IF(编辑!X264="","",编辑!X264)</f>
        <v>1</v>
      </c>
      <c r="P264" s="109">
        <f>IF(编辑!Y264="","",编辑!Y264)</f>
        <v>1</v>
      </c>
      <c r="Q264" s="109">
        <f>IF(编辑!Z264="","",编辑!Z264)</f>
        <v>500</v>
      </c>
      <c r="R264" s="109" t="str">
        <f>IF(编辑!AA264="","",编辑!AA264)</f>
        <v/>
      </c>
      <c r="S264" s="109" t="str">
        <f>IF(编辑!AC264="","",编辑!AC264)</f>
        <v/>
      </c>
      <c r="T264" s="109" t="str">
        <f>IF(编辑!AD264="","",编辑!AD264)</f>
        <v/>
      </c>
      <c r="U264" s="109" t="str">
        <f>IF(编辑!AE264="","",编辑!AE264)</f>
        <v/>
      </c>
      <c r="V264" s="109" t="str">
        <f>IF(编辑!AF264="","",编辑!AF264)</f>
        <v/>
      </c>
      <c r="W264" s="109" t="str">
        <f>IF(编辑!AH264="","",编辑!AH264)</f>
        <v/>
      </c>
      <c r="X264" s="109" t="str">
        <f>IF(编辑!AI264="","",编辑!AI264)</f>
        <v/>
      </c>
      <c r="Y264" s="109" t="str">
        <f>IF(编辑!AJ264="","",编辑!AJ264)</f>
        <v/>
      </c>
      <c r="Z264" s="109" t="str">
        <f>IF(编辑!AK264="","",编辑!AK264)</f>
        <v/>
      </c>
      <c r="AA264" s="109" t="str">
        <f>IF(编辑!AM264="","",编辑!AM264)</f>
        <v/>
      </c>
      <c r="AB264" s="109" t="str">
        <f>IF(编辑!AN264="","",编辑!AN264)</f>
        <v/>
      </c>
      <c r="AC264" s="111" t="str">
        <f>IF(编辑!AO264="","",编辑!AO264)</f>
        <v/>
      </c>
    </row>
    <row r="265" spans="1:29">
      <c r="A265" s="109">
        <f>IF(编辑!A265="","",编辑!A265)</f>
        <v>230012</v>
      </c>
      <c r="B265" s="109" t="str">
        <f>IF(编辑!B265="","",编辑!B265)</f>
        <v>通缉任务</v>
      </c>
      <c r="C265" s="109">
        <f>IF(编辑!I265="","",编辑!I265)</f>
        <v>76800</v>
      </c>
      <c r="D265" s="109">
        <f>IF(编辑!J265="","",编辑!J265)</f>
        <v>246</v>
      </c>
      <c r="E265" s="109" t="str">
        <f>IF(编辑!K265="","",编辑!K265)</f>
        <v/>
      </c>
      <c r="F265" s="109">
        <f>IF(编辑!L265="","",编辑!L265)</f>
        <v>1760</v>
      </c>
      <c r="G265" s="109">
        <f>IF(编辑!N265="","",编辑!N265)</f>
        <v>6</v>
      </c>
      <c r="H265" s="109">
        <f>IF(编辑!O265="","",编辑!O265)</f>
        <v>1</v>
      </c>
      <c r="I265" s="109">
        <f>IF(编辑!P265="","",编辑!P265)</f>
        <v>3000</v>
      </c>
      <c r="J265" s="109">
        <f>IF(编辑!Q265="","",编辑!Q265)</f>
        <v>1716</v>
      </c>
      <c r="K265" s="109">
        <f>IF(编辑!S265="","",编辑!S265)</f>
        <v>1</v>
      </c>
      <c r="L265" s="109">
        <f>IF(编辑!T265="","",编辑!T265)</f>
        <v>1</v>
      </c>
      <c r="M265" s="109">
        <f>IF(编辑!U265="","",编辑!U265)</f>
        <v>300</v>
      </c>
      <c r="N265" s="109">
        <f>IF(编辑!V265="","",编辑!V265)</f>
        <v>1756</v>
      </c>
      <c r="O265" s="109">
        <f>IF(编辑!X265="","",编辑!X265)</f>
        <v>1</v>
      </c>
      <c r="P265" s="109">
        <f>IF(编辑!Y265="","",编辑!Y265)</f>
        <v>1</v>
      </c>
      <c r="Q265" s="109">
        <f>IF(编辑!Z265="","",编辑!Z265)</f>
        <v>500</v>
      </c>
      <c r="R265" s="109" t="str">
        <f>IF(编辑!AA265="","",编辑!AA265)</f>
        <v/>
      </c>
      <c r="S265" s="109" t="str">
        <f>IF(编辑!AC265="","",编辑!AC265)</f>
        <v/>
      </c>
      <c r="T265" s="109" t="str">
        <f>IF(编辑!AD265="","",编辑!AD265)</f>
        <v/>
      </c>
      <c r="U265" s="109" t="str">
        <f>IF(编辑!AE265="","",编辑!AE265)</f>
        <v/>
      </c>
      <c r="V265" s="109" t="str">
        <f>IF(编辑!AF265="","",编辑!AF265)</f>
        <v/>
      </c>
      <c r="W265" s="109" t="str">
        <f>IF(编辑!AH265="","",编辑!AH265)</f>
        <v/>
      </c>
      <c r="X265" s="109" t="str">
        <f>IF(编辑!AI265="","",编辑!AI265)</f>
        <v/>
      </c>
      <c r="Y265" s="109" t="str">
        <f>IF(编辑!AJ265="","",编辑!AJ265)</f>
        <v/>
      </c>
      <c r="Z265" s="109" t="str">
        <f>IF(编辑!AK265="","",编辑!AK265)</f>
        <v/>
      </c>
      <c r="AA265" s="109" t="str">
        <f>IF(编辑!AM265="","",编辑!AM265)</f>
        <v/>
      </c>
      <c r="AB265" s="109" t="str">
        <f>IF(编辑!AN265="","",编辑!AN265)</f>
        <v/>
      </c>
      <c r="AC265" s="111" t="str">
        <f>IF(编辑!AO265="","",编辑!AO265)</f>
        <v/>
      </c>
    </row>
    <row r="266" spans="1:29">
      <c r="A266" s="109">
        <f>IF(编辑!A266="","",编辑!A266)</f>
        <v>230013</v>
      </c>
      <c r="B266" s="109" t="str">
        <f>IF(编辑!B266="","",编辑!B266)</f>
        <v>通缉任务</v>
      </c>
      <c r="C266" s="109">
        <f>IF(编辑!I266="","",编辑!I266)</f>
        <v>81600</v>
      </c>
      <c r="D266" s="109">
        <f>IF(编辑!J266="","",编辑!J266)</f>
        <v>252</v>
      </c>
      <c r="E266" s="109" t="str">
        <f>IF(编辑!K266="","",编辑!K266)</f>
        <v/>
      </c>
      <c r="F266" s="109">
        <f>IF(编辑!L266="","",编辑!L266)</f>
        <v>1760</v>
      </c>
      <c r="G266" s="109">
        <f>IF(编辑!N266="","",编辑!N266)</f>
        <v>6</v>
      </c>
      <c r="H266" s="109">
        <f>IF(编辑!O266="","",编辑!O266)</f>
        <v>1</v>
      </c>
      <c r="I266" s="109">
        <f>IF(编辑!P266="","",编辑!P266)</f>
        <v>3000</v>
      </c>
      <c r="J266" s="109">
        <f>IF(编辑!Q266="","",编辑!Q266)</f>
        <v>1716</v>
      </c>
      <c r="K266" s="109">
        <f>IF(编辑!S266="","",编辑!S266)</f>
        <v>1</v>
      </c>
      <c r="L266" s="109">
        <f>IF(编辑!T266="","",编辑!T266)</f>
        <v>1</v>
      </c>
      <c r="M266" s="109">
        <f>IF(编辑!U266="","",编辑!U266)</f>
        <v>300</v>
      </c>
      <c r="N266" s="109">
        <f>IF(编辑!V266="","",编辑!V266)</f>
        <v>1756</v>
      </c>
      <c r="O266" s="109">
        <f>IF(编辑!X266="","",编辑!X266)</f>
        <v>1</v>
      </c>
      <c r="P266" s="109">
        <f>IF(编辑!Y266="","",编辑!Y266)</f>
        <v>1</v>
      </c>
      <c r="Q266" s="109">
        <f>IF(编辑!Z266="","",编辑!Z266)</f>
        <v>500</v>
      </c>
      <c r="R266" s="109" t="str">
        <f>IF(编辑!AA266="","",编辑!AA266)</f>
        <v/>
      </c>
      <c r="S266" s="109" t="str">
        <f>IF(编辑!AC266="","",编辑!AC266)</f>
        <v/>
      </c>
      <c r="T266" s="109" t="str">
        <f>IF(编辑!AD266="","",编辑!AD266)</f>
        <v/>
      </c>
      <c r="U266" s="109" t="str">
        <f>IF(编辑!AE266="","",编辑!AE266)</f>
        <v/>
      </c>
      <c r="V266" s="109" t="str">
        <f>IF(编辑!AF266="","",编辑!AF266)</f>
        <v/>
      </c>
      <c r="W266" s="109" t="str">
        <f>IF(编辑!AH266="","",编辑!AH266)</f>
        <v/>
      </c>
      <c r="X266" s="109" t="str">
        <f>IF(编辑!AI266="","",编辑!AI266)</f>
        <v/>
      </c>
      <c r="Y266" s="109" t="str">
        <f>IF(编辑!AJ266="","",编辑!AJ266)</f>
        <v/>
      </c>
      <c r="Z266" s="109" t="str">
        <f>IF(编辑!AK266="","",编辑!AK266)</f>
        <v/>
      </c>
      <c r="AA266" s="109" t="str">
        <f>IF(编辑!AM266="","",编辑!AM266)</f>
        <v/>
      </c>
      <c r="AB266" s="109" t="str">
        <f>IF(编辑!AN266="","",编辑!AN266)</f>
        <v/>
      </c>
      <c r="AC266" s="111" t="str">
        <f>IF(编辑!AO266="","",编辑!AO266)</f>
        <v/>
      </c>
    </row>
    <row r="267" spans="1:29">
      <c r="A267" s="109">
        <f>IF(编辑!A267="","",编辑!A267)</f>
        <v>230014</v>
      </c>
      <c r="B267" s="109" t="str">
        <f>IF(编辑!B267="","",编辑!B267)</f>
        <v>通缉任务</v>
      </c>
      <c r="C267" s="109">
        <f>IF(编辑!I267="","",编辑!I267)</f>
        <v>86400</v>
      </c>
      <c r="D267" s="109">
        <f>IF(编辑!J267="","",编辑!J267)</f>
        <v>258</v>
      </c>
      <c r="E267" s="109" t="str">
        <f>IF(编辑!K267="","",编辑!K267)</f>
        <v/>
      </c>
      <c r="F267" s="109">
        <f>IF(编辑!L267="","",编辑!L267)</f>
        <v>1760</v>
      </c>
      <c r="G267" s="109">
        <f>IF(编辑!N267="","",编辑!N267)</f>
        <v>7</v>
      </c>
      <c r="H267" s="109">
        <f>IF(编辑!O267="","",编辑!O267)</f>
        <v>1</v>
      </c>
      <c r="I267" s="109">
        <f>IF(编辑!P267="","",编辑!P267)</f>
        <v>3000</v>
      </c>
      <c r="J267" s="109">
        <f>IF(编辑!Q267="","",编辑!Q267)</f>
        <v>1716</v>
      </c>
      <c r="K267" s="109">
        <f>IF(编辑!S267="","",编辑!S267)</f>
        <v>1</v>
      </c>
      <c r="L267" s="109">
        <f>IF(编辑!T267="","",编辑!T267)</f>
        <v>1</v>
      </c>
      <c r="M267" s="109">
        <f>IF(编辑!U267="","",编辑!U267)</f>
        <v>300</v>
      </c>
      <c r="N267" s="109">
        <f>IF(编辑!V267="","",编辑!V267)</f>
        <v>1756</v>
      </c>
      <c r="O267" s="109">
        <f>IF(编辑!X267="","",编辑!X267)</f>
        <v>1</v>
      </c>
      <c r="P267" s="109">
        <f>IF(编辑!Y267="","",编辑!Y267)</f>
        <v>1</v>
      </c>
      <c r="Q267" s="109">
        <f>IF(编辑!Z267="","",编辑!Z267)</f>
        <v>500</v>
      </c>
      <c r="R267" s="109" t="str">
        <f>IF(编辑!AA267="","",编辑!AA267)</f>
        <v/>
      </c>
      <c r="S267" s="109" t="str">
        <f>IF(编辑!AC267="","",编辑!AC267)</f>
        <v/>
      </c>
      <c r="T267" s="109" t="str">
        <f>IF(编辑!AD267="","",编辑!AD267)</f>
        <v/>
      </c>
      <c r="U267" s="109" t="str">
        <f>IF(编辑!AE267="","",编辑!AE267)</f>
        <v/>
      </c>
      <c r="V267" s="109" t="str">
        <f>IF(编辑!AF267="","",编辑!AF267)</f>
        <v/>
      </c>
      <c r="W267" s="109" t="str">
        <f>IF(编辑!AH267="","",编辑!AH267)</f>
        <v/>
      </c>
      <c r="X267" s="109" t="str">
        <f>IF(编辑!AI267="","",编辑!AI267)</f>
        <v/>
      </c>
      <c r="Y267" s="109" t="str">
        <f>IF(编辑!AJ267="","",编辑!AJ267)</f>
        <v/>
      </c>
      <c r="Z267" s="109" t="str">
        <f>IF(编辑!AK267="","",编辑!AK267)</f>
        <v/>
      </c>
      <c r="AA267" s="109" t="str">
        <f>IF(编辑!AM267="","",编辑!AM267)</f>
        <v/>
      </c>
      <c r="AB267" s="109" t="str">
        <f>IF(编辑!AN267="","",编辑!AN267)</f>
        <v/>
      </c>
      <c r="AC267" s="111" t="str">
        <f>IF(编辑!AO267="","",编辑!AO267)</f>
        <v/>
      </c>
    </row>
    <row r="268" spans="1:29">
      <c r="A268" s="109">
        <f>IF(编辑!A268="","",编辑!A268)</f>
        <v>230015</v>
      </c>
      <c r="B268" s="109" t="str">
        <f>IF(编辑!B268="","",编辑!B268)</f>
        <v>通缉任务</v>
      </c>
      <c r="C268" s="109">
        <f>IF(编辑!I268="","",编辑!I268)</f>
        <v>92800</v>
      </c>
      <c r="D268" s="109">
        <f>IF(编辑!J268="","",编辑!J268)</f>
        <v>264</v>
      </c>
      <c r="E268" s="109" t="str">
        <f>IF(编辑!K268="","",编辑!K268)</f>
        <v/>
      </c>
      <c r="F268" s="109">
        <f>IF(编辑!L268="","",编辑!L268)</f>
        <v>1760</v>
      </c>
      <c r="G268" s="109">
        <f>IF(编辑!N268="","",编辑!N268)</f>
        <v>7</v>
      </c>
      <c r="H268" s="109">
        <f>IF(编辑!O268="","",编辑!O268)</f>
        <v>1</v>
      </c>
      <c r="I268" s="109">
        <f>IF(编辑!P268="","",编辑!P268)</f>
        <v>3000</v>
      </c>
      <c r="J268" s="109">
        <f>IF(编辑!Q268="","",编辑!Q268)</f>
        <v>1716</v>
      </c>
      <c r="K268" s="109">
        <f>IF(编辑!S268="","",编辑!S268)</f>
        <v>1</v>
      </c>
      <c r="L268" s="109">
        <f>IF(编辑!T268="","",编辑!T268)</f>
        <v>1</v>
      </c>
      <c r="M268" s="109">
        <f>IF(编辑!U268="","",编辑!U268)</f>
        <v>300</v>
      </c>
      <c r="N268" s="109">
        <f>IF(编辑!V268="","",编辑!V268)</f>
        <v>1756</v>
      </c>
      <c r="O268" s="109">
        <f>IF(编辑!X268="","",编辑!X268)</f>
        <v>1</v>
      </c>
      <c r="P268" s="109">
        <f>IF(编辑!Y268="","",编辑!Y268)</f>
        <v>1</v>
      </c>
      <c r="Q268" s="109">
        <f>IF(编辑!Z268="","",编辑!Z268)</f>
        <v>500</v>
      </c>
      <c r="R268" s="109" t="str">
        <f>IF(编辑!AA268="","",编辑!AA268)</f>
        <v/>
      </c>
      <c r="S268" s="109" t="str">
        <f>IF(编辑!AC268="","",编辑!AC268)</f>
        <v/>
      </c>
      <c r="T268" s="109" t="str">
        <f>IF(编辑!AD268="","",编辑!AD268)</f>
        <v/>
      </c>
      <c r="U268" s="109" t="str">
        <f>IF(编辑!AE268="","",编辑!AE268)</f>
        <v/>
      </c>
      <c r="V268" s="109" t="str">
        <f>IF(编辑!AF268="","",编辑!AF268)</f>
        <v/>
      </c>
      <c r="W268" s="109" t="str">
        <f>IF(编辑!AH268="","",编辑!AH268)</f>
        <v/>
      </c>
      <c r="X268" s="109" t="str">
        <f>IF(编辑!AI268="","",编辑!AI268)</f>
        <v/>
      </c>
      <c r="Y268" s="109" t="str">
        <f>IF(编辑!AJ268="","",编辑!AJ268)</f>
        <v/>
      </c>
      <c r="Z268" s="109" t="str">
        <f>IF(编辑!AK268="","",编辑!AK268)</f>
        <v/>
      </c>
      <c r="AA268" s="109" t="str">
        <f>IF(编辑!AM268="","",编辑!AM268)</f>
        <v/>
      </c>
      <c r="AB268" s="109" t="str">
        <f>IF(编辑!AN268="","",编辑!AN268)</f>
        <v/>
      </c>
      <c r="AC268" s="111" t="str">
        <f>IF(编辑!AO268="","",编辑!AO268)</f>
        <v/>
      </c>
    </row>
    <row r="269" spans="1:29">
      <c r="A269" s="109">
        <f>IF(编辑!A269="","",编辑!A269)</f>
        <v>230016</v>
      </c>
      <c r="B269" s="109" t="str">
        <f>IF(编辑!B269="","",编辑!B269)</f>
        <v>通缉任务</v>
      </c>
      <c r="C269" s="109">
        <f>IF(编辑!I269="","",编辑!I269)</f>
        <v>97600</v>
      </c>
      <c r="D269" s="109">
        <f>IF(编辑!J269="","",编辑!J269)</f>
        <v>270</v>
      </c>
      <c r="E269" s="109" t="str">
        <f>IF(编辑!K269="","",编辑!K269)</f>
        <v/>
      </c>
      <c r="F269" s="109">
        <f>IF(编辑!L269="","",编辑!L269)</f>
        <v>1760</v>
      </c>
      <c r="G269" s="109">
        <f>IF(编辑!N269="","",编辑!N269)</f>
        <v>7</v>
      </c>
      <c r="H269" s="109">
        <f>IF(编辑!O269="","",编辑!O269)</f>
        <v>1</v>
      </c>
      <c r="I269" s="109">
        <f>IF(编辑!P269="","",编辑!P269)</f>
        <v>3000</v>
      </c>
      <c r="J269" s="109">
        <f>IF(编辑!Q269="","",编辑!Q269)</f>
        <v>1716</v>
      </c>
      <c r="K269" s="109">
        <f>IF(编辑!S269="","",编辑!S269)</f>
        <v>1</v>
      </c>
      <c r="L269" s="109">
        <f>IF(编辑!T269="","",编辑!T269)</f>
        <v>1</v>
      </c>
      <c r="M269" s="109">
        <f>IF(编辑!U269="","",编辑!U269)</f>
        <v>300</v>
      </c>
      <c r="N269" s="109">
        <f>IF(编辑!V269="","",编辑!V269)</f>
        <v>1756</v>
      </c>
      <c r="O269" s="109">
        <f>IF(编辑!X269="","",编辑!X269)</f>
        <v>1</v>
      </c>
      <c r="P269" s="109">
        <f>IF(编辑!Y269="","",编辑!Y269)</f>
        <v>1</v>
      </c>
      <c r="Q269" s="109">
        <f>IF(编辑!Z269="","",编辑!Z269)</f>
        <v>500</v>
      </c>
      <c r="R269" s="109" t="str">
        <f>IF(编辑!AA269="","",编辑!AA269)</f>
        <v/>
      </c>
      <c r="S269" s="109" t="str">
        <f>IF(编辑!AC269="","",编辑!AC269)</f>
        <v/>
      </c>
      <c r="T269" s="109" t="str">
        <f>IF(编辑!AD269="","",编辑!AD269)</f>
        <v/>
      </c>
      <c r="U269" s="109" t="str">
        <f>IF(编辑!AE269="","",编辑!AE269)</f>
        <v/>
      </c>
      <c r="V269" s="109" t="str">
        <f>IF(编辑!AF269="","",编辑!AF269)</f>
        <v/>
      </c>
      <c r="W269" s="109" t="str">
        <f>IF(编辑!AH269="","",编辑!AH269)</f>
        <v/>
      </c>
      <c r="X269" s="109" t="str">
        <f>IF(编辑!AI269="","",编辑!AI269)</f>
        <v/>
      </c>
      <c r="Y269" s="109" t="str">
        <f>IF(编辑!AJ269="","",编辑!AJ269)</f>
        <v/>
      </c>
      <c r="Z269" s="109" t="str">
        <f>IF(编辑!AK269="","",编辑!AK269)</f>
        <v/>
      </c>
      <c r="AA269" s="109" t="str">
        <f>IF(编辑!AM269="","",编辑!AM269)</f>
        <v/>
      </c>
      <c r="AB269" s="109" t="str">
        <f>IF(编辑!AN269="","",编辑!AN269)</f>
        <v/>
      </c>
      <c r="AC269" s="111" t="str">
        <f>IF(编辑!AO269="","",编辑!AO269)</f>
        <v/>
      </c>
    </row>
    <row r="270" spans="1:29">
      <c r="A270" s="109">
        <f>IF(编辑!A270="","",编辑!A270)</f>
        <v>230017</v>
      </c>
      <c r="B270" s="109" t="str">
        <f>IF(编辑!B270="","",编辑!B270)</f>
        <v>通缉任务</v>
      </c>
      <c r="C270" s="109">
        <f>IF(编辑!I270="","",编辑!I270)</f>
        <v>104000</v>
      </c>
      <c r="D270" s="109">
        <f>IF(编辑!J270="","",编辑!J270)</f>
        <v>276</v>
      </c>
      <c r="E270" s="109" t="str">
        <f>IF(编辑!K270="","",编辑!K270)</f>
        <v/>
      </c>
      <c r="F270" s="109">
        <f>IF(编辑!L270="","",编辑!L270)</f>
        <v>1761</v>
      </c>
      <c r="G270" s="109">
        <f>IF(编辑!N270="","",编辑!N270)</f>
        <v>5</v>
      </c>
      <c r="H270" s="109">
        <f>IF(编辑!O270="","",编辑!O270)</f>
        <v>1</v>
      </c>
      <c r="I270" s="109">
        <f>IF(编辑!P270="","",编辑!P270)</f>
        <v>3000</v>
      </c>
      <c r="J270" s="109">
        <f>IF(编辑!Q270="","",编辑!Q270)</f>
        <v>1716</v>
      </c>
      <c r="K270" s="109">
        <f>IF(编辑!S270="","",编辑!S270)</f>
        <v>1</v>
      </c>
      <c r="L270" s="109">
        <f>IF(编辑!T270="","",编辑!T270)</f>
        <v>1</v>
      </c>
      <c r="M270" s="109">
        <f>IF(编辑!U270="","",编辑!U270)</f>
        <v>300</v>
      </c>
      <c r="N270" s="109">
        <f>IF(编辑!V270="","",编辑!V270)</f>
        <v>1756</v>
      </c>
      <c r="O270" s="109">
        <f>IF(编辑!X270="","",编辑!X270)</f>
        <v>1</v>
      </c>
      <c r="P270" s="109">
        <f>IF(编辑!Y270="","",编辑!Y270)</f>
        <v>1</v>
      </c>
      <c r="Q270" s="109">
        <f>IF(编辑!Z270="","",编辑!Z270)</f>
        <v>500</v>
      </c>
      <c r="R270" s="109" t="str">
        <f>IF(编辑!AA270="","",编辑!AA270)</f>
        <v/>
      </c>
      <c r="S270" s="109" t="str">
        <f>IF(编辑!AC270="","",编辑!AC270)</f>
        <v/>
      </c>
      <c r="T270" s="109" t="str">
        <f>IF(编辑!AD270="","",编辑!AD270)</f>
        <v/>
      </c>
      <c r="U270" s="109" t="str">
        <f>IF(编辑!AE270="","",编辑!AE270)</f>
        <v/>
      </c>
      <c r="V270" s="109" t="str">
        <f>IF(编辑!AF270="","",编辑!AF270)</f>
        <v/>
      </c>
      <c r="W270" s="109" t="str">
        <f>IF(编辑!AH270="","",编辑!AH270)</f>
        <v/>
      </c>
      <c r="X270" s="109" t="str">
        <f>IF(编辑!AI270="","",编辑!AI270)</f>
        <v/>
      </c>
      <c r="Y270" s="109" t="str">
        <f>IF(编辑!AJ270="","",编辑!AJ270)</f>
        <v/>
      </c>
      <c r="Z270" s="109" t="str">
        <f>IF(编辑!AK270="","",编辑!AK270)</f>
        <v/>
      </c>
      <c r="AA270" s="109" t="str">
        <f>IF(编辑!AM270="","",编辑!AM270)</f>
        <v/>
      </c>
      <c r="AB270" s="109" t="str">
        <f>IF(编辑!AN270="","",编辑!AN270)</f>
        <v/>
      </c>
      <c r="AC270" s="111" t="str">
        <f>IF(编辑!AO270="","",编辑!AO270)</f>
        <v/>
      </c>
    </row>
    <row r="271" spans="1:29">
      <c r="A271" s="109">
        <f>IF(编辑!A271="","",编辑!A271)</f>
        <v>230018</v>
      </c>
      <c r="B271" s="109" t="str">
        <f>IF(编辑!B271="","",编辑!B271)</f>
        <v>通缉任务</v>
      </c>
      <c r="C271" s="109">
        <f>IF(编辑!I271="","",编辑!I271)</f>
        <v>110400</v>
      </c>
      <c r="D271" s="109">
        <f>IF(编辑!J271="","",编辑!J271)</f>
        <v>282</v>
      </c>
      <c r="E271" s="109" t="str">
        <f>IF(编辑!K271="","",编辑!K271)</f>
        <v/>
      </c>
      <c r="F271" s="109">
        <f>IF(编辑!L271="","",编辑!L271)</f>
        <v>1761</v>
      </c>
      <c r="G271" s="109">
        <f>IF(编辑!N271="","",编辑!N271)</f>
        <v>5</v>
      </c>
      <c r="H271" s="109">
        <f>IF(编辑!O271="","",编辑!O271)</f>
        <v>1</v>
      </c>
      <c r="I271" s="109">
        <f>IF(编辑!P271="","",编辑!P271)</f>
        <v>3000</v>
      </c>
      <c r="J271" s="109">
        <f>IF(编辑!Q271="","",编辑!Q271)</f>
        <v>1716</v>
      </c>
      <c r="K271" s="109">
        <f>IF(编辑!S271="","",编辑!S271)</f>
        <v>1</v>
      </c>
      <c r="L271" s="109">
        <f>IF(编辑!T271="","",编辑!T271)</f>
        <v>1</v>
      </c>
      <c r="M271" s="109">
        <f>IF(编辑!U271="","",编辑!U271)</f>
        <v>300</v>
      </c>
      <c r="N271" s="109">
        <f>IF(编辑!V271="","",编辑!V271)</f>
        <v>1756</v>
      </c>
      <c r="O271" s="109">
        <f>IF(编辑!X271="","",编辑!X271)</f>
        <v>1</v>
      </c>
      <c r="P271" s="109">
        <f>IF(编辑!Y271="","",编辑!Y271)</f>
        <v>1</v>
      </c>
      <c r="Q271" s="109">
        <f>IF(编辑!Z271="","",编辑!Z271)</f>
        <v>500</v>
      </c>
      <c r="R271" s="109" t="str">
        <f>IF(编辑!AA271="","",编辑!AA271)</f>
        <v/>
      </c>
      <c r="S271" s="109" t="str">
        <f>IF(编辑!AC271="","",编辑!AC271)</f>
        <v/>
      </c>
      <c r="T271" s="109" t="str">
        <f>IF(编辑!AD271="","",编辑!AD271)</f>
        <v/>
      </c>
      <c r="U271" s="109" t="str">
        <f>IF(编辑!AE271="","",编辑!AE271)</f>
        <v/>
      </c>
      <c r="V271" s="109" t="str">
        <f>IF(编辑!AF271="","",编辑!AF271)</f>
        <v/>
      </c>
      <c r="W271" s="109" t="str">
        <f>IF(编辑!AH271="","",编辑!AH271)</f>
        <v/>
      </c>
      <c r="X271" s="109" t="str">
        <f>IF(编辑!AI271="","",编辑!AI271)</f>
        <v/>
      </c>
      <c r="Y271" s="109" t="str">
        <f>IF(编辑!AJ271="","",编辑!AJ271)</f>
        <v/>
      </c>
      <c r="Z271" s="109" t="str">
        <f>IF(编辑!AK271="","",编辑!AK271)</f>
        <v/>
      </c>
      <c r="AA271" s="109" t="str">
        <f>IF(编辑!AM271="","",编辑!AM271)</f>
        <v/>
      </c>
      <c r="AB271" s="109" t="str">
        <f>IF(编辑!AN271="","",编辑!AN271)</f>
        <v/>
      </c>
      <c r="AC271" s="111" t="str">
        <f>IF(编辑!AO271="","",编辑!AO271)</f>
        <v/>
      </c>
    </row>
    <row r="272" spans="1:29">
      <c r="A272" s="109">
        <f>IF(编辑!A272="","",编辑!A272)</f>
        <v>230019</v>
      </c>
      <c r="B272" s="109" t="str">
        <f>IF(编辑!B272="","",编辑!B272)</f>
        <v>通缉任务</v>
      </c>
      <c r="C272" s="109">
        <f>IF(编辑!I272="","",编辑!I272)</f>
        <v>116800</v>
      </c>
      <c r="D272" s="109">
        <f>IF(编辑!J272="","",编辑!J272)</f>
        <v>288</v>
      </c>
      <c r="E272" s="109" t="str">
        <f>IF(编辑!K272="","",编辑!K272)</f>
        <v/>
      </c>
      <c r="F272" s="109">
        <f>IF(编辑!L272="","",编辑!L272)</f>
        <v>1761</v>
      </c>
      <c r="G272" s="109">
        <f>IF(编辑!N272="","",编辑!N272)</f>
        <v>5</v>
      </c>
      <c r="H272" s="109">
        <f>IF(编辑!O272="","",编辑!O272)</f>
        <v>1</v>
      </c>
      <c r="I272" s="109">
        <f>IF(编辑!P272="","",编辑!P272)</f>
        <v>3000</v>
      </c>
      <c r="J272" s="109">
        <f>IF(编辑!Q272="","",编辑!Q272)</f>
        <v>1716</v>
      </c>
      <c r="K272" s="109">
        <f>IF(编辑!S272="","",编辑!S272)</f>
        <v>1</v>
      </c>
      <c r="L272" s="109">
        <f>IF(编辑!T272="","",编辑!T272)</f>
        <v>1</v>
      </c>
      <c r="M272" s="109">
        <f>IF(编辑!U272="","",编辑!U272)</f>
        <v>300</v>
      </c>
      <c r="N272" s="109">
        <f>IF(编辑!V272="","",编辑!V272)</f>
        <v>1756</v>
      </c>
      <c r="O272" s="109">
        <f>IF(编辑!X272="","",编辑!X272)</f>
        <v>1</v>
      </c>
      <c r="P272" s="109">
        <f>IF(编辑!Y272="","",编辑!Y272)</f>
        <v>1</v>
      </c>
      <c r="Q272" s="109">
        <f>IF(编辑!Z272="","",编辑!Z272)</f>
        <v>500</v>
      </c>
      <c r="R272" s="109" t="str">
        <f>IF(编辑!AA272="","",编辑!AA272)</f>
        <v/>
      </c>
      <c r="S272" s="109" t="str">
        <f>IF(编辑!AC272="","",编辑!AC272)</f>
        <v/>
      </c>
      <c r="T272" s="109" t="str">
        <f>IF(编辑!AD272="","",编辑!AD272)</f>
        <v/>
      </c>
      <c r="U272" s="109" t="str">
        <f>IF(编辑!AE272="","",编辑!AE272)</f>
        <v/>
      </c>
      <c r="V272" s="109" t="str">
        <f>IF(编辑!AF272="","",编辑!AF272)</f>
        <v/>
      </c>
      <c r="W272" s="109" t="str">
        <f>IF(编辑!AH272="","",编辑!AH272)</f>
        <v/>
      </c>
      <c r="X272" s="109" t="str">
        <f>IF(编辑!AI272="","",编辑!AI272)</f>
        <v/>
      </c>
      <c r="Y272" s="109" t="str">
        <f>IF(编辑!AJ272="","",编辑!AJ272)</f>
        <v/>
      </c>
      <c r="Z272" s="109" t="str">
        <f>IF(编辑!AK272="","",编辑!AK272)</f>
        <v/>
      </c>
      <c r="AA272" s="109" t="str">
        <f>IF(编辑!AM272="","",编辑!AM272)</f>
        <v/>
      </c>
      <c r="AB272" s="109" t="str">
        <f>IF(编辑!AN272="","",编辑!AN272)</f>
        <v/>
      </c>
      <c r="AC272" s="111" t="str">
        <f>IF(编辑!AO272="","",编辑!AO272)</f>
        <v/>
      </c>
    </row>
    <row r="273" spans="1:29">
      <c r="A273" s="109">
        <f>IF(编辑!A273="","",编辑!A273)</f>
        <v>230020</v>
      </c>
      <c r="B273" s="109" t="str">
        <f>IF(编辑!B273="","",编辑!B273)</f>
        <v>通缉任务</v>
      </c>
      <c r="C273" s="109">
        <f>IF(编辑!I273="","",编辑!I273)</f>
        <v>123200</v>
      </c>
      <c r="D273" s="109">
        <f>IF(编辑!J273="","",编辑!J273)</f>
        <v>294</v>
      </c>
      <c r="E273" s="109" t="str">
        <f>IF(编辑!K273="","",编辑!K273)</f>
        <v/>
      </c>
      <c r="F273" s="109">
        <f>IF(编辑!L273="","",编辑!L273)</f>
        <v>1761</v>
      </c>
      <c r="G273" s="109">
        <f>IF(编辑!N273="","",编辑!N273)</f>
        <v>6</v>
      </c>
      <c r="H273" s="109">
        <f>IF(编辑!O273="","",编辑!O273)</f>
        <v>1</v>
      </c>
      <c r="I273" s="109">
        <f>IF(编辑!P273="","",编辑!P273)</f>
        <v>3000</v>
      </c>
      <c r="J273" s="109">
        <f>IF(编辑!Q273="","",编辑!Q273)</f>
        <v>1716</v>
      </c>
      <c r="K273" s="109">
        <f>IF(编辑!S273="","",编辑!S273)</f>
        <v>1</v>
      </c>
      <c r="L273" s="109">
        <f>IF(编辑!T273="","",编辑!T273)</f>
        <v>1</v>
      </c>
      <c r="M273" s="109">
        <f>IF(编辑!U273="","",编辑!U273)</f>
        <v>300</v>
      </c>
      <c r="N273" s="109">
        <f>IF(编辑!V273="","",编辑!V273)</f>
        <v>1756</v>
      </c>
      <c r="O273" s="109">
        <f>IF(编辑!X273="","",编辑!X273)</f>
        <v>1</v>
      </c>
      <c r="P273" s="109">
        <f>IF(编辑!Y273="","",编辑!Y273)</f>
        <v>1</v>
      </c>
      <c r="Q273" s="109">
        <f>IF(编辑!Z273="","",编辑!Z273)</f>
        <v>500</v>
      </c>
      <c r="R273" s="109" t="str">
        <f>IF(编辑!AA273="","",编辑!AA273)</f>
        <v/>
      </c>
      <c r="S273" s="109" t="str">
        <f>IF(编辑!AC273="","",编辑!AC273)</f>
        <v/>
      </c>
      <c r="T273" s="109" t="str">
        <f>IF(编辑!AD273="","",编辑!AD273)</f>
        <v/>
      </c>
      <c r="U273" s="109" t="str">
        <f>IF(编辑!AE273="","",编辑!AE273)</f>
        <v/>
      </c>
      <c r="V273" s="109" t="str">
        <f>IF(编辑!AF273="","",编辑!AF273)</f>
        <v/>
      </c>
      <c r="W273" s="109" t="str">
        <f>IF(编辑!AH273="","",编辑!AH273)</f>
        <v/>
      </c>
      <c r="X273" s="109" t="str">
        <f>IF(编辑!AI273="","",编辑!AI273)</f>
        <v/>
      </c>
      <c r="Y273" s="109" t="str">
        <f>IF(编辑!AJ273="","",编辑!AJ273)</f>
        <v/>
      </c>
      <c r="Z273" s="109" t="str">
        <f>IF(编辑!AK273="","",编辑!AK273)</f>
        <v/>
      </c>
      <c r="AA273" s="109" t="str">
        <f>IF(编辑!AM273="","",编辑!AM273)</f>
        <v/>
      </c>
      <c r="AB273" s="109" t="str">
        <f>IF(编辑!AN273="","",编辑!AN273)</f>
        <v/>
      </c>
      <c r="AC273" s="111" t="str">
        <f>IF(编辑!AO273="","",编辑!AO273)</f>
        <v/>
      </c>
    </row>
    <row r="274" spans="1:29">
      <c r="A274" s="109">
        <f>IF(编辑!A274="","",编辑!A274)</f>
        <v>230021</v>
      </c>
      <c r="B274" s="109" t="str">
        <f>IF(编辑!B274="","",编辑!B274)</f>
        <v>通缉任务</v>
      </c>
      <c r="C274" s="109">
        <f>IF(编辑!I274="","",编辑!I274)</f>
        <v>123200</v>
      </c>
      <c r="D274" s="109">
        <f>IF(编辑!J274="","",编辑!J274)</f>
        <v>300</v>
      </c>
      <c r="E274" s="109" t="str">
        <f>IF(编辑!K274="","",编辑!K274)</f>
        <v/>
      </c>
      <c r="F274" s="109">
        <f>IF(编辑!L274="","",编辑!L274)</f>
        <v>1761</v>
      </c>
      <c r="G274" s="109">
        <f>IF(编辑!N274="","",编辑!N274)</f>
        <v>6</v>
      </c>
      <c r="H274" s="109">
        <f>IF(编辑!O274="","",编辑!O274)</f>
        <v>1</v>
      </c>
      <c r="I274" s="109">
        <f>IF(编辑!P274="","",编辑!P274)</f>
        <v>3000</v>
      </c>
      <c r="J274" s="109">
        <f>IF(编辑!Q274="","",编辑!Q274)</f>
        <v>1716</v>
      </c>
      <c r="K274" s="109">
        <f>IF(编辑!S274="","",编辑!S274)</f>
        <v>1</v>
      </c>
      <c r="L274" s="109">
        <f>IF(编辑!T274="","",编辑!T274)</f>
        <v>1</v>
      </c>
      <c r="M274" s="109">
        <f>IF(编辑!U274="","",编辑!U274)</f>
        <v>300</v>
      </c>
      <c r="N274" s="109">
        <f>IF(编辑!V274="","",编辑!V274)</f>
        <v>1756</v>
      </c>
      <c r="O274" s="109">
        <f>IF(编辑!X274="","",编辑!X274)</f>
        <v>1</v>
      </c>
      <c r="P274" s="109">
        <f>IF(编辑!Y274="","",编辑!Y274)</f>
        <v>1</v>
      </c>
      <c r="Q274" s="109">
        <f>IF(编辑!Z274="","",编辑!Z274)</f>
        <v>500</v>
      </c>
      <c r="R274" s="109" t="str">
        <f>IF(编辑!AA274="","",编辑!AA274)</f>
        <v/>
      </c>
      <c r="S274" s="109" t="str">
        <f>IF(编辑!AC274="","",编辑!AC274)</f>
        <v/>
      </c>
      <c r="T274" s="109" t="str">
        <f>IF(编辑!AD274="","",编辑!AD274)</f>
        <v/>
      </c>
      <c r="U274" s="109" t="str">
        <f>IF(编辑!AE274="","",编辑!AE274)</f>
        <v/>
      </c>
      <c r="V274" s="109" t="str">
        <f>IF(编辑!AF274="","",编辑!AF274)</f>
        <v/>
      </c>
      <c r="W274" s="109" t="str">
        <f>IF(编辑!AH274="","",编辑!AH274)</f>
        <v/>
      </c>
      <c r="X274" s="109" t="str">
        <f>IF(编辑!AI274="","",编辑!AI274)</f>
        <v/>
      </c>
      <c r="Y274" s="109" t="str">
        <f>IF(编辑!AJ274="","",编辑!AJ274)</f>
        <v/>
      </c>
      <c r="Z274" s="109" t="str">
        <f>IF(编辑!AK274="","",编辑!AK274)</f>
        <v/>
      </c>
      <c r="AA274" s="109" t="str">
        <f>IF(编辑!AM274="","",编辑!AM274)</f>
        <v/>
      </c>
      <c r="AB274" s="109" t="str">
        <f>IF(编辑!AN274="","",编辑!AN274)</f>
        <v/>
      </c>
      <c r="AC274" s="111" t="str">
        <f>IF(编辑!AO274="","",编辑!AO274)</f>
        <v/>
      </c>
    </row>
    <row r="275" spans="1:29">
      <c r="A275" s="109">
        <f>IF(编辑!A275="","",编辑!A275)</f>
        <v>230022</v>
      </c>
      <c r="B275" s="109" t="str">
        <f>IF(编辑!B275="","",编辑!B275)</f>
        <v>通缉任务</v>
      </c>
      <c r="C275" s="109">
        <f>IF(编辑!I275="","",编辑!I275)</f>
        <v>123200</v>
      </c>
      <c r="D275" s="109">
        <f>IF(编辑!J275="","",编辑!J275)</f>
        <v>306</v>
      </c>
      <c r="E275" s="109" t="str">
        <f>IF(编辑!K275="","",编辑!K275)</f>
        <v/>
      </c>
      <c r="F275" s="109">
        <f>IF(编辑!L275="","",编辑!L275)</f>
        <v>1761</v>
      </c>
      <c r="G275" s="109">
        <f>IF(编辑!N275="","",编辑!N275)</f>
        <v>6</v>
      </c>
      <c r="H275" s="109">
        <f>IF(编辑!O275="","",编辑!O275)</f>
        <v>1</v>
      </c>
      <c r="I275" s="109">
        <f>IF(编辑!P275="","",编辑!P275)</f>
        <v>3000</v>
      </c>
      <c r="J275" s="109">
        <f>IF(编辑!Q275="","",编辑!Q275)</f>
        <v>1716</v>
      </c>
      <c r="K275" s="109">
        <f>IF(编辑!S275="","",编辑!S275)</f>
        <v>1</v>
      </c>
      <c r="L275" s="109">
        <f>IF(编辑!T275="","",编辑!T275)</f>
        <v>1</v>
      </c>
      <c r="M275" s="109">
        <f>IF(编辑!U275="","",编辑!U275)</f>
        <v>300</v>
      </c>
      <c r="N275" s="109">
        <f>IF(编辑!V275="","",编辑!V275)</f>
        <v>1756</v>
      </c>
      <c r="O275" s="109">
        <f>IF(编辑!X275="","",编辑!X275)</f>
        <v>1</v>
      </c>
      <c r="P275" s="109">
        <f>IF(编辑!Y275="","",编辑!Y275)</f>
        <v>1</v>
      </c>
      <c r="Q275" s="109">
        <f>IF(编辑!Z275="","",编辑!Z275)</f>
        <v>500</v>
      </c>
      <c r="R275" s="109" t="str">
        <f>IF(编辑!AA275="","",编辑!AA275)</f>
        <v/>
      </c>
      <c r="S275" s="109" t="str">
        <f>IF(编辑!AC275="","",编辑!AC275)</f>
        <v/>
      </c>
      <c r="T275" s="109" t="str">
        <f>IF(编辑!AD275="","",编辑!AD275)</f>
        <v/>
      </c>
      <c r="U275" s="109" t="str">
        <f>IF(编辑!AE275="","",编辑!AE275)</f>
        <v/>
      </c>
      <c r="V275" s="109" t="str">
        <f>IF(编辑!AF275="","",编辑!AF275)</f>
        <v/>
      </c>
      <c r="W275" s="109" t="str">
        <f>IF(编辑!AH275="","",编辑!AH275)</f>
        <v/>
      </c>
      <c r="X275" s="109" t="str">
        <f>IF(编辑!AI275="","",编辑!AI275)</f>
        <v/>
      </c>
      <c r="Y275" s="109" t="str">
        <f>IF(编辑!AJ275="","",编辑!AJ275)</f>
        <v/>
      </c>
      <c r="Z275" s="109" t="str">
        <f>IF(编辑!AK275="","",编辑!AK275)</f>
        <v/>
      </c>
      <c r="AA275" s="109" t="str">
        <f>IF(编辑!AM275="","",编辑!AM275)</f>
        <v/>
      </c>
      <c r="AB275" s="109" t="str">
        <f>IF(编辑!AN275="","",编辑!AN275)</f>
        <v/>
      </c>
      <c r="AC275" s="111" t="str">
        <f>IF(编辑!AO275="","",编辑!AO275)</f>
        <v/>
      </c>
    </row>
    <row r="276" spans="1:29">
      <c r="A276" s="109">
        <f>IF(编辑!A276="","",编辑!A276)</f>
        <v>230023</v>
      </c>
      <c r="B276" s="109" t="str">
        <f>IF(编辑!B276="","",编辑!B276)</f>
        <v>通缉任务</v>
      </c>
      <c r="C276" s="109">
        <f>IF(编辑!I276="","",编辑!I276)</f>
        <v>123200</v>
      </c>
      <c r="D276" s="109">
        <f>IF(编辑!J276="","",编辑!J276)</f>
        <v>312</v>
      </c>
      <c r="E276" s="109" t="str">
        <f>IF(编辑!K276="","",编辑!K276)</f>
        <v/>
      </c>
      <c r="F276" s="109">
        <f>IF(编辑!L276="","",编辑!L276)</f>
        <v>1761</v>
      </c>
      <c r="G276" s="109">
        <f>IF(编辑!N276="","",编辑!N276)</f>
        <v>7</v>
      </c>
      <c r="H276" s="109">
        <f>IF(编辑!O276="","",编辑!O276)</f>
        <v>1</v>
      </c>
      <c r="I276" s="109">
        <f>IF(编辑!P276="","",编辑!P276)</f>
        <v>3000</v>
      </c>
      <c r="J276" s="109">
        <f>IF(编辑!Q276="","",编辑!Q276)</f>
        <v>1716</v>
      </c>
      <c r="K276" s="109">
        <f>IF(编辑!S276="","",编辑!S276)</f>
        <v>1</v>
      </c>
      <c r="L276" s="109">
        <f>IF(编辑!T276="","",编辑!T276)</f>
        <v>1</v>
      </c>
      <c r="M276" s="109">
        <f>IF(编辑!U276="","",编辑!U276)</f>
        <v>300</v>
      </c>
      <c r="N276" s="109">
        <f>IF(编辑!V276="","",编辑!V276)</f>
        <v>1756</v>
      </c>
      <c r="O276" s="109">
        <f>IF(编辑!X276="","",编辑!X276)</f>
        <v>1</v>
      </c>
      <c r="P276" s="109">
        <f>IF(编辑!Y276="","",编辑!Y276)</f>
        <v>1</v>
      </c>
      <c r="Q276" s="109">
        <f>IF(编辑!Z276="","",编辑!Z276)</f>
        <v>500</v>
      </c>
      <c r="R276" s="109" t="str">
        <f>IF(编辑!AA276="","",编辑!AA276)</f>
        <v/>
      </c>
      <c r="S276" s="109" t="str">
        <f>IF(编辑!AC276="","",编辑!AC276)</f>
        <v/>
      </c>
      <c r="T276" s="109" t="str">
        <f>IF(编辑!AD276="","",编辑!AD276)</f>
        <v/>
      </c>
      <c r="U276" s="109" t="str">
        <f>IF(编辑!AE276="","",编辑!AE276)</f>
        <v/>
      </c>
      <c r="V276" s="109" t="str">
        <f>IF(编辑!AF276="","",编辑!AF276)</f>
        <v/>
      </c>
      <c r="W276" s="109" t="str">
        <f>IF(编辑!AH276="","",编辑!AH276)</f>
        <v/>
      </c>
      <c r="X276" s="109" t="str">
        <f>IF(编辑!AI276="","",编辑!AI276)</f>
        <v/>
      </c>
      <c r="Y276" s="109" t="str">
        <f>IF(编辑!AJ276="","",编辑!AJ276)</f>
        <v/>
      </c>
      <c r="Z276" s="109" t="str">
        <f>IF(编辑!AK276="","",编辑!AK276)</f>
        <v/>
      </c>
      <c r="AA276" s="109" t="str">
        <f>IF(编辑!AM276="","",编辑!AM276)</f>
        <v/>
      </c>
      <c r="AB276" s="109" t="str">
        <f>IF(编辑!AN276="","",编辑!AN276)</f>
        <v/>
      </c>
      <c r="AC276" s="111" t="str">
        <f>IF(编辑!AO276="","",编辑!AO276)</f>
        <v/>
      </c>
    </row>
    <row r="277" spans="1:29">
      <c r="A277" s="109">
        <f>IF(编辑!A277="","",编辑!A277)</f>
        <v>230024</v>
      </c>
      <c r="B277" s="109" t="str">
        <f>IF(编辑!B277="","",编辑!B277)</f>
        <v>通缉任务</v>
      </c>
      <c r="C277" s="109">
        <f>IF(编辑!I277="","",编辑!I277)</f>
        <v>123200</v>
      </c>
      <c r="D277" s="109">
        <f>IF(编辑!J277="","",编辑!J277)</f>
        <v>318</v>
      </c>
      <c r="E277" s="109" t="str">
        <f>IF(编辑!K277="","",编辑!K277)</f>
        <v/>
      </c>
      <c r="F277" s="109">
        <f>IF(编辑!L277="","",编辑!L277)</f>
        <v>1761</v>
      </c>
      <c r="G277" s="109">
        <f>IF(编辑!N277="","",编辑!N277)</f>
        <v>7</v>
      </c>
      <c r="H277" s="109">
        <f>IF(编辑!O277="","",编辑!O277)</f>
        <v>1</v>
      </c>
      <c r="I277" s="109">
        <f>IF(编辑!P277="","",编辑!P277)</f>
        <v>3000</v>
      </c>
      <c r="J277" s="109">
        <f>IF(编辑!Q277="","",编辑!Q277)</f>
        <v>1716</v>
      </c>
      <c r="K277" s="109">
        <f>IF(编辑!S277="","",编辑!S277)</f>
        <v>1</v>
      </c>
      <c r="L277" s="109">
        <f>IF(编辑!T277="","",编辑!T277)</f>
        <v>1</v>
      </c>
      <c r="M277" s="109">
        <f>IF(编辑!U277="","",编辑!U277)</f>
        <v>300</v>
      </c>
      <c r="N277" s="109">
        <f>IF(编辑!V277="","",编辑!V277)</f>
        <v>1756</v>
      </c>
      <c r="O277" s="109">
        <f>IF(编辑!X277="","",编辑!X277)</f>
        <v>1</v>
      </c>
      <c r="P277" s="109">
        <f>IF(编辑!Y277="","",编辑!Y277)</f>
        <v>1</v>
      </c>
      <c r="Q277" s="109">
        <f>IF(编辑!Z277="","",编辑!Z277)</f>
        <v>500</v>
      </c>
      <c r="R277" s="109" t="str">
        <f>IF(编辑!AA277="","",编辑!AA277)</f>
        <v/>
      </c>
      <c r="S277" s="109" t="str">
        <f>IF(编辑!AC277="","",编辑!AC277)</f>
        <v/>
      </c>
      <c r="T277" s="109" t="str">
        <f>IF(编辑!AD277="","",编辑!AD277)</f>
        <v/>
      </c>
      <c r="U277" s="109" t="str">
        <f>IF(编辑!AE277="","",编辑!AE277)</f>
        <v/>
      </c>
      <c r="V277" s="109" t="str">
        <f>IF(编辑!AF277="","",编辑!AF277)</f>
        <v/>
      </c>
      <c r="W277" s="109" t="str">
        <f>IF(编辑!AH277="","",编辑!AH277)</f>
        <v/>
      </c>
      <c r="X277" s="109" t="str">
        <f>IF(编辑!AI277="","",编辑!AI277)</f>
        <v/>
      </c>
      <c r="Y277" s="109" t="str">
        <f>IF(编辑!AJ277="","",编辑!AJ277)</f>
        <v/>
      </c>
      <c r="Z277" s="109" t="str">
        <f>IF(编辑!AK277="","",编辑!AK277)</f>
        <v/>
      </c>
      <c r="AA277" s="109" t="str">
        <f>IF(编辑!AM277="","",编辑!AM277)</f>
        <v/>
      </c>
      <c r="AB277" s="109" t="str">
        <f>IF(编辑!AN277="","",编辑!AN277)</f>
        <v/>
      </c>
      <c r="AC277" s="111" t="str">
        <f>IF(编辑!AO277="","",编辑!AO277)</f>
        <v/>
      </c>
    </row>
    <row r="278" spans="1:29">
      <c r="A278" s="109">
        <f>IF(编辑!A278="","",编辑!A278)</f>
        <v>230025</v>
      </c>
      <c r="B278" s="109" t="str">
        <f>IF(编辑!B278="","",编辑!B278)</f>
        <v>通缉任务</v>
      </c>
      <c r="C278" s="109">
        <f>IF(编辑!I278="","",编辑!I278)</f>
        <v>123200</v>
      </c>
      <c r="D278" s="109">
        <f>IF(编辑!J278="","",编辑!J278)</f>
        <v>324</v>
      </c>
      <c r="E278" s="109" t="str">
        <f>IF(编辑!K278="","",编辑!K278)</f>
        <v/>
      </c>
      <c r="F278" s="109">
        <f>IF(编辑!L278="","",编辑!L278)</f>
        <v>1761</v>
      </c>
      <c r="G278" s="109">
        <f>IF(编辑!N278="","",编辑!N278)</f>
        <v>7</v>
      </c>
      <c r="H278" s="109">
        <f>IF(编辑!O278="","",编辑!O278)</f>
        <v>1</v>
      </c>
      <c r="I278" s="109">
        <f>IF(编辑!P278="","",编辑!P278)</f>
        <v>3000</v>
      </c>
      <c r="J278" s="109">
        <f>IF(编辑!Q278="","",编辑!Q278)</f>
        <v>1716</v>
      </c>
      <c r="K278" s="109">
        <f>IF(编辑!S278="","",编辑!S278)</f>
        <v>1</v>
      </c>
      <c r="L278" s="109">
        <f>IF(编辑!T278="","",编辑!T278)</f>
        <v>1</v>
      </c>
      <c r="M278" s="109">
        <f>IF(编辑!U278="","",编辑!U278)</f>
        <v>300</v>
      </c>
      <c r="N278" s="109">
        <f>IF(编辑!V278="","",编辑!V278)</f>
        <v>1756</v>
      </c>
      <c r="O278" s="109">
        <f>IF(编辑!X278="","",编辑!X278)</f>
        <v>1</v>
      </c>
      <c r="P278" s="109">
        <f>IF(编辑!Y278="","",编辑!Y278)</f>
        <v>1</v>
      </c>
      <c r="Q278" s="109">
        <f>IF(编辑!Z278="","",编辑!Z278)</f>
        <v>500</v>
      </c>
      <c r="R278" s="109" t="str">
        <f>IF(编辑!AA278="","",编辑!AA278)</f>
        <v/>
      </c>
      <c r="S278" s="109" t="str">
        <f>IF(编辑!AC278="","",编辑!AC278)</f>
        <v/>
      </c>
      <c r="T278" s="109" t="str">
        <f>IF(编辑!AD278="","",编辑!AD278)</f>
        <v/>
      </c>
      <c r="U278" s="109" t="str">
        <f>IF(编辑!AE278="","",编辑!AE278)</f>
        <v/>
      </c>
      <c r="V278" s="109" t="str">
        <f>IF(编辑!AF278="","",编辑!AF278)</f>
        <v/>
      </c>
      <c r="W278" s="109" t="str">
        <f>IF(编辑!AH278="","",编辑!AH278)</f>
        <v/>
      </c>
      <c r="X278" s="109" t="str">
        <f>IF(编辑!AI278="","",编辑!AI278)</f>
        <v/>
      </c>
      <c r="Y278" s="109" t="str">
        <f>IF(编辑!AJ278="","",编辑!AJ278)</f>
        <v/>
      </c>
      <c r="Z278" s="109" t="str">
        <f>IF(编辑!AK278="","",编辑!AK278)</f>
        <v/>
      </c>
      <c r="AA278" s="109" t="str">
        <f>IF(编辑!AM278="","",编辑!AM278)</f>
        <v/>
      </c>
      <c r="AB278" s="109" t="str">
        <f>IF(编辑!AN278="","",编辑!AN278)</f>
        <v/>
      </c>
      <c r="AC278" s="111" t="str">
        <f>IF(编辑!AO278="","",编辑!AO278)</f>
        <v/>
      </c>
    </row>
    <row r="279" spans="1:29">
      <c r="A279" s="109">
        <f>IF(编辑!A279="","",编辑!A279)</f>
        <v>230026</v>
      </c>
      <c r="B279" s="109" t="str">
        <f>IF(编辑!B279="","",编辑!B279)</f>
        <v>通缉任务</v>
      </c>
      <c r="C279" s="109">
        <f>IF(编辑!I279="","",编辑!I279)</f>
        <v>131200</v>
      </c>
      <c r="D279" s="109">
        <f>IF(编辑!J279="","",编辑!J279)</f>
        <v>330</v>
      </c>
      <c r="E279" s="109" t="str">
        <f>IF(编辑!K279="","",编辑!K279)</f>
        <v/>
      </c>
      <c r="F279" s="109">
        <f>IF(编辑!L279="","",编辑!L279)</f>
        <v>1761</v>
      </c>
      <c r="G279" s="109">
        <f>IF(编辑!N279="","",编辑!N279)</f>
        <v>8</v>
      </c>
      <c r="H279" s="109">
        <f>IF(编辑!O279="","",编辑!O279)</f>
        <v>1</v>
      </c>
      <c r="I279" s="109">
        <f>IF(编辑!P279="","",编辑!P279)</f>
        <v>3000</v>
      </c>
      <c r="J279" s="109">
        <f>IF(编辑!Q279="","",编辑!Q279)</f>
        <v>1716</v>
      </c>
      <c r="K279" s="109">
        <f>IF(编辑!S279="","",编辑!S279)</f>
        <v>1</v>
      </c>
      <c r="L279" s="109">
        <f>IF(编辑!T279="","",编辑!T279)</f>
        <v>1</v>
      </c>
      <c r="M279" s="109">
        <f>IF(编辑!U279="","",编辑!U279)</f>
        <v>300</v>
      </c>
      <c r="N279" s="109">
        <f>IF(编辑!V279="","",编辑!V279)</f>
        <v>1756</v>
      </c>
      <c r="O279" s="109">
        <f>IF(编辑!X279="","",编辑!X279)</f>
        <v>1</v>
      </c>
      <c r="P279" s="109">
        <f>IF(编辑!Y279="","",编辑!Y279)</f>
        <v>1</v>
      </c>
      <c r="Q279" s="109">
        <f>IF(编辑!Z279="","",编辑!Z279)</f>
        <v>500</v>
      </c>
      <c r="R279" s="109" t="str">
        <f>IF(编辑!AA279="","",编辑!AA279)</f>
        <v/>
      </c>
      <c r="S279" s="109" t="str">
        <f>IF(编辑!AC279="","",编辑!AC279)</f>
        <v/>
      </c>
      <c r="T279" s="109" t="str">
        <f>IF(编辑!AD279="","",编辑!AD279)</f>
        <v/>
      </c>
      <c r="U279" s="109" t="str">
        <f>IF(编辑!AE279="","",编辑!AE279)</f>
        <v/>
      </c>
      <c r="V279" s="109" t="str">
        <f>IF(编辑!AF279="","",编辑!AF279)</f>
        <v/>
      </c>
      <c r="W279" s="109" t="str">
        <f>IF(编辑!AH279="","",编辑!AH279)</f>
        <v/>
      </c>
      <c r="X279" s="109" t="str">
        <f>IF(编辑!AI279="","",编辑!AI279)</f>
        <v/>
      </c>
      <c r="Y279" s="109" t="str">
        <f>IF(编辑!AJ279="","",编辑!AJ279)</f>
        <v/>
      </c>
      <c r="Z279" s="109" t="str">
        <f>IF(编辑!AK279="","",编辑!AK279)</f>
        <v/>
      </c>
      <c r="AA279" s="109" t="str">
        <f>IF(编辑!AM279="","",编辑!AM279)</f>
        <v/>
      </c>
      <c r="AB279" s="109" t="str">
        <f>IF(编辑!AN279="","",编辑!AN279)</f>
        <v/>
      </c>
      <c r="AC279" s="111" t="str">
        <f>IF(编辑!AO279="","",编辑!AO279)</f>
        <v/>
      </c>
    </row>
    <row r="280" spans="1:29">
      <c r="A280" s="109">
        <f>IF(编辑!A280="","",编辑!A280)</f>
        <v>230027</v>
      </c>
      <c r="B280" s="109" t="str">
        <f>IF(编辑!B280="","",编辑!B280)</f>
        <v>通缉任务</v>
      </c>
      <c r="C280" s="109">
        <f>IF(编辑!I280="","",编辑!I280)</f>
        <v>131200</v>
      </c>
      <c r="D280" s="109">
        <f>IF(编辑!J280="","",编辑!J280)</f>
        <v>336</v>
      </c>
      <c r="E280" s="109" t="str">
        <f>IF(编辑!K280="","",编辑!K280)</f>
        <v/>
      </c>
      <c r="F280" s="109">
        <f>IF(编辑!L280="","",编辑!L280)</f>
        <v>1761</v>
      </c>
      <c r="G280" s="109">
        <f>IF(编辑!N280="","",编辑!N280)</f>
        <v>8</v>
      </c>
      <c r="H280" s="109">
        <f>IF(编辑!O280="","",编辑!O280)</f>
        <v>1</v>
      </c>
      <c r="I280" s="109">
        <f>IF(编辑!P280="","",编辑!P280)</f>
        <v>3000</v>
      </c>
      <c r="J280" s="109">
        <f>IF(编辑!Q280="","",编辑!Q280)</f>
        <v>1716</v>
      </c>
      <c r="K280" s="109">
        <f>IF(编辑!S280="","",编辑!S280)</f>
        <v>1</v>
      </c>
      <c r="L280" s="109">
        <f>IF(编辑!T280="","",编辑!T280)</f>
        <v>1</v>
      </c>
      <c r="M280" s="109">
        <f>IF(编辑!U280="","",编辑!U280)</f>
        <v>300</v>
      </c>
      <c r="N280" s="109">
        <f>IF(编辑!V280="","",编辑!V280)</f>
        <v>1756</v>
      </c>
      <c r="O280" s="109">
        <f>IF(编辑!X280="","",编辑!X280)</f>
        <v>1</v>
      </c>
      <c r="P280" s="109">
        <f>IF(编辑!Y280="","",编辑!Y280)</f>
        <v>1</v>
      </c>
      <c r="Q280" s="109">
        <f>IF(编辑!Z280="","",编辑!Z280)</f>
        <v>500</v>
      </c>
      <c r="R280" s="109" t="str">
        <f>IF(编辑!AA280="","",编辑!AA280)</f>
        <v/>
      </c>
      <c r="S280" s="109" t="str">
        <f>IF(编辑!AC280="","",编辑!AC280)</f>
        <v/>
      </c>
      <c r="T280" s="109" t="str">
        <f>IF(编辑!AD280="","",编辑!AD280)</f>
        <v/>
      </c>
      <c r="U280" s="109" t="str">
        <f>IF(编辑!AE280="","",编辑!AE280)</f>
        <v/>
      </c>
      <c r="V280" s="109" t="str">
        <f>IF(编辑!AF280="","",编辑!AF280)</f>
        <v/>
      </c>
      <c r="W280" s="109" t="str">
        <f>IF(编辑!AH280="","",编辑!AH280)</f>
        <v/>
      </c>
      <c r="X280" s="109" t="str">
        <f>IF(编辑!AI280="","",编辑!AI280)</f>
        <v/>
      </c>
      <c r="Y280" s="109" t="str">
        <f>IF(编辑!AJ280="","",编辑!AJ280)</f>
        <v/>
      </c>
      <c r="Z280" s="109" t="str">
        <f>IF(编辑!AK280="","",编辑!AK280)</f>
        <v/>
      </c>
      <c r="AA280" s="109" t="str">
        <f>IF(编辑!AM280="","",编辑!AM280)</f>
        <v/>
      </c>
      <c r="AB280" s="109" t="str">
        <f>IF(编辑!AN280="","",编辑!AN280)</f>
        <v/>
      </c>
      <c r="AC280" s="111" t="str">
        <f>IF(编辑!AO280="","",编辑!AO280)</f>
        <v/>
      </c>
    </row>
    <row r="281" spans="1:29">
      <c r="A281" s="109">
        <f>IF(编辑!A281="","",编辑!A281)</f>
        <v>230028</v>
      </c>
      <c r="B281" s="109" t="str">
        <f>IF(编辑!B281="","",编辑!B281)</f>
        <v>通缉任务</v>
      </c>
      <c r="C281" s="109">
        <f>IF(编辑!I281="","",编辑!I281)</f>
        <v>131200</v>
      </c>
      <c r="D281" s="109">
        <f>IF(编辑!J281="","",编辑!J281)</f>
        <v>342</v>
      </c>
      <c r="E281" s="109" t="str">
        <f>IF(编辑!K281="","",编辑!K281)</f>
        <v/>
      </c>
      <c r="F281" s="109">
        <f>IF(编辑!L281="","",编辑!L281)</f>
        <v>1761</v>
      </c>
      <c r="G281" s="109">
        <f>IF(编辑!N281="","",编辑!N281)</f>
        <v>8</v>
      </c>
      <c r="H281" s="109">
        <f>IF(编辑!O281="","",编辑!O281)</f>
        <v>1</v>
      </c>
      <c r="I281" s="109">
        <f>IF(编辑!P281="","",编辑!P281)</f>
        <v>3000</v>
      </c>
      <c r="J281" s="109">
        <f>IF(编辑!Q281="","",编辑!Q281)</f>
        <v>1716</v>
      </c>
      <c r="K281" s="109">
        <f>IF(编辑!S281="","",编辑!S281)</f>
        <v>1</v>
      </c>
      <c r="L281" s="109">
        <f>IF(编辑!T281="","",编辑!T281)</f>
        <v>1</v>
      </c>
      <c r="M281" s="109">
        <f>IF(编辑!U281="","",编辑!U281)</f>
        <v>300</v>
      </c>
      <c r="N281" s="109">
        <f>IF(编辑!V281="","",编辑!V281)</f>
        <v>1756</v>
      </c>
      <c r="O281" s="109">
        <f>IF(编辑!X281="","",编辑!X281)</f>
        <v>1</v>
      </c>
      <c r="P281" s="109">
        <f>IF(编辑!Y281="","",编辑!Y281)</f>
        <v>1</v>
      </c>
      <c r="Q281" s="109">
        <f>IF(编辑!Z281="","",编辑!Z281)</f>
        <v>500</v>
      </c>
      <c r="R281" s="109" t="str">
        <f>IF(编辑!AA281="","",编辑!AA281)</f>
        <v/>
      </c>
      <c r="S281" s="109" t="str">
        <f>IF(编辑!AC281="","",编辑!AC281)</f>
        <v/>
      </c>
      <c r="T281" s="109" t="str">
        <f>IF(编辑!AD281="","",编辑!AD281)</f>
        <v/>
      </c>
      <c r="U281" s="109" t="str">
        <f>IF(编辑!AE281="","",编辑!AE281)</f>
        <v/>
      </c>
      <c r="V281" s="109" t="str">
        <f>IF(编辑!AF281="","",编辑!AF281)</f>
        <v/>
      </c>
      <c r="W281" s="109" t="str">
        <f>IF(编辑!AH281="","",编辑!AH281)</f>
        <v/>
      </c>
      <c r="X281" s="109" t="str">
        <f>IF(编辑!AI281="","",编辑!AI281)</f>
        <v/>
      </c>
      <c r="Y281" s="109" t="str">
        <f>IF(编辑!AJ281="","",编辑!AJ281)</f>
        <v/>
      </c>
      <c r="Z281" s="109" t="str">
        <f>IF(编辑!AK281="","",编辑!AK281)</f>
        <v/>
      </c>
      <c r="AA281" s="109" t="str">
        <f>IF(编辑!AM281="","",编辑!AM281)</f>
        <v/>
      </c>
      <c r="AB281" s="109" t="str">
        <f>IF(编辑!AN281="","",编辑!AN281)</f>
        <v/>
      </c>
      <c r="AC281" s="111" t="str">
        <f>IF(编辑!AO281="","",编辑!AO281)</f>
        <v/>
      </c>
    </row>
    <row r="282" spans="1:29">
      <c r="A282" s="109">
        <f>IF(编辑!A282="","",编辑!A282)</f>
        <v>230029</v>
      </c>
      <c r="B282" s="109" t="str">
        <f>IF(编辑!B282="","",编辑!B282)</f>
        <v>通缉任务</v>
      </c>
      <c r="C282" s="109">
        <f>IF(编辑!I282="","",编辑!I282)</f>
        <v>131200</v>
      </c>
      <c r="D282" s="109">
        <f>IF(编辑!J282="","",编辑!J282)</f>
        <v>348</v>
      </c>
      <c r="E282" s="109" t="str">
        <f>IF(编辑!K282="","",编辑!K282)</f>
        <v/>
      </c>
      <c r="F282" s="109">
        <f>IF(编辑!L282="","",编辑!L282)</f>
        <v>1761</v>
      </c>
      <c r="G282" s="109">
        <f>IF(编辑!N282="","",编辑!N282)</f>
        <v>9</v>
      </c>
      <c r="H282" s="109">
        <f>IF(编辑!O282="","",编辑!O282)</f>
        <v>1</v>
      </c>
      <c r="I282" s="109">
        <f>IF(编辑!P282="","",编辑!P282)</f>
        <v>3000</v>
      </c>
      <c r="J282" s="109">
        <f>IF(编辑!Q282="","",编辑!Q282)</f>
        <v>1716</v>
      </c>
      <c r="K282" s="109">
        <f>IF(编辑!S282="","",编辑!S282)</f>
        <v>1</v>
      </c>
      <c r="L282" s="109">
        <f>IF(编辑!T282="","",编辑!T282)</f>
        <v>1</v>
      </c>
      <c r="M282" s="109">
        <f>IF(编辑!U282="","",编辑!U282)</f>
        <v>300</v>
      </c>
      <c r="N282" s="109">
        <f>IF(编辑!V282="","",编辑!V282)</f>
        <v>1756</v>
      </c>
      <c r="O282" s="109">
        <f>IF(编辑!X282="","",编辑!X282)</f>
        <v>1</v>
      </c>
      <c r="P282" s="109">
        <f>IF(编辑!Y282="","",编辑!Y282)</f>
        <v>1</v>
      </c>
      <c r="Q282" s="109">
        <f>IF(编辑!Z282="","",编辑!Z282)</f>
        <v>500</v>
      </c>
      <c r="R282" s="109" t="str">
        <f>IF(编辑!AA282="","",编辑!AA282)</f>
        <v/>
      </c>
      <c r="S282" s="109" t="str">
        <f>IF(编辑!AC282="","",编辑!AC282)</f>
        <v/>
      </c>
      <c r="T282" s="109" t="str">
        <f>IF(编辑!AD282="","",编辑!AD282)</f>
        <v/>
      </c>
      <c r="U282" s="109" t="str">
        <f>IF(编辑!AE282="","",编辑!AE282)</f>
        <v/>
      </c>
      <c r="V282" s="109" t="str">
        <f>IF(编辑!AF282="","",编辑!AF282)</f>
        <v/>
      </c>
      <c r="W282" s="109" t="str">
        <f>IF(编辑!AH282="","",编辑!AH282)</f>
        <v/>
      </c>
      <c r="X282" s="109" t="str">
        <f>IF(编辑!AI282="","",编辑!AI282)</f>
        <v/>
      </c>
      <c r="Y282" s="109" t="str">
        <f>IF(编辑!AJ282="","",编辑!AJ282)</f>
        <v/>
      </c>
      <c r="Z282" s="109" t="str">
        <f>IF(编辑!AK282="","",编辑!AK282)</f>
        <v/>
      </c>
      <c r="AA282" s="109" t="str">
        <f>IF(编辑!AM282="","",编辑!AM282)</f>
        <v/>
      </c>
      <c r="AB282" s="109" t="str">
        <f>IF(编辑!AN282="","",编辑!AN282)</f>
        <v/>
      </c>
      <c r="AC282" s="111" t="str">
        <f>IF(编辑!AO282="","",编辑!AO282)</f>
        <v/>
      </c>
    </row>
    <row r="283" spans="1:29">
      <c r="A283" s="109">
        <f>IF(编辑!A283="","",编辑!A283)</f>
        <v>230030</v>
      </c>
      <c r="B283" s="109" t="str">
        <f>IF(编辑!B283="","",编辑!B283)</f>
        <v>通缉任务</v>
      </c>
      <c r="C283" s="109">
        <f>IF(编辑!I283="","",编辑!I283)</f>
        <v>131200</v>
      </c>
      <c r="D283" s="109">
        <f>IF(编辑!J283="","",编辑!J283)</f>
        <v>354</v>
      </c>
      <c r="E283" s="109" t="str">
        <f>IF(编辑!K283="","",编辑!K283)</f>
        <v/>
      </c>
      <c r="F283" s="109">
        <f>IF(编辑!L283="","",编辑!L283)</f>
        <v>1761</v>
      </c>
      <c r="G283" s="109">
        <f>IF(编辑!N283="","",编辑!N283)</f>
        <v>9</v>
      </c>
      <c r="H283" s="109">
        <f>IF(编辑!O283="","",编辑!O283)</f>
        <v>1</v>
      </c>
      <c r="I283" s="109">
        <f>IF(编辑!P283="","",编辑!P283)</f>
        <v>3000</v>
      </c>
      <c r="J283" s="109">
        <f>IF(编辑!Q283="","",编辑!Q283)</f>
        <v>1716</v>
      </c>
      <c r="K283" s="109">
        <f>IF(编辑!S283="","",编辑!S283)</f>
        <v>1</v>
      </c>
      <c r="L283" s="109">
        <f>IF(编辑!T283="","",编辑!T283)</f>
        <v>1</v>
      </c>
      <c r="M283" s="109">
        <f>IF(编辑!U283="","",编辑!U283)</f>
        <v>300</v>
      </c>
      <c r="N283" s="109">
        <f>IF(编辑!V283="","",编辑!V283)</f>
        <v>1756</v>
      </c>
      <c r="O283" s="109">
        <f>IF(编辑!X283="","",编辑!X283)</f>
        <v>1</v>
      </c>
      <c r="P283" s="109">
        <f>IF(编辑!Y283="","",编辑!Y283)</f>
        <v>1</v>
      </c>
      <c r="Q283" s="109">
        <f>IF(编辑!Z283="","",编辑!Z283)</f>
        <v>500</v>
      </c>
      <c r="R283" s="109" t="str">
        <f>IF(编辑!AA283="","",编辑!AA283)</f>
        <v/>
      </c>
      <c r="S283" s="109" t="str">
        <f>IF(编辑!AC283="","",编辑!AC283)</f>
        <v/>
      </c>
      <c r="T283" s="109" t="str">
        <f>IF(编辑!AD283="","",编辑!AD283)</f>
        <v/>
      </c>
      <c r="U283" s="109" t="str">
        <f>IF(编辑!AE283="","",编辑!AE283)</f>
        <v/>
      </c>
      <c r="V283" s="109" t="str">
        <f>IF(编辑!AF283="","",编辑!AF283)</f>
        <v/>
      </c>
      <c r="W283" s="109" t="str">
        <f>IF(编辑!AH283="","",编辑!AH283)</f>
        <v/>
      </c>
      <c r="X283" s="109" t="str">
        <f>IF(编辑!AI283="","",编辑!AI283)</f>
        <v/>
      </c>
      <c r="Y283" s="109" t="str">
        <f>IF(编辑!AJ283="","",编辑!AJ283)</f>
        <v/>
      </c>
      <c r="Z283" s="109" t="str">
        <f>IF(编辑!AK283="","",编辑!AK283)</f>
        <v/>
      </c>
      <c r="AA283" s="109" t="str">
        <f>IF(编辑!AM283="","",编辑!AM283)</f>
        <v/>
      </c>
      <c r="AB283" s="109" t="str">
        <f>IF(编辑!AN283="","",编辑!AN283)</f>
        <v/>
      </c>
      <c r="AC283" s="111" t="str">
        <f>IF(编辑!AO283="","",编辑!AO283)</f>
        <v/>
      </c>
    </row>
    <row r="284" spans="1:29">
      <c r="A284" s="109">
        <f>IF(编辑!A284="","",编辑!A284)</f>
        <v>230031</v>
      </c>
      <c r="B284" s="109" t="str">
        <f>IF(编辑!B284="","",编辑!B284)</f>
        <v>通缉任务</v>
      </c>
      <c r="C284" s="109">
        <f>IF(编辑!I284="","",编辑!I284)</f>
        <v>131200</v>
      </c>
      <c r="D284" s="109">
        <f>IF(编辑!J284="","",编辑!J284)</f>
        <v>360</v>
      </c>
      <c r="E284" s="109" t="str">
        <f>IF(编辑!K284="","",编辑!K284)</f>
        <v/>
      </c>
      <c r="F284" s="109">
        <f>IF(编辑!L284="","",编辑!L284)</f>
        <v>1762</v>
      </c>
      <c r="G284" s="109">
        <f>IF(编辑!N284="","",编辑!N284)</f>
        <v>9</v>
      </c>
      <c r="H284" s="109">
        <f>IF(编辑!O284="","",编辑!O284)</f>
        <v>1</v>
      </c>
      <c r="I284" s="109">
        <f>IF(编辑!P284="","",编辑!P284)</f>
        <v>3000</v>
      </c>
      <c r="J284" s="109">
        <f>IF(编辑!Q284="","",编辑!Q284)</f>
        <v>1716</v>
      </c>
      <c r="K284" s="109">
        <f>IF(编辑!S284="","",编辑!S284)</f>
        <v>1</v>
      </c>
      <c r="L284" s="109">
        <f>IF(编辑!T284="","",编辑!T284)</f>
        <v>1</v>
      </c>
      <c r="M284" s="109">
        <f>IF(编辑!U284="","",编辑!U284)</f>
        <v>300</v>
      </c>
      <c r="N284" s="109">
        <f>IF(编辑!V284="","",编辑!V284)</f>
        <v>1756</v>
      </c>
      <c r="O284" s="109">
        <f>IF(编辑!X284="","",编辑!X284)</f>
        <v>1</v>
      </c>
      <c r="P284" s="109">
        <f>IF(编辑!Y284="","",编辑!Y284)</f>
        <v>1</v>
      </c>
      <c r="Q284" s="109">
        <f>IF(编辑!Z284="","",编辑!Z284)</f>
        <v>500</v>
      </c>
      <c r="R284" s="109" t="str">
        <f>IF(编辑!AA284="","",编辑!AA284)</f>
        <v/>
      </c>
      <c r="S284" s="109" t="str">
        <f>IF(编辑!AC284="","",编辑!AC284)</f>
        <v/>
      </c>
      <c r="T284" s="109" t="str">
        <f>IF(编辑!AD284="","",编辑!AD284)</f>
        <v/>
      </c>
      <c r="U284" s="109" t="str">
        <f>IF(编辑!AE284="","",编辑!AE284)</f>
        <v/>
      </c>
      <c r="V284" s="109" t="str">
        <f>IF(编辑!AF284="","",编辑!AF284)</f>
        <v/>
      </c>
      <c r="W284" s="109" t="str">
        <f>IF(编辑!AH284="","",编辑!AH284)</f>
        <v/>
      </c>
      <c r="X284" s="109" t="str">
        <f>IF(编辑!AI284="","",编辑!AI284)</f>
        <v/>
      </c>
      <c r="Y284" s="109" t="str">
        <f>IF(编辑!AJ284="","",编辑!AJ284)</f>
        <v/>
      </c>
      <c r="Z284" s="109" t="str">
        <f>IF(编辑!AK284="","",编辑!AK284)</f>
        <v/>
      </c>
      <c r="AA284" s="109" t="str">
        <f>IF(编辑!AM284="","",编辑!AM284)</f>
        <v/>
      </c>
      <c r="AB284" s="109" t="str">
        <f>IF(编辑!AN284="","",编辑!AN284)</f>
        <v/>
      </c>
      <c r="AC284" s="111" t="str">
        <f>IF(编辑!AO284="","",编辑!AO284)</f>
        <v/>
      </c>
    </row>
    <row r="285" spans="1:29">
      <c r="A285" s="109">
        <f>IF(编辑!A285="","",编辑!A285)</f>
        <v>230032</v>
      </c>
      <c r="B285" s="109" t="str">
        <f>IF(编辑!B285="","",编辑!B285)</f>
        <v>通缉任务</v>
      </c>
      <c r="C285" s="109">
        <f>IF(编辑!I285="","",编辑!I285)</f>
        <v>140000</v>
      </c>
      <c r="D285" s="109">
        <f>IF(编辑!J285="","",编辑!J285)</f>
        <v>366</v>
      </c>
      <c r="E285" s="109" t="str">
        <f>IF(编辑!K285="","",编辑!K285)</f>
        <v/>
      </c>
      <c r="F285" s="109">
        <f>IF(编辑!L285="","",编辑!L285)</f>
        <v>1762</v>
      </c>
      <c r="G285" s="109">
        <f>IF(编辑!N285="","",编辑!N285)</f>
        <v>8</v>
      </c>
      <c r="H285" s="109">
        <f>IF(编辑!O285="","",编辑!O285)</f>
        <v>1</v>
      </c>
      <c r="I285" s="109">
        <f>IF(编辑!P285="","",编辑!P285)</f>
        <v>3000</v>
      </c>
      <c r="J285" s="109">
        <f>IF(编辑!Q285="","",编辑!Q285)</f>
        <v>1716</v>
      </c>
      <c r="K285" s="109">
        <f>IF(编辑!S285="","",编辑!S285)</f>
        <v>1</v>
      </c>
      <c r="L285" s="109">
        <f>IF(编辑!T285="","",编辑!T285)</f>
        <v>1</v>
      </c>
      <c r="M285" s="109">
        <f>IF(编辑!U285="","",编辑!U285)</f>
        <v>300</v>
      </c>
      <c r="N285" s="109">
        <f>IF(编辑!V285="","",编辑!V285)</f>
        <v>1756</v>
      </c>
      <c r="O285" s="109">
        <f>IF(编辑!X285="","",编辑!X285)</f>
        <v>1</v>
      </c>
      <c r="P285" s="109">
        <f>IF(编辑!Y285="","",编辑!Y285)</f>
        <v>1</v>
      </c>
      <c r="Q285" s="109">
        <f>IF(编辑!Z285="","",编辑!Z285)</f>
        <v>500</v>
      </c>
      <c r="R285" s="109" t="str">
        <f>IF(编辑!AA285="","",编辑!AA285)</f>
        <v/>
      </c>
      <c r="S285" s="109" t="str">
        <f>IF(编辑!AC285="","",编辑!AC285)</f>
        <v/>
      </c>
      <c r="T285" s="109" t="str">
        <f>IF(编辑!AD285="","",编辑!AD285)</f>
        <v/>
      </c>
      <c r="U285" s="109" t="str">
        <f>IF(编辑!AE285="","",编辑!AE285)</f>
        <v/>
      </c>
      <c r="V285" s="109" t="str">
        <f>IF(编辑!AF285="","",编辑!AF285)</f>
        <v/>
      </c>
      <c r="W285" s="109" t="str">
        <f>IF(编辑!AH285="","",编辑!AH285)</f>
        <v/>
      </c>
      <c r="X285" s="109" t="str">
        <f>IF(编辑!AI285="","",编辑!AI285)</f>
        <v/>
      </c>
      <c r="Y285" s="109" t="str">
        <f>IF(编辑!AJ285="","",编辑!AJ285)</f>
        <v/>
      </c>
      <c r="Z285" s="109" t="str">
        <f>IF(编辑!AK285="","",编辑!AK285)</f>
        <v/>
      </c>
      <c r="AA285" s="109" t="str">
        <f>IF(编辑!AM285="","",编辑!AM285)</f>
        <v/>
      </c>
      <c r="AB285" s="109" t="str">
        <f>IF(编辑!AN285="","",编辑!AN285)</f>
        <v/>
      </c>
      <c r="AC285" s="111" t="str">
        <f>IF(编辑!AO285="","",编辑!AO285)</f>
        <v/>
      </c>
    </row>
    <row r="286" spans="1:29">
      <c r="A286" s="109">
        <f>IF(编辑!A286="","",编辑!A286)</f>
        <v>230033</v>
      </c>
      <c r="B286" s="109" t="str">
        <f>IF(编辑!B286="","",编辑!B286)</f>
        <v>通缉任务</v>
      </c>
      <c r="C286" s="109">
        <f>IF(编辑!I286="","",编辑!I286)</f>
        <v>140000</v>
      </c>
      <c r="D286" s="109">
        <f>IF(编辑!J286="","",编辑!J286)</f>
        <v>372</v>
      </c>
      <c r="E286" s="109" t="str">
        <f>IF(编辑!K286="","",编辑!K286)</f>
        <v/>
      </c>
      <c r="F286" s="109">
        <f>IF(编辑!L286="","",编辑!L286)</f>
        <v>1762</v>
      </c>
      <c r="G286" s="109">
        <f>IF(编辑!N286="","",编辑!N286)</f>
        <v>8</v>
      </c>
      <c r="H286" s="109">
        <f>IF(编辑!O286="","",编辑!O286)</f>
        <v>1</v>
      </c>
      <c r="I286" s="109">
        <f>IF(编辑!P286="","",编辑!P286)</f>
        <v>3000</v>
      </c>
      <c r="J286" s="109">
        <f>IF(编辑!Q286="","",编辑!Q286)</f>
        <v>1716</v>
      </c>
      <c r="K286" s="109">
        <f>IF(编辑!S286="","",编辑!S286)</f>
        <v>1</v>
      </c>
      <c r="L286" s="109">
        <f>IF(编辑!T286="","",编辑!T286)</f>
        <v>1</v>
      </c>
      <c r="M286" s="109">
        <f>IF(编辑!U286="","",编辑!U286)</f>
        <v>300</v>
      </c>
      <c r="N286" s="109">
        <f>IF(编辑!V286="","",编辑!V286)</f>
        <v>1756</v>
      </c>
      <c r="O286" s="109">
        <f>IF(编辑!X286="","",编辑!X286)</f>
        <v>1</v>
      </c>
      <c r="P286" s="109">
        <f>IF(编辑!Y286="","",编辑!Y286)</f>
        <v>1</v>
      </c>
      <c r="Q286" s="109">
        <f>IF(编辑!Z286="","",编辑!Z286)</f>
        <v>500</v>
      </c>
      <c r="R286" s="109" t="str">
        <f>IF(编辑!AA286="","",编辑!AA286)</f>
        <v/>
      </c>
      <c r="S286" s="109" t="str">
        <f>IF(编辑!AC286="","",编辑!AC286)</f>
        <v/>
      </c>
      <c r="T286" s="109" t="str">
        <f>IF(编辑!AD286="","",编辑!AD286)</f>
        <v/>
      </c>
      <c r="U286" s="109" t="str">
        <f>IF(编辑!AE286="","",编辑!AE286)</f>
        <v/>
      </c>
      <c r="V286" s="109" t="str">
        <f>IF(编辑!AF286="","",编辑!AF286)</f>
        <v/>
      </c>
      <c r="W286" s="109" t="str">
        <f>IF(编辑!AH286="","",编辑!AH286)</f>
        <v/>
      </c>
      <c r="X286" s="109" t="str">
        <f>IF(编辑!AI286="","",编辑!AI286)</f>
        <v/>
      </c>
      <c r="Y286" s="109" t="str">
        <f>IF(编辑!AJ286="","",编辑!AJ286)</f>
        <v/>
      </c>
      <c r="Z286" s="109" t="str">
        <f>IF(编辑!AK286="","",编辑!AK286)</f>
        <v/>
      </c>
      <c r="AA286" s="109" t="str">
        <f>IF(编辑!AM286="","",编辑!AM286)</f>
        <v/>
      </c>
      <c r="AB286" s="109" t="str">
        <f>IF(编辑!AN286="","",编辑!AN286)</f>
        <v/>
      </c>
      <c r="AC286" s="111" t="str">
        <f>IF(编辑!AO286="","",编辑!AO286)</f>
        <v/>
      </c>
    </row>
    <row r="287" spans="1:29">
      <c r="A287" s="109">
        <f>IF(编辑!A287="","",编辑!A287)</f>
        <v>230034</v>
      </c>
      <c r="B287" s="109" t="str">
        <f>IF(编辑!B287="","",编辑!B287)</f>
        <v>通缉任务</v>
      </c>
      <c r="C287" s="109">
        <f>IF(编辑!I287="","",编辑!I287)</f>
        <v>140000</v>
      </c>
      <c r="D287" s="109">
        <f>IF(编辑!J287="","",编辑!J287)</f>
        <v>378</v>
      </c>
      <c r="E287" s="109" t="str">
        <f>IF(编辑!K287="","",编辑!K287)</f>
        <v/>
      </c>
      <c r="F287" s="109">
        <f>IF(编辑!L287="","",编辑!L287)</f>
        <v>1762</v>
      </c>
      <c r="G287" s="109">
        <f>IF(编辑!N287="","",编辑!N287)</f>
        <v>8</v>
      </c>
      <c r="H287" s="109">
        <f>IF(编辑!O287="","",编辑!O287)</f>
        <v>1</v>
      </c>
      <c r="I287" s="109">
        <f>IF(编辑!P287="","",编辑!P287)</f>
        <v>3000</v>
      </c>
      <c r="J287" s="109">
        <f>IF(编辑!Q287="","",编辑!Q287)</f>
        <v>1716</v>
      </c>
      <c r="K287" s="109">
        <f>IF(编辑!S287="","",编辑!S287)</f>
        <v>1</v>
      </c>
      <c r="L287" s="109">
        <f>IF(编辑!T287="","",编辑!T287)</f>
        <v>1</v>
      </c>
      <c r="M287" s="109">
        <f>IF(编辑!U287="","",编辑!U287)</f>
        <v>300</v>
      </c>
      <c r="N287" s="109">
        <f>IF(编辑!V287="","",编辑!V287)</f>
        <v>1756</v>
      </c>
      <c r="O287" s="109">
        <f>IF(编辑!X287="","",编辑!X287)</f>
        <v>1</v>
      </c>
      <c r="P287" s="109">
        <f>IF(编辑!Y287="","",编辑!Y287)</f>
        <v>1</v>
      </c>
      <c r="Q287" s="109">
        <f>IF(编辑!Z287="","",编辑!Z287)</f>
        <v>500</v>
      </c>
      <c r="R287" s="109" t="str">
        <f>IF(编辑!AA287="","",编辑!AA287)</f>
        <v/>
      </c>
      <c r="S287" s="109" t="str">
        <f>IF(编辑!AC287="","",编辑!AC287)</f>
        <v/>
      </c>
      <c r="T287" s="109" t="str">
        <f>IF(编辑!AD287="","",编辑!AD287)</f>
        <v/>
      </c>
      <c r="U287" s="109" t="str">
        <f>IF(编辑!AE287="","",编辑!AE287)</f>
        <v/>
      </c>
      <c r="V287" s="109" t="str">
        <f>IF(编辑!AF287="","",编辑!AF287)</f>
        <v/>
      </c>
      <c r="W287" s="109" t="str">
        <f>IF(编辑!AH287="","",编辑!AH287)</f>
        <v/>
      </c>
      <c r="X287" s="109" t="str">
        <f>IF(编辑!AI287="","",编辑!AI287)</f>
        <v/>
      </c>
      <c r="Y287" s="109" t="str">
        <f>IF(编辑!AJ287="","",编辑!AJ287)</f>
        <v/>
      </c>
      <c r="Z287" s="109" t="str">
        <f>IF(编辑!AK287="","",编辑!AK287)</f>
        <v/>
      </c>
      <c r="AA287" s="109" t="str">
        <f>IF(编辑!AM287="","",编辑!AM287)</f>
        <v/>
      </c>
      <c r="AB287" s="109" t="str">
        <f>IF(编辑!AN287="","",编辑!AN287)</f>
        <v/>
      </c>
      <c r="AC287" s="111" t="str">
        <f>IF(编辑!AO287="","",编辑!AO287)</f>
        <v/>
      </c>
    </row>
    <row r="288" spans="1:29">
      <c r="A288" s="109">
        <f>IF(编辑!A288="","",编辑!A288)</f>
        <v>230035</v>
      </c>
      <c r="B288" s="109" t="str">
        <f>IF(编辑!B288="","",编辑!B288)</f>
        <v>通缉任务</v>
      </c>
      <c r="C288" s="109">
        <f>IF(编辑!I288="","",编辑!I288)</f>
        <v>140000</v>
      </c>
      <c r="D288" s="109">
        <f>IF(编辑!J288="","",编辑!J288)</f>
        <v>384</v>
      </c>
      <c r="E288" s="109" t="str">
        <f>IF(编辑!K288="","",编辑!K288)</f>
        <v/>
      </c>
      <c r="F288" s="109">
        <f>IF(编辑!L288="","",编辑!L288)</f>
        <v>1762</v>
      </c>
      <c r="G288" s="109">
        <f>IF(编辑!N288="","",编辑!N288)</f>
        <v>9</v>
      </c>
      <c r="H288" s="109">
        <f>IF(编辑!O288="","",编辑!O288)</f>
        <v>1</v>
      </c>
      <c r="I288" s="109">
        <f>IF(编辑!P288="","",编辑!P288)</f>
        <v>3000</v>
      </c>
      <c r="J288" s="109">
        <f>IF(编辑!Q288="","",编辑!Q288)</f>
        <v>1716</v>
      </c>
      <c r="K288" s="109">
        <f>IF(编辑!S288="","",编辑!S288)</f>
        <v>1</v>
      </c>
      <c r="L288" s="109">
        <f>IF(编辑!T288="","",编辑!T288)</f>
        <v>1</v>
      </c>
      <c r="M288" s="109">
        <f>IF(编辑!U288="","",编辑!U288)</f>
        <v>300</v>
      </c>
      <c r="N288" s="109">
        <f>IF(编辑!V288="","",编辑!V288)</f>
        <v>1756</v>
      </c>
      <c r="O288" s="109">
        <f>IF(编辑!X288="","",编辑!X288)</f>
        <v>1</v>
      </c>
      <c r="P288" s="109">
        <f>IF(编辑!Y288="","",编辑!Y288)</f>
        <v>1</v>
      </c>
      <c r="Q288" s="109">
        <f>IF(编辑!Z288="","",编辑!Z288)</f>
        <v>500</v>
      </c>
      <c r="R288" s="109" t="str">
        <f>IF(编辑!AA288="","",编辑!AA288)</f>
        <v/>
      </c>
      <c r="S288" s="109" t="str">
        <f>IF(编辑!AC288="","",编辑!AC288)</f>
        <v/>
      </c>
      <c r="T288" s="109" t="str">
        <f>IF(编辑!AD288="","",编辑!AD288)</f>
        <v/>
      </c>
      <c r="U288" s="109" t="str">
        <f>IF(编辑!AE288="","",编辑!AE288)</f>
        <v/>
      </c>
      <c r="V288" s="109" t="str">
        <f>IF(编辑!AF288="","",编辑!AF288)</f>
        <v/>
      </c>
      <c r="W288" s="109" t="str">
        <f>IF(编辑!AH288="","",编辑!AH288)</f>
        <v/>
      </c>
      <c r="X288" s="109" t="str">
        <f>IF(编辑!AI288="","",编辑!AI288)</f>
        <v/>
      </c>
      <c r="Y288" s="109" t="str">
        <f>IF(编辑!AJ288="","",编辑!AJ288)</f>
        <v/>
      </c>
      <c r="Z288" s="109" t="str">
        <f>IF(编辑!AK288="","",编辑!AK288)</f>
        <v/>
      </c>
      <c r="AA288" s="109" t="str">
        <f>IF(编辑!AM288="","",编辑!AM288)</f>
        <v/>
      </c>
      <c r="AB288" s="109" t="str">
        <f>IF(编辑!AN288="","",编辑!AN288)</f>
        <v/>
      </c>
      <c r="AC288" s="111" t="str">
        <f>IF(编辑!AO288="","",编辑!AO288)</f>
        <v/>
      </c>
    </row>
    <row r="289" spans="1:29">
      <c r="A289" s="109">
        <f>IF(编辑!A289="","",编辑!A289)</f>
        <v>230036</v>
      </c>
      <c r="B289" s="109" t="str">
        <f>IF(编辑!B289="","",编辑!B289)</f>
        <v>通缉任务</v>
      </c>
      <c r="C289" s="109">
        <f>IF(编辑!I289="","",编辑!I289)</f>
        <v>140000</v>
      </c>
      <c r="D289" s="109">
        <f>IF(编辑!J289="","",编辑!J289)</f>
        <v>390</v>
      </c>
      <c r="E289" s="109" t="str">
        <f>IF(编辑!K289="","",编辑!K289)</f>
        <v/>
      </c>
      <c r="F289" s="109">
        <f>IF(编辑!L289="","",编辑!L289)</f>
        <v>1762</v>
      </c>
      <c r="G289" s="109">
        <f>IF(编辑!N289="","",编辑!N289)</f>
        <v>9</v>
      </c>
      <c r="H289" s="109">
        <f>IF(编辑!O289="","",编辑!O289)</f>
        <v>1</v>
      </c>
      <c r="I289" s="109">
        <f>IF(编辑!P289="","",编辑!P289)</f>
        <v>3000</v>
      </c>
      <c r="J289" s="109">
        <f>IF(编辑!Q289="","",编辑!Q289)</f>
        <v>1716</v>
      </c>
      <c r="K289" s="109">
        <f>IF(编辑!S289="","",编辑!S289)</f>
        <v>1</v>
      </c>
      <c r="L289" s="109">
        <f>IF(编辑!T289="","",编辑!T289)</f>
        <v>1</v>
      </c>
      <c r="M289" s="109">
        <f>IF(编辑!U289="","",编辑!U289)</f>
        <v>300</v>
      </c>
      <c r="N289" s="109">
        <f>IF(编辑!V289="","",编辑!V289)</f>
        <v>1756</v>
      </c>
      <c r="O289" s="109">
        <f>IF(编辑!X289="","",编辑!X289)</f>
        <v>1</v>
      </c>
      <c r="P289" s="109">
        <f>IF(编辑!Y289="","",编辑!Y289)</f>
        <v>1</v>
      </c>
      <c r="Q289" s="109">
        <f>IF(编辑!Z289="","",编辑!Z289)</f>
        <v>500</v>
      </c>
      <c r="R289" s="109" t="str">
        <f>IF(编辑!AA289="","",编辑!AA289)</f>
        <v/>
      </c>
      <c r="S289" s="109" t="str">
        <f>IF(编辑!AC289="","",编辑!AC289)</f>
        <v/>
      </c>
      <c r="T289" s="109" t="str">
        <f>IF(编辑!AD289="","",编辑!AD289)</f>
        <v/>
      </c>
      <c r="U289" s="109" t="str">
        <f>IF(编辑!AE289="","",编辑!AE289)</f>
        <v/>
      </c>
      <c r="V289" s="109" t="str">
        <f>IF(编辑!AF289="","",编辑!AF289)</f>
        <v/>
      </c>
      <c r="W289" s="109" t="str">
        <f>IF(编辑!AH289="","",编辑!AH289)</f>
        <v/>
      </c>
      <c r="X289" s="109" t="str">
        <f>IF(编辑!AI289="","",编辑!AI289)</f>
        <v/>
      </c>
      <c r="Y289" s="109" t="str">
        <f>IF(编辑!AJ289="","",编辑!AJ289)</f>
        <v/>
      </c>
      <c r="Z289" s="109" t="str">
        <f>IF(编辑!AK289="","",编辑!AK289)</f>
        <v/>
      </c>
      <c r="AA289" s="109" t="str">
        <f>IF(编辑!AM289="","",编辑!AM289)</f>
        <v/>
      </c>
      <c r="AB289" s="109" t="str">
        <f>IF(编辑!AN289="","",编辑!AN289)</f>
        <v/>
      </c>
      <c r="AC289" s="111" t="str">
        <f>IF(编辑!AO289="","",编辑!AO289)</f>
        <v/>
      </c>
    </row>
    <row r="290" spans="1:29">
      <c r="A290" s="109">
        <f>IF(编辑!A290="","",编辑!A290)</f>
        <v>230037</v>
      </c>
      <c r="B290" s="109" t="str">
        <f>IF(编辑!B290="","",编辑!B290)</f>
        <v>通缉任务</v>
      </c>
      <c r="C290" s="109">
        <f>IF(编辑!I290="","",编辑!I290)</f>
        <v>140000</v>
      </c>
      <c r="D290" s="109">
        <f>IF(编辑!J290="","",编辑!J290)</f>
        <v>396</v>
      </c>
      <c r="E290" s="109" t="str">
        <f>IF(编辑!K290="","",编辑!K290)</f>
        <v/>
      </c>
      <c r="F290" s="109">
        <f>IF(编辑!L290="","",编辑!L290)</f>
        <v>1762</v>
      </c>
      <c r="G290" s="109">
        <f>IF(编辑!N290="","",编辑!N290)</f>
        <v>9</v>
      </c>
      <c r="H290" s="109">
        <f>IF(编辑!O290="","",编辑!O290)</f>
        <v>1</v>
      </c>
      <c r="I290" s="109">
        <f>IF(编辑!P290="","",编辑!P290)</f>
        <v>3000</v>
      </c>
      <c r="J290" s="109">
        <f>IF(编辑!Q290="","",编辑!Q290)</f>
        <v>1716</v>
      </c>
      <c r="K290" s="109">
        <f>IF(编辑!S290="","",编辑!S290)</f>
        <v>1</v>
      </c>
      <c r="L290" s="109">
        <f>IF(编辑!T290="","",编辑!T290)</f>
        <v>1</v>
      </c>
      <c r="M290" s="109">
        <f>IF(编辑!U290="","",编辑!U290)</f>
        <v>300</v>
      </c>
      <c r="N290" s="109">
        <f>IF(编辑!V290="","",编辑!V290)</f>
        <v>1756</v>
      </c>
      <c r="O290" s="109">
        <f>IF(编辑!X290="","",编辑!X290)</f>
        <v>1</v>
      </c>
      <c r="P290" s="109">
        <f>IF(编辑!Y290="","",编辑!Y290)</f>
        <v>1</v>
      </c>
      <c r="Q290" s="109">
        <f>IF(编辑!Z290="","",编辑!Z290)</f>
        <v>500</v>
      </c>
      <c r="R290" s="109" t="str">
        <f>IF(编辑!AA290="","",编辑!AA290)</f>
        <v/>
      </c>
      <c r="S290" s="109" t="str">
        <f>IF(编辑!AC290="","",编辑!AC290)</f>
        <v/>
      </c>
      <c r="T290" s="109" t="str">
        <f>IF(编辑!AD290="","",编辑!AD290)</f>
        <v/>
      </c>
      <c r="U290" s="109" t="str">
        <f>IF(编辑!AE290="","",编辑!AE290)</f>
        <v/>
      </c>
      <c r="V290" s="109" t="str">
        <f>IF(编辑!AF290="","",编辑!AF290)</f>
        <v/>
      </c>
      <c r="W290" s="109" t="str">
        <f>IF(编辑!AH290="","",编辑!AH290)</f>
        <v/>
      </c>
      <c r="X290" s="109" t="str">
        <f>IF(编辑!AI290="","",编辑!AI290)</f>
        <v/>
      </c>
      <c r="Y290" s="109" t="str">
        <f>IF(编辑!AJ290="","",编辑!AJ290)</f>
        <v/>
      </c>
      <c r="Z290" s="109" t="str">
        <f>IF(编辑!AK290="","",编辑!AK290)</f>
        <v/>
      </c>
      <c r="AA290" s="109" t="str">
        <f>IF(编辑!AM290="","",编辑!AM290)</f>
        <v/>
      </c>
      <c r="AB290" s="109" t="str">
        <f>IF(编辑!AN290="","",编辑!AN290)</f>
        <v/>
      </c>
      <c r="AC290" s="111" t="str">
        <f>IF(编辑!AO290="","",编辑!AO290)</f>
        <v/>
      </c>
    </row>
    <row r="291" spans="1:29">
      <c r="A291" s="109">
        <f>IF(编辑!A291="","",编辑!A291)</f>
        <v>230038</v>
      </c>
      <c r="B291" s="109" t="str">
        <f>IF(编辑!B291="","",编辑!B291)</f>
        <v>通缉任务</v>
      </c>
      <c r="C291" s="109">
        <f>IF(编辑!I291="","",编辑!I291)</f>
        <v>140000</v>
      </c>
      <c r="D291" s="109">
        <f>IF(编辑!J291="","",编辑!J291)</f>
        <v>402</v>
      </c>
      <c r="E291" s="109" t="str">
        <f>IF(编辑!K291="","",编辑!K291)</f>
        <v/>
      </c>
      <c r="F291" s="109">
        <f>IF(编辑!L291="","",编辑!L291)</f>
        <v>1762</v>
      </c>
      <c r="G291" s="109">
        <f>IF(编辑!N291="","",编辑!N291)</f>
        <v>10</v>
      </c>
      <c r="H291" s="109">
        <f>IF(编辑!O291="","",编辑!O291)</f>
        <v>1</v>
      </c>
      <c r="I291" s="109">
        <f>IF(编辑!P291="","",编辑!P291)</f>
        <v>3000</v>
      </c>
      <c r="J291" s="109">
        <f>IF(编辑!Q291="","",编辑!Q291)</f>
        <v>1716</v>
      </c>
      <c r="K291" s="109">
        <f>IF(编辑!S291="","",编辑!S291)</f>
        <v>1</v>
      </c>
      <c r="L291" s="109">
        <f>IF(编辑!T291="","",编辑!T291)</f>
        <v>1</v>
      </c>
      <c r="M291" s="109">
        <f>IF(编辑!U291="","",编辑!U291)</f>
        <v>300</v>
      </c>
      <c r="N291" s="109">
        <f>IF(编辑!V291="","",编辑!V291)</f>
        <v>1756</v>
      </c>
      <c r="O291" s="109">
        <f>IF(编辑!X291="","",编辑!X291)</f>
        <v>1</v>
      </c>
      <c r="P291" s="109">
        <f>IF(编辑!Y291="","",编辑!Y291)</f>
        <v>1</v>
      </c>
      <c r="Q291" s="109">
        <f>IF(编辑!Z291="","",编辑!Z291)</f>
        <v>500</v>
      </c>
      <c r="R291" s="109" t="str">
        <f>IF(编辑!AA291="","",编辑!AA291)</f>
        <v/>
      </c>
      <c r="S291" s="109" t="str">
        <f>IF(编辑!AC291="","",编辑!AC291)</f>
        <v/>
      </c>
      <c r="T291" s="109" t="str">
        <f>IF(编辑!AD291="","",编辑!AD291)</f>
        <v/>
      </c>
      <c r="U291" s="109" t="str">
        <f>IF(编辑!AE291="","",编辑!AE291)</f>
        <v/>
      </c>
      <c r="V291" s="109" t="str">
        <f>IF(编辑!AF291="","",编辑!AF291)</f>
        <v/>
      </c>
      <c r="W291" s="109" t="str">
        <f>IF(编辑!AH291="","",编辑!AH291)</f>
        <v/>
      </c>
      <c r="X291" s="109" t="str">
        <f>IF(编辑!AI291="","",编辑!AI291)</f>
        <v/>
      </c>
      <c r="Y291" s="109" t="str">
        <f>IF(编辑!AJ291="","",编辑!AJ291)</f>
        <v/>
      </c>
      <c r="Z291" s="109" t="str">
        <f>IF(编辑!AK291="","",编辑!AK291)</f>
        <v/>
      </c>
      <c r="AA291" s="109" t="str">
        <f>IF(编辑!AM291="","",编辑!AM291)</f>
        <v/>
      </c>
      <c r="AB291" s="109" t="str">
        <f>IF(编辑!AN291="","",编辑!AN291)</f>
        <v/>
      </c>
      <c r="AC291" s="111" t="str">
        <f>IF(编辑!AO291="","",编辑!AO291)</f>
        <v/>
      </c>
    </row>
    <row r="292" spans="1:29">
      <c r="A292" s="109">
        <f>IF(编辑!A292="","",编辑!A292)</f>
        <v>230039</v>
      </c>
      <c r="B292" s="109" t="str">
        <f>IF(编辑!B292="","",编辑!B292)</f>
        <v>通缉任务</v>
      </c>
      <c r="C292" s="109">
        <f>IF(编辑!I292="","",编辑!I292)</f>
        <v>140000</v>
      </c>
      <c r="D292" s="109">
        <f>IF(编辑!J292="","",编辑!J292)</f>
        <v>408</v>
      </c>
      <c r="E292" s="109" t="str">
        <f>IF(编辑!K292="","",编辑!K292)</f>
        <v/>
      </c>
      <c r="F292" s="109">
        <f>IF(编辑!L292="","",编辑!L292)</f>
        <v>1762</v>
      </c>
      <c r="G292" s="109">
        <f>IF(编辑!N292="","",编辑!N292)</f>
        <v>10</v>
      </c>
      <c r="H292" s="109">
        <f>IF(编辑!O292="","",编辑!O292)</f>
        <v>1</v>
      </c>
      <c r="I292" s="109">
        <f>IF(编辑!P292="","",编辑!P292)</f>
        <v>3000</v>
      </c>
      <c r="J292" s="109">
        <f>IF(编辑!Q292="","",编辑!Q292)</f>
        <v>1716</v>
      </c>
      <c r="K292" s="109">
        <f>IF(编辑!S292="","",编辑!S292)</f>
        <v>1</v>
      </c>
      <c r="L292" s="109">
        <f>IF(编辑!T292="","",编辑!T292)</f>
        <v>1</v>
      </c>
      <c r="M292" s="109">
        <f>IF(编辑!U292="","",编辑!U292)</f>
        <v>300</v>
      </c>
      <c r="N292" s="109">
        <f>IF(编辑!V292="","",编辑!V292)</f>
        <v>1756</v>
      </c>
      <c r="O292" s="109">
        <f>IF(编辑!X292="","",编辑!X292)</f>
        <v>1</v>
      </c>
      <c r="P292" s="109">
        <f>IF(编辑!Y292="","",编辑!Y292)</f>
        <v>1</v>
      </c>
      <c r="Q292" s="109">
        <f>IF(编辑!Z292="","",编辑!Z292)</f>
        <v>500</v>
      </c>
      <c r="R292" s="109" t="str">
        <f>IF(编辑!AA292="","",编辑!AA292)</f>
        <v/>
      </c>
      <c r="S292" s="109" t="str">
        <f>IF(编辑!AC292="","",编辑!AC292)</f>
        <v/>
      </c>
      <c r="T292" s="109" t="str">
        <f>IF(编辑!AD292="","",编辑!AD292)</f>
        <v/>
      </c>
      <c r="U292" s="109" t="str">
        <f>IF(编辑!AE292="","",编辑!AE292)</f>
        <v/>
      </c>
      <c r="V292" s="109" t="str">
        <f>IF(编辑!AF292="","",编辑!AF292)</f>
        <v/>
      </c>
      <c r="W292" s="109" t="str">
        <f>IF(编辑!AH292="","",编辑!AH292)</f>
        <v/>
      </c>
      <c r="X292" s="109" t="str">
        <f>IF(编辑!AI292="","",编辑!AI292)</f>
        <v/>
      </c>
      <c r="Y292" s="109" t="str">
        <f>IF(编辑!AJ292="","",编辑!AJ292)</f>
        <v/>
      </c>
      <c r="Z292" s="109" t="str">
        <f>IF(编辑!AK292="","",编辑!AK292)</f>
        <v/>
      </c>
      <c r="AA292" s="109" t="str">
        <f>IF(编辑!AM292="","",编辑!AM292)</f>
        <v/>
      </c>
      <c r="AB292" s="109" t="str">
        <f>IF(编辑!AN292="","",编辑!AN292)</f>
        <v/>
      </c>
      <c r="AC292" s="111" t="str">
        <f>IF(编辑!AO292="","",编辑!AO292)</f>
        <v/>
      </c>
    </row>
    <row r="293" spans="1:29">
      <c r="A293" s="109">
        <f>IF(编辑!A293="","",编辑!A293)</f>
        <v>230040</v>
      </c>
      <c r="B293" s="109" t="str">
        <f>IF(编辑!B293="","",编辑!B293)</f>
        <v>通缉任务</v>
      </c>
      <c r="C293" s="109">
        <f>IF(编辑!I293="","",编辑!I293)</f>
        <v>150000</v>
      </c>
      <c r="D293" s="109">
        <f>IF(编辑!J293="","",编辑!J293)</f>
        <v>414</v>
      </c>
      <c r="E293" s="109" t="str">
        <f>IF(编辑!K293="","",编辑!K293)</f>
        <v/>
      </c>
      <c r="F293" s="109">
        <f>IF(编辑!L293="","",编辑!L293)</f>
        <v>1762</v>
      </c>
      <c r="G293" s="109">
        <f>IF(编辑!N293="","",编辑!N293)</f>
        <v>10</v>
      </c>
      <c r="H293" s="109">
        <f>IF(编辑!O293="","",编辑!O293)</f>
        <v>1</v>
      </c>
      <c r="I293" s="109">
        <f>IF(编辑!P293="","",编辑!P293)</f>
        <v>3000</v>
      </c>
      <c r="J293" s="109">
        <f>IF(编辑!Q293="","",编辑!Q293)</f>
        <v>1716</v>
      </c>
      <c r="K293" s="109">
        <f>IF(编辑!S293="","",编辑!S293)</f>
        <v>1</v>
      </c>
      <c r="L293" s="109">
        <f>IF(编辑!T293="","",编辑!T293)</f>
        <v>1</v>
      </c>
      <c r="M293" s="109">
        <f>IF(编辑!U293="","",编辑!U293)</f>
        <v>300</v>
      </c>
      <c r="N293" s="109">
        <f>IF(编辑!V293="","",编辑!V293)</f>
        <v>1756</v>
      </c>
      <c r="O293" s="109">
        <f>IF(编辑!X293="","",编辑!X293)</f>
        <v>1</v>
      </c>
      <c r="P293" s="109">
        <f>IF(编辑!Y293="","",编辑!Y293)</f>
        <v>1</v>
      </c>
      <c r="Q293" s="109">
        <f>IF(编辑!Z293="","",编辑!Z293)</f>
        <v>500</v>
      </c>
      <c r="R293" s="109" t="str">
        <f>IF(编辑!AA293="","",编辑!AA293)</f>
        <v/>
      </c>
      <c r="S293" s="109" t="str">
        <f>IF(编辑!AC293="","",编辑!AC293)</f>
        <v/>
      </c>
      <c r="T293" s="109" t="str">
        <f>IF(编辑!AD293="","",编辑!AD293)</f>
        <v/>
      </c>
      <c r="U293" s="109" t="str">
        <f>IF(编辑!AE293="","",编辑!AE293)</f>
        <v/>
      </c>
      <c r="V293" s="109" t="str">
        <f>IF(编辑!AF293="","",编辑!AF293)</f>
        <v/>
      </c>
      <c r="W293" s="109" t="str">
        <f>IF(编辑!AH293="","",编辑!AH293)</f>
        <v/>
      </c>
      <c r="X293" s="109" t="str">
        <f>IF(编辑!AI293="","",编辑!AI293)</f>
        <v/>
      </c>
      <c r="Y293" s="109" t="str">
        <f>IF(编辑!AJ293="","",编辑!AJ293)</f>
        <v/>
      </c>
      <c r="Z293" s="109" t="str">
        <f>IF(编辑!AK293="","",编辑!AK293)</f>
        <v/>
      </c>
      <c r="AA293" s="109" t="str">
        <f>IF(编辑!AM293="","",编辑!AM293)</f>
        <v/>
      </c>
      <c r="AB293" s="109" t="str">
        <f>IF(编辑!AN293="","",编辑!AN293)</f>
        <v/>
      </c>
      <c r="AC293" s="111" t="str">
        <f>IF(编辑!AO293="","",编辑!AO293)</f>
        <v/>
      </c>
    </row>
    <row r="294" spans="1:29">
      <c r="A294" s="109">
        <f>IF(编辑!A294="","",编辑!A294)</f>
        <v>230041</v>
      </c>
      <c r="B294" s="109" t="str">
        <f>IF(编辑!B294="","",编辑!B294)</f>
        <v>通缉任务</v>
      </c>
      <c r="C294" s="109">
        <f>IF(编辑!I294="","",编辑!I294)</f>
        <v>150000</v>
      </c>
      <c r="D294" s="109">
        <f>IF(编辑!J294="","",编辑!J294)</f>
        <v>420</v>
      </c>
      <c r="E294" s="109" t="str">
        <f>IF(编辑!K294="","",编辑!K294)</f>
        <v/>
      </c>
      <c r="F294" s="109">
        <f>IF(编辑!L294="","",编辑!L294)</f>
        <v>1762</v>
      </c>
      <c r="G294" s="109">
        <f>IF(编辑!N294="","",编辑!N294)</f>
        <v>11</v>
      </c>
      <c r="H294" s="109">
        <f>IF(编辑!O294="","",编辑!O294)</f>
        <v>1</v>
      </c>
      <c r="I294" s="109">
        <f>IF(编辑!P294="","",编辑!P294)</f>
        <v>3000</v>
      </c>
      <c r="J294" s="109">
        <f>IF(编辑!Q294="","",编辑!Q294)</f>
        <v>1716</v>
      </c>
      <c r="K294" s="109">
        <f>IF(编辑!S294="","",编辑!S294)</f>
        <v>1</v>
      </c>
      <c r="L294" s="109">
        <f>IF(编辑!T294="","",编辑!T294)</f>
        <v>1</v>
      </c>
      <c r="M294" s="109">
        <f>IF(编辑!U294="","",编辑!U294)</f>
        <v>300</v>
      </c>
      <c r="N294" s="109">
        <f>IF(编辑!V294="","",编辑!V294)</f>
        <v>1756</v>
      </c>
      <c r="O294" s="109">
        <f>IF(编辑!X294="","",编辑!X294)</f>
        <v>1</v>
      </c>
      <c r="P294" s="109">
        <f>IF(编辑!Y294="","",编辑!Y294)</f>
        <v>1</v>
      </c>
      <c r="Q294" s="109">
        <f>IF(编辑!Z294="","",编辑!Z294)</f>
        <v>500</v>
      </c>
      <c r="R294" s="109" t="str">
        <f>IF(编辑!AA294="","",编辑!AA294)</f>
        <v/>
      </c>
      <c r="S294" s="109" t="str">
        <f>IF(编辑!AC294="","",编辑!AC294)</f>
        <v/>
      </c>
      <c r="T294" s="109" t="str">
        <f>IF(编辑!AD294="","",编辑!AD294)</f>
        <v/>
      </c>
      <c r="U294" s="109" t="str">
        <f>IF(编辑!AE294="","",编辑!AE294)</f>
        <v/>
      </c>
      <c r="V294" s="109" t="str">
        <f>IF(编辑!AF294="","",编辑!AF294)</f>
        <v/>
      </c>
      <c r="W294" s="109" t="str">
        <f>IF(编辑!AH294="","",编辑!AH294)</f>
        <v/>
      </c>
      <c r="X294" s="109" t="str">
        <f>IF(编辑!AI294="","",编辑!AI294)</f>
        <v/>
      </c>
      <c r="Y294" s="109" t="str">
        <f>IF(编辑!AJ294="","",编辑!AJ294)</f>
        <v/>
      </c>
      <c r="Z294" s="109" t="str">
        <f>IF(编辑!AK294="","",编辑!AK294)</f>
        <v/>
      </c>
      <c r="AA294" s="109" t="str">
        <f>IF(编辑!AM294="","",编辑!AM294)</f>
        <v/>
      </c>
      <c r="AB294" s="109" t="str">
        <f>IF(编辑!AN294="","",编辑!AN294)</f>
        <v/>
      </c>
      <c r="AC294" s="111" t="str">
        <f>IF(编辑!AO294="","",编辑!AO294)</f>
        <v/>
      </c>
    </row>
    <row r="295" spans="1:29">
      <c r="A295" s="109">
        <f>IF(编辑!A295="","",编辑!A295)</f>
        <v>230042</v>
      </c>
      <c r="B295" s="109" t="str">
        <f>IF(编辑!B295="","",编辑!B295)</f>
        <v>通缉任务</v>
      </c>
      <c r="C295" s="109">
        <f>IF(编辑!I295="","",编辑!I295)</f>
        <v>150000</v>
      </c>
      <c r="D295" s="109">
        <f>IF(编辑!J295="","",编辑!J295)</f>
        <v>426</v>
      </c>
      <c r="E295" s="109" t="str">
        <f>IF(编辑!K295="","",编辑!K295)</f>
        <v/>
      </c>
      <c r="F295" s="109">
        <f>IF(编辑!L295="","",编辑!L295)</f>
        <v>1762</v>
      </c>
      <c r="G295" s="109">
        <f>IF(编辑!N295="","",编辑!N295)</f>
        <v>11</v>
      </c>
      <c r="H295" s="109">
        <f>IF(编辑!O295="","",编辑!O295)</f>
        <v>1</v>
      </c>
      <c r="I295" s="109">
        <f>IF(编辑!P295="","",编辑!P295)</f>
        <v>3000</v>
      </c>
      <c r="J295" s="109">
        <f>IF(编辑!Q295="","",编辑!Q295)</f>
        <v>1716</v>
      </c>
      <c r="K295" s="109">
        <f>IF(编辑!S295="","",编辑!S295)</f>
        <v>1</v>
      </c>
      <c r="L295" s="109">
        <f>IF(编辑!T295="","",编辑!T295)</f>
        <v>1</v>
      </c>
      <c r="M295" s="109">
        <f>IF(编辑!U295="","",编辑!U295)</f>
        <v>300</v>
      </c>
      <c r="N295" s="109">
        <f>IF(编辑!V295="","",编辑!V295)</f>
        <v>1756</v>
      </c>
      <c r="O295" s="109">
        <f>IF(编辑!X295="","",编辑!X295)</f>
        <v>1</v>
      </c>
      <c r="P295" s="109">
        <f>IF(编辑!Y295="","",编辑!Y295)</f>
        <v>1</v>
      </c>
      <c r="Q295" s="109">
        <f>IF(编辑!Z295="","",编辑!Z295)</f>
        <v>500</v>
      </c>
      <c r="R295" s="109" t="str">
        <f>IF(编辑!AA295="","",编辑!AA295)</f>
        <v/>
      </c>
      <c r="S295" s="109" t="str">
        <f>IF(编辑!AC295="","",编辑!AC295)</f>
        <v/>
      </c>
      <c r="T295" s="109" t="str">
        <f>IF(编辑!AD295="","",编辑!AD295)</f>
        <v/>
      </c>
      <c r="U295" s="109" t="str">
        <f>IF(编辑!AE295="","",编辑!AE295)</f>
        <v/>
      </c>
      <c r="V295" s="109" t="str">
        <f>IF(编辑!AF295="","",编辑!AF295)</f>
        <v/>
      </c>
      <c r="W295" s="109" t="str">
        <f>IF(编辑!AH295="","",编辑!AH295)</f>
        <v/>
      </c>
      <c r="X295" s="109" t="str">
        <f>IF(编辑!AI295="","",编辑!AI295)</f>
        <v/>
      </c>
      <c r="Y295" s="109" t="str">
        <f>IF(编辑!AJ295="","",编辑!AJ295)</f>
        <v/>
      </c>
      <c r="Z295" s="109" t="str">
        <f>IF(编辑!AK295="","",编辑!AK295)</f>
        <v/>
      </c>
      <c r="AA295" s="109" t="str">
        <f>IF(编辑!AM295="","",编辑!AM295)</f>
        <v/>
      </c>
      <c r="AB295" s="109" t="str">
        <f>IF(编辑!AN295="","",编辑!AN295)</f>
        <v/>
      </c>
      <c r="AC295" s="111" t="str">
        <f>IF(编辑!AO295="","",编辑!AO295)</f>
        <v/>
      </c>
    </row>
    <row r="296" spans="1:29">
      <c r="A296" s="109">
        <f>IF(编辑!A296="","",编辑!A296)</f>
        <v>230043</v>
      </c>
      <c r="B296" s="109" t="str">
        <f>IF(编辑!B296="","",编辑!B296)</f>
        <v>通缉任务</v>
      </c>
      <c r="C296" s="109">
        <f>IF(编辑!I296="","",编辑!I296)</f>
        <v>150000</v>
      </c>
      <c r="D296" s="109">
        <f>IF(编辑!J296="","",编辑!J296)</f>
        <v>432</v>
      </c>
      <c r="E296" s="109" t="str">
        <f>IF(编辑!K296="","",编辑!K296)</f>
        <v/>
      </c>
      <c r="F296" s="109">
        <f>IF(编辑!L296="","",编辑!L296)</f>
        <v>1762</v>
      </c>
      <c r="G296" s="109">
        <f>IF(编辑!N296="","",编辑!N296)</f>
        <v>11</v>
      </c>
      <c r="H296" s="109">
        <f>IF(编辑!O296="","",编辑!O296)</f>
        <v>1</v>
      </c>
      <c r="I296" s="109">
        <f>IF(编辑!P296="","",编辑!P296)</f>
        <v>3000</v>
      </c>
      <c r="J296" s="109">
        <f>IF(编辑!Q296="","",编辑!Q296)</f>
        <v>1716</v>
      </c>
      <c r="K296" s="109">
        <f>IF(编辑!S296="","",编辑!S296)</f>
        <v>1</v>
      </c>
      <c r="L296" s="109">
        <f>IF(编辑!T296="","",编辑!T296)</f>
        <v>1</v>
      </c>
      <c r="M296" s="109">
        <f>IF(编辑!U296="","",编辑!U296)</f>
        <v>300</v>
      </c>
      <c r="N296" s="109">
        <f>IF(编辑!V296="","",编辑!V296)</f>
        <v>1756</v>
      </c>
      <c r="O296" s="109">
        <f>IF(编辑!X296="","",编辑!X296)</f>
        <v>1</v>
      </c>
      <c r="P296" s="109">
        <f>IF(编辑!Y296="","",编辑!Y296)</f>
        <v>1</v>
      </c>
      <c r="Q296" s="109">
        <f>IF(编辑!Z296="","",编辑!Z296)</f>
        <v>500</v>
      </c>
      <c r="R296" s="109" t="str">
        <f>IF(编辑!AA296="","",编辑!AA296)</f>
        <v/>
      </c>
      <c r="S296" s="109" t="str">
        <f>IF(编辑!AC296="","",编辑!AC296)</f>
        <v/>
      </c>
      <c r="T296" s="109" t="str">
        <f>IF(编辑!AD296="","",编辑!AD296)</f>
        <v/>
      </c>
      <c r="U296" s="109" t="str">
        <f>IF(编辑!AE296="","",编辑!AE296)</f>
        <v/>
      </c>
      <c r="V296" s="109" t="str">
        <f>IF(编辑!AF296="","",编辑!AF296)</f>
        <v/>
      </c>
      <c r="W296" s="109" t="str">
        <f>IF(编辑!AH296="","",编辑!AH296)</f>
        <v/>
      </c>
      <c r="X296" s="109" t="str">
        <f>IF(编辑!AI296="","",编辑!AI296)</f>
        <v/>
      </c>
      <c r="Y296" s="109" t="str">
        <f>IF(编辑!AJ296="","",编辑!AJ296)</f>
        <v/>
      </c>
      <c r="Z296" s="109" t="str">
        <f>IF(编辑!AK296="","",编辑!AK296)</f>
        <v/>
      </c>
      <c r="AA296" s="109" t="str">
        <f>IF(编辑!AM296="","",编辑!AM296)</f>
        <v/>
      </c>
      <c r="AB296" s="109" t="str">
        <f>IF(编辑!AN296="","",编辑!AN296)</f>
        <v/>
      </c>
      <c r="AC296" s="111" t="str">
        <f>IF(编辑!AO296="","",编辑!AO296)</f>
        <v/>
      </c>
    </row>
    <row r="297" spans="1:29">
      <c r="A297" s="109">
        <f>IF(编辑!A297="","",编辑!A297)</f>
        <v>230044</v>
      </c>
      <c r="B297" s="109" t="str">
        <f>IF(编辑!B297="","",编辑!B297)</f>
        <v>通缉任务</v>
      </c>
      <c r="C297" s="109">
        <f>IF(编辑!I297="","",编辑!I297)</f>
        <v>150000</v>
      </c>
      <c r="D297" s="109">
        <f>IF(编辑!J297="","",编辑!J297)</f>
        <v>438</v>
      </c>
      <c r="E297" s="109" t="str">
        <f>IF(编辑!K297="","",编辑!K297)</f>
        <v/>
      </c>
      <c r="F297" s="109">
        <f>IF(编辑!L297="","",编辑!L297)</f>
        <v>1762</v>
      </c>
      <c r="G297" s="109">
        <f>IF(编辑!N297="","",编辑!N297)</f>
        <v>12</v>
      </c>
      <c r="H297" s="109">
        <f>IF(编辑!O297="","",编辑!O297)</f>
        <v>1</v>
      </c>
      <c r="I297" s="109">
        <f>IF(编辑!P297="","",编辑!P297)</f>
        <v>3000</v>
      </c>
      <c r="J297" s="109">
        <f>IF(编辑!Q297="","",编辑!Q297)</f>
        <v>1716</v>
      </c>
      <c r="K297" s="109">
        <f>IF(编辑!S297="","",编辑!S297)</f>
        <v>1</v>
      </c>
      <c r="L297" s="109">
        <f>IF(编辑!T297="","",编辑!T297)</f>
        <v>1</v>
      </c>
      <c r="M297" s="109">
        <f>IF(编辑!U297="","",编辑!U297)</f>
        <v>300</v>
      </c>
      <c r="N297" s="109">
        <f>IF(编辑!V297="","",编辑!V297)</f>
        <v>1756</v>
      </c>
      <c r="O297" s="109">
        <f>IF(编辑!X297="","",编辑!X297)</f>
        <v>1</v>
      </c>
      <c r="P297" s="109">
        <f>IF(编辑!Y297="","",编辑!Y297)</f>
        <v>1</v>
      </c>
      <c r="Q297" s="109">
        <f>IF(编辑!Z297="","",编辑!Z297)</f>
        <v>500</v>
      </c>
      <c r="R297" s="109" t="str">
        <f>IF(编辑!AA297="","",编辑!AA297)</f>
        <v/>
      </c>
      <c r="S297" s="109" t="str">
        <f>IF(编辑!AC297="","",编辑!AC297)</f>
        <v/>
      </c>
      <c r="T297" s="109" t="str">
        <f>IF(编辑!AD297="","",编辑!AD297)</f>
        <v/>
      </c>
      <c r="U297" s="109" t="str">
        <f>IF(编辑!AE297="","",编辑!AE297)</f>
        <v/>
      </c>
      <c r="V297" s="109" t="str">
        <f>IF(编辑!AF297="","",编辑!AF297)</f>
        <v/>
      </c>
      <c r="W297" s="109" t="str">
        <f>IF(编辑!AH297="","",编辑!AH297)</f>
        <v/>
      </c>
      <c r="X297" s="109" t="str">
        <f>IF(编辑!AI297="","",编辑!AI297)</f>
        <v/>
      </c>
      <c r="Y297" s="109" t="str">
        <f>IF(编辑!AJ297="","",编辑!AJ297)</f>
        <v/>
      </c>
      <c r="Z297" s="109" t="str">
        <f>IF(编辑!AK297="","",编辑!AK297)</f>
        <v/>
      </c>
      <c r="AA297" s="109" t="str">
        <f>IF(编辑!AM297="","",编辑!AM297)</f>
        <v/>
      </c>
      <c r="AB297" s="109" t="str">
        <f>IF(编辑!AN297="","",编辑!AN297)</f>
        <v/>
      </c>
      <c r="AC297" s="111" t="str">
        <f>IF(编辑!AO297="","",编辑!AO297)</f>
        <v/>
      </c>
    </row>
    <row r="298" spans="1:29">
      <c r="A298" s="109">
        <f>IF(编辑!A298="","",编辑!A298)</f>
        <v>230045</v>
      </c>
      <c r="B298" s="109" t="str">
        <f>IF(编辑!B298="","",编辑!B298)</f>
        <v>通缉任务</v>
      </c>
      <c r="C298" s="109">
        <f>IF(编辑!I298="","",编辑!I298)</f>
        <v>150000</v>
      </c>
      <c r="D298" s="109">
        <f>IF(编辑!J298="","",编辑!J298)</f>
        <v>444</v>
      </c>
      <c r="E298" s="109" t="str">
        <f>IF(编辑!K298="","",编辑!K298)</f>
        <v/>
      </c>
      <c r="F298" s="109">
        <f>IF(编辑!L298="","",编辑!L298)</f>
        <v>1762</v>
      </c>
      <c r="G298" s="109">
        <f>IF(编辑!N298="","",编辑!N298)</f>
        <v>12</v>
      </c>
      <c r="H298" s="109">
        <f>IF(编辑!O298="","",编辑!O298)</f>
        <v>1</v>
      </c>
      <c r="I298" s="109">
        <f>IF(编辑!P298="","",编辑!P298)</f>
        <v>3000</v>
      </c>
      <c r="J298" s="109">
        <f>IF(编辑!Q298="","",编辑!Q298)</f>
        <v>1716</v>
      </c>
      <c r="K298" s="109">
        <f>IF(编辑!S298="","",编辑!S298)</f>
        <v>1</v>
      </c>
      <c r="L298" s="109">
        <f>IF(编辑!T298="","",编辑!T298)</f>
        <v>1</v>
      </c>
      <c r="M298" s="109">
        <f>IF(编辑!U298="","",编辑!U298)</f>
        <v>300</v>
      </c>
      <c r="N298" s="109">
        <f>IF(编辑!V298="","",编辑!V298)</f>
        <v>1756</v>
      </c>
      <c r="O298" s="109">
        <f>IF(编辑!X298="","",编辑!X298)</f>
        <v>1</v>
      </c>
      <c r="P298" s="109">
        <f>IF(编辑!Y298="","",编辑!Y298)</f>
        <v>1</v>
      </c>
      <c r="Q298" s="109">
        <f>IF(编辑!Z298="","",编辑!Z298)</f>
        <v>500</v>
      </c>
      <c r="R298" s="109" t="str">
        <f>IF(编辑!AA298="","",编辑!AA298)</f>
        <v/>
      </c>
      <c r="S298" s="109" t="str">
        <f>IF(编辑!AC298="","",编辑!AC298)</f>
        <v/>
      </c>
      <c r="T298" s="109" t="str">
        <f>IF(编辑!AD298="","",编辑!AD298)</f>
        <v/>
      </c>
      <c r="U298" s="109" t="str">
        <f>IF(编辑!AE298="","",编辑!AE298)</f>
        <v/>
      </c>
      <c r="V298" s="109" t="str">
        <f>IF(编辑!AF298="","",编辑!AF298)</f>
        <v/>
      </c>
      <c r="W298" s="109" t="str">
        <f>IF(编辑!AH298="","",编辑!AH298)</f>
        <v/>
      </c>
      <c r="X298" s="109" t="str">
        <f>IF(编辑!AI298="","",编辑!AI298)</f>
        <v/>
      </c>
      <c r="Y298" s="109" t="str">
        <f>IF(编辑!AJ298="","",编辑!AJ298)</f>
        <v/>
      </c>
      <c r="Z298" s="109" t="str">
        <f>IF(编辑!AK298="","",编辑!AK298)</f>
        <v/>
      </c>
      <c r="AA298" s="109" t="str">
        <f>IF(编辑!AM298="","",编辑!AM298)</f>
        <v/>
      </c>
      <c r="AB298" s="109" t="str">
        <f>IF(编辑!AN298="","",编辑!AN298)</f>
        <v/>
      </c>
      <c r="AC298" s="111" t="str">
        <f>IF(编辑!AO298="","",编辑!AO298)</f>
        <v/>
      </c>
    </row>
    <row r="299" spans="1:29">
      <c r="A299" s="109">
        <f>IF(编辑!A299="","",编辑!A299)</f>
        <v>230046</v>
      </c>
      <c r="B299" s="109" t="str">
        <f>IF(编辑!B299="","",编辑!B299)</f>
        <v>通缉任务</v>
      </c>
      <c r="C299" s="109">
        <f>IF(编辑!I299="","",编辑!I299)</f>
        <v>150000</v>
      </c>
      <c r="D299" s="109">
        <f>IF(编辑!J299="","",编辑!J299)</f>
        <v>450</v>
      </c>
      <c r="E299" s="109" t="str">
        <f>IF(编辑!K299="","",编辑!K299)</f>
        <v/>
      </c>
      <c r="F299" s="109">
        <f>IF(编辑!L299="","",编辑!L299)</f>
        <v>1762</v>
      </c>
      <c r="G299" s="109">
        <f>IF(编辑!N299="","",编辑!N299)</f>
        <v>12</v>
      </c>
      <c r="H299" s="109">
        <f>IF(编辑!O299="","",编辑!O299)</f>
        <v>1</v>
      </c>
      <c r="I299" s="109">
        <f>IF(编辑!P299="","",编辑!P299)</f>
        <v>3000</v>
      </c>
      <c r="J299" s="109">
        <f>IF(编辑!Q299="","",编辑!Q299)</f>
        <v>1716</v>
      </c>
      <c r="K299" s="109">
        <f>IF(编辑!S299="","",编辑!S299)</f>
        <v>1</v>
      </c>
      <c r="L299" s="109">
        <f>IF(编辑!T299="","",编辑!T299)</f>
        <v>1</v>
      </c>
      <c r="M299" s="109">
        <f>IF(编辑!U299="","",编辑!U299)</f>
        <v>300</v>
      </c>
      <c r="N299" s="109">
        <f>IF(编辑!V299="","",编辑!V299)</f>
        <v>1756</v>
      </c>
      <c r="O299" s="109">
        <f>IF(编辑!X299="","",编辑!X299)</f>
        <v>1</v>
      </c>
      <c r="P299" s="109">
        <f>IF(编辑!Y299="","",编辑!Y299)</f>
        <v>1</v>
      </c>
      <c r="Q299" s="109">
        <f>IF(编辑!Z299="","",编辑!Z299)</f>
        <v>500</v>
      </c>
      <c r="R299" s="109" t="str">
        <f>IF(编辑!AA299="","",编辑!AA299)</f>
        <v/>
      </c>
      <c r="S299" s="109" t="str">
        <f>IF(编辑!AC299="","",编辑!AC299)</f>
        <v/>
      </c>
      <c r="T299" s="109" t="str">
        <f>IF(编辑!AD299="","",编辑!AD299)</f>
        <v/>
      </c>
      <c r="U299" s="109" t="str">
        <f>IF(编辑!AE299="","",编辑!AE299)</f>
        <v/>
      </c>
      <c r="V299" s="109" t="str">
        <f>IF(编辑!AF299="","",编辑!AF299)</f>
        <v/>
      </c>
      <c r="W299" s="109" t="str">
        <f>IF(编辑!AH299="","",编辑!AH299)</f>
        <v/>
      </c>
      <c r="X299" s="109" t="str">
        <f>IF(编辑!AI299="","",编辑!AI299)</f>
        <v/>
      </c>
      <c r="Y299" s="109" t="str">
        <f>IF(编辑!AJ299="","",编辑!AJ299)</f>
        <v/>
      </c>
      <c r="Z299" s="109" t="str">
        <f>IF(编辑!AK299="","",编辑!AK299)</f>
        <v/>
      </c>
      <c r="AA299" s="109" t="str">
        <f>IF(编辑!AM299="","",编辑!AM299)</f>
        <v/>
      </c>
      <c r="AB299" s="109" t="str">
        <f>IF(编辑!AN299="","",编辑!AN299)</f>
        <v/>
      </c>
      <c r="AC299" s="111" t="str">
        <f>IF(编辑!AO299="","",编辑!AO299)</f>
        <v/>
      </c>
    </row>
    <row r="300" spans="1:29">
      <c r="A300" s="109">
        <f>IF(编辑!A300="","",编辑!A300)</f>
        <v>100100</v>
      </c>
      <c r="B300" s="109">
        <f>IF(编辑!B300="","",编辑!B300)</f>
        <v>100</v>
      </c>
      <c r="C300" s="109" t="str">
        <f>IF(编辑!I300="","",编辑!I300)</f>
        <v/>
      </c>
      <c r="D300" s="109">
        <f>IF(编辑!J300="","",编辑!J300)</f>
        <v>0</v>
      </c>
      <c r="E300" s="109" t="str">
        <f>IF(编辑!K300="","",编辑!K300)</f>
        <v/>
      </c>
      <c r="F300" s="109" t="str">
        <f>IF(编辑!L300="","",编辑!L300)</f>
        <v/>
      </c>
      <c r="G300" s="109" t="str">
        <f>IF(编辑!N300="","",编辑!N300)</f>
        <v/>
      </c>
      <c r="H300" s="109" t="str">
        <f>IF(编辑!O300="","",编辑!O300)</f>
        <v/>
      </c>
      <c r="I300" s="109" t="str">
        <f>IF(编辑!P300="","",编辑!P300)</f>
        <v/>
      </c>
      <c r="J300" s="109" t="str">
        <f>IF(编辑!Q300="","",编辑!Q300)</f>
        <v/>
      </c>
      <c r="K300" s="109" t="str">
        <f>IF(编辑!S300="","",编辑!S300)</f>
        <v/>
      </c>
      <c r="L300" s="109" t="str">
        <f>IF(编辑!T300="","",编辑!T300)</f>
        <v/>
      </c>
      <c r="M300" s="109" t="str">
        <f>IF(编辑!U300="","",编辑!U300)</f>
        <v/>
      </c>
      <c r="N300" s="109" t="str">
        <f>IF(编辑!V300="","",编辑!V300)</f>
        <v/>
      </c>
      <c r="O300" s="109" t="str">
        <f>IF(编辑!X300="","",编辑!X300)</f>
        <v/>
      </c>
      <c r="P300" s="109" t="str">
        <f>IF(编辑!Y300="","",编辑!Y300)</f>
        <v/>
      </c>
      <c r="Q300" s="109" t="str">
        <f>IF(编辑!Z300="","",编辑!Z300)</f>
        <v/>
      </c>
      <c r="R300" s="109" t="str">
        <f>IF(编辑!AA300="","",编辑!AA300)</f>
        <v/>
      </c>
      <c r="S300" s="109" t="str">
        <f>IF(编辑!AC300="","",编辑!AC300)</f>
        <v/>
      </c>
      <c r="T300" s="109" t="str">
        <f>IF(编辑!AD300="","",编辑!AD300)</f>
        <v/>
      </c>
      <c r="U300" s="109" t="str">
        <f>IF(编辑!AE300="","",编辑!AE300)</f>
        <v/>
      </c>
      <c r="V300" s="109" t="str">
        <f>IF(编辑!AF300="","",编辑!AF300)</f>
        <v/>
      </c>
      <c r="W300" s="109" t="str">
        <f>IF(编辑!AH300="","",编辑!AH300)</f>
        <v/>
      </c>
      <c r="X300" s="109" t="str">
        <f>IF(编辑!AI300="","",编辑!AI300)</f>
        <v/>
      </c>
      <c r="Y300" s="109" t="str">
        <f>IF(编辑!AJ300="","",编辑!AJ300)</f>
        <v/>
      </c>
      <c r="Z300" s="109" t="str">
        <f>IF(编辑!AK300="","",编辑!AK300)</f>
        <v/>
      </c>
      <c r="AA300" s="109" t="str">
        <f>IF(编辑!AM300="","",编辑!AM300)</f>
        <v/>
      </c>
      <c r="AB300" s="109" t="str">
        <f>IF(编辑!AN300="","",编辑!AN300)</f>
        <v/>
      </c>
      <c r="AC300" s="111" t="str">
        <f>IF(编辑!AO300="","",编辑!AO300)</f>
        <v/>
      </c>
    </row>
    <row r="301" spans="1:29">
      <c r="A301" s="109">
        <f>IF(编辑!A301="","",编辑!A301)</f>
        <v>100101</v>
      </c>
      <c r="B301" s="109">
        <f>IF(编辑!B301="","",编辑!B301)</f>
        <v>101</v>
      </c>
      <c r="C301" s="109" t="str">
        <f>IF(编辑!I301="","",编辑!I301)</f>
        <v/>
      </c>
      <c r="D301" s="109">
        <f>IF(编辑!J301="","",编辑!J301)</f>
        <v>0</v>
      </c>
      <c r="E301" s="109" t="str">
        <f>IF(编辑!K301="","",编辑!K301)</f>
        <v/>
      </c>
      <c r="F301" s="109" t="str">
        <f>IF(编辑!L301="","",编辑!L301)</f>
        <v/>
      </c>
      <c r="G301" s="109" t="str">
        <f>IF(编辑!N301="","",编辑!N301)</f>
        <v/>
      </c>
      <c r="H301" s="109" t="str">
        <f>IF(编辑!O301="","",编辑!O301)</f>
        <v/>
      </c>
      <c r="I301" s="109" t="str">
        <f>IF(编辑!P301="","",编辑!P301)</f>
        <v/>
      </c>
      <c r="J301" s="109" t="str">
        <f>IF(编辑!Q301="","",编辑!Q301)</f>
        <v/>
      </c>
      <c r="K301" s="109" t="str">
        <f>IF(编辑!S301="","",编辑!S301)</f>
        <v/>
      </c>
      <c r="L301" s="109" t="str">
        <f>IF(编辑!T301="","",编辑!T301)</f>
        <v/>
      </c>
      <c r="M301" s="109" t="str">
        <f>IF(编辑!U301="","",编辑!U301)</f>
        <v/>
      </c>
      <c r="N301" s="109" t="str">
        <f>IF(编辑!V301="","",编辑!V301)</f>
        <v/>
      </c>
      <c r="O301" s="109" t="str">
        <f>IF(编辑!X301="","",编辑!X301)</f>
        <v/>
      </c>
      <c r="P301" s="109" t="str">
        <f>IF(编辑!Y301="","",编辑!Y301)</f>
        <v/>
      </c>
      <c r="Q301" s="109" t="str">
        <f>IF(编辑!Z301="","",编辑!Z301)</f>
        <v/>
      </c>
      <c r="R301" s="109" t="str">
        <f>IF(编辑!AA301="","",编辑!AA301)</f>
        <v/>
      </c>
      <c r="S301" s="109" t="str">
        <f>IF(编辑!AC301="","",编辑!AC301)</f>
        <v/>
      </c>
      <c r="T301" s="109" t="str">
        <f>IF(编辑!AD301="","",编辑!AD301)</f>
        <v/>
      </c>
      <c r="U301" s="109" t="str">
        <f>IF(编辑!AE301="","",编辑!AE301)</f>
        <v/>
      </c>
      <c r="V301" s="109" t="str">
        <f>IF(编辑!AF301="","",编辑!AF301)</f>
        <v/>
      </c>
      <c r="W301" s="109" t="str">
        <f>IF(编辑!AH301="","",编辑!AH301)</f>
        <v/>
      </c>
      <c r="X301" s="109" t="str">
        <f>IF(编辑!AI301="","",编辑!AI301)</f>
        <v/>
      </c>
      <c r="Y301" s="109" t="str">
        <f>IF(编辑!AJ301="","",编辑!AJ301)</f>
        <v/>
      </c>
      <c r="Z301" s="109" t="str">
        <f>IF(编辑!AK301="","",编辑!AK301)</f>
        <v/>
      </c>
      <c r="AA301" s="109" t="str">
        <f>IF(编辑!AM301="","",编辑!AM301)</f>
        <v/>
      </c>
      <c r="AB301" s="109" t="str">
        <f>IF(编辑!AN301="","",编辑!AN301)</f>
        <v/>
      </c>
      <c r="AC301" s="111" t="str">
        <f>IF(编辑!AO301="","",编辑!AO301)</f>
        <v/>
      </c>
    </row>
    <row r="302" spans="1:29">
      <c r="A302" s="109">
        <f>IF(编辑!A302="","",编辑!A302)</f>
        <v>100102</v>
      </c>
      <c r="B302" s="109">
        <f>IF(编辑!B302="","",编辑!B302)</f>
        <v>102</v>
      </c>
      <c r="C302" s="109" t="str">
        <f>IF(编辑!I302="","",编辑!I302)</f>
        <v/>
      </c>
      <c r="D302" s="109">
        <f>IF(编辑!J302="","",编辑!J302)</f>
        <v>0</v>
      </c>
      <c r="E302" s="109" t="str">
        <f>IF(编辑!K302="","",编辑!K302)</f>
        <v/>
      </c>
      <c r="F302" s="109" t="str">
        <f>IF(编辑!L302="","",编辑!L302)</f>
        <v/>
      </c>
      <c r="G302" s="109" t="str">
        <f>IF(编辑!N302="","",编辑!N302)</f>
        <v/>
      </c>
      <c r="H302" s="109" t="str">
        <f>IF(编辑!O302="","",编辑!O302)</f>
        <v/>
      </c>
      <c r="I302" s="109" t="str">
        <f>IF(编辑!P302="","",编辑!P302)</f>
        <v/>
      </c>
      <c r="J302" s="109" t="str">
        <f>IF(编辑!Q302="","",编辑!Q302)</f>
        <v/>
      </c>
      <c r="K302" s="109" t="str">
        <f>IF(编辑!S302="","",编辑!S302)</f>
        <v/>
      </c>
      <c r="L302" s="109" t="str">
        <f>IF(编辑!T302="","",编辑!T302)</f>
        <v/>
      </c>
      <c r="M302" s="109" t="str">
        <f>IF(编辑!U302="","",编辑!U302)</f>
        <v/>
      </c>
      <c r="N302" s="109" t="str">
        <f>IF(编辑!V302="","",编辑!V302)</f>
        <v/>
      </c>
      <c r="O302" s="109" t="str">
        <f>IF(编辑!X302="","",编辑!X302)</f>
        <v/>
      </c>
      <c r="P302" s="109" t="str">
        <f>IF(编辑!Y302="","",编辑!Y302)</f>
        <v/>
      </c>
      <c r="Q302" s="109" t="str">
        <f>IF(编辑!Z302="","",编辑!Z302)</f>
        <v/>
      </c>
      <c r="R302" s="109" t="str">
        <f>IF(编辑!AA302="","",编辑!AA302)</f>
        <v/>
      </c>
      <c r="S302" s="109" t="str">
        <f>IF(编辑!AC302="","",编辑!AC302)</f>
        <v/>
      </c>
      <c r="T302" s="109" t="str">
        <f>IF(编辑!AD302="","",编辑!AD302)</f>
        <v/>
      </c>
      <c r="U302" s="109" t="str">
        <f>IF(编辑!AE302="","",编辑!AE302)</f>
        <v/>
      </c>
      <c r="V302" s="109" t="str">
        <f>IF(编辑!AF302="","",编辑!AF302)</f>
        <v/>
      </c>
      <c r="W302" s="109" t="str">
        <f>IF(编辑!AH302="","",编辑!AH302)</f>
        <v/>
      </c>
      <c r="X302" s="109" t="str">
        <f>IF(编辑!AI302="","",编辑!AI302)</f>
        <v/>
      </c>
      <c r="Y302" s="109" t="str">
        <f>IF(编辑!AJ302="","",编辑!AJ302)</f>
        <v/>
      </c>
      <c r="Z302" s="109" t="str">
        <f>IF(编辑!AK302="","",编辑!AK302)</f>
        <v/>
      </c>
      <c r="AA302" s="109" t="str">
        <f>IF(编辑!AM302="","",编辑!AM302)</f>
        <v/>
      </c>
      <c r="AB302" s="109" t="str">
        <f>IF(编辑!AN302="","",编辑!AN302)</f>
        <v/>
      </c>
      <c r="AC302" s="111" t="str">
        <f>IF(编辑!AO302="","",编辑!AO302)</f>
        <v/>
      </c>
    </row>
    <row r="303" spans="1:29">
      <c r="A303" s="109">
        <f>IF(编辑!A303="","",编辑!A303)</f>
        <v>100103</v>
      </c>
      <c r="B303" s="109">
        <f>IF(编辑!B303="","",编辑!B303)</f>
        <v>103</v>
      </c>
      <c r="C303" s="109" t="str">
        <f>IF(编辑!I303="","",编辑!I303)</f>
        <v/>
      </c>
      <c r="D303" s="109">
        <f>IF(编辑!J303="","",编辑!J303)</f>
        <v>0</v>
      </c>
      <c r="E303" s="109" t="str">
        <f>IF(编辑!K303="","",编辑!K303)</f>
        <v/>
      </c>
      <c r="F303" s="109" t="str">
        <f>IF(编辑!L303="","",编辑!L303)</f>
        <v/>
      </c>
      <c r="G303" s="109" t="str">
        <f>IF(编辑!N303="","",编辑!N303)</f>
        <v/>
      </c>
      <c r="H303" s="109" t="str">
        <f>IF(编辑!O303="","",编辑!O303)</f>
        <v/>
      </c>
      <c r="I303" s="109" t="str">
        <f>IF(编辑!P303="","",编辑!P303)</f>
        <v/>
      </c>
      <c r="J303" s="109" t="str">
        <f>IF(编辑!Q303="","",编辑!Q303)</f>
        <v/>
      </c>
      <c r="K303" s="109" t="str">
        <f>IF(编辑!S303="","",编辑!S303)</f>
        <v/>
      </c>
      <c r="L303" s="109" t="str">
        <f>IF(编辑!T303="","",编辑!T303)</f>
        <v/>
      </c>
      <c r="M303" s="109" t="str">
        <f>IF(编辑!U303="","",编辑!U303)</f>
        <v/>
      </c>
      <c r="N303" s="109" t="str">
        <f>IF(编辑!V303="","",编辑!V303)</f>
        <v/>
      </c>
      <c r="O303" s="109" t="str">
        <f>IF(编辑!X303="","",编辑!X303)</f>
        <v/>
      </c>
      <c r="P303" s="109" t="str">
        <f>IF(编辑!Y303="","",编辑!Y303)</f>
        <v/>
      </c>
      <c r="Q303" s="109" t="str">
        <f>IF(编辑!Z303="","",编辑!Z303)</f>
        <v/>
      </c>
      <c r="R303" s="109" t="str">
        <f>IF(编辑!AA303="","",编辑!AA303)</f>
        <v/>
      </c>
      <c r="S303" s="109" t="str">
        <f>IF(编辑!AC303="","",编辑!AC303)</f>
        <v/>
      </c>
      <c r="T303" s="109" t="str">
        <f>IF(编辑!AD303="","",编辑!AD303)</f>
        <v/>
      </c>
      <c r="U303" s="109" t="str">
        <f>IF(编辑!AE303="","",编辑!AE303)</f>
        <v/>
      </c>
      <c r="V303" s="109" t="str">
        <f>IF(编辑!AF303="","",编辑!AF303)</f>
        <v/>
      </c>
      <c r="W303" s="109" t="str">
        <f>IF(编辑!AH303="","",编辑!AH303)</f>
        <v/>
      </c>
      <c r="X303" s="109" t="str">
        <f>IF(编辑!AI303="","",编辑!AI303)</f>
        <v/>
      </c>
      <c r="Y303" s="109" t="str">
        <f>IF(编辑!AJ303="","",编辑!AJ303)</f>
        <v/>
      </c>
      <c r="Z303" s="109" t="str">
        <f>IF(编辑!AK303="","",编辑!AK303)</f>
        <v/>
      </c>
      <c r="AA303" s="109" t="str">
        <f>IF(编辑!AM303="","",编辑!AM303)</f>
        <v/>
      </c>
      <c r="AB303" s="109" t="str">
        <f>IF(编辑!AN303="","",编辑!AN303)</f>
        <v/>
      </c>
      <c r="AC303" s="111" t="str">
        <f>IF(编辑!AO303="","",编辑!AO303)</f>
        <v/>
      </c>
    </row>
    <row r="304" spans="1:29">
      <c r="A304" s="109">
        <f>IF(编辑!A304="","",编辑!A304)</f>
        <v>100104</v>
      </c>
      <c r="B304" s="109">
        <f>IF(编辑!B304="","",编辑!B304)</f>
        <v>104</v>
      </c>
      <c r="C304" s="109" t="str">
        <f>IF(编辑!I304="","",编辑!I304)</f>
        <v/>
      </c>
      <c r="D304" s="109">
        <f>IF(编辑!J304="","",编辑!J304)</f>
        <v>0</v>
      </c>
      <c r="E304" s="109" t="str">
        <f>IF(编辑!K304="","",编辑!K304)</f>
        <v/>
      </c>
      <c r="F304" s="109" t="str">
        <f>IF(编辑!L304="","",编辑!L304)</f>
        <v/>
      </c>
      <c r="G304" s="109" t="str">
        <f>IF(编辑!N304="","",编辑!N304)</f>
        <v/>
      </c>
      <c r="H304" s="109" t="str">
        <f>IF(编辑!O304="","",编辑!O304)</f>
        <v/>
      </c>
      <c r="I304" s="109" t="str">
        <f>IF(编辑!P304="","",编辑!P304)</f>
        <v/>
      </c>
      <c r="J304" s="109" t="str">
        <f>IF(编辑!Q304="","",编辑!Q304)</f>
        <v/>
      </c>
      <c r="K304" s="109" t="str">
        <f>IF(编辑!S304="","",编辑!S304)</f>
        <v/>
      </c>
      <c r="L304" s="109" t="str">
        <f>IF(编辑!T304="","",编辑!T304)</f>
        <v/>
      </c>
      <c r="M304" s="109" t="str">
        <f>IF(编辑!U304="","",编辑!U304)</f>
        <v/>
      </c>
      <c r="N304" s="109" t="str">
        <f>IF(编辑!V304="","",编辑!V304)</f>
        <v/>
      </c>
      <c r="O304" s="109" t="str">
        <f>IF(编辑!X304="","",编辑!X304)</f>
        <v/>
      </c>
      <c r="P304" s="109" t="str">
        <f>IF(编辑!Y304="","",编辑!Y304)</f>
        <v/>
      </c>
      <c r="Q304" s="109" t="str">
        <f>IF(编辑!Z304="","",编辑!Z304)</f>
        <v/>
      </c>
      <c r="R304" s="109" t="str">
        <f>IF(编辑!AA304="","",编辑!AA304)</f>
        <v/>
      </c>
      <c r="S304" s="109" t="str">
        <f>IF(编辑!AC304="","",编辑!AC304)</f>
        <v/>
      </c>
      <c r="T304" s="109" t="str">
        <f>IF(编辑!AD304="","",编辑!AD304)</f>
        <v/>
      </c>
      <c r="U304" s="109" t="str">
        <f>IF(编辑!AE304="","",编辑!AE304)</f>
        <v/>
      </c>
      <c r="V304" s="109" t="str">
        <f>IF(编辑!AF304="","",编辑!AF304)</f>
        <v/>
      </c>
      <c r="W304" s="109" t="str">
        <f>IF(编辑!AH304="","",编辑!AH304)</f>
        <v/>
      </c>
      <c r="X304" s="109" t="str">
        <f>IF(编辑!AI304="","",编辑!AI304)</f>
        <v/>
      </c>
      <c r="Y304" s="109" t="str">
        <f>IF(编辑!AJ304="","",编辑!AJ304)</f>
        <v/>
      </c>
      <c r="Z304" s="109" t="str">
        <f>IF(编辑!AK304="","",编辑!AK304)</f>
        <v/>
      </c>
      <c r="AA304" s="109" t="str">
        <f>IF(编辑!AM304="","",编辑!AM304)</f>
        <v/>
      </c>
      <c r="AB304" s="109" t="str">
        <f>IF(编辑!AN304="","",编辑!AN304)</f>
        <v/>
      </c>
      <c r="AC304" s="111" t="str">
        <f>IF(编辑!AO304="","",编辑!AO304)</f>
        <v/>
      </c>
    </row>
    <row r="305" spans="1:29">
      <c r="A305" s="109">
        <f>IF(编辑!A305="","",编辑!A305)</f>
        <v>110001</v>
      </c>
      <c r="B305" s="109">
        <f>IF(编辑!B305="","",编辑!B305)</f>
        <v>10001</v>
      </c>
      <c r="C305" s="109" t="str">
        <f>IF(编辑!I305="","",编辑!I305)</f>
        <v/>
      </c>
      <c r="D305" s="109">
        <f>IF(编辑!J305="","",编辑!J305)</f>
        <v>0</v>
      </c>
      <c r="E305" s="109" t="str">
        <f>IF(编辑!K305="","",编辑!K305)</f>
        <v/>
      </c>
      <c r="F305" s="109">
        <f>IF(编辑!L305="","",编辑!L305)</f>
        <v>5098</v>
      </c>
      <c r="G305" s="109">
        <f>IF(编辑!N305="","",编辑!N305)</f>
        <v>1</v>
      </c>
      <c r="H305" s="109">
        <f>IF(编辑!O305="","",编辑!O305)</f>
        <v>1</v>
      </c>
      <c r="I305" s="109">
        <f>IF(编辑!P305="","",编辑!P305)</f>
        <v>10000</v>
      </c>
      <c r="J305" s="109" t="str">
        <f>IF(编辑!Q305="","",编辑!Q305)</f>
        <v/>
      </c>
      <c r="K305" s="109" t="str">
        <f>IF(编辑!S305="","",编辑!S305)</f>
        <v/>
      </c>
      <c r="L305" s="109" t="str">
        <f>IF(编辑!T305="","",编辑!T305)</f>
        <v/>
      </c>
      <c r="M305" s="109" t="str">
        <f>IF(编辑!U305="","",编辑!U305)</f>
        <v/>
      </c>
      <c r="N305" s="109" t="str">
        <f>IF(编辑!V305="","",编辑!V305)</f>
        <v/>
      </c>
      <c r="O305" s="109" t="str">
        <f>IF(编辑!X305="","",编辑!X305)</f>
        <v/>
      </c>
      <c r="P305" s="109" t="str">
        <f>IF(编辑!Y305="","",编辑!Y305)</f>
        <v/>
      </c>
      <c r="Q305" s="109" t="str">
        <f>IF(编辑!Z305="","",编辑!Z305)</f>
        <v/>
      </c>
      <c r="R305" s="109" t="str">
        <f>IF(编辑!AA305="","",编辑!AA305)</f>
        <v/>
      </c>
      <c r="S305" s="109" t="str">
        <f>IF(编辑!AC305="","",编辑!AC305)</f>
        <v/>
      </c>
      <c r="T305" s="109" t="str">
        <f>IF(编辑!AD305="","",编辑!AD305)</f>
        <v/>
      </c>
      <c r="U305" s="109" t="str">
        <f>IF(编辑!AE305="","",编辑!AE305)</f>
        <v/>
      </c>
      <c r="V305" s="109" t="str">
        <f>IF(编辑!AF305="","",编辑!AF305)</f>
        <v/>
      </c>
      <c r="W305" s="109" t="str">
        <f>IF(编辑!AH305="","",编辑!AH305)</f>
        <v/>
      </c>
      <c r="X305" s="109" t="str">
        <f>IF(编辑!AI305="","",编辑!AI305)</f>
        <v/>
      </c>
      <c r="Y305" s="109" t="str">
        <f>IF(编辑!AJ305="","",编辑!AJ305)</f>
        <v/>
      </c>
      <c r="Z305" s="109" t="str">
        <f>IF(编辑!AK305="","",编辑!AK305)</f>
        <v/>
      </c>
      <c r="AA305" s="109" t="str">
        <f>IF(编辑!AM305="","",编辑!AM305)</f>
        <v/>
      </c>
      <c r="AB305" s="109" t="str">
        <f>IF(编辑!AN305="","",编辑!AN305)</f>
        <v/>
      </c>
      <c r="AC305" s="111" t="str">
        <f>IF(编辑!AO305="","",编辑!AO305)</f>
        <v/>
      </c>
    </row>
    <row r="306" spans="1:29">
      <c r="A306" s="109">
        <f>IF(编辑!A306="","",编辑!A306)</f>
        <v>110002</v>
      </c>
      <c r="B306" s="109">
        <f>IF(编辑!B306="","",编辑!B306)</f>
        <v>10002</v>
      </c>
      <c r="C306" s="109" t="str">
        <f>IF(编辑!I306="","",编辑!I306)</f>
        <v/>
      </c>
      <c r="D306" s="109">
        <f>IF(编辑!J306="","",编辑!J306)</f>
        <v>0</v>
      </c>
      <c r="E306" s="109" t="str">
        <f>IF(编辑!K306="","",编辑!K306)</f>
        <v/>
      </c>
      <c r="F306" s="109" t="str">
        <f>IF(编辑!L306="","",编辑!L306)</f>
        <v/>
      </c>
      <c r="G306" s="109" t="str">
        <f>IF(编辑!N306="","",编辑!N306)</f>
        <v/>
      </c>
      <c r="H306" s="109" t="str">
        <f>IF(编辑!O306="","",编辑!O306)</f>
        <v/>
      </c>
      <c r="I306" s="109" t="str">
        <f>IF(编辑!P306="","",编辑!P306)</f>
        <v/>
      </c>
      <c r="J306" s="109" t="str">
        <f>IF(编辑!Q306="","",编辑!Q306)</f>
        <v/>
      </c>
      <c r="K306" s="109" t="str">
        <f>IF(编辑!S306="","",编辑!S306)</f>
        <v/>
      </c>
      <c r="L306" s="109" t="str">
        <f>IF(编辑!T306="","",编辑!T306)</f>
        <v/>
      </c>
      <c r="M306" s="109" t="str">
        <f>IF(编辑!U306="","",编辑!U306)</f>
        <v/>
      </c>
      <c r="N306" s="109" t="str">
        <f>IF(编辑!V306="","",编辑!V306)</f>
        <v/>
      </c>
      <c r="O306" s="109" t="str">
        <f>IF(编辑!X306="","",编辑!X306)</f>
        <v/>
      </c>
      <c r="P306" s="109" t="str">
        <f>IF(编辑!Y306="","",编辑!Y306)</f>
        <v/>
      </c>
      <c r="Q306" s="109" t="str">
        <f>IF(编辑!Z306="","",编辑!Z306)</f>
        <v/>
      </c>
      <c r="R306" s="109" t="str">
        <f>IF(编辑!AA306="","",编辑!AA306)</f>
        <v/>
      </c>
      <c r="S306" s="109" t="str">
        <f>IF(编辑!AC306="","",编辑!AC306)</f>
        <v/>
      </c>
      <c r="T306" s="109" t="str">
        <f>IF(编辑!AD306="","",编辑!AD306)</f>
        <v/>
      </c>
      <c r="U306" s="109" t="str">
        <f>IF(编辑!AE306="","",编辑!AE306)</f>
        <v/>
      </c>
      <c r="V306" s="109" t="str">
        <f>IF(编辑!AF306="","",编辑!AF306)</f>
        <v/>
      </c>
      <c r="W306" s="109" t="str">
        <f>IF(编辑!AH306="","",编辑!AH306)</f>
        <v/>
      </c>
      <c r="X306" s="109" t="str">
        <f>IF(编辑!AI306="","",编辑!AI306)</f>
        <v/>
      </c>
      <c r="Y306" s="109" t="str">
        <f>IF(编辑!AJ306="","",编辑!AJ306)</f>
        <v/>
      </c>
      <c r="Z306" s="109" t="str">
        <f>IF(编辑!AK306="","",编辑!AK306)</f>
        <v/>
      </c>
      <c r="AA306" s="109" t="str">
        <f>IF(编辑!AM306="","",编辑!AM306)</f>
        <v/>
      </c>
      <c r="AB306" s="109" t="str">
        <f>IF(编辑!AN306="","",编辑!AN306)</f>
        <v/>
      </c>
      <c r="AC306" s="111" t="str">
        <f>IF(编辑!AO306="","",编辑!AO306)</f>
        <v/>
      </c>
    </row>
    <row r="307" spans="1:29">
      <c r="A307" s="109">
        <f>IF(编辑!A307="","",编辑!A307)</f>
        <v>110003</v>
      </c>
      <c r="B307" s="109">
        <f>IF(编辑!B307="","",编辑!B307)</f>
        <v>10003</v>
      </c>
      <c r="C307" s="109" t="str">
        <f>IF(编辑!I307="","",编辑!I307)</f>
        <v/>
      </c>
      <c r="D307" s="109">
        <f>IF(编辑!J307="","",编辑!J307)</f>
        <v>0</v>
      </c>
      <c r="E307" s="109" t="str">
        <f>IF(编辑!K307="","",编辑!K307)</f>
        <v/>
      </c>
      <c r="F307" s="109" t="str">
        <f>IF(编辑!L307="","",编辑!L307)</f>
        <v/>
      </c>
      <c r="G307" s="109" t="str">
        <f>IF(编辑!N307="","",编辑!N307)</f>
        <v/>
      </c>
      <c r="H307" s="109" t="str">
        <f>IF(编辑!O307="","",编辑!O307)</f>
        <v/>
      </c>
      <c r="I307" s="109" t="str">
        <f>IF(编辑!P307="","",编辑!P307)</f>
        <v/>
      </c>
      <c r="J307" s="109" t="str">
        <f>IF(编辑!Q307="","",编辑!Q307)</f>
        <v/>
      </c>
      <c r="K307" s="109" t="str">
        <f>IF(编辑!S307="","",编辑!S307)</f>
        <v/>
      </c>
      <c r="L307" s="109" t="str">
        <f>IF(编辑!T307="","",编辑!T307)</f>
        <v/>
      </c>
      <c r="M307" s="109" t="str">
        <f>IF(编辑!U307="","",编辑!U307)</f>
        <v/>
      </c>
      <c r="N307" s="109" t="str">
        <f>IF(编辑!V307="","",编辑!V307)</f>
        <v/>
      </c>
      <c r="O307" s="109" t="str">
        <f>IF(编辑!X307="","",编辑!X307)</f>
        <v/>
      </c>
      <c r="P307" s="109" t="str">
        <f>IF(编辑!Y307="","",编辑!Y307)</f>
        <v/>
      </c>
      <c r="Q307" s="109" t="str">
        <f>IF(编辑!Z307="","",编辑!Z307)</f>
        <v/>
      </c>
      <c r="R307" s="109" t="str">
        <f>IF(编辑!AA307="","",编辑!AA307)</f>
        <v/>
      </c>
      <c r="S307" s="109" t="str">
        <f>IF(编辑!AC307="","",编辑!AC307)</f>
        <v/>
      </c>
      <c r="T307" s="109" t="str">
        <f>IF(编辑!AD307="","",编辑!AD307)</f>
        <v/>
      </c>
      <c r="U307" s="109" t="str">
        <f>IF(编辑!AE307="","",编辑!AE307)</f>
        <v/>
      </c>
      <c r="V307" s="109" t="str">
        <f>IF(编辑!AF307="","",编辑!AF307)</f>
        <v/>
      </c>
      <c r="W307" s="109" t="str">
        <f>IF(编辑!AH307="","",编辑!AH307)</f>
        <v/>
      </c>
      <c r="X307" s="109" t="str">
        <f>IF(编辑!AI307="","",编辑!AI307)</f>
        <v/>
      </c>
      <c r="Y307" s="109" t="str">
        <f>IF(编辑!AJ307="","",编辑!AJ307)</f>
        <v/>
      </c>
      <c r="Z307" s="109" t="str">
        <f>IF(编辑!AK307="","",编辑!AK307)</f>
        <v/>
      </c>
      <c r="AA307" s="109" t="str">
        <f>IF(编辑!AM307="","",编辑!AM307)</f>
        <v/>
      </c>
      <c r="AB307" s="109" t="str">
        <f>IF(编辑!AN307="","",编辑!AN307)</f>
        <v/>
      </c>
      <c r="AC307" s="111" t="str">
        <f>IF(编辑!AO307="","",编辑!AO307)</f>
        <v/>
      </c>
    </row>
    <row r="308" spans="1:29">
      <c r="A308" s="109">
        <f>IF(编辑!A308="","",编辑!A308)</f>
        <v>110004</v>
      </c>
      <c r="B308" s="109">
        <f>IF(编辑!B308="","",编辑!B308)</f>
        <v>10004</v>
      </c>
      <c r="C308" s="109" t="str">
        <f>IF(编辑!I308="","",编辑!I308)</f>
        <v/>
      </c>
      <c r="D308" s="109">
        <f>IF(编辑!J308="","",编辑!J308)</f>
        <v>0</v>
      </c>
      <c r="E308" s="109" t="str">
        <f>IF(编辑!K308="","",编辑!K308)</f>
        <v/>
      </c>
      <c r="F308" s="109" t="str">
        <f>IF(编辑!L308="","",编辑!L308)</f>
        <v/>
      </c>
      <c r="G308" s="109" t="str">
        <f>IF(编辑!N308="","",编辑!N308)</f>
        <v/>
      </c>
      <c r="H308" s="109" t="str">
        <f>IF(编辑!O308="","",编辑!O308)</f>
        <v/>
      </c>
      <c r="I308" s="109" t="str">
        <f>IF(编辑!P308="","",编辑!P308)</f>
        <v/>
      </c>
      <c r="J308" s="109" t="str">
        <f>IF(编辑!Q308="","",编辑!Q308)</f>
        <v/>
      </c>
      <c r="K308" s="109" t="str">
        <f>IF(编辑!S308="","",编辑!S308)</f>
        <v/>
      </c>
      <c r="L308" s="109" t="str">
        <f>IF(编辑!T308="","",编辑!T308)</f>
        <v/>
      </c>
      <c r="M308" s="109" t="str">
        <f>IF(编辑!U308="","",编辑!U308)</f>
        <v/>
      </c>
      <c r="N308" s="109" t="str">
        <f>IF(编辑!V308="","",编辑!V308)</f>
        <v/>
      </c>
      <c r="O308" s="109" t="str">
        <f>IF(编辑!X308="","",编辑!X308)</f>
        <v/>
      </c>
      <c r="P308" s="109" t="str">
        <f>IF(编辑!Y308="","",编辑!Y308)</f>
        <v/>
      </c>
      <c r="Q308" s="109" t="str">
        <f>IF(编辑!Z308="","",编辑!Z308)</f>
        <v/>
      </c>
      <c r="R308" s="109" t="str">
        <f>IF(编辑!AA308="","",编辑!AA308)</f>
        <v/>
      </c>
      <c r="S308" s="109" t="str">
        <f>IF(编辑!AC308="","",编辑!AC308)</f>
        <v/>
      </c>
      <c r="T308" s="109" t="str">
        <f>IF(编辑!AD308="","",编辑!AD308)</f>
        <v/>
      </c>
      <c r="U308" s="109" t="str">
        <f>IF(编辑!AE308="","",编辑!AE308)</f>
        <v/>
      </c>
      <c r="V308" s="109" t="str">
        <f>IF(编辑!AF308="","",编辑!AF308)</f>
        <v/>
      </c>
      <c r="W308" s="109" t="str">
        <f>IF(编辑!AH308="","",编辑!AH308)</f>
        <v/>
      </c>
      <c r="X308" s="109" t="str">
        <f>IF(编辑!AI308="","",编辑!AI308)</f>
        <v/>
      </c>
      <c r="Y308" s="109" t="str">
        <f>IF(编辑!AJ308="","",编辑!AJ308)</f>
        <v/>
      </c>
      <c r="Z308" s="109" t="str">
        <f>IF(编辑!AK308="","",编辑!AK308)</f>
        <v/>
      </c>
      <c r="AA308" s="109" t="str">
        <f>IF(编辑!AM308="","",编辑!AM308)</f>
        <v/>
      </c>
      <c r="AB308" s="109" t="str">
        <f>IF(编辑!AN308="","",编辑!AN308)</f>
        <v/>
      </c>
      <c r="AC308" s="111" t="str">
        <f>IF(编辑!AO308="","",编辑!AO308)</f>
        <v/>
      </c>
    </row>
    <row r="309" spans="1:29">
      <c r="A309" s="109">
        <f>IF(编辑!A309="","",编辑!A309)</f>
        <v>110005</v>
      </c>
      <c r="B309" s="109">
        <f>IF(编辑!B309="","",编辑!B309)</f>
        <v>10005</v>
      </c>
      <c r="C309" s="109" t="str">
        <f>IF(编辑!I309="","",编辑!I309)</f>
        <v/>
      </c>
      <c r="D309" s="109">
        <f>IF(编辑!J309="","",编辑!J309)</f>
        <v>0</v>
      </c>
      <c r="E309" s="109" t="str">
        <f>IF(编辑!K309="","",编辑!K309)</f>
        <v/>
      </c>
      <c r="F309" s="109" t="str">
        <f>IF(编辑!L309="","",编辑!L309)</f>
        <v/>
      </c>
      <c r="G309" s="109" t="str">
        <f>IF(编辑!N309="","",编辑!N309)</f>
        <v/>
      </c>
      <c r="H309" s="109" t="str">
        <f>IF(编辑!O309="","",编辑!O309)</f>
        <v/>
      </c>
      <c r="I309" s="109" t="str">
        <f>IF(编辑!P309="","",编辑!P309)</f>
        <v/>
      </c>
      <c r="J309" s="109" t="str">
        <f>IF(编辑!Q309="","",编辑!Q309)</f>
        <v/>
      </c>
      <c r="K309" s="109" t="str">
        <f>IF(编辑!S309="","",编辑!S309)</f>
        <v/>
      </c>
      <c r="L309" s="109" t="str">
        <f>IF(编辑!T309="","",编辑!T309)</f>
        <v/>
      </c>
      <c r="M309" s="109" t="str">
        <f>IF(编辑!U309="","",编辑!U309)</f>
        <v/>
      </c>
      <c r="N309" s="109" t="str">
        <f>IF(编辑!V309="","",编辑!V309)</f>
        <v/>
      </c>
      <c r="O309" s="109" t="str">
        <f>IF(编辑!X309="","",编辑!X309)</f>
        <v/>
      </c>
      <c r="P309" s="109" t="str">
        <f>IF(编辑!Y309="","",编辑!Y309)</f>
        <v/>
      </c>
      <c r="Q309" s="109" t="str">
        <f>IF(编辑!Z309="","",编辑!Z309)</f>
        <v/>
      </c>
      <c r="R309" s="109" t="str">
        <f>IF(编辑!AA309="","",编辑!AA309)</f>
        <v/>
      </c>
      <c r="S309" s="109" t="str">
        <f>IF(编辑!AC309="","",编辑!AC309)</f>
        <v/>
      </c>
      <c r="T309" s="109" t="str">
        <f>IF(编辑!AD309="","",编辑!AD309)</f>
        <v/>
      </c>
      <c r="U309" s="109" t="str">
        <f>IF(编辑!AE309="","",编辑!AE309)</f>
        <v/>
      </c>
      <c r="V309" s="109" t="str">
        <f>IF(编辑!AF309="","",编辑!AF309)</f>
        <v/>
      </c>
      <c r="W309" s="109" t="str">
        <f>IF(编辑!AH309="","",编辑!AH309)</f>
        <v/>
      </c>
      <c r="X309" s="109" t="str">
        <f>IF(编辑!AI309="","",编辑!AI309)</f>
        <v/>
      </c>
      <c r="Y309" s="109" t="str">
        <f>IF(编辑!AJ309="","",编辑!AJ309)</f>
        <v/>
      </c>
      <c r="Z309" s="109" t="str">
        <f>IF(编辑!AK309="","",编辑!AK309)</f>
        <v/>
      </c>
      <c r="AA309" s="109" t="str">
        <f>IF(编辑!AM309="","",编辑!AM309)</f>
        <v/>
      </c>
      <c r="AB309" s="109" t="str">
        <f>IF(编辑!AN309="","",编辑!AN309)</f>
        <v/>
      </c>
      <c r="AC309" s="111" t="str">
        <f>IF(编辑!AO309="","",编辑!AO309)</f>
        <v/>
      </c>
    </row>
    <row r="310" spans="1:29">
      <c r="A310" s="109">
        <f>IF(编辑!A310="","",编辑!A310)</f>
        <v>110006</v>
      </c>
      <c r="B310" s="109">
        <f>IF(编辑!B310="","",编辑!B310)</f>
        <v>10006</v>
      </c>
      <c r="C310" s="109" t="str">
        <f>IF(编辑!I310="","",编辑!I310)</f>
        <v/>
      </c>
      <c r="D310" s="109">
        <f>IF(编辑!J310="","",编辑!J310)</f>
        <v>0</v>
      </c>
      <c r="E310" s="109" t="str">
        <f>IF(编辑!K310="","",编辑!K310)</f>
        <v/>
      </c>
      <c r="F310" s="109" t="str">
        <f>IF(编辑!L310="","",编辑!L310)</f>
        <v/>
      </c>
      <c r="G310" s="109" t="str">
        <f>IF(编辑!N310="","",编辑!N310)</f>
        <v/>
      </c>
      <c r="H310" s="109" t="str">
        <f>IF(编辑!O310="","",编辑!O310)</f>
        <v/>
      </c>
      <c r="I310" s="109" t="str">
        <f>IF(编辑!P310="","",编辑!P310)</f>
        <v/>
      </c>
      <c r="J310" s="109" t="str">
        <f>IF(编辑!Q310="","",编辑!Q310)</f>
        <v/>
      </c>
      <c r="K310" s="109" t="str">
        <f>IF(编辑!S310="","",编辑!S310)</f>
        <v/>
      </c>
      <c r="L310" s="109" t="str">
        <f>IF(编辑!T310="","",编辑!T310)</f>
        <v/>
      </c>
      <c r="M310" s="109" t="str">
        <f>IF(编辑!U310="","",编辑!U310)</f>
        <v/>
      </c>
      <c r="N310" s="109" t="str">
        <f>IF(编辑!V310="","",编辑!V310)</f>
        <v/>
      </c>
      <c r="O310" s="109" t="str">
        <f>IF(编辑!X310="","",编辑!X310)</f>
        <v/>
      </c>
      <c r="P310" s="109" t="str">
        <f>IF(编辑!Y310="","",编辑!Y310)</f>
        <v/>
      </c>
      <c r="Q310" s="109" t="str">
        <f>IF(编辑!Z310="","",编辑!Z310)</f>
        <v/>
      </c>
      <c r="R310" s="109" t="str">
        <f>IF(编辑!AA310="","",编辑!AA310)</f>
        <v/>
      </c>
      <c r="S310" s="109" t="str">
        <f>IF(编辑!AC310="","",编辑!AC310)</f>
        <v/>
      </c>
      <c r="T310" s="109" t="str">
        <f>IF(编辑!AD310="","",编辑!AD310)</f>
        <v/>
      </c>
      <c r="U310" s="109" t="str">
        <f>IF(编辑!AE310="","",编辑!AE310)</f>
        <v/>
      </c>
      <c r="V310" s="109" t="str">
        <f>IF(编辑!AF310="","",编辑!AF310)</f>
        <v/>
      </c>
      <c r="W310" s="109" t="str">
        <f>IF(编辑!AH310="","",编辑!AH310)</f>
        <v/>
      </c>
      <c r="X310" s="109" t="str">
        <f>IF(编辑!AI310="","",编辑!AI310)</f>
        <v/>
      </c>
      <c r="Y310" s="109" t="str">
        <f>IF(编辑!AJ310="","",编辑!AJ310)</f>
        <v/>
      </c>
      <c r="Z310" s="109" t="str">
        <f>IF(编辑!AK310="","",编辑!AK310)</f>
        <v/>
      </c>
      <c r="AA310" s="109" t="str">
        <f>IF(编辑!AM310="","",编辑!AM310)</f>
        <v/>
      </c>
      <c r="AB310" s="109" t="str">
        <f>IF(编辑!AN310="","",编辑!AN310)</f>
        <v/>
      </c>
      <c r="AC310" s="111" t="str">
        <f>IF(编辑!AO310="","",编辑!AO310)</f>
        <v/>
      </c>
    </row>
    <row r="311" spans="1:29">
      <c r="A311" s="109">
        <f>IF(编辑!A311="","",编辑!A311)</f>
        <v>110007</v>
      </c>
      <c r="B311" s="109">
        <f>IF(编辑!B311="","",编辑!B311)</f>
        <v>10007</v>
      </c>
      <c r="C311" s="109" t="str">
        <f>IF(编辑!I311="","",编辑!I311)</f>
        <v/>
      </c>
      <c r="D311" s="109">
        <f>IF(编辑!J311="","",编辑!J311)</f>
        <v>0</v>
      </c>
      <c r="E311" s="109" t="str">
        <f>IF(编辑!K311="","",编辑!K311)</f>
        <v/>
      </c>
      <c r="F311" s="109" t="str">
        <f>IF(编辑!L311="","",编辑!L311)</f>
        <v/>
      </c>
      <c r="G311" s="109" t="str">
        <f>IF(编辑!N311="","",编辑!N311)</f>
        <v/>
      </c>
      <c r="H311" s="109" t="str">
        <f>IF(编辑!O311="","",编辑!O311)</f>
        <v/>
      </c>
      <c r="I311" s="109" t="str">
        <f>IF(编辑!P311="","",编辑!P311)</f>
        <v/>
      </c>
      <c r="J311" s="109" t="str">
        <f>IF(编辑!Q311="","",编辑!Q311)</f>
        <v/>
      </c>
      <c r="K311" s="109" t="str">
        <f>IF(编辑!S311="","",编辑!S311)</f>
        <v/>
      </c>
      <c r="L311" s="109" t="str">
        <f>IF(编辑!T311="","",编辑!T311)</f>
        <v/>
      </c>
      <c r="M311" s="109" t="str">
        <f>IF(编辑!U311="","",编辑!U311)</f>
        <v/>
      </c>
      <c r="N311" s="109" t="str">
        <f>IF(编辑!V311="","",编辑!V311)</f>
        <v/>
      </c>
      <c r="O311" s="109" t="str">
        <f>IF(编辑!X311="","",编辑!X311)</f>
        <v/>
      </c>
      <c r="P311" s="109" t="str">
        <f>IF(编辑!Y311="","",编辑!Y311)</f>
        <v/>
      </c>
      <c r="Q311" s="109" t="str">
        <f>IF(编辑!Z311="","",编辑!Z311)</f>
        <v/>
      </c>
      <c r="R311" s="109" t="str">
        <f>IF(编辑!AA311="","",编辑!AA311)</f>
        <v/>
      </c>
      <c r="S311" s="109" t="str">
        <f>IF(编辑!AC311="","",编辑!AC311)</f>
        <v/>
      </c>
      <c r="T311" s="109" t="str">
        <f>IF(编辑!AD311="","",编辑!AD311)</f>
        <v/>
      </c>
      <c r="U311" s="109" t="str">
        <f>IF(编辑!AE311="","",编辑!AE311)</f>
        <v/>
      </c>
      <c r="V311" s="109" t="str">
        <f>IF(编辑!AF311="","",编辑!AF311)</f>
        <v/>
      </c>
      <c r="W311" s="109" t="str">
        <f>IF(编辑!AH311="","",编辑!AH311)</f>
        <v/>
      </c>
      <c r="X311" s="109" t="str">
        <f>IF(编辑!AI311="","",编辑!AI311)</f>
        <v/>
      </c>
      <c r="Y311" s="109" t="str">
        <f>IF(编辑!AJ311="","",编辑!AJ311)</f>
        <v/>
      </c>
      <c r="Z311" s="109" t="str">
        <f>IF(编辑!AK311="","",编辑!AK311)</f>
        <v/>
      </c>
      <c r="AA311" s="109" t="str">
        <f>IF(编辑!AM311="","",编辑!AM311)</f>
        <v/>
      </c>
      <c r="AB311" s="109" t="str">
        <f>IF(编辑!AN311="","",编辑!AN311)</f>
        <v/>
      </c>
      <c r="AC311" s="111" t="str">
        <f>IF(编辑!AO311="","",编辑!AO311)</f>
        <v/>
      </c>
    </row>
    <row r="312" spans="1:29">
      <c r="A312" s="109">
        <f>IF(编辑!A312="","",编辑!A312)</f>
        <v>110008</v>
      </c>
      <c r="B312" s="109">
        <f>IF(编辑!B312="","",编辑!B312)</f>
        <v>10008</v>
      </c>
      <c r="C312" s="109" t="str">
        <f>IF(编辑!I312="","",编辑!I312)</f>
        <v/>
      </c>
      <c r="D312" s="109">
        <f>IF(编辑!J312="","",编辑!J312)</f>
        <v>0</v>
      </c>
      <c r="E312" s="109" t="str">
        <f>IF(编辑!K312="","",编辑!K312)</f>
        <v/>
      </c>
      <c r="F312" s="109" t="str">
        <f>IF(编辑!L312="","",编辑!L312)</f>
        <v/>
      </c>
      <c r="G312" s="109" t="str">
        <f>IF(编辑!N312="","",编辑!N312)</f>
        <v/>
      </c>
      <c r="H312" s="109" t="str">
        <f>IF(编辑!O312="","",编辑!O312)</f>
        <v/>
      </c>
      <c r="I312" s="109" t="str">
        <f>IF(编辑!P312="","",编辑!P312)</f>
        <v/>
      </c>
      <c r="J312" s="109" t="str">
        <f>IF(编辑!Q312="","",编辑!Q312)</f>
        <v/>
      </c>
      <c r="K312" s="109" t="str">
        <f>IF(编辑!S312="","",编辑!S312)</f>
        <v/>
      </c>
      <c r="L312" s="109" t="str">
        <f>IF(编辑!T312="","",编辑!T312)</f>
        <v/>
      </c>
      <c r="M312" s="109" t="str">
        <f>IF(编辑!U312="","",编辑!U312)</f>
        <v/>
      </c>
      <c r="N312" s="109" t="str">
        <f>IF(编辑!V312="","",编辑!V312)</f>
        <v/>
      </c>
      <c r="O312" s="109" t="str">
        <f>IF(编辑!X312="","",编辑!X312)</f>
        <v/>
      </c>
      <c r="P312" s="109" t="str">
        <f>IF(编辑!Y312="","",编辑!Y312)</f>
        <v/>
      </c>
      <c r="Q312" s="109" t="str">
        <f>IF(编辑!Z312="","",编辑!Z312)</f>
        <v/>
      </c>
      <c r="R312" s="109" t="str">
        <f>IF(编辑!AA312="","",编辑!AA312)</f>
        <v/>
      </c>
      <c r="S312" s="109" t="str">
        <f>IF(编辑!AC312="","",编辑!AC312)</f>
        <v/>
      </c>
      <c r="T312" s="109" t="str">
        <f>IF(编辑!AD312="","",编辑!AD312)</f>
        <v/>
      </c>
      <c r="U312" s="109" t="str">
        <f>IF(编辑!AE312="","",编辑!AE312)</f>
        <v/>
      </c>
      <c r="V312" s="109" t="str">
        <f>IF(编辑!AF312="","",编辑!AF312)</f>
        <v/>
      </c>
      <c r="W312" s="109" t="str">
        <f>IF(编辑!AH312="","",编辑!AH312)</f>
        <v/>
      </c>
      <c r="X312" s="109" t="str">
        <f>IF(编辑!AI312="","",编辑!AI312)</f>
        <v/>
      </c>
      <c r="Y312" s="109" t="str">
        <f>IF(编辑!AJ312="","",编辑!AJ312)</f>
        <v/>
      </c>
      <c r="Z312" s="109" t="str">
        <f>IF(编辑!AK312="","",编辑!AK312)</f>
        <v/>
      </c>
      <c r="AA312" s="109" t="str">
        <f>IF(编辑!AM312="","",编辑!AM312)</f>
        <v/>
      </c>
      <c r="AB312" s="109" t="str">
        <f>IF(编辑!AN312="","",编辑!AN312)</f>
        <v/>
      </c>
      <c r="AC312" s="111" t="str">
        <f>IF(编辑!AO312="","",编辑!AO312)</f>
        <v/>
      </c>
    </row>
    <row r="313" spans="1:29">
      <c r="A313" s="109">
        <f>IF(编辑!A313="","",编辑!A313)</f>
        <v>110009</v>
      </c>
      <c r="B313" s="109">
        <f>IF(编辑!B313="","",编辑!B313)</f>
        <v>10009</v>
      </c>
      <c r="C313" s="109" t="str">
        <f>IF(编辑!I313="","",编辑!I313)</f>
        <v/>
      </c>
      <c r="D313" s="109">
        <f>IF(编辑!J313="","",编辑!J313)</f>
        <v>0</v>
      </c>
      <c r="E313" s="109" t="str">
        <f>IF(编辑!K313="","",编辑!K313)</f>
        <v/>
      </c>
      <c r="F313" s="109" t="str">
        <f>IF(编辑!L313="","",编辑!L313)</f>
        <v/>
      </c>
      <c r="G313" s="109" t="str">
        <f>IF(编辑!N313="","",编辑!N313)</f>
        <v/>
      </c>
      <c r="H313" s="109" t="str">
        <f>IF(编辑!O313="","",编辑!O313)</f>
        <v/>
      </c>
      <c r="I313" s="109" t="str">
        <f>IF(编辑!P313="","",编辑!P313)</f>
        <v/>
      </c>
      <c r="J313" s="109" t="str">
        <f>IF(编辑!Q313="","",编辑!Q313)</f>
        <v/>
      </c>
      <c r="K313" s="109" t="str">
        <f>IF(编辑!S313="","",编辑!S313)</f>
        <v/>
      </c>
      <c r="L313" s="109" t="str">
        <f>IF(编辑!T313="","",编辑!T313)</f>
        <v/>
      </c>
      <c r="M313" s="109" t="str">
        <f>IF(编辑!U313="","",编辑!U313)</f>
        <v/>
      </c>
      <c r="N313" s="109" t="str">
        <f>IF(编辑!V313="","",编辑!V313)</f>
        <v/>
      </c>
      <c r="O313" s="109" t="str">
        <f>IF(编辑!X313="","",编辑!X313)</f>
        <v/>
      </c>
      <c r="P313" s="109" t="str">
        <f>IF(编辑!Y313="","",编辑!Y313)</f>
        <v/>
      </c>
      <c r="Q313" s="109" t="str">
        <f>IF(编辑!Z313="","",编辑!Z313)</f>
        <v/>
      </c>
      <c r="R313" s="109" t="str">
        <f>IF(编辑!AA313="","",编辑!AA313)</f>
        <v/>
      </c>
      <c r="S313" s="109" t="str">
        <f>IF(编辑!AC313="","",编辑!AC313)</f>
        <v/>
      </c>
      <c r="T313" s="109" t="str">
        <f>IF(编辑!AD313="","",编辑!AD313)</f>
        <v/>
      </c>
      <c r="U313" s="109" t="str">
        <f>IF(编辑!AE313="","",编辑!AE313)</f>
        <v/>
      </c>
      <c r="V313" s="109" t="str">
        <f>IF(编辑!AF313="","",编辑!AF313)</f>
        <v/>
      </c>
      <c r="W313" s="109" t="str">
        <f>IF(编辑!AH313="","",编辑!AH313)</f>
        <v/>
      </c>
      <c r="X313" s="109" t="str">
        <f>IF(编辑!AI313="","",编辑!AI313)</f>
        <v/>
      </c>
      <c r="Y313" s="109" t="str">
        <f>IF(编辑!AJ313="","",编辑!AJ313)</f>
        <v/>
      </c>
      <c r="Z313" s="109" t="str">
        <f>IF(编辑!AK313="","",编辑!AK313)</f>
        <v/>
      </c>
      <c r="AA313" s="109" t="str">
        <f>IF(编辑!AM313="","",编辑!AM313)</f>
        <v/>
      </c>
      <c r="AB313" s="109" t="str">
        <f>IF(编辑!AN313="","",编辑!AN313)</f>
        <v/>
      </c>
      <c r="AC313" s="111" t="str">
        <f>IF(编辑!AO313="","",编辑!AO313)</f>
        <v/>
      </c>
    </row>
    <row r="314" spans="1:29">
      <c r="A314" s="109">
        <f>IF(编辑!A314="","",编辑!A314)</f>
        <v>110010</v>
      </c>
      <c r="B314" s="109">
        <f>IF(编辑!B314="","",编辑!B314)</f>
        <v>10010</v>
      </c>
      <c r="C314" s="109" t="str">
        <f>IF(编辑!I314="","",编辑!I314)</f>
        <v/>
      </c>
      <c r="D314" s="109">
        <f>IF(编辑!J314="","",编辑!J314)</f>
        <v>0</v>
      </c>
      <c r="E314" s="109" t="str">
        <f>IF(编辑!K314="","",编辑!K314)</f>
        <v/>
      </c>
      <c r="F314" s="109" t="str">
        <f>IF(编辑!L314="","",编辑!L314)</f>
        <v/>
      </c>
      <c r="G314" s="109" t="str">
        <f>IF(编辑!N314="","",编辑!N314)</f>
        <v/>
      </c>
      <c r="H314" s="109" t="str">
        <f>IF(编辑!O314="","",编辑!O314)</f>
        <v/>
      </c>
      <c r="I314" s="109" t="str">
        <f>IF(编辑!P314="","",编辑!P314)</f>
        <v/>
      </c>
      <c r="J314" s="109" t="str">
        <f>IF(编辑!Q314="","",编辑!Q314)</f>
        <v/>
      </c>
      <c r="K314" s="109" t="str">
        <f>IF(编辑!S314="","",编辑!S314)</f>
        <v/>
      </c>
      <c r="L314" s="109" t="str">
        <f>IF(编辑!T314="","",编辑!T314)</f>
        <v/>
      </c>
      <c r="M314" s="109" t="str">
        <f>IF(编辑!U314="","",编辑!U314)</f>
        <v/>
      </c>
      <c r="N314" s="109" t="str">
        <f>IF(编辑!V314="","",编辑!V314)</f>
        <v/>
      </c>
      <c r="O314" s="109" t="str">
        <f>IF(编辑!X314="","",编辑!X314)</f>
        <v/>
      </c>
      <c r="P314" s="109" t="str">
        <f>IF(编辑!Y314="","",编辑!Y314)</f>
        <v/>
      </c>
      <c r="Q314" s="109" t="str">
        <f>IF(编辑!Z314="","",编辑!Z314)</f>
        <v/>
      </c>
      <c r="R314" s="109" t="str">
        <f>IF(编辑!AA314="","",编辑!AA314)</f>
        <v/>
      </c>
      <c r="S314" s="109" t="str">
        <f>IF(编辑!AC314="","",编辑!AC314)</f>
        <v/>
      </c>
      <c r="T314" s="109" t="str">
        <f>IF(编辑!AD314="","",编辑!AD314)</f>
        <v/>
      </c>
      <c r="U314" s="109" t="str">
        <f>IF(编辑!AE314="","",编辑!AE314)</f>
        <v/>
      </c>
      <c r="V314" s="109" t="str">
        <f>IF(编辑!AF314="","",编辑!AF314)</f>
        <v/>
      </c>
      <c r="W314" s="109" t="str">
        <f>IF(编辑!AH314="","",编辑!AH314)</f>
        <v/>
      </c>
      <c r="X314" s="109" t="str">
        <f>IF(编辑!AI314="","",编辑!AI314)</f>
        <v/>
      </c>
      <c r="Y314" s="109" t="str">
        <f>IF(编辑!AJ314="","",编辑!AJ314)</f>
        <v/>
      </c>
      <c r="Z314" s="109" t="str">
        <f>IF(编辑!AK314="","",编辑!AK314)</f>
        <v/>
      </c>
      <c r="AA314" s="109" t="str">
        <f>IF(编辑!AM314="","",编辑!AM314)</f>
        <v/>
      </c>
      <c r="AB314" s="109" t="str">
        <f>IF(编辑!AN314="","",编辑!AN314)</f>
        <v/>
      </c>
      <c r="AC314" s="111" t="str">
        <f>IF(编辑!AO314="","",编辑!AO314)</f>
        <v/>
      </c>
    </row>
    <row r="315" spans="1:29">
      <c r="A315" s="109">
        <f>IF(编辑!A315="","",编辑!A315)</f>
        <v>100001</v>
      </c>
      <c r="B315" s="109" t="str">
        <f>IF(编辑!B315="","",编辑!B315)</f>
        <v>主线怪物</v>
      </c>
      <c r="C315" s="109">
        <f>IF(编辑!I315="","",编辑!I315)</f>
        <v>3</v>
      </c>
      <c r="D315" s="109">
        <f>IF(编辑!J315="","",编辑!J315)</f>
        <v>0</v>
      </c>
      <c r="E315" s="109" t="str">
        <f>IF(编辑!K315="","",编辑!K315)</f>
        <v/>
      </c>
      <c r="F315" s="109">
        <f>IF(编辑!L315="","",编辑!L315)</f>
        <v>3001</v>
      </c>
      <c r="G315" s="109">
        <f>IF(编辑!N315="","",编辑!N315)</f>
        <v>1</v>
      </c>
      <c r="H315" s="109">
        <f>IF(编辑!O315="","",编辑!O315)</f>
        <v>1</v>
      </c>
      <c r="I315" s="109">
        <f>IF(编辑!P315="","",编辑!P315)</f>
        <v>1000</v>
      </c>
      <c r="J315" s="109">
        <f>IF(编辑!Q315="","",编辑!Q315)</f>
        <v>3101</v>
      </c>
      <c r="K315" s="109">
        <f>IF(编辑!S315="","",编辑!S315)</f>
        <v>1</v>
      </c>
      <c r="L315" s="109">
        <f>IF(编辑!T315="","",编辑!T315)</f>
        <v>1</v>
      </c>
      <c r="M315" s="109">
        <f>IF(编辑!U315="","",编辑!U315)</f>
        <v>1000</v>
      </c>
      <c r="N315" s="109">
        <f>IF(编辑!V315="","",编辑!V315)</f>
        <v>3401</v>
      </c>
      <c r="O315" s="109">
        <f>IF(编辑!X315="","",编辑!X315)</f>
        <v>1</v>
      </c>
      <c r="P315" s="109">
        <f>IF(编辑!Y315="","",编辑!Y315)</f>
        <v>1</v>
      </c>
      <c r="Q315" s="109">
        <f>IF(编辑!Z315="","",编辑!Z315)</f>
        <v>1000</v>
      </c>
      <c r="R315" s="109">
        <f>IF(编辑!AA315="","",编辑!AA315)</f>
        <v>1472</v>
      </c>
      <c r="S315" s="109">
        <f>IF(编辑!AC315="","",编辑!AC315)</f>
        <v>1</v>
      </c>
      <c r="T315" s="109">
        <f>IF(编辑!AD315="","",编辑!AD315)</f>
        <v>1</v>
      </c>
      <c r="U315" s="109">
        <f>IF(编辑!AE315="","",编辑!AE315)</f>
        <v>1</v>
      </c>
      <c r="V315" s="109" t="str">
        <f>IF(编辑!AF315="","",编辑!AF315)</f>
        <v/>
      </c>
      <c r="W315" s="109" t="str">
        <f>IF(编辑!AH315="","",编辑!AH315)</f>
        <v/>
      </c>
      <c r="X315" s="109" t="str">
        <f>IF(编辑!AI315="","",编辑!AI315)</f>
        <v/>
      </c>
      <c r="Y315" s="109" t="str">
        <f>IF(编辑!AJ315="","",编辑!AJ315)</f>
        <v/>
      </c>
      <c r="Z315" s="109" t="str">
        <f>IF(编辑!AK315="","",编辑!AK315)</f>
        <v/>
      </c>
      <c r="AA315" s="109" t="str">
        <f>IF(编辑!AM315="","",编辑!AM315)</f>
        <v/>
      </c>
      <c r="AB315" s="109" t="str">
        <f>IF(编辑!AN315="","",编辑!AN315)</f>
        <v/>
      </c>
      <c r="AC315" s="111" t="str">
        <f>IF(编辑!AO315="","",编辑!AO315)</f>
        <v/>
      </c>
    </row>
    <row r="316" spans="1:29">
      <c r="A316" s="109">
        <f>IF(编辑!A316="","",编辑!A316)</f>
        <v>100002</v>
      </c>
      <c r="B316" s="109" t="str">
        <f>IF(编辑!B316="","",编辑!B316)</f>
        <v>主线怪物</v>
      </c>
      <c r="C316" s="109">
        <f>IF(编辑!I316="","",编辑!I316)</f>
        <v>4</v>
      </c>
      <c r="D316" s="109">
        <f>IF(编辑!J316="","",编辑!J316)</f>
        <v>0</v>
      </c>
      <c r="E316" s="109" t="str">
        <f>IF(编辑!K316="","",编辑!K316)</f>
        <v/>
      </c>
      <c r="F316" s="109">
        <f>IF(编辑!L316="","",编辑!L316)</f>
        <v>3001</v>
      </c>
      <c r="G316" s="109">
        <f>IF(编辑!N316="","",编辑!N316)</f>
        <v>1</v>
      </c>
      <c r="H316" s="109">
        <f>IF(编辑!O316="","",编辑!O316)</f>
        <v>1</v>
      </c>
      <c r="I316" s="109">
        <f>IF(编辑!P316="","",编辑!P316)</f>
        <v>1000</v>
      </c>
      <c r="J316" s="109">
        <f>IF(编辑!Q316="","",编辑!Q316)</f>
        <v>3101</v>
      </c>
      <c r="K316" s="109">
        <f>IF(编辑!S316="","",编辑!S316)</f>
        <v>1</v>
      </c>
      <c r="L316" s="109">
        <f>IF(编辑!T316="","",编辑!T316)</f>
        <v>1</v>
      </c>
      <c r="M316" s="109">
        <f>IF(编辑!U316="","",编辑!U316)</f>
        <v>1000</v>
      </c>
      <c r="N316" s="109">
        <f>IF(编辑!V316="","",编辑!V316)</f>
        <v>3401</v>
      </c>
      <c r="O316" s="109">
        <f>IF(编辑!X316="","",编辑!X316)</f>
        <v>1</v>
      </c>
      <c r="P316" s="109">
        <f>IF(编辑!Y316="","",编辑!Y316)</f>
        <v>1</v>
      </c>
      <c r="Q316" s="109">
        <f>IF(编辑!Z316="","",编辑!Z316)</f>
        <v>1000</v>
      </c>
      <c r="R316" s="109">
        <f>IF(编辑!AA316="","",编辑!AA316)</f>
        <v>7001</v>
      </c>
      <c r="S316" s="109">
        <f>IF(编辑!AC316="","",编辑!AC316)</f>
        <v>1</v>
      </c>
      <c r="T316" s="109">
        <f>IF(编辑!AD316="","",编辑!AD316)</f>
        <v>1</v>
      </c>
      <c r="U316" s="109">
        <f>IF(编辑!AE316="","",编辑!AE316)</f>
        <v>10000</v>
      </c>
      <c r="V316" s="109">
        <f>IF(编辑!AF316="","",编辑!AF316)</f>
        <v>1472</v>
      </c>
      <c r="W316" s="109">
        <f>IF(编辑!AH316="","",编辑!AH316)</f>
        <v>1</v>
      </c>
      <c r="X316" s="109">
        <f>IF(编辑!AI316="","",编辑!AI316)</f>
        <v>1</v>
      </c>
      <c r="Y316" s="109">
        <f>IF(编辑!AJ316="","",编辑!AJ316)</f>
        <v>1</v>
      </c>
      <c r="Z316" s="109" t="str">
        <f>IF(编辑!AK316="","",编辑!AK316)</f>
        <v/>
      </c>
      <c r="AA316" s="109" t="str">
        <f>IF(编辑!AM316="","",编辑!AM316)</f>
        <v/>
      </c>
      <c r="AB316" s="109" t="str">
        <f>IF(编辑!AN316="","",编辑!AN316)</f>
        <v/>
      </c>
      <c r="AC316" s="111" t="str">
        <f>IF(编辑!AO316="","",编辑!AO316)</f>
        <v/>
      </c>
    </row>
    <row r="317" spans="1:29">
      <c r="A317" s="109">
        <f>IF(编辑!A317="","",编辑!A317)</f>
        <v>100003</v>
      </c>
      <c r="B317" s="109" t="str">
        <f>IF(编辑!B317="","",编辑!B317)</f>
        <v>主线怪物</v>
      </c>
      <c r="C317" s="109">
        <f>IF(编辑!I317="","",编辑!I317)</f>
        <v>20</v>
      </c>
      <c r="D317" s="109">
        <f>IF(编辑!J317="","",编辑!J317)</f>
        <v>0</v>
      </c>
      <c r="E317" s="109" t="str">
        <f>IF(编辑!K317="","",编辑!K317)</f>
        <v/>
      </c>
      <c r="F317" s="109">
        <f>IF(编辑!L317="","",编辑!L317)</f>
        <v>3001</v>
      </c>
      <c r="G317" s="109">
        <f>IF(编辑!N317="","",编辑!N317)</f>
        <v>1</v>
      </c>
      <c r="H317" s="109">
        <f>IF(编辑!O317="","",编辑!O317)</f>
        <v>1</v>
      </c>
      <c r="I317" s="109">
        <f>IF(编辑!P317="","",编辑!P317)</f>
        <v>1000</v>
      </c>
      <c r="J317" s="109">
        <f>IF(编辑!Q317="","",编辑!Q317)</f>
        <v>3101</v>
      </c>
      <c r="K317" s="109">
        <f>IF(编辑!S317="","",编辑!S317)</f>
        <v>1</v>
      </c>
      <c r="L317" s="109">
        <f>IF(编辑!T317="","",编辑!T317)</f>
        <v>1</v>
      </c>
      <c r="M317" s="109">
        <f>IF(编辑!U317="","",编辑!U317)</f>
        <v>1000</v>
      </c>
      <c r="N317" s="109">
        <f>IF(编辑!V317="","",编辑!V317)</f>
        <v>3401</v>
      </c>
      <c r="O317" s="109">
        <f>IF(编辑!X317="","",编辑!X317)</f>
        <v>1</v>
      </c>
      <c r="P317" s="109">
        <f>IF(编辑!Y317="","",编辑!Y317)</f>
        <v>1</v>
      </c>
      <c r="Q317" s="109">
        <f>IF(编辑!Z317="","",编辑!Z317)</f>
        <v>1000</v>
      </c>
      <c r="R317" s="109">
        <f>IF(编辑!AA317="","",编辑!AA317)</f>
        <v>1472</v>
      </c>
      <c r="S317" s="109">
        <f>IF(编辑!AC317="","",编辑!AC317)</f>
        <v>1</v>
      </c>
      <c r="T317" s="109">
        <f>IF(编辑!AD317="","",编辑!AD317)</f>
        <v>1</v>
      </c>
      <c r="U317" s="109">
        <f>IF(编辑!AE317="","",编辑!AE317)</f>
        <v>1</v>
      </c>
      <c r="V317" s="109" t="str">
        <f>IF(编辑!AF317="","",编辑!AF317)</f>
        <v/>
      </c>
      <c r="W317" s="109" t="str">
        <f>IF(编辑!AH317="","",编辑!AH317)</f>
        <v/>
      </c>
      <c r="X317" s="109" t="str">
        <f>IF(编辑!AI317="","",编辑!AI317)</f>
        <v/>
      </c>
      <c r="Y317" s="109" t="str">
        <f>IF(编辑!AJ317="","",编辑!AJ317)</f>
        <v/>
      </c>
      <c r="Z317" s="109" t="str">
        <f>IF(编辑!AK317="","",编辑!AK317)</f>
        <v/>
      </c>
      <c r="AA317" s="109" t="str">
        <f>IF(编辑!AM317="","",编辑!AM317)</f>
        <v/>
      </c>
      <c r="AB317" s="109" t="str">
        <f>IF(编辑!AN317="","",编辑!AN317)</f>
        <v/>
      </c>
      <c r="AC317" s="111" t="str">
        <f>IF(编辑!AO317="","",编辑!AO317)</f>
        <v/>
      </c>
    </row>
    <row r="318" spans="1:29">
      <c r="A318" s="109">
        <f>IF(编辑!A318="","",编辑!A318)</f>
        <v>100004</v>
      </c>
      <c r="B318" s="109" t="str">
        <f>IF(编辑!B318="","",编辑!B318)</f>
        <v>主线怪物</v>
      </c>
      <c r="C318" s="109">
        <f>IF(编辑!I318="","",编辑!I318)</f>
        <v>4</v>
      </c>
      <c r="D318" s="109">
        <f>IF(编辑!J318="","",编辑!J318)</f>
        <v>0</v>
      </c>
      <c r="E318" s="109" t="str">
        <f>IF(编辑!K318="","",编辑!K318)</f>
        <v/>
      </c>
      <c r="F318" s="109">
        <f>IF(编辑!L318="","",编辑!L318)</f>
        <v>3001</v>
      </c>
      <c r="G318" s="109">
        <f>IF(编辑!N318="","",编辑!N318)</f>
        <v>1</v>
      </c>
      <c r="H318" s="109">
        <f>IF(编辑!O318="","",编辑!O318)</f>
        <v>1</v>
      </c>
      <c r="I318" s="109">
        <f>IF(编辑!P318="","",编辑!P318)</f>
        <v>1000</v>
      </c>
      <c r="J318" s="109">
        <f>IF(编辑!Q318="","",编辑!Q318)</f>
        <v>3101</v>
      </c>
      <c r="K318" s="109">
        <f>IF(编辑!S318="","",编辑!S318)</f>
        <v>1</v>
      </c>
      <c r="L318" s="109">
        <f>IF(编辑!T318="","",编辑!T318)</f>
        <v>1</v>
      </c>
      <c r="M318" s="109">
        <f>IF(编辑!U318="","",编辑!U318)</f>
        <v>1000</v>
      </c>
      <c r="N318" s="109">
        <f>IF(编辑!V318="","",编辑!V318)</f>
        <v>3401</v>
      </c>
      <c r="O318" s="109">
        <f>IF(编辑!X318="","",编辑!X318)</f>
        <v>1</v>
      </c>
      <c r="P318" s="109">
        <f>IF(编辑!Y318="","",编辑!Y318)</f>
        <v>1</v>
      </c>
      <c r="Q318" s="109">
        <f>IF(编辑!Z318="","",编辑!Z318)</f>
        <v>1000</v>
      </c>
      <c r="R318" s="109">
        <f>IF(编辑!AA318="","",编辑!AA318)</f>
        <v>1472</v>
      </c>
      <c r="S318" s="109">
        <f>IF(编辑!AC318="","",编辑!AC318)</f>
        <v>1</v>
      </c>
      <c r="T318" s="109">
        <f>IF(编辑!AD318="","",编辑!AD318)</f>
        <v>1</v>
      </c>
      <c r="U318" s="109">
        <f>IF(编辑!AE318="","",编辑!AE318)</f>
        <v>1</v>
      </c>
      <c r="V318" s="109" t="str">
        <f>IF(编辑!AF318="","",编辑!AF318)</f>
        <v/>
      </c>
      <c r="W318" s="109" t="str">
        <f>IF(编辑!AH318="","",编辑!AH318)</f>
        <v/>
      </c>
      <c r="X318" s="109" t="str">
        <f>IF(编辑!AI318="","",编辑!AI318)</f>
        <v/>
      </c>
      <c r="Y318" s="109" t="str">
        <f>IF(编辑!AJ318="","",编辑!AJ318)</f>
        <v/>
      </c>
      <c r="Z318" s="109" t="str">
        <f>IF(编辑!AK318="","",编辑!AK318)</f>
        <v/>
      </c>
      <c r="AA318" s="109" t="str">
        <f>IF(编辑!AM318="","",编辑!AM318)</f>
        <v/>
      </c>
      <c r="AB318" s="109" t="str">
        <f>IF(编辑!AN318="","",编辑!AN318)</f>
        <v/>
      </c>
      <c r="AC318" s="111" t="str">
        <f>IF(编辑!AO318="","",编辑!AO318)</f>
        <v/>
      </c>
    </row>
    <row r="319" spans="1:29">
      <c r="A319" s="109">
        <f>IF(编辑!A319="","",编辑!A319)</f>
        <v>100005</v>
      </c>
      <c r="B319" s="109" t="str">
        <f>IF(编辑!B319="","",编辑!B319)</f>
        <v>主线怪物</v>
      </c>
      <c r="C319" s="109">
        <f>IF(编辑!I319="","",编辑!I319)</f>
        <v>4</v>
      </c>
      <c r="D319" s="109">
        <f>IF(编辑!J319="","",编辑!J319)</f>
        <v>0</v>
      </c>
      <c r="E319" s="109" t="str">
        <f>IF(编辑!K319="","",编辑!K319)</f>
        <v/>
      </c>
      <c r="F319" s="109">
        <f>IF(编辑!L319="","",编辑!L319)</f>
        <v>3001</v>
      </c>
      <c r="G319" s="109">
        <f>IF(编辑!N319="","",编辑!N319)</f>
        <v>1</v>
      </c>
      <c r="H319" s="109">
        <f>IF(编辑!O319="","",编辑!O319)</f>
        <v>1</v>
      </c>
      <c r="I319" s="109">
        <f>IF(编辑!P319="","",编辑!P319)</f>
        <v>1000</v>
      </c>
      <c r="J319" s="109">
        <f>IF(编辑!Q319="","",编辑!Q319)</f>
        <v>3101</v>
      </c>
      <c r="K319" s="109">
        <f>IF(编辑!S319="","",编辑!S319)</f>
        <v>1</v>
      </c>
      <c r="L319" s="109">
        <f>IF(编辑!T319="","",编辑!T319)</f>
        <v>1</v>
      </c>
      <c r="M319" s="109">
        <f>IF(编辑!U319="","",编辑!U319)</f>
        <v>1000</v>
      </c>
      <c r="N319" s="109">
        <f>IF(编辑!V319="","",编辑!V319)</f>
        <v>3401</v>
      </c>
      <c r="O319" s="109">
        <f>IF(编辑!X319="","",编辑!X319)</f>
        <v>1</v>
      </c>
      <c r="P319" s="109">
        <f>IF(编辑!Y319="","",编辑!Y319)</f>
        <v>1</v>
      </c>
      <c r="Q319" s="109">
        <f>IF(编辑!Z319="","",编辑!Z319)</f>
        <v>1000</v>
      </c>
      <c r="R319" s="109">
        <f>IF(编辑!AA319="","",编辑!AA319)</f>
        <v>1472</v>
      </c>
      <c r="S319" s="109">
        <f>IF(编辑!AC319="","",编辑!AC319)</f>
        <v>1</v>
      </c>
      <c r="T319" s="109">
        <f>IF(编辑!AD319="","",编辑!AD319)</f>
        <v>1</v>
      </c>
      <c r="U319" s="109">
        <f>IF(编辑!AE319="","",编辑!AE319)</f>
        <v>1</v>
      </c>
      <c r="V319" s="109" t="str">
        <f>IF(编辑!AF319="","",编辑!AF319)</f>
        <v/>
      </c>
      <c r="W319" s="109" t="str">
        <f>IF(编辑!AH319="","",编辑!AH319)</f>
        <v/>
      </c>
      <c r="X319" s="109" t="str">
        <f>IF(编辑!AI319="","",编辑!AI319)</f>
        <v/>
      </c>
      <c r="Y319" s="109" t="str">
        <f>IF(编辑!AJ319="","",编辑!AJ319)</f>
        <v/>
      </c>
      <c r="Z319" s="109" t="str">
        <f>IF(编辑!AK319="","",编辑!AK319)</f>
        <v/>
      </c>
      <c r="AA319" s="109" t="str">
        <f>IF(编辑!AM319="","",编辑!AM319)</f>
        <v/>
      </c>
      <c r="AB319" s="109" t="str">
        <f>IF(编辑!AN319="","",编辑!AN319)</f>
        <v/>
      </c>
      <c r="AC319" s="111" t="str">
        <f>IF(编辑!AO319="","",编辑!AO319)</f>
        <v/>
      </c>
    </row>
    <row r="320" spans="1:29">
      <c r="A320" s="109">
        <f>IF(编辑!A320="","",编辑!A320)</f>
        <v>100006</v>
      </c>
      <c r="B320" s="109" t="str">
        <f>IF(编辑!B320="","",编辑!B320)</f>
        <v>主线怪物</v>
      </c>
      <c r="C320" s="109">
        <f>IF(编辑!I320="","",编辑!I320)</f>
        <v>25</v>
      </c>
      <c r="D320" s="109">
        <f>IF(编辑!J320="","",编辑!J320)</f>
        <v>0</v>
      </c>
      <c r="E320" s="109" t="str">
        <f>IF(编辑!K320="","",编辑!K320)</f>
        <v/>
      </c>
      <c r="F320" s="109">
        <f>IF(编辑!L320="","",编辑!L320)</f>
        <v>3001</v>
      </c>
      <c r="G320" s="109">
        <f>IF(编辑!N320="","",编辑!N320)</f>
        <v>1</v>
      </c>
      <c r="H320" s="109">
        <f>IF(编辑!O320="","",编辑!O320)</f>
        <v>1</v>
      </c>
      <c r="I320" s="109">
        <f>IF(编辑!P320="","",编辑!P320)</f>
        <v>1000</v>
      </c>
      <c r="J320" s="109">
        <f>IF(编辑!Q320="","",编辑!Q320)</f>
        <v>3101</v>
      </c>
      <c r="K320" s="109">
        <f>IF(编辑!S320="","",编辑!S320)</f>
        <v>1</v>
      </c>
      <c r="L320" s="109">
        <f>IF(编辑!T320="","",编辑!T320)</f>
        <v>1</v>
      </c>
      <c r="M320" s="109">
        <f>IF(编辑!U320="","",编辑!U320)</f>
        <v>1000</v>
      </c>
      <c r="N320" s="109">
        <f>IF(编辑!V320="","",编辑!V320)</f>
        <v>3401</v>
      </c>
      <c r="O320" s="109">
        <f>IF(编辑!X320="","",编辑!X320)</f>
        <v>1</v>
      </c>
      <c r="P320" s="109">
        <f>IF(编辑!Y320="","",编辑!Y320)</f>
        <v>1</v>
      </c>
      <c r="Q320" s="109">
        <f>IF(编辑!Z320="","",编辑!Z320)</f>
        <v>1000</v>
      </c>
      <c r="R320" s="109">
        <f>IF(编辑!AA320="","",编辑!AA320)</f>
        <v>1472</v>
      </c>
      <c r="S320" s="109">
        <f>IF(编辑!AC320="","",编辑!AC320)</f>
        <v>1</v>
      </c>
      <c r="T320" s="109">
        <f>IF(编辑!AD320="","",编辑!AD320)</f>
        <v>1</v>
      </c>
      <c r="U320" s="109">
        <f>IF(编辑!AE320="","",编辑!AE320)</f>
        <v>1</v>
      </c>
      <c r="V320" s="109" t="str">
        <f>IF(编辑!AF320="","",编辑!AF320)</f>
        <v/>
      </c>
      <c r="W320" s="109" t="str">
        <f>IF(编辑!AH320="","",编辑!AH320)</f>
        <v/>
      </c>
      <c r="X320" s="109" t="str">
        <f>IF(编辑!AI320="","",编辑!AI320)</f>
        <v/>
      </c>
      <c r="Y320" s="109" t="str">
        <f>IF(编辑!AJ320="","",编辑!AJ320)</f>
        <v/>
      </c>
      <c r="Z320" s="109" t="str">
        <f>IF(编辑!AK320="","",编辑!AK320)</f>
        <v/>
      </c>
      <c r="AA320" s="109" t="str">
        <f>IF(编辑!AM320="","",编辑!AM320)</f>
        <v/>
      </c>
      <c r="AB320" s="109" t="str">
        <f>IF(编辑!AN320="","",编辑!AN320)</f>
        <v/>
      </c>
      <c r="AC320" s="111" t="str">
        <f>IF(编辑!AO320="","",编辑!AO320)</f>
        <v/>
      </c>
    </row>
    <row r="321" spans="1:29">
      <c r="A321" s="109">
        <f>IF(编辑!A321="","",编辑!A321)</f>
        <v>100007</v>
      </c>
      <c r="B321" s="109" t="str">
        <f>IF(编辑!B321="","",编辑!B321)</f>
        <v>主线怪物</v>
      </c>
      <c r="C321" s="109">
        <f>IF(编辑!I321="","",编辑!I321)</f>
        <v>5</v>
      </c>
      <c r="D321" s="109">
        <f>IF(编辑!J321="","",编辑!J321)</f>
        <v>0</v>
      </c>
      <c r="E321" s="109" t="str">
        <f>IF(编辑!K321="","",编辑!K321)</f>
        <v/>
      </c>
      <c r="F321" s="109">
        <f>IF(编辑!L321="","",编辑!L321)</f>
        <v>3001</v>
      </c>
      <c r="G321" s="109">
        <f>IF(编辑!N321="","",编辑!N321)</f>
        <v>1</v>
      </c>
      <c r="H321" s="109">
        <f>IF(编辑!O321="","",编辑!O321)</f>
        <v>1</v>
      </c>
      <c r="I321" s="109">
        <f>IF(编辑!P321="","",编辑!P321)</f>
        <v>1000</v>
      </c>
      <c r="J321" s="109">
        <f>IF(编辑!Q321="","",编辑!Q321)</f>
        <v>3101</v>
      </c>
      <c r="K321" s="109">
        <f>IF(编辑!S321="","",编辑!S321)</f>
        <v>1</v>
      </c>
      <c r="L321" s="109">
        <f>IF(编辑!T321="","",编辑!T321)</f>
        <v>1</v>
      </c>
      <c r="M321" s="109">
        <f>IF(编辑!U321="","",编辑!U321)</f>
        <v>1000</v>
      </c>
      <c r="N321" s="109">
        <f>IF(编辑!V321="","",编辑!V321)</f>
        <v>3401</v>
      </c>
      <c r="O321" s="109">
        <f>IF(编辑!X321="","",编辑!X321)</f>
        <v>1</v>
      </c>
      <c r="P321" s="109">
        <f>IF(编辑!Y321="","",编辑!Y321)</f>
        <v>1</v>
      </c>
      <c r="Q321" s="109">
        <f>IF(编辑!Z321="","",编辑!Z321)</f>
        <v>1000</v>
      </c>
      <c r="R321" s="109">
        <f>IF(编辑!AA321="","",编辑!AA321)</f>
        <v>1472</v>
      </c>
      <c r="S321" s="109">
        <f>IF(编辑!AC321="","",编辑!AC321)</f>
        <v>1</v>
      </c>
      <c r="T321" s="109">
        <f>IF(编辑!AD321="","",编辑!AD321)</f>
        <v>1</v>
      </c>
      <c r="U321" s="109">
        <f>IF(编辑!AE321="","",编辑!AE321)</f>
        <v>1</v>
      </c>
      <c r="V321" s="109" t="str">
        <f>IF(编辑!AF321="","",编辑!AF321)</f>
        <v/>
      </c>
      <c r="W321" s="109" t="str">
        <f>IF(编辑!AH321="","",编辑!AH321)</f>
        <v/>
      </c>
      <c r="X321" s="109" t="str">
        <f>IF(编辑!AI321="","",编辑!AI321)</f>
        <v/>
      </c>
      <c r="Y321" s="109" t="str">
        <f>IF(编辑!AJ321="","",编辑!AJ321)</f>
        <v/>
      </c>
      <c r="Z321" s="109" t="str">
        <f>IF(编辑!AK321="","",编辑!AK321)</f>
        <v/>
      </c>
      <c r="AA321" s="109" t="str">
        <f>IF(编辑!AM321="","",编辑!AM321)</f>
        <v/>
      </c>
      <c r="AB321" s="109" t="str">
        <f>IF(编辑!AN321="","",编辑!AN321)</f>
        <v/>
      </c>
      <c r="AC321" s="111" t="str">
        <f>IF(编辑!AO321="","",编辑!AO321)</f>
        <v/>
      </c>
    </row>
    <row r="322" spans="1:29">
      <c r="A322" s="109">
        <f>IF(编辑!A322="","",编辑!A322)</f>
        <v>100008</v>
      </c>
      <c r="B322" s="109" t="str">
        <f>IF(编辑!B322="","",编辑!B322)</f>
        <v>主线怪物</v>
      </c>
      <c r="C322" s="109">
        <f>IF(编辑!I322="","",编辑!I322)</f>
        <v>25</v>
      </c>
      <c r="D322" s="109">
        <f>IF(编辑!J322="","",编辑!J322)</f>
        <v>0</v>
      </c>
      <c r="E322" s="109" t="str">
        <f>IF(编辑!K322="","",编辑!K322)</f>
        <v/>
      </c>
      <c r="F322" s="109">
        <f>IF(编辑!L322="","",编辑!L322)</f>
        <v>3001</v>
      </c>
      <c r="G322" s="109">
        <f>IF(编辑!N322="","",编辑!N322)</f>
        <v>1</v>
      </c>
      <c r="H322" s="109">
        <f>IF(编辑!O322="","",编辑!O322)</f>
        <v>1</v>
      </c>
      <c r="I322" s="109">
        <f>IF(编辑!P322="","",编辑!P322)</f>
        <v>1000</v>
      </c>
      <c r="J322" s="109">
        <f>IF(编辑!Q322="","",编辑!Q322)</f>
        <v>3101</v>
      </c>
      <c r="K322" s="109">
        <f>IF(编辑!S322="","",编辑!S322)</f>
        <v>1</v>
      </c>
      <c r="L322" s="109">
        <f>IF(编辑!T322="","",编辑!T322)</f>
        <v>1</v>
      </c>
      <c r="M322" s="109">
        <f>IF(编辑!U322="","",编辑!U322)</f>
        <v>1000</v>
      </c>
      <c r="N322" s="109">
        <f>IF(编辑!V322="","",编辑!V322)</f>
        <v>3401</v>
      </c>
      <c r="O322" s="109">
        <f>IF(编辑!X322="","",编辑!X322)</f>
        <v>1</v>
      </c>
      <c r="P322" s="109">
        <f>IF(编辑!Y322="","",编辑!Y322)</f>
        <v>1</v>
      </c>
      <c r="Q322" s="109">
        <f>IF(编辑!Z322="","",编辑!Z322)</f>
        <v>1000</v>
      </c>
      <c r="R322" s="109">
        <f>IF(编辑!AA322="","",编辑!AA322)</f>
        <v>1472</v>
      </c>
      <c r="S322" s="109">
        <f>IF(编辑!AC322="","",编辑!AC322)</f>
        <v>1</v>
      </c>
      <c r="T322" s="109">
        <f>IF(编辑!AD322="","",编辑!AD322)</f>
        <v>1</v>
      </c>
      <c r="U322" s="109">
        <f>IF(编辑!AE322="","",编辑!AE322)</f>
        <v>1</v>
      </c>
      <c r="V322" s="109" t="str">
        <f>IF(编辑!AF322="","",编辑!AF322)</f>
        <v/>
      </c>
      <c r="W322" s="109" t="str">
        <f>IF(编辑!AH322="","",编辑!AH322)</f>
        <v/>
      </c>
      <c r="X322" s="109" t="str">
        <f>IF(编辑!AI322="","",编辑!AI322)</f>
        <v/>
      </c>
      <c r="Y322" s="109" t="str">
        <f>IF(编辑!AJ322="","",编辑!AJ322)</f>
        <v/>
      </c>
      <c r="Z322" s="109" t="str">
        <f>IF(编辑!AK322="","",编辑!AK322)</f>
        <v/>
      </c>
      <c r="AA322" s="109" t="str">
        <f>IF(编辑!AM322="","",编辑!AM322)</f>
        <v/>
      </c>
      <c r="AB322" s="109" t="str">
        <f>IF(编辑!AN322="","",编辑!AN322)</f>
        <v/>
      </c>
      <c r="AC322" s="111" t="str">
        <f>IF(编辑!AO322="","",编辑!AO322)</f>
        <v/>
      </c>
    </row>
    <row r="323" spans="1:29">
      <c r="A323" s="109">
        <f>IF(编辑!A323="","",编辑!A323)</f>
        <v>100009</v>
      </c>
      <c r="B323" s="109" t="str">
        <f>IF(编辑!B323="","",编辑!B323)</f>
        <v>主线怪物</v>
      </c>
      <c r="C323" s="109">
        <f>IF(编辑!I323="","",编辑!I323)</f>
        <v>5</v>
      </c>
      <c r="D323" s="109">
        <f>IF(编辑!J323="","",编辑!J323)</f>
        <v>0</v>
      </c>
      <c r="E323" s="109" t="str">
        <f>IF(编辑!K323="","",编辑!K323)</f>
        <v/>
      </c>
      <c r="F323" s="109">
        <f>IF(编辑!L323="","",编辑!L323)</f>
        <v>3001</v>
      </c>
      <c r="G323" s="109">
        <f>IF(编辑!N323="","",编辑!N323)</f>
        <v>1</v>
      </c>
      <c r="H323" s="109">
        <f>IF(编辑!O323="","",编辑!O323)</f>
        <v>1</v>
      </c>
      <c r="I323" s="109">
        <f>IF(编辑!P323="","",编辑!P323)</f>
        <v>1000</v>
      </c>
      <c r="J323" s="109">
        <f>IF(编辑!Q323="","",编辑!Q323)</f>
        <v>3101</v>
      </c>
      <c r="K323" s="109">
        <f>IF(编辑!S323="","",编辑!S323)</f>
        <v>1</v>
      </c>
      <c r="L323" s="109">
        <f>IF(编辑!T323="","",编辑!T323)</f>
        <v>1</v>
      </c>
      <c r="M323" s="109">
        <f>IF(编辑!U323="","",编辑!U323)</f>
        <v>1000</v>
      </c>
      <c r="N323" s="109">
        <f>IF(编辑!V323="","",编辑!V323)</f>
        <v>3401</v>
      </c>
      <c r="O323" s="109">
        <f>IF(编辑!X323="","",编辑!X323)</f>
        <v>1</v>
      </c>
      <c r="P323" s="109">
        <f>IF(编辑!Y323="","",编辑!Y323)</f>
        <v>1</v>
      </c>
      <c r="Q323" s="109">
        <f>IF(编辑!Z323="","",编辑!Z323)</f>
        <v>1000</v>
      </c>
      <c r="R323" s="109">
        <f>IF(编辑!AA323="","",编辑!AA323)</f>
        <v>7007</v>
      </c>
      <c r="S323" s="109">
        <f>IF(编辑!AC323="","",编辑!AC323)</f>
        <v>1</v>
      </c>
      <c r="T323" s="109">
        <f>IF(编辑!AD323="","",编辑!AD323)</f>
        <v>1</v>
      </c>
      <c r="U323" s="109">
        <f>IF(编辑!AE323="","",编辑!AE323)</f>
        <v>10000</v>
      </c>
      <c r="V323" s="109">
        <f>IF(编辑!AF323="","",编辑!AF323)</f>
        <v>1472</v>
      </c>
      <c r="W323" s="109">
        <f>IF(编辑!AH323="","",编辑!AH323)</f>
        <v>1</v>
      </c>
      <c r="X323" s="109">
        <f>IF(编辑!AI323="","",编辑!AI323)</f>
        <v>1</v>
      </c>
      <c r="Y323" s="109">
        <f>IF(编辑!AJ323="","",编辑!AJ323)</f>
        <v>1</v>
      </c>
      <c r="Z323" s="109" t="str">
        <f>IF(编辑!AK323="","",编辑!AK323)</f>
        <v/>
      </c>
      <c r="AA323" s="109" t="str">
        <f>IF(编辑!AM323="","",编辑!AM323)</f>
        <v/>
      </c>
      <c r="AB323" s="109" t="str">
        <f>IF(编辑!AN323="","",编辑!AN323)</f>
        <v/>
      </c>
      <c r="AC323" s="111" t="str">
        <f>IF(编辑!AO323="","",编辑!AO323)</f>
        <v/>
      </c>
    </row>
    <row r="324" spans="1:29">
      <c r="A324" s="109">
        <f>IF(编辑!A324="","",编辑!A324)</f>
        <v>100010</v>
      </c>
      <c r="B324" s="109" t="str">
        <f>IF(编辑!B324="","",编辑!B324)</f>
        <v>主线怪物</v>
      </c>
      <c r="C324" s="109">
        <f>IF(编辑!I324="","",编辑!I324)</f>
        <v>30</v>
      </c>
      <c r="D324" s="109">
        <f>IF(编辑!J324="","",编辑!J324)</f>
        <v>0</v>
      </c>
      <c r="E324" s="109" t="str">
        <f>IF(编辑!K324="","",编辑!K324)</f>
        <v/>
      </c>
      <c r="F324" s="109">
        <f>IF(编辑!L324="","",编辑!L324)</f>
        <v>3001</v>
      </c>
      <c r="G324" s="109">
        <f>IF(编辑!N324="","",编辑!N324)</f>
        <v>1</v>
      </c>
      <c r="H324" s="109">
        <f>IF(编辑!O324="","",编辑!O324)</f>
        <v>1</v>
      </c>
      <c r="I324" s="109">
        <f>IF(编辑!P324="","",编辑!P324)</f>
        <v>1000</v>
      </c>
      <c r="J324" s="109">
        <f>IF(编辑!Q324="","",编辑!Q324)</f>
        <v>3101</v>
      </c>
      <c r="K324" s="109">
        <f>IF(编辑!S324="","",编辑!S324)</f>
        <v>1</v>
      </c>
      <c r="L324" s="109">
        <f>IF(编辑!T324="","",编辑!T324)</f>
        <v>1</v>
      </c>
      <c r="M324" s="109">
        <f>IF(编辑!U324="","",编辑!U324)</f>
        <v>1000</v>
      </c>
      <c r="N324" s="109">
        <f>IF(编辑!V324="","",编辑!V324)</f>
        <v>3401</v>
      </c>
      <c r="O324" s="109">
        <f>IF(编辑!X324="","",编辑!X324)</f>
        <v>1</v>
      </c>
      <c r="P324" s="109">
        <f>IF(编辑!Y324="","",编辑!Y324)</f>
        <v>1</v>
      </c>
      <c r="Q324" s="109">
        <f>IF(编辑!Z324="","",编辑!Z324)</f>
        <v>1000</v>
      </c>
      <c r="R324" s="109">
        <f>IF(编辑!AA324="","",编辑!AA324)</f>
        <v>1472</v>
      </c>
      <c r="S324" s="109">
        <f>IF(编辑!AC324="","",编辑!AC324)</f>
        <v>1</v>
      </c>
      <c r="T324" s="109">
        <f>IF(编辑!AD324="","",编辑!AD324)</f>
        <v>1</v>
      </c>
      <c r="U324" s="109">
        <f>IF(编辑!AE324="","",编辑!AE324)</f>
        <v>1</v>
      </c>
      <c r="V324" s="109" t="str">
        <f>IF(编辑!AF324="","",编辑!AF324)</f>
        <v/>
      </c>
      <c r="W324" s="109" t="str">
        <f>IF(编辑!AH324="","",编辑!AH324)</f>
        <v/>
      </c>
      <c r="X324" s="109" t="str">
        <f>IF(编辑!AI324="","",编辑!AI324)</f>
        <v/>
      </c>
      <c r="Y324" s="109" t="str">
        <f>IF(编辑!AJ324="","",编辑!AJ324)</f>
        <v/>
      </c>
      <c r="Z324" s="109" t="str">
        <f>IF(编辑!AK324="","",编辑!AK324)</f>
        <v/>
      </c>
      <c r="AA324" s="109" t="str">
        <f>IF(编辑!AM324="","",编辑!AM324)</f>
        <v/>
      </c>
      <c r="AB324" s="109" t="str">
        <f>IF(编辑!AN324="","",编辑!AN324)</f>
        <v/>
      </c>
      <c r="AC324" s="111" t="str">
        <f>IF(编辑!AO324="","",编辑!AO324)</f>
        <v/>
      </c>
    </row>
    <row r="325" spans="1:29">
      <c r="A325" s="109">
        <f>IF(编辑!A325="","",编辑!A325)</f>
        <v>100011</v>
      </c>
      <c r="B325" s="109" t="str">
        <f>IF(编辑!B325="","",编辑!B325)</f>
        <v>主线怪物</v>
      </c>
      <c r="C325" s="109">
        <f>IF(编辑!I325="","",编辑!I325)</f>
        <v>6</v>
      </c>
      <c r="D325" s="109">
        <f>IF(编辑!J325="","",编辑!J325)</f>
        <v>0</v>
      </c>
      <c r="E325" s="109" t="str">
        <f>IF(编辑!K325="","",编辑!K325)</f>
        <v/>
      </c>
      <c r="F325" s="109">
        <f>IF(编辑!L325="","",编辑!L325)</f>
        <v>3001</v>
      </c>
      <c r="G325" s="109">
        <f>IF(编辑!N325="","",编辑!N325)</f>
        <v>1</v>
      </c>
      <c r="H325" s="109">
        <f>IF(编辑!O325="","",编辑!O325)</f>
        <v>1</v>
      </c>
      <c r="I325" s="109">
        <f>IF(编辑!P325="","",编辑!P325)</f>
        <v>1000</v>
      </c>
      <c r="J325" s="109">
        <f>IF(编辑!Q325="","",编辑!Q325)</f>
        <v>3101</v>
      </c>
      <c r="K325" s="109">
        <f>IF(编辑!S325="","",编辑!S325)</f>
        <v>1</v>
      </c>
      <c r="L325" s="109">
        <f>IF(编辑!T325="","",编辑!T325)</f>
        <v>1</v>
      </c>
      <c r="M325" s="109">
        <f>IF(编辑!U325="","",编辑!U325)</f>
        <v>1000</v>
      </c>
      <c r="N325" s="109">
        <f>IF(编辑!V325="","",编辑!V325)</f>
        <v>3401</v>
      </c>
      <c r="O325" s="109">
        <f>IF(编辑!X325="","",编辑!X325)</f>
        <v>1</v>
      </c>
      <c r="P325" s="109">
        <f>IF(编辑!Y325="","",编辑!Y325)</f>
        <v>1</v>
      </c>
      <c r="Q325" s="109">
        <f>IF(编辑!Z325="","",编辑!Z325)</f>
        <v>1000</v>
      </c>
      <c r="R325" s="109">
        <f>IF(编辑!AA325="","",编辑!AA325)</f>
        <v>1472</v>
      </c>
      <c r="S325" s="109">
        <f>IF(编辑!AC325="","",编辑!AC325)</f>
        <v>1</v>
      </c>
      <c r="T325" s="109">
        <f>IF(编辑!AD325="","",编辑!AD325)</f>
        <v>1</v>
      </c>
      <c r="U325" s="109">
        <f>IF(编辑!AE325="","",编辑!AE325)</f>
        <v>1</v>
      </c>
      <c r="V325" s="109" t="str">
        <f>IF(编辑!AF325="","",编辑!AF325)</f>
        <v/>
      </c>
      <c r="W325" s="109" t="str">
        <f>IF(编辑!AH325="","",编辑!AH325)</f>
        <v/>
      </c>
      <c r="X325" s="109" t="str">
        <f>IF(编辑!AI325="","",编辑!AI325)</f>
        <v/>
      </c>
      <c r="Y325" s="109" t="str">
        <f>IF(编辑!AJ325="","",编辑!AJ325)</f>
        <v/>
      </c>
      <c r="Z325" s="109" t="str">
        <f>IF(编辑!AK325="","",编辑!AK325)</f>
        <v/>
      </c>
      <c r="AA325" s="109" t="str">
        <f>IF(编辑!AM325="","",编辑!AM325)</f>
        <v/>
      </c>
      <c r="AB325" s="109" t="str">
        <f>IF(编辑!AN325="","",编辑!AN325)</f>
        <v/>
      </c>
      <c r="AC325" s="111" t="str">
        <f>IF(编辑!AO325="","",编辑!AO325)</f>
        <v/>
      </c>
    </row>
    <row r="326" spans="1:29">
      <c r="A326" s="109">
        <f>IF(编辑!A326="","",编辑!A326)</f>
        <v>100012</v>
      </c>
      <c r="B326" s="109" t="str">
        <f>IF(编辑!B326="","",编辑!B326)</f>
        <v>主线怪物</v>
      </c>
      <c r="C326" s="109">
        <f>IF(编辑!I326="","",编辑!I326)</f>
        <v>30</v>
      </c>
      <c r="D326" s="109">
        <f>IF(编辑!J326="","",编辑!J326)</f>
        <v>0</v>
      </c>
      <c r="E326" s="109" t="str">
        <f>IF(编辑!K326="","",编辑!K326)</f>
        <v/>
      </c>
      <c r="F326" s="109">
        <f>IF(编辑!L326="","",编辑!L326)</f>
        <v>3001</v>
      </c>
      <c r="G326" s="109">
        <f>IF(编辑!N326="","",编辑!N326)</f>
        <v>1</v>
      </c>
      <c r="H326" s="109">
        <f>IF(编辑!O326="","",编辑!O326)</f>
        <v>1</v>
      </c>
      <c r="I326" s="109">
        <f>IF(编辑!P326="","",编辑!P326)</f>
        <v>1000</v>
      </c>
      <c r="J326" s="109">
        <f>IF(编辑!Q326="","",编辑!Q326)</f>
        <v>3101</v>
      </c>
      <c r="K326" s="109">
        <f>IF(编辑!S326="","",编辑!S326)</f>
        <v>1</v>
      </c>
      <c r="L326" s="109">
        <f>IF(编辑!T326="","",编辑!T326)</f>
        <v>1</v>
      </c>
      <c r="M326" s="109">
        <f>IF(编辑!U326="","",编辑!U326)</f>
        <v>1000</v>
      </c>
      <c r="N326" s="109">
        <f>IF(编辑!V326="","",编辑!V326)</f>
        <v>3401</v>
      </c>
      <c r="O326" s="109">
        <f>IF(编辑!X326="","",编辑!X326)</f>
        <v>1</v>
      </c>
      <c r="P326" s="109">
        <f>IF(编辑!Y326="","",编辑!Y326)</f>
        <v>1</v>
      </c>
      <c r="Q326" s="109">
        <f>IF(编辑!Z326="","",编辑!Z326)</f>
        <v>1000</v>
      </c>
      <c r="R326" s="109">
        <f>IF(编辑!AA326="","",编辑!AA326)</f>
        <v>1472</v>
      </c>
      <c r="S326" s="109">
        <f>IF(编辑!AC326="","",编辑!AC326)</f>
        <v>1</v>
      </c>
      <c r="T326" s="109">
        <f>IF(编辑!AD326="","",编辑!AD326)</f>
        <v>1</v>
      </c>
      <c r="U326" s="109">
        <f>IF(编辑!AE326="","",编辑!AE326)</f>
        <v>1</v>
      </c>
      <c r="V326" s="109" t="str">
        <f>IF(编辑!AF326="","",编辑!AF326)</f>
        <v/>
      </c>
      <c r="W326" s="109" t="str">
        <f>IF(编辑!AH326="","",编辑!AH326)</f>
        <v/>
      </c>
      <c r="X326" s="109" t="str">
        <f>IF(编辑!AI326="","",编辑!AI326)</f>
        <v/>
      </c>
      <c r="Y326" s="109" t="str">
        <f>IF(编辑!AJ326="","",编辑!AJ326)</f>
        <v/>
      </c>
      <c r="Z326" s="109" t="str">
        <f>IF(编辑!AK326="","",编辑!AK326)</f>
        <v/>
      </c>
      <c r="AA326" s="109" t="str">
        <f>IF(编辑!AM326="","",编辑!AM326)</f>
        <v/>
      </c>
      <c r="AB326" s="109" t="str">
        <f>IF(编辑!AN326="","",编辑!AN326)</f>
        <v/>
      </c>
      <c r="AC326" s="111" t="str">
        <f>IF(编辑!AO326="","",编辑!AO326)</f>
        <v/>
      </c>
    </row>
    <row r="327" spans="1:29">
      <c r="A327" s="109">
        <f>IF(编辑!A327="","",编辑!A327)</f>
        <v>100013</v>
      </c>
      <c r="B327" s="109" t="str">
        <f>IF(编辑!B327="","",编辑!B327)</f>
        <v>主线怪物</v>
      </c>
      <c r="C327" s="109">
        <f>IF(编辑!I327="","",编辑!I327)</f>
        <v>6</v>
      </c>
      <c r="D327" s="109">
        <f>IF(编辑!J327="","",编辑!J327)</f>
        <v>0</v>
      </c>
      <c r="E327" s="109" t="str">
        <f>IF(编辑!K327="","",编辑!K327)</f>
        <v/>
      </c>
      <c r="F327" s="109">
        <f>IF(编辑!L327="","",编辑!L327)</f>
        <v>3001</v>
      </c>
      <c r="G327" s="109">
        <f>IF(编辑!N327="","",编辑!N327)</f>
        <v>1</v>
      </c>
      <c r="H327" s="109">
        <f>IF(编辑!O327="","",编辑!O327)</f>
        <v>1</v>
      </c>
      <c r="I327" s="109">
        <f>IF(编辑!P327="","",编辑!P327)</f>
        <v>1000</v>
      </c>
      <c r="J327" s="109">
        <f>IF(编辑!Q327="","",编辑!Q327)</f>
        <v>3101</v>
      </c>
      <c r="K327" s="109">
        <f>IF(编辑!S327="","",编辑!S327)</f>
        <v>1</v>
      </c>
      <c r="L327" s="109">
        <f>IF(编辑!T327="","",编辑!T327)</f>
        <v>1</v>
      </c>
      <c r="M327" s="109">
        <f>IF(编辑!U327="","",编辑!U327)</f>
        <v>1000</v>
      </c>
      <c r="N327" s="109">
        <f>IF(编辑!V327="","",编辑!V327)</f>
        <v>3401</v>
      </c>
      <c r="O327" s="109">
        <f>IF(编辑!X327="","",编辑!X327)</f>
        <v>1</v>
      </c>
      <c r="P327" s="109">
        <f>IF(编辑!Y327="","",编辑!Y327)</f>
        <v>1</v>
      </c>
      <c r="Q327" s="109">
        <f>IF(编辑!Z327="","",编辑!Z327)</f>
        <v>1000</v>
      </c>
      <c r="R327" s="109">
        <f>IF(编辑!AA327="","",编辑!AA327)</f>
        <v>1472</v>
      </c>
      <c r="S327" s="109">
        <f>IF(编辑!AC327="","",编辑!AC327)</f>
        <v>1</v>
      </c>
      <c r="T327" s="109">
        <f>IF(编辑!AD327="","",编辑!AD327)</f>
        <v>1</v>
      </c>
      <c r="U327" s="109">
        <f>IF(编辑!AE327="","",编辑!AE327)</f>
        <v>1</v>
      </c>
      <c r="V327" s="109" t="str">
        <f>IF(编辑!AF327="","",编辑!AF327)</f>
        <v/>
      </c>
      <c r="W327" s="109" t="str">
        <f>IF(编辑!AH327="","",编辑!AH327)</f>
        <v/>
      </c>
      <c r="X327" s="109" t="str">
        <f>IF(编辑!AI327="","",编辑!AI327)</f>
        <v/>
      </c>
      <c r="Y327" s="109" t="str">
        <f>IF(编辑!AJ327="","",编辑!AJ327)</f>
        <v/>
      </c>
      <c r="Z327" s="109" t="str">
        <f>IF(编辑!AK327="","",编辑!AK327)</f>
        <v/>
      </c>
      <c r="AA327" s="109" t="str">
        <f>IF(编辑!AM327="","",编辑!AM327)</f>
        <v/>
      </c>
      <c r="AB327" s="109" t="str">
        <f>IF(编辑!AN327="","",编辑!AN327)</f>
        <v/>
      </c>
      <c r="AC327" s="111" t="str">
        <f>IF(编辑!AO327="","",编辑!AO327)</f>
        <v/>
      </c>
    </row>
    <row r="328" spans="1:29">
      <c r="A328" s="109">
        <f>IF(编辑!A328="","",编辑!A328)</f>
        <v>100014</v>
      </c>
      <c r="B328" s="109" t="str">
        <f>IF(编辑!B328="","",编辑!B328)</f>
        <v>主线怪物</v>
      </c>
      <c r="C328" s="109">
        <f>IF(编辑!I328="","",编辑!I328)</f>
        <v>35</v>
      </c>
      <c r="D328" s="109">
        <f>IF(编辑!J328="","",编辑!J328)</f>
        <v>0</v>
      </c>
      <c r="E328" s="109" t="str">
        <f>IF(编辑!K328="","",编辑!K328)</f>
        <v/>
      </c>
      <c r="F328" s="109">
        <f>IF(编辑!L328="","",编辑!L328)</f>
        <v>3001</v>
      </c>
      <c r="G328" s="109">
        <f>IF(编辑!N328="","",编辑!N328)</f>
        <v>1</v>
      </c>
      <c r="H328" s="109">
        <f>IF(编辑!O328="","",编辑!O328)</f>
        <v>1</v>
      </c>
      <c r="I328" s="109">
        <f>IF(编辑!P328="","",编辑!P328)</f>
        <v>1000</v>
      </c>
      <c r="J328" s="109">
        <f>IF(编辑!Q328="","",编辑!Q328)</f>
        <v>3101</v>
      </c>
      <c r="K328" s="109">
        <f>IF(编辑!S328="","",编辑!S328)</f>
        <v>1</v>
      </c>
      <c r="L328" s="109">
        <f>IF(编辑!T328="","",编辑!T328)</f>
        <v>1</v>
      </c>
      <c r="M328" s="109">
        <f>IF(编辑!U328="","",编辑!U328)</f>
        <v>1000</v>
      </c>
      <c r="N328" s="109">
        <f>IF(编辑!V328="","",编辑!V328)</f>
        <v>3401</v>
      </c>
      <c r="O328" s="109">
        <f>IF(编辑!X328="","",编辑!X328)</f>
        <v>1</v>
      </c>
      <c r="P328" s="109">
        <f>IF(编辑!Y328="","",编辑!Y328)</f>
        <v>1</v>
      </c>
      <c r="Q328" s="109">
        <f>IF(编辑!Z328="","",编辑!Z328)</f>
        <v>1000</v>
      </c>
      <c r="R328" s="109">
        <f>IF(编辑!AA328="","",编辑!AA328)</f>
        <v>1472</v>
      </c>
      <c r="S328" s="109">
        <f>IF(编辑!AC328="","",编辑!AC328)</f>
        <v>1</v>
      </c>
      <c r="T328" s="109">
        <f>IF(编辑!AD328="","",编辑!AD328)</f>
        <v>1</v>
      </c>
      <c r="U328" s="109">
        <f>IF(编辑!AE328="","",编辑!AE328)</f>
        <v>1</v>
      </c>
      <c r="V328" s="109" t="str">
        <f>IF(编辑!AF328="","",编辑!AF328)</f>
        <v/>
      </c>
      <c r="W328" s="109" t="str">
        <f>IF(编辑!AH328="","",编辑!AH328)</f>
        <v/>
      </c>
      <c r="X328" s="109" t="str">
        <f>IF(编辑!AI328="","",编辑!AI328)</f>
        <v/>
      </c>
      <c r="Y328" s="109" t="str">
        <f>IF(编辑!AJ328="","",编辑!AJ328)</f>
        <v/>
      </c>
      <c r="Z328" s="109" t="str">
        <f>IF(编辑!AK328="","",编辑!AK328)</f>
        <v/>
      </c>
      <c r="AA328" s="109" t="str">
        <f>IF(编辑!AM328="","",编辑!AM328)</f>
        <v/>
      </c>
      <c r="AB328" s="109" t="str">
        <f>IF(编辑!AN328="","",编辑!AN328)</f>
        <v/>
      </c>
      <c r="AC328" s="111" t="str">
        <f>IF(编辑!AO328="","",编辑!AO328)</f>
        <v/>
      </c>
    </row>
    <row r="329" spans="1:29">
      <c r="A329" s="109">
        <f>IF(编辑!A329="","",编辑!A329)</f>
        <v>100015</v>
      </c>
      <c r="B329" s="109" t="str">
        <f>IF(编辑!B329="","",编辑!B329)</f>
        <v>主线怪物</v>
      </c>
      <c r="C329" s="109">
        <f>IF(编辑!I329="","",编辑!I329)</f>
        <v>7</v>
      </c>
      <c r="D329" s="109">
        <f>IF(编辑!J329="","",编辑!J329)</f>
        <v>0</v>
      </c>
      <c r="E329" s="109" t="str">
        <f>IF(编辑!K329="","",编辑!K329)</f>
        <v/>
      </c>
      <c r="F329" s="109">
        <f>IF(编辑!L329="","",编辑!L329)</f>
        <v>3001</v>
      </c>
      <c r="G329" s="109">
        <f>IF(编辑!N329="","",编辑!N329)</f>
        <v>1</v>
      </c>
      <c r="H329" s="109">
        <f>IF(编辑!O329="","",编辑!O329)</f>
        <v>1</v>
      </c>
      <c r="I329" s="109">
        <f>IF(编辑!P329="","",编辑!P329)</f>
        <v>1000</v>
      </c>
      <c r="J329" s="109">
        <f>IF(编辑!Q329="","",编辑!Q329)</f>
        <v>3101</v>
      </c>
      <c r="K329" s="109">
        <f>IF(编辑!S329="","",编辑!S329)</f>
        <v>1</v>
      </c>
      <c r="L329" s="109">
        <f>IF(编辑!T329="","",编辑!T329)</f>
        <v>1</v>
      </c>
      <c r="M329" s="109">
        <f>IF(编辑!U329="","",编辑!U329)</f>
        <v>1000</v>
      </c>
      <c r="N329" s="109">
        <f>IF(编辑!V329="","",编辑!V329)</f>
        <v>3401</v>
      </c>
      <c r="O329" s="109">
        <f>IF(编辑!X329="","",编辑!X329)</f>
        <v>1</v>
      </c>
      <c r="P329" s="109">
        <f>IF(编辑!Y329="","",编辑!Y329)</f>
        <v>1</v>
      </c>
      <c r="Q329" s="109">
        <f>IF(编辑!Z329="","",编辑!Z329)</f>
        <v>1000</v>
      </c>
      <c r="R329" s="109">
        <f>IF(编辑!AA329="","",编辑!AA329)</f>
        <v>7009</v>
      </c>
      <c r="S329" s="109">
        <f>IF(编辑!AC329="","",编辑!AC329)</f>
        <v>1</v>
      </c>
      <c r="T329" s="109">
        <f>IF(编辑!AD329="","",编辑!AD329)</f>
        <v>1</v>
      </c>
      <c r="U329" s="109">
        <f>IF(编辑!AE329="","",编辑!AE329)</f>
        <v>10000</v>
      </c>
      <c r="V329" s="109">
        <f>IF(编辑!AF329="","",编辑!AF329)</f>
        <v>1472</v>
      </c>
      <c r="W329" s="109">
        <f>IF(编辑!AH329="","",编辑!AH329)</f>
        <v>1</v>
      </c>
      <c r="X329" s="109">
        <f>IF(编辑!AI329="","",编辑!AI329)</f>
        <v>1</v>
      </c>
      <c r="Y329" s="109">
        <f>IF(编辑!AJ329="","",编辑!AJ329)</f>
        <v>1</v>
      </c>
      <c r="Z329" s="109" t="str">
        <f>IF(编辑!AK329="","",编辑!AK329)</f>
        <v/>
      </c>
      <c r="AA329" s="109" t="str">
        <f>IF(编辑!AM329="","",编辑!AM329)</f>
        <v/>
      </c>
      <c r="AB329" s="109" t="str">
        <f>IF(编辑!AN329="","",编辑!AN329)</f>
        <v/>
      </c>
      <c r="AC329" s="111" t="str">
        <f>IF(编辑!AO329="","",编辑!AO329)</f>
        <v/>
      </c>
    </row>
    <row r="330" spans="1:29">
      <c r="A330" s="109">
        <f>IF(编辑!A330="","",编辑!A330)</f>
        <v>100016</v>
      </c>
      <c r="B330" s="109" t="str">
        <f>IF(编辑!B330="","",编辑!B330)</f>
        <v>主线怪物</v>
      </c>
      <c r="C330" s="109">
        <f>IF(编辑!I330="","",编辑!I330)</f>
        <v>400</v>
      </c>
      <c r="D330" s="109">
        <f>IF(编辑!J330="","",编辑!J330)</f>
        <v>0</v>
      </c>
      <c r="E330" s="109" t="str">
        <f>IF(编辑!K330="","",编辑!K330)</f>
        <v/>
      </c>
      <c r="F330" s="109">
        <f>IF(编辑!L330="","",编辑!L330)</f>
        <v>3001</v>
      </c>
      <c r="G330" s="109">
        <f>IF(编辑!N330="","",编辑!N330)</f>
        <v>1</v>
      </c>
      <c r="H330" s="109">
        <f>IF(编辑!O330="","",编辑!O330)</f>
        <v>1</v>
      </c>
      <c r="I330" s="109">
        <f>IF(编辑!P330="","",编辑!P330)</f>
        <v>1000</v>
      </c>
      <c r="J330" s="109">
        <f>IF(编辑!Q330="","",编辑!Q330)</f>
        <v>3101</v>
      </c>
      <c r="K330" s="109">
        <f>IF(编辑!S330="","",编辑!S330)</f>
        <v>1</v>
      </c>
      <c r="L330" s="109">
        <f>IF(编辑!T330="","",编辑!T330)</f>
        <v>1</v>
      </c>
      <c r="M330" s="109">
        <f>IF(编辑!U330="","",编辑!U330)</f>
        <v>1000</v>
      </c>
      <c r="N330" s="109">
        <f>IF(编辑!V330="","",编辑!V330)</f>
        <v>3401</v>
      </c>
      <c r="O330" s="109">
        <f>IF(编辑!X330="","",编辑!X330)</f>
        <v>1</v>
      </c>
      <c r="P330" s="109">
        <f>IF(编辑!Y330="","",编辑!Y330)</f>
        <v>1</v>
      </c>
      <c r="Q330" s="109">
        <f>IF(编辑!Z330="","",编辑!Z330)</f>
        <v>1000</v>
      </c>
      <c r="R330" s="109">
        <f>IF(编辑!AA330="","",编辑!AA330)</f>
        <v>1472</v>
      </c>
      <c r="S330" s="109">
        <f>IF(编辑!AC330="","",编辑!AC330)</f>
        <v>1</v>
      </c>
      <c r="T330" s="109">
        <f>IF(编辑!AD330="","",编辑!AD330)</f>
        <v>1</v>
      </c>
      <c r="U330" s="109">
        <f>IF(编辑!AE330="","",编辑!AE330)</f>
        <v>1</v>
      </c>
      <c r="V330" s="109" t="str">
        <f>IF(编辑!AF330="","",编辑!AF330)</f>
        <v/>
      </c>
      <c r="W330" s="109" t="str">
        <f>IF(编辑!AH330="","",编辑!AH330)</f>
        <v/>
      </c>
      <c r="X330" s="109" t="str">
        <f>IF(编辑!AI330="","",编辑!AI330)</f>
        <v/>
      </c>
      <c r="Y330" s="109" t="str">
        <f>IF(编辑!AJ330="","",编辑!AJ330)</f>
        <v/>
      </c>
      <c r="Z330" s="109" t="str">
        <f>IF(编辑!AK330="","",编辑!AK330)</f>
        <v/>
      </c>
      <c r="AA330" s="109" t="str">
        <f>IF(编辑!AM330="","",编辑!AM330)</f>
        <v/>
      </c>
      <c r="AB330" s="109" t="str">
        <f>IF(编辑!AN330="","",编辑!AN330)</f>
        <v/>
      </c>
      <c r="AC330" s="111" t="str">
        <f>IF(编辑!AO330="","",编辑!AO330)</f>
        <v/>
      </c>
    </row>
    <row r="331" spans="1:29">
      <c r="A331" s="109">
        <f>IF(编辑!A331="","",编辑!A331)</f>
        <v>100017</v>
      </c>
      <c r="B331" s="109" t="str">
        <f>IF(编辑!B331="","",编辑!B331)</f>
        <v>主线怪物</v>
      </c>
      <c r="C331" s="109">
        <f>IF(编辑!I331="","",编辑!I331)</f>
        <v>80</v>
      </c>
      <c r="D331" s="109">
        <f>IF(编辑!J331="","",编辑!J331)</f>
        <v>0</v>
      </c>
      <c r="E331" s="109" t="str">
        <f>IF(编辑!K331="","",编辑!K331)</f>
        <v/>
      </c>
      <c r="F331" s="109">
        <f>IF(编辑!L331="","",编辑!L331)</f>
        <v>3001</v>
      </c>
      <c r="G331" s="109">
        <f>IF(编辑!N331="","",编辑!N331)</f>
        <v>1</v>
      </c>
      <c r="H331" s="109">
        <f>IF(编辑!O331="","",编辑!O331)</f>
        <v>1</v>
      </c>
      <c r="I331" s="109">
        <f>IF(编辑!P331="","",编辑!P331)</f>
        <v>1000</v>
      </c>
      <c r="J331" s="109">
        <f>IF(编辑!Q331="","",编辑!Q331)</f>
        <v>3101</v>
      </c>
      <c r="K331" s="109">
        <f>IF(编辑!S331="","",编辑!S331)</f>
        <v>1</v>
      </c>
      <c r="L331" s="109">
        <f>IF(编辑!T331="","",编辑!T331)</f>
        <v>1</v>
      </c>
      <c r="M331" s="109">
        <f>IF(编辑!U331="","",编辑!U331)</f>
        <v>1000</v>
      </c>
      <c r="N331" s="109">
        <f>IF(编辑!V331="","",编辑!V331)</f>
        <v>3401</v>
      </c>
      <c r="O331" s="109">
        <f>IF(编辑!X331="","",编辑!X331)</f>
        <v>1</v>
      </c>
      <c r="P331" s="109">
        <f>IF(编辑!Y331="","",编辑!Y331)</f>
        <v>1</v>
      </c>
      <c r="Q331" s="109">
        <f>IF(编辑!Z331="","",编辑!Z331)</f>
        <v>1000</v>
      </c>
      <c r="R331" s="109">
        <f>IF(编辑!AA331="","",编辑!AA331)</f>
        <v>7010</v>
      </c>
      <c r="S331" s="109">
        <f>IF(编辑!AC331="","",编辑!AC331)</f>
        <v>1</v>
      </c>
      <c r="T331" s="109">
        <f>IF(编辑!AD331="","",编辑!AD331)</f>
        <v>1</v>
      </c>
      <c r="U331" s="109">
        <f>IF(编辑!AE331="","",编辑!AE331)</f>
        <v>10000</v>
      </c>
      <c r="V331" s="109">
        <f>IF(编辑!AF331="","",编辑!AF331)</f>
        <v>1472</v>
      </c>
      <c r="W331" s="109">
        <f>IF(编辑!AH331="","",编辑!AH331)</f>
        <v>1</v>
      </c>
      <c r="X331" s="109">
        <f>IF(编辑!AI331="","",编辑!AI331)</f>
        <v>1</v>
      </c>
      <c r="Y331" s="109">
        <f>IF(编辑!AJ331="","",编辑!AJ331)</f>
        <v>1</v>
      </c>
      <c r="Z331" s="109" t="str">
        <f>IF(编辑!AK331="","",编辑!AK331)</f>
        <v/>
      </c>
      <c r="AA331" s="109" t="str">
        <f>IF(编辑!AM331="","",编辑!AM331)</f>
        <v/>
      </c>
      <c r="AB331" s="109" t="str">
        <f>IF(编辑!AN331="","",编辑!AN331)</f>
        <v/>
      </c>
      <c r="AC331" s="111" t="str">
        <f>IF(编辑!AO331="","",编辑!AO331)</f>
        <v/>
      </c>
    </row>
    <row r="332" spans="1:29">
      <c r="A332" s="109">
        <f>IF(编辑!A332="","",编辑!A332)</f>
        <v>100018</v>
      </c>
      <c r="B332" s="109" t="str">
        <f>IF(编辑!B332="","",编辑!B332)</f>
        <v>主线怪物</v>
      </c>
      <c r="C332" s="109">
        <f>IF(编辑!I332="","",编辑!I332)</f>
        <v>90</v>
      </c>
      <c r="D332" s="109">
        <f>IF(编辑!J332="","",编辑!J332)</f>
        <v>0</v>
      </c>
      <c r="E332" s="109" t="str">
        <f>IF(编辑!K332="","",编辑!K332)</f>
        <v/>
      </c>
      <c r="F332" s="109">
        <f>IF(编辑!L332="","",编辑!L332)</f>
        <v>3001</v>
      </c>
      <c r="G332" s="109">
        <f>IF(编辑!N332="","",编辑!N332)</f>
        <v>1</v>
      </c>
      <c r="H332" s="109">
        <f>IF(编辑!O332="","",编辑!O332)</f>
        <v>1</v>
      </c>
      <c r="I332" s="109">
        <f>IF(编辑!P332="","",编辑!P332)</f>
        <v>1000</v>
      </c>
      <c r="J332" s="109">
        <f>IF(编辑!Q332="","",编辑!Q332)</f>
        <v>3101</v>
      </c>
      <c r="K332" s="109">
        <f>IF(编辑!S332="","",编辑!S332)</f>
        <v>1</v>
      </c>
      <c r="L332" s="109">
        <f>IF(编辑!T332="","",编辑!T332)</f>
        <v>1</v>
      </c>
      <c r="M332" s="109">
        <f>IF(编辑!U332="","",编辑!U332)</f>
        <v>1000</v>
      </c>
      <c r="N332" s="109">
        <f>IF(编辑!V332="","",编辑!V332)</f>
        <v>3401</v>
      </c>
      <c r="O332" s="109">
        <f>IF(编辑!X332="","",编辑!X332)</f>
        <v>1</v>
      </c>
      <c r="P332" s="109">
        <f>IF(编辑!Y332="","",编辑!Y332)</f>
        <v>1</v>
      </c>
      <c r="Q332" s="109">
        <f>IF(编辑!Z332="","",编辑!Z332)</f>
        <v>1000</v>
      </c>
      <c r="R332" s="109">
        <f>IF(编辑!AA332="","",编辑!AA332)</f>
        <v>7011</v>
      </c>
      <c r="S332" s="109">
        <f>IF(编辑!AC332="","",编辑!AC332)</f>
        <v>1</v>
      </c>
      <c r="T332" s="109">
        <f>IF(编辑!AD332="","",编辑!AD332)</f>
        <v>1</v>
      </c>
      <c r="U332" s="109">
        <f>IF(编辑!AE332="","",编辑!AE332)</f>
        <v>10000</v>
      </c>
      <c r="V332" s="109">
        <f>IF(编辑!AF332="","",编辑!AF332)</f>
        <v>1472</v>
      </c>
      <c r="W332" s="109">
        <f>IF(编辑!AH332="","",编辑!AH332)</f>
        <v>1</v>
      </c>
      <c r="X332" s="109">
        <f>IF(编辑!AI332="","",编辑!AI332)</f>
        <v>1</v>
      </c>
      <c r="Y332" s="109">
        <f>IF(编辑!AJ332="","",编辑!AJ332)</f>
        <v>1</v>
      </c>
      <c r="Z332" s="109" t="str">
        <f>IF(编辑!AK332="","",编辑!AK332)</f>
        <v/>
      </c>
      <c r="AA332" s="109" t="str">
        <f>IF(编辑!AM332="","",编辑!AM332)</f>
        <v/>
      </c>
      <c r="AB332" s="109" t="str">
        <f>IF(编辑!AN332="","",编辑!AN332)</f>
        <v/>
      </c>
      <c r="AC332" s="111" t="str">
        <f>IF(编辑!AO332="","",编辑!AO332)</f>
        <v/>
      </c>
    </row>
    <row r="333" spans="1:29">
      <c r="A333" s="109">
        <f>IF(编辑!A333="","",编辑!A333)</f>
        <v>100019</v>
      </c>
      <c r="B333" s="109" t="str">
        <f>IF(编辑!B333="","",编辑!B333)</f>
        <v>主线怪物</v>
      </c>
      <c r="C333" s="109">
        <f>IF(编辑!I333="","",编辑!I333)</f>
        <v>90</v>
      </c>
      <c r="D333" s="109">
        <f>IF(编辑!J333="","",编辑!J333)</f>
        <v>0</v>
      </c>
      <c r="E333" s="109" t="str">
        <f>IF(编辑!K333="","",编辑!K333)</f>
        <v/>
      </c>
      <c r="F333" s="109">
        <f>IF(编辑!L333="","",编辑!L333)</f>
        <v>3001</v>
      </c>
      <c r="G333" s="109">
        <f>IF(编辑!N333="","",编辑!N333)</f>
        <v>1</v>
      </c>
      <c r="H333" s="109">
        <f>IF(编辑!O333="","",编辑!O333)</f>
        <v>1</v>
      </c>
      <c r="I333" s="109">
        <f>IF(编辑!P333="","",编辑!P333)</f>
        <v>1000</v>
      </c>
      <c r="J333" s="109">
        <f>IF(编辑!Q333="","",编辑!Q333)</f>
        <v>3101</v>
      </c>
      <c r="K333" s="109">
        <f>IF(编辑!S333="","",编辑!S333)</f>
        <v>1</v>
      </c>
      <c r="L333" s="109">
        <f>IF(编辑!T333="","",编辑!T333)</f>
        <v>1</v>
      </c>
      <c r="M333" s="109">
        <f>IF(编辑!U333="","",编辑!U333)</f>
        <v>1000</v>
      </c>
      <c r="N333" s="109">
        <f>IF(编辑!V333="","",编辑!V333)</f>
        <v>3401</v>
      </c>
      <c r="O333" s="109">
        <f>IF(编辑!X333="","",编辑!X333)</f>
        <v>1</v>
      </c>
      <c r="P333" s="109">
        <f>IF(编辑!Y333="","",编辑!Y333)</f>
        <v>1</v>
      </c>
      <c r="Q333" s="109">
        <f>IF(编辑!Z333="","",编辑!Z333)</f>
        <v>1000</v>
      </c>
      <c r="R333" s="109">
        <f>IF(编辑!AA333="","",编辑!AA333)</f>
        <v>1472</v>
      </c>
      <c r="S333" s="109">
        <f>IF(编辑!AC333="","",编辑!AC333)</f>
        <v>1</v>
      </c>
      <c r="T333" s="109">
        <f>IF(编辑!AD333="","",编辑!AD333)</f>
        <v>1</v>
      </c>
      <c r="U333" s="109">
        <f>IF(编辑!AE333="","",编辑!AE333)</f>
        <v>1</v>
      </c>
      <c r="V333" s="109" t="str">
        <f>IF(编辑!AF333="","",编辑!AF333)</f>
        <v/>
      </c>
      <c r="W333" s="109" t="str">
        <f>IF(编辑!AH333="","",编辑!AH333)</f>
        <v/>
      </c>
      <c r="X333" s="109" t="str">
        <f>IF(编辑!AI333="","",编辑!AI333)</f>
        <v/>
      </c>
      <c r="Y333" s="109" t="str">
        <f>IF(编辑!AJ333="","",编辑!AJ333)</f>
        <v/>
      </c>
      <c r="Z333" s="109" t="str">
        <f>IF(编辑!AK333="","",编辑!AK333)</f>
        <v/>
      </c>
      <c r="AA333" s="109" t="str">
        <f>IF(编辑!AM333="","",编辑!AM333)</f>
        <v/>
      </c>
      <c r="AB333" s="109" t="str">
        <f>IF(编辑!AN333="","",编辑!AN333)</f>
        <v/>
      </c>
      <c r="AC333" s="111" t="str">
        <f>IF(编辑!AO333="","",编辑!AO333)</f>
        <v/>
      </c>
    </row>
    <row r="334" spans="1:29">
      <c r="A334" s="109">
        <f>IF(编辑!A334="","",编辑!A334)</f>
        <v>100020</v>
      </c>
      <c r="B334" s="109" t="str">
        <f>IF(编辑!B334="","",编辑!B334)</f>
        <v>主线怪物</v>
      </c>
      <c r="C334" s="109">
        <f>IF(编辑!I334="","",编辑!I334)</f>
        <v>100</v>
      </c>
      <c r="D334" s="109">
        <f>IF(编辑!J334="","",编辑!J334)</f>
        <v>0</v>
      </c>
      <c r="E334" s="109" t="str">
        <f>IF(编辑!K334="","",编辑!K334)</f>
        <v/>
      </c>
      <c r="F334" s="109">
        <f>IF(编辑!L334="","",编辑!L334)</f>
        <v>3001</v>
      </c>
      <c r="G334" s="109">
        <f>IF(编辑!N334="","",编辑!N334)</f>
        <v>1</v>
      </c>
      <c r="H334" s="109">
        <f>IF(编辑!O334="","",编辑!O334)</f>
        <v>1</v>
      </c>
      <c r="I334" s="109">
        <f>IF(编辑!P334="","",编辑!P334)</f>
        <v>1000</v>
      </c>
      <c r="J334" s="109">
        <f>IF(编辑!Q334="","",编辑!Q334)</f>
        <v>3101</v>
      </c>
      <c r="K334" s="109">
        <f>IF(编辑!S334="","",编辑!S334)</f>
        <v>1</v>
      </c>
      <c r="L334" s="109">
        <f>IF(编辑!T334="","",编辑!T334)</f>
        <v>1</v>
      </c>
      <c r="M334" s="109">
        <f>IF(编辑!U334="","",编辑!U334)</f>
        <v>1000</v>
      </c>
      <c r="N334" s="109">
        <f>IF(编辑!V334="","",编辑!V334)</f>
        <v>3401</v>
      </c>
      <c r="O334" s="109">
        <f>IF(编辑!X334="","",编辑!X334)</f>
        <v>1</v>
      </c>
      <c r="P334" s="109">
        <f>IF(编辑!Y334="","",编辑!Y334)</f>
        <v>1</v>
      </c>
      <c r="Q334" s="109">
        <f>IF(编辑!Z334="","",编辑!Z334)</f>
        <v>1000</v>
      </c>
      <c r="R334" s="109">
        <f>IF(编辑!AA334="","",编辑!AA334)</f>
        <v>1472</v>
      </c>
      <c r="S334" s="109">
        <f>IF(编辑!AC334="","",编辑!AC334)</f>
        <v>1</v>
      </c>
      <c r="T334" s="109">
        <f>IF(编辑!AD334="","",编辑!AD334)</f>
        <v>1</v>
      </c>
      <c r="U334" s="109">
        <f>IF(编辑!AE334="","",编辑!AE334)</f>
        <v>1</v>
      </c>
      <c r="V334" s="109" t="str">
        <f>IF(编辑!AF334="","",编辑!AF334)</f>
        <v/>
      </c>
      <c r="W334" s="109" t="str">
        <f>IF(编辑!AH334="","",编辑!AH334)</f>
        <v/>
      </c>
      <c r="X334" s="109" t="str">
        <f>IF(编辑!AI334="","",编辑!AI334)</f>
        <v/>
      </c>
      <c r="Y334" s="109" t="str">
        <f>IF(编辑!AJ334="","",编辑!AJ334)</f>
        <v/>
      </c>
      <c r="Z334" s="109" t="str">
        <f>IF(编辑!AK334="","",编辑!AK334)</f>
        <v/>
      </c>
      <c r="AA334" s="109" t="str">
        <f>IF(编辑!AM334="","",编辑!AM334)</f>
        <v/>
      </c>
      <c r="AB334" s="109" t="str">
        <f>IF(编辑!AN334="","",编辑!AN334)</f>
        <v/>
      </c>
      <c r="AC334" s="111" t="str">
        <f>IF(编辑!AO334="","",编辑!AO334)</f>
        <v/>
      </c>
    </row>
    <row r="335" spans="1:29">
      <c r="A335" s="109">
        <f>IF(编辑!A335="","",编辑!A335)</f>
        <v>100021</v>
      </c>
      <c r="B335" s="109" t="str">
        <f>IF(编辑!B335="","",编辑!B335)</f>
        <v>主线怪物</v>
      </c>
      <c r="C335" s="109">
        <f>IF(编辑!I335="","",编辑!I335)</f>
        <v>100</v>
      </c>
      <c r="D335" s="109">
        <f>IF(编辑!J335="","",编辑!J335)</f>
        <v>0</v>
      </c>
      <c r="E335" s="109" t="str">
        <f>IF(编辑!K335="","",编辑!K335)</f>
        <v/>
      </c>
      <c r="F335" s="109">
        <f>IF(编辑!L335="","",编辑!L335)</f>
        <v>3001</v>
      </c>
      <c r="G335" s="109">
        <f>IF(编辑!N335="","",编辑!N335)</f>
        <v>1</v>
      </c>
      <c r="H335" s="109">
        <f>IF(编辑!O335="","",编辑!O335)</f>
        <v>1</v>
      </c>
      <c r="I335" s="109">
        <f>IF(编辑!P335="","",编辑!P335)</f>
        <v>1000</v>
      </c>
      <c r="J335" s="109">
        <f>IF(编辑!Q335="","",编辑!Q335)</f>
        <v>3101</v>
      </c>
      <c r="K335" s="109">
        <f>IF(编辑!S335="","",编辑!S335)</f>
        <v>1</v>
      </c>
      <c r="L335" s="109">
        <f>IF(编辑!T335="","",编辑!T335)</f>
        <v>1</v>
      </c>
      <c r="M335" s="109">
        <f>IF(编辑!U335="","",编辑!U335)</f>
        <v>1000</v>
      </c>
      <c r="N335" s="109">
        <f>IF(编辑!V335="","",编辑!V335)</f>
        <v>3401</v>
      </c>
      <c r="O335" s="109">
        <f>IF(编辑!X335="","",编辑!X335)</f>
        <v>1</v>
      </c>
      <c r="P335" s="109">
        <f>IF(编辑!Y335="","",编辑!Y335)</f>
        <v>1</v>
      </c>
      <c r="Q335" s="109">
        <f>IF(编辑!Z335="","",编辑!Z335)</f>
        <v>1000</v>
      </c>
      <c r="R335" s="109">
        <f>IF(编辑!AA335="","",编辑!AA335)</f>
        <v>7012</v>
      </c>
      <c r="S335" s="109">
        <f>IF(编辑!AC335="","",编辑!AC335)</f>
        <v>1</v>
      </c>
      <c r="T335" s="109">
        <f>IF(编辑!AD335="","",编辑!AD335)</f>
        <v>1</v>
      </c>
      <c r="U335" s="109">
        <f>IF(编辑!AE335="","",编辑!AE335)</f>
        <v>10000</v>
      </c>
      <c r="V335" s="109">
        <f>IF(编辑!AF335="","",编辑!AF335)</f>
        <v>1472</v>
      </c>
      <c r="W335" s="109">
        <f>IF(编辑!AH335="","",编辑!AH335)</f>
        <v>1</v>
      </c>
      <c r="X335" s="109">
        <f>IF(编辑!AI335="","",编辑!AI335)</f>
        <v>1</v>
      </c>
      <c r="Y335" s="109">
        <f>IF(编辑!AJ335="","",编辑!AJ335)</f>
        <v>1</v>
      </c>
      <c r="Z335" s="109" t="str">
        <f>IF(编辑!AK335="","",编辑!AK335)</f>
        <v/>
      </c>
      <c r="AA335" s="109" t="str">
        <f>IF(编辑!AM335="","",编辑!AM335)</f>
        <v/>
      </c>
      <c r="AB335" s="109" t="str">
        <f>IF(编辑!AN335="","",编辑!AN335)</f>
        <v/>
      </c>
      <c r="AC335" s="111" t="str">
        <f>IF(编辑!AO335="","",编辑!AO335)</f>
        <v/>
      </c>
    </row>
    <row r="336" spans="1:29">
      <c r="A336" s="109">
        <f>IF(编辑!A336="","",编辑!A336)</f>
        <v>100022</v>
      </c>
      <c r="B336" s="109" t="str">
        <f>IF(编辑!B336="","",编辑!B336)</f>
        <v>主线怪物</v>
      </c>
      <c r="C336" s="109">
        <f>IF(编辑!I336="","",编辑!I336)</f>
        <v>110</v>
      </c>
      <c r="D336" s="109">
        <f>IF(编辑!J336="","",编辑!J336)</f>
        <v>0</v>
      </c>
      <c r="E336" s="109" t="str">
        <f>IF(编辑!K336="","",编辑!K336)</f>
        <v/>
      </c>
      <c r="F336" s="109">
        <f>IF(编辑!L336="","",编辑!L336)</f>
        <v>3001</v>
      </c>
      <c r="G336" s="109">
        <f>IF(编辑!N336="","",编辑!N336)</f>
        <v>1</v>
      </c>
      <c r="H336" s="109">
        <f>IF(编辑!O336="","",编辑!O336)</f>
        <v>1</v>
      </c>
      <c r="I336" s="109">
        <f>IF(编辑!P336="","",编辑!P336)</f>
        <v>1000</v>
      </c>
      <c r="J336" s="109">
        <f>IF(编辑!Q336="","",编辑!Q336)</f>
        <v>3101</v>
      </c>
      <c r="K336" s="109">
        <f>IF(编辑!S336="","",编辑!S336)</f>
        <v>1</v>
      </c>
      <c r="L336" s="109">
        <f>IF(编辑!T336="","",编辑!T336)</f>
        <v>1</v>
      </c>
      <c r="M336" s="109">
        <f>IF(编辑!U336="","",编辑!U336)</f>
        <v>1000</v>
      </c>
      <c r="N336" s="109">
        <f>IF(编辑!V336="","",编辑!V336)</f>
        <v>3401</v>
      </c>
      <c r="O336" s="109">
        <f>IF(编辑!X336="","",编辑!X336)</f>
        <v>1</v>
      </c>
      <c r="P336" s="109">
        <f>IF(编辑!Y336="","",编辑!Y336)</f>
        <v>1</v>
      </c>
      <c r="Q336" s="109">
        <f>IF(编辑!Z336="","",编辑!Z336)</f>
        <v>1000</v>
      </c>
      <c r="R336" s="109">
        <f>IF(编辑!AA336="","",编辑!AA336)</f>
        <v>1472</v>
      </c>
      <c r="S336" s="109">
        <f>IF(编辑!AC336="","",编辑!AC336)</f>
        <v>1</v>
      </c>
      <c r="T336" s="109">
        <f>IF(编辑!AD336="","",编辑!AD336)</f>
        <v>1</v>
      </c>
      <c r="U336" s="109">
        <f>IF(编辑!AE336="","",编辑!AE336)</f>
        <v>1</v>
      </c>
      <c r="V336" s="109" t="str">
        <f>IF(编辑!AF336="","",编辑!AF336)</f>
        <v/>
      </c>
      <c r="W336" s="109" t="str">
        <f>IF(编辑!AH336="","",编辑!AH336)</f>
        <v/>
      </c>
      <c r="X336" s="109" t="str">
        <f>IF(编辑!AI336="","",编辑!AI336)</f>
        <v/>
      </c>
      <c r="Y336" s="109" t="str">
        <f>IF(编辑!AJ336="","",编辑!AJ336)</f>
        <v/>
      </c>
      <c r="Z336" s="109" t="str">
        <f>IF(编辑!AK336="","",编辑!AK336)</f>
        <v/>
      </c>
      <c r="AA336" s="109" t="str">
        <f>IF(编辑!AM336="","",编辑!AM336)</f>
        <v/>
      </c>
      <c r="AB336" s="109" t="str">
        <f>IF(编辑!AN336="","",编辑!AN336)</f>
        <v/>
      </c>
      <c r="AC336" s="111" t="str">
        <f>IF(编辑!AO336="","",编辑!AO336)</f>
        <v/>
      </c>
    </row>
    <row r="337" spans="1:29">
      <c r="A337" s="109">
        <f>IF(编辑!A337="","",编辑!A337)</f>
        <v>100023</v>
      </c>
      <c r="B337" s="109" t="str">
        <f>IF(编辑!B337="","",编辑!B337)</f>
        <v>主线怪物</v>
      </c>
      <c r="C337" s="109">
        <f>IF(编辑!I337="","",编辑!I337)</f>
        <v>110</v>
      </c>
      <c r="D337" s="109">
        <f>IF(编辑!J337="","",编辑!J337)</f>
        <v>0</v>
      </c>
      <c r="E337" s="109" t="str">
        <f>IF(编辑!K337="","",编辑!K337)</f>
        <v/>
      </c>
      <c r="F337" s="109">
        <f>IF(编辑!L337="","",编辑!L337)</f>
        <v>3001</v>
      </c>
      <c r="G337" s="109">
        <f>IF(编辑!N337="","",编辑!N337)</f>
        <v>1</v>
      </c>
      <c r="H337" s="109">
        <f>IF(编辑!O337="","",编辑!O337)</f>
        <v>1</v>
      </c>
      <c r="I337" s="109">
        <f>IF(编辑!P337="","",编辑!P337)</f>
        <v>1000</v>
      </c>
      <c r="J337" s="109">
        <f>IF(编辑!Q337="","",编辑!Q337)</f>
        <v>3101</v>
      </c>
      <c r="K337" s="109">
        <f>IF(编辑!S337="","",编辑!S337)</f>
        <v>1</v>
      </c>
      <c r="L337" s="109">
        <f>IF(编辑!T337="","",编辑!T337)</f>
        <v>1</v>
      </c>
      <c r="M337" s="109">
        <f>IF(编辑!U337="","",编辑!U337)</f>
        <v>1000</v>
      </c>
      <c r="N337" s="109">
        <f>IF(编辑!V337="","",编辑!V337)</f>
        <v>3401</v>
      </c>
      <c r="O337" s="109">
        <f>IF(编辑!X337="","",编辑!X337)</f>
        <v>1</v>
      </c>
      <c r="P337" s="109">
        <f>IF(编辑!Y337="","",编辑!Y337)</f>
        <v>1</v>
      </c>
      <c r="Q337" s="109">
        <f>IF(编辑!Z337="","",编辑!Z337)</f>
        <v>1000</v>
      </c>
      <c r="R337" s="109">
        <f>IF(编辑!AA337="","",编辑!AA337)</f>
        <v>1472</v>
      </c>
      <c r="S337" s="109">
        <f>IF(编辑!AC337="","",编辑!AC337)</f>
        <v>1</v>
      </c>
      <c r="T337" s="109">
        <f>IF(编辑!AD337="","",编辑!AD337)</f>
        <v>1</v>
      </c>
      <c r="U337" s="109">
        <f>IF(编辑!AE337="","",编辑!AE337)</f>
        <v>1</v>
      </c>
      <c r="V337" s="109" t="str">
        <f>IF(编辑!AF337="","",编辑!AF337)</f>
        <v/>
      </c>
      <c r="W337" s="109" t="str">
        <f>IF(编辑!AH337="","",编辑!AH337)</f>
        <v/>
      </c>
      <c r="X337" s="109" t="str">
        <f>IF(编辑!AI337="","",编辑!AI337)</f>
        <v/>
      </c>
      <c r="Y337" s="109" t="str">
        <f>IF(编辑!AJ337="","",编辑!AJ337)</f>
        <v/>
      </c>
      <c r="Z337" s="109" t="str">
        <f>IF(编辑!AK337="","",编辑!AK337)</f>
        <v/>
      </c>
      <c r="AA337" s="109" t="str">
        <f>IF(编辑!AM337="","",编辑!AM337)</f>
        <v/>
      </c>
      <c r="AB337" s="109" t="str">
        <f>IF(编辑!AN337="","",编辑!AN337)</f>
        <v/>
      </c>
      <c r="AC337" s="111" t="str">
        <f>IF(编辑!AO337="","",编辑!AO337)</f>
        <v/>
      </c>
    </row>
    <row r="338" spans="1:29">
      <c r="A338" s="109">
        <f>IF(编辑!A338="","",编辑!A338)</f>
        <v>100024</v>
      </c>
      <c r="B338" s="109" t="str">
        <f>IF(编辑!B338="","",编辑!B338)</f>
        <v>主线怪物</v>
      </c>
      <c r="C338" s="109">
        <f>IF(编辑!I338="","",编辑!I338)</f>
        <v>120</v>
      </c>
      <c r="D338" s="109">
        <f>IF(编辑!J338="","",编辑!J338)</f>
        <v>0</v>
      </c>
      <c r="E338" s="109" t="str">
        <f>IF(编辑!K338="","",编辑!K338)</f>
        <v/>
      </c>
      <c r="F338" s="109">
        <f>IF(编辑!L338="","",编辑!L338)</f>
        <v>3001</v>
      </c>
      <c r="G338" s="109">
        <f>IF(编辑!N338="","",编辑!N338)</f>
        <v>1</v>
      </c>
      <c r="H338" s="109">
        <f>IF(编辑!O338="","",编辑!O338)</f>
        <v>1</v>
      </c>
      <c r="I338" s="109">
        <f>IF(编辑!P338="","",编辑!P338)</f>
        <v>1000</v>
      </c>
      <c r="J338" s="109">
        <f>IF(编辑!Q338="","",编辑!Q338)</f>
        <v>3101</v>
      </c>
      <c r="K338" s="109">
        <f>IF(编辑!S338="","",编辑!S338)</f>
        <v>1</v>
      </c>
      <c r="L338" s="109">
        <f>IF(编辑!T338="","",编辑!T338)</f>
        <v>1</v>
      </c>
      <c r="M338" s="109">
        <f>IF(编辑!U338="","",编辑!U338)</f>
        <v>1000</v>
      </c>
      <c r="N338" s="109">
        <f>IF(编辑!V338="","",编辑!V338)</f>
        <v>3401</v>
      </c>
      <c r="O338" s="109">
        <f>IF(编辑!X338="","",编辑!X338)</f>
        <v>1</v>
      </c>
      <c r="P338" s="109">
        <f>IF(编辑!Y338="","",编辑!Y338)</f>
        <v>1</v>
      </c>
      <c r="Q338" s="109">
        <f>IF(编辑!Z338="","",编辑!Z338)</f>
        <v>1000</v>
      </c>
      <c r="R338" s="109">
        <f>IF(编辑!AA338="","",编辑!AA338)</f>
        <v>1472</v>
      </c>
      <c r="S338" s="109">
        <f>IF(编辑!AC338="","",编辑!AC338)</f>
        <v>1</v>
      </c>
      <c r="T338" s="109">
        <f>IF(编辑!AD338="","",编辑!AD338)</f>
        <v>1</v>
      </c>
      <c r="U338" s="109">
        <f>IF(编辑!AE338="","",编辑!AE338)</f>
        <v>1</v>
      </c>
      <c r="V338" s="109" t="str">
        <f>IF(编辑!AF338="","",编辑!AF338)</f>
        <v/>
      </c>
      <c r="W338" s="109" t="str">
        <f>IF(编辑!AH338="","",编辑!AH338)</f>
        <v/>
      </c>
      <c r="X338" s="109" t="str">
        <f>IF(编辑!AI338="","",编辑!AI338)</f>
        <v/>
      </c>
      <c r="Y338" s="109" t="str">
        <f>IF(编辑!AJ338="","",编辑!AJ338)</f>
        <v/>
      </c>
      <c r="Z338" s="109" t="str">
        <f>IF(编辑!AK338="","",编辑!AK338)</f>
        <v/>
      </c>
      <c r="AA338" s="109" t="str">
        <f>IF(编辑!AM338="","",编辑!AM338)</f>
        <v/>
      </c>
      <c r="AB338" s="109" t="str">
        <f>IF(编辑!AN338="","",编辑!AN338)</f>
        <v/>
      </c>
      <c r="AC338" s="111" t="str">
        <f>IF(编辑!AO338="","",编辑!AO338)</f>
        <v/>
      </c>
    </row>
    <row r="339" spans="1:29">
      <c r="A339" s="109">
        <f>IF(编辑!A339="","",编辑!A339)</f>
        <v>100025</v>
      </c>
      <c r="B339" s="109" t="str">
        <f>IF(编辑!B339="","",编辑!B339)</f>
        <v>主线怪物</v>
      </c>
      <c r="C339" s="109">
        <f>IF(编辑!I339="","",编辑!I339)</f>
        <v>120</v>
      </c>
      <c r="D339" s="109">
        <f>IF(编辑!J339="","",编辑!J339)</f>
        <v>0</v>
      </c>
      <c r="E339" s="109" t="str">
        <f>IF(编辑!K339="","",编辑!K339)</f>
        <v/>
      </c>
      <c r="F339" s="109">
        <f>IF(编辑!L339="","",编辑!L339)</f>
        <v>3001</v>
      </c>
      <c r="G339" s="109">
        <f>IF(编辑!N339="","",编辑!N339)</f>
        <v>1</v>
      </c>
      <c r="H339" s="109">
        <f>IF(编辑!O339="","",编辑!O339)</f>
        <v>1</v>
      </c>
      <c r="I339" s="109">
        <f>IF(编辑!P339="","",编辑!P339)</f>
        <v>1000</v>
      </c>
      <c r="J339" s="109">
        <f>IF(编辑!Q339="","",编辑!Q339)</f>
        <v>3101</v>
      </c>
      <c r="K339" s="109">
        <f>IF(编辑!S339="","",编辑!S339)</f>
        <v>1</v>
      </c>
      <c r="L339" s="109">
        <f>IF(编辑!T339="","",编辑!T339)</f>
        <v>1</v>
      </c>
      <c r="M339" s="109">
        <f>IF(编辑!U339="","",编辑!U339)</f>
        <v>1000</v>
      </c>
      <c r="N339" s="109">
        <f>IF(编辑!V339="","",编辑!V339)</f>
        <v>3401</v>
      </c>
      <c r="O339" s="109">
        <f>IF(编辑!X339="","",编辑!X339)</f>
        <v>1</v>
      </c>
      <c r="P339" s="109">
        <f>IF(编辑!Y339="","",编辑!Y339)</f>
        <v>1</v>
      </c>
      <c r="Q339" s="109">
        <f>IF(编辑!Z339="","",编辑!Z339)</f>
        <v>1000</v>
      </c>
      <c r="R339" s="109">
        <f>IF(编辑!AA339="","",编辑!AA339)</f>
        <v>1472</v>
      </c>
      <c r="S339" s="109">
        <f>IF(编辑!AC339="","",编辑!AC339)</f>
        <v>1</v>
      </c>
      <c r="T339" s="109">
        <f>IF(编辑!AD339="","",编辑!AD339)</f>
        <v>1</v>
      </c>
      <c r="U339" s="109">
        <f>IF(编辑!AE339="","",编辑!AE339)</f>
        <v>1</v>
      </c>
      <c r="V339" s="109" t="str">
        <f>IF(编辑!AF339="","",编辑!AF339)</f>
        <v/>
      </c>
      <c r="W339" s="109" t="str">
        <f>IF(编辑!AH339="","",编辑!AH339)</f>
        <v/>
      </c>
      <c r="X339" s="109" t="str">
        <f>IF(编辑!AI339="","",编辑!AI339)</f>
        <v/>
      </c>
      <c r="Y339" s="109" t="str">
        <f>IF(编辑!AJ339="","",编辑!AJ339)</f>
        <v/>
      </c>
      <c r="Z339" s="109" t="str">
        <f>IF(编辑!AK339="","",编辑!AK339)</f>
        <v/>
      </c>
      <c r="AA339" s="109" t="str">
        <f>IF(编辑!AM339="","",编辑!AM339)</f>
        <v/>
      </c>
      <c r="AB339" s="109" t="str">
        <f>IF(编辑!AN339="","",编辑!AN339)</f>
        <v/>
      </c>
      <c r="AC339" s="111" t="str">
        <f>IF(编辑!AO339="","",编辑!AO339)</f>
        <v/>
      </c>
    </row>
    <row r="340" spans="1:29">
      <c r="A340" s="109">
        <f>IF(编辑!A340="","",编辑!A340)</f>
        <v>100026</v>
      </c>
      <c r="B340" s="109" t="str">
        <f>IF(编辑!B340="","",编辑!B340)</f>
        <v>主线怪物</v>
      </c>
      <c r="C340" s="109">
        <f>IF(编辑!I340="","",编辑!I340)</f>
        <v>650</v>
      </c>
      <c r="D340" s="109">
        <f>IF(编辑!J340="","",编辑!J340)</f>
        <v>0</v>
      </c>
      <c r="E340" s="109" t="str">
        <f>IF(编辑!K340="","",编辑!K340)</f>
        <v/>
      </c>
      <c r="F340" s="109">
        <f>IF(编辑!L340="","",编辑!L340)</f>
        <v>3001</v>
      </c>
      <c r="G340" s="109">
        <f>IF(编辑!N340="","",编辑!N340)</f>
        <v>1</v>
      </c>
      <c r="H340" s="109">
        <f>IF(编辑!O340="","",编辑!O340)</f>
        <v>1</v>
      </c>
      <c r="I340" s="109">
        <f>IF(编辑!P340="","",编辑!P340)</f>
        <v>1000</v>
      </c>
      <c r="J340" s="109">
        <f>IF(编辑!Q340="","",编辑!Q340)</f>
        <v>3101</v>
      </c>
      <c r="K340" s="109">
        <f>IF(编辑!S340="","",编辑!S340)</f>
        <v>1</v>
      </c>
      <c r="L340" s="109">
        <f>IF(编辑!T340="","",编辑!T340)</f>
        <v>1</v>
      </c>
      <c r="M340" s="109">
        <f>IF(编辑!U340="","",编辑!U340)</f>
        <v>1000</v>
      </c>
      <c r="N340" s="109">
        <f>IF(编辑!V340="","",编辑!V340)</f>
        <v>3401</v>
      </c>
      <c r="O340" s="109">
        <f>IF(编辑!X340="","",编辑!X340)</f>
        <v>1</v>
      </c>
      <c r="P340" s="109">
        <f>IF(编辑!Y340="","",编辑!Y340)</f>
        <v>1</v>
      </c>
      <c r="Q340" s="109">
        <f>IF(编辑!Z340="","",编辑!Z340)</f>
        <v>1000</v>
      </c>
      <c r="R340" s="109">
        <f>IF(编辑!AA340="","",编辑!AA340)</f>
        <v>1472</v>
      </c>
      <c r="S340" s="109">
        <f>IF(编辑!AC340="","",编辑!AC340)</f>
        <v>1</v>
      </c>
      <c r="T340" s="109">
        <f>IF(编辑!AD340="","",编辑!AD340)</f>
        <v>1</v>
      </c>
      <c r="U340" s="109">
        <f>IF(编辑!AE340="","",编辑!AE340)</f>
        <v>1</v>
      </c>
      <c r="V340" s="109" t="str">
        <f>IF(编辑!AF340="","",编辑!AF340)</f>
        <v/>
      </c>
      <c r="W340" s="109" t="str">
        <f>IF(编辑!AH340="","",编辑!AH340)</f>
        <v/>
      </c>
      <c r="X340" s="109" t="str">
        <f>IF(编辑!AI340="","",编辑!AI340)</f>
        <v/>
      </c>
      <c r="Y340" s="109" t="str">
        <f>IF(编辑!AJ340="","",编辑!AJ340)</f>
        <v/>
      </c>
      <c r="Z340" s="109" t="str">
        <f>IF(编辑!AK340="","",编辑!AK340)</f>
        <v/>
      </c>
      <c r="AA340" s="109" t="str">
        <f>IF(编辑!AM340="","",编辑!AM340)</f>
        <v/>
      </c>
      <c r="AB340" s="109" t="str">
        <f>IF(编辑!AN340="","",编辑!AN340)</f>
        <v/>
      </c>
      <c r="AC340" s="111" t="str">
        <f>IF(编辑!AO340="","",编辑!AO340)</f>
        <v/>
      </c>
    </row>
    <row r="341" spans="1:29">
      <c r="A341" s="109">
        <f>IF(编辑!A341="","",编辑!A341)</f>
        <v>100027</v>
      </c>
      <c r="B341" s="109" t="str">
        <f>IF(编辑!B341="","",编辑!B341)</f>
        <v>主线怪物</v>
      </c>
      <c r="C341" s="109">
        <f>IF(编辑!I341="","",编辑!I341)</f>
        <v>130</v>
      </c>
      <c r="D341" s="109">
        <f>IF(编辑!J341="","",编辑!J341)</f>
        <v>0</v>
      </c>
      <c r="E341" s="109" t="str">
        <f>IF(编辑!K341="","",编辑!K341)</f>
        <v/>
      </c>
      <c r="F341" s="109">
        <f>IF(编辑!L341="","",编辑!L341)</f>
        <v>3001</v>
      </c>
      <c r="G341" s="109">
        <f>IF(编辑!N341="","",编辑!N341)</f>
        <v>1</v>
      </c>
      <c r="H341" s="109">
        <f>IF(编辑!O341="","",编辑!O341)</f>
        <v>1</v>
      </c>
      <c r="I341" s="109">
        <f>IF(编辑!P341="","",编辑!P341)</f>
        <v>1000</v>
      </c>
      <c r="J341" s="109">
        <f>IF(编辑!Q341="","",编辑!Q341)</f>
        <v>3101</v>
      </c>
      <c r="K341" s="109">
        <f>IF(编辑!S341="","",编辑!S341)</f>
        <v>1</v>
      </c>
      <c r="L341" s="109">
        <f>IF(编辑!T341="","",编辑!T341)</f>
        <v>1</v>
      </c>
      <c r="M341" s="109">
        <f>IF(编辑!U341="","",编辑!U341)</f>
        <v>1000</v>
      </c>
      <c r="N341" s="109">
        <f>IF(编辑!V341="","",编辑!V341)</f>
        <v>3401</v>
      </c>
      <c r="O341" s="109">
        <f>IF(编辑!X341="","",编辑!X341)</f>
        <v>1</v>
      </c>
      <c r="P341" s="109">
        <f>IF(编辑!Y341="","",编辑!Y341)</f>
        <v>1</v>
      </c>
      <c r="Q341" s="109">
        <f>IF(编辑!Z341="","",编辑!Z341)</f>
        <v>1000</v>
      </c>
      <c r="R341" s="109">
        <f>IF(编辑!AA341="","",编辑!AA341)</f>
        <v>1472</v>
      </c>
      <c r="S341" s="109">
        <f>IF(编辑!AC341="","",编辑!AC341)</f>
        <v>1</v>
      </c>
      <c r="T341" s="109">
        <f>IF(编辑!AD341="","",编辑!AD341)</f>
        <v>1</v>
      </c>
      <c r="U341" s="109">
        <f>IF(编辑!AE341="","",编辑!AE341)</f>
        <v>1</v>
      </c>
      <c r="V341" s="109" t="str">
        <f>IF(编辑!AF341="","",编辑!AF341)</f>
        <v/>
      </c>
      <c r="W341" s="109" t="str">
        <f>IF(编辑!AH341="","",编辑!AH341)</f>
        <v/>
      </c>
      <c r="X341" s="109" t="str">
        <f>IF(编辑!AI341="","",编辑!AI341)</f>
        <v/>
      </c>
      <c r="Y341" s="109" t="str">
        <f>IF(编辑!AJ341="","",编辑!AJ341)</f>
        <v/>
      </c>
      <c r="Z341" s="109" t="str">
        <f>IF(编辑!AK341="","",编辑!AK341)</f>
        <v/>
      </c>
      <c r="AA341" s="109" t="str">
        <f>IF(编辑!AM341="","",编辑!AM341)</f>
        <v/>
      </c>
      <c r="AB341" s="109" t="str">
        <f>IF(编辑!AN341="","",编辑!AN341)</f>
        <v/>
      </c>
      <c r="AC341" s="111" t="str">
        <f>IF(编辑!AO341="","",编辑!AO341)</f>
        <v/>
      </c>
    </row>
    <row r="342" spans="1:29">
      <c r="A342" s="109">
        <f>IF(编辑!A342="","",编辑!A342)</f>
        <v>100028</v>
      </c>
      <c r="B342" s="109" t="str">
        <f>IF(编辑!B342="","",编辑!B342)</f>
        <v>主线怪物</v>
      </c>
      <c r="C342" s="109">
        <f>IF(编辑!I342="","",编辑!I342)</f>
        <v>750</v>
      </c>
      <c r="D342" s="109">
        <f>IF(编辑!J342="","",编辑!J342)</f>
        <v>0</v>
      </c>
      <c r="E342" s="109" t="str">
        <f>IF(编辑!K342="","",编辑!K342)</f>
        <v/>
      </c>
      <c r="F342" s="109">
        <f>IF(编辑!L342="","",编辑!L342)</f>
        <v>3001</v>
      </c>
      <c r="G342" s="109">
        <f>IF(编辑!N342="","",编辑!N342)</f>
        <v>1</v>
      </c>
      <c r="H342" s="109">
        <f>IF(编辑!O342="","",编辑!O342)</f>
        <v>1</v>
      </c>
      <c r="I342" s="109">
        <f>IF(编辑!P342="","",编辑!P342)</f>
        <v>1000</v>
      </c>
      <c r="J342" s="109">
        <f>IF(编辑!Q342="","",编辑!Q342)</f>
        <v>3101</v>
      </c>
      <c r="K342" s="109">
        <f>IF(编辑!S342="","",编辑!S342)</f>
        <v>1</v>
      </c>
      <c r="L342" s="109">
        <f>IF(编辑!T342="","",编辑!T342)</f>
        <v>1</v>
      </c>
      <c r="M342" s="109">
        <f>IF(编辑!U342="","",编辑!U342)</f>
        <v>1000</v>
      </c>
      <c r="N342" s="109">
        <f>IF(编辑!V342="","",编辑!V342)</f>
        <v>3401</v>
      </c>
      <c r="O342" s="109">
        <f>IF(编辑!X342="","",编辑!X342)</f>
        <v>1</v>
      </c>
      <c r="P342" s="109">
        <f>IF(编辑!Y342="","",编辑!Y342)</f>
        <v>1</v>
      </c>
      <c r="Q342" s="109">
        <f>IF(编辑!Z342="","",编辑!Z342)</f>
        <v>1000</v>
      </c>
      <c r="R342" s="109">
        <f>IF(编辑!AA342="","",编辑!AA342)</f>
        <v>1472</v>
      </c>
      <c r="S342" s="109">
        <f>IF(编辑!AC342="","",编辑!AC342)</f>
        <v>1</v>
      </c>
      <c r="T342" s="109">
        <f>IF(编辑!AD342="","",编辑!AD342)</f>
        <v>1</v>
      </c>
      <c r="U342" s="109">
        <f>IF(编辑!AE342="","",编辑!AE342)</f>
        <v>1</v>
      </c>
      <c r="V342" s="109" t="str">
        <f>IF(编辑!AF342="","",编辑!AF342)</f>
        <v/>
      </c>
      <c r="W342" s="109" t="str">
        <f>IF(编辑!AH342="","",编辑!AH342)</f>
        <v/>
      </c>
      <c r="X342" s="109" t="str">
        <f>IF(编辑!AI342="","",编辑!AI342)</f>
        <v/>
      </c>
      <c r="Y342" s="109" t="str">
        <f>IF(编辑!AJ342="","",编辑!AJ342)</f>
        <v/>
      </c>
      <c r="Z342" s="109" t="str">
        <f>IF(编辑!AK342="","",编辑!AK342)</f>
        <v/>
      </c>
      <c r="AA342" s="109" t="str">
        <f>IF(编辑!AM342="","",编辑!AM342)</f>
        <v/>
      </c>
      <c r="AB342" s="109" t="str">
        <f>IF(编辑!AN342="","",编辑!AN342)</f>
        <v/>
      </c>
      <c r="AC342" s="111" t="str">
        <f>IF(编辑!AO342="","",编辑!AO342)</f>
        <v/>
      </c>
    </row>
    <row r="343" spans="1:29">
      <c r="A343" s="109">
        <f>IF(编辑!A343="","",编辑!A343)</f>
        <v>100029</v>
      </c>
      <c r="B343" s="109" t="str">
        <f>IF(编辑!B343="","",编辑!B343)</f>
        <v>主线怪物</v>
      </c>
      <c r="C343" s="109">
        <f>IF(编辑!I343="","",编辑!I343)</f>
        <v>150</v>
      </c>
      <c r="D343" s="109">
        <f>IF(编辑!J343="","",编辑!J343)</f>
        <v>0</v>
      </c>
      <c r="E343" s="109" t="str">
        <f>IF(编辑!K343="","",编辑!K343)</f>
        <v/>
      </c>
      <c r="F343" s="109">
        <f>IF(编辑!L343="","",编辑!L343)</f>
        <v>3001</v>
      </c>
      <c r="G343" s="109">
        <f>IF(编辑!N343="","",编辑!N343)</f>
        <v>1</v>
      </c>
      <c r="H343" s="109">
        <f>IF(编辑!O343="","",编辑!O343)</f>
        <v>1</v>
      </c>
      <c r="I343" s="109">
        <f>IF(编辑!P343="","",编辑!P343)</f>
        <v>1000</v>
      </c>
      <c r="J343" s="109">
        <f>IF(编辑!Q343="","",编辑!Q343)</f>
        <v>3101</v>
      </c>
      <c r="K343" s="109">
        <f>IF(编辑!S343="","",编辑!S343)</f>
        <v>1</v>
      </c>
      <c r="L343" s="109">
        <f>IF(编辑!T343="","",编辑!T343)</f>
        <v>1</v>
      </c>
      <c r="M343" s="109">
        <f>IF(编辑!U343="","",编辑!U343)</f>
        <v>1000</v>
      </c>
      <c r="N343" s="109">
        <f>IF(编辑!V343="","",编辑!V343)</f>
        <v>3401</v>
      </c>
      <c r="O343" s="109">
        <f>IF(编辑!X343="","",编辑!X343)</f>
        <v>1</v>
      </c>
      <c r="P343" s="109">
        <f>IF(编辑!Y343="","",编辑!Y343)</f>
        <v>1</v>
      </c>
      <c r="Q343" s="109">
        <f>IF(编辑!Z343="","",编辑!Z343)</f>
        <v>1000</v>
      </c>
      <c r="R343" s="109">
        <f>IF(编辑!AA343="","",编辑!AA343)</f>
        <v>1472</v>
      </c>
      <c r="S343" s="109">
        <f>IF(编辑!AC343="","",编辑!AC343)</f>
        <v>1</v>
      </c>
      <c r="T343" s="109">
        <f>IF(编辑!AD343="","",编辑!AD343)</f>
        <v>1</v>
      </c>
      <c r="U343" s="109">
        <f>IF(编辑!AE343="","",编辑!AE343)</f>
        <v>1</v>
      </c>
      <c r="V343" s="109" t="str">
        <f>IF(编辑!AF343="","",编辑!AF343)</f>
        <v/>
      </c>
      <c r="W343" s="109" t="str">
        <f>IF(编辑!AH343="","",编辑!AH343)</f>
        <v/>
      </c>
      <c r="X343" s="109" t="str">
        <f>IF(编辑!AI343="","",编辑!AI343)</f>
        <v/>
      </c>
      <c r="Y343" s="109" t="str">
        <f>IF(编辑!AJ343="","",编辑!AJ343)</f>
        <v/>
      </c>
      <c r="Z343" s="109" t="str">
        <f>IF(编辑!AK343="","",编辑!AK343)</f>
        <v/>
      </c>
      <c r="AA343" s="109" t="str">
        <f>IF(编辑!AM343="","",编辑!AM343)</f>
        <v/>
      </c>
      <c r="AB343" s="109" t="str">
        <f>IF(编辑!AN343="","",编辑!AN343)</f>
        <v/>
      </c>
      <c r="AC343" s="111" t="str">
        <f>IF(编辑!AO343="","",编辑!AO343)</f>
        <v/>
      </c>
    </row>
    <row r="344" spans="1:29">
      <c r="A344" s="109">
        <f>IF(编辑!A344="","",编辑!A344)</f>
        <v>100030</v>
      </c>
      <c r="B344" s="109" t="str">
        <f>IF(编辑!B344="","",编辑!B344)</f>
        <v>主线怪物</v>
      </c>
      <c r="C344" s="109">
        <f>IF(编辑!I344="","",编辑!I344)</f>
        <v>800</v>
      </c>
      <c r="D344" s="109">
        <f>IF(编辑!J344="","",编辑!J344)</f>
        <v>0</v>
      </c>
      <c r="E344" s="109" t="str">
        <f>IF(编辑!K344="","",编辑!K344)</f>
        <v/>
      </c>
      <c r="F344" s="109">
        <f>IF(编辑!L344="","",编辑!L344)</f>
        <v>3001</v>
      </c>
      <c r="G344" s="109">
        <f>IF(编辑!N344="","",编辑!N344)</f>
        <v>1</v>
      </c>
      <c r="H344" s="109">
        <f>IF(编辑!O344="","",编辑!O344)</f>
        <v>1</v>
      </c>
      <c r="I344" s="109">
        <f>IF(编辑!P344="","",编辑!P344)</f>
        <v>1000</v>
      </c>
      <c r="J344" s="109">
        <f>IF(编辑!Q344="","",编辑!Q344)</f>
        <v>3101</v>
      </c>
      <c r="K344" s="109">
        <f>IF(编辑!S344="","",编辑!S344)</f>
        <v>1</v>
      </c>
      <c r="L344" s="109">
        <f>IF(编辑!T344="","",编辑!T344)</f>
        <v>1</v>
      </c>
      <c r="M344" s="109">
        <f>IF(编辑!U344="","",编辑!U344)</f>
        <v>1000</v>
      </c>
      <c r="N344" s="109">
        <f>IF(编辑!V344="","",编辑!V344)</f>
        <v>3401</v>
      </c>
      <c r="O344" s="109">
        <f>IF(编辑!X344="","",编辑!X344)</f>
        <v>1</v>
      </c>
      <c r="P344" s="109">
        <f>IF(编辑!Y344="","",编辑!Y344)</f>
        <v>1</v>
      </c>
      <c r="Q344" s="109">
        <f>IF(编辑!Z344="","",编辑!Z344)</f>
        <v>1000</v>
      </c>
      <c r="R344" s="109">
        <f>IF(编辑!AA344="","",编辑!AA344)</f>
        <v>1472</v>
      </c>
      <c r="S344" s="109">
        <f>IF(编辑!AC344="","",编辑!AC344)</f>
        <v>1</v>
      </c>
      <c r="T344" s="109">
        <f>IF(编辑!AD344="","",编辑!AD344)</f>
        <v>1</v>
      </c>
      <c r="U344" s="109">
        <f>IF(编辑!AE344="","",编辑!AE344)</f>
        <v>1</v>
      </c>
      <c r="V344" s="109" t="str">
        <f>IF(编辑!AF344="","",编辑!AF344)</f>
        <v/>
      </c>
      <c r="W344" s="109" t="str">
        <f>IF(编辑!AH344="","",编辑!AH344)</f>
        <v/>
      </c>
      <c r="X344" s="109" t="str">
        <f>IF(编辑!AI344="","",编辑!AI344)</f>
        <v/>
      </c>
      <c r="Y344" s="109" t="str">
        <f>IF(编辑!AJ344="","",编辑!AJ344)</f>
        <v/>
      </c>
      <c r="Z344" s="109" t="str">
        <f>IF(编辑!AK344="","",编辑!AK344)</f>
        <v/>
      </c>
      <c r="AA344" s="109" t="str">
        <f>IF(编辑!AM344="","",编辑!AM344)</f>
        <v/>
      </c>
      <c r="AB344" s="109" t="str">
        <f>IF(编辑!AN344="","",编辑!AN344)</f>
        <v/>
      </c>
      <c r="AC344" s="111" t="str">
        <f>IF(编辑!AO344="","",编辑!AO344)</f>
        <v/>
      </c>
    </row>
    <row r="345" spans="1:29">
      <c r="A345" s="109">
        <f>IF(编辑!A345="","",编辑!A345)</f>
        <v>100031</v>
      </c>
      <c r="B345" s="109" t="str">
        <f>IF(编辑!B345="","",编辑!B345)</f>
        <v>主线怪物</v>
      </c>
      <c r="C345" s="109">
        <f>IF(编辑!I345="","",编辑!I345)</f>
        <v>160</v>
      </c>
      <c r="D345" s="109">
        <f>IF(编辑!J345="","",编辑!J345)</f>
        <v>0</v>
      </c>
      <c r="E345" s="109" t="str">
        <f>IF(编辑!K345="","",编辑!K345)</f>
        <v/>
      </c>
      <c r="F345" s="109">
        <f>IF(编辑!L345="","",编辑!L345)</f>
        <v>3001</v>
      </c>
      <c r="G345" s="109">
        <f>IF(编辑!N345="","",编辑!N345)</f>
        <v>1</v>
      </c>
      <c r="H345" s="109">
        <f>IF(编辑!O345="","",编辑!O345)</f>
        <v>1</v>
      </c>
      <c r="I345" s="109">
        <f>IF(编辑!P345="","",编辑!P345)</f>
        <v>1000</v>
      </c>
      <c r="J345" s="109">
        <f>IF(编辑!Q345="","",编辑!Q345)</f>
        <v>3101</v>
      </c>
      <c r="K345" s="109">
        <f>IF(编辑!S345="","",编辑!S345)</f>
        <v>1</v>
      </c>
      <c r="L345" s="109">
        <f>IF(编辑!T345="","",编辑!T345)</f>
        <v>1</v>
      </c>
      <c r="M345" s="109">
        <f>IF(编辑!U345="","",编辑!U345)</f>
        <v>1000</v>
      </c>
      <c r="N345" s="109">
        <f>IF(编辑!V345="","",编辑!V345)</f>
        <v>3401</v>
      </c>
      <c r="O345" s="109">
        <f>IF(编辑!X345="","",编辑!X345)</f>
        <v>1</v>
      </c>
      <c r="P345" s="109">
        <f>IF(编辑!Y345="","",编辑!Y345)</f>
        <v>1</v>
      </c>
      <c r="Q345" s="109">
        <f>IF(编辑!Z345="","",编辑!Z345)</f>
        <v>1000</v>
      </c>
      <c r="R345" s="109">
        <f>IF(编辑!AA345="","",编辑!AA345)</f>
        <v>1472</v>
      </c>
      <c r="S345" s="109">
        <f>IF(编辑!AC345="","",编辑!AC345)</f>
        <v>1</v>
      </c>
      <c r="T345" s="109">
        <f>IF(编辑!AD345="","",编辑!AD345)</f>
        <v>1</v>
      </c>
      <c r="U345" s="109">
        <f>IF(编辑!AE345="","",编辑!AE345)</f>
        <v>1</v>
      </c>
      <c r="V345" s="109" t="str">
        <f>IF(编辑!AF345="","",编辑!AF345)</f>
        <v/>
      </c>
      <c r="W345" s="109" t="str">
        <f>IF(编辑!AH345="","",编辑!AH345)</f>
        <v/>
      </c>
      <c r="X345" s="109" t="str">
        <f>IF(编辑!AI345="","",编辑!AI345)</f>
        <v/>
      </c>
      <c r="Y345" s="109" t="str">
        <f>IF(编辑!AJ345="","",编辑!AJ345)</f>
        <v/>
      </c>
      <c r="Z345" s="109" t="str">
        <f>IF(编辑!AK345="","",编辑!AK345)</f>
        <v/>
      </c>
      <c r="AA345" s="109" t="str">
        <f>IF(编辑!AM345="","",编辑!AM345)</f>
        <v/>
      </c>
      <c r="AB345" s="109" t="str">
        <f>IF(编辑!AN345="","",编辑!AN345)</f>
        <v/>
      </c>
      <c r="AC345" s="111" t="str">
        <f>IF(编辑!AO345="","",编辑!AO345)</f>
        <v/>
      </c>
    </row>
    <row r="346" spans="1:29">
      <c r="A346" s="109">
        <f>IF(编辑!A346="","",编辑!A346)</f>
        <v>100032</v>
      </c>
      <c r="B346" s="109" t="str">
        <f>IF(编辑!B346="","",编辑!B346)</f>
        <v>主线怪物</v>
      </c>
      <c r="C346" s="109">
        <f>IF(编辑!I346="","",编辑!I346)</f>
        <v>900</v>
      </c>
      <c r="D346" s="109">
        <f>IF(编辑!J346="","",编辑!J346)</f>
        <v>0</v>
      </c>
      <c r="E346" s="109" t="str">
        <f>IF(编辑!K346="","",编辑!K346)</f>
        <v/>
      </c>
      <c r="F346" s="109">
        <f>IF(编辑!L346="","",编辑!L346)</f>
        <v>3001</v>
      </c>
      <c r="G346" s="109">
        <f>IF(编辑!N346="","",编辑!N346)</f>
        <v>1</v>
      </c>
      <c r="H346" s="109">
        <f>IF(编辑!O346="","",编辑!O346)</f>
        <v>1</v>
      </c>
      <c r="I346" s="109">
        <f>IF(编辑!P346="","",编辑!P346)</f>
        <v>1000</v>
      </c>
      <c r="J346" s="109">
        <f>IF(编辑!Q346="","",编辑!Q346)</f>
        <v>3101</v>
      </c>
      <c r="K346" s="109">
        <f>IF(编辑!S346="","",编辑!S346)</f>
        <v>1</v>
      </c>
      <c r="L346" s="109">
        <f>IF(编辑!T346="","",编辑!T346)</f>
        <v>1</v>
      </c>
      <c r="M346" s="109">
        <f>IF(编辑!U346="","",编辑!U346)</f>
        <v>1000</v>
      </c>
      <c r="N346" s="109">
        <f>IF(编辑!V346="","",编辑!V346)</f>
        <v>3401</v>
      </c>
      <c r="O346" s="109">
        <f>IF(编辑!X346="","",编辑!X346)</f>
        <v>1</v>
      </c>
      <c r="P346" s="109">
        <f>IF(编辑!Y346="","",编辑!Y346)</f>
        <v>1</v>
      </c>
      <c r="Q346" s="109">
        <f>IF(编辑!Z346="","",编辑!Z346)</f>
        <v>1000</v>
      </c>
      <c r="R346" s="109">
        <f>IF(编辑!AA346="","",编辑!AA346)</f>
        <v>1472</v>
      </c>
      <c r="S346" s="109">
        <f>IF(编辑!AC346="","",编辑!AC346)</f>
        <v>1</v>
      </c>
      <c r="T346" s="109">
        <f>IF(编辑!AD346="","",编辑!AD346)</f>
        <v>1</v>
      </c>
      <c r="U346" s="109">
        <f>IF(编辑!AE346="","",编辑!AE346)</f>
        <v>1</v>
      </c>
      <c r="V346" s="109" t="str">
        <f>IF(编辑!AF346="","",编辑!AF346)</f>
        <v/>
      </c>
      <c r="W346" s="109" t="str">
        <f>IF(编辑!AH346="","",编辑!AH346)</f>
        <v/>
      </c>
      <c r="X346" s="109" t="str">
        <f>IF(编辑!AI346="","",编辑!AI346)</f>
        <v/>
      </c>
      <c r="Y346" s="109" t="str">
        <f>IF(编辑!AJ346="","",编辑!AJ346)</f>
        <v/>
      </c>
      <c r="Z346" s="109" t="str">
        <f>IF(编辑!AK346="","",编辑!AK346)</f>
        <v/>
      </c>
      <c r="AA346" s="109" t="str">
        <f>IF(编辑!AM346="","",编辑!AM346)</f>
        <v/>
      </c>
      <c r="AB346" s="109" t="str">
        <f>IF(编辑!AN346="","",编辑!AN346)</f>
        <v/>
      </c>
      <c r="AC346" s="111" t="str">
        <f>IF(编辑!AO346="","",编辑!AO346)</f>
        <v/>
      </c>
    </row>
    <row r="347" spans="1:29">
      <c r="A347" s="109">
        <f>IF(编辑!A347="","",编辑!A347)</f>
        <v>100033</v>
      </c>
      <c r="B347" s="109" t="str">
        <f>IF(编辑!B347="","",编辑!B347)</f>
        <v>主线怪物</v>
      </c>
      <c r="C347" s="109">
        <f>IF(编辑!I347="","",编辑!I347)</f>
        <v>180</v>
      </c>
      <c r="D347" s="109">
        <f>IF(编辑!J347="","",编辑!J347)</f>
        <v>0</v>
      </c>
      <c r="E347" s="109" t="str">
        <f>IF(编辑!K347="","",编辑!K347)</f>
        <v/>
      </c>
      <c r="F347" s="109">
        <f>IF(编辑!L347="","",编辑!L347)</f>
        <v>3002</v>
      </c>
      <c r="G347" s="109">
        <f>IF(编辑!N347="","",编辑!N347)</f>
        <v>1</v>
      </c>
      <c r="H347" s="109">
        <f>IF(编辑!O347="","",编辑!O347)</f>
        <v>1</v>
      </c>
      <c r="I347" s="109">
        <f>IF(编辑!P347="","",编辑!P347)</f>
        <v>600</v>
      </c>
      <c r="J347" s="109">
        <f>IF(编辑!Q347="","",编辑!Q347)</f>
        <v>3102</v>
      </c>
      <c r="K347" s="109">
        <f>IF(编辑!S347="","",编辑!S347)</f>
        <v>1</v>
      </c>
      <c r="L347" s="109">
        <f>IF(编辑!T347="","",编辑!T347)</f>
        <v>1</v>
      </c>
      <c r="M347" s="109">
        <f>IF(编辑!U347="","",编辑!U347)</f>
        <v>600</v>
      </c>
      <c r="N347" s="109">
        <f>IF(编辑!V347="","",编辑!V347)</f>
        <v>3402</v>
      </c>
      <c r="O347" s="109">
        <f>IF(编辑!X347="","",编辑!X347)</f>
        <v>1</v>
      </c>
      <c r="P347" s="109">
        <f>IF(编辑!Y347="","",编辑!Y347)</f>
        <v>1</v>
      </c>
      <c r="Q347" s="109">
        <f>IF(编辑!Z347="","",编辑!Z347)</f>
        <v>600</v>
      </c>
      <c r="R347" s="109">
        <f>IF(编辑!AA347="","",编辑!AA347)</f>
        <v>1472</v>
      </c>
      <c r="S347" s="109">
        <f>IF(编辑!AC347="","",编辑!AC347)</f>
        <v>1</v>
      </c>
      <c r="T347" s="109">
        <f>IF(编辑!AD347="","",编辑!AD347)</f>
        <v>1</v>
      </c>
      <c r="U347" s="109">
        <f>IF(编辑!AE347="","",编辑!AE347)</f>
        <v>1</v>
      </c>
      <c r="V347" s="109" t="str">
        <f>IF(编辑!AF347="","",编辑!AF347)</f>
        <v/>
      </c>
      <c r="W347" s="109" t="str">
        <f>IF(编辑!AH347="","",编辑!AH347)</f>
        <v/>
      </c>
      <c r="X347" s="109" t="str">
        <f>IF(编辑!AI347="","",编辑!AI347)</f>
        <v/>
      </c>
      <c r="Y347" s="109" t="str">
        <f>IF(编辑!AJ347="","",编辑!AJ347)</f>
        <v/>
      </c>
      <c r="Z347" s="109" t="str">
        <f>IF(编辑!AK347="","",编辑!AK347)</f>
        <v/>
      </c>
      <c r="AA347" s="109" t="str">
        <f>IF(编辑!AM347="","",编辑!AM347)</f>
        <v/>
      </c>
      <c r="AB347" s="109" t="str">
        <f>IF(编辑!AN347="","",编辑!AN347)</f>
        <v/>
      </c>
      <c r="AC347" s="111" t="str">
        <f>IF(编辑!AO347="","",编辑!AO347)</f>
        <v/>
      </c>
    </row>
    <row r="348" spans="1:29">
      <c r="A348" s="109">
        <f>IF(编辑!A348="","",编辑!A348)</f>
        <v>100034</v>
      </c>
      <c r="B348" s="109" t="str">
        <f>IF(编辑!B348="","",编辑!B348)</f>
        <v>主线怪物</v>
      </c>
      <c r="C348" s="109">
        <f>IF(编辑!I348="","",编辑!I348)</f>
        <v>190</v>
      </c>
      <c r="D348" s="109">
        <f>IF(编辑!J348="","",编辑!J348)</f>
        <v>0</v>
      </c>
      <c r="E348" s="109" t="str">
        <f>IF(编辑!K348="","",编辑!K348)</f>
        <v/>
      </c>
      <c r="F348" s="109">
        <f>IF(编辑!L348="","",编辑!L348)</f>
        <v>3002</v>
      </c>
      <c r="G348" s="109">
        <f>IF(编辑!N348="","",编辑!N348)</f>
        <v>1</v>
      </c>
      <c r="H348" s="109">
        <f>IF(编辑!O348="","",编辑!O348)</f>
        <v>1</v>
      </c>
      <c r="I348" s="109">
        <f>IF(编辑!P348="","",编辑!P348)</f>
        <v>600</v>
      </c>
      <c r="J348" s="109">
        <f>IF(编辑!Q348="","",编辑!Q348)</f>
        <v>3102</v>
      </c>
      <c r="K348" s="109">
        <f>IF(编辑!S348="","",编辑!S348)</f>
        <v>1</v>
      </c>
      <c r="L348" s="109">
        <f>IF(编辑!T348="","",编辑!T348)</f>
        <v>1</v>
      </c>
      <c r="M348" s="109">
        <f>IF(编辑!U348="","",编辑!U348)</f>
        <v>600</v>
      </c>
      <c r="N348" s="109">
        <f>IF(编辑!V348="","",编辑!V348)</f>
        <v>3402</v>
      </c>
      <c r="O348" s="109">
        <f>IF(编辑!X348="","",编辑!X348)</f>
        <v>1</v>
      </c>
      <c r="P348" s="109">
        <f>IF(编辑!Y348="","",编辑!Y348)</f>
        <v>1</v>
      </c>
      <c r="Q348" s="109">
        <f>IF(编辑!Z348="","",编辑!Z348)</f>
        <v>600</v>
      </c>
      <c r="R348" s="109">
        <f>IF(编辑!AA348="","",编辑!AA348)</f>
        <v>1472</v>
      </c>
      <c r="S348" s="109">
        <f>IF(编辑!AC348="","",编辑!AC348)</f>
        <v>1</v>
      </c>
      <c r="T348" s="109">
        <f>IF(编辑!AD348="","",编辑!AD348)</f>
        <v>1</v>
      </c>
      <c r="U348" s="109">
        <f>IF(编辑!AE348="","",编辑!AE348)</f>
        <v>1</v>
      </c>
      <c r="V348" s="109" t="str">
        <f>IF(编辑!AF348="","",编辑!AF348)</f>
        <v/>
      </c>
      <c r="W348" s="109" t="str">
        <f>IF(编辑!AH348="","",编辑!AH348)</f>
        <v/>
      </c>
      <c r="X348" s="109" t="str">
        <f>IF(编辑!AI348="","",编辑!AI348)</f>
        <v/>
      </c>
      <c r="Y348" s="109" t="str">
        <f>IF(编辑!AJ348="","",编辑!AJ348)</f>
        <v/>
      </c>
      <c r="Z348" s="109" t="str">
        <f>IF(编辑!AK348="","",编辑!AK348)</f>
        <v/>
      </c>
      <c r="AA348" s="109" t="str">
        <f>IF(编辑!AM348="","",编辑!AM348)</f>
        <v/>
      </c>
      <c r="AB348" s="109" t="str">
        <f>IF(编辑!AN348="","",编辑!AN348)</f>
        <v/>
      </c>
      <c r="AC348" s="111" t="str">
        <f>IF(编辑!AO348="","",编辑!AO348)</f>
        <v/>
      </c>
    </row>
    <row r="349" spans="1:29">
      <c r="A349" s="109">
        <f>IF(编辑!A349="","",编辑!A349)</f>
        <v>100035</v>
      </c>
      <c r="B349" s="109" t="str">
        <f>IF(编辑!B349="","",编辑!B349)</f>
        <v>主线怪物</v>
      </c>
      <c r="C349" s="109">
        <f>IF(编辑!I349="","",编辑!I349)</f>
        <v>190</v>
      </c>
      <c r="D349" s="109">
        <f>IF(编辑!J349="","",编辑!J349)</f>
        <v>0</v>
      </c>
      <c r="E349" s="109" t="str">
        <f>IF(编辑!K349="","",编辑!K349)</f>
        <v/>
      </c>
      <c r="F349" s="109">
        <f>IF(编辑!L349="","",编辑!L349)</f>
        <v>3002</v>
      </c>
      <c r="G349" s="109">
        <f>IF(编辑!N349="","",编辑!N349)</f>
        <v>1</v>
      </c>
      <c r="H349" s="109">
        <f>IF(编辑!O349="","",编辑!O349)</f>
        <v>1</v>
      </c>
      <c r="I349" s="109">
        <f>IF(编辑!P349="","",编辑!P349)</f>
        <v>600</v>
      </c>
      <c r="J349" s="109">
        <f>IF(编辑!Q349="","",编辑!Q349)</f>
        <v>3102</v>
      </c>
      <c r="K349" s="109">
        <f>IF(编辑!S349="","",编辑!S349)</f>
        <v>1</v>
      </c>
      <c r="L349" s="109">
        <f>IF(编辑!T349="","",编辑!T349)</f>
        <v>1</v>
      </c>
      <c r="M349" s="109">
        <f>IF(编辑!U349="","",编辑!U349)</f>
        <v>600</v>
      </c>
      <c r="N349" s="109">
        <f>IF(编辑!V349="","",编辑!V349)</f>
        <v>3402</v>
      </c>
      <c r="O349" s="109">
        <f>IF(编辑!X349="","",编辑!X349)</f>
        <v>1</v>
      </c>
      <c r="P349" s="109">
        <f>IF(编辑!Y349="","",编辑!Y349)</f>
        <v>1</v>
      </c>
      <c r="Q349" s="109">
        <f>IF(编辑!Z349="","",编辑!Z349)</f>
        <v>600</v>
      </c>
      <c r="R349" s="109">
        <f>IF(编辑!AA349="","",编辑!AA349)</f>
        <v>1472</v>
      </c>
      <c r="S349" s="109">
        <f>IF(编辑!AC349="","",编辑!AC349)</f>
        <v>1</v>
      </c>
      <c r="T349" s="109">
        <f>IF(编辑!AD349="","",编辑!AD349)</f>
        <v>1</v>
      </c>
      <c r="U349" s="109">
        <f>IF(编辑!AE349="","",编辑!AE349)</f>
        <v>1</v>
      </c>
      <c r="V349" s="109" t="str">
        <f>IF(编辑!AF349="","",编辑!AF349)</f>
        <v/>
      </c>
      <c r="W349" s="109" t="str">
        <f>IF(编辑!AH349="","",编辑!AH349)</f>
        <v/>
      </c>
      <c r="X349" s="109" t="str">
        <f>IF(编辑!AI349="","",编辑!AI349)</f>
        <v/>
      </c>
      <c r="Y349" s="109" t="str">
        <f>IF(编辑!AJ349="","",编辑!AJ349)</f>
        <v/>
      </c>
      <c r="Z349" s="109" t="str">
        <f>IF(编辑!AK349="","",编辑!AK349)</f>
        <v/>
      </c>
      <c r="AA349" s="109" t="str">
        <f>IF(编辑!AM349="","",编辑!AM349)</f>
        <v/>
      </c>
      <c r="AB349" s="109" t="str">
        <f>IF(编辑!AN349="","",编辑!AN349)</f>
        <v/>
      </c>
      <c r="AC349" s="111" t="str">
        <f>IF(编辑!AO349="","",编辑!AO349)</f>
        <v/>
      </c>
    </row>
    <row r="350" spans="1:29">
      <c r="A350" s="109">
        <f>IF(编辑!A350="","",编辑!A350)</f>
        <v>100036</v>
      </c>
      <c r="B350" s="109" t="str">
        <f>IF(编辑!B350="","",编辑!B350)</f>
        <v>主线怪物</v>
      </c>
      <c r="C350" s="109">
        <f>IF(编辑!I350="","",编辑!I350)</f>
        <v>190</v>
      </c>
      <c r="D350" s="109">
        <f>IF(编辑!J350="","",编辑!J350)</f>
        <v>0</v>
      </c>
      <c r="E350" s="109" t="str">
        <f>IF(编辑!K350="","",编辑!K350)</f>
        <v/>
      </c>
      <c r="F350" s="109">
        <f>IF(编辑!L350="","",编辑!L350)</f>
        <v>3002</v>
      </c>
      <c r="G350" s="109">
        <f>IF(编辑!N350="","",编辑!N350)</f>
        <v>1</v>
      </c>
      <c r="H350" s="109">
        <f>IF(编辑!O350="","",编辑!O350)</f>
        <v>1</v>
      </c>
      <c r="I350" s="109">
        <f>IF(编辑!P350="","",编辑!P350)</f>
        <v>600</v>
      </c>
      <c r="J350" s="109">
        <f>IF(编辑!Q350="","",编辑!Q350)</f>
        <v>3102</v>
      </c>
      <c r="K350" s="109">
        <f>IF(编辑!S350="","",编辑!S350)</f>
        <v>1</v>
      </c>
      <c r="L350" s="109">
        <f>IF(编辑!T350="","",编辑!T350)</f>
        <v>1</v>
      </c>
      <c r="M350" s="109">
        <f>IF(编辑!U350="","",编辑!U350)</f>
        <v>600</v>
      </c>
      <c r="N350" s="109">
        <f>IF(编辑!V350="","",编辑!V350)</f>
        <v>3402</v>
      </c>
      <c r="O350" s="109">
        <f>IF(编辑!X350="","",编辑!X350)</f>
        <v>1</v>
      </c>
      <c r="P350" s="109">
        <f>IF(编辑!Y350="","",编辑!Y350)</f>
        <v>1</v>
      </c>
      <c r="Q350" s="109">
        <f>IF(编辑!Z350="","",编辑!Z350)</f>
        <v>600</v>
      </c>
      <c r="R350" s="109">
        <f>IF(编辑!AA350="","",编辑!AA350)</f>
        <v>1472</v>
      </c>
      <c r="S350" s="109">
        <f>IF(编辑!AC350="","",编辑!AC350)</f>
        <v>1</v>
      </c>
      <c r="T350" s="109">
        <f>IF(编辑!AD350="","",编辑!AD350)</f>
        <v>1</v>
      </c>
      <c r="U350" s="109">
        <f>IF(编辑!AE350="","",编辑!AE350)</f>
        <v>1</v>
      </c>
      <c r="V350" s="109" t="str">
        <f>IF(编辑!AF350="","",编辑!AF350)</f>
        <v/>
      </c>
      <c r="W350" s="109" t="str">
        <f>IF(编辑!AH350="","",编辑!AH350)</f>
        <v/>
      </c>
      <c r="X350" s="109" t="str">
        <f>IF(编辑!AI350="","",编辑!AI350)</f>
        <v/>
      </c>
      <c r="Y350" s="109" t="str">
        <f>IF(编辑!AJ350="","",编辑!AJ350)</f>
        <v/>
      </c>
      <c r="Z350" s="109" t="str">
        <f>IF(编辑!AK350="","",编辑!AK350)</f>
        <v/>
      </c>
      <c r="AA350" s="109" t="str">
        <f>IF(编辑!AM350="","",编辑!AM350)</f>
        <v/>
      </c>
      <c r="AB350" s="109" t="str">
        <f>IF(编辑!AN350="","",编辑!AN350)</f>
        <v/>
      </c>
      <c r="AC350" s="111" t="str">
        <f>IF(编辑!AO350="","",编辑!AO350)</f>
        <v/>
      </c>
    </row>
    <row r="351" spans="1:29">
      <c r="A351" s="109">
        <f>IF(编辑!A351="","",编辑!A351)</f>
        <v>100037</v>
      </c>
      <c r="B351" s="109" t="str">
        <f>IF(编辑!B351="","",编辑!B351)</f>
        <v>主线怪物</v>
      </c>
      <c r="C351" s="109">
        <f>IF(编辑!I351="","",编辑!I351)</f>
        <v>1050</v>
      </c>
      <c r="D351" s="109">
        <f>IF(编辑!J351="","",编辑!J351)</f>
        <v>0</v>
      </c>
      <c r="E351" s="109" t="str">
        <f>IF(编辑!K351="","",编辑!K351)</f>
        <v/>
      </c>
      <c r="F351" s="109">
        <f>IF(编辑!L351="","",编辑!L351)</f>
        <v>3002</v>
      </c>
      <c r="G351" s="109">
        <f>IF(编辑!N351="","",编辑!N351)</f>
        <v>1</v>
      </c>
      <c r="H351" s="109">
        <f>IF(编辑!O351="","",编辑!O351)</f>
        <v>1</v>
      </c>
      <c r="I351" s="109">
        <f>IF(编辑!P351="","",编辑!P351)</f>
        <v>600</v>
      </c>
      <c r="J351" s="109">
        <f>IF(编辑!Q351="","",编辑!Q351)</f>
        <v>3102</v>
      </c>
      <c r="K351" s="109">
        <f>IF(编辑!S351="","",编辑!S351)</f>
        <v>1</v>
      </c>
      <c r="L351" s="109">
        <f>IF(编辑!T351="","",编辑!T351)</f>
        <v>1</v>
      </c>
      <c r="M351" s="109">
        <f>IF(编辑!U351="","",编辑!U351)</f>
        <v>600</v>
      </c>
      <c r="N351" s="109">
        <f>IF(编辑!V351="","",编辑!V351)</f>
        <v>3402</v>
      </c>
      <c r="O351" s="109">
        <f>IF(编辑!X351="","",编辑!X351)</f>
        <v>1</v>
      </c>
      <c r="P351" s="109">
        <f>IF(编辑!Y351="","",编辑!Y351)</f>
        <v>1</v>
      </c>
      <c r="Q351" s="109">
        <f>IF(编辑!Z351="","",编辑!Z351)</f>
        <v>600</v>
      </c>
      <c r="R351" s="109">
        <f>IF(编辑!AA351="","",编辑!AA351)</f>
        <v>1472</v>
      </c>
      <c r="S351" s="109">
        <f>IF(编辑!AC351="","",编辑!AC351)</f>
        <v>1</v>
      </c>
      <c r="T351" s="109">
        <f>IF(编辑!AD351="","",编辑!AD351)</f>
        <v>1</v>
      </c>
      <c r="U351" s="109">
        <f>IF(编辑!AE351="","",编辑!AE351)</f>
        <v>1</v>
      </c>
      <c r="V351" s="109" t="str">
        <f>IF(编辑!AF351="","",编辑!AF351)</f>
        <v/>
      </c>
      <c r="W351" s="109" t="str">
        <f>IF(编辑!AH351="","",编辑!AH351)</f>
        <v/>
      </c>
      <c r="X351" s="109" t="str">
        <f>IF(编辑!AI351="","",编辑!AI351)</f>
        <v/>
      </c>
      <c r="Y351" s="109" t="str">
        <f>IF(编辑!AJ351="","",编辑!AJ351)</f>
        <v/>
      </c>
      <c r="Z351" s="109" t="str">
        <f>IF(编辑!AK351="","",编辑!AK351)</f>
        <v/>
      </c>
      <c r="AA351" s="109" t="str">
        <f>IF(编辑!AM351="","",编辑!AM351)</f>
        <v/>
      </c>
      <c r="AB351" s="109" t="str">
        <f>IF(编辑!AN351="","",编辑!AN351)</f>
        <v/>
      </c>
      <c r="AC351" s="111" t="str">
        <f>IF(编辑!AO351="","",编辑!AO351)</f>
        <v/>
      </c>
    </row>
    <row r="352" spans="1:29">
      <c r="A352" s="109">
        <f>IF(编辑!A352="","",编辑!A352)</f>
        <v>100038</v>
      </c>
      <c r="B352" s="109" t="str">
        <f>IF(编辑!B352="","",编辑!B352)</f>
        <v>主线怪物</v>
      </c>
      <c r="C352" s="109">
        <f>IF(编辑!I352="","",编辑!I352)</f>
        <v>210</v>
      </c>
      <c r="D352" s="109">
        <f>IF(编辑!J352="","",编辑!J352)</f>
        <v>0</v>
      </c>
      <c r="E352" s="109" t="str">
        <f>IF(编辑!K352="","",编辑!K352)</f>
        <v/>
      </c>
      <c r="F352" s="109">
        <f>IF(编辑!L352="","",编辑!L352)</f>
        <v>3002</v>
      </c>
      <c r="G352" s="109">
        <f>IF(编辑!N352="","",编辑!N352)</f>
        <v>1</v>
      </c>
      <c r="H352" s="109">
        <f>IF(编辑!O352="","",编辑!O352)</f>
        <v>1</v>
      </c>
      <c r="I352" s="109">
        <f>IF(编辑!P352="","",编辑!P352)</f>
        <v>600</v>
      </c>
      <c r="J352" s="109">
        <f>IF(编辑!Q352="","",编辑!Q352)</f>
        <v>3102</v>
      </c>
      <c r="K352" s="109">
        <f>IF(编辑!S352="","",编辑!S352)</f>
        <v>1</v>
      </c>
      <c r="L352" s="109">
        <f>IF(编辑!T352="","",编辑!T352)</f>
        <v>1</v>
      </c>
      <c r="M352" s="109">
        <f>IF(编辑!U352="","",编辑!U352)</f>
        <v>600</v>
      </c>
      <c r="N352" s="109">
        <f>IF(编辑!V352="","",编辑!V352)</f>
        <v>3402</v>
      </c>
      <c r="O352" s="109">
        <f>IF(编辑!X352="","",编辑!X352)</f>
        <v>1</v>
      </c>
      <c r="P352" s="109">
        <f>IF(编辑!Y352="","",编辑!Y352)</f>
        <v>1</v>
      </c>
      <c r="Q352" s="109">
        <f>IF(编辑!Z352="","",编辑!Z352)</f>
        <v>600</v>
      </c>
      <c r="R352" s="109">
        <f>IF(编辑!AA352="","",编辑!AA352)</f>
        <v>1472</v>
      </c>
      <c r="S352" s="109">
        <f>IF(编辑!AC352="","",编辑!AC352)</f>
        <v>1</v>
      </c>
      <c r="T352" s="109">
        <f>IF(编辑!AD352="","",编辑!AD352)</f>
        <v>1</v>
      </c>
      <c r="U352" s="109">
        <f>IF(编辑!AE352="","",编辑!AE352)</f>
        <v>1</v>
      </c>
      <c r="V352" s="109" t="str">
        <f>IF(编辑!AF352="","",编辑!AF352)</f>
        <v/>
      </c>
      <c r="W352" s="109" t="str">
        <f>IF(编辑!AH352="","",编辑!AH352)</f>
        <v/>
      </c>
      <c r="X352" s="109" t="str">
        <f>IF(编辑!AI352="","",编辑!AI352)</f>
        <v/>
      </c>
      <c r="Y352" s="109" t="str">
        <f>IF(编辑!AJ352="","",编辑!AJ352)</f>
        <v/>
      </c>
      <c r="Z352" s="109" t="str">
        <f>IF(编辑!AK352="","",编辑!AK352)</f>
        <v/>
      </c>
      <c r="AA352" s="109" t="str">
        <f>IF(编辑!AM352="","",编辑!AM352)</f>
        <v/>
      </c>
      <c r="AB352" s="109" t="str">
        <f>IF(编辑!AN352="","",编辑!AN352)</f>
        <v/>
      </c>
      <c r="AC352" s="111" t="str">
        <f>IF(编辑!AO352="","",编辑!AO352)</f>
        <v/>
      </c>
    </row>
    <row r="353" spans="1:29">
      <c r="A353" s="109">
        <f>IF(编辑!A353="","",编辑!A353)</f>
        <v>100039</v>
      </c>
      <c r="B353" s="109" t="str">
        <f>IF(编辑!B353="","",编辑!B353)</f>
        <v>主线怪物</v>
      </c>
      <c r="C353" s="109">
        <f>IF(编辑!I353="","",编辑!I353)</f>
        <v>230</v>
      </c>
      <c r="D353" s="109">
        <f>IF(编辑!J353="","",编辑!J353)</f>
        <v>0</v>
      </c>
      <c r="E353" s="109" t="str">
        <f>IF(编辑!K353="","",编辑!K353)</f>
        <v/>
      </c>
      <c r="F353" s="109">
        <f>IF(编辑!L353="","",编辑!L353)</f>
        <v>3002</v>
      </c>
      <c r="G353" s="109">
        <f>IF(编辑!N353="","",编辑!N353)</f>
        <v>1</v>
      </c>
      <c r="H353" s="109">
        <f>IF(编辑!O353="","",编辑!O353)</f>
        <v>1</v>
      </c>
      <c r="I353" s="109">
        <f>IF(编辑!P353="","",编辑!P353)</f>
        <v>600</v>
      </c>
      <c r="J353" s="109">
        <f>IF(编辑!Q353="","",编辑!Q353)</f>
        <v>3102</v>
      </c>
      <c r="K353" s="109">
        <f>IF(编辑!S353="","",编辑!S353)</f>
        <v>1</v>
      </c>
      <c r="L353" s="109">
        <f>IF(编辑!T353="","",编辑!T353)</f>
        <v>1</v>
      </c>
      <c r="M353" s="109">
        <f>IF(编辑!U353="","",编辑!U353)</f>
        <v>600</v>
      </c>
      <c r="N353" s="109">
        <f>IF(编辑!V353="","",编辑!V353)</f>
        <v>3402</v>
      </c>
      <c r="O353" s="109">
        <f>IF(编辑!X353="","",编辑!X353)</f>
        <v>1</v>
      </c>
      <c r="P353" s="109">
        <f>IF(编辑!Y353="","",编辑!Y353)</f>
        <v>1</v>
      </c>
      <c r="Q353" s="109">
        <f>IF(编辑!Z353="","",编辑!Z353)</f>
        <v>600</v>
      </c>
      <c r="R353" s="109">
        <f>IF(编辑!AA353="","",编辑!AA353)</f>
        <v>1472</v>
      </c>
      <c r="S353" s="109">
        <f>IF(编辑!AC353="","",编辑!AC353)</f>
        <v>1</v>
      </c>
      <c r="T353" s="109">
        <f>IF(编辑!AD353="","",编辑!AD353)</f>
        <v>1</v>
      </c>
      <c r="U353" s="109">
        <f>IF(编辑!AE353="","",编辑!AE353)</f>
        <v>1</v>
      </c>
      <c r="V353" s="109" t="str">
        <f>IF(编辑!AF353="","",编辑!AF353)</f>
        <v/>
      </c>
      <c r="W353" s="109" t="str">
        <f>IF(编辑!AH353="","",编辑!AH353)</f>
        <v/>
      </c>
      <c r="X353" s="109" t="str">
        <f>IF(编辑!AI353="","",编辑!AI353)</f>
        <v/>
      </c>
      <c r="Y353" s="109" t="str">
        <f>IF(编辑!AJ353="","",编辑!AJ353)</f>
        <v/>
      </c>
      <c r="Z353" s="109" t="str">
        <f>IF(编辑!AK353="","",编辑!AK353)</f>
        <v/>
      </c>
      <c r="AA353" s="109" t="str">
        <f>IF(编辑!AM353="","",编辑!AM353)</f>
        <v/>
      </c>
      <c r="AB353" s="109" t="str">
        <f>IF(编辑!AN353="","",编辑!AN353)</f>
        <v/>
      </c>
      <c r="AC353" s="111" t="str">
        <f>IF(编辑!AO353="","",编辑!AO353)</f>
        <v/>
      </c>
    </row>
    <row r="354" spans="1:29">
      <c r="A354" s="109">
        <f>IF(编辑!A354="","",编辑!A354)</f>
        <v>100040</v>
      </c>
      <c r="B354" s="109" t="str">
        <f>IF(编辑!B354="","",编辑!B354)</f>
        <v>主线怪物</v>
      </c>
      <c r="C354" s="109">
        <f>IF(编辑!I354="","",编辑!I354)</f>
        <v>1150</v>
      </c>
      <c r="D354" s="109">
        <f>IF(编辑!J354="","",编辑!J354)</f>
        <v>0</v>
      </c>
      <c r="E354" s="109" t="str">
        <f>IF(编辑!K354="","",编辑!K354)</f>
        <v/>
      </c>
      <c r="F354" s="109">
        <f>IF(编辑!L354="","",编辑!L354)</f>
        <v>3002</v>
      </c>
      <c r="G354" s="109">
        <f>IF(编辑!N354="","",编辑!N354)</f>
        <v>1</v>
      </c>
      <c r="H354" s="109">
        <f>IF(编辑!O354="","",编辑!O354)</f>
        <v>1</v>
      </c>
      <c r="I354" s="109">
        <f>IF(编辑!P354="","",编辑!P354)</f>
        <v>600</v>
      </c>
      <c r="J354" s="109">
        <f>IF(编辑!Q354="","",编辑!Q354)</f>
        <v>3102</v>
      </c>
      <c r="K354" s="109">
        <f>IF(编辑!S354="","",编辑!S354)</f>
        <v>1</v>
      </c>
      <c r="L354" s="109">
        <f>IF(编辑!T354="","",编辑!T354)</f>
        <v>1</v>
      </c>
      <c r="M354" s="109">
        <f>IF(编辑!U354="","",编辑!U354)</f>
        <v>600</v>
      </c>
      <c r="N354" s="109">
        <f>IF(编辑!V354="","",编辑!V354)</f>
        <v>3402</v>
      </c>
      <c r="O354" s="109">
        <f>IF(编辑!X354="","",编辑!X354)</f>
        <v>1</v>
      </c>
      <c r="P354" s="109">
        <f>IF(编辑!Y354="","",编辑!Y354)</f>
        <v>1</v>
      </c>
      <c r="Q354" s="109">
        <f>IF(编辑!Z354="","",编辑!Z354)</f>
        <v>600</v>
      </c>
      <c r="R354" s="109">
        <f>IF(编辑!AA354="","",编辑!AA354)</f>
        <v>1472</v>
      </c>
      <c r="S354" s="109">
        <f>IF(编辑!AC354="","",编辑!AC354)</f>
        <v>1</v>
      </c>
      <c r="T354" s="109">
        <f>IF(编辑!AD354="","",编辑!AD354)</f>
        <v>1</v>
      </c>
      <c r="U354" s="109">
        <f>IF(编辑!AE354="","",编辑!AE354)</f>
        <v>1</v>
      </c>
      <c r="V354" s="109" t="str">
        <f>IF(编辑!AF354="","",编辑!AF354)</f>
        <v/>
      </c>
      <c r="W354" s="109" t="str">
        <f>IF(编辑!AH354="","",编辑!AH354)</f>
        <v/>
      </c>
      <c r="X354" s="109" t="str">
        <f>IF(编辑!AI354="","",编辑!AI354)</f>
        <v/>
      </c>
      <c r="Y354" s="109" t="str">
        <f>IF(编辑!AJ354="","",编辑!AJ354)</f>
        <v/>
      </c>
      <c r="Z354" s="109" t="str">
        <f>IF(编辑!AK354="","",编辑!AK354)</f>
        <v/>
      </c>
      <c r="AA354" s="109" t="str">
        <f>IF(编辑!AM354="","",编辑!AM354)</f>
        <v/>
      </c>
      <c r="AB354" s="109" t="str">
        <f>IF(编辑!AN354="","",编辑!AN354)</f>
        <v/>
      </c>
      <c r="AC354" s="111" t="str">
        <f>IF(编辑!AO354="","",编辑!AO354)</f>
        <v/>
      </c>
    </row>
    <row r="355" spans="1:29">
      <c r="A355" s="109">
        <f>IF(编辑!A355="","",编辑!A355)</f>
        <v>100041</v>
      </c>
      <c r="B355" s="109" t="str">
        <f>IF(编辑!B355="","",编辑!B355)</f>
        <v>主线怪物</v>
      </c>
      <c r="C355" s="109">
        <f>IF(编辑!I355="","",编辑!I355)</f>
        <v>250</v>
      </c>
      <c r="D355" s="109">
        <f>IF(编辑!J355="","",编辑!J355)</f>
        <v>0</v>
      </c>
      <c r="E355" s="109" t="str">
        <f>IF(编辑!K355="","",编辑!K355)</f>
        <v/>
      </c>
      <c r="F355" s="109">
        <f>IF(编辑!L355="","",编辑!L355)</f>
        <v>3002</v>
      </c>
      <c r="G355" s="109">
        <f>IF(编辑!N355="","",编辑!N355)</f>
        <v>1</v>
      </c>
      <c r="H355" s="109">
        <f>IF(编辑!O355="","",编辑!O355)</f>
        <v>1</v>
      </c>
      <c r="I355" s="109">
        <f>IF(编辑!P355="","",编辑!P355)</f>
        <v>600</v>
      </c>
      <c r="J355" s="109">
        <f>IF(编辑!Q355="","",编辑!Q355)</f>
        <v>3102</v>
      </c>
      <c r="K355" s="109">
        <f>IF(编辑!S355="","",编辑!S355)</f>
        <v>1</v>
      </c>
      <c r="L355" s="109">
        <f>IF(编辑!T355="","",编辑!T355)</f>
        <v>1</v>
      </c>
      <c r="M355" s="109">
        <f>IF(编辑!U355="","",编辑!U355)</f>
        <v>600</v>
      </c>
      <c r="N355" s="109">
        <f>IF(编辑!V355="","",编辑!V355)</f>
        <v>3402</v>
      </c>
      <c r="O355" s="109">
        <f>IF(编辑!X355="","",编辑!X355)</f>
        <v>1</v>
      </c>
      <c r="P355" s="109">
        <f>IF(编辑!Y355="","",编辑!Y355)</f>
        <v>1</v>
      </c>
      <c r="Q355" s="109">
        <f>IF(编辑!Z355="","",编辑!Z355)</f>
        <v>600</v>
      </c>
      <c r="R355" s="109">
        <f>IF(编辑!AA355="","",编辑!AA355)</f>
        <v>1472</v>
      </c>
      <c r="S355" s="109">
        <f>IF(编辑!AC355="","",编辑!AC355)</f>
        <v>1</v>
      </c>
      <c r="T355" s="109">
        <f>IF(编辑!AD355="","",编辑!AD355)</f>
        <v>1</v>
      </c>
      <c r="U355" s="109">
        <f>IF(编辑!AE355="","",编辑!AE355)</f>
        <v>1</v>
      </c>
      <c r="V355" s="109" t="str">
        <f>IF(编辑!AF355="","",编辑!AF355)</f>
        <v/>
      </c>
      <c r="W355" s="109" t="str">
        <f>IF(编辑!AH355="","",编辑!AH355)</f>
        <v/>
      </c>
      <c r="X355" s="109" t="str">
        <f>IF(编辑!AI355="","",编辑!AI355)</f>
        <v/>
      </c>
      <c r="Y355" s="109" t="str">
        <f>IF(编辑!AJ355="","",编辑!AJ355)</f>
        <v/>
      </c>
      <c r="Z355" s="109" t="str">
        <f>IF(编辑!AK355="","",编辑!AK355)</f>
        <v/>
      </c>
      <c r="AA355" s="109" t="str">
        <f>IF(编辑!AM355="","",编辑!AM355)</f>
        <v/>
      </c>
      <c r="AB355" s="109" t="str">
        <f>IF(编辑!AN355="","",编辑!AN355)</f>
        <v/>
      </c>
      <c r="AC355" s="111" t="str">
        <f>IF(编辑!AO355="","",编辑!AO355)</f>
        <v/>
      </c>
    </row>
    <row r="356" spans="1:29">
      <c r="A356" s="109">
        <f>IF(编辑!A356="","",编辑!A356)</f>
        <v>100042</v>
      </c>
      <c r="B356" s="109" t="str">
        <f>IF(编辑!B356="","",编辑!B356)</f>
        <v>主线怪物</v>
      </c>
      <c r="C356" s="109">
        <f>IF(编辑!I356="","",编辑!I356)</f>
        <v>250</v>
      </c>
      <c r="D356" s="109">
        <f>IF(编辑!J356="","",编辑!J356)</f>
        <v>0</v>
      </c>
      <c r="E356" s="109" t="str">
        <f>IF(编辑!K356="","",编辑!K356)</f>
        <v/>
      </c>
      <c r="F356" s="109">
        <f>IF(编辑!L356="","",编辑!L356)</f>
        <v>3002</v>
      </c>
      <c r="G356" s="109">
        <f>IF(编辑!N356="","",编辑!N356)</f>
        <v>1</v>
      </c>
      <c r="H356" s="109">
        <f>IF(编辑!O356="","",编辑!O356)</f>
        <v>1</v>
      </c>
      <c r="I356" s="109">
        <f>IF(编辑!P356="","",编辑!P356)</f>
        <v>600</v>
      </c>
      <c r="J356" s="109">
        <f>IF(编辑!Q356="","",编辑!Q356)</f>
        <v>3102</v>
      </c>
      <c r="K356" s="109">
        <f>IF(编辑!S356="","",编辑!S356)</f>
        <v>1</v>
      </c>
      <c r="L356" s="109">
        <f>IF(编辑!T356="","",编辑!T356)</f>
        <v>1</v>
      </c>
      <c r="M356" s="109">
        <f>IF(编辑!U356="","",编辑!U356)</f>
        <v>600</v>
      </c>
      <c r="N356" s="109">
        <f>IF(编辑!V356="","",编辑!V356)</f>
        <v>3402</v>
      </c>
      <c r="O356" s="109">
        <f>IF(编辑!X356="","",编辑!X356)</f>
        <v>1</v>
      </c>
      <c r="P356" s="109">
        <f>IF(编辑!Y356="","",编辑!Y356)</f>
        <v>1</v>
      </c>
      <c r="Q356" s="109">
        <f>IF(编辑!Z356="","",编辑!Z356)</f>
        <v>600</v>
      </c>
      <c r="R356" s="109">
        <f>IF(编辑!AA356="","",编辑!AA356)</f>
        <v>1472</v>
      </c>
      <c r="S356" s="109">
        <f>IF(编辑!AC356="","",编辑!AC356)</f>
        <v>1</v>
      </c>
      <c r="T356" s="109">
        <f>IF(编辑!AD356="","",编辑!AD356)</f>
        <v>1</v>
      </c>
      <c r="U356" s="109">
        <f>IF(编辑!AE356="","",编辑!AE356)</f>
        <v>1</v>
      </c>
      <c r="V356" s="109" t="str">
        <f>IF(编辑!AF356="","",编辑!AF356)</f>
        <v/>
      </c>
      <c r="W356" s="109" t="str">
        <f>IF(编辑!AH356="","",编辑!AH356)</f>
        <v/>
      </c>
      <c r="X356" s="109" t="str">
        <f>IF(编辑!AI356="","",编辑!AI356)</f>
        <v/>
      </c>
      <c r="Y356" s="109" t="str">
        <f>IF(编辑!AJ356="","",编辑!AJ356)</f>
        <v/>
      </c>
      <c r="Z356" s="109" t="str">
        <f>IF(编辑!AK356="","",编辑!AK356)</f>
        <v/>
      </c>
      <c r="AA356" s="109" t="str">
        <f>IF(编辑!AM356="","",编辑!AM356)</f>
        <v/>
      </c>
      <c r="AB356" s="109" t="str">
        <f>IF(编辑!AN356="","",编辑!AN356)</f>
        <v/>
      </c>
      <c r="AC356" s="111" t="str">
        <f>IF(编辑!AO356="","",编辑!AO356)</f>
        <v/>
      </c>
    </row>
    <row r="357" spans="1:29">
      <c r="A357" s="109">
        <f>IF(编辑!A357="","",编辑!A357)</f>
        <v>100043</v>
      </c>
      <c r="B357" s="109" t="str">
        <f>IF(编辑!B357="","",编辑!B357)</f>
        <v>主线怪物</v>
      </c>
      <c r="C357" s="109">
        <f>IF(编辑!I357="","",编辑!I357)</f>
        <v>1250</v>
      </c>
      <c r="D357" s="109">
        <f>IF(编辑!J357="","",编辑!J357)</f>
        <v>0</v>
      </c>
      <c r="E357" s="109" t="str">
        <f>IF(编辑!K357="","",编辑!K357)</f>
        <v/>
      </c>
      <c r="F357" s="109">
        <f>IF(编辑!L357="","",编辑!L357)</f>
        <v>3002</v>
      </c>
      <c r="G357" s="109">
        <f>IF(编辑!N357="","",编辑!N357)</f>
        <v>1</v>
      </c>
      <c r="H357" s="109">
        <f>IF(编辑!O357="","",编辑!O357)</f>
        <v>1</v>
      </c>
      <c r="I357" s="109">
        <f>IF(编辑!P357="","",编辑!P357)</f>
        <v>600</v>
      </c>
      <c r="J357" s="109">
        <f>IF(编辑!Q357="","",编辑!Q357)</f>
        <v>3102</v>
      </c>
      <c r="K357" s="109">
        <f>IF(编辑!S357="","",编辑!S357)</f>
        <v>1</v>
      </c>
      <c r="L357" s="109">
        <f>IF(编辑!T357="","",编辑!T357)</f>
        <v>1</v>
      </c>
      <c r="M357" s="109">
        <f>IF(编辑!U357="","",编辑!U357)</f>
        <v>600</v>
      </c>
      <c r="N357" s="109">
        <f>IF(编辑!V357="","",编辑!V357)</f>
        <v>3402</v>
      </c>
      <c r="O357" s="109">
        <f>IF(编辑!X357="","",编辑!X357)</f>
        <v>1</v>
      </c>
      <c r="P357" s="109">
        <f>IF(编辑!Y357="","",编辑!Y357)</f>
        <v>1</v>
      </c>
      <c r="Q357" s="109">
        <f>IF(编辑!Z357="","",编辑!Z357)</f>
        <v>600</v>
      </c>
      <c r="R357" s="109">
        <f>IF(编辑!AA357="","",编辑!AA357)</f>
        <v>1472</v>
      </c>
      <c r="S357" s="109">
        <f>IF(编辑!AC357="","",编辑!AC357)</f>
        <v>1</v>
      </c>
      <c r="T357" s="109">
        <f>IF(编辑!AD357="","",编辑!AD357)</f>
        <v>1</v>
      </c>
      <c r="U357" s="109">
        <f>IF(编辑!AE357="","",编辑!AE357)</f>
        <v>1</v>
      </c>
      <c r="V357" s="109" t="str">
        <f>IF(编辑!AF357="","",编辑!AF357)</f>
        <v/>
      </c>
      <c r="W357" s="109" t="str">
        <f>IF(编辑!AH357="","",编辑!AH357)</f>
        <v/>
      </c>
      <c r="X357" s="109" t="str">
        <f>IF(编辑!AI357="","",编辑!AI357)</f>
        <v/>
      </c>
      <c r="Y357" s="109" t="str">
        <f>IF(编辑!AJ357="","",编辑!AJ357)</f>
        <v/>
      </c>
      <c r="Z357" s="109" t="str">
        <f>IF(编辑!AK357="","",编辑!AK357)</f>
        <v/>
      </c>
      <c r="AA357" s="109" t="str">
        <f>IF(编辑!AM357="","",编辑!AM357)</f>
        <v/>
      </c>
      <c r="AB357" s="109" t="str">
        <f>IF(编辑!AN357="","",编辑!AN357)</f>
        <v/>
      </c>
      <c r="AC357" s="111" t="str">
        <f>IF(编辑!AO357="","",编辑!AO357)</f>
        <v/>
      </c>
    </row>
    <row r="358" spans="1:29">
      <c r="A358" s="109">
        <f>IF(编辑!A358="","",编辑!A358)</f>
        <v>100044</v>
      </c>
      <c r="B358" s="109" t="str">
        <f>IF(编辑!B358="","",编辑!B358)</f>
        <v>主线怪物</v>
      </c>
      <c r="C358" s="109">
        <f>IF(编辑!I358="","",编辑!I358)</f>
        <v>250</v>
      </c>
      <c r="D358" s="109">
        <f>IF(编辑!J358="","",编辑!J358)</f>
        <v>0</v>
      </c>
      <c r="E358" s="109" t="str">
        <f>IF(编辑!K358="","",编辑!K358)</f>
        <v/>
      </c>
      <c r="F358" s="109">
        <f>IF(编辑!L358="","",编辑!L358)</f>
        <v>3002</v>
      </c>
      <c r="G358" s="109">
        <f>IF(编辑!N358="","",编辑!N358)</f>
        <v>1</v>
      </c>
      <c r="H358" s="109">
        <f>IF(编辑!O358="","",编辑!O358)</f>
        <v>1</v>
      </c>
      <c r="I358" s="109">
        <f>IF(编辑!P358="","",编辑!P358)</f>
        <v>600</v>
      </c>
      <c r="J358" s="109">
        <f>IF(编辑!Q358="","",编辑!Q358)</f>
        <v>3102</v>
      </c>
      <c r="K358" s="109">
        <f>IF(编辑!S358="","",编辑!S358)</f>
        <v>1</v>
      </c>
      <c r="L358" s="109">
        <f>IF(编辑!T358="","",编辑!T358)</f>
        <v>1</v>
      </c>
      <c r="M358" s="109">
        <f>IF(编辑!U358="","",编辑!U358)</f>
        <v>600</v>
      </c>
      <c r="N358" s="109">
        <f>IF(编辑!V358="","",编辑!V358)</f>
        <v>3402</v>
      </c>
      <c r="O358" s="109">
        <f>IF(编辑!X358="","",编辑!X358)</f>
        <v>1</v>
      </c>
      <c r="P358" s="109">
        <f>IF(编辑!Y358="","",编辑!Y358)</f>
        <v>1</v>
      </c>
      <c r="Q358" s="109">
        <f>IF(编辑!Z358="","",编辑!Z358)</f>
        <v>600</v>
      </c>
      <c r="R358" s="109">
        <f>IF(编辑!AA358="","",编辑!AA358)</f>
        <v>1472</v>
      </c>
      <c r="S358" s="109">
        <f>IF(编辑!AC358="","",编辑!AC358)</f>
        <v>1</v>
      </c>
      <c r="T358" s="109">
        <f>IF(编辑!AD358="","",编辑!AD358)</f>
        <v>1</v>
      </c>
      <c r="U358" s="109">
        <f>IF(编辑!AE358="","",编辑!AE358)</f>
        <v>1</v>
      </c>
      <c r="V358" s="109" t="str">
        <f>IF(编辑!AF358="","",编辑!AF358)</f>
        <v/>
      </c>
      <c r="W358" s="109" t="str">
        <f>IF(编辑!AH358="","",编辑!AH358)</f>
        <v/>
      </c>
      <c r="X358" s="109" t="str">
        <f>IF(编辑!AI358="","",编辑!AI358)</f>
        <v/>
      </c>
      <c r="Y358" s="109" t="str">
        <f>IF(编辑!AJ358="","",编辑!AJ358)</f>
        <v/>
      </c>
      <c r="Z358" s="109" t="str">
        <f>IF(编辑!AK358="","",编辑!AK358)</f>
        <v/>
      </c>
      <c r="AA358" s="109" t="str">
        <f>IF(编辑!AM358="","",编辑!AM358)</f>
        <v/>
      </c>
      <c r="AB358" s="109" t="str">
        <f>IF(编辑!AN358="","",编辑!AN358)</f>
        <v/>
      </c>
      <c r="AC358" s="111" t="str">
        <f>IF(编辑!AO358="","",编辑!AO358)</f>
        <v/>
      </c>
    </row>
    <row r="359" spans="1:29">
      <c r="A359" s="109">
        <f>IF(编辑!A359="","",编辑!A359)</f>
        <v>100045</v>
      </c>
      <c r="B359" s="109" t="str">
        <f>IF(编辑!B359="","",编辑!B359)</f>
        <v>主线怪物</v>
      </c>
      <c r="C359" s="109">
        <f>IF(编辑!I359="","",编辑!I359)</f>
        <v>270</v>
      </c>
      <c r="D359" s="109">
        <f>IF(编辑!J359="","",编辑!J359)</f>
        <v>0</v>
      </c>
      <c r="E359" s="109" t="str">
        <f>IF(编辑!K359="","",编辑!K359)</f>
        <v/>
      </c>
      <c r="F359" s="109">
        <f>IF(编辑!L359="","",编辑!L359)</f>
        <v>3002</v>
      </c>
      <c r="G359" s="109">
        <f>IF(编辑!N359="","",编辑!N359)</f>
        <v>1</v>
      </c>
      <c r="H359" s="109">
        <f>IF(编辑!O359="","",编辑!O359)</f>
        <v>1</v>
      </c>
      <c r="I359" s="109">
        <f>IF(编辑!P359="","",编辑!P359)</f>
        <v>600</v>
      </c>
      <c r="J359" s="109">
        <f>IF(编辑!Q359="","",编辑!Q359)</f>
        <v>3102</v>
      </c>
      <c r="K359" s="109">
        <f>IF(编辑!S359="","",编辑!S359)</f>
        <v>1</v>
      </c>
      <c r="L359" s="109">
        <f>IF(编辑!T359="","",编辑!T359)</f>
        <v>1</v>
      </c>
      <c r="M359" s="109">
        <f>IF(编辑!U359="","",编辑!U359)</f>
        <v>600</v>
      </c>
      <c r="N359" s="109">
        <f>IF(编辑!V359="","",编辑!V359)</f>
        <v>3402</v>
      </c>
      <c r="O359" s="109">
        <f>IF(编辑!X359="","",编辑!X359)</f>
        <v>1</v>
      </c>
      <c r="P359" s="109">
        <f>IF(编辑!Y359="","",编辑!Y359)</f>
        <v>1</v>
      </c>
      <c r="Q359" s="109">
        <f>IF(编辑!Z359="","",编辑!Z359)</f>
        <v>600</v>
      </c>
      <c r="R359" s="109">
        <f>IF(编辑!AA359="","",编辑!AA359)</f>
        <v>1472</v>
      </c>
      <c r="S359" s="109">
        <f>IF(编辑!AC359="","",编辑!AC359)</f>
        <v>1</v>
      </c>
      <c r="T359" s="109">
        <f>IF(编辑!AD359="","",编辑!AD359)</f>
        <v>1</v>
      </c>
      <c r="U359" s="109">
        <f>IF(编辑!AE359="","",编辑!AE359)</f>
        <v>1</v>
      </c>
      <c r="V359" s="109" t="str">
        <f>IF(编辑!AF359="","",编辑!AF359)</f>
        <v/>
      </c>
      <c r="W359" s="109" t="str">
        <f>IF(编辑!AH359="","",编辑!AH359)</f>
        <v/>
      </c>
      <c r="X359" s="109" t="str">
        <f>IF(编辑!AI359="","",编辑!AI359)</f>
        <v/>
      </c>
      <c r="Y359" s="109" t="str">
        <f>IF(编辑!AJ359="","",编辑!AJ359)</f>
        <v/>
      </c>
      <c r="Z359" s="109" t="str">
        <f>IF(编辑!AK359="","",编辑!AK359)</f>
        <v/>
      </c>
      <c r="AA359" s="109" t="str">
        <f>IF(编辑!AM359="","",编辑!AM359)</f>
        <v/>
      </c>
      <c r="AB359" s="109" t="str">
        <f>IF(编辑!AN359="","",编辑!AN359)</f>
        <v/>
      </c>
      <c r="AC359" s="111" t="str">
        <f>IF(编辑!AO359="","",编辑!AO359)</f>
        <v/>
      </c>
    </row>
    <row r="360" spans="1:29">
      <c r="A360" s="109">
        <f>IF(编辑!A360="","",编辑!A360)</f>
        <v>100046</v>
      </c>
      <c r="B360" s="109" t="str">
        <f>IF(编辑!B360="","",编辑!B360)</f>
        <v>主线怪物</v>
      </c>
      <c r="C360" s="109">
        <f>IF(编辑!I360="","",编辑!I360)</f>
        <v>1350</v>
      </c>
      <c r="D360" s="109">
        <f>IF(编辑!J360="","",编辑!J360)</f>
        <v>0</v>
      </c>
      <c r="E360" s="109" t="str">
        <f>IF(编辑!K360="","",编辑!K360)</f>
        <v/>
      </c>
      <c r="F360" s="109">
        <f>IF(编辑!L360="","",编辑!L360)</f>
        <v>3002</v>
      </c>
      <c r="G360" s="109">
        <f>IF(编辑!N360="","",编辑!N360)</f>
        <v>1</v>
      </c>
      <c r="H360" s="109">
        <f>IF(编辑!O360="","",编辑!O360)</f>
        <v>1</v>
      </c>
      <c r="I360" s="109">
        <f>IF(编辑!P360="","",编辑!P360)</f>
        <v>600</v>
      </c>
      <c r="J360" s="109">
        <f>IF(编辑!Q360="","",编辑!Q360)</f>
        <v>3102</v>
      </c>
      <c r="K360" s="109">
        <f>IF(编辑!S360="","",编辑!S360)</f>
        <v>1</v>
      </c>
      <c r="L360" s="109">
        <f>IF(编辑!T360="","",编辑!T360)</f>
        <v>1</v>
      </c>
      <c r="M360" s="109">
        <f>IF(编辑!U360="","",编辑!U360)</f>
        <v>600</v>
      </c>
      <c r="N360" s="109">
        <f>IF(编辑!V360="","",编辑!V360)</f>
        <v>3402</v>
      </c>
      <c r="O360" s="109">
        <f>IF(编辑!X360="","",编辑!X360)</f>
        <v>1</v>
      </c>
      <c r="P360" s="109">
        <f>IF(编辑!Y360="","",编辑!Y360)</f>
        <v>1</v>
      </c>
      <c r="Q360" s="109">
        <f>IF(编辑!Z360="","",编辑!Z360)</f>
        <v>600</v>
      </c>
      <c r="R360" s="109">
        <f>IF(编辑!AA360="","",编辑!AA360)</f>
        <v>1472</v>
      </c>
      <c r="S360" s="109">
        <f>IF(编辑!AC360="","",编辑!AC360)</f>
        <v>1</v>
      </c>
      <c r="T360" s="109">
        <f>IF(编辑!AD360="","",编辑!AD360)</f>
        <v>1</v>
      </c>
      <c r="U360" s="109">
        <f>IF(编辑!AE360="","",编辑!AE360)</f>
        <v>1</v>
      </c>
      <c r="V360" s="109" t="str">
        <f>IF(编辑!AF360="","",编辑!AF360)</f>
        <v/>
      </c>
      <c r="W360" s="109" t="str">
        <f>IF(编辑!AH360="","",编辑!AH360)</f>
        <v/>
      </c>
      <c r="X360" s="109" t="str">
        <f>IF(编辑!AI360="","",编辑!AI360)</f>
        <v/>
      </c>
      <c r="Y360" s="109" t="str">
        <f>IF(编辑!AJ360="","",编辑!AJ360)</f>
        <v/>
      </c>
      <c r="Z360" s="109" t="str">
        <f>IF(编辑!AK360="","",编辑!AK360)</f>
        <v/>
      </c>
      <c r="AA360" s="109" t="str">
        <f>IF(编辑!AM360="","",编辑!AM360)</f>
        <v/>
      </c>
      <c r="AB360" s="109" t="str">
        <f>IF(编辑!AN360="","",编辑!AN360)</f>
        <v/>
      </c>
      <c r="AC360" s="111" t="str">
        <f>IF(编辑!AO360="","",编辑!AO360)</f>
        <v/>
      </c>
    </row>
    <row r="361" spans="1:29">
      <c r="A361" s="109">
        <f>IF(编辑!A361="","",编辑!A361)</f>
        <v>100047</v>
      </c>
      <c r="B361" s="109" t="str">
        <f>IF(编辑!B361="","",编辑!B361)</f>
        <v>主线怪物</v>
      </c>
      <c r="C361" s="109">
        <f>IF(编辑!I361="","",编辑!I361)</f>
        <v>270</v>
      </c>
      <c r="D361" s="109">
        <f>IF(编辑!J361="","",编辑!J361)</f>
        <v>0</v>
      </c>
      <c r="E361" s="109" t="str">
        <f>IF(编辑!K361="","",编辑!K361)</f>
        <v/>
      </c>
      <c r="F361" s="109">
        <f>IF(编辑!L361="","",编辑!L361)</f>
        <v>3002</v>
      </c>
      <c r="G361" s="109">
        <f>IF(编辑!N361="","",编辑!N361)</f>
        <v>1</v>
      </c>
      <c r="H361" s="109">
        <f>IF(编辑!O361="","",编辑!O361)</f>
        <v>1</v>
      </c>
      <c r="I361" s="109">
        <f>IF(编辑!P361="","",编辑!P361)</f>
        <v>600</v>
      </c>
      <c r="J361" s="109">
        <f>IF(编辑!Q361="","",编辑!Q361)</f>
        <v>3102</v>
      </c>
      <c r="K361" s="109">
        <f>IF(编辑!S361="","",编辑!S361)</f>
        <v>1</v>
      </c>
      <c r="L361" s="109">
        <f>IF(编辑!T361="","",编辑!T361)</f>
        <v>1</v>
      </c>
      <c r="M361" s="109">
        <f>IF(编辑!U361="","",编辑!U361)</f>
        <v>600</v>
      </c>
      <c r="N361" s="109">
        <f>IF(编辑!V361="","",编辑!V361)</f>
        <v>3402</v>
      </c>
      <c r="O361" s="109">
        <f>IF(编辑!X361="","",编辑!X361)</f>
        <v>1</v>
      </c>
      <c r="P361" s="109">
        <f>IF(编辑!Y361="","",编辑!Y361)</f>
        <v>1</v>
      </c>
      <c r="Q361" s="109">
        <f>IF(编辑!Z361="","",编辑!Z361)</f>
        <v>600</v>
      </c>
      <c r="R361" s="109">
        <f>IF(编辑!AA361="","",编辑!AA361)</f>
        <v>1472</v>
      </c>
      <c r="S361" s="109">
        <f>IF(编辑!AC361="","",编辑!AC361)</f>
        <v>1</v>
      </c>
      <c r="T361" s="109">
        <f>IF(编辑!AD361="","",编辑!AD361)</f>
        <v>1</v>
      </c>
      <c r="U361" s="109">
        <f>IF(编辑!AE361="","",编辑!AE361)</f>
        <v>1</v>
      </c>
      <c r="V361" s="109" t="str">
        <f>IF(编辑!AF361="","",编辑!AF361)</f>
        <v/>
      </c>
      <c r="W361" s="109" t="str">
        <f>IF(编辑!AH361="","",编辑!AH361)</f>
        <v/>
      </c>
      <c r="X361" s="109" t="str">
        <f>IF(编辑!AI361="","",编辑!AI361)</f>
        <v/>
      </c>
      <c r="Y361" s="109" t="str">
        <f>IF(编辑!AJ361="","",编辑!AJ361)</f>
        <v/>
      </c>
      <c r="Z361" s="109" t="str">
        <f>IF(编辑!AK361="","",编辑!AK361)</f>
        <v/>
      </c>
      <c r="AA361" s="109" t="str">
        <f>IF(编辑!AM361="","",编辑!AM361)</f>
        <v/>
      </c>
      <c r="AB361" s="109" t="str">
        <f>IF(编辑!AN361="","",编辑!AN361)</f>
        <v/>
      </c>
      <c r="AC361" s="111" t="str">
        <f>IF(编辑!AO361="","",编辑!AO361)</f>
        <v/>
      </c>
    </row>
    <row r="362" spans="1:29">
      <c r="A362" s="109">
        <f>IF(编辑!A362="","",编辑!A362)</f>
        <v>100048</v>
      </c>
      <c r="B362" s="109" t="str">
        <f>IF(编辑!B362="","",编辑!B362)</f>
        <v>主线怪物</v>
      </c>
      <c r="C362" s="109">
        <f>IF(编辑!I362="","",编辑!I362)</f>
        <v>290</v>
      </c>
      <c r="D362" s="109">
        <f>IF(编辑!J362="","",编辑!J362)</f>
        <v>0</v>
      </c>
      <c r="E362" s="109" t="str">
        <f>IF(编辑!K362="","",编辑!K362)</f>
        <v/>
      </c>
      <c r="F362" s="109">
        <f>IF(编辑!L362="","",编辑!L362)</f>
        <v>3002</v>
      </c>
      <c r="G362" s="109">
        <f>IF(编辑!N362="","",编辑!N362)</f>
        <v>1</v>
      </c>
      <c r="H362" s="109">
        <f>IF(编辑!O362="","",编辑!O362)</f>
        <v>1</v>
      </c>
      <c r="I362" s="109">
        <f>IF(编辑!P362="","",编辑!P362)</f>
        <v>600</v>
      </c>
      <c r="J362" s="109">
        <f>IF(编辑!Q362="","",编辑!Q362)</f>
        <v>3102</v>
      </c>
      <c r="K362" s="109">
        <f>IF(编辑!S362="","",编辑!S362)</f>
        <v>1</v>
      </c>
      <c r="L362" s="109">
        <f>IF(编辑!T362="","",编辑!T362)</f>
        <v>1</v>
      </c>
      <c r="M362" s="109">
        <f>IF(编辑!U362="","",编辑!U362)</f>
        <v>600</v>
      </c>
      <c r="N362" s="109">
        <f>IF(编辑!V362="","",编辑!V362)</f>
        <v>3402</v>
      </c>
      <c r="O362" s="109">
        <f>IF(编辑!X362="","",编辑!X362)</f>
        <v>1</v>
      </c>
      <c r="P362" s="109">
        <f>IF(编辑!Y362="","",编辑!Y362)</f>
        <v>1</v>
      </c>
      <c r="Q362" s="109">
        <f>IF(编辑!Z362="","",编辑!Z362)</f>
        <v>600</v>
      </c>
      <c r="R362" s="109">
        <f>IF(编辑!AA362="","",编辑!AA362)</f>
        <v>1472</v>
      </c>
      <c r="S362" s="109">
        <f>IF(编辑!AC362="","",编辑!AC362)</f>
        <v>1</v>
      </c>
      <c r="T362" s="109">
        <f>IF(编辑!AD362="","",编辑!AD362)</f>
        <v>1</v>
      </c>
      <c r="U362" s="109">
        <f>IF(编辑!AE362="","",编辑!AE362)</f>
        <v>1</v>
      </c>
      <c r="V362" s="109" t="str">
        <f>IF(编辑!AF362="","",编辑!AF362)</f>
        <v/>
      </c>
      <c r="W362" s="109" t="str">
        <f>IF(编辑!AH362="","",编辑!AH362)</f>
        <v/>
      </c>
      <c r="X362" s="109" t="str">
        <f>IF(编辑!AI362="","",编辑!AI362)</f>
        <v/>
      </c>
      <c r="Y362" s="109" t="str">
        <f>IF(编辑!AJ362="","",编辑!AJ362)</f>
        <v/>
      </c>
      <c r="Z362" s="109" t="str">
        <f>IF(编辑!AK362="","",编辑!AK362)</f>
        <v/>
      </c>
      <c r="AA362" s="109" t="str">
        <f>IF(编辑!AM362="","",编辑!AM362)</f>
        <v/>
      </c>
      <c r="AB362" s="109" t="str">
        <f>IF(编辑!AN362="","",编辑!AN362)</f>
        <v/>
      </c>
      <c r="AC362" s="111" t="str">
        <f>IF(编辑!AO362="","",编辑!AO362)</f>
        <v/>
      </c>
    </row>
    <row r="363" spans="1:29">
      <c r="A363" s="109">
        <f>IF(编辑!A363="","",编辑!A363)</f>
        <v>100049</v>
      </c>
      <c r="B363" s="109" t="str">
        <f>IF(编辑!B363="","",编辑!B363)</f>
        <v>主线怪物</v>
      </c>
      <c r="C363" s="109">
        <f>IF(编辑!I363="","",编辑!I363)</f>
        <v>290</v>
      </c>
      <c r="D363" s="109">
        <f>IF(编辑!J363="","",编辑!J363)</f>
        <v>0</v>
      </c>
      <c r="E363" s="109" t="str">
        <f>IF(编辑!K363="","",编辑!K363)</f>
        <v/>
      </c>
      <c r="F363" s="109">
        <f>IF(编辑!L363="","",编辑!L363)</f>
        <v>3002</v>
      </c>
      <c r="G363" s="109">
        <f>IF(编辑!N363="","",编辑!N363)</f>
        <v>1</v>
      </c>
      <c r="H363" s="109">
        <f>IF(编辑!O363="","",编辑!O363)</f>
        <v>1</v>
      </c>
      <c r="I363" s="109">
        <f>IF(编辑!P363="","",编辑!P363)</f>
        <v>600</v>
      </c>
      <c r="J363" s="109">
        <f>IF(编辑!Q363="","",编辑!Q363)</f>
        <v>3102</v>
      </c>
      <c r="K363" s="109">
        <f>IF(编辑!S363="","",编辑!S363)</f>
        <v>1</v>
      </c>
      <c r="L363" s="109">
        <f>IF(编辑!T363="","",编辑!T363)</f>
        <v>1</v>
      </c>
      <c r="M363" s="109">
        <f>IF(编辑!U363="","",编辑!U363)</f>
        <v>600</v>
      </c>
      <c r="N363" s="109">
        <f>IF(编辑!V363="","",编辑!V363)</f>
        <v>3402</v>
      </c>
      <c r="O363" s="109">
        <f>IF(编辑!X363="","",编辑!X363)</f>
        <v>1</v>
      </c>
      <c r="P363" s="109">
        <f>IF(编辑!Y363="","",编辑!Y363)</f>
        <v>1</v>
      </c>
      <c r="Q363" s="109">
        <f>IF(编辑!Z363="","",编辑!Z363)</f>
        <v>600</v>
      </c>
      <c r="R363" s="109">
        <f>IF(编辑!AA363="","",编辑!AA363)</f>
        <v>1472</v>
      </c>
      <c r="S363" s="109">
        <f>IF(编辑!AC363="","",编辑!AC363)</f>
        <v>1</v>
      </c>
      <c r="T363" s="109">
        <f>IF(编辑!AD363="","",编辑!AD363)</f>
        <v>1</v>
      </c>
      <c r="U363" s="109">
        <f>IF(编辑!AE363="","",编辑!AE363)</f>
        <v>1</v>
      </c>
      <c r="V363" s="109" t="str">
        <f>IF(编辑!AF363="","",编辑!AF363)</f>
        <v/>
      </c>
      <c r="W363" s="109" t="str">
        <f>IF(编辑!AH363="","",编辑!AH363)</f>
        <v/>
      </c>
      <c r="X363" s="109" t="str">
        <f>IF(编辑!AI363="","",编辑!AI363)</f>
        <v/>
      </c>
      <c r="Y363" s="109" t="str">
        <f>IF(编辑!AJ363="","",编辑!AJ363)</f>
        <v/>
      </c>
      <c r="Z363" s="109" t="str">
        <f>IF(编辑!AK363="","",编辑!AK363)</f>
        <v/>
      </c>
      <c r="AA363" s="109" t="str">
        <f>IF(编辑!AM363="","",编辑!AM363)</f>
        <v/>
      </c>
      <c r="AB363" s="109" t="str">
        <f>IF(编辑!AN363="","",编辑!AN363)</f>
        <v/>
      </c>
      <c r="AC363" s="111" t="str">
        <f>IF(编辑!AO363="","",编辑!AO363)</f>
        <v/>
      </c>
    </row>
    <row r="364" spans="1:29">
      <c r="A364" s="109">
        <f>IF(编辑!A364="","",编辑!A364)</f>
        <v>100050</v>
      </c>
      <c r="B364" s="109" t="str">
        <f>IF(编辑!B364="","",编辑!B364)</f>
        <v>主线怪物</v>
      </c>
      <c r="C364" s="109">
        <f>IF(编辑!I364="","",编辑!I364)</f>
        <v>310</v>
      </c>
      <c r="D364" s="109">
        <f>IF(编辑!J364="","",编辑!J364)</f>
        <v>0</v>
      </c>
      <c r="E364" s="109" t="str">
        <f>IF(编辑!K364="","",编辑!K364)</f>
        <v/>
      </c>
      <c r="F364" s="109">
        <f>IF(编辑!L364="","",编辑!L364)</f>
        <v>3002</v>
      </c>
      <c r="G364" s="109">
        <f>IF(编辑!N364="","",编辑!N364)</f>
        <v>1</v>
      </c>
      <c r="H364" s="109">
        <f>IF(编辑!O364="","",编辑!O364)</f>
        <v>1</v>
      </c>
      <c r="I364" s="109">
        <f>IF(编辑!P364="","",编辑!P364)</f>
        <v>600</v>
      </c>
      <c r="J364" s="109">
        <f>IF(编辑!Q364="","",编辑!Q364)</f>
        <v>3102</v>
      </c>
      <c r="K364" s="109">
        <f>IF(编辑!S364="","",编辑!S364)</f>
        <v>1</v>
      </c>
      <c r="L364" s="109">
        <f>IF(编辑!T364="","",编辑!T364)</f>
        <v>1</v>
      </c>
      <c r="M364" s="109">
        <f>IF(编辑!U364="","",编辑!U364)</f>
        <v>600</v>
      </c>
      <c r="N364" s="109">
        <f>IF(编辑!V364="","",编辑!V364)</f>
        <v>3402</v>
      </c>
      <c r="O364" s="109">
        <f>IF(编辑!X364="","",编辑!X364)</f>
        <v>1</v>
      </c>
      <c r="P364" s="109">
        <f>IF(编辑!Y364="","",编辑!Y364)</f>
        <v>1</v>
      </c>
      <c r="Q364" s="109">
        <f>IF(编辑!Z364="","",编辑!Z364)</f>
        <v>600</v>
      </c>
      <c r="R364" s="109">
        <f>IF(编辑!AA364="","",编辑!AA364)</f>
        <v>7013</v>
      </c>
      <c r="S364" s="109">
        <f>IF(编辑!AC364="","",编辑!AC364)</f>
        <v>1</v>
      </c>
      <c r="T364" s="109">
        <f>IF(编辑!AD364="","",编辑!AD364)</f>
        <v>1</v>
      </c>
      <c r="U364" s="109">
        <f>IF(编辑!AE364="","",编辑!AE364)</f>
        <v>10000</v>
      </c>
      <c r="V364" s="109" t="str">
        <f>IF(编辑!AF364="","",编辑!AF364)</f>
        <v/>
      </c>
      <c r="W364" s="109" t="str">
        <f>IF(编辑!AH364="","",编辑!AH364)</f>
        <v/>
      </c>
      <c r="X364" s="109" t="str">
        <f>IF(编辑!AI364="","",编辑!AI364)</f>
        <v/>
      </c>
      <c r="Y364" s="109" t="str">
        <f>IF(编辑!AJ364="","",编辑!AJ364)</f>
        <v/>
      </c>
      <c r="Z364" s="109" t="str">
        <f>IF(编辑!AK364="","",编辑!AK364)</f>
        <v/>
      </c>
      <c r="AA364" s="109" t="str">
        <f>IF(编辑!AM364="","",编辑!AM364)</f>
        <v/>
      </c>
      <c r="AB364" s="109" t="str">
        <f>IF(编辑!AN364="","",编辑!AN364)</f>
        <v/>
      </c>
      <c r="AC364" s="111" t="str">
        <f>IF(编辑!AO364="","",编辑!AO364)</f>
        <v/>
      </c>
    </row>
    <row r="365" spans="1:29">
      <c r="A365" s="109">
        <f>IF(编辑!A365="","",编辑!A365)</f>
        <v>100051</v>
      </c>
      <c r="B365" s="109" t="str">
        <f>IF(编辑!B365="","",编辑!B365)</f>
        <v>主线怪物</v>
      </c>
      <c r="C365" s="109">
        <f>IF(编辑!I365="","",编辑!I365)</f>
        <v>1550</v>
      </c>
      <c r="D365" s="109">
        <f>IF(编辑!J365="","",编辑!J365)</f>
        <v>0</v>
      </c>
      <c r="E365" s="109" t="str">
        <f>IF(编辑!K365="","",编辑!K365)</f>
        <v/>
      </c>
      <c r="F365" s="109">
        <f>IF(编辑!L365="","",编辑!L365)</f>
        <v>3002</v>
      </c>
      <c r="G365" s="109">
        <f>IF(编辑!N365="","",编辑!N365)</f>
        <v>1</v>
      </c>
      <c r="H365" s="109">
        <f>IF(编辑!O365="","",编辑!O365)</f>
        <v>1</v>
      </c>
      <c r="I365" s="109">
        <f>IF(编辑!P365="","",编辑!P365)</f>
        <v>600</v>
      </c>
      <c r="J365" s="109">
        <f>IF(编辑!Q365="","",编辑!Q365)</f>
        <v>3102</v>
      </c>
      <c r="K365" s="109">
        <f>IF(编辑!S365="","",编辑!S365)</f>
        <v>1</v>
      </c>
      <c r="L365" s="109">
        <f>IF(编辑!T365="","",编辑!T365)</f>
        <v>1</v>
      </c>
      <c r="M365" s="109">
        <f>IF(编辑!U365="","",编辑!U365)</f>
        <v>600</v>
      </c>
      <c r="N365" s="109">
        <f>IF(编辑!V365="","",编辑!V365)</f>
        <v>3402</v>
      </c>
      <c r="O365" s="109">
        <f>IF(编辑!X365="","",编辑!X365)</f>
        <v>1</v>
      </c>
      <c r="P365" s="109">
        <f>IF(编辑!Y365="","",编辑!Y365)</f>
        <v>1</v>
      </c>
      <c r="Q365" s="109">
        <f>IF(编辑!Z365="","",编辑!Z365)</f>
        <v>600</v>
      </c>
      <c r="R365" s="109">
        <f>IF(编辑!AA365="","",编辑!AA365)</f>
        <v>1472</v>
      </c>
      <c r="S365" s="109">
        <f>IF(编辑!AC365="","",编辑!AC365)</f>
        <v>1</v>
      </c>
      <c r="T365" s="109">
        <f>IF(编辑!AD365="","",编辑!AD365)</f>
        <v>1</v>
      </c>
      <c r="U365" s="109">
        <f>IF(编辑!AE365="","",编辑!AE365)</f>
        <v>1</v>
      </c>
      <c r="V365" s="109" t="str">
        <f>IF(编辑!AF365="","",编辑!AF365)</f>
        <v/>
      </c>
      <c r="W365" s="109" t="str">
        <f>IF(编辑!AH365="","",编辑!AH365)</f>
        <v/>
      </c>
      <c r="X365" s="109" t="str">
        <f>IF(编辑!AI365="","",编辑!AI365)</f>
        <v/>
      </c>
      <c r="Y365" s="109" t="str">
        <f>IF(编辑!AJ365="","",编辑!AJ365)</f>
        <v/>
      </c>
      <c r="Z365" s="109" t="str">
        <f>IF(编辑!AK365="","",编辑!AK365)</f>
        <v/>
      </c>
      <c r="AA365" s="109" t="str">
        <f>IF(编辑!AM365="","",编辑!AM365)</f>
        <v/>
      </c>
      <c r="AB365" s="109" t="str">
        <f>IF(编辑!AN365="","",编辑!AN365)</f>
        <v/>
      </c>
      <c r="AC365" s="111" t="str">
        <f>IF(编辑!AO365="","",编辑!AO365)</f>
        <v/>
      </c>
    </row>
    <row r="366" spans="1:29">
      <c r="A366" s="109">
        <f>IF(编辑!A366="","",编辑!A366)</f>
        <v>100052</v>
      </c>
      <c r="B366" s="109" t="str">
        <f>IF(编辑!B366="","",编辑!B366)</f>
        <v>主线怪物</v>
      </c>
      <c r="C366" s="109">
        <f>IF(编辑!I366="","",编辑!I366)</f>
        <v>340</v>
      </c>
      <c r="D366" s="109">
        <f>IF(编辑!J366="","",编辑!J366)</f>
        <v>0</v>
      </c>
      <c r="E366" s="109" t="str">
        <f>IF(编辑!K366="","",编辑!K366)</f>
        <v/>
      </c>
      <c r="F366" s="109">
        <f>IF(编辑!L366="","",编辑!L366)</f>
        <v>3002</v>
      </c>
      <c r="G366" s="109">
        <f>IF(编辑!N366="","",编辑!N366)</f>
        <v>1</v>
      </c>
      <c r="H366" s="109">
        <f>IF(编辑!O366="","",编辑!O366)</f>
        <v>1</v>
      </c>
      <c r="I366" s="109">
        <f>IF(编辑!P366="","",编辑!P366)</f>
        <v>600</v>
      </c>
      <c r="J366" s="109">
        <f>IF(编辑!Q366="","",编辑!Q366)</f>
        <v>3102</v>
      </c>
      <c r="K366" s="109">
        <f>IF(编辑!S366="","",编辑!S366)</f>
        <v>1</v>
      </c>
      <c r="L366" s="109">
        <f>IF(编辑!T366="","",编辑!T366)</f>
        <v>1</v>
      </c>
      <c r="M366" s="109">
        <f>IF(编辑!U366="","",编辑!U366)</f>
        <v>600</v>
      </c>
      <c r="N366" s="109">
        <f>IF(编辑!V366="","",编辑!V366)</f>
        <v>3402</v>
      </c>
      <c r="O366" s="109">
        <f>IF(编辑!X366="","",编辑!X366)</f>
        <v>1</v>
      </c>
      <c r="P366" s="109">
        <f>IF(编辑!Y366="","",编辑!Y366)</f>
        <v>1</v>
      </c>
      <c r="Q366" s="109">
        <f>IF(编辑!Z366="","",编辑!Z366)</f>
        <v>600</v>
      </c>
      <c r="R366" s="109">
        <f>IF(编辑!AA366="","",编辑!AA366)</f>
        <v>7014</v>
      </c>
      <c r="S366" s="109">
        <f>IF(编辑!AC366="","",编辑!AC366)</f>
        <v>1</v>
      </c>
      <c r="T366" s="109">
        <f>IF(编辑!AD366="","",编辑!AD366)</f>
        <v>1</v>
      </c>
      <c r="U366" s="109">
        <f>IF(编辑!AE366="","",编辑!AE366)</f>
        <v>10000</v>
      </c>
      <c r="V366" s="109" t="str">
        <f>IF(编辑!AF366="","",编辑!AF366)</f>
        <v/>
      </c>
      <c r="W366" s="109" t="str">
        <f>IF(编辑!AH366="","",编辑!AH366)</f>
        <v/>
      </c>
      <c r="X366" s="109" t="str">
        <f>IF(编辑!AI366="","",编辑!AI366)</f>
        <v/>
      </c>
      <c r="Y366" s="109" t="str">
        <f>IF(编辑!AJ366="","",编辑!AJ366)</f>
        <v/>
      </c>
      <c r="Z366" s="109" t="str">
        <f>IF(编辑!AK366="","",编辑!AK366)</f>
        <v/>
      </c>
      <c r="AA366" s="109" t="str">
        <f>IF(编辑!AM366="","",编辑!AM366)</f>
        <v/>
      </c>
      <c r="AB366" s="109" t="str">
        <f>IF(编辑!AN366="","",编辑!AN366)</f>
        <v/>
      </c>
      <c r="AC366" s="111" t="str">
        <f>IF(编辑!AO366="","",编辑!AO366)</f>
        <v/>
      </c>
    </row>
    <row r="367" spans="1:29">
      <c r="A367" s="109">
        <f>IF(编辑!A367="","",编辑!A367)</f>
        <v>100053</v>
      </c>
      <c r="B367" s="109" t="str">
        <f>IF(编辑!B367="","",编辑!B367)</f>
        <v>主线怪物</v>
      </c>
      <c r="C367" s="109">
        <f>IF(编辑!I367="","",编辑!I367)</f>
        <v>340</v>
      </c>
      <c r="D367" s="109">
        <f>IF(编辑!J367="","",编辑!J367)</f>
        <v>0</v>
      </c>
      <c r="E367" s="109" t="str">
        <f>IF(编辑!K367="","",编辑!K367)</f>
        <v/>
      </c>
      <c r="F367" s="109">
        <f>IF(编辑!L367="","",编辑!L367)</f>
        <v>3002</v>
      </c>
      <c r="G367" s="109">
        <f>IF(编辑!N367="","",编辑!N367)</f>
        <v>1</v>
      </c>
      <c r="H367" s="109">
        <f>IF(编辑!O367="","",编辑!O367)</f>
        <v>1</v>
      </c>
      <c r="I367" s="109">
        <f>IF(编辑!P367="","",编辑!P367)</f>
        <v>600</v>
      </c>
      <c r="J367" s="109">
        <f>IF(编辑!Q367="","",编辑!Q367)</f>
        <v>3102</v>
      </c>
      <c r="K367" s="109">
        <f>IF(编辑!S367="","",编辑!S367)</f>
        <v>1</v>
      </c>
      <c r="L367" s="109">
        <f>IF(编辑!T367="","",编辑!T367)</f>
        <v>1</v>
      </c>
      <c r="M367" s="109">
        <f>IF(编辑!U367="","",编辑!U367)</f>
        <v>600</v>
      </c>
      <c r="N367" s="109">
        <f>IF(编辑!V367="","",编辑!V367)</f>
        <v>3402</v>
      </c>
      <c r="O367" s="109">
        <f>IF(编辑!X367="","",编辑!X367)</f>
        <v>1</v>
      </c>
      <c r="P367" s="109">
        <f>IF(编辑!Y367="","",编辑!Y367)</f>
        <v>1</v>
      </c>
      <c r="Q367" s="109">
        <f>IF(编辑!Z367="","",编辑!Z367)</f>
        <v>600</v>
      </c>
      <c r="R367" s="109">
        <f>IF(编辑!AA367="","",编辑!AA367)</f>
        <v>1472</v>
      </c>
      <c r="S367" s="109">
        <f>IF(编辑!AC367="","",编辑!AC367)</f>
        <v>1</v>
      </c>
      <c r="T367" s="109">
        <f>IF(编辑!AD367="","",编辑!AD367)</f>
        <v>1</v>
      </c>
      <c r="U367" s="109">
        <f>IF(编辑!AE367="","",编辑!AE367)</f>
        <v>1</v>
      </c>
      <c r="V367" s="109" t="str">
        <f>IF(编辑!AF367="","",编辑!AF367)</f>
        <v/>
      </c>
      <c r="W367" s="109" t="str">
        <f>IF(编辑!AH367="","",编辑!AH367)</f>
        <v/>
      </c>
      <c r="X367" s="109" t="str">
        <f>IF(编辑!AI367="","",编辑!AI367)</f>
        <v/>
      </c>
      <c r="Y367" s="109" t="str">
        <f>IF(编辑!AJ367="","",编辑!AJ367)</f>
        <v/>
      </c>
      <c r="Z367" s="109" t="str">
        <f>IF(编辑!AK367="","",编辑!AK367)</f>
        <v/>
      </c>
      <c r="AA367" s="109" t="str">
        <f>IF(编辑!AM367="","",编辑!AM367)</f>
        <v/>
      </c>
      <c r="AB367" s="109" t="str">
        <f>IF(编辑!AN367="","",编辑!AN367)</f>
        <v/>
      </c>
      <c r="AC367" s="111" t="str">
        <f>IF(编辑!AO367="","",编辑!AO367)</f>
        <v/>
      </c>
    </row>
    <row r="368" spans="1:29">
      <c r="A368" s="109">
        <f>IF(编辑!A368="","",编辑!A368)</f>
        <v>100054</v>
      </c>
      <c r="B368" s="109" t="str">
        <f>IF(编辑!B368="","",编辑!B368)</f>
        <v>主线怪物</v>
      </c>
      <c r="C368" s="109">
        <f>IF(编辑!I368="","",编辑!I368)</f>
        <v>360</v>
      </c>
      <c r="D368" s="109">
        <f>IF(编辑!J368="","",编辑!J368)</f>
        <v>0</v>
      </c>
      <c r="E368" s="109" t="str">
        <f>IF(编辑!K368="","",编辑!K368)</f>
        <v/>
      </c>
      <c r="F368" s="109">
        <f>IF(编辑!L368="","",编辑!L368)</f>
        <v>3002</v>
      </c>
      <c r="G368" s="109">
        <f>IF(编辑!N368="","",编辑!N368)</f>
        <v>1</v>
      </c>
      <c r="H368" s="109">
        <f>IF(编辑!O368="","",编辑!O368)</f>
        <v>1</v>
      </c>
      <c r="I368" s="109">
        <f>IF(编辑!P368="","",编辑!P368)</f>
        <v>600</v>
      </c>
      <c r="J368" s="109">
        <f>IF(编辑!Q368="","",编辑!Q368)</f>
        <v>3102</v>
      </c>
      <c r="K368" s="109">
        <f>IF(编辑!S368="","",编辑!S368)</f>
        <v>1</v>
      </c>
      <c r="L368" s="109">
        <f>IF(编辑!T368="","",编辑!T368)</f>
        <v>1</v>
      </c>
      <c r="M368" s="109">
        <f>IF(编辑!U368="","",编辑!U368)</f>
        <v>600</v>
      </c>
      <c r="N368" s="109">
        <f>IF(编辑!V368="","",编辑!V368)</f>
        <v>3402</v>
      </c>
      <c r="O368" s="109">
        <f>IF(编辑!X368="","",编辑!X368)</f>
        <v>1</v>
      </c>
      <c r="P368" s="109">
        <f>IF(编辑!Y368="","",编辑!Y368)</f>
        <v>1</v>
      </c>
      <c r="Q368" s="109">
        <f>IF(编辑!Z368="","",编辑!Z368)</f>
        <v>600</v>
      </c>
      <c r="R368" s="109">
        <f>IF(编辑!AA368="","",编辑!AA368)</f>
        <v>1472</v>
      </c>
      <c r="S368" s="109">
        <f>IF(编辑!AC368="","",编辑!AC368)</f>
        <v>1</v>
      </c>
      <c r="T368" s="109">
        <f>IF(编辑!AD368="","",编辑!AD368)</f>
        <v>1</v>
      </c>
      <c r="U368" s="109">
        <f>IF(编辑!AE368="","",编辑!AE368)</f>
        <v>1</v>
      </c>
      <c r="V368" s="109" t="str">
        <f>IF(编辑!AF368="","",编辑!AF368)</f>
        <v/>
      </c>
      <c r="W368" s="109" t="str">
        <f>IF(编辑!AH368="","",编辑!AH368)</f>
        <v/>
      </c>
      <c r="X368" s="109" t="str">
        <f>IF(编辑!AI368="","",编辑!AI368)</f>
        <v/>
      </c>
      <c r="Y368" s="109" t="str">
        <f>IF(编辑!AJ368="","",编辑!AJ368)</f>
        <v/>
      </c>
      <c r="Z368" s="109" t="str">
        <f>IF(编辑!AK368="","",编辑!AK368)</f>
        <v/>
      </c>
      <c r="AA368" s="109" t="str">
        <f>IF(编辑!AM368="","",编辑!AM368)</f>
        <v/>
      </c>
      <c r="AB368" s="109" t="str">
        <f>IF(编辑!AN368="","",编辑!AN368)</f>
        <v/>
      </c>
      <c r="AC368" s="111" t="str">
        <f>IF(编辑!AO368="","",编辑!AO368)</f>
        <v/>
      </c>
    </row>
    <row r="369" spans="1:29">
      <c r="A369" s="109">
        <f>IF(编辑!A369="","",编辑!A369)</f>
        <v>100055</v>
      </c>
      <c r="B369" s="109" t="str">
        <f>IF(编辑!B369="","",编辑!B369)</f>
        <v>主线怪物</v>
      </c>
      <c r="C369" s="109">
        <f>IF(编辑!I369="","",编辑!I369)</f>
        <v>360</v>
      </c>
      <c r="D369" s="109">
        <f>IF(编辑!J369="","",编辑!J369)</f>
        <v>0</v>
      </c>
      <c r="E369" s="109" t="str">
        <f>IF(编辑!K369="","",编辑!K369)</f>
        <v/>
      </c>
      <c r="F369" s="109">
        <f>IF(编辑!L369="","",编辑!L369)</f>
        <v>3002</v>
      </c>
      <c r="G369" s="109">
        <f>IF(编辑!N369="","",编辑!N369)</f>
        <v>1</v>
      </c>
      <c r="H369" s="109">
        <f>IF(编辑!O369="","",编辑!O369)</f>
        <v>1</v>
      </c>
      <c r="I369" s="109">
        <f>IF(编辑!P369="","",编辑!P369)</f>
        <v>600</v>
      </c>
      <c r="J369" s="109">
        <f>IF(编辑!Q369="","",编辑!Q369)</f>
        <v>3102</v>
      </c>
      <c r="K369" s="109">
        <f>IF(编辑!S369="","",编辑!S369)</f>
        <v>1</v>
      </c>
      <c r="L369" s="109">
        <f>IF(编辑!T369="","",编辑!T369)</f>
        <v>1</v>
      </c>
      <c r="M369" s="109">
        <f>IF(编辑!U369="","",编辑!U369)</f>
        <v>600</v>
      </c>
      <c r="N369" s="109">
        <f>IF(编辑!V369="","",编辑!V369)</f>
        <v>3402</v>
      </c>
      <c r="O369" s="109">
        <f>IF(编辑!X369="","",编辑!X369)</f>
        <v>1</v>
      </c>
      <c r="P369" s="109">
        <f>IF(编辑!Y369="","",编辑!Y369)</f>
        <v>1</v>
      </c>
      <c r="Q369" s="109">
        <f>IF(编辑!Z369="","",编辑!Z369)</f>
        <v>600</v>
      </c>
      <c r="R369" s="109">
        <f>IF(编辑!AA369="","",编辑!AA369)</f>
        <v>1472</v>
      </c>
      <c r="S369" s="109">
        <f>IF(编辑!AC369="","",编辑!AC369)</f>
        <v>1</v>
      </c>
      <c r="T369" s="109">
        <f>IF(编辑!AD369="","",编辑!AD369)</f>
        <v>1</v>
      </c>
      <c r="U369" s="109">
        <f>IF(编辑!AE369="","",编辑!AE369)</f>
        <v>1</v>
      </c>
      <c r="V369" s="109" t="str">
        <f>IF(编辑!AF369="","",编辑!AF369)</f>
        <v/>
      </c>
      <c r="W369" s="109" t="str">
        <f>IF(编辑!AH369="","",编辑!AH369)</f>
        <v/>
      </c>
      <c r="X369" s="109" t="str">
        <f>IF(编辑!AI369="","",编辑!AI369)</f>
        <v/>
      </c>
      <c r="Y369" s="109" t="str">
        <f>IF(编辑!AJ369="","",编辑!AJ369)</f>
        <v/>
      </c>
      <c r="Z369" s="109" t="str">
        <f>IF(编辑!AK369="","",编辑!AK369)</f>
        <v/>
      </c>
      <c r="AA369" s="109" t="str">
        <f>IF(编辑!AM369="","",编辑!AM369)</f>
        <v/>
      </c>
      <c r="AB369" s="109" t="str">
        <f>IF(编辑!AN369="","",编辑!AN369)</f>
        <v/>
      </c>
      <c r="AC369" s="111" t="str">
        <f>IF(编辑!AO369="","",编辑!AO369)</f>
        <v/>
      </c>
    </row>
    <row r="370" spans="1:29">
      <c r="A370" s="109">
        <f>IF(编辑!A370="","",编辑!A370)</f>
        <v>100056</v>
      </c>
      <c r="B370" s="109" t="str">
        <f>IF(编辑!B370="","",编辑!B370)</f>
        <v>主线怪物</v>
      </c>
      <c r="C370" s="109">
        <f>IF(编辑!I370="","",编辑!I370)</f>
        <v>1950</v>
      </c>
      <c r="D370" s="109">
        <f>IF(编辑!J370="","",编辑!J370)</f>
        <v>0</v>
      </c>
      <c r="E370" s="109" t="str">
        <f>IF(编辑!K370="","",编辑!K370)</f>
        <v/>
      </c>
      <c r="F370" s="109">
        <f>IF(编辑!L370="","",编辑!L370)</f>
        <v>3002</v>
      </c>
      <c r="G370" s="109">
        <f>IF(编辑!N370="","",编辑!N370)</f>
        <v>1</v>
      </c>
      <c r="H370" s="109">
        <f>IF(编辑!O370="","",编辑!O370)</f>
        <v>1</v>
      </c>
      <c r="I370" s="109">
        <f>IF(编辑!P370="","",编辑!P370)</f>
        <v>600</v>
      </c>
      <c r="J370" s="109">
        <f>IF(编辑!Q370="","",编辑!Q370)</f>
        <v>3102</v>
      </c>
      <c r="K370" s="109">
        <f>IF(编辑!S370="","",编辑!S370)</f>
        <v>1</v>
      </c>
      <c r="L370" s="109">
        <f>IF(编辑!T370="","",编辑!T370)</f>
        <v>1</v>
      </c>
      <c r="M370" s="109">
        <f>IF(编辑!U370="","",编辑!U370)</f>
        <v>600</v>
      </c>
      <c r="N370" s="109">
        <f>IF(编辑!V370="","",编辑!V370)</f>
        <v>3402</v>
      </c>
      <c r="O370" s="109">
        <f>IF(编辑!X370="","",编辑!X370)</f>
        <v>1</v>
      </c>
      <c r="P370" s="109">
        <f>IF(编辑!Y370="","",编辑!Y370)</f>
        <v>1</v>
      </c>
      <c r="Q370" s="109">
        <f>IF(编辑!Z370="","",编辑!Z370)</f>
        <v>600</v>
      </c>
      <c r="R370" s="109">
        <f>IF(编辑!AA370="","",编辑!AA370)</f>
        <v>1472</v>
      </c>
      <c r="S370" s="109">
        <f>IF(编辑!AC370="","",编辑!AC370)</f>
        <v>1</v>
      </c>
      <c r="T370" s="109">
        <f>IF(编辑!AD370="","",编辑!AD370)</f>
        <v>1</v>
      </c>
      <c r="U370" s="109">
        <f>IF(编辑!AE370="","",编辑!AE370)</f>
        <v>1</v>
      </c>
      <c r="V370" s="109" t="str">
        <f>IF(编辑!AF370="","",编辑!AF370)</f>
        <v/>
      </c>
      <c r="W370" s="109" t="str">
        <f>IF(编辑!AH370="","",编辑!AH370)</f>
        <v/>
      </c>
      <c r="X370" s="109" t="str">
        <f>IF(编辑!AI370="","",编辑!AI370)</f>
        <v/>
      </c>
      <c r="Y370" s="109" t="str">
        <f>IF(编辑!AJ370="","",编辑!AJ370)</f>
        <v/>
      </c>
      <c r="Z370" s="109" t="str">
        <f>IF(编辑!AK370="","",编辑!AK370)</f>
        <v/>
      </c>
      <c r="AA370" s="109" t="str">
        <f>IF(编辑!AM370="","",编辑!AM370)</f>
        <v/>
      </c>
      <c r="AB370" s="109" t="str">
        <f>IF(编辑!AN370="","",编辑!AN370)</f>
        <v/>
      </c>
      <c r="AC370" s="111" t="str">
        <f>IF(编辑!AO370="","",编辑!AO370)</f>
        <v/>
      </c>
    </row>
    <row r="371" spans="1:29">
      <c r="A371" s="109">
        <f>IF(编辑!A371="","",编辑!A371)</f>
        <v>100057</v>
      </c>
      <c r="B371" s="109" t="str">
        <f>IF(编辑!B371="","",编辑!B371)</f>
        <v>主线怪物</v>
      </c>
      <c r="C371" s="109">
        <f>IF(编辑!I371="","",编辑!I371)</f>
        <v>390</v>
      </c>
      <c r="D371" s="109">
        <f>IF(编辑!J371="","",编辑!J371)</f>
        <v>0</v>
      </c>
      <c r="E371" s="109" t="str">
        <f>IF(编辑!K371="","",编辑!K371)</f>
        <v/>
      </c>
      <c r="F371" s="109">
        <f>IF(编辑!L371="","",编辑!L371)</f>
        <v>3003</v>
      </c>
      <c r="G371" s="109">
        <f>IF(编辑!N371="","",编辑!N371)</f>
        <v>1</v>
      </c>
      <c r="H371" s="109">
        <f>IF(编辑!O371="","",编辑!O371)</f>
        <v>1</v>
      </c>
      <c r="I371" s="109">
        <f>IF(编辑!P371="","",编辑!P371)</f>
        <v>400</v>
      </c>
      <c r="J371" s="109">
        <f>IF(编辑!Q371="","",编辑!Q371)</f>
        <v>3103</v>
      </c>
      <c r="K371" s="109">
        <f>IF(编辑!S371="","",编辑!S371)</f>
        <v>1</v>
      </c>
      <c r="L371" s="109">
        <f>IF(编辑!T371="","",编辑!T371)</f>
        <v>1</v>
      </c>
      <c r="M371" s="109">
        <f>IF(编辑!U371="","",编辑!U371)</f>
        <v>400</v>
      </c>
      <c r="N371" s="109">
        <f>IF(编辑!V371="","",编辑!V371)</f>
        <v>3403</v>
      </c>
      <c r="O371" s="109">
        <f>IF(编辑!X371="","",编辑!X371)</f>
        <v>1</v>
      </c>
      <c r="P371" s="109">
        <f>IF(编辑!Y371="","",编辑!Y371)</f>
        <v>1</v>
      </c>
      <c r="Q371" s="109">
        <f>IF(编辑!Z371="","",编辑!Z371)</f>
        <v>400</v>
      </c>
      <c r="R371" s="109">
        <f>IF(编辑!AA371="","",编辑!AA371)</f>
        <v>1472</v>
      </c>
      <c r="S371" s="109">
        <f>IF(编辑!AC371="","",编辑!AC371)</f>
        <v>1</v>
      </c>
      <c r="T371" s="109">
        <f>IF(编辑!AD371="","",编辑!AD371)</f>
        <v>1</v>
      </c>
      <c r="U371" s="109">
        <f>IF(编辑!AE371="","",编辑!AE371)</f>
        <v>1</v>
      </c>
      <c r="V371" s="109">
        <f>IF(编辑!AF371="","",编辑!AF371)</f>
        <v>5157</v>
      </c>
      <c r="W371" s="109">
        <f>IF(编辑!AH371="","",编辑!AH371)</f>
        <v>1</v>
      </c>
      <c r="X371" s="109">
        <f>IF(编辑!AI371="","",编辑!AI371)</f>
        <v>1</v>
      </c>
      <c r="Y371" s="109">
        <f>IF(编辑!AJ371="","",编辑!AJ371)</f>
        <v>50</v>
      </c>
      <c r="Z371" s="109">
        <f>IF(编辑!AK371="","",编辑!AK371)</f>
        <v>202008</v>
      </c>
      <c r="AA371" s="109">
        <f>IF(编辑!AM371="","",编辑!AM371)</f>
        <v>1</v>
      </c>
      <c r="AB371" s="109">
        <f>IF(编辑!AN371="","",编辑!AN371)</f>
        <v>1</v>
      </c>
      <c r="AC371" s="111">
        <f>IF(编辑!AO371="","",编辑!AO371)</f>
        <v>50</v>
      </c>
    </row>
    <row r="372" spans="1:29">
      <c r="A372" s="109">
        <f>IF(编辑!A372="","",编辑!A372)</f>
        <v>100058</v>
      </c>
      <c r="B372" s="109" t="str">
        <f>IF(编辑!B372="","",编辑!B372)</f>
        <v>主线怪物</v>
      </c>
      <c r="C372" s="109">
        <f>IF(编辑!I372="","",编辑!I372)</f>
        <v>390</v>
      </c>
      <c r="D372" s="109">
        <f>IF(编辑!J372="","",编辑!J372)</f>
        <v>0</v>
      </c>
      <c r="E372" s="109" t="str">
        <f>IF(编辑!K372="","",编辑!K372)</f>
        <v/>
      </c>
      <c r="F372" s="109">
        <f>IF(编辑!L372="","",编辑!L372)</f>
        <v>3003</v>
      </c>
      <c r="G372" s="109">
        <f>IF(编辑!N372="","",编辑!N372)</f>
        <v>1</v>
      </c>
      <c r="H372" s="109">
        <f>IF(编辑!O372="","",编辑!O372)</f>
        <v>1</v>
      </c>
      <c r="I372" s="109">
        <f>IF(编辑!P372="","",编辑!P372)</f>
        <v>400</v>
      </c>
      <c r="J372" s="109">
        <f>IF(编辑!Q372="","",编辑!Q372)</f>
        <v>3103</v>
      </c>
      <c r="K372" s="109">
        <f>IF(编辑!S372="","",编辑!S372)</f>
        <v>1</v>
      </c>
      <c r="L372" s="109">
        <f>IF(编辑!T372="","",编辑!T372)</f>
        <v>1</v>
      </c>
      <c r="M372" s="109">
        <f>IF(编辑!U372="","",编辑!U372)</f>
        <v>400</v>
      </c>
      <c r="N372" s="109">
        <f>IF(编辑!V372="","",编辑!V372)</f>
        <v>3403</v>
      </c>
      <c r="O372" s="109">
        <f>IF(编辑!X372="","",编辑!X372)</f>
        <v>1</v>
      </c>
      <c r="P372" s="109">
        <f>IF(编辑!Y372="","",编辑!Y372)</f>
        <v>1</v>
      </c>
      <c r="Q372" s="109">
        <f>IF(编辑!Z372="","",编辑!Z372)</f>
        <v>400</v>
      </c>
      <c r="R372" s="109">
        <f>IF(编辑!AA372="","",编辑!AA372)</f>
        <v>1472</v>
      </c>
      <c r="S372" s="109">
        <f>IF(编辑!AC372="","",编辑!AC372)</f>
        <v>1</v>
      </c>
      <c r="T372" s="109">
        <f>IF(编辑!AD372="","",编辑!AD372)</f>
        <v>1</v>
      </c>
      <c r="U372" s="109">
        <f>IF(编辑!AE372="","",编辑!AE372)</f>
        <v>1</v>
      </c>
      <c r="V372" s="109">
        <f>IF(编辑!AF372="","",编辑!AF372)</f>
        <v>5163</v>
      </c>
      <c r="W372" s="109">
        <f>IF(编辑!AH372="","",编辑!AH372)</f>
        <v>1</v>
      </c>
      <c r="X372" s="109">
        <f>IF(编辑!AI372="","",编辑!AI372)</f>
        <v>1</v>
      </c>
      <c r="Y372" s="109">
        <f>IF(编辑!AJ372="","",编辑!AJ372)</f>
        <v>50</v>
      </c>
      <c r="Z372" s="109">
        <f>IF(编辑!AK372="","",编辑!AK372)</f>
        <v>202008</v>
      </c>
      <c r="AA372" s="109">
        <f>IF(编辑!AM372="","",编辑!AM372)</f>
        <v>1</v>
      </c>
      <c r="AB372" s="109">
        <f>IF(编辑!AN372="","",编辑!AN372)</f>
        <v>1</v>
      </c>
      <c r="AC372" s="111">
        <f>IF(编辑!AO372="","",编辑!AO372)</f>
        <v>50</v>
      </c>
    </row>
    <row r="373" spans="1:29">
      <c r="A373" s="109">
        <f>IF(编辑!A373="","",编辑!A373)</f>
        <v>100059</v>
      </c>
      <c r="B373" s="109" t="str">
        <f>IF(编辑!B373="","",编辑!B373)</f>
        <v>主线怪物</v>
      </c>
      <c r="C373" s="109">
        <f>IF(编辑!I373="","",编辑!I373)</f>
        <v>420</v>
      </c>
      <c r="D373" s="109">
        <f>IF(编辑!J373="","",编辑!J373)</f>
        <v>0</v>
      </c>
      <c r="E373" s="109" t="str">
        <f>IF(编辑!K373="","",编辑!K373)</f>
        <v/>
      </c>
      <c r="F373" s="109">
        <f>IF(编辑!L373="","",编辑!L373)</f>
        <v>3003</v>
      </c>
      <c r="G373" s="109">
        <f>IF(编辑!N373="","",编辑!N373)</f>
        <v>1</v>
      </c>
      <c r="H373" s="109">
        <f>IF(编辑!O373="","",编辑!O373)</f>
        <v>1</v>
      </c>
      <c r="I373" s="109">
        <f>IF(编辑!P373="","",编辑!P373)</f>
        <v>400</v>
      </c>
      <c r="J373" s="109">
        <f>IF(编辑!Q373="","",编辑!Q373)</f>
        <v>3103</v>
      </c>
      <c r="K373" s="109">
        <f>IF(编辑!S373="","",编辑!S373)</f>
        <v>1</v>
      </c>
      <c r="L373" s="109">
        <f>IF(编辑!T373="","",编辑!T373)</f>
        <v>1</v>
      </c>
      <c r="M373" s="109">
        <f>IF(编辑!U373="","",编辑!U373)</f>
        <v>400</v>
      </c>
      <c r="N373" s="109">
        <f>IF(编辑!V373="","",编辑!V373)</f>
        <v>3403</v>
      </c>
      <c r="O373" s="109">
        <f>IF(编辑!X373="","",编辑!X373)</f>
        <v>1</v>
      </c>
      <c r="P373" s="109">
        <f>IF(编辑!Y373="","",编辑!Y373)</f>
        <v>1</v>
      </c>
      <c r="Q373" s="109">
        <f>IF(编辑!Z373="","",编辑!Z373)</f>
        <v>400</v>
      </c>
      <c r="R373" s="109">
        <f>IF(编辑!AA373="","",编辑!AA373)</f>
        <v>1472</v>
      </c>
      <c r="S373" s="109">
        <f>IF(编辑!AC373="","",编辑!AC373)</f>
        <v>1</v>
      </c>
      <c r="T373" s="109">
        <f>IF(编辑!AD373="","",编辑!AD373)</f>
        <v>1</v>
      </c>
      <c r="U373" s="109">
        <f>IF(编辑!AE373="","",编辑!AE373)</f>
        <v>1</v>
      </c>
      <c r="V373" s="109">
        <f>IF(编辑!AF373="","",编辑!AF373)</f>
        <v>5169</v>
      </c>
      <c r="W373" s="109">
        <f>IF(编辑!AH373="","",编辑!AH373)</f>
        <v>1</v>
      </c>
      <c r="X373" s="109">
        <f>IF(编辑!AI373="","",编辑!AI373)</f>
        <v>1</v>
      </c>
      <c r="Y373" s="109">
        <f>IF(编辑!AJ373="","",编辑!AJ373)</f>
        <v>50</v>
      </c>
      <c r="Z373" s="109">
        <f>IF(编辑!AK373="","",编辑!AK373)</f>
        <v>202008</v>
      </c>
      <c r="AA373" s="109">
        <f>IF(编辑!AM373="","",编辑!AM373)</f>
        <v>1</v>
      </c>
      <c r="AB373" s="109">
        <f>IF(编辑!AN373="","",编辑!AN373)</f>
        <v>1</v>
      </c>
      <c r="AC373" s="111">
        <f>IF(编辑!AO373="","",编辑!AO373)</f>
        <v>50</v>
      </c>
    </row>
    <row r="374" spans="1:29">
      <c r="A374" s="109">
        <f>IF(编辑!A374="","",编辑!A374)</f>
        <v>100060</v>
      </c>
      <c r="B374" s="109" t="str">
        <f>IF(编辑!B374="","",编辑!B374)</f>
        <v>主线怪物</v>
      </c>
      <c r="C374" s="109">
        <f>IF(编辑!I374="","",编辑!I374)</f>
        <v>2100</v>
      </c>
      <c r="D374" s="109">
        <f>IF(编辑!J374="","",编辑!J374)</f>
        <v>0</v>
      </c>
      <c r="E374" s="109" t="str">
        <f>IF(编辑!K374="","",编辑!K374)</f>
        <v/>
      </c>
      <c r="F374" s="109">
        <f>IF(编辑!L374="","",编辑!L374)</f>
        <v>3003</v>
      </c>
      <c r="G374" s="109">
        <f>IF(编辑!N374="","",编辑!N374)</f>
        <v>1</v>
      </c>
      <c r="H374" s="109">
        <f>IF(编辑!O374="","",编辑!O374)</f>
        <v>1</v>
      </c>
      <c r="I374" s="109">
        <f>IF(编辑!P374="","",编辑!P374)</f>
        <v>400</v>
      </c>
      <c r="J374" s="109">
        <f>IF(编辑!Q374="","",编辑!Q374)</f>
        <v>3103</v>
      </c>
      <c r="K374" s="109">
        <f>IF(编辑!S374="","",编辑!S374)</f>
        <v>1</v>
      </c>
      <c r="L374" s="109">
        <f>IF(编辑!T374="","",编辑!T374)</f>
        <v>1</v>
      </c>
      <c r="M374" s="109">
        <f>IF(编辑!U374="","",编辑!U374)</f>
        <v>400</v>
      </c>
      <c r="N374" s="109">
        <f>IF(编辑!V374="","",编辑!V374)</f>
        <v>3403</v>
      </c>
      <c r="O374" s="109">
        <f>IF(编辑!X374="","",编辑!X374)</f>
        <v>1</v>
      </c>
      <c r="P374" s="109">
        <f>IF(编辑!Y374="","",编辑!Y374)</f>
        <v>1</v>
      </c>
      <c r="Q374" s="109">
        <f>IF(编辑!Z374="","",编辑!Z374)</f>
        <v>400</v>
      </c>
      <c r="R374" s="109">
        <f>IF(编辑!AA374="","",编辑!AA374)</f>
        <v>1472</v>
      </c>
      <c r="S374" s="109">
        <f>IF(编辑!AC374="","",编辑!AC374)</f>
        <v>1</v>
      </c>
      <c r="T374" s="109">
        <f>IF(编辑!AD374="","",编辑!AD374)</f>
        <v>1</v>
      </c>
      <c r="U374" s="109">
        <f>IF(编辑!AE374="","",编辑!AE374)</f>
        <v>1</v>
      </c>
      <c r="V374" s="109">
        <f>IF(编辑!AF374="","",编辑!AF374)</f>
        <v>5157</v>
      </c>
      <c r="W374" s="109">
        <f>IF(编辑!AH374="","",编辑!AH374)</f>
        <v>1</v>
      </c>
      <c r="X374" s="109">
        <f>IF(编辑!AI374="","",编辑!AI374)</f>
        <v>1</v>
      </c>
      <c r="Y374" s="109">
        <f>IF(编辑!AJ374="","",编辑!AJ374)</f>
        <v>50</v>
      </c>
      <c r="Z374" s="109">
        <f>IF(编辑!AK374="","",编辑!AK374)</f>
        <v>202008</v>
      </c>
      <c r="AA374" s="109">
        <f>IF(编辑!AM374="","",编辑!AM374)</f>
        <v>1</v>
      </c>
      <c r="AB374" s="109">
        <f>IF(编辑!AN374="","",编辑!AN374)</f>
        <v>1</v>
      </c>
      <c r="AC374" s="111">
        <f>IF(编辑!AO374="","",编辑!AO374)</f>
        <v>50</v>
      </c>
    </row>
    <row r="375" spans="1:29">
      <c r="A375" s="109">
        <f>IF(编辑!A375="","",编辑!A375)</f>
        <v>100061</v>
      </c>
      <c r="B375" s="109" t="str">
        <f>IF(编辑!B375="","",编辑!B375)</f>
        <v>主线怪物</v>
      </c>
      <c r="C375" s="109">
        <f>IF(编辑!I375="","",编辑!I375)</f>
        <v>420</v>
      </c>
      <c r="D375" s="109">
        <f>IF(编辑!J375="","",编辑!J375)</f>
        <v>0</v>
      </c>
      <c r="E375" s="109" t="str">
        <f>IF(编辑!K375="","",编辑!K375)</f>
        <v/>
      </c>
      <c r="F375" s="109">
        <f>IF(编辑!L375="","",编辑!L375)</f>
        <v>3003</v>
      </c>
      <c r="G375" s="109">
        <f>IF(编辑!N375="","",编辑!N375)</f>
        <v>1</v>
      </c>
      <c r="H375" s="109">
        <f>IF(编辑!O375="","",编辑!O375)</f>
        <v>1</v>
      </c>
      <c r="I375" s="109">
        <f>IF(编辑!P375="","",编辑!P375)</f>
        <v>400</v>
      </c>
      <c r="J375" s="109">
        <f>IF(编辑!Q375="","",编辑!Q375)</f>
        <v>3103</v>
      </c>
      <c r="K375" s="109">
        <f>IF(编辑!S375="","",编辑!S375)</f>
        <v>1</v>
      </c>
      <c r="L375" s="109">
        <f>IF(编辑!T375="","",编辑!T375)</f>
        <v>1</v>
      </c>
      <c r="M375" s="109">
        <f>IF(编辑!U375="","",编辑!U375)</f>
        <v>400</v>
      </c>
      <c r="N375" s="109">
        <f>IF(编辑!V375="","",编辑!V375)</f>
        <v>3403</v>
      </c>
      <c r="O375" s="109">
        <f>IF(编辑!X375="","",编辑!X375)</f>
        <v>1</v>
      </c>
      <c r="P375" s="109">
        <f>IF(编辑!Y375="","",编辑!Y375)</f>
        <v>1</v>
      </c>
      <c r="Q375" s="109">
        <f>IF(编辑!Z375="","",编辑!Z375)</f>
        <v>400</v>
      </c>
      <c r="R375" s="109">
        <f>IF(编辑!AA375="","",编辑!AA375)</f>
        <v>7015</v>
      </c>
      <c r="S375" s="109">
        <f>IF(编辑!AC375="","",编辑!AC375)</f>
        <v>1</v>
      </c>
      <c r="T375" s="109">
        <f>IF(编辑!AD375="","",编辑!AD375)</f>
        <v>1</v>
      </c>
      <c r="U375" s="109">
        <f>IF(编辑!AE375="","",编辑!AE375)</f>
        <v>10000</v>
      </c>
      <c r="V375" s="109">
        <f>IF(编辑!AF375="","",编辑!AF375)</f>
        <v>5163</v>
      </c>
      <c r="W375" s="109">
        <f>IF(编辑!AH375="","",编辑!AH375)</f>
        <v>1</v>
      </c>
      <c r="X375" s="109">
        <f>IF(编辑!AI375="","",编辑!AI375)</f>
        <v>1</v>
      </c>
      <c r="Y375" s="109">
        <f>IF(编辑!AJ375="","",编辑!AJ375)</f>
        <v>50</v>
      </c>
      <c r="Z375" s="109">
        <f>IF(编辑!AK375="","",编辑!AK375)</f>
        <v>202008</v>
      </c>
      <c r="AA375" s="109">
        <f>IF(编辑!AM375="","",编辑!AM375)</f>
        <v>1</v>
      </c>
      <c r="AB375" s="109">
        <f>IF(编辑!AN375="","",编辑!AN375)</f>
        <v>1</v>
      </c>
      <c r="AC375" s="111">
        <f>IF(编辑!AO375="","",编辑!AO375)</f>
        <v>50</v>
      </c>
    </row>
    <row r="376" spans="1:29">
      <c r="A376" s="109">
        <f>IF(编辑!A376="","",编辑!A376)</f>
        <v>100062</v>
      </c>
      <c r="B376" s="109" t="str">
        <f>IF(编辑!B376="","",编辑!B376)</f>
        <v>主线怪物</v>
      </c>
      <c r="C376" s="109">
        <f>IF(编辑!I376="","",编辑!I376)</f>
        <v>420</v>
      </c>
      <c r="D376" s="109">
        <f>IF(编辑!J376="","",编辑!J376)</f>
        <v>0</v>
      </c>
      <c r="E376" s="109" t="str">
        <f>IF(编辑!K376="","",编辑!K376)</f>
        <v/>
      </c>
      <c r="F376" s="109">
        <f>IF(编辑!L376="","",编辑!L376)</f>
        <v>3003</v>
      </c>
      <c r="G376" s="109">
        <f>IF(编辑!N376="","",编辑!N376)</f>
        <v>1</v>
      </c>
      <c r="H376" s="109">
        <f>IF(编辑!O376="","",编辑!O376)</f>
        <v>1</v>
      </c>
      <c r="I376" s="109">
        <f>IF(编辑!P376="","",编辑!P376)</f>
        <v>400</v>
      </c>
      <c r="J376" s="109">
        <f>IF(编辑!Q376="","",编辑!Q376)</f>
        <v>3103</v>
      </c>
      <c r="K376" s="109">
        <f>IF(编辑!S376="","",编辑!S376)</f>
        <v>1</v>
      </c>
      <c r="L376" s="109">
        <f>IF(编辑!T376="","",编辑!T376)</f>
        <v>1</v>
      </c>
      <c r="M376" s="109">
        <f>IF(编辑!U376="","",编辑!U376)</f>
        <v>400</v>
      </c>
      <c r="N376" s="109">
        <f>IF(编辑!V376="","",编辑!V376)</f>
        <v>3403</v>
      </c>
      <c r="O376" s="109">
        <f>IF(编辑!X376="","",编辑!X376)</f>
        <v>1</v>
      </c>
      <c r="P376" s="109">
        <f>IF(编辑!Y376="","",编辑!Y376)</f>
        <v>1</v>
      </c>
      <c r="Q376" s="109">
        <f>IF(编辑!Z376="","",编辑!Z376)</f>
        <v>400</v>
      </c>
      <c r="R376" s="109">
        <f>IF(编辑!AA376="","",编辑!AA376)</f>
        <v>1472</v>
      </c>
      <c r="S376" s="109">
        <f>IF(编辑!AC376="","",编辑!AC376)</f>
        <v>1</v>
      </c>
      <c r="T376" s="109">
        <f>IF(编辑!AD376="","",编辑!AD376)</f>
        <v>1</v>
      </c>
      <c r="U376" s="109">
        <f>IF(编辑!AE376="","",编辑!AE376)</f>
        <v>1</v>
      </c>
      <c r="V376" s="109">
        <f>IF(编辑!AF376="","",编辑!AF376)</f>
        <v>5169</v>
      </c>
      <c r="W376" s="109">
        <f>IF(编辑!AH376="","",编辑!AH376)</f>
        <v>1</v>
      </c>
      <c r="X376" s="109">
        <f>IF(编辑!AI376="","",编辑!AI376)</f>
        <v>1</v>
      </c>
      <c r="Y376" s="109">
        <f>IF(编辑!AJ376="","",编辑!AJ376)</f>
        <v>50</v>
      </c>
      <c r="Z376" s="109">
        <f>IF(编辑!AK376="","",编辑!AK376)</f>
        <v>202008</v>
      </c>
      <c r="AA376" s="109">
        <f>IF(编辑!AM376="","",编辑!AM376)</f>
        <v>1</v>
      </c>
      <c r="AB376" s="109">
        <f>IF(编辑!AN376="","",编辑!AN376)</f>
        <v>1</v>
      </c>
      <c r="AC376" s="111">
        <f>IF(编辑!AO376="","",编辑!AO376)</f>
        <v>50</v>
      </c>
    </row>
    <row r="377" spans="1:29">
      <c r="A377" s="109">
        <f>IF(编辑!A377="","",编辑!A377)</f>
        <v>100063</v>
      </c>
      <c r="B377" s="109" t="str">
        <f>IF(编辑!B377="","",编辑!B377)</f>
        <v>主线怪物</v>
      </c>
      <c r="C377" s="109">
        <f>IF(编辑!I377="","",编辑!I377)</f>
        <v>420</v>
      </c>
      <c r="D377" s="109">
        <f>IF(编辑!J377="","",编辑!J377)</f>
        <v>0</v>
      </c>
      <c r="E377" s="109" t="str">
        <f>IF(编辑!K377="","",编辑!K377)</f>
        <v/>
      </c>
      <c r="F377" s="109">
        <f>IF(编辑!L377="","",编辑!L377)</f>
        <v>3003</v>
      </c>
      <c r="G377" s="109">
        <f>IF(编辑!N377="","",编辑!N377)</f>
        <v>1</v>
      </c>
      <c r="H377" s="109">
        <f>IF(编辑!O377="","",编辑!O377)</f>
        <v>1</v>
      </c>
      <c r="I377" s="109">
        <f>IF(编辑!P377="","",编辑!P377)</f>
        <v>400</v>
      </c>
      <c r="J377" s="109">
        <f>IF(编辑!Q377="","",编辑!Q377)</f>
        <v>3103</v>
      </c>
      <c r="K377" s="109">
        <f>IF(编辑!S377="","",编辑!S377)</f>
        <v>1</v>
      </c>
      <c r="L377" s="109">
        <f>IF(编辑!T377="","",编辑!T377)</f>
        <v>1</v>
      </c>
      <c r="M377" s="109">
        <f>IF(编辑!U377="","",编辑!U377)</f>
        <v>400</v>
      </c>
      <c r="N377" s="109">
        <f>IF(编辑!V377="","",编辑!V377)</f>
        <v>3403</v>
      </c>
      <c r="O377" s="109">
        <f>IF(编辑!X377="","",编辑!X377)</f>
        <v>1</v>
      </c>
      <c r="P377" s="109">
        <f>IF(编辑!Y377="","",编辑!Y377)</f>
        <v>1</v>
      </c>
      <c r="Q377" s="109">
        <f>IF(编辑!Z377="","",编辑!Z377)</f>
        <v>400</v>
      </c>
      <c r="R377" s="109">
        <f>IF(编辑!AA377="","",编辑!AA377)</f>
        <v>1472</v>
      </c>
      <c r="S377" s="109">
        <f>IF(编辑!AC377="","",编辑!AC377)</f>
        <v>1</v>
      </c>
      <c r="T377" s="109">
        <f>IF(编辑!AD377="","",编辑!AD377)</f>
        <v>1</v>
      </c>
      <c r="U377" s="109">
        <f>IF(编辑!AE377="","",编辑!AE377)</f>
        <v>1</v>
      </c>
      <c r="V377" s="109">
        <f>IF(编辑!AF377="","",编辑!AF377)</f>
        <v>5157</v>
      </c>
      <c r="W377" s="109">
        <f>IF(编辑!AH377="","",编辑!AH377)</f>
        <v>1</v>
      </c>
      <c r="X377" s="109">
        <f>IF(编辑!AI377="","",编辑!AI377)</f>
        <v>1</v>
      </c>
      <c r="Y377" s="109">
        <f>IF(编辑!AJ377="","",编辑!AJ377)</f>
        <v>50</v>
      </c>
      <c r="Z377" s="109">
        <f>IF(编辑!AK377="","",编辑!AK377)</f>
        <v>202008</v>
      </c>
      <c r="AA377" s="109">
        <f>IF(编辑!AM377="","",编辑!AM377)</f>
        <v>1</v>
      </c>
      <c r="AB377" s="109">
        <f>IF(编辑!AN377="","",编辑!AN377)</f>
        <v>1</v>
      </c>
      <c r="AC377" s="111">
        <f>IF(编辑!AO377="","",编辑!AO377)</f>
        <v>50</v>
      </c>
    </row>
    <row r="378" spans="1:29">
      <c r="A378" s="109">
        <f>IF(编辑!A378="","",编辑!A378)</f>
        <v>100064</v>
      </c>
      <c r="B378" s="109" t="str">
        <f>IF(编辑!B378="","",编辑!B378)</f>
        <v>主线怪物</v>
      </c>
      <c r="C378" s="109">
        <f>IF(编辑!I378="","",编辑!I378)</f>
        <v>450</v>
      </c>
      <c r="D378" s="109">
        <f>IF(编辑!J378="","",编辑!J378)</f>
        <v>0</v>
      </c>
      <c r="E378" s="109" t="str">
        <f>IF(编辑!K378="","",编辑!K378)</f>
        <v/>
      </c>
      <c r="F378" s="109">
        <f>IF(编辑!L378="","",编辑!L378)</f>
        <v>3003</v>
      </c>
      <c r="G378" s="109">
        <f>IF(编辑!N378="","",编辑!N378)</f>
        <v>1</v>
      </c>
      <c r="H378" s="109">
        <f>IF(编辑!O378="","",编辑!O378)</f>
        <v>1</v>
      </c>
      <c r="I378" s="109">
        <f>IF(编辑!P378="","",编辑!P378)</f>
        <v>400</v>
      </c>
      <c r="J378" s="109">
        <f>IF(编辑!Q378="","",编辑!Q378)</f>
        <v>3103</v>
      </c>
      <c r="K378" s="109">
        <f>IF(编辑!S378="","",编辑!S378)</f>
        <v>1</v>
      </c>
      <c r="L378" s="109">
        <f>IF(编辑!T378="","",编辑!T378)</f>
        <v>1</v>
      </c>
      <c r="M378" s="109">
        <f>IF(编辑!U378="","",编辑!U378)</f>
        <v>400</v>
      </c>
      <c r="N378" s="109">
        <f>IF(编辑!V378="","",编辑!V378)</f>
        <v>3403</v>
      </c>
      <c r="O378" s="109">
        <f>IF(编辑!X378="","",编辑!X378)</f>
        <v>1</v>
      </c>
      <c r="P378" s="109">
        <f>IF(编辑!Y378="","",编辑!Y378)</f>
        <v>1</v>
      </c>
      <c r="Q378" s="109">
        <f>IF(编辑!Z378="","",编辑!Z378)</f>
        <v>400</v>
      </c>
      <c r="R378" s="109">
        <f>IF(编辑!AA378="","",编辑!AA378)</f>
        <v>1472</v>
      </c>
      <c r="S378" s="109">
        <f>IF(编辑!AC378="","",编辑!AC378)</f>
        <v>1</v>
      </c>
      <c r="T378" s="109">
        <f>IF(编辑!AD378="","",编辑!AD378)</f>
        <v>1</v>
      </c>
      <c r="U378" s="109">
        <f>IF(编辑!AE378="","",编辑!AE378)</f>
        <v>1</v>
      </c>
      <c r="V378" s="109">
        <f>IF(编辑!AF378="","",编辑!AF378)</f>
        <v>5163</v>
      </c>
      <c r="W378" s="109">
        <f>IF(编辑!AH378="","",编辑!AH378)</f>
        <v>1</v>
      </c>
      <c r="X378" s="109">
        <f>IF(编辑!AI378="","",编辑!AI378)</f>
        <v>1</v>
      </c>
      <c r="Y378" s="109">
        <f>IF(编辑!AJ378="","",编辑!AJ378)</f>
        <v>50</v>
      </c>
      <c r="Z378" s="109">
        <f>IF(编辑!AK378="","",编辑!AK378)</f>
        <v>202008</v>
      </c>
      <c r="AA378" s="109">
        <f>IF(编辑!AM378="","",编辑!AM378)</f>
        <v>1</v>
      </c>
      <c r="AB378" s="109">
        <f>IF(编辑!AN378="","",编辑!AN378)</f>
        <v>1</v>
      </c>
      <c r="AC378" s="111">
        <f>IF(编辑!AO378="","",编辑!AO378)</f>
        <v>50</v>
      </c>
    </row>
    <row r="379" spans="1:29">
      <c r="A379" s="109">
        <f>IF(编辑!A379="","",编辑!A379)</f>
        <v>100065</v>
      </c>
      <c r="B379" s="109" t="str">
        <f>IF(编辑!B379="","",编辑!B379)</f>
        <v>主线怪物</v>
      </c>
      <c r="C379" s="109">
        <f>IF(编辑!I379="","",编辑!I379)</f>
        <v>450</v>
      </c>
      <c r="D379" s="109">
        <f>IF(编辑!J379="","",编辑!J379)</f>
        <v>0</v>
      </c>
      <c r="E379" s="109" t="str">
        <f>IF(编辑!K379="","",编辑!K379)</f>
        <v/>
      </c>
      <c r="F379" s="109">
        <f>IF(编辑!L379="","",编辑!L379)</f>
        <v>3003</v>
      </c>
      <c r="G379" s="109">
        <f>IF(编辑!N379="","",编辑!N379)</f>
        <v>1</v>
      </c>
      <c r="H379" s="109">
        <f>IF(编辑!O379="","",编辑!O379)</f>
        <v>1</v>
      </c>
      <c r="I379" s="109">
        <f>IF(编辑!P379="","",编辑!P379)</f>
        <v>400</v>
      </c>
      <c r="J379" s="109">
        <f>IF(编辑!Q379="","",编辑!Q379)</f>
        <v>3103</v>
      </c>
      <c r="K379" s="109">
        <f>IF(编辑!S379="","",编辑!S379)</f>
        <v>1</v>
      </c>
      <c r="L379" s="109">
        <f>IF(编辑!T379="","",编辑!T379)</f>
        <v>1</v>
      </c>
      <c r="M379" s="109">
        <f>IF(编辑!U379="","",编辑!U379)</f>
        <v>400</v>
      </c>
      <c r="N379" s="109">
        <f>IF(编辑!V379="","",编辑!V379)</f>
        <v>3403</v>
      </c>
      <c r="O379" s="109">
        <f>IF(编辑!X379="","",编辑!X379)</f>
        <v>1</v>
      </c>
      <c r="P379" s="109">
        <f>IF(编辑!Y379="","",编辑!Y379)</f>
        <v>1</v>
      </c>
      <c r="Q379" s="109">
        <f>IF(编辑!Z379="","",编辑!Z379)</f>
        <v>400</v>
      </c>
      <c r="R379" s="109">
        <f>IF(编辑!AA379="","",编辑!AA379)</f>
        <v>1472</v>
      </c>
      <c r="S379" s="109">
        <f>IF(编辑!AC379="","",编辑!AC379)</f>
        <v>1</v>
      </c>
      <c r="T379" s="109">
        <f>IF(编辑!AD379="","",编辑!AD379)</f>
        <v>1</v>
      </c>
      <c r="U379" s="109">
        <f>IF(编辑!AE379="","",编辑!AE379)</f>
        <v>1</v>
      </c>
      <c r="V379" s="109">
        <f>IF(编辑!AF379="","",编辑!AF379)</f>
        <v>5169</v>
      </c>
      <c r="W379" s="109">
        <f>IF(编辑!AH379="","",编辑!AH379)</f>
        <v>1</v>
      </c>
      <c r="X379" s="109">
        <f>IF(编辑!AI379="","",编辑!AI379)</f>
        <v>1</v>
      </c>
      <c r="Y379" s="109">
        <f>IF(编辑!AJ379="","",编辑!AJ379)</f>
        <v>50</v>
      </c>
      <c r="Z379" s="109">
        <f>IF(编辑!AK379="","",编辑!AK379)</f>
        <v>202008</v>
      </c>
      <c r="AA379" s="109">
        <f>IF(编辑!AM379="","",编辑!AM379)</f>
        <v>1</v>
      </c>
      <c r="AB379" s="109">
        <f>IF(编辑!AN379="","",编辑!AN379)</f>
        <v>1</v>
      </c>
      <c r="AC379" s="111">
        <f>IF(编辑!AO379="","",编辑!AO379)</f>
        <v>50</v>
      </c>
    </row>
    <row r="380" spans="1:29">
      <c r="A380" s="109">
        <f>IF(编辑!A380="","",编辑!A380)</f>
        <v>100066</v>
      </c>
      <c r="B380" s="109" t="str">
        <f>IF(编辑!B380="","",编辑!B380)</f>
        <v>主线怪物</v>
      </c>
      <c r="C380" s="109">
        <f>IF(编辑!I380="","",编辑!I380)</f>
        <v>2400</v>
      </c>
      <c r="D380" s="109">
        <f>IF(编辑!J380="","",编辑!J380)</f>
        <v>0</v>
      </c>
      <c r="E380" s="109" t="str">
        <f>IF(编辑!K380="","",编辑!K380)</f>
        <v/>
      </c>
      <c r="F380" s="109">
        <f>IF(编辑!L380="","",编辑!L380)</f>
        <v>3003</v>
      </c>
      <c r="G380" s="109">
        <f>IF(编辑!N380="","",编辑!N380)</f>
        <v>1</v>
      </c>
      <c r="H380" s="109">
        <f>IF(编辑!O380="","",编辑!O380)</f>
        <v>1</v>
      </c>
      <c r="I380" s="109">
        <f>IF(编辑!P380="","",编辑!P380)</f>
        <v>400</v>
      </c>
      <c r="J380" s="109">
        <f>IF(编辑!Q380="","",编辑!Q380)</f>
        <v>3103</v>
      </c>
      <c r="K380" s="109">
        <f>IF(编辑!S380="","",编辑!S380)</f>
        <v>1</v>
      </c>
      <c r="L380" s="109">
        <f>IF(编辑!T380="","",编辑!T380)</f>
        <v>1</v>
      </c>
      <c r="M380" s="109">
        <f>IF(编辑!U380="","",编辑!U380)</f>
        <v>400</v>
      </c>
      <c r="N380" s="109">
        <f>IF(编辑!V380="","",编辑!V380)</f>
        <v>3403</v>
      </c>
      <c r="O380" s="109">
        <f>IF(编辑!X380="","",编辑!X380)</f>
        <v>1</v>
      </c>
      <c r="P380" s="109">
        <f>IF(编辑!Y380="","",编辑!Y380)</f>
        <v>1</v>
      </c>
      <c r="Q380" s="109">
        <f>IF(编辑!Z380="","",编辑!Z380)</f>
        <v>400</v>
      </c>
      <c r="R380" s="109">
        <f>IF(编辑!AA380="","",编辑!AA380)</f>
        <v>1472</v>
      </c>
      <c r="S380" s="109">
        <f>IF(编辑!AC380="","",编辑!AC380)</f>
        <v>1</v>
      </c>
      <c r="T380" s="109">
        <f>IF(编辑!AD380="","",编辑!AD380)</f>
        <v>1</v>
      </c>
      <c r="U380" s="109">
        <f>IF(编辑!AE380="","",编辑!AE380)</f>
        <v>1</v>
      </c>
      <c r="V380" s="109">
        <f>IF(编辑!AF380="","",编辑!AF380)</f>
        <v>5157</v>
      </c>
      <c r="W380" s="109">
        <f>IF(编辑!AH380="","",编辑!AH380)</f>
        <v>1</v>
      </c>
      <c r="X380" s="109">
        <f>IF(编辑!AI380="","",编辑!AI380)</f>
        <v>1</v>
      </c>
      <c r="Y380" s="109">
        <f>IF(编辑!AJ380="","",编辑!AJ380)</f>
        <v>50</v>
      </c>
      <c r="Z380" s="109">
        <f>IF(编辑!AK380="","",编辑!AK380)</f>
        <v>202008</v>
      </c>
      <c r="AA380" s="109">
        <f>IF(编辑!AM380="","",编辑!AM380)</f>
        <v>1</v>
      </c>
      <c r="AB380" s="109">
        <f>IF(编辑!AN380="","",编辑!AN380)</f>
        <v>1</v>
      </c>
      <c r="AC380" s="111">
        <f>IF(编辑!AO380="","",编辑!AO380)</f>
        <v>50</v>
      </c>
    </row>
    <row r="381" spans="1:29">
      <c r="A381" s="109">
        <f>IF(编辑!A381="","",编辑!A381)</f>
        <v>100067</v>
      </c>
      <c r="B381" s="109" t="str">
        <f>IF(编辑!B381="","",编辑!B381)</f>
        <v>主线怪物</v>
      </c>
      <c r="C381" s="109">
        <f>IF(编辑!I381="","",编辑!I381)</f>
        <v>480</v>
      </c>
      <c r="D381" s="109">
        <f>IF(编辑!J381="","",编辑!J381)</f>
        <v>0</v>
      </c>
      <c r="E381" s="109" t="str">
        <f>IF(编辑!K381="","",编辑!K381)</f>
        <v/>
      </c>
      <c r="F381" s="109">
        <f>IF(编辑!L381="","",编辑!L381)</f>
        <v>3003</v>
      </c>
      <c r="G381" s="109">
        <f>IF(编辑!N381="","",编辑!N381)</f>
        <v>1</v>
      </c>
      <c r="H381" s="109">
        <f>IF(编辑!O381="","",编辑!O381)</f>
        <v>1</v>
      </c>
      <c r="I381" s="109">
        <f>IF(编辑!P381="","",编辑!P381)</f>
        <v>400</v>
      </c>
      <c r="J381" s="109">
        <f>IF(编辑!Q381="","",编辑!Q381)</f>
        <v>3103</v>
      </c>
      <c r="K381" s="109">
        <f>IF(编辑!S381="","",编辑!S381)</f>
        <v>1</v>
      </c>
      <c r="L381" s="109">
        <f>IF(编辑!T381="","",编辑!T381)</f>
        <v>1</v>
      </c>
      <c r="M381" s="109">
        <f>IF(编辑!U381="","",编辑!U381)</f>
        <v>400</v>
      </c>
      <c r="N381" s="109">
        <f>IF(编辑!V381="","",编辑!V381)</f>
        <v>3403</v>
      </c>
      <c r="O381" s="109">
        <f>IF(编辑!X381="","",编辑!X381)</f>
        <v>1</v>
      </c>
      <c r="P381" s="109">
        <f>IF(编辑!Y381="","",编辑!Y381)</f>
        <v>1</v>
      </c>
      <c r="Q381" s="109">
        <f>IF(编辑!Z381="","",编辑!Z381)</f>
        <v>400</v>
      </c>
      <c r="R381" s="109">
        <f>IF(编辑!AA381="","",编辑!AA381)</f>
        <v>7016</v>
      </c>
      <c r="S381" s="109">
        <f>IF(编辑!AC381="","",编辑!AC381)</f>
        <v>1</v>
      </c>
      <c r="T381" s="109">
        <f>IF(编辑!AD381="","",编辑!AD381)</f>
        <v>1</v>
      </c>
      <c r="U381" s="109">
        <f>IF(编辑!AE381="","",编辑!AE381)</f>
        <v>10000</v>
      </c>
      <c r="V381" s="109">
        <f>IF(编辑!AF381="","",编辑!AF381)</f>
        <v>5163</v>
      </c>
      <c r="W381" s="109">
        <f>IF(编辑!AH381="","",编辑!AH381)</f>
        <v>1</v>
      </c>
      <c r="X381" s="109">
        <f>IF(编辑!AI381="","",编辑!AI381)</f>
        <v>1</v>
      </c>
      <c r="Y381" s="109">
        <f>IF(编辑!AJ381="","",编辑!AJ381)</f>
        <v>50</v>
      </c>
      <c r="Z381" s="109">
        <f>IF(编辑!AK381="","",编辑!AK381)</f>
        <v>202008</v>
      </c>
      <c r="AA381" s="109">
        <f>IF(编辑!AM381="","",编辑!AM381)</f>
        <v>1</v>
      </c>
      <c r="AB381" s="109">
        <f>IF(编辑!AN381="","",编辑!AN381)</f>
        <v>1</v>
      </c>
      <c r="AC381" s="111">
        <f>IF(编辑!AO381="","",编辑!AO381)</f>
        <v>50</v>
      </c>
    </row>
    <row r="382" spans="1:29">
      <c r="A382" s="109">
        <f>IF(编辑!A382="","",编辑!A382)</f>
        <v>100068</v>
      </c>
      <c r="B382" s="109" t="str">
        <f>IF(编辑!B382="","",编辑!B382)</f>
        <v>主线怪物</v>
      </c>
      <c r="C382" s="109">
        <f>IF(编辑!I382="","",编辑!I382)</f>
        <v>480</v>
      </c>
      <c r="D382" s="109">
        <f>IF(编辑!J382="","",编辑!J382)</f>
        <v>0</v>
      </c>
      <c r="E382" s="109" t="str">
        <f>IF(编辑!K382="","",编辑!K382)</f>
        <v/>
      </c>
      <c r="F382" s="109">
        <f>IF(编辑!L382="","",编辑!L382)</f>
        <v>3003</v>
      </c>
      <c r="G382" s="109">
        <f>IF(编辑!N382="","",编辑!N382)</f>
        <v>1</v>
      </c>
      <c r="H382" s="109">
        <f>IF(编辑!O382="","",编辑!O382)</f>
        <v>1</v>
      </c>
      <c r="I382" s="109">
        <f>IF(编辑!P382="","",编辑!P382)</f>
        <v>400</v>
      </c>
      <c r="J382" s="109">
        <f>IF(编辑!Q382="","",编辑!Q382)</f>
        <v>3103</v>
      </c>
      <c r="K382" s="109">
        <f>IF(编辑!S382="","",编辑!S382)</f>
        <v>1</v>
      </c>
      <c r="L382" s="109">
        <f>IF(编辑!T382="","",编辑!T382)</f>
        <v>1</v>
      </c>
      <c r="M382" s="109">
        <f>IF(编辑!U382="","",编辑!U382)</f>
        <v>400</v>
      </c>
      <c r="N382" s="109">
        <f>IF(编辑!V382="","",编辑!V382)</f>
        <v>3403</v>
      </c>
      <c r="O382" s="109">
        <f>IF(编辑!X382="","",编辑!X382)</f>
        <v>1</v>
      </c>
      <c r="P382" s="109">
        <f>IF(编辑!Y382="","",编辑!Y382)</f>
        <v>1</v>
      </c>
      <c r="Q382" s="109">
        <f>IF(编辑!Z382="","",编辑!Z382)</f>
        <v>400</v>
      </c>
      <c r="R382" s="109">
        <f>IF(编辑!AA382="","",编辑!AA382)</f>
        <v>7017</v>
      </c>
      <c r="S382" s="109">
        <f>IF(编辑!AC382="","",编辑!AC382)</f>
        <v>1</v>
      </c>
      <c r="T382" s="109">
        <f>IF(编辑!AD382="","",编辑!AD382)</f>
        <v>1</v>
      </c>
      <c r="U382" s="109">
        <f>IF(编辑!AE382="","",编辑!AE382)</f>
        <v>10000</v>
      </c>
      <c r="V382" s="109">
        <f>IF(编辑!AF382="","",编辑!AF382)</f>
        <v>5169</v>
      </c>
      <c r="W382" s="109">
        <f>IF(编辑!AH382="","",编辑!AH382)</f>
        <v>1</v>
      </c>
      <c r="X382" s="109">
        <f>IF(编辑!AI382="","",编辑!AI382)</f>
        <v>1</v>
      </c>
      <c r="Y382" s="109">
        <f>IF(编辑!AJ382="","",编辑!AJ382)</f>
        <v>50</v>
      </c>
      <c r="Z382" s="109">
        <f>IF(编辑!AK382="","",编辑!AK382)</f>
        <v>202008</v>
      </c>
      <c r="AA382" s="109">
        <f>IF(编辑!AM382="","",编辑!AM382)</f>
        <v>1</v>
      </c>
      <c r="AB382" s="109">
        <f>IF(编辑!AN382="","",编辑!AN382)</f>
        <v>1</v>
      </c>
      <c r="AC382" s="111">
        <f>IF(编辑!AO382="","",编辑!AO382)</f>
        <v>50</v>
      </c>
    </row>
    <row r="383" spans="1:29">
      <c r="A383" s="109">
        <f>IF(编辑!A383="","",编辑!A383)</f>
        <v>100069</v>
      </c>
      <c r="B383" s="109" t="str">
        <f>IF(编辑!B383="","",编辑!B383)</f>
        <v>主线怪物</v>
      </c>
      <c r="C383" s="109">
        <f>IF(编辑!I383="","",编辑!I383)</f>
        <v>510</v>
      </c>
      <c r="D383" s="109">
        <f>IF(编辑!J383="","",编辑!J383)</f>
        <v>0</v>
      </c>
      <c r="E383" s="109" t="str">
        <f>IF(编辑!K383="","",编辑!K383)</f>
        <v/>
      </c>
      <c r="F383" s="109">
        <f>IF(编辑!L383="","",编辑!L383)</f>
        <v>3003</v>
      </c>
      <c r="G383" s="109">
        <f>IF(编辑!N383="","",编辑!N383)</f>
        <v>1</v>
      </c>
      <c r="H383" s="109">
        <f>IF(编辑!O383="","",编辑!O383)</f>
        <v>1</v>
      </c>
      <c r="I383" s="109">
        <f>IF(编辑!P383="","",编辑!P383)</f>
        <v>400</v>
      </c>
      <c r="J383" s="109">
        <f>IF(编辑!Q383="","",编辑!Q383)</f>
        <v>3103</v>
      </c>
      <c r="K383" s="109">
        <f>IF(编辑!S383="","",编辑!S383)</f>
        <v>1</v>
      </c>
      <c r="L383" s="109">
        <f>IF(编辑!T383="","",编辑!T383)</f>
        <v>1</v>
      </c>
      <c r="M383" s="109">
        <f>IF(编辑!U383="","",编辑!U383)</f>
        <v>400</v>
      </c>
      <c r="N383" s="109">
        <f>IF(编辑!V383="","",编辑!V383)</f>
        <v>3403</v>
      </c>
      <c r="O383" s="109">
        <f>IF(编辑!X383="","",编辑!X383)</f>
        <v>1</v>
      </c>
      <c r="P383" s="109">
        <f>IF(编辑!Y383="","",编辑!Y383)</f>
        <v>1</v>
      </c>
      <c r="Q383" s="109">
        <f>IF(编辑!Z383="","",编辑!Z383)</f>
        <v>400</v>
      </c>
      <c r="R383" s="109">
        <f>IF(编辑!AA383="","",编辑!AA383)</f>
        <v>1472</v>
      </c>
      <c r="S383" s="109">
        <f>IF(编辑!AC383="","",编辑!AC383)</f>
        <v>1</v>
      </c>
      <c r="T383" s="109">
        <f>IF(编辑!AD383="","",编辑!AD383)</f>
        <v>1</v>
      </c>
      <c r="U383" s="109">
        <f>IF(编辑!AE383="","",编辑!AE383)</f>
        <v>1</v>
      </c>
      <c r="V383" s="109">
        <f>IF(编辑!AF383="","",编辑!AF383)</f>
        <v>5157</v>
      </c>
      <c r="W383" s="109">
        <f>IF(编辑!AH383="","",编辑!AH383)</f>
        <v>1</v>
      </c>
      <c r="X383" s="109">
        <f>IF(编辑!AI383="","",编辑!AI383)</f>
        <v>1</v>
      </c>
      <c r="Y383" s="109">
        <f>IF(编辑!AJ383="","",编辑!AJ383)</f>
        <v>50</v>
      </c>
      <c r="Z383" s="109">
        <f>IF(编辑!AK383="","",编辑!AK383)</f>
        <v>202008</v>
      </c>
      <c r="AA383" s="109">
        <f>IF(编辑!AM383="","",编辑!AM383)</f>
        <v>1</v>
      </c>
      <c r="AB383" s="109">
        <f>IF(编辑!AN383="","",编辑!AN383)</f>
        <v>1</v>
      </c>
      <c r="AC383" s="111">
        <f>IF(编辑!AO383="","",编辑!AO383)</f>
        <v>50</v>
      </c>
    </row>
    <row r="384" spans="1:29">
      <c r="A384" s="109">
        <f>IF(编辑!A384="","",编辑!A384)</f>
        <v>100070</v>
      </c>
      <c r="B384" s="109" t="str">
        <f>IF(编辑!B384="","",编辑!B384)</f>
        <v>主线怪物</v>
      </c>
      <c r="C384" s="109">
        <f>IF(编辑!I384="","",编辑!I384)</f>
        <v>510</v>
      </c>
      <c r="D384" s="109">
        <f>IF(编辑!J384="","",编辑!J384)</f>
        <v>0</v>
      </c>
      <c r="E384" s="109" t="str">
        <f>IF(编辑!K384="","",编辑!K384)</f>
        <v/>
      </c>
      <c r="F384" s="109">
        <f>IF(编辑!L384="","",编辑!L384)</f>
        <v>3003</v>
      </c>
      <c r="G384" s="109">
        <f>IF(编辑!N384="","",编辑!N384)</f>
        <v>1</v>
      </c>
      <c r="H384" s="109">
        <f>IF(编辑!O384="","",编辑!O384)</f>
        <v>1</v>
      </c>
      <c r="I384" s="109">
        <f>IF(编辑!P384="","",编辑!P384)</f>
        <v>400</v>
      </c>
      <c r="J384" s="109">
        <f>IF(编辑!Q384="","",编辑!Q384)</f>
        <v>3103</v>
      </c>
      <c r="K384" s="109">
        <f>IF(编辑!S384="","",编辑!S384)</f>
        <v>1</v>
      </c>
      <c r="L384" s="109">
        <f>IF(编辑!T384="","",编辑!T384)</f>
        <v>1</v>
      </c>
      <c r="M384" s="109">
        <f>IF(编辑!U384="","",编辑!U384)</f>
        <v>400</v>
      </c>
      <c r="N384" s="109">
        <f>IF(编辑!V384="","",编辑!V384)</f>
        <v>3403</v>
      </c>
      <c r="O384" s="109">
        <f>IF(编辑!X384="","",编辑!X384)</f>
        <v>1</v>
      </c>
      <c r="P384" s="109">
        <f>IF(编辑!Y384="","",编辑!Y384)</f>
        <v>1</v>
      </c>
      <c r="Q384" s="109">
        <f>IF(编辑!Z384="","",编辑!Z384)</f>
        <v>400</v>
      </c>
      <c r="R384" s="109">
        <f>IF(编辑!AA384="","",编辑!AA384)</f>
        <v>1472</v>
      </c>
      <c r="S384" s="109">
        <f>IF(编辑!AC384="","",编辑!AC384)</f>
        <v>1</v>
      </c>
      <c r="T384" s="109">
        <f>IF(编辑!AD384="","",编辑!AD384)</f>
        <v>1</v>
      </c>
      <c r="U384" s="109">
        <f>IF(编辑!AE384="","",编辑!AE384)</f>
        <v>1</v>
      </c>
      <c r="V384" s="109">
        <f>IF(编辑!AF384="","",编辑!AF384)</f>
        <v>5163</v>
      </c>
      <c r="W384" s="109">
        <f>IF(编辑!AH384="","",编辑!AH384)</f>
        <v>1</v>
      </c>
      <c r="X384" s="109">
        <f>IF(编辑!AI384="","",编辑!AI384)</f>
        <v>1</v>
      </c>
      <c r="Y384" s="109">
        <f>IF(编辑!AJ384="","",编辑!AJ384)</f>
        <v>50</v>
      </c>
      <c r="Z384" s="109">
        <f>IF(编辑!AK384="","",编辑!AK384)</f>
        <v>202008</v>
      </c>
      <c r="AA384" s="109">
        <f>IF(编辑!AM384="","",编辑!AM384)</f>
        <v>1</v>
      </c>
      <c r="AB384" s="109">
        <f>IF(编辑!AN384="","",编辑!AN384)</f>
        <v>1</v>
      </c>
      <c r="AC384" s="111">
        <f>IF(编辑!AO384="","",编辑!AO384)</f>
        <v>50</v>
      </c>
    </row>
    <row r="385" spans="1:29">
      <c r="A385" s="109">
        <f>IF(编辑!A385="","",编辑!A385)</f>
        <v>100071</v>
      </c>
      <c r="B385" s="109" t="str">
        <f>IF(编辑!B385="","",编辑!B385)</f>
        <v>主线怪物</v>
      </c>
      <c r="C385" s="109">
        <f>IF(编辑!I385="","",编辑!I385)</f>
        <v>2700</v>
      </c>
      <c r="D385" s="109">
        <f>IF(编辑!J385="","",编辑!J385)</f>
        <v>0</v>
      </c>
      <c r="E385" s="109" t="str">
        <f>IF(编辑!K385="","",编辑!K385)</f>
        <v/>
      </c>
      <c r="F385" s="109">
        <f>IF(编辑!L385="","",编辑!L385)</f>
        <v>3003</v>
      </c>
      <c r="G385" s="109">
        <f>IF(编辑!N385="","",编辑!N385)</f>
        <v>1</v>
      </c>
      <c r="H385" s="109">
        <f>IF(编辑!O385="","",编辑!O385)</f>
        <v>1</v>
      </c>
      <c r="I385" s="109">
        <f>IF(编辑!P385="","",编辑!P385)</f>
        <v>400</v>
      </c>
      <c r="J385" s="109">
        <f>IF(编辑!Q385="","",编辑!Q385)</f>
        <v>3103</v>
      </c>
      <c r="K385" s="109">
        <f>IF(编辑!S385="","",编辑!S385)</f>
        <v>1</v>
      </c>
      <c r="L385" s="109">
        <f>IF(编辑!T385="","",编辑!T385)</f>
        <v>1</v>
      </c>
      <c r="M385" s="109">
        <f>IF(编辑!U385="","",编辑!U385)</f>
        <v>400</v>
      </c>
      <c r="N385" s="109">
        <f>IF(编辑!V385="","",编辑!V385)</f>
        <v>3403</v>
      </c>
      <c r="O385" s="109">
        <f>IF(编辑!X385="","",编辑!X385)</f>
        <v>1</v>
      </c>
      <c r="P385" s="109">
        <f>IF(编辑!Y385="","",编辑!Y385)</f>
        <v>1</v>
      </c>
      <c r="Q385" s="109">
        <f>IF(编辑!Z385="","",编辑!Z385)</f>
        <v>400</v>
      </c>
      <c r="R385" s="109">
        <f>IF(编辑!AA385="","",编辑!AA385)</f>
        <v>1472</v>
      </c>
      <c r="S385" s="109">
        <f>IF(编辑!AC385="","",编辑!AC385)</f>
        <v>1</v>
      </c>
      <c r="T385" s="109">
        <f>IF(编辑!AD385="","",编辑!AD385)</f>
        <v>1</v>
      </c>
      <c r="U385" s="109">
        <f>IF(编辑!AE385="","",编辑!AE385)</f>
        <v>1</v>
      </c>
      <c r="V385" s="109">
        <f>IF(编辑!AF385="","",编辑!AF385)</f>
        <v>5169</v>
      </c>
      <c r="W385" s="109">
        <f>IF(编辑!AH385="","",编辑!AH385)</f>
        <v>1</v>
      </c>
      <c r="X385" s="109">
        <f>IF(编辑!AI385="","",编辑!AI385)</f>
        <v>1</v>
      </c>
      <c r="Y385" s="109">
        <f>IF(编辑!AJ385="","",编辑!AJ385)</f>
        <v>50</v>
      </c>
      <c r="Z385" s="109">
        <f>IF(编辑!AK385="","",编辑!AK385)</f>
        <v>202008</v>
      </c>
      <c r="AA385" s="109">
        <f>IF(编辑!AM385="","",编辑!AM385)</f>
        <v>1</v>
      </c>
      <c r="AB385" s="109">
        <f>IF(编辑!AN385="","",编辑!AN385)</f>
        <v>1</v>
      </c>
      <c r="AC385" s="111">
        <f>IF(编辑!AO385="","",编辑!AO385)</f>
        <v>50</v>
      </c>
    </row>
    <row r="386" spans="1:29">
      <c r="A386" s="109">
        <f>IF(编辑!A386="","",编辑!A386)</f>
        <v>100072</v>
      </c>
      <c r="B386" s="109" t="str">
        <f>IF(编辑!B386="","",编辑!B386)</f>
        <v>主线怪物</v>
      </c>
      <c r="C386" s="109">
        <f>IF(编辑!I386="","",编辑!I386)</f>
        <v>540</v>
      </c>
      <c r="D386" s="109">
        <f>IF(编辑!J386="","",编辑!J386)</f>
        <v>0</v>
      </c>
      <c r="E386" s="109" t="str">
        <f>IF(编辑!K386="","",编辑!K386)</f>
        <v/>
      </c>
      <c r="F386" s="109">
        <f>IF(编辑!L386="","",编辑!L386)</f>
        <v>3003</v>
      </c>
      <c r="G386" s="109">
        <f>IF(编辑!N386="","",编辑!N386)</f>
        <v>1</v>
      </c>
      <c r="H386" s="109">
        <f>IF(编辑!O386="","",编辑!O386)</f>
        <v>1</v>
      </c>
      <c r="I386" s="109">
        <f>IF(编辑!P386="","",编辑!P386)</f>
        <v>400</v>
      </c>
      <c r="J386" s="109">
        <f>IF(编辑!Q386="","",编辑!Q386)</f>
        <v>3103</v>
      </c>
      <c r="K386" s="109">
        <f>IF(编辑!S386="","",编辑!S386)</f>
        <v>1</v>
      </c>
      <c r="L386" s="109">
        <f>IF(编辑!T386="","",编辑!T386)</f>
        <v>1</v>
      </c>
      <c r="M386" s="109">
        <f>IF(编辑!U386="","",编辑!U386)</f>
        <v>400</v>
      </c>
      <c r="N386" s="109">
        <f>IF(编辑!V386="","",编辑!V386)</f>
        <v>3403</v>
      </c>
      <c r="O386" s="109">
        <f>IF(编辑!X386="","",编辑!X386)</f>
        <v>1</v>
      </c>
      <c r="P386" s="109">
        <f>IF(编辑!Y386="","",编辑!Y386)</f>
        <v>1</v>
      </c>
      <c r="Q386" s="109">
        <f>IF(编辑!Z386="","",编辑!Z386)</f>
        <v>400</v>
      </c>
      <c r="R386" s="109">
        <f>IF(编辑!AA386="","",编辑!AA386)</f>
        <v>1472</v>
      </c>
      <c r="S386" s="109">
        <f>IF(编辑!AC386="","",编辑!AC386)</f>
        <v>1</v>
      </c>
      <c r="T386" s="109">
        <f>IF(编辑!AD386="","",编辑!AD386)</f>
        <v>1</v>
      </c>
      <c r="U386" s="109">
        <f>IF(编辑!AE386="","",编辑!AE386)</f>
        <v>1</v>
      </c>
      <c r="V386" s="109">
        <f>IF(编辑!AF386="","",编辑!AF386)</f>
        <v>5157</v>
      </c>
      <c r="W386" s="109">
        <f>IF(编辑!AH386="","",编辑!AH386)</f>
        <v>1</v>
      </c>
      <c r="X386" s="109">
        <f>IF(编辑!AI386="","",编辑!AI386)</f>
        <v>1</v>
      </c>
      <c r="Y386" s="109">
        <f>IF(编辑!AJ386="","",编辑!AJ386)</f>
        <v>50</v>
      </c>
      <c r="Z386" s="109">
        <f>IF(编辑!AK386="","",编辑!AK386)</f>
        <v>202008</v>
      </c>
      <c r="AA386" s="109">
        <f>IF(编辑!AM386="","",编辑!AM386)</f>
        <v>1</v>
      </c>
      <c r="AB386" s="109">
        <f>IF(编辑!AN386="","",编辑!AN386)</f>
        <v>1</v>
      </c>
      <c r="AC386" s="111">
        <f>IF(编辑!AO386="","",编辑!AO386)</f>
        <v>50</v>
      </c>
    </row>
    <row r="387" spans="1:29">
      <c r="A387" s="109">
        <f>IF(编辑!A387="","",编辑!A387)</f>
        <v>100073</v>
      </c>
      <c r="B387" s="109" t="str">
        <f>IF(编辑!B387="","",编辑!B387)</f>
        <v>主线怪物</v>
      </c>
      <c r="C387" s="109">
        <f>IF(编辑!I387="","",编辑!I387)</f>
        <v>540</v>
      </c>
      <c r="D387" s="109">
        <f>IF(编辑!J387="","",编辑!J387)</f>
        <v>0</v>
      </c>
      <c r="E387" s="109" t="str">
        <f>IF(编辑!K387="","",编辑!K387)</f>
        <v/>
      </c>
      <c r="F387" s="109">
        <f>IF(编辑!L387="","",编辑!L387)</f>
        <v>3003</v>
      </c>
      <c r="G387" s="109">
        <f>IF(编辑!N387="","",编辑!N387)</f>
        <v>1</v>
      </c>
      <c r="H387" s="109">
        <f>IF(编辑!O387="","",编辑!O387)</f>
        <v>1</v>
      </c>
      <c r="I387" s="109">
        <f>IF(编辑!P387="","",编辑!P387)</f>
        <v>400</v>
      </c>
      <c r="J387" s="109">
        <f>IF(编辑!Q387="","",编辑!Q387)</f>
        <v>3103</v>
      </c>
      <c r="K387" s="109">
        <f>IF(编辑!S387="","",编辑!S387)</f>
        <v>1</v>
      </c>
      <c r="L387" s="109">
        <f>IF(编辑!T387="","",编辑!T387)</f>
        <v>1</v>
      </c>
      <c r="M387" s="109">
        <f>IF(编辑!U387="","",编辑!U387)</f>
        <v>400</v>
      </c>
      <c r="N387" s="109">
        <f>IF(编辑!V387="","",编辑!V387)</f>
        <v>3403</v>
      </c>
      <c r="O387" s="109">
        <f>IF(编辑!X387="","",编辑!X387)</f>
        <v>1</v>
      </c>
      <c r="P387" s="109">
        <f>IF(编辑!Y387="","",编辑!Y387)</f>
        <v>1</v>
      </c>
      <c r="Q387" s="109">
        <f>IF(编辑!Z387="","",编辑!Z387)</f>
        <v>400</v>
      </c>
      <c r="R387" s="109">
        <f>IF(编辑!AA387="","",编辑!AA387)</f>
        <v>1472</v>
      </c>
      <c r="S387" s="109">
        <f>IF(编辑!AC387="","",编辑!AC387)</f>
        <v>1</v>
      </c>
      <c r="T387" s="109">
        <f>IF(编辑!AD387="","",编辑!AD387)</f>
        <v>1</v>
      </c>
      <c r="U387" s="109">
        <f>IF(编辑!AE387="","",编辑!AE387)</f>
        <v>1</v>
      </c>
      <c r="V387" s="109">
        <f>IF(编辑!AF387="","",编辑!AF387)</f>
        <v>5163</v>
      </c>
      <c r="W387" s="109">
        <f>IF(编辑!AH387="","",编辑!AH387)</f>
        <v>1</v>
      </c>
      <c r="X387" s="109">
        <f>IF(编辑!AI387="","",编辑!AI387)</f>
        <v>1</v>
      </c>
      <c r="Y387" s="109">
        <f>IF(编辑!AJ387="","",编辑!AJ387)</f>
        <v>50</v>
      </c>
      <c r="Z387" s="109">
        <f>IF(编辑!AK387="","",编辑!AK387)</f>
        <v>202008</v>
      </c>
      <c r="AA387" s="109">
        <f>IF(编辑!AM387="","",编辑!AM387)</f>
        <v>1</v>
      </c>
      <c r="AB387" s="109">
        <f>IF(编辑!AN387="","",编辑!AN387)</f>
        <v>1</v>
      </c>
      <c r="AC387" s="111">
        <f>IF(编辑!AO387="","",编辑!AO387)</f>
        <v>50</v>
      </c>
    </row>
    <row r="388" spans="1:29">
      <c r="A388" s="109">
        <f>IF(编辑!A388="","",编辑!A388)</f>
        <v>100074</v>
      </c>
      <c r="B388" s="109" t="str">
        <f>IF(编辑!B388="","",编辑!B388)</f>
        <v>主线怪物</v>
      </c>
      <c r="C388" s="109">
        <f>IF(编辑!I388="","",编辑!I388)</f>
        <v>580</v>
      </c>
      <c r="D388" s="109">
        <f>IF(编辑!J388="","",编辑!J388)</f>
        <v>0</v>
      </c>
      <c r="E388" s="109" t="str">
        <f>IF(编辑!K388="","",编辑!K388)</f>
        <v/>
      </c>
      <c r="F388" s="109">
        <f>IF(编辑!L388="","",编辑!L388)</f>
        <v>3003</v>
      </c>
      <c r="G388" s="109">
        <f>IF(编辑!N388="","",编辑!N388)</f>
        <v>1</v>
      </c>
      <c r="H388" s="109">
        <f>IF(编辑!O388="","",编辑!O388)</f>
        <v>1</v>
      </c>
      <c r="I388" s="109">
        <f>IF(编辑!P388="","",编辑!P388)</f>
        <v>400</v>
      </c>
      <c r="J388" s="109">
        <f>IF(编辑!Q388="","",编辑!Q388)</f>
        <v>3103</v>
      </c>
      <c r="K388" s="109">
        <f>IF(编辑!S388="","",编辑!S388)</f>
        <v>1</v>
      </c>
      <c r="L388" s="109">
        <f>IF(编辑!T388="","",编辑!T388)</f>
        <v>1</v>
      </c>
      <c r="M388" s="109">
        <f>IF(编辑!U388="","",编辑!U388)</f>
        <v>400</v>
      </c>
      <c r="N388" s="109">
        <f>IF(编辑!V388="","",编辑!V388)</f>
        <v>3403</v>
      </c>
      <c r="O388" s="109">
        <f>IF(编辑!X388="","",编辑!X388)</f>
        <v>1</v>
      </c>
      <c r="P388" s="109">
        <f>IF(编辑!Y388="","",编辑!Y388)</f>
        <v>1</v>
      </c>
      <c r="Q388" s="109">
        <f>IF(编辑!Z388="","",编辑!Z388)</f>
        <v>400</v>
      </c>
      <c r="R388" s="109">
        <f>IF(编辑!AA388="","",编辑!AA388)</f>
        <v>7018</v>
      </c>
      <c r="S388" s="109">
        <f>IF(编辑!AC388="","",编辑!AC388)</f>
        <v>1</v>
      </c>
      <c r="T388" s="109">
        <f>IF(编辑!AD388="","",编辑!AD388)</f>
        <v>1</v>
      </c>
      <c r="U388" s="109">
        <f>IF(编辑!AE388="","",编辑!AE388)</f>
        <v>10000</v>
      </c>
      <c r="V388" s="109">
        <f>IF(编辑!AF388="","",编辑!AF388)</f>
        <v>5169</v>
      </c>
      <c r="W388" s="109">
        <f>IF(编辑!AH388="","",编辑!AH388)</f>
        <v>1</v>
      </c>
      <c r="X388" s="109">
        <f>IF(编辑!AI388="","",编辑!AI388)</f>
        <v>1</v>
      </c>
      <c r="Y388" s="109">
        <f>IF(编辑!AJ388="","",编辑!AJ388)</f>
        <v>50</v>
      </c>
      <c r="Z388" s="109">
        <f>IF(编辑!AK388="","",编辑!AK388)</f>
        <v>202008</v>
      </c>
      <c r="AA388" s="109">
        <f>IF(编辑!AM388="","",编辑!AM388)</f>
        <v>1</v>
      </c>
      <c r="AB388" s="109">
        <f>IF(编辑!AN388="","",编辑!AN388)</f>
        <v>1</v>
      </c>
      <c r="AC388" s="111">
        <f>IF(编辑!AO388="","",编辑!AO388)</f>
        <v>50</v>
      </c>
    </row>
    <row r="389" spans="1:29">
      <c r="A389" s="109">
        <f>IF(编辑!A389="","",编辑!A389)</f>
        <v>100075</v>
      </c>
      <c r="B389" s="109" t="str">
        <f>IF(编辑!B389="","",编辑!B389)</f>
        <v>主线怪物</v>
      </c>
      <c r="C389" s="109">
        <f>IF(编辑!I389="","",编辑!I389)</f>
        <v>2900</v>
      </c>
      <c r="D389" s="109">
        <f>IF(编辑!J389="","",编辑!J389)</f>
        <v>0</v>
      </c>
      <c r="E389" s="109" t="str">
        <f>IF(编辑!K389="","",编辑!K389)</f>
        <v/>
      </c>
      <c r="F389" s="109">
        <f>IF(编辑!L389="","",编辑!L389)</f>
        <v>3003</v>
      </c>
      <c r="G389" s="109">
        <f>IF(编辑!N389="","",编辑!N389)</f>
        <v>1</v>
      </c>
      <c r="H389" s="109">
        <f>IF(编辑!O389="","",编辑!O389)</f>
        <v>1</v>
      </c>
      <c r="I389" s="109">
        <f>IF(编辑!P389="","",编辑!P389)</f>
        <v>400</v>
      </c>
      <c r="J389" s="109">
        <f>IF(编辑!Q389="","",编辑!Q389)</f>
        <v>3103</v>
      </c>
      <c r="K389" s="109">
        <f>IF(编辑!S389="","",编辑!S389)</f>
        <v>1</v>
      </c>
      <c r="L389" s="109">
        <f>IF(编辑!T389="","",编辑!T389)</f>
        <v>1</v>
      </c>
      <c r="M389" s="109">
        <f>IF(编辑!U389="","",编辑!U389)</f>
        <v>400</v>
      </c>
      <c r="N389" s="109">
        <f>IF(编辑!V389="","",编辑!V389)</f>
        <v>3403</v>
      </c>
      <c r="O389" s="109">
        <f>IF(编辑!X389="","",编辑!X389)</f>
        <v>1</v>
      </c>
      <c r="P389" s="109">
        <f>IF(编辑!Y389="","",编辑!Y389)</f>
        <v>1</v>
      </c>
      <c r="Q389" s="109">
        <f>IF(编辑!Z389="","",编辑!Z389)</f>
        <v>400</v>
      </c>
      <c r="R389" s="109">
        <f>IF(编辑!AA389="","",编辑!AA389)</f>
        <v>1472</v>
      </c>
      <c r="S389" s="109">
        <f>IF(编辑!AC389="","",编辑!AC389)</f>
        <v>1</v>
      </c>
      <c r="T389" s="109">
        <f>IF(编辑!AD389="","",编辑!AD389)</f>
        <v>1</v>
      </c>
      <c r="U389" s="109">
        <f>IF(编辑!AE389="","",编辑!AE389)</f>
        <v>1</v>
      </c>
      <c r="V389" s="109">
        <f>IF(编辑!AF389="","",编辑!AF389)</f>
        <v>5157</v>
      </c>
      <c r="W389" s="109">
        <f>IF(编辑!AH389="","",编辑!AH389)</f>
        <v>1</v>
      </c>
      <c r="X389" s="109">
        <f>IF(编辑!AI389="","",编辑!AI389)</f>
        <v>1</v>
      </c>
      <c r="Y389" s="109">
        <f>IF(编辑!AJ389="","",编辑!AJ389)</f>
        <v>50</v>
      </c>
      <c r="Z389" s="109">
        <f>IF(编辑!AK389="","",编辑!AK389)</f>
        <v>202008</v>
      </c>
      <c r="AA389" s="109">
        <f>IF(编辑!AM389="","",编辑!AM389)</f>
        <v>1</v>
      </c>
      <c r="AB389" s="109">
        <f>IF(编辑!AN389="","",编辑!AN389)</f>
        <v>1</v>
      </c>
      <c r="AC389" s="111">
        <f>IF(编辑!AO389="","",编辑!AO389)</f>
        <v>50</v>
      </c>
    </row>
    <row r="390" spans="1:29">
      <c r="A390" s="109">
        <f>IF(编辑!A390="","",编辑!A390)</f>
        <v>100076</v>
      </c>
      <c r="B390" s="109" t="str">
        <f>IF(编辑!B390="","",编辑!B390)</f>
        <v>主线怪物</v>
      </c>
      <c r="C390" s="109">
        <f>IF(编辑!I390="","",编辑!I390)</f>
        <v>610</v>
      </c>
      <c r="D390" s="109">
        <f>IF(编辑!J390="","",编辑!J390)</f>
        <v>0</v>
      </c>
      <c r="E390" s="109" t="str">
        <f>IF(编辑!K390="","",编辑!K390)</f>
        <v/>
      </c>
      <c r="F390" s="109">
        <f>IF(编辑!L390="","",编辑!L390)</f>
        <v>3003</v>
      </c>
      <c r="G390" s="109">
        <f>IF(编辑!N390="","",编辑!N390)</f>
        <v>1</v>
      </c>
      <c r="H390" s="109">
        <f>IF(编辑!O390="","",编辑!O390)</f>
        <v>1</v>
      </c>
      <c r="I390" s="109">
        <f>IF(编辑!P390="","",编辑!P390)</f>
        <v>400</v>
      </c>
      <c r="J390" s="109">
        <f>IF(编辑!Q390="","",编辑!Q390)</f>
        <v>3103</v>
      </c>
      <c r="K390" s="109">
        <f>IF(编辑!S390="","",编辑!S390)</f>
        <v>1</v>
      </c>
      <c r="L390" s="109">
        <f>IF(编辑!T390="","",编辑!T390)</f>
        <v>1</v>
      </c>
      <c r="M390" s="109">
        <f>IF(编辑!U390="","",编辑!U390)</f>
        <v>400</v>
      </c>
      <c r="N390" s="109">
        <f>IF(编辑!V390="","",编辑!V390)</f>
        <v>3403</v>
      </c>
      <c r="O390" s="109">
        <f>IF(编辑!X390="","",编辑!X390)</f>
        <v>1</v>
      </c>
      <c r="P390" s="109">
        <f>IF(编辑!Y390="","",编辑!Y390)</f>
        <v>1</v>
      </c>
      <c r="Q390" s="109">
        <f>IF(编辑!Z390="","",编辑!Z390)</f>
        <v>400</v>
      </c>
      <c r="R390" s="109">
        <f>IF(编辑!AA390="","",编辑!AA390)</f>
        <v>1472</v>
      </c>
      <c r="S390" s="109">
        <f>IF(编辑!AC390="","",编辑!AC390)</f>
        <v>1</v>
      </c>
      <c r="T390" s="109">
        <f>IF(编辑!AD390="","",编辑!AD390)</f>
        <v>1</v>
      </c>
      <c r="U390" s="109">
        <f>IF(编辑!AE390="","",编辑!AE390)</f>
        <v>1</v>
      </c>
      <c r="V390" s="109">
        <f>IF(编辑!AF390="","",编辑!AF390)</f>
        <v>5163</v>
      </c>
      <c r="W390" s="109">
        <f>IF(编辑!AH390="","",编辑!AH390)</f>
        <v>1</v>
      </c>
      <c r="X390" s="109">
        <f>IF(编辑!AI390="","",编辑!AI390)</f>
        <v>1</v>
      </c>
      <c r="Y390" s="109">
        <f>IF(编辑!AJ390="","",编辑!AJ390)</f>
        <v>100</v>
      </c>
      <c r="Z390" s="109">
        <f>IF(编辑!AK390="","",编辑!AK390)</f>
        <v>202008</v>
      </c>
      <c r="AA390" s="109">
        <f>IF(编辑!AM390="","",编辑!AM390)</f>
        <v>1</v>
      </c>
      <c r="AB390" s="109">
        <f>IF(编辑!AN390="","",编辑!AN390)</f>
        <v>1</v>
      </c>
      <c r="AC390" s="111">
        <f>IF(编辑!AO390="","",编辑!AO390)</f>
        <v>100</v>
      </c>
    </row>
    <row r="391" spans="1:29">
      <c r="A391" s="109">
        <f>IF(编辑!A391="","",编辑!A391)</f>
        <v>100077</v>
      </c>
      <c r="B391" s="109" t="str">
        <f>IF(编辑!B391="","",编辑!B391)</f>
        <v>主线怪物</v>
      </c>
      <c r="C391" s="109">
        <f>IF(编辑!I391="","",编辑!I391)</f>
        <v>610</v>
      </c>
      <c r="D391" s="109">
        <f>IF(编辑!J391="","",编辑!J391)</f>
        <v>0</v>
      </c>
      <c r="E391" s="109" t="str">
        <f>IF(编辑!K391="","",编辑!K391)</f>
        <v/>
      </c>
      <c r="F391" s="109">
        <f>IF(编辑!L391="","",编辑!L391)</f>
        <v>3003</v>
      </c>
      <c r="G391" s="109">
        <f>IF(编辑!N391="","",编辑!N391)</f>
        <v>1</v>
      </c>
      <c r="H391" s="109">
        <f>IF(编辑!O391="","",编辑!O391)</f>
        <v>1</v>
      </c>
      <c r="I391" s="109">
        <f>IF(编辑!P391="","",编辑!P391)</f>
        <v>400</v>
      </c>
      <c r="J391" s="109">
        <f>IF(编辑!Q391="","",编辑!Q391)</f>
        <v>3103</v>
      </c>
      <c r="K391" s="109">
        <f>IF(编辑!S391="","",编辑!S391)</f>
        <v>1</v>
      </c>
      <c r="L391" s="109">
        <f>IF(编辑!T391="","",编辑!T391)</f>
        <v>1</v>
      </c>
      <c r="M391" s="109">
        <f>IF(编辑!U391="","",编辑!U391)</f>
        <v>400</v>
      </c>
      <c r="N391" s="109">
        <f>IF(编辑!V391="","",编辑!V391)</f>
        <v>3403</v>
      </c>
      <c r="O391" s="109">
        <f>IF(编辑!X391="","",编辑!X391)</f>
        <v>1</v>
      </c>
      <c r="P391" s="109">
        <f>IF(编辑!Y391="","",编辑!Y391)</f>
        <v>1</v>
      </c>
      <c r="Q391" s="109">
        <f>IF(编辑!Z391="","",编辑!Z391)</f>
        <v>400</v>
      </c>
      <c r="R391" s="109">
        <f>IF(编辑!AA391="","",编辑!AA391)</f>
        <v>7019</v>
      </c>
      <c r="S391" s="109">
        <f>IF(编辑!AC391="","",编辑!AC391)</f>
        <v>1</v>
      </c>
      <c r="T391" s="109">
        <f>IF(编辑!AD391="","",编辑!AD391)</f>
        <v>1</v>
      </c>
      <c r="U391" s="109">
        <f>IF(编辑!AE391="","",编辑!AE391)</f>
        <v>10000</v>
      </c>
      <c r="V391" s="109">
        <f>IF(编辑!AF391="","",编辑!AF391)</f>
        <v>5169</v>
      </c>
      <c r="W391" s="109">
        <f>IF(编辑!AH391="","",编辑!AH391)</f>
        <v>1</v>
      </c>
      <c r="X391" s="109">
        <f>IF(编辑!AI391="","",编辑!AI391)</f>
        <v>1</v>
      </c>
      <c r="Y391" s="109">
        <f>IF(编辑!AJ391="","",编辑!AJ391)</f>
        <v>100</v>
      </c>
      <c r="Z391" s="109">
        <f>IF(编辑!AK391="","",编辑!AK391)</f>
        <v>202008</v>
      </c>
      <c r="AA391" s="109">
        <f>IF(编辑!AM391="","",编辑!AM391)</f>
        <v>1</v>
      </c>
      <c r="AB391" s="109">
        <f>IF(编辑!AN391="","",编辑!AN391)</f>
        <v>1</v>
      </c>
      <c r="AC391" s="111">
        <f>IF(编辑!AO391="","",编辑!AO391)</f>
        <v>100</v>
      </c>
    </row>
    <row r="392" spans="1:29">
      <c r="A392" s="109">
        <f>IF(编辑!A392="","",编辑!A392)</f>
        <v>100078</v>
      </c>
      <c r="B392" s="109" t="str">
        <f>IF(编辑!B392="","",编辑!B392)</f>
        <v>主线怪物</v>
      </c>
      <c r="C392" s="109">
        <f>IF(编辑!I392="","",编辑!I392)</f>
        <v>650</v>
      </c>
      <c r="D392" s="109">
        <f>IF(编辑!J392="","",编辑!J392)</f>
        <v>0</v>
      </c>
      <c r="E392" s="109" t="str">
        <f>IF(编辑!K392="","",编辑!K392)</f>
        <v/>
      </c>
      <c r="F392" s="109">
        <f>IF(编辑!L392="","",编辑!L392)</f>
        <v>3003</v>
      </c>
      <c r="G392" s="109">
        <f>IF(编辑!N392="","",编辑!N392)</f>
        <v>1</v>
      </c>
      <c r="H392" s="109">
        <f>IF(编辑!O392="","",编辑!O392)</f>
        <v>1</v>
      </c>
      <c r="I392" s="109">
        <f>IF(编辑!P392="","",编辑!P392)</f>
        <v>400</v>
      </c>
      <c r="J392" s="109">
        <f>IF(编辑!Q392="","",编辑!Q392)</f>
        <v>3103</v>
      </c>
      <c r="K392" s="109">
        <f>IF(编辑!S392="","",编辑!S392)</f>
        <v>1</v>
      </c>
      <c r="L392" s="109">
        <f>IF(编辑!T392="","",编辑!T392)</f>
        <v>1</v>
      </c>
      <c r="M392" s="109">
        <f>IF(编辑!U392="","",编辑!U392)</f>
        <v>400</v>
      </c>
      <c r="N392" s="109">
        <f>IF(编辑!V392="","",编辑!V392)</f>
        <v>3403</v>
      </c>
      <c r="O392" s="109">
        <f>IF(编辑!X392="","",编辑!X392)</f>
        <v>1</v>
      </c>
      <c r="P392" s="109">
        <f>IF(编辑!Y392="","",编辑!Y392)</f>
        <v>1</v>
      </c>
      <c r="Q392" s="109">
        <f>IF(编辑!Z392="","",编辑!Z392)</f>
        <v>400</v>
      </c>
      <c r="R392" s="109">
        <f>IF(编辑!AA392="","",编辑!AA392)</f>
        <v>1472</v>
      </c>
      <c r="S392" s="109">
        <f>IF(编辑!AC392="","",编辑!AC392)</f>
        <v>1</v>
      </c>
      <c r="T392" s="109">
        <f>IF(编辑!AD392="","",编辑!AD392)</f>
        <v>1</v>
      </c>
      <c r="U392" s="109">
        <f>IF(编辑!AE392="","",编辑!AE392)</f>
        <v>1</v>
      </c>
      <c r="V392" s="109">
        <f>IF(编辑!AF392="","",编辑!AF392)</f>
        <v>5157</v>
      </c>
      <c r="W392" s="109">
        <f>IF(编辑!AH392="","",编辑!AH392)</f>
        <v>1</v>
      </c>
      <c r="X392" s="109">
        <f>IF(编辑!AI392="","",编辑!AI392)</f>
        <v>1</v>
      </c>
      <c r="Y392" s="109">
        <f>IF(编辑!AJ392="","",编辑!AJ392)</f>
        <v>100</v>
      </c>
      <c r="Z392" s="109">
        <f>IF(编辑!AK392="","",编辑!AK392)</f>
        <v>202008</v>
      </c>
      <c r="AA392" s="109">
        <f>IF(编辑!AM392="","",编辑!AM392)</f>
        <v>1</v>
      </c>
      <c r="AB392" s="109">
        <f>IF(编辑!AN392="","",编辑!AN392)</f>
        <v>1</v>
      </c>
      <c r="AC392" s="111">
        <f>IF(编辑!AO392="","",编辑!AO392)</f>
        <v>100</v>
      </c>
    </row>
    <row r="393" spans="1:29">
      <c r="A393" s="109">
        <f>IF(编辑!A393="","",编辑!A393)</f>
        <v>100079</v>
      </c>
      <c r="B393" s="109" t="str">
        <f>IF(编辑!B393="","",编辑!B393)</f>
        <v>主线怪物</v>
      </c>
      <c r="C393" s="109">
        <f>IF(编辑!I393="","",编辑!I393)</f>
        <v>3250</v>
      </c>
      <c r="D393" s="109">
        <f>IF(编辑!J393="","",编辑!J393)</f>
        <v>0</v>
      </c>
      <c r="E393" s="109" t="str">
        <f>IF(编辑!K393="","",编辑!K393)</f>
        <v/>
      </c>
      <c r="F393" s="109">
        <f>IF(编辑!L393="","",编辑!L393)</f>
        <v>3003</v>
      </c>
      <c r="G393" s="109">
        <f>IF(编辑!N393="","",编辑!N393)</f>
        <v>1</v>
      </c>
      <c r="H393" s="109">
        <f>IF(编辑!O393="","",编辑!O393)</f>
        <v>1</v>
      </c>
      <c r="I393" s="109">
        <f>IF(编辑!P393="","",编辑!P393)</f>
        <v>400</v>
      </c>
      <c r="J393" s="109">
        <f>IF(编辑!Q393="","",编辑!Q393)</f>
        <v>3103</v>
      </c>
      <c r="K393" s="109">
        <f>IF(编辑!S393="","",编辑!S393)</f>
        <v>1</v>
      </c>
      <c r="L393" s="109">
        <f>IF(编辑!T393="","",编辑!T393)</f>
        <v>1</v>
      </c>
      <c r="M393" s="109">
        <f>IF(编辑!U393="","",编辑!U393)</f>
        <v>400</v>
      </c>
      <c r="N393" s="109">
        <f>IF(编辑!V393="","",编辑!V393)</f>
        <v>3403</v>
      </c>
      <c r="O393" s="109">
        <f>IF(编辑!X393="","",编辑!X393)</f>
        <v>1</v>
      </c>
      <c r="P393" s="109">
        <f>IF(编辑!Y393="","",编辑!Y393)</f>
        <v>1</v>
      </c>
      <c r="Q393" s="109">
        <f>IF(编辑!Z393="","",编辑!Z393)</f>
        <v>400</v>
      </c>
      <c r="R393" s="109">
        <f>IF(编辑!AA393="","",编辑!AA393)</f>
        <v>1472</v>
      </c>
      <c r="S393" s="109">
        <f>IF(编辑!AC393="","",编辑!AC393)</f>
        <v>1</v>
      </c>
      <c r="T393" s="109">
        <f>IF(编辑!AD393="","",编辑!AD393)</f>
        <v>1</v>
      </c>
      <c r="U393" s="109">
        <f>IF(编辑!AE393="","",编辑!AE393)</f>
        <v>1</v>
      </c>
      <c r="V393" s="109">
        <f>IF(编辑!AF393="","",编辑!AF393)</f>
        <v>5163</v>
      </c>
      <c r="W393" s="109">
        <f>IF(编辑!AH393="","",编辑!AH393)</f>
        <v>1</v>
      </c>
      <c r="X393" s="109">
        <f>IF(编辑!AI393="","",编辑!AI393)</f>
        <v>1</v>
      </c>
      <c r="Y393" s="109">
        <f>IF(编辑!AJ393="","",编辑!AJ393)</f>
        <v>100</v>
      </c>
      <c r="Z393" s="109">
        <f>IF(编辑!AK393="","",编辑!AK393)</f>
        <v>202008</v>
      </c>
      <c r="AA393" s="109">
        <f>IF(编辑!AM393="","",编辑!AM393)</f>
        <v>1</v>
      </c>
      <c r="AB393" s="109">
        <f>IF(编辑!AN393="","",编辑!AN393)</f>
        <v>1</v>
      </c>
      <c r="AC393" s="111">
        <f>IF(编辑!AO393="","",编辑!AO393)</f>
        <v>100</v>
      </c>
    </row>
    <row r="394" spans="1:29">
      <c r="A394" s="109">
        <f>IF(编辑!A394="","",编辑!A394)</f>
        <v>100080</v>
      </c>
      <c r="B394" s="109" t="str">
        <f>IF(编辑!B394="","",编辑!B394)</f>
        <v>主线怪物</v>
      </c>
      <c r="C394" s="109">
        <f>IF(编辑!I394="","",编辑!I394)</f>
        <v>690</v>
      </c>
      <c r="D394" s="109">
        <f>IF(编辑!J394="","",编辑!J394)</f>
        <v>0</v>
      </c>
      <c r="E394" s="109" t="str">
        <f>IF(编辑!K394="","",编辑!K394)</f>
        <v/>
      </c>
      <c r="F394" s="109">
        <f>IF(编辑!L394="","",编辑!L394)</f>
        <v>3003</v>
      </c>
      <c r="G394" s="109">
        <f>IF(编辑!N394="","",编辑!N394)</f>
        <v>1</v>
      </c>
      <c r="H394" s="109">
        <f>IF(编辑!O394="","",编辑!O394)</f>
        <v>1</v>
      </c>
      <c r="I394" s="109">
        <f>IF(编辑!P394="","",编辑!P394)</f>
        <v>400</v>
      </c>
      <c r="J394" s="109">
        <f>IF(编辑!Q394="","",编辑!Q394)</f>
        <v>3103</v>
      </c>
      <c r="K394" s="109">
        <f>IF(编辑!S394="","",编辑!S394)</f>
        <v>1</v>
      </c>
      <c r="L394" s="109">
        <f>IF(编辑!T394="","",编辑!T394)</f>
        <v>1</v>
      </c>
      <c r="M394" s="109">
        <f>IF(编辑!U394="","",编辑!U394)</f>
        <v>400</v>
      </c>
      <c r="N394" s="109">
        <f>IF(编辑!V394="","",编辑!V394)</f>
        <v>3403</v>
      </c>
      <c r="O394" s="109">
        <f>IF(编辑!X394="","",编辑!X394)</f>
        <v>1</v>
      </c>
      <c r="P394" s="109">
        <f>IF(编辑!Y394="","",编辑!Y394)</f>
        <v>1</v>
      </c>
      <c r="Q394" s="109">
        <f>IF(编辑!Z394="","",编辑!Z394)</f>
        <v>400</v>
      </c>
      <c r="R394" s="109">
        <f>IF(编辑!AA394="","",编辑!AA394)</f>
        <v>7020</v>
      </c>
      <c r="S394" s="109">
        <f>IF(编辑!AC394="","",编辑!AC394)</f>
        <v>1</v>
      </c>
      <c r="T394" s="109">
        <f>IF(编辑!AD394="","",编辑!AD394)</f>
        <v>1</v>
      </c>
      <c r="U394" s="109">
        <f>IF(编辑!AE394="","",编辑!AE394)</f>
        <v>10000</v>
      </c>
      <c r="V394" s="109">
        <f>IF(编辑!AF394="","",编辑!AF394)</f>
        <v>5169</v>
      </c>
      <c r="W394" s="109">
        <f>IF(编辑!AH394="","",编辑!AH394)</f>
        <v>1</v>
      </c>
      <c r="X394" s="109">
        <f>IF(编辑!AI394="","",编辑!AI394)</f>
        <v>1</v>
      </c>
      <c r="Y394" s="109">
        <f>IF(编辑!AJ394="","",编辑!AJ394)</f>
        <v>100</v>
      </c>
      <c r="Z394" s="109">
        <f>IF(编辑!AK394="","",编辑!AK394)</f>
        <v>202008</v>
      </c>
      <c r="AA394" s="109">
        <f>IF(编辑!AM394="","",编辑!AM394)</f>
        <v>1</v>
      </c>
      <c r="AB394" s="109">
        <f>IF(编辑!AN394="","",编辑!AN394)</f>
        <v>1</v>
      </c>
      <c r="AC394" s="111">
        <f>IF(编辑!AO394="","",编辑!AO394)</f>
        <v>100</v>
      </c>
    </row>
    <row r="395" spans="1:29">
      <c r="A395" s="109">
        <f>IF(编辑!A395="","",编辑!A395)</f>
        <v>100081</v>
      </c>
      <c r="B395" s="109" t="str">
        <f>IF(编辑!B395="","",编辑!B395)</f>
        <v>主线怪物</v>
      </c>
      <c r="C395" s="109">
        <f>IF(编辑!I395="","",编辑!I395)</f>
        <v>690</v>
      </c>
      <c r="D395" s="109">
        <f>IF(编辑!J395="","",编辑!J395)</f>
        <v>0</v>
      </c>
      <c r="E395" s="109" t="str">
        <f>IF(编辑!K395="","",编辑!K395)</f>
        <v/>
      </c>
      <c r="F395" s="109">
        <f>IF(编辑!L395="","",编辑!L395)</f>
        <v>3003</v>
      </c>
      <c r="G395" s="109">
        <f>IF(编辑!N395="","",编辑!N395)</f>
        <v>1</v>
      </c>
      <c r="H395" s="109">
        <f>IF(编辑!O395="","",编辑!O395)</f>
        <v>1</v>
      </c>
      <c r="I395" s="109">
        <f>IF(编辑!P395="","",编辑!P395)</f>
        <v>400</v>
      </c>
      <c r="J395" s="109">
        <f>IF(编辑!Q395="","",编辑!Q395)</f>
        <v>3103</v>
      </c>
      <c r="K395" s="109">
        <f>IF(编辑!S395="","",编辑!S395)</f>
        <v>1</v>
      </c>
      <c r="L395" s="109">
        <f>IF(编辑!T395="","",编辑!T395)</f>
        <v>1</v>
      </c>
      <c r="M395" s="109">
        <f>IF(编辑!U395="","",编辑!U395)</f>
        <v>400</v>
      </c>
      <c r="N395" s="109">
        <f>IF(编辑!V395="","",编辑!V395)</f>
        <v>3403</v>
      </c>
      <c r="O395" s="109">
        <f>IF(编辑!X395="","",编辑!X395)</f>
        <v>1</v>
      </c>
      <c r="P395" s="109">
        <f>IF(编辑!Y395="","",编辑!Y395)</f>
        <v>1</v>
      </c>
      <c r="Q395" s="109">
        <f>IF(编辑!Z395="","",编辑!Z395)</f>
        <v>400</v>
      </c>
      <c r="R395" s="109">
        <f>IF(编辑!AA395="","",编辑!AA395)</f>
        <v>1472</v>
      </c>
      <c r="S395" s="109">
        <f>IF(编辑!AC395="","",编辑!AC395)</f>
        <v>1</v>
      </c>
      <c r="T395" s="109">
        <f>IF(编辑!AD395="","",编辑!AD395)</f>
        <v>1</v>
      </c>
      <c r="U395" s="109">
        <f>IF(编辑!AE395="","",编辑!AE395)</f>
        <v>1</v>
      </c>
      <c r="V395" s="109">
        <f>IF(编辑!AF395="","",编辑!AF395)</f>
        <v>5157</v>
      </c>
      <c r="W395" s="109">
        <f>IF(编辑!AH395="","",编辑!AH395)</f>
        <v>1</v>
      </c>
      <c r="X395" s="109">
        <f>IF(编辑!AI395="","",编辑!AI395)</f>
        <v>1</v>
      </c>
      <c r="Y395" s="109">
        <f>IF(编辑!AJ395="","",编辑!AJ395)</f>
        <v>100</v>
      </c>
      <c r="Z395" s="109">
        <f>IF(编辑!AK395="","",编辑!AK395)</f>
        <v>202008</v>
      </c>
      <c r="AA395" s="109">
        <f>IF(编辑!AM395="","",编辑!AM395)</f>
        <v>1</v>
      </c>
      <c r="AB395" s="109">
        <f>IF(编辑!AN395="","",编辑!AN395)</f>
        <v>1</v>
      </c>
      <c r="AC395" s="111">
        <f>IF(编辑!AO395="","",编辑!AO395)</f>
        <v>100</v>
      </c>
    </row>
    <row r="396" spans="1:29">
      <c r="A396" s="109">
        <f>IF(编辑!A396="","",编辑!A396)</f>
        <v>100082</v>
      </c>
      <c r="B396" s="109" t="str">
        <f>IF(编辑!B396="","",编辑!B396)</f>
        <v>主线怪物</v>
      </c>
      <c r="C396" s="109">
        <f>IF(编辑!I396="","",编辑!I396)</f>
        <v>730</v>
      </c>
      <c r="D396" s="109">
        <f>IF(编辑!J396="","",编辑!J396)</f>
        <v>0</v>
      </c>
      <c r="E396" s="109" t="str">
        <f>IF(编辑!K396="","",编辑!K396)</f>
        <v/>
      </c>
      <c r="F396" s="109">
        <f>IF(编辑!L396="","",编辑!L396)</f>
        <v>3003</v>
      </c>
      <c r="G396" s="109">
        <f>IF(编辑!N396="","",编辑!N396)</f>
        <v>1</v>
      </c>
      <c r="H396" s="109">
        <f>IF(编辑!O396="","",编辑!O396)</f>
        <v>1</v>
      </c>
      <c r="I396" s="109">
        <f>IF(编辑!P396="","",编辑!P396)</f>
        <v>400</v>
      </c>
      <c r="J396" s="109">
        <f>IF(编辑!Q396="","",编辑!Q396)</f>
        <v>3103</v>
      </c>
      <c r="K396" s="109">
        <f>IF(编辑!S396="","",编辑!S396)</f>
        <v>1</v>
      </c>
      <c r="L396" s="109">
        <f>IF(编辑!T396="","",编辑!T396)</f>
        <v>1</v>
      </c>
      <c r="M396" s="109">
        <f>IF(编辑!U396="","",编辑!U396)</f>
        <v>400</v>
      </c>
      <c r="N396" s="109">
        <f>IF(编辑!V396="","",编辑!V396)</f>
        <v>3403</v>
      </c>
      <c r="O396" s="109">
        <f>IF(编辑!X396="","",编辑!X396)</f>
        <v>1</v>
      </c>
      <c r="P396" s="109">
        <f>IF(编辑!Y396="","",编辑!Y396)</f>
        <v>1</v>
      </c>
      <c r="Q396" s="109">
        <f>IF(编辑!Z396="","",编辑!Z396)</f>
        <v>400</v>
      </c>
      <c r="R396" s="109">
        <f>IF(编辑!AA396="","",编辑!AA396)</f>
        <v>1472</v>
      </c>
      <c r="S396" s="109">
        <f>IF(编辑!AC396="","",编辑!AC396)</f>
        <v>1</v>
      </c>
      <c r="T396" s="109">
        <f>IF(编辑!AD396="","",编辑!AD396)</f>
        <v>1</v>
      </c>
      <c r="U396" s="109">
        <f>IF(编辑!AE396="","",编辑!AE396)</f>
        <v>1</v>
      </c>
      <c r="V396" s="109">
        <f>IF(编辑!AF396="","",编辑!AF396)</f>
        <v>5163</v>
      </c>
      <c r="W396" s="109">
        <f>IF(编辑!AH396="","",编辑!AH396)</f>
        <v>1</v>
      </c>
      <c r="X396" s="109">
        <f>IF(编辑!AI396="","",编辑!AI396)</f>
        <v>1</v>
      </c>
      <c r="Y396" s="109">
        <f>IF(编辑!AJ396="","",编辑!AJ396)</f>
        <v>100</v>
      </c>
      <c r="Z396" s="109">
        <f>IF(编辑!AK396="","",编辑!AK396)</f>
        <v>202008</v>
      </c>
      <c r="AA396" s="109">
        <f>IF(编辑!AM396="","",编辑!AM396)</f>
        <v>1</v>
      </c>
      <c r="AB396" s="109">
        <f>IF(编辑!AN396="","",编辑!AN396)</f>
        <v>1</v>
      </c>
      <c r="AC396" s="111">
        <f>IF(编辑!AO396="","",编辑!AO396)</f>
        <v>100</v>
      </c>
    </row>
    <row r="397" spans="1:29">
      <c r="A397" s="109">
        <f>IF(编辑!A397="","",编辑!A397)</f>
        <v>100083</v>
      </c>
      <c r="B397" s="109" t="str">
        <f>IF(编辑!B397="","",编辑!B397)</f>
        <v>主线怪物</v>
      </c>
      <c r="C397" s="109">
        <f>IF(编辑!I397="","",编辑!I397)</f>
        <v>3650</v>
      </c>
      <c r="D397" s="109">
        <f>IF(编辑!J397="","",编辑!J397)</f>
        <v>0</v>
      </c>
      <c r="E397" s="109" t="str">
        <f>IF(编辑!K397="","",编辑!K397)</f>
        <v/>
      </c>
      <c r="F397" s="109">
        <f>IF(编辑!L397="","",编辑!L397)</f>
        <v>3003</v>
      </c>
      <c r="G397" s="109">
        <f>IF(编辑!N397="","",编辑!N397)</f>
        <v>1</v>
      </c>
      <c r="H397" s="109">
        <f>IF(编辑!O397="","",编辑!O397)</f>
        <v>1</v>
      </c>
      <c r="I397" s="109">
        <f>IF(编辑!P397="","",编辑!P397)</f>
        <v>400</v>
      </c>
      <c r="J397" s="109">
        <f>IF(编辑!Q397="","",编辑!Q397)</f>
        <v>3103</v>
      </c>
      <c r="K397" s="109">
        <f>IF(编辑!S397="","",编辑!S397)</f>
        <v>1</v>
      </c>
      <c r="L397" s="109">
        <f>IF(编辑!T397="","",编辑!T397)</f>
        <v>1</v>
      </c>
      <c r="M397" s="109">
        <f>IF(编辑!U397="","",编辑!U397)</f>
        <v>400</v>
      </c>
      <c r="N397" s="109">
        <f>IF(编辑!V397="","",编辑!V397)</f>
        <v>3403</v>
      </c>
      <c r="O397" s="109">
        <f>IF(编辑!X397="","",编辑!X397)</f>
        <v>1</v>
      </c>
      <c r="P397" s="109">
        <f>IF(编辑!Y397="","",编辑!Y397)</f>
        <v>1</v>
      </c>
      <c r="Q397" s="109">
        <f>IF(编辑!Z397="","",编辑!Z397)</f>
        <v>400</v>
      </c>
      <c r="R397" s="109">
        <f>IF(编辑!AA397="","",编辑!AA397)</f>
        <v>1472</v>
      </c>
      <c r="S397" s="109">
        <f>IF(编辑!AC397="","",编辑!AC397)</f>
        <v>1</v>
      </c>
      <c r="T397" s="109">
        <f>IF(编辑!AD397="","",编辑!AD397)</f>
        <v>1</v>
      </c>
      <c r="U397" s="109">
        <f>IF(编辑!AE397="","",编辑!AE397)</f>
        <v>1</v>
      </c>
      <c r="V397" s="109">
        <f>IF(编辑!AF397="","",编辑!AF397)</f>
        <v>5169</v>
      </c>
      <c r="W397" s="109">
        <f>IF(编辑!AH397="","",编辑!AH397)</f>
        <v>1</v>
      </c>
      <c r="X397" s="109">
        <f>IF(编辑!AI397="","",编辑!AI397)</f>
        <v>1</v>
      </c>
      <c r="Y397" s="109">
        <f>IF(编辑!AJ397="","",编辑!AJ397)</f>
        <v>100</v>
      </c>
      <c r="Z397" s="109">
        <f>IF(编辑!AK397="","",编辑!AK397)</f>
        <v>202008</v>
      </c>
      <c r="AA397" s="109">
        <f>IF(编辑!AM397="","",编辑!AM397)</f>
        <v>1</v>
      </c>
      <c r="AB397" s="109">
        <f>IF(编辑!AN397="","",编辑!AN397)</f>
        <v>1</v>
      </c>
      <c r="AC397" s="111">
        <f>IF(编辑!AO397="","",编辑!AO397)</f>
        <v>100</v>
      </c>
    </row>
    <row r="398" spans="1:29">
      <c r="A398" s="109">
        <f>IF(编辑!A398="","",编辑!A398)</f>
        <v>100084</v>
      </c>
      <c r="B398" s="109" t="str">
        <f>IF(编辑!B398="","",编辑!B398)</f>
        <v>主线怪物</v>
      </c>
      <c r="C398" s="109">
        <f>IF(编辑!I398="","",编辑!I398)</f>
        <v>730</v>
      </c>
      <c r="D398" s="109">
        <f>IF(编辑!J398="","",编辑!J398)</f>
        <v>0</v>
      </c>
      <c r="E398" s="109" t="str">
        <f>IF(编辑!K398="","",编辑!K398)</f>
        <v/>
      </c>
      <c r="F398" s="109">
        <f>IF(编辑!L398="","",编辑!L398)</f>
        <v>3003</v>
      </c>
      <c r="G398" s="109">
        <f>IF(编辑!N398="","",编辑!N398)</f>
        <v>1</v>
      </c>
      <c r="H398" s="109">
        <f>IF(编辑!O398="","",编辑!O398)</f>
        <v>1</v>
      </c>
      <c r="I398" s="109">
        <f>IF(编辑!P398="","",编辑!P398)</f>
        <v>400</v>
      </c>
      <c r="J398" s="109">
        <f>IF(编辑!Q398="","",编辑!Q398)</f>
        <v>3103</v>
      </c>
      <c r="K398" s="109">
        <f>IF(编辑!S398="","",编辑!S398)</f>
        <v>1</v>
      </c>
      <c r="L398" s="109">
        <f>IF(编辑!T398="","",编辑!T398)</f>
        <v>1</v>
      </c>
      <c r="M398" s="109">
        <f>IF(编辑!U398="","",编辑!U398)</f>
        <v>400</v>
      </c>
      <c r="N398" s="109">
        <f>IF(编辑!V398="","",编辑!V398)</f>
        <v>3403</v>
      </c>
      <c r="O398" s="109">
        <f>IF(编辑!X398="","",编辑!X398)</f>
        <v>1</v>
      </c>
      <c r="P398" s="109">
        <f>IF(编辑!Y398="","",编辑!Y398)</f>
        <v>1</v>
      </c>
      <c r="Q398" s="109">
        <f>IF(编辑!Z398="","",编辑!Z398)</f>
        <v>400</v>
      </c>
      <c r="R398" s="109">
        <f>IF(编辑!AA398="","",编辑!AA398)</f>
        <v>1472</v>
      </c>
      <c r="S398" s="109">
        <f>IF(编辑!AC398="","",编辑!AC398)</f>
        <v>1</v>
      </c>
      <c r="T398" s="109">
        <f>IF(编辑!AD398="","",编辑!AD398)</f>
        <v>1</v>
      </c>
      <c r="U398" s="109">
        <f>IF(编辑!AE398="","",编辑!AE398)</f>
        <v>1</v>
      </c>
      <c r="V398" s="109">
        <f>IF(编辑!AF398="","",编辑!AF398)</f>
        <v>5169</v>
      </c>
      <c r="W398" s="109">
        <f>IF(编辑!AH398="","",编辑!AH398)</f>
        <v>1</v>
      </c>
      <c r="X398" s="109">
        <f>IF(编辑!AI398="","",编辑!AI398)</f>
        <v>1</v>
      </c>
      <c r="Y398" s="109">
        <f>IF(编辑!AJ398="","",编辑!AJ398)</f>
        <v>100</v>
      </c>
      <c r="Z398" s="109">
        <f>IF(编辑!AK398="","",编辑!AK398)</f>
        <v>202008</v>
      </c>
      <c r="AA398" s="109">
        <f>IF(编辑!AM398="","",编辑!AM398)</f>
        <v>1</v>
      </c>
      <c r="AB398" s="109">
        <f>IF(编辑!AN398="","",编辑!AN398)</f>
        <v>1</v>
      </c>
      <c r="AC398" s="111">
        <f>IF(编辑!AO398="","",编辑!AO398)</f>
        <v>100</v>
      </c>
    </row>
    <row r="399" spans="1:29">
      <c r="A399" s="109">
        <f>IF(编辑!A399="","",编辑!A399)</f>
        <v>100085</v>
      </c>
      <c r="B399" s="109" t="str">
        <f>IF(编辑!B399="","",编辑!B399)</f>
        <v>主线怪物</v>
      </c>
      <c r="C399" s="109">
        <f>IF(编辑!I399="","",编辑!I399)</f>
        <v>770</v>
      </c>
      <c r="D399" s="109">
        <f>IF(编辑!J399="","",编辑!J399)</f>
        <v>0</v>
      </c>
      <c r="E399" s="109" t="str">
        <f>IF(编辑!K399="","",编辑!K399)</f>
        <v/>
      </c>
      <c r="F399" s="109">
        <f>IF(编辑!L399="","",编辑!L399)</f>
        <v>3004</v>
      </c>
      <c r="G399" s="109">
        <f>IF(编辑!N399="","",编辑!N399)</f>
        <v>1</v>
      </c>
      <c r="H399" s="109">
        <f>IF(编辑!O399="","",编辑!O399)</f>
        <v>1</v>
      </c>
      <c r="I399" s="109">
        <f>IF(编辑!P399="","",编辑!P399)</f>
        <v>300</v>
      </c>
      <c r="J399" s="109">
        <f>IF(编辑!Q399="","",编辑!Q399)</f>
        <v>3104</v>
      </c>
      <c r="K399" s="109">
        <f>IF(编辑!S399="","",编辑!S399)</f>
        <v>1</v>
      </c>
      <c r="L399" s="109">
        <f>IF(编辑!T399="","",编辑!T399)</f>
        <v>1</v>
      </c>
      <c r="M399" s="109">
        <f>IF(编辑!U399="","",编辑!U399)</f>
        <v>300</v>
      </c>
      <c r="N399" s="109">
        <f>IF(编辑!V399="","",编辑!V399)</f>
        <v>3404</v>
      </c>
      <c r="O399" s="109">
        <f>IF(编辑!X399="","",编辑!X399)</f>
        <v>1</v>
      </c>
      <c r="P399" s="109">
        <f>IF(编辑!Y399="","",编辑!Y399)</f>
        <v>1</v>
      </c>
      <c r="Q399" s="109">
        <f>IF(编辑!Z399="","",编辑!Z399)</f>
        <v>300</v>
      </c>
      <c r="R399" s="109">
        <f>IF(编辑!AA399="","",编辑!AA399)</f>
        <v>1472</v>
      </c>
      <c r="S399" s="109">
        <f>IF(编辑!AC399="","",编辑!AC399)</f>
        <v>1</v>
      </c>
      <c r="T399" s="109">
        <f>IF(编辑!AD399="","",编辑!AD399)</f>
        <v>1</v>
      </c>
      <c r="U399" s="109">
        <f>IF(编辑!AE399="","",编辑!AE399)</f>
        <v>1</v>
      </c>
      <c r="V399" s="109">
        <f>IF(编辑!AF399="","",编辑!AF399)</f>
        <v>5159</v>
      </c>
      <c r="W399" s="109">
        <f>IF(编辑!AH399="","",编辑!AH399)</f>
        <v>1</v>
      </c>
      <c r="X399" s="109">
        <f>IF(编辑!AI399="","",编辑!AI399)</f>
        <v>1</v>
      </c>
      <c r="Y399" s="109">
        <f>IF(编辑!AJ399="","",编辑!AJ399)</f>
        <v>30</v>
      </c>
      <c r="Z399" s="109">
        <f>IF(编辑!AK399="","",编辑!AK399)</f>
        <v>202008</v>
      </c>
      <c r="AA399" s="109">
        <f>IF(编辑!AM399="","",编辑!AM399)</f>
        <v>1</v>
      </c>
      <c r="AB399" s="109">
        <f>IF(编辑!AN399="","",编辑!AN399)</f>
        <v>1</v>
      </c>
      <c r="AC399" s="111">
        <f>IF(编辑!AO399="","",编辑!AO399)</f>
        <v>100</v>
      </c>
    </row>
    <row r="400" spans="1:29">
      <c r="A400" s="109">
        <f>IF(编辑!A400="","",编辑!A400)</f>
        <v>100086</v>
      </c>
      <c r="B400" s="109" t="str">
        <f>IF(编辑!B400="","",编辑!B400)</f>
        <v>主线怪物</v>
      </c>
      <c r="C400" s="109">
        <f>IF(编辑!I400="","",编辑!I400)</f>
        <v>770</v>
      </c>
      <c r="D400" s="109">
        <f>IF(编辑!J400="","",编辑!J400)</f>
        <v>0</v>
      </c>
      <c r="E400" s="109" t="str">
        <f>IF(编辑!K400="","",编辑!K400)</f>
        <v/>
      </c>
      <c r="F400" s="109">
        <f>IF(编辑!L400="","",编辑!L400)</f>
        <v>3004</v>
      </c>
      <c r="G400" s="109">
        <f>IF(编辑!N400="","",编辑!N400)</f>
        <v>1</v>
      </c>
      <c r="H400" s="109">
        <f>IF(编辑!O400="","",编辑!O400)</f>
        <v>1</v>
      </c>
      <c r="I400" s="109">
        <f>IF(编辑!P400="","",编辑!P400)</f>
        <v>300</v>
      </c>
      <c r="J400" s="109">
        <f>IF(编辑!Q400="","",编辑!Q400)</f>
        <v>3104</v>
      </c>
      <c r="K400" s="109">
        <f>IF(编辑!S400="","",编辑!S400)</f>
        <v>1</v>
      </c>
      <c r="L400" s="109">
        <f>IF(编辑!T400="","",编辑!T400)</f>
        <v>1</v>
      </c>
      <c r="M400" s="109">
        <f>IF(编辑!U400="","",编辑!U400)</f>
        <v>300</v>
      </c>
      <c r="N400" s="109">
        <f>IF(编辑!V400="","",编辑!V400)</f>
        <v>3404</v>
      </c>
      <c r="O400" s="109">
        <f>IF(编辑!X400="","",编辑!X400)</f>
        <v>1</v>
      </c>
      <c r="P400" s="109">
        <f>IF(编辑!Y400="","",编辑!Y400)</f>
        <v>1</v>
      </c>
      <c r="Q400" s="109">
        <f>IF(编辑!Z400="","",编辑!Z400)</f>
        <v>300</v>
      </c>
      <c r="R400" s="109">
        <f>IF(编辑!AA400="","",编辑!AA400)</f>
        <v>1472</v>
      </c>
      <c r="S400" s="109">
        <f>IF(编辑!AC400="","",编辑!AC400)</f>
        <v>1</v>
      </c>
      <c r="T400" s="109">
        <f>IF(编辑!AD400="","",编辑!AD400)</f>
        <v>1</v>
      </c>
      <c r="U400" s="109">
        <f>IF(编辑!AE400="","",编辑!AE400)</f>
        <v>1</v>
      </c>
      <c r="V400" s="109">
        <f>IF(编辑!AF400="","",编辑!AF400)</f>
        <v>5165</v>
      </c>
      <c r="W400" s="109">
        <f>IF(编辑!AH400="","",编辑!AH400)</f>
        <v>1</v>
      </c>
      <c r="X400" s="109">
        <f>IF(编辑!AI400="","",编辑!AI400)</f>
        <v>1</v>
      </c>
      <c r="Y400" s="109">
        <f>IF(编辑!AJ400="","",编辑!AJ400)</f>
        <v>30</v>
      </c>
      <c r="Z400" s="109">
        <f>IF(编辑!AK400="","",编辑!AK400)</f>
        <v>202008</v>
      </c>
      <c r="AA400" s="109">
        <f>IF(编辑!AM400="","",编辑!AM400)</f>
        <v>1</v>
      </c>
      <c r="AB400" s="109">
        <f>IF(编辑!AN400="","",编辑!AN400)</f>
        <v>1</v>
      </c>
      <c r="AC400" s="111">
        <f>IF(编辑!AO400="","",编辑!AO400)</f>
        <v>100</v>
      </c>
    </row>
    <row r="401" spans="1:29">
      <c r="A401" s="109">
        <f>IF(编辑!A401="","",编辑!A401)</f>
        <v>100087</v>
      </c>
      <c r="B401" s="109" t="str">
        <f>IF(编辑!B401="","",编辑!B401)</f>
        <v>主线怪物</v>
      </c>
      <c r="C401" s="109">
        <f>IF(编辑!I401="","",编辑!I401)</f>
        <v>3850</v>
      </c>
      <c r="D401" s="109">
        <f>IF(编辑!J401="","",编辑!J401)</f>
        <v>0</v>
      </c>
      <c r="E401" s="109" t="str">
        <f>IF(编辑!K401="","",编辑!K401)</f>
        <v/>
      </c>
      <c r="F401" s="109">
        <f>IF(编辑!L401="","",编辑!L401)</f>
        <v>3004</v>
      </c>
      <c r="G401" s="109">
        <f>IF(编辑!N401="","",编辑!N401)</f>
        <v>1</v>
      </c>
      <c r="H401" s="109">
        <f>IF(编辑!O401="","",编辑!O401)</f>
        <v>1</v>
      </c>
      <c r="I401" s="109">
        <f>IF(编辑!P401="","",编辑!P401)</f>
        <v>300</v>
      </c>
      <c r="J401" s="109">
        <f>IF(编辑!Q401="","",编辑!Q401)</f>
        <v>3104</v>
      </c>
      <c r="K401" s="109">
        <f>IF(编辑!S401="","",编辑!S401)</f>
        <v>1</v>
      </c>
      <c r="L401" s="109">
        <f>IF(编辑!T401="","",编辑!T401)</f>
        <v>1</v>
      </c>
      <c r="M401" s="109">
        <f>IF(编辑!U401="","",编辑!U401)</f>
        <v>300</v>
      </c>
      <c r="N401" s="109">
        <f>IF(编辑!V401="","",编辑!V401)</f>
        <v>3404</v>
      </c>
      <c r="O401" s="109">
        <f>IF(编辑!X401="","",编辑!X401)</f>
        <v>1</v>
      </c>
      <c r="P401" s="109">
        <f>IF(编辑!Y401="","",编辑!Y401)</f>
        <v>1</v>
      </c>
      <c r="Q401" s="109">
        <f>IF(编辑!Z401="","",编辑!Z401)</f>
        <v>300</v>
      </c>
      <c r="R401" s="109">
        <f>IF(编辑!AA401="","",编辑!AA401)</f>
        <v>1472</v>
      </c>
      <c r="S401" s="109">
        <f>IF(编辑!AC401="","",编辑!AC401)</f>
        <v>1</v>
      </c>
      <c r="T401" s="109">
        <f>IF(编辑!AD401="","",编辑!AD401)</f>
        <v>1</v>
      </c>
      <c r="U401" s="109">
        <f>IF(编辑!AE401="","",编辑!AE401)</f>
        <v>1</v>
      </c>
      <c r="V401" s="109">
        <f>IF(编辑!AF401="","",编辑!AF401)</f>
        <v>5171</v>
      </c>
      <c r="W401" s="109">
        <f>IF(编辑!AH401="","",编辑!AH401)</f>
        <v>1</v>
      </c>
      <c r="X401" s="109">
        <f>IF(编辑!AI401="","",编辑!AI401)</f>
        <v>1</v>
      </c>
      <c r="Y401" s="109">
        <f>IF(编辑!AJ401="","",编辑!AJ401)</f>
        <v>30</v>
      </c>
      <c r="Z401" s="109">
        <f>IF(编辑!AK401="","",编辑!AK401)</f>
        <v>202008</v>
      </c>
      <c r="AA401" s="109">
        <f>IF(编辑!AM401="","",编辑!AM401)</f>
        <v>1</v>
      </c>
      <c r="AB401" s="109">
        <f>IF(编辑!AN401="","",编辑!AN401)</f>
        <v>1</v>
      </c>
      <c r="AC401" s="111">
        <f>IF(编辑!AO401="","",编辑!AO401)</f>
        <v>100</v>
      </c>
    </row>
    <row r="402" spans="1:29">
      <c r="A402" s="109">
        <f>IF(编辑!A402="","",编辑!A402)</f>
        <v>100088</v>
      </c>
      <c r="B402" s="109" t="str">
        <f>IF(编辑!B402="","",编辑!B402)</f>
        <v>主线怪物</v>
      </c>
      <c r="C402" s="109">
        <f>IF(编辑!I402="","",编辑!I402)</f>
        <v>770</v>
      </c>
      <c r="D402" s="109">
        <f>IF(编辑!J402="","",编辑!J402)</f>
        <v>0</v>
      </c>
      <c r="E402" s="109" t="str">
        <f>IF(编辑!K402="","",编辑!K402)</f>
        <v/>
      </c>
      <c r="F402" s="109">
        <f>IF(编辑!L402="","",编辑!L402)</f>
        <v>3004</v>
      </c>
      <c r="G402" s="109">
        <f>IF(编辑!N402="","",编辑!N402)</f>
        <v>1</v>
      </c>
      <c r="H402" s="109">
        <f>IF(编辑!O402="","",编辑!O402)</f>
        <v>1</v>
      </c>
      <c r="I402" s="109">
        <f>IF(编辑!P402="","",编辑!P402)</f>
        <v>300</v>
      </c>
      <c r="J402" s="109">
        <f>IF(编辑!Q402="","",编辑!Q402)</f>
        <v>3104</v>
      </c>
      <c r="K402" s="109">
        <f>IF(编辑!S402="","",编辑!S402)</f>
        <v>1</v>
      </c>
      <c r="L402" s="109">
        <f>IF(编辑!T402="","",编辑!T402)</f>
        <v>1</v>
      </c>
      <c r="M402" s="109">
        <f>IF(编辑!U402="","",编辑!U402)</f>
        <v>300</v>
      </c>
      <c r="N402" s="109">
        <f>IF(编辑!V402="","",编辑!V402)</f>
        <v>3404</v>
      </c>
      <c r="O402" s="109">
        <f>IF(编辑!X402="","",编辑!X402)</f>
        <v>1</v>
      </c>
      <c r="P402" s="109">
        <f>IF(编辑!Y402="","",编辑!Y402)</f>
        <v>1</v>
      </c>
      <c r="Q402" s="109">
        <f>IF(编辑!Z402="","",编辑!Z402)</f>
        <v>300</v>
      </c>
      <c r="R402" s="109">
        <f>IF(编辑!AA402="","",编辑!AA402)</f>
        <v>7021</v>
      </c>
      <c r="S402" s="109">
        <f>IF(编辑!AC402="","",编辑!AC402)</f>
        <v>1</v>
      </c>
      <c r="T402" s="109">
        <f>IF(编辑!AD402="","",编辑!AD402)</f>
        <v>1</v>
      </c>
      <c r="U402" s="109">
        <f>IF(编辑!AE402="","",编辑!AE402)</f>
        <v>10000</v>
      </c>
      <c r="V402" s="109">
        <f>IF(编辑!AF402="","",编辑!AF402)</f>
        <v>5159</v>
      </c>
      <c r="W402" s="109">
        <f>IF(编辑!AH402="","",编辑!AH402)</f>
        <v>1</v>
      </c>
      <c r="X402" s="109">
        <f>IF(编辑!AI402="","",编辑!AI402)</f>
        <v>1</v>
      </c>
      <c r="Y402" s="109">
        <f>IF(编辑!AJ402="","",编辑!AJ402)</f>
        <v>30</v>
      </c>
      <c r="Z402" s="109">
        <f>IF(编辑!AK402="","",编辑!AK402)</f>
        <v>202008</v>
      </c>
      <c r="AA402" s="109">
        <f>IF(编辑!AM402="","",编辑!AM402)</f>
        <v>1</v>
      </c>
      <c r="AB402" s="109">
        <f>IF(编辑!AN402="","",编辑!AN402)</f>
        <v>1</v>
      </c>
      <c r="AC402" s="111">
        <f>IF(编辑!AO402="","",编辑!AO402)</f>
        <v>100</v>
      </c>
    </row>
    <row r="403" spans="1:29">
      <c r="A403" s="109">
        <f>IF(编辑!A403="","",编辑!A403)</f>
        <v>100089</v>
      </c>
      <c r="B403" s="109" t="str">
        <f>IF(编辑!B403="","",编辑!B403)</f>
        <v>主线怪物</v>
      </c>
      <c r="C403" s="109">
        <f>IF(编辑!I403="","",编辑!I403)</f>
        <v>820</v>
      </c>
      <c r="D403" s="109">
        <f>IF(编辑!J403="","",编辑!J403)</f>
        <v>0</v>
      </c>
      <c r="E403" s="109" t="str">
        <f>IF(编辑!K403="","",编辑!K403)</f>
        <v/>
      </c>
      <c r="F403" s="109">
        <f>IF(编辑!L403="","",编辑!L403)</f>
        <v>3004</v>
      </c>
      <c r="G403" s="109">
        <f>IF(编辑!N403="","",编辑!N403)</f>
        <v>1</v>
      </c>
      <c r="H403" s="109">
        <f>IF(编辑!O403="","",编辑!O403)</f>
        <v>1</v>
      </c>
      <c r="I403" s="109">
        <f>IF(编辑!P403="","",编辑!P403)</f>
        <v>300</v>
      </c>
      <c r="J403" s="109">
        <f>IF(编辑!Q403="","",编辑!Q403)</f>
        <v>3104</v>
      </c>
      <c r="K403" s="109">
        <f>IF(编辑!S403="","",编辑!S403)</f>
        <v>1</v>
      </c>
      <c r="L403" s="109">
        <f>IF(编辑!T403="","",编辑!T403)</f>
        <v>1</v>
      </c>
      <c r="M403" s="109">
        <f>IF(编辑!U403="","",编辑!U403)</f>
        <v>300</v>
      </c>
      <c r="N403" s="109">
        <f>IF(编辑!V403="","",编辑!V403)</f>
        <v>3404</v>
      </c>
      <c r="O403" s="109">
        <f>IF(编辑!X403="","",编辑!X403)</f>
        <v>1</v>
      </c>
      <c r="P403" s="109">
        <f>IF(编辑!Y403="","",编辑!Y403)</f>
        <v>1</v>
      </c>
      <c r="Q403" s="109">
        <f>IF(编辑!Z403="","",编辑!Z403)</f>
        <v>300</v>
      </c>
      <c r="R403" s="109">
        <f>IF(编辑!AA403="","",编辑!AA403)</f>
        <v>1472</v>
      </c>
      <c r="S403" s="109">
        <f>IF(编辑!AC403="","",编辑!AC403)</f>
        <v>1</v>
      </c>
      <c r="T403" s="109">
        <f>IF(编辑!AD403="","",编辑!AD403)</f>
        <v>1</v>
      </c>
      <c r="U403" s="109">
        <f>IF(编辑!AE403="","",编辑!AE403)</f>
        <v>1</v>
      </c>
      <c r="V403" s="109">
        <f>IF(编辑!AF403="","",编辑!AF403)</f>
        <v>5165</v>
      </c>
      <c r="W403" s="109">
        <f>IF(编辑!AH403="","",编辑!AH403)</f>
        <v>1</v>
      </c>
      <c r="X403" s="109">
        <f>IF(编辑!AI403="","",编辑!AI403)</f>
        <v>1</v>
      </c>
      <c r="Y403" s="109">
        <f>IF(编辑!AJ403="","",编辑!AJ403)</f>
        <v>30</v>
      </c>
      <c r="Z403" s="109">
        <f>IF(编辑!AK403="","",编辑!AK403)</f>
        <v>202008</v>
      </c>
      <c r="AA403" s="109">
        <f>IF(编辑!AM403="","",编辑!AM403)</f>
        <v>1</v>
      </c>
      <c r="AB403" s="109">
        <f>IF(编辑!AN403="","",编辑!AN403)</f>
        <v>1</v>
      </c>
      <c r="AC403" s="111">
        <f>IF(编辑!AO403="","",编辑!AO403)</f>
        <v>100</v>
      </c>
    </row>
    <row r="404" spans="1:29">
      <c r="A404" s="109">
        <f>IF(编辑!A404="","",编辑!A404)</f>
        <v>100090</v>
      </c>
      <c r="B404" s="109" t="str">
        <f>IF(编辑!B404="","",编辑!B404)</f>
        <v>主线怪物</v>
      </c>
      <c r="C404" s="109">
        <f>IF(编辑!I404="","",编辑!I404)</f>
        <v>820</v>
      </c>
      <c r="D404" s="109">
        <f>IF(编辑!J404="","",编辑!J404)</f>
        <v>0</v>
      </c>
      <c r="E404" s="109" t="str">
        <f>IF(编辑!K404="","",编辑!K404)</f>
        <v/>
      </c>
      <c r="F404" s="109">
        <f>IF(编辑!L404="","",编辑!L404)</f>
        <v>3004</v>
      </c>
      <c r="G404" s="109">
        <f>IF(编辑!N404="","",编辑!N404)</f>
        <v>1</v>
      </c>
      <c r="H404" s="109">
        <f>IF(编辑!O404="","",编辑!O404)</f>
        <v>1</v>
      </c>
      <c r="I404" s="109">
        <f>IF(编辑!P404="","",编辑!P404)</f>
        <v>300</v>
      </c>
      <c r="J404" s="109">
        <f>IF(编辑!Q404="","",编辑!Q404)</f>
        <v>3104</v>
      </c>
      <c r="K404" s="109">
        <f>IF(编辑!S404="","",编辑!S404)</f>
        <v>1</v>
      </c>
      <c r="L404" s="109">
        <f>IF(编辑!T404="","",编辑!T404)</f>
        <v>1</v>
      </c>
      <c r="M404" s="109">
        <f>IF(编辑!U404="","",编辑!U404)</f>
        <v>300</v>
      </c>
      <c r="N404" s="109">
        <f>IF(编辑!V404="","",编辑!V404)</f>
        <v>3404</v>
      </c>
      <c r="O404" s="109">
        <f>IF(编辑!X404="","",编辑!X404)</f>
        <v>1</v>
      </c>
      <c r="P404" s="109">
        <f>IF(编辑!Y404="","",编辑!Y404)</f>
        <v>1</v>
      </c>
      <c r="Q404" s="109">
        <f>IF(编辑!Z404="","",编辑!Z404)</f>
        <v>300</v>
      </c>
      <c r="R404" s="109">
        <f>IF(编辑!AA404="","",编辑!AA404)</f>
        <v>1472</v>
      </c>
      <c r="S404" s="109">
        <f>IF(编辑!AC404="","",编辑!AC404)</f>
        <v>1</v>
      </c>
      <c r="T404" s="109">
        <f>IF(编辑!AD404="","",编辑!AD404)</f>
        <v>1</v>
      </c>
      <c r="U404" s="109">
        <f>IF(编辑!AE404="","",编辑!AE404)</f>
        <v>1</v>
      </c>
      <c r="V404" s="109">
        <f>IF(编辑!AF404="","",编辑!AF404)</f>
        <v>5171</v>
      </c>
      <c r="W404" s="109">
        <f>IF(编辑!AH404="","",编辑!AH404)</f>
        <v>1</v>
      </c>
      <c r="X404" s="109">
        <f>IF(编辑!AI404="","",编辑!AI404)</f>
        <v>1</v>
      </c>
      <c r="Y404" s="109">
        <f>IF(编辑!AJ404="","",编辑!AJ404)</f>
        <v>30</v>
      </c>
      <c r="Z404" s="109">
        <f>IF(编辑!AK404="","",编辑!AK404)</f>
        <v>202008</v>
      </c>
      <c r="AA404" s="109">
        <f>IF(编辑!AM404="","",编辑!AM404)</f>
        <v>1</v>
      </c>
      <c r="AB404" s="109">
        <f>IF(编辑!AN404="","",编辑!AN404)</f>
        <v>1</v>
      </c>
      <c r="AC404" s="111">
        <f>IF(编辑!AO404="","",编辑!AO404)</f>
        <v>100</v>
      </c>
    </row>
    <row r="405" spans="1:29">
      <c r="A405" s="109">
        <f>IF(编辑!A405="","",编辑!A405)</f>
        <v>100091</v>
      </c>
      <c r="B405" s="109" t="str">
        <f>IF(编辑!B405="","",编辑!B405)</f>
        <v>主线怪物</v>
      </c>
      <c r="C405" s="109">
        <f>IF(编辑!I405="","",编辑!I405)</f>
        <v>820</v>
      </c>
      <c r="D405" s="109">
        <f>IF(编辑!J405="","",编辑!J405)</f>
        <v>0</v>
      </c>
      <c r="E405" s="109" t="str">
        <f>IF(编辑!K405="","",编辑!K405)</f>
        <v/>
      </c>
      <c r="F405" s="109">
        <f>IF(编辑!L405="","",编辑!L405)</f>
        <v>3004</v>
      </c>
      <c r="G405" s="109">
        <f>IF(编辑!N405="","",编辑!N405)</f>
        <v>1</v>
      </c>
      <c r="H405" s="109">
        <f>IF(编辑!O405="","",编辑!O405)</f>
        <v>1</v>
      </c>
      <c r="I405" s="109">
        <f>IF(编辑!P405="","",编辑!P405)</f>
        <v>300</v>
      </c>
      <c r="J405" s="109">
        <f>IF(编辑!Q405="","",编辑!Q405)</f>
        <v>3104</v>
      </c>
      <c r="K405" s="109">
        <f>IF(编辑!S405="","",编辑!S405)</f>
        <v>1</v>
      </c>
      <c r="L405" s="109">
        <f>IF(编辑!T405="","",编辑!T405)</f>
        <v>1</v>
      </c>
      <c r="M405" s="109">
        <f>IF(编辑!U405="","",编辑!U405)</f>
        <v>300</v>
      </c>
      <c r="N405" s="109">
        <f>IF(编辑!V405="","",编辑!V405)</f>
        <v>3404</v>
      </c>
      <c r="O405" s="109">
        <f>IF(编辑!X405="","",编辑!X405)</f>
        <v>1</v>
      </c>
      <c r="P405" s="109">
        <f>IF(编辑!Y405="","",编辑!Y405)</f>
        <v>1</v>
      </c>
      <c r="Q405" s="109">
        <f>IF(编辑!Z405="","",编辑!Z405)</f>
        <v>300</v>
      </c>
      <c r="R405" s="109">
        <f>IF(编辑!AA405="","",编辑!AA405)</f>
        <v>1472</v>
      </c>
      <c r="S405" s="109">
        <f>IF(编辑!AC405="","",编辑!AC405)</f>
        <v>1</v>
      </c>
      <c r="T405" s="109">
        <f>IF(编辑!AD405="","",编辑!AD405)</f>
        <v>1</v>
      </c>
      <c r="U405" s="109">
        <f>IF(编辑!AE405="","",编辑!AE405)</f>
        <v>1</v>
      </c>
      <c r="V405" s="109">
        <f>IF(编辑!AF405="","",编辑!AF405)</f>
        <v>5159</v>
      </c>
      <c r="W405" s="109">
        <f>IF(编辑!AH405="","",编辑!AH405)</f>
        <v>1</v>
      </c>
      <c r="X405" s="109">
        <f>IF(编辑!AI405="","",编辑!AI405)</f>
        <v>1</v>
      </c>
      <c r="Y405" s="109">
        <f>IF(编辑!AJ405="","",编辑!AJ405)</f>
        <v>30</v>
      </c>
      <c r="Z405" s="109">
        <f>IF(编辑!AK405="","",编辑!AK405)</f>
        <v>202008</v>
      </c>
      <c r="AA405" s="109">
        <f>IF(编辑!AM405="","",编辑!AM405)</f>
        <v>1</v>
      </c>
      <c r="AB405" s="109">
        <f>IF(编辑!AN405="","",编辑!AN405)</f>
        <v>1</v>
      </c>
      <c r="AC405" s="111">
        <f>IF(编辑!AO405="","",编辑!AO405)</f>
        <v>100</v>
      </c>
    </row>
    <row r="406" spans="1:29">
      <c r="A406" s="109">
        <f>IF(编辑!A406="","",编辑!A406)</f>
        <v>100092</v>
      </c>
      <c r="B406" s="109" t="str">
        <f>IF(编辑!B406="","",编辑!B406)</f>
        <v>主线怪物</v>
      </c>
      <c r="C406" s="109">
        <f>IF(编辑!I406="","",编辑!I406)</f>
        <v>4300</v>
      </c>
      <c r="D406" s="109">
        <f>IF(编辑!J406="","",编辑!J406)</f>
        <v>0</v>
      </c>
      <c r="E406" s="109" t="str">
        <f>IF(编辑!K406="","",编辑!K406)</f>
        <v/>
      </c>
      <c r="F406" s="109">
        <f>IF(编辑!L406="","",编辑!L406)</f>
        <v>3004</v>
      </c>
      <c r="G406" s="109">
        <f>IF(编辑!N406="","",编辑!N406)</f>
        <v>1</v>
      </c>
      <c r="H406" s="109">
        <f>IF(编辑!O406="","",编辑!O406)</f>
        <v>1</v>
      </c>
      <c r="I406" s="109">
        <f>IF(编辑!P406="","",编辑!P406)</f>
        <v>300</v>
      </c>
      <c r="J406" s="109">
        <f>IF(编辑!Q406="","",编辑!Q406)</f>
        <v>3104</v>
      </c>
      <c r="K406" s="109">
        <f>IF(编辑!S406="","",编辑!S406)</f>
        <v>1</v>
      </c>
      <c r="L406" s="109">
        <f>IF(编辑!T406="","",编辑!T406)</f>
        <v>1</v>
      </c>
      <c r="M406" s="109">
        <f>IF(编辑!U406="","",编辑!U406)</f>
        <v>300</v>
      </c>
      <c r="N406" s="109">
        <f>IF(编辑!V406="","",编辑!V406)</f>
        <v>3404</v>
      </c>
      <c r="O406" s="109">
        <f>IF(编辑!X406="","",编辑!X406)</f>
        <v>1</v>
      </c>
      <c r="P406" s="109">
        <f>IF(编辑!Y406="","",编辑!Y406)</f>
        <v>1</v>
      </c>
      <c r="Q406" s="109">
        <f>IF(编辑!Z406="","",编辑!Z406)</f>
        <v>300</v>
      </c>
      <c r="R406" s="109">
        <f>IF(编辑!AA406="","",编辑!AA406)</f>
        <v>1472</v>
      </c>
      <c r="S406" s="109">
        <f>IF(编辑!AC406="","",编辑!AC406)</f>
        <v>1</v>
      </c>
      <c r="T406" s="109">
        <f>IF(编辑!AD406="","",编辑!AD406)</f>
        <v>1</v>
      </c>
      <c r="U406" s="109">
        <f>IF(编辑!AE406="","",编辑!AE406)</f>
        <v>1</v>
      </c>
      <c r="V406" s="109">
        <f>IF(编辑!AF406="","",编辑!AF406)</f>
        <v>5165</v>
      </c>
      <c r="W406" s="109">
        <f>IF(编辑!AH406="","",编辑!AH406)</f>
        <v>1</v>
      </c>
      <c r="X406" s="109">
        <f>IF(编辑!AI406="","",编辑!AI406)</f>
        <v>1</v>
      </c>
      <c r="Y406" s="109">
        <f>IF(编辑!AJ406="","",编辑!AJ406)</f>
        <v>30</v>
      </c>
      <c r="Z406" s="109">
        <f>IF(编辑!AK406="","",编辑!AK406)</f>
        <v>202008</v>
      </c>
      <c r="AA406" s="109">
        <f>IF(编辑!AM406="","",编辑!AM406)</f>
        <v>1</v>
      </c>
      <c r="AB406" s="109">
        <f>IF(编辑!AN406="","",编辑!AN406)</f>
        <v>1</v>
      </c>
      <c r="AC406" s="111">
        <f>IF(编辑!AO406="","",编辑!AO406)</f>
        <v>100</v>
      </c>
    </row>
    <row r="407" spans="1:29">
      <c r="A407" s="109">
        <f>IF(编辑!A407="","",编辑!A407)</f>
        <v>100093</v>
      </c>
      <c r="B407" s="109" t="str">
        <f>IF(编辑!B407="","",编辑!B407)</f>
        <v>主线怪物</v>
      </c>
      <c r="C407" s="109">
        <f>IF(编辑!I407="","",编辑!I407)</f>
        <v>860</v>
      </c>
      <c r="D407" s="109">
        <f>IF(编辑!J407="","",编辑!J407)</f>
        <v>0</v>
      </c>
      <c r="E407" s="109" t="str">
        <f>IF(编辑!K407="","",编辑!K407)</f>
        <v/>
      </c>
      <c r="F407" s="109">
        <f>IF(编辑!L407="","",编辑!L407)</f>
        <v>3004</v>
      </c>
      <c r="G407" s="109">
        <f>IF(编辑!N407="","",编辑!N407)</f>
        <v>1</v>
      </c>
      <c r="H407" s="109">
        <f>IF(编辑!O407="","",编辑!O407)</f>
        <v>1</v>
      </c>
      <c r="I407" s="109">
        <f>IF(编辑!P407="","",编辑!P407)</f>
        <v>300</v>
      </c>
      <c r="J407" s="109">
        <f>IF(编辑!Q407="","",编辑!Q407)</f>
        <v>3104</v>
      </c>
      <c r="K407" s="109">
        <f>IF(编辑!S407="","",编辑!S407)</f>
        <v>1</v>
      </c>
      <c r="L407" s="109">
        <f>IF(编辑!T407="","",编辑!T407)</f>
        <v>1</v>
      </c>
      <c r="M407" s="109">
        <f>IF(编辑!U407="","",编辑!U407)</f>
        <v>300</v>
      </c>
      <c r="N407" s="109">
        <f>IF(编辑!V407="","",编辑!V407)</f>
        <v>3404</v>
      </c>
      <c r="O407" s="109">
        <f>IF(编辑!X407="","",编辑!X407)</f>
        <v>1</v>
      </c>
      <c r="P407" s="109">
        <f>IF(编辑!Y407="","",编辑!Y407)</f>
        <v>1</v>
      </c>
      <c r="Q407" s="109">
        <f>IF(编辑!Z407="","",编辑!Z407)</f>
        <v>300</v>
      </c>
      <c r="R407" s="109">
        <f>IF(编辑!AA407="","",编辑!AA407)</f>
        <v>1472</v>
      </c>
      <c r="S407" s="109">
        <f>IF(编辑!AC407="","",编辑!AC407)</f>
        <v>1</v>
      </c>
      <c r="T407" s="109">
        <f>IF(编辑!AD407="","",编辑!AD407)</f>
        <v>1</v>
      </c>
      <c r="U407" s="109">
        <f>IF(编辑!AE407="","",编辑!AE407)</f>
        <v>1</v>
      </c>
      <c r="V407" s="109">
        <f>IF(编辑!AF407="","",编辑!AF407)</f>
        <v>5171</v>
      </c>
      <c r="W407" s="109">
        <f>IF(编辑!AH407="","",编辑!AH407)</f>
        <v>1</v>
      </c>
      <c r="X407" s="109">
        <f>IF(编辑!AI407="","",编辑!AI407)</f>
        <v>1</v>
      </c>
      <c r="Y407" s="109">
        <f>IF(编辑!AJ407="","",编辑!AJ407)</f>
        <v>30</v>
      </c>
      <c r="Z407" s="109">
        <f>IF(编辑!AK407="","",编辑!AK407)</f>
        <v>202008</v>
      </c>
      <c r="AA407" s="109">
        <f>IF(编辑!AM407="","",编辑!AM407)</f>
        <v>1</v>
      </c>
      <c r="AB407" s="109">
        <f>IF(编辑!AN407="","",编辑!AN407)</f>
        <v>1</v>
      </c>
      <c r="AC407" s="111">
        <f>IF(编辑!AO407="","",编辑!AO407)</f>
        <v>100</v>
      </c>
    </row>
    <row r="408" spans="1:29">
      <c r="A408" s="109">
        <f>IF(编辑!A408="","",编辑!A408)</f>
        <v>100094</v>
      </c>
      <c r="B408" s="109" t="str">
        <f>IF(编辑!B408="","",编辑!B408)</f>
        <v>主线怪物</v>
      </c>
      <c r="C408" s="109">
        <f>IF(编辑!I408="","",编辑!I408)</f>
        <v>860</v>
      </c>
      <c r="D408" s="109">
        <f>IF(编辑!J408="","",编辑!J408)</f>
        <v>0</v>
      </c>
      <c r="E408" s="109" t="str">
        <f>IF(编辑!K408="","",编辑!K408)</f>
        <v/>
      </c>
      <c r="F408" s="109">
        <f>IF(编辑!L408="","",编辑!L408)</f>
        <v>3004</v>
      </c>
      <c r="G408" s="109">
        <f>IF(编辑!N408="","",编辑!N408)</f>
        <v>1</v>
      </c>
      <c r="H408" s="109">
        <f>IF(编辑!O408="","",编辑!O408)</f>
        <v>1</v>
      </c>
      <c r="I408" s="109">
        <f>IF(编辑!P408="","",编辑!P408)</f>
        <v>300</v>
      </c>
      <c r="J408" s="109">
        <f>IF(编辑!Q408="","",编辑!Q408)</f>
        <v>3104</v>
      </c>
      <c r="K408" s="109">
        <f>IF(编辑!S408="","",编辑!S408)</f>
        <v>1</v>
      </c>
      <c r="L408" s="109">
        <f>IF(编辑!T408="","",编辑!T408)</f>
        <v>1</v>
      </c>
      <c r="M408" s="109">
        <f>IF(编辑!U408="","",编辑!U408)</f>
        <v>300</v>
      </c>
      <c r="N408" s="109">
        <f>IF(编辑!V408="","",编辑!V408)</f>
        <v>3404</v>
      </c>
      <c r="O408" s="109">
        <f>IF(编辑!X408="","",编辑!X408)</f>
        <v>1</v>
      </c>
      <c r="P408" s="109">
        <f>IF(编辑!Y408="","",编辑!Y408)</f>
        <v>1</v>
      </c>
      <c r="Q408" s="109">
        <f>IF(编辑!Z408="","",编辑!Z408)</f>
        <v>300</v>
      </c>
      <c r="R408" s="109">
        <f>IF(编辑!AA408="","",编辑!AA408)</f>
        <v>7022</v>
      </c>
      <c r="S408" s="109">
        <f>IF(编辑!AC408="","",编辑!AC408)</f>
        <v>1</v>
      </c>
      <c r="T408" s="109">
        <f>IF(编辑!AD408="","",编辑!AD408)</f>
        <v>1</v>
      </c>
      <c r="U408" s="109">
        <f>IF(编辑!AE408="","",编辑!AE408)</f>
        <v>10000</v>
      </c>
      <c r="V408" s="109">
        <f>IF(编辑!AF408="","",编辑!AF408)</f>
        <v>5159</v>
      </c>
      <c r="W408" s="109">
        <f>IF(编辑!AH408="","",编辑!AH408)</f>
        <v>1</v>
      </c>
      <c r="X408" s="109">
        <f>IF(编辑!AI408="","",编辑!AI408)</f>
        <v>1</v>
      </c>
      <c r="Y408" s="109">
        <f>IF(编辑!AJ408="","",编辑!AJ408)</f>
        <v>30</v>
      </c>
      <c r="Z408" s="109">
        <f>IF(编辑!AK408="","",编辑!AK408)</f>
        <v>202008</v>
      </c>
      <c r="AA408" s="109">
        <f>IF(编辑!AM408="","",编辑!AM408)</f>
        <v>1</v>
      </c>
      <c r="AB408" s="109">
        <f>IF(编辑!AN408="","",编辑!AN408)</f>
        <v>1</v>
      </c>
      <c r="AC408" s="111">
        <f>IF(编辑!AO408="","",编辑!AO408)</f>
        <v>100</v>
      </c>
    </row>
    <row r="409" spans="1:29">
      <c r="A409" s="109">
        <f>IF(编辑!A409="","",编辑!A409)</f>
        <v>100095</v>
      </c>
      <c r="B409" s="109" t="str">
        <f>IF(编辑!B409="","",编辑!B409)</f>
        <v>主线怪物</v>
      </c>
      <c r="C409" s="109">
        <f>IF(编辑!I409="","",编辑!I409)</f>
        <v>910</v>
      </c>
      <c r="D409" s="109">
        <f>IF(编辑!J409="","",编辑!J409)</f>
        <v>0</v>
      </c>
      <c r="E409" s="109" t="str">
        <f>IF(编辑!K409="","",编辑!K409)</f>
        <v/>
      </c>
      <c r="F409" s="109">
        <f>IF(编辑!L409="","",编辑!L409)</f>
        <v>3004</v>
      </c>
      <c r="G409" s="109">
        <f>IF(编辑!N409="","",编辑!N409)</f>
        <v>1</v>
      </c>
      <c r="H409" s="109">
        <f>IF(编辑!O409="","",编辑!O409)</f>
        <v>1</v>
      </c>
      <c r="I409" s="109">
        <f>IF(编辑!P409="","",编辑!P409)</f>
        <v>300</v>
      </c>
      <c r="J409" s="109">
        <f>IF(编辑!Q409="","",编辑!Q409)</f>
        <v>3104</v>
      </c>
      <c r="K409" s="109">
        <f>IF(编辑!S409="","",编辑!S409)</f>
        <v>1</v>
      </c>
      <c r="L409" s="109">
        <f>IF(编辑!T409="","",编辑!T409)</f>
        <v>1</v>
      </c>
      <c r="M409" s="109">
        <f>IF(编辑!U409="","",编辑!U409)</f>
        <v>300</v>
      </c>
      <c r="N409" s="109">
        <f>IF(编辑!V409="","",编辑!V409)</f>
        <v>3404</v>
      </c>
      <c r="O409" s="109">
        <f>IF(编辑!X409="","",编辑!X409)</f>
        <v>1</v>
      </c>
      <c r="P409" s="109">
        <f>IF(编辑!Y409="","",编辑!Y409)</f>
        <v>1</v>
      </c>
      <c r="Q409" s="109">
        <f>IF(编辑!Z409="","",编辑!Z409)</f>
        <v>300</v>
      </c>
      <c r="R409" s="109">
        <f>IF(编辑!AA409="","",编辑!AA409)</f>
        <v>1472</v>
      </c>
      <c r="S409" s="109">
        <f>IF(编辑!AC409="","",编辑!AC409)</f>
        <v>1</v>
      </c>
      <c r="T409" s="109">
        <f>IF(编辑!AD409="","",编辑!AD409)</f>
        <v>1</v>
      </c>
      <c r="U409" s="109">
        <f>IF(编辑!AE409="","",编辑!AE409)</f>
        <v>1</v>
      </c>
      <c r="V409" s="109">
        <f>IF(编辑!AF409="","",编辑!AF409)</f>
        <v>5165</v>
      </c>
      <c r="W409" s="109">
        <f>IF(编辑!AH409="","",编辑!AH409)</f>
        <v>1</v>
      </c>
      <c r="X409" s="109">
        <f>IF(编辑!AI409="","",编辑!AI409)</f>
        <v>1</v>
      </c>
      <c r="Y409" s="109">
        <f>IF(编辑!AJ409="","",编辑!AJ409)</f>
        <v>30</v>
      </c>
      <c r="Z409" s="109">
        <f>IF(编辑!AK409="","",编辑!AK409)</f>
        <v>202008</v>
      </c>
      <c r="AA409" s="109">
        <f>IF(编辑!AM409="","",编辑!AM409)</f>
        <v>1</v>
      </c>
      <c r="AB409" s="109">
        <f>IF(编辑!AN409="","",编辑!AN409)</f>
        <v>1</v>
      </c>
      <c r="AC409" s="111">
        <f>IF(编辑!AO409="","",编辑!AO409)</f>
        <v>100</v>
      </c>
    </row>
    <row r="410" spans="1:29">
      <c r="A410" s="109">
        <f>IF(编辑!A410="","",编辑!A410)</f>
        <v>100096</v>
      </c>
      <c r="B410" s="109" t="str">
        <f>IF(编辑!B410="","",编辑!B410)</f>
        <v>主线怪物</v>
      </c>
      <c r="C410" s="109">
        <f>IF(编辑!I410="","",编辑!I410)</f>
        <v>4550</v>
      </c>
      <c r="D410" s="109">
        <f>IF(编辑!J410="","",编辑!J410)</f>
        <v>0</v>
      </c>
      <c r="E410" s="109" t="str">
        <f>IF(编辑!K410="","",编辑!K410)</f>
        <v/>
      </c>
      <c r="F410" s="109">
        <f>IF(编辑!L410="","",编辑!L410)</f>
        <v>3004</v>
      </c>
      <c r="G410" s="109">
        <f>IF(编辑!N410="","",编辑!N410)</f>
        <v>1</v>
      </c>
      <c r="H410" s="109">
        <f>IF(编辑!O410="","",编辑!O410)</f>
        <v>1</v>
      </c>
      <c r="I410" s="109">
        <f>IF(编辑!P410="","",编辑!P410)</f>
        <v>300</v>
      </c>
      <c r="J410" s="109">
        <f>IF(编辑!Q410="","",编辑!Q410)</f>
        <v>3104</v>
      </c>
      <c r="K410" s="109">
        <f>IF(编辑!S410="","",编辑!S410)</f>
        <v>1</v>
      </c>
      <c r="L410" s="109">
        <f>IF(编辑!T410="","",编辑!T410)</f>
        <v>1</v>
      </c>
      <c r="M410" s="109">
        <f>IF(编辑!U410="","",编辑!U410)</f>
        <v>300</v>
      </c>
      <c r="N410" s="109">
        <f>IF(编辑!V410="","",编辑!V410)</f>
        <v>3404</v>
      </c>
      <c r="O410" s="109">
        <f>IF(编辑!X410="","",编辑!X410)</f>
        <v>1</v>
      </c>
      <c r="P410" s="109">
        <f>IF(编辑!Y410="","",编辑!Y410)</f>
        <v>1</v>
      </c>
      <c r="Q410" s="109">
        <f>IF(编辑!Z410="","",编辑!Z410)</f>
        <v>300</v>
      </c>
      <c r="R410" s="109">
        <f>IF(编辑!AA410="","",编辑!AA410)</f>
        <v>1472</v>
      </c>
      <c r="S410" s="109">
        <f>IF(编辑!AC410="","",编辑!AC410)</f>
        <v>1</v>
      </c>
      <c r="T410" s="109">
        <f>IF(编辑!AD410="","",编辑!AD410)</f>
        <v>1</v>
      </c>
      <c r="U410" s="109">
        <f>IF(编辑!AE410="","",编辑!AE410)</f>
        <v>1</v>
      </c>
      <c r="V410" s="109">
        <f>IF(编辑!AF410="","",编辑!AF410)</f>
        <v>5171</v>
      </c>
      <c r="W410" s="109">
        <f>IF(编辑!AH410="","",编辑!AH410)</f>
        <v>1</v>
      </c>
      <c r="X410" s="109">
        <f>IF(编辑!AI410="","",编辑!AI410)</f>
        <v>1</v>
      </c>
      <c r="Y410" s="109">
        <f>IF(编辑!AJ410="","",编辑!AJ410)</f>
        <v>30</v>
      </c>
      <c r="Z410" s="109">
        <f>IF(编辑!AK410="","",编辑!AK410)</f>
        <v>202008</v>
      </c>
      <c r="AA410" s="109">
        <f>IF(编辑!AM410="","",编辑!AM410)</f>
        <v>1</v>
      </c>
      <c r="AB410" s="109">
        <f>IF(编辑!AN410="","",编辑!AN410)</f>
        <v>1</v>
      </c>
      <c r="AC410" s="111">
        <f>IF(编辑!AO410="","",编辑!AO410)</f>
        <v>100</v>
      </c>
    </row>
    <row r="411" spans="1:29">
      <c r="A411" s="109">
        <f>IF(编辑!A411="","",编辑!A411)</f>
        <v>100097</v>
      </c>
      <c r="B411" s="109" t="str">
        <f>IF(编辑!B411="","",编辑!B411)</f>
        <v>主线怪物</v>
      </c>
      <c r="C411" s="109">
        <f>IF(编辑!I411="","",编辑!I411)</f>
        <v>4550</v>
      </c>
      <c r="D411" s="109">
        <f>IF(编辑!J411="","",编辑!J411)</f>
        <v>0</v>
      </c>
      <c r="E411" s="109" t="str">
        <f>IF(编辑!K411="","",编辑!K411)</f>
        <v/>
      </c>
      <c r="F411" s="109">
        <f>IF(编辑!L411="","",编辑!L411)</f>
        <v>3004</v>
      </c>
      <c r="G411" s="109">
        <f>IF(编辑!N411="","",编辑!N411)</f>
        <v>1</v>
      </c>
      <c r="H411" s="109">
        <f>IF(编辑!O411="","",编辑!O411)</f>
        <v>1</v>
      </c>
      <c r="I411" s="109">
        <f>IF(编辑!P411="","",编辑!P411)</f>
        <v>300</v>
      </c>
      <c r="J411" s="109">
        <f>IF(编辑!Q411="","",编辑!Q411)</f>
        <v>3104</v>
      </c>
      <c r="K411" s="109">
        <f>IF(编辑!S411="","",编辑!S411)</f>
        <v>1</v>
      </c>
      <c r="L411" s="109">
        <f>IF(编辑!T411="","",编辑!T411)</f>
        <v>1</v>
      </c>
      <c r="M411" s="109">
        <f>IF(编辑!U411="","",编辑!U411)</f>
        <v>300</v>
      </c>
      <c r="N411" s="109">
        <f>IF(编辑!V411="","",编辑!V411)</f>
        <v>3404</v>
      </c>
      <c r="O411" s="109">
        <f>IF(编辑!X411="","",编辑!X411)</f>
        <v>1</v>
      </c>
      <c r="P411" s="109">
        <f>IF(编辑!Y411="","",编辑!Y411)</f>
        <v>1</v>
      </c>
      <c r="Q411" s="109">
        <f>IF(编辑!Z411="","",编辑!Z411)</f>
        <v>300</v>
      </c>
      <c r="R411" s="109">
        <f>IF(编辑!AA411="","",编辑!AA411)</f>
        <v>1472</v>
      </c>
      <c r="S411" s="109">
        <f>IF(编辑!AC411="","",编辑!AC411)</f>
        <v>1</v>
      </c>
      <c r="T411" s="109">
        <f>IF(编辑!AD411="","",编辑!AD411)</f>
        <v>1</v>
      </c>
      <c r="U411" s="109">
        <f>IF(编辑!AE411="","",编辑!AE411)</f>
        <v>1</v>
      </c>
      <c r="V411" s="109">
        <f>IF(编辑!AF411="","",编辑!AF411)</f>
        <v>5159</v>
      </c>
      <c r="W411" s="109">
        <f>IF(编辑!AH411="","",编辑!AH411)</f>
        <v>1</v>
      </c>
      <c r="X411" s="109">
        <f>IF(编辑!AI411="","",编辑!AI411)</f>
        <v>1</v>
      </c>
      <c r="Y411" s="109">
        <f>IF(编辑!AJ411="","",编辑!AJ411)</f>
        <v>30</v>
      </c>
      <c r="Z411" s="109">
        <f>IF(编辑!AK411="","",编辑!AK411)</f>
        <v>202008</v>
      </c>
      <c r="AA411" s="109">
        <f>IF(编辑!AM411="","",编辑!AM411)</f>
        <v>1</v>
      </c>
      <c r="AB411" s="109">
        <f>IF(编辑!AN411="","",编辑!AN411)</f>
        <v>1</v>
      </c>
      <c r="AC411" s="111">
        <f>IF(编辑!AO411="","",编辑!AO411)</f>
        <v>100</v>
      </c>
    </row>
    <row r="412" spans="1:29">
      <c r="A412" s="109">
        <f>IF(编辑!A412="","",编辑!A412)</f>
        <v>100098</v>
      </c>
      <c r="B412" s="109" t="str">
        <f>IF(编辑!B412="","",编辑!B412)</f>
        <v>主线怪物</v>
      </c>
      <c r="C412" s="109">
        <f>IF(编辑!I412="","",编辑!I412)</f>
        <v>960</v>
      </c>
      <c r="D412" s="109">
        <f>IF(编辑!J412="","",编辑!J412)</f>
        <v>0</v>
      </c>
      <c r="E412" s="109" t="str">
        <f>IF(编辑!K412="","",编辑!K412)</f>
        <v/>
      </c>
      <c r="F412" s="109">
        <f>IF(编辑!L412="","",编辑!L412)</f>
        <v>3004</v>
      </c>
      <c r="G412" s="109">
        <f>IF(编辑!N412="","",编辑!N412)</f>
        <v>1</v>
      </c>
      <c r="H412" s="109">
        <f>IF(编辑!O412="","",编辑!O412)</f>
        <v>1</v>
      </c>
      <c r="I412" s="109">
        <f>IF(编辑!P412="","",编辑!P412)</f>
        <v>300</v>
      </c>
      <c r="J412" s="109">
        <f>IF(编辑!Q412="","",编辑!Q412)</f>
        <v>3104</v>
      </c>
      <c r="K412" s="109">
        <f>IF(编辑!S412="","",编辑!S412)</f>
        <v>1</v>
      </c>
      <c r="L412" s="109">
        <f>IF(编辑!T412="","",编辑!T412)</f>
        <v>1</v>
      </c>
      <c r="M412" s="109">
        <f>IF(编辑!U412="","",编辑!U412)</f>
        <v>300</v>
      </c>
      <c r="N412" s="109">
        <f>IF(编辑!V412="","",编辑!V412)</f>
        <v>3404</v>
      </c>
      <c r="O412" s="109">
        <f>IF(编辑!X412="","",编辑!X412)</f>
        <v>1</v>
      </c>
      <c r="P412" s="109">
        <f>IF(编辑!Y412="","",编辑!Y412)</f>
        <v>1</v>
      </c>
      <c r="Q412" s="109">
        <f>IF(编辑!Z412="","",编辑!Z412)</f>
        <v>300</v>
      </c>
      <c r="R412" s="109">
        <f>IF(编辑!AA412="","",编辑!AA412)</f>
        <v>1472</v>
      </c>
      <c r="S412" s="109">
        <f>IF(编辑!AC412="","",编辑!AC412)</f>
        <v>1</v>
      </c>
      <c r="T412" s="109">
        <f>IF(编辑!AD412="","",编辑!AD412)</f>
        <v>1</v>
      </c>
      <c r="U412" s="109">
        <f>IF(编辑!AE412="","",编辑!AE412)</f>
        <v>1</v>
      </c>
      <c r="V412" s="109">
        <f>IF(编辑!AF412="","",编辑!AF412)</f>
        <v>5165</v>
      </c>
      <c r="W412" s="109">
        <f>IF(编辑!AH412="","",编辑!AH412)</f>
        <v>1</v>
      </c>
      <c r="X412" s="109">
        <f>IF(编辑!AI412="","",编辑!AI412)</f>
        <v>1</v>
      </c>
      <c r="Y412" s="109">
        <f>IF(编辑!AJ412="","",编辑!AJ412)</f>
        <v>30</v>
      </c>
      <c r="Z412" s="109">
        <f>IF(编辑!AK412="","",编辑!AK412)</f>
        <v>202008</v>
      </c>
      <c r="AA412" s="109">
        <f>IF(编辑!AM412="","",编辑!AM412)</f>
        <v>1</v>
      </c>
      <c r="AB412" s="109">
        <f>IF(编辑!AN412="","",编辑!AN412)</f>
        <v>1</v>
      </c>
      <c r="AC412" s="111">
        <f>IF(编辑!AO412="","",编辑!AO412)</f>
        <v>100</v>
      </c>
    </row>
    <row r="413" spans="1:29">
      <c r="A413" s="109">
        <f>IF(编辑!A413="","",编辑!A413)</f>
        <v>100099</v>
      </c>
      <c r="B413" s="109" t="str">
        <f>IF(编辑!B413="","",编辑!B413)</f>
        <v>主线怪物</v>
      </c>
      <c r="C413" s="109">
        <f>IF(编辑!I413="","",编辑!I413)</f>
        <v>960</v>
      </c>
      <c r="D413" s="109">
        <f>IF(编辑!J413="","",编辑!J413)</f>
        <v>0</v>
      </c>
      <c r="E413" s="109" t="str">
        <f>IF(编辑!K413="","",编辑!K413)</f>
        <v/>
      </c>
      <c r="F413" s="109">
        <f>IF(编辑!L413="","",编辑!L413)</f>
        <v>3004</v>
      </c>
      <c r="G413" s="109">
        <f>IF(编辑!N413="","",编辑!N413)</f>
        <v>1</v>
      </c>
      <c r="H413" s="109">
        <f>IF(编辑!O413="","",编辑!O413)</f>
        <v>1</v>
      </c>
      <c r="I413" s="109">
        <f>IF(编辑!P413="","",编辑!P413)</f>
        <v>300</v>
      </c>
      <c r="J413" s="109">
        <f>IF(编辑!Q413="","",编辑!Q413)</f>
        <v>3104</v>
      </c>
      <c r="K413" s="109">
        <f>IF(编辑!S413="","",编辑!S413)</f>
        <v>1</v>
      </c>
      <c r="L413" s="109">
        <f>IF(编辑!T413="","",编辑!T413)</f>
        <v>1</v>
      </c>
      <c r="M413" s="109">
        <f>IF(编辑!U413="","",编辑!U413)</f>
        <v>300</v>
      </c>
      <c r="N413" s="109">
        <f>IF(编辑!V413="","",编辑!V413)</f>
        <v>3404</v>
      </c>
      <c r="O413" s="109">
        <f>IF(编辑!X413="","",编辑!X413)</f>
        <v>1</v>
      </c>
      <c r="P413" s="109">
        <f>IF(编辑!Y413="","",编辑!Y413)</f>
        <v>1</v>
      </c>
      <c r="Q413" s="109">
        <f>IF(编辑!Z413="","",编辑!Z413)</f>
        <v>300</v>
      </c>
      <c r="R413" s="109">
        <f>IF(编辑!AA413="","",编辑!AA413)</f>
        <v>1472</v>
      </c>
      <c r="S413" s="109">
        <f>IF(编辑!AC413="","",编辑!AC413)</f>
        <v>1</v>
      </c>
      <c r="T413" s="109">
        <f>IF(编辑!AD413="","",编辑!AD413)</f>
        <v>1</v>
      </c>
      <c r="U413" s="109">
        <f>IF(编辑!AE413="","",编辑!AE413)</f>
        <v>1</v>
      </c>
      <c r="V413" s="109">
        <f>IF(编辑!AF413="","",编辑!AF413)</f>
        <v>5171</v>
      </c>
      <c r="W413" s="109">
        <f>IF(编辑!AH413="","",编辑!AH413)</f>
        <v>1</v>
      </c>
      <c r="X413" s="109">
        <f>IF(编辑!AI413="","",编辑!AI413)</f>
        <v>1</v>
      </c>
      <c r="Y413" s="109">
        <f>IF(编辑!AJ413="","",编辑!AJ413)</f>
        <v>30</v>
      </c>
      <c r="Z413" s="109">
        <f>IF(编辑!AK413="","",编辑!AK413)</f>
        <v>202009</v>
      </c>
      <c r="AA413" s="109">
        <f>IF(编辑!AM413="","",编辑!AM413)</f>
        <v>1</v>
      </c>
      <c r="AB413" s="109">
        <f>IF(编辑!AN413="","",编辑!AN413)</f>
        <v>1</v>
      </c>
      <c r="AC413" s="111">
        <f>IF(编辑!AO413="","",编辑!AO413)</f>
        <v>30</v>
      </c>
    </row>
    <row r="414" spans="1:29">
      <c r="A414" s="109">
        <f>IF(编辑!A414="","",编辑!A414)</f>
        <v>100105</v>
      </c>
      <c r="B414" s="109" t="str">
        <f>IF(编辑!B414="","",编辑!B414)</f>
        <v>主线怪物</v>
      </c>
      <c r="C414" s="109">
        <f>IF(编辑!I414="","",编辑!I414)</f>
        <v>960</v>
      </c>
      <c r="D414" s="109">
        <f>IF(编辑!J414="","",编辑!J414)</f>
        <v>0</v>
      </c>
      <c r="E414" s="109" t="str">
        <f>IF(编辑!K414="","",编辑!K414)</f>
        <v/>
      </c>
      <c r="F414" s="109">
        <f>IF(编辑!L414="","",编辑!L414)</f>
        <v>3004</v>
      </c>
      <c r="G414" s="109">
        <f>IF(编辑!N414="","",编辑!N414)</f>
        <v>1</v>
      </c>
      <c r="H414" s="109">
        <f>IF(编辑!O414="","",编辑!O414)</f>
        <v>1</v>
      </c>
      <c r="I414" s="109">
        <f>IF(编辑!P414="","",编辑!P414)</f>
        <v>300</v>
      </c>
      <c r="J414" s="109">
        <f>IF(编辑!Q414="","",编辑!Q414)</f>
        <v>3104</v>
      </c>
      <c r="K414" s="109">
        <f>IF(编辑!S414="","",编辑!S414)</f>
        <v>1</v>
      </c>
      <c r="L414" s="109">
        <f>IF(编辑!T414="","",编辑!T414)</f>
        <v>1</v>
      </c>
      <c r="M414" s="109">
        <f>IF(编辑!U414="","",编辑!U414)</f>
        <v>300</v>
      </c>
      <c r="N414" s="109">
        <f>IF(编辑!V414="","",编辑!V414)</f>
        <v>3404</v>
      </c>
      <c r="O414" s="109">
        <f>IF(编辑!X414="","",编辑!X414)</f>
        <v>1</v>
      </c>
      <c r="P414" s="109">
        <f>IF(编辑!Y414="","",编辑!Y414)</f>
        <v>1</v>
      </c>
      <c r="Q414" s="109">
        <f>IF(编辑!Z414="","",编辑!Z414)</f>
        <v>300</v>
      </c>
      <c r="R414" s="109">
        <f>IF(编辑!AA414="","",编辑!AA414)</f>
        <v>1472</v>
      </c>
      <c r="S414" s="109">
        <f>IF(编辑!AC414="","",编辑!AC414)</f>
        <v>1</v>
      </c>
      <c r="T414" s="109">
        <f>IF(编辑!AD414="","",编辑!AD414)</f>
        <v>1</v>
      </c>
      <c r="U414" s="109">
        <f>IF(编辑!AE414="","",编辑!AE414)</f>
        <v>1</v>
      </c>
      <c r="V414" s="109">
        <f>IF(编辑!AF414="","",编辑!AF414)</f>
        <v>5159</v>
      </c>
      <c r="W414" s="109">
        <f>IF(编辑!AH414="","",编辑!AH414)</f>
        <v>1</v>
      </c>
      <c r="X414" s="109">
        <f>IF(编辑!AI414="","",编辑!AI414)</f>
        <v>1</v>
      </c>
      <c r="Y414" s="109">
        <f>IF(编辑!AJ414="","",编辑!AJ414)</f>
        <v>30</v>
      </c>
      <c r="Z414" s="109">
        <f>IF(编辑!AK414="","",编辑!AK414)</f>
        <v>202009</v>
      </c>
      <c r="AA414" s="109">
        <f>IF(编辑!AM414="","",编辑!AM414)</f>
        <v>1</v>
      </c>
      <c r="AB414" s="109">
        <f>IF(编辑!AN414="","",编辑!AN414)</f>
        <v>1</v>
      </c>
      <c r="AC414" s="111">
        <f>IF(编辑!AO414="","",编辑!AO414)</f>
        <v>30</v>
      </c>
    </row>
    <row r="415" spans="1:29">
      <c r="A415" s="109">
        <f>IF(编辑!A415="","",编辑!A415)</f>
        <v>100106</v>
      </c>
      <c r="B415" s="109" t="str">
        <f>IF(编辑!B415="","",编辑!B415)</f>
        <v>主线怪物</v>
      </c>
      <c r="C415" s="109">
        <f>IF(编辑!I415="","",编辑!I415)</f>
        <v>1010</v>
      </c>
      <c r="D415" s="109">
        <f>IF(编辑!J415="","",编辑!J415)</f>
        <v>0</v>
      </c>
      <c r="E415" s="109" t="str">
        <f>IF(编辑!K415="","",编辑!K415)</f>
        <v/>
      </c>
      <c r="F415" s="109">
        <f>IF(编辑!L415="","",编辑!L415)</f>
        <v>3004</v>
      </c>
      <c r="G415" s="109">
        <f>IF(编辑!N415="","",编辑!N415)</f>
        <v>1</v>
      </c>
      <c r="H415" s="109">
        <f>IF(编辑!O415="","",编辑!O415)</f>
        <v>1</v>
      </c>
      <c r="I415" s="109">
        <f>IF(编辑!P415="","",编辑!P415)</f>
        <v>300</v>
      </c>
      <c r="J415" s="109">
        <f>IF(编辑!Q415="","",编辑!Q415)</f>
        <v>3104</v>
      </c>
      <c r="K415" s="109">
        <f>IF(编辑!S415="","",编辑!S415)</f>
        <v>1</v>
      </c>
      <c r="L415" s="109">
        <f>IF(编辑!T415="","",编辑!T415)</f>
        <v>1</v>
      </c>
      <c r="M415" s="109">
        <f>IF(编辑!U415="","",编辑!U415)</f>
        <v>300</v>
      </c>
      <c r="N415" s="109">
        <f>IF(编辑!V415="","",编辑!V415)</f>
        <v>3404</v>
      </c>
      <c r="O415" s="109">
        <f>IF(编辑!X415="","",编辑!X415)</f>
        <v>1</v>
      </c>
      <c r="P415" s="109">
        <f>IF(编辑!Y415="","",编辑!Y415)</f>
        <v>1</v>
      </c>
      <c r="Q415" s="109">
        <f>IF(编辑!Z415="","",编辑!Z415)</f>
        <v>300</v>
      </c>
      <c r="R415" s="109">
        <f>IF(编辑!AA415="","",编辑!AA415)</f>
        <v>7023</v>
      </c>
      <c r="S415" s="109">
        <f>IF(编辑!AC415="","",编辑!AC415)</f>
        <v>1</v>
      </c>
      <c r="T415" s="109">
        <f>IF(编辑!AD415="","",编辑!AD415)</f>
        <v>1</v>
      </c>
      <c r="U415" s="109">
        <f>IF(编辑!AE415="","",编辑!AE415)</f>
        <v>10000</v>
      </c>
      <c r="V415" s="109">
        <f>IF(编辑!AF415="","",编辑!AF415)</f>
        <v>5165</v>
      </c>
      <c r="W415" s="109">
        <f>IF(编辑!AH415="","",编辑!AH415)</f>
        <v>1</v>
      </c>
      <c r="X415" s="109">
        <f>IF(编辑!AI415="","",编辑!AI415)</f>
        <v>1</v>
      </c>
      <c r="Y415" s="109">
        <f>IF(编辑!AJ415="","",编辑!AJ415)</f>
        <v>30</v>
      </c>
      <c r="Z415" s="109">
        <f>IF(编辑!AK415="","",编辑!AK415)</f>
        <v>202009</v>
      </c>
      <c r="AA415" s="109">
        <f>IF(编辑!AM415="","",编辑!AM415)</f>
        <v>1</v>
      </c>
      <c r="AB415" s="109">
        <f>IF(编辑!AN415="","",编辑!AN415)</f>
        <v>1</v>
      </c>
      <c r="AC415" s="111">
        <f>IF(编辑!AO415="","",编辑!AO415)</f>
        <v>30</v>
      </c>
    </row>
    <row r="416" spans="1:29">
      <c r="A416" s="109">
        <f>IF(编辑!A416="","",编辑!A416)</f>
        <v>100107</v>
      </c>
      <c r="B416" s="109" t="str">
        <f>IF(编辑!B416="","",编辑!B416)</f>
        <v>主线怪物</v>
      </c>
      <c r="C416" s="109">
        <f>IF(编辑!I416="","",编辑!I416)</f>
        <v>1010</v>
      </c>
      <c r="D416" s="109">
        <f>IF(编辑!J416="","",编辑!J416)</f>
        <v>0</v>
      </c>
      <c r="E416" s="109" t="str">
        <f>IF(编辑!K416="","",编辑!K416)</f>
        <v/>
      </c>
      <c r="F416" s="109">
        <f>IF(编辑!L416="","",编辑!L416)</f>
        <v>3004</v>
      </c>
      <c r="G416" s="109">
        <f>IF(编辑!N416="","",编辑!N416)</f>
        <v>1</v>
      </c>
      <c r="H416" s="109">
        <f>IF(编辑!O416="","",编辑!O416)</f>
        <v>1</v>
      </c>
      <c r="I416" s="109">
        <f>IF(编辑!P416="","",编辑!P416)</f>
        <v>300</v>
      </c>
      <c r="J416" s="109">
        <f>IF(编辑!Q416="","",编辑!Q416)</f>
        <v>3104</v>
      </c>
      <c r="K416" s="109">
        <f>IF(编辑!S416="","",编辑!S416)</f>
        <v>1</v>
      </c>
      <c r="L416" s="109">
        <f>IF(编辑!T416="","",编辑!T416)</f>
        <v>1</v>
      </c>
      <c r="M416" s="109">
        <f>IF(编辑!U416="","",编辑!U416)</f>
        <v>300</v>
      </c>
      <c r="N416" s="109">
        <f>IF(编辑!V416="","",编辑!V416)</f>
        <v>3404</v>
      </c>
      <c r="O416" s="109">
        <f>IF(编辑!X416="","",编辑!X416)</f>
        <v>1</v>
      </c>
      <c r="P416" s="109">
        <f>IF(编辑!Y416="","",编辑!Y416)</f>
        <v>1</v>
      </c>
      <c r="Q416" s="109">
        <f>IF(编辑!Z416="","",编辑!Z416)</f>
        <v>300</v>
      </c>
      <c r="R416" s="109">
        <f>IF(编辑!AA416="","",编辑!AA416)</f>
        <v>1472</v>
      </c>
      <c r="S416" s="109">
        <f>IF(编辑!AC416="","",编辑!AC416)</f>
        <v>1</v>
      </c>
      <c r="T416" s="109">
        <f>IF(编辑!AD416="","",编辑!AD416)</f>
        <v>1</v>
      </c>
      <c r="U416" s="109">
        <f>IF(编辑!AE416="","",编辑!AE416)</f>
        <v>1</v>
      </c>
      <c r="V416" s="109">
        <f>IF(编辑!AF416="","",编辑!AF416)</f>
        <v>5171</v>
      </c>
      <c r="W416" s="109">
        <f>IF(编辑!AH416="","",编辑!AH416)</f>
        <v>1</v>
      </c>
      <c r="X416" s="109">
        <f>IF(编辑!AI416="","",编辑!AI416)</f>
        <v>1</v>
      </c>
      <c r="Y416" s="109">
        <f>IF(编辑!AJ416="","",编辑!AJ416)</f>
        <v>30</v>
      </c>
      <c r="Z416" s="109">
        <f>IF(编辑!AK416="","",编辑!AK416)</f>
        <v>202009</v>
      </c>
      <c r="AA416" s="109">
        <f>IF(编辑!AM416="","",编辑!AM416)</f>
        <v>1</v>
      </c>
      <c r="AB416" s="109">
        <f>IF(编辑!AN416="","",编辑!AN416)</f>
        <v>1</v>
      </c>
      <c r="AC416" s="111">
        <f>IF(编辑!AO416="","",编辑!AO416)</f>
        <v>30</v>
      </c>
    </row>
    <row r="417" spans="1:29">
      <c r="A417" s="109">
        <f>IF(编辑!A417="","",编辑!A417)</f>
        <v>100108</v>
      </c>
      <c r="B417" s="109" t="str">
        <f>IF(编辑!B417="","",编辑!B417)</f>
        <v>主线怪物</v>
      </c>
      <c r="C417" s="109">
        <f>IF(编辑!I417="","",编辑!I417)</f>
        <v>5050</v>
      </c>
      <c r="D417" s="109">
        <f>IF(编辑!J417="","",编辑!J417)</f>
        <v>0</v>
      </c>
      <c r="E417" s="109" t="str">
        <f>IF(编辑!K417="","",编辑!K417)</f>
        <v/>
      </c>
      <c r="F417" s="109">
        <f>IF(编辑!L417="","",编辑!L417)</f>
        <v>3004</v>
      </c>
      <c r="G417" s="109">
        <f>IF(编辑!N417="","",编辑!N417)</f>
        <v>1</v>
      </c>
      <c r="H417" s="109">
        <f>IF(编辑!O417="","",编辑!O417)</f>
        <v>1</v>
      </c>
      <c r="I417" s="109">
        <f>IF(编辑!P417="","",编辑!P417)</f>
        <v>300</v>
      </c>
      <c r="J417" s="109">
        <f>IF(编辑!Q417="","",编辑!Q417)</f>
        <v>3104</v>
      </c>
      <c r="K417" s="109">
        <f>IF(编辑!S417="","",编辑!S417)</f>
        <v>1</v>
      </c>
      <c r="L417" s="109">
        <f>IF(编辑!T417="","",编辑!T417)</f>
        <v>1</v>
      </c>
      <c r="M417" s="109">
        <f>IF(编辑!U417="","",编辑!U417)</f>
        <v>300</v>
      </c>
      <c r="N417" s="109">
        <f>IF(编辑!V417="","",编辑!V417)</f>
        <v>3404</v>
      </c>
      <c r="O417" s="109">
        <f>IF(编辑!X417="","",编辑!X417)</f>
        <v>1</v>
      </c>
      <c r="P417" s="109">
        <f>IF(编辑!Y417="","",编辑!Y417)</f>
        <v>1</v>
      </c>
      <c r="Q417" s="109">
        <f>IF(编辑!Z417="","",编辑!Z417)</f>
        <v>300</v>
      </c>
      <c r="R417" s="109">
        <f>IF(编辑!AA417="","",编辑!AA417)</f>
        <v>1472</v>
      </c>
      <c r="S417" s="109">
        <f>IF(编辑!AC417="","",编辑!AC417)</f>
        <v>1</v>
      </c>
      <c r="T417" s="109">
        <f>IF(编辑!AD417="","",编辑!AD417)</f>
        <v>1</v>
      </c>
      <c r="U417" s="109">
        <f>IF(编辑!AE417="","",编辑!AE417)</f>
        <v>1</v>
      </c>
      <c r="V417" s="109">
        <f>IF(编辑!AF417="","",编辑!AF417)</f>
        <v>5159</v>
      </c>
      <c r="W417" s="109">
        <f>IF(编辑!AH417="","",编辑!AH417)</f>
        <v>1</v>
      </c>
      <c r="X417" s="109">
        <f>IF(编辑!AI417="","",编辑!AI417)</f>
        <v>1</v>
      </c>
      <c r="Y417" s="109">
        <f>IF(编辑!AJ417="","",编辑!AJ417)</f>
        <v>30</v>
      </c>
      <c r="Z417" s="109">
        <f>IF(编辑!AK417="","",编辑!AK417)</f>
        <v>202009</v>
      </c>
      <c r="AA417" s="109">
        <f>IF(编辑!AM417="","",编辑!AM417)</f>
        <v>1</v>
      </c>
      <c r="AB417" s="109">
        <f>IF(编辑!AN417="","",编辑!AN417)</f>
        <v>1</v>
      </c>
      <c r="AC417" s="111">
        <f>IF(编辑!AO417="","",编辑!AO417)</f>
        <v>30</v>
      </c>
    </row>
    <row r="418" spans="1:29">
      <c r="A418" s="109">
        <f>IF(编辑!A418="","",编辑!A418)</f>
        <v>100109</v>
      </c>
      <c r="B418" s="109" t="str">
        <f>IF(编辑!B418="","",编辑!B418)</f>
        <v>主线怪物</v>
      </c>
      <c r="C418" s="109">
        <f>IF(编辑!I418="","",编辑!I418)</f>
        <v>1010</v>
      </c>
      <c r="D418" s="109">
        <f>IF(编辑!J418="","",编辑!J418)</f>
        <v>0</v>
      </c>
      <c r="E418" s="109" t="str">
        <f>IF(编辑!K418="","",编辑!K418)</f>
        <v/>
      </c>
      <c r="F418" s="109">
        <f>IF(编辑!L418="","",编辑!L418)</f>
        <v>3004</v>
      </c>
      <c r="G418" s="109">
        <f>IF(编辑!N418="","",编辑!N418)</f>
        <v>1</v>
      </c>
      <c r="H418" s="109">
        <f>IF(编辑!O418="","",编辑!O418)</f>
        <v>1</v>
      </c>
      <c r="I418" s="109">
        <f>IF(编辑!P418="","",编辑!P418)</f>
        <v>300</v>
      </c>
      <c r="J418" s="109">
        <f>IF(编辑!Q418="","",编辑!Q418)</f>
        <v>3104</v>
      </c>
      <c r="K418" s="109">
        <f>IF(编辑!S418="","",编辑!S418)</f>
        <v>1</v>
      </c>
      <c r="L418" s="109">
        <f>IF(编辑!T418="","",编辑!T418)</f>
        <v>1</v>
      </c>
      <c r="M418" s="109">
        <f>IF(编辑!U418="","",编辑!U418)</f>
        <v>300</v>
      </c>
      <c r="N418" s="109">
        <f>IF(编辑!V418="","",编辑!V418)</f>
        <v>3404</v>
      </c>
      <c r="O418" s="109">
        <f>IF(编辑!X418="","",编辑!X418)</f>
        <v>1</v>
      </c>
      <c r="P418" s="109">
        <f>IF(编辑!Y418="","",编辑!Y418)</f>
        <v>1</v>
      </c>
      <c r="Q418" s="109">
        <f>IF(编辑!Z418="","",编辑!Z418)</f>
        <v>300</v>
      </c>
      <c r="R418" s="109">
        <f>IF(编辑!AA418="","",编辑!AA418)</f>
        <v>1472</v>
      </c>
      <c r="S418" s="109">
        <f>IF(编辑!AC418="","",编辑!AC418)</f>
        <v>1</v>
      </c>
      <c r="T418" s="109">
        <f>IF(编辑!AD418="","",编辑!AD418)</f>
        <v>1</v>
      </c>
      <c r="U418" s="109">
        <f>IF(编辑!AE418="","",编辑!AE418)</f>
        <v>1</v>
      </c>
      <c r="V418" s="109">
        <f>IF(编辑!AF418="","",编辑!AF418)</f>
        <v>5165</v>
      </c>
      <c r="W418" s="109">
        <f>IF(编辑!AH418="","",编辑!AH418)</f>
        <v>1</v>
      </c>
      <c r="X418" s="109">
        <f>IF(编辑!AI418="","",编辑!AI418)</f>
        <v>1</v>
      </c>
      <c r="Y418" s="109">
        <f>IF(编辑!AJ418="","",编辑!AJ418)</f>
        <v>30</v>
      </c>
      <c r="Z418" s="109">
        <f>IF(编辑!AK418="","",编辑!AK418)</f>
        <v>202009</v>
      </c>
      <c r="AA418" s="109">
        <f>IF(编辑!AM418="","",编辑!AM418)</f>
        <v>1</v>
      </c>
      <c r="AB418" s="109">
        <f>IF(编辑!AN418="","",编辑!AN418)</f>
        <v>1</v>
      </c>
      <c r="AC418" s="111">
        <f>IF(编辑!AO418="","",编辑!AO418)</f>
        <v>30</v>
      </c>
    </row>
    <row r="419" spans="1:29">
      <c r="A419" s="109">
        <f>IF(编辑!A419="","",编辑!A419)</f>
        <v>100110</v>
      </c>
      <c r="B419" s="109" t="str">
        <f>IF(编辑!B419="","",编辑!B419)</f>
        <v>主线怪物</v>
      </c>
      <c r="C419" s="109">
        <f>IF(编辑!I419="","",编辑!I419)</f>
        <v>1010</v>
      </c>
      <c r="D419" s="109">
        <f>IF(编辑!J419="","",编辑!J419)</f>
        <v>0</v>
      </c>
      <c r="E419" s="109" t="str">
        <f>IF(编辑!K419="","",编辑!K419)</f>
        <v/>
      </c>
      <c r="F419" s="109">
        <f>IF(编辑!L419="","",编辑!L419)</f>
        <v>3004</v>
      </c>
      <c r="G419" s="109">
        <f>IF(编辑!N419="","",编辑!N419)</f>
        <v>1</v>
      </c>
      <c r="H419" s="109">
        <f>IF(编辑!O419="","",编辑!O419)</f>
        <v>1</v>
      </c>
      <c r="I419" s="109">
        <f>IF(编辑!P419="","",编辑!P419)</f>
        <v>300</v>
      </c>
      <c r="J419" s="109">
        <f>IF(编辑!Q419="","",编辑!Q419)</f>
        <v>3104</v>
      </c>
      <c r="K419" s="109">
        <f>IF(编辑!S419="","",编辑!S419)</f>
        <v>1</v>
      </c>
      <c r="L419" s="109">
        <f>IF(编辑!T419="","",编辑!T419)</f>
        <v>1</v>
      </c>
      <c r="M419" s="109">
        <f>IF(编辑!U419="","",编辑!U419)</f>
        <v>300</v>
      </c>
      <c r="N419" s="109">
        <f>IF(编辑!V419="","",编辑!V419)</f>
        <v>3404</v>
      </c>
      <c r="O419" s="109">
        <f>IF(编辑!X419="","",编辑!X419)</f>
        <v>1</v>
      </c>
      <c r="P419" s="109">
        <f>IF(编辑!Y419="","",编辑!Y419)</f>
        <v>1</v>
      </c>
      <c r="Q419" s="109">
        <f>IF(编辑!Z419="","",编辑!Z419)</f>
        <v>300</v>
      </c>
      <c r="R419" s="109">
        <f>IF(编辑!AA419="","",编辑!AA419)</f>
        <v>1472</v>
      </c>
      <c r="S419" s="109">
        <f>IF(编辑!AC419="","",编辑!AC419)</f>
        <v>1</v>
      </c>
      <c r="T419" s="109">
        <f>IF(编辑!AD419="","",编辑!AD419)</f>
        <v>1</v>
      </c>
      <c r="U419" s="109">
        <f>IF(编辑!AE419="","",编辑!AE419)</f>
        <v>1</v>
      </c>
      <c r="V419" s="109">
        <f>IF(编辑!AF419="","",编辑!AF419)</f>
        <v>5171</v>
      </c>
      <c r="W419" s="109">
        <f>IF(编辑!AH419="","",编辑!AH419)</f>
        <v>1</v>
      </c>
      <c r="X419" s="109">
        <f>IF(编辑!AI419="","",编辑!AI419)</f>
        <v>1</v>
      </c>
      <c r="Y419" s="109">
        <f>IF(编辑!AJ419="","",编辑!AJ419)</f>
        <v>30</v>
      </c>
      <c r="Z419" s="109">
        <f>IF(编辑!AK419="","",编辑!AK419)</f>
        <v>202009</v>
      </c>
      <c r="AA419" s="109">
        <f>IF(编辑!AM419="","",编辑!AM419)</f>
        <v>1</v>
      </c>
      <c r="AB419" s="109">
        <f>IF(编辑!AN419="","",编辑!AN419)</f>
        <v>1</v>
      </c>
      <c r="AC419" s="111">
        <f>IF(编辑!AO419="","",编辑!AO419)</f>
        <v>30</v>
      </c>
    </row>
    <row r="420" spans="1:29">
      <c r="A420" s="109">
        <f>IF(编辑!A420="","",编辑!A420)</f>
        <v>100111</v>
      </c>
      <c r="B420" s="109" t="str">
        <f>IF(编辑!B420="","",编辑!B420)</f>
        <v>主线怪物</v>
      </c>
      <c r="C420" s="109">
        <f>IF(编辑!I420="","",编辑!I420)</f>
        <v>1120</v>
      </c>
      <c r="D420" s="109">
        <f>IF(编辑!J420="","",编辑!J420)</f>
        <v>0</v>
      </c>
      <c r="E420" s="109" t="str">
        <f>IF(编辑!K420="","",编辑!K420)</f>
        <v/>
      </c>
      <c r="F420" s="109">
        <f>IF(编辑!L420="","",编辑!L420)</f>
        <v>3004</v>
      </c>
      <c r="G420" s="109">
        <f>IF(编辑!N420="","",编辑!N420)</f>
        <v>1</v>
      </c>
      <c r="H420" s="109">
        <f>IF(编辑!O420="","",编辑!O420)</f>
        <v>1</v>
      </c>
      <c r="I420" s="109">
        <f>IF(编辑!P420="","",编辑!P420)</f>
        <v>300</v>
      </c>
      <c r="J420" s="109">
        <f>IF(编辑!Q420="","",编辑!Q420)</f>
        <v>3104</v>
      </c>
      <c r="K420" s="109">
        <f>IF(编辑!S420="","",编辑!S420)</f>
        <v>1</v>
      </c>
      <c r="L420" s="109">
        <f>IF(编辑!T420="","",编辑!T420)</f>
        <v>1</v>
      </c>
      <c r="M420" s="109">
        <f>IF(编辑!U420="","",编辑!U420)</f>
        <v>300</v>
      </c>
      <c r="N420" s="109">
        <f>IF(编辑!V420="","",编辑!V420)</f>
        <v>3404</v>
      </c>
      <c r="O420" s="109">
        <f>IF(编辑!X420="","",编辑!X420)</f>
        <v>1</v>
      </c>
      <c r="P420" s="109">
        <f>IF(编辑!Y420="","",编辑!Y420)</f>
        <v>1</v>
      </c>
      <c r="Q420" s="109">
        <f>IF(编辑!Z420="","",编辑!Z420)</f>
        <v>300</v>
      </c>
      <c r="R420" s="109">
        <f>IF(编辑!AA420="","",编辑!AA420)</f>
        <v>1472</v>
      </c>
      <c r="S420" s="109">
        <f>IF(编辑!AC420="","",编辑!AC420)</f>
        <v>1</v>
      </c>
      <c r="T420" s="109">
        <f>IF(编辑!AD420="","",编辑!AD420)</f>
        <v>1</v>
      </c>
      <c r="U420" s="109">
        <f>IF(编辑!AE420="","",编辑!AE420)</f>
        <v>1</v>
      </c>
      <c r="V420" s="109">
        <f>IF(编辑!AF420="","",编辑!AF420)</f>
        <v>5159</v>
      </c>
      <c r="W420" s="109">
        <f>IF(编辑!AH420="","",编辑!AH420)</f>
        <v>1</v>
      </c>
      <c r="X420" s="109">
        <f>IF(编辑!AI420="","",编辑!AI420)</f>
        <v>1</v>
      </c>
      <c r="Y420" s="109">
        <f>IF(编辑!AJ420="","",编辑!AJ420)</f>
        <v>30</v>
      </c>
      <c r="Z420" s="109">
        <f>IF(编辑!AK420="","",编辑!AK420)</f>
        <v>202009</v>
      </c>
      <c r="AA420" s="109">
        <f>IF(编辑!AM420="","",编辑!AM420)</f>
        <v>1</v>
      </c>
      <c r="AB420" s="109">
        <f>IF(编辑!AN420="","",编辑!AN420)</f>
        <v>1</v>
      </c>
      <c r="AC420" s="111">
        <f>IF(编辑!AO420="","",编辑!AO420)</f>
        <v>30</v>
      </c>
    </row>
    <row r="421" spans="1:29">
      <c r="A421" s="109">
        <f>IF(编辑!A421="","",编辑!A421)</f>
        <v>100112</v>
      </c>
      <c r="B421" s="109" t="str">
        <f>IF(编辑!B421="","",编辑!B421)</f>
        <v>主线怪物</v>
      </c>
      <c r="C421" s="109">
        <f>IF(编辑!I421="","",编辑!I421)</f>
        <v>1120</v>
      </c>
      <c r="D421" s="109">
        <f>IF(编辑!J421="","",编辑!J421)</f>
        <v>0</v>
      </c>
      <c r="E421" s="109" t="str">
        <f>IF(编辑!K421="","",编辑!K421)</f>
        <v/>
      </c>
      <c r="F421" s="109">
        <f>IF(编辑!L421="","",编辑!L421)</f>
        <v>3004</v>
      </c>
      <c r="G421" s="109">
        <f>IF(编辑!N421="","",编辑!N421)</f>
        <v>1</v>
      </c>
      <c r="H421" s="109">
        <f>IF(编辑!O421="","",编辑!O421)</f>
        <v>1</v>
      </c>
      <c r="I421" s="109">
        <f>IF(编辑!P421="","",编辑!P421)</f>
        <v>300</v>
      </c>
      <c r="J421" s="109">
        <f>IF(编辑!Q421="","",编辑!Q421)</f>
        <v>3104</v>
      </c>
      <c r="K421" s="109">
        <f>IF(编辑!S421="","",编辑!S421)</f>
        <v>1</v>
      </c>
      <c r="L421" s="109">
        <f>IF(编辑!T421="","",编辑!T421)</f>
        <v>1</v>
      </c>
      <c r="M421" s="109">
        <f>IF(编辑!U421="","",编辑!U421)</f>
        <v>300</v>
      </c>
      <c r="N421" s="109">
        <f>IF(编辑!V421="","",编辑!V421)</f>
        <v>3404</v>
      </c>
      <c r="O421" s="109">
        <f>IF(编辑!X421="","",编辑!X421)</f>
        <v>1</v>
      </c>
      <c r="P421" s="109">
        <f>IF(编辑!Y421="","",编辑!Y421)</f>
        <v>1</v>
      </c>
      <c r="Q421" s="109">
        <f>IF(编辑!Z421="","",编辑!Z421)</f>
        <v>300</v>
      </c>
      <c r="R421" s="109">
        <f>IF(编辑!AA421="","",编辑!AA421)</f>
        <v>7024</v>
      </c>
      <c r="S421" s="109">
        <f>IF(编辑!AC421="","",编辑!AC421)</f>
        <v>1</v>
      </c>
      <c r="T421" s="109">
        <f>IF(编辑!AD421="","",编辑!AD421)</f>
        <v>1</v>
      </c>
      <c r="U421" s="109">
        <f>IF(编辑!AE421="","",编辑!AE421)</f>
        <v>10000</v>
      </c>
      <c r="V421" s="109">
        <f>IF(编辑!AF421="","",编辑!AF421)</f>
        <v>5165</v>
      </c>
      <c r="W421" s="109">
        <f>IF(编辑!AH421="","",编辑!AH421)</f>
        <v>1</v>
      </c>
      <c r="X421" s="109">
        <f>IF(编辑!AI421="","",编辑!AI421)</f>
        <v>1</v>
      </c>
      <c r="Y421" s="109">
        <f>IF(编辑!AJ421="","",编辑!AJ421)</f>
        <v>30</v>
      </c>
      <c r="Z421" s="109">
        <f>IF(编辑!AK421="","",编辑!AK421)</f>
        <v>202009</v>
      </c>
      <c r="AA421" s="109">
        <f>IF(编辑!AM421="","",编辑!AM421)</f>
        <v>1</v>
      </c>
      <c r="AB421" s="109">
        <f>IF(编辑!AN421="","",编辑!AN421)</f>
        <v>1</v>
      </c>
      <c r="AC421" s="111">
        <f>IF(编辑!AO421="","",编辑!AO421)</f>
        <v>30</v>
      </c>
    </row>
    <row r="422" spans="1:29">
      <c r="A422" s="109">
        <f>IF(编辑!A422="","",编辑!A422)</f>
        <v>100113</v>
      </c>
      <c r="B422" s="109" t="str">
        <f>IF(编辑!B422="","",编辑!B422)</f>
        <v>主线怪物</v>
      </c>
      <c r="C422" s="109">
        <f>IF(编辑!I422="","",编辑!I422)</f>
        <v>5600</v>
      </c>
      <c r="D422" s="109">
        <f>IF(编辑!J422="","",编辑!J422)</f>
        <v>0</v>
      </c>
      <c r="E422" s="109" t="str">
        <f>IF(编辑!K422="","",编辑!K422)</f>
        <v/>
      </c>
      <c r="F422" s="109">
        <f>IF(编辑!L422="","",编辑!L422)</f>
        <v>3004</v>
      </c>
      <c r="G422" s="109">
        <f>IF(编辑!N422="","",编辑!N422)</f>
        <v>1</v>
      </c>
      <c r="H422" s="109">
        <f>IF(编辑!O422="","",编辑!O422)</f>
        <v>1</v>
      </c>
      <c r="I422" s="109">
        <f>IF(编辑!P422="","",编辑!P422)</f>
        <v>300</v>
      </c>
      <c r="J422" s="109">
        <f>IF(编辑!Q422="","",编辑!Q422)</f>
        <v>3104</v>
      </c>
      <c r="K422" s="109">
        <f>IF(编辑!S422="","",编辑!S422)</f>
        <v>1</v>
      </c>
      <c r="L422" s="109">
        <f>IF(编辑!T422="","",编辑!T422)</f>
        <v>1</v>
      </c>
      <c r="M422" s="109">
        <f>IF(编辑!U422="","",编辑!U422)</f>
        <v>300</v>
      </c>
      <c r="N422" s="109">
        <f>IF(编辑!V422="","",编辑!V422)</f>
        <v>3404</v>
      </c>
      <c r="O422" s="109">
        <f>IF(编辑!X422="","",编辑!X422)</f>
        <v>1</v>
      </c>
      <c r="P422" s="109">
        <f>IF(编辑!Y422="","",编辑!Y422)</f>
        <v>1</v>
      </c>
      <c r="Q422" s="109">
        <f>IF(编辑!Z422="","",编辑!Z422)</f>
        <v>300</v>
      </c>
      <c r="R422" s="109">
        <f>IF(编辑!AA422="","",编辑!AA422)</f>
        <v>1472</v>
      </c>
      <c r="S422" s="109">
        <f>IF(编辑!AC422="","",编辑!AC422)</f>
        <v>1</v>
      </c>
      <c r="T422" s="109">
        <f>IF(编辑!AD422="","",编辑!AD422)</f>
        <v>1</v>
      </c>
      <c r="U422" s="109">
        <f>IF(编辑!AE422="","",编辑!AE422)</f>
        <v>1</v>
      </c>
      <c r="V422" s="109">
        <f>IF(编辑!AF422="","",编辑!AF422)</f>
        <v>5171</v>
      </c>
      <c r="W422" s="109">
        <f>IF(编辑!AH422="","",编辑!AH422)</f>
        <v>1</v>
      </c>
      <c r="X422" s="109">
        <f>IF(编辑!AI422="","",编辑!AI422)</f>
        <v>1</v>
      </c>
      <c r="Y422" s="109">
        <f>IF(编辑!AJ422="","",编辑!AJ422)</f>
        <v>30</v>
      </c>
      <c r="Z422" s="109">
        <f>IF(编辑!AK422="","",编辑!AK422)</f>
        <v>202009</v>
      </c>
      <c r="AA422" s="109">
        <f>IF(编辑!AM422="","",编辑!AM422)</f>
        <v>1</v>
      </c>
      <c r="AB422" s="109">
        <f>IF(编辑!AN422="","",编辑!AN422)</f>
        <v>1</v>
      </c>
      <c r="AC422" s="111">
        <f>IF(编辑!AO422="","",编辑!AO422)</f>
        <v>30</v>
      </c>
    </row>
    <row r="423" spans="1:29">
      <c r="A423" s="109">
        <f>IF(编辑!A423="","",编辑!A423)</f>
        <v>100114</v>
      </c>
      <c r="B423" s="109" t="str">
        <f>IF(编辑!B423="","",编辑!B423)</f>
        <v>主线怪物</v>
      </c>
      <c r="C423" s="109">
        <f>IF(编辑!I423="","",编辑!I423)</f>
        <v>1120</v>
      </c>
      <c r="D423" s="109">
        <f>IF(编辑!J423="","",编辑!J423)</f>
        <v>0</v>
      </c>
      <c r="E423" s="109" t="str">
        <f>IF(编辑!K423="","",编辑!K423)</f>
        <v/>
      </c>
      <c r="F423" s="109">
        <f>IF(编辑!L423="","",编辑!L423)</f>
        <v>3004</v>
      </c>
      <c r="G423" s="109">
        <f>IF(编辑!N423="","",编辑!N423)</f>
        <v>1</v>
      </c>
      <c r="H423" s="109">
        <f>IF(编辑!O423="","",编辑!O423)</f>
        <v>1</v>
      </c>
      <c r="I423" s="109">
        <f>IF(编辑!P423="","",编辑!P423)</f>
        <v>300</v>
      </c>
      <c r="J423" s="109">
        <f>IF(编辑!Q423="","",编辑!Q423)</f>
        <v>3104</v>
      </c>
      <c r="K423" s="109">
        <f>IF(编辑!S423="","",编辑!S423)</f>
        <v>1</v>
      </c>
      <c r="L423" s="109">
        <f>IF(编辑!T423="","",编辑!T423)</f>
        <v>1</v>
      </c>
      <c r="M423" s="109">
        <f>IF(编辑!U423="","",编辑!U423)</f>
        <v>300</v>
      </c>
      <c r="N423" s="109">
        <f>IF(编辑!V423="","",编辑!V423)</f>
        <v>3404</v>
      </c>
      <c r="O423" s="109">
        <f>IF(编辑!X423="","",编辑!X423)</f>
        <v>1</v>
      </c>
      <c r="P423" s="109">
        <f>IF(编辑!Y423="","",编辑!Y423)</f>
        <v>1</v>
      </c>
      <c r="Q423" s="109">
        <f>IF(编辑!Z423="","",编辑!Z423)</f>
        <v>300</v>
      </c>
      <c r="R423" s="109">
        <f>IF(编辑!AA423="","",编辑!AA423)</f>
        <v>1472</v>
      </c>
      <c r="S423" s="109">
        <f>IF(编辑!AC423="","",编辑!AC423)</f>
        <v>1</v>
      </c>
      <c r="T423" s="109">
        <f>IF(编辑!AD423="","",编辑!AD423)</f>
        <v>1</v>
      </c>
      <c r="U423" s="109">
        <f>IF(编辑!AE423="","",编辑!AE423)</f>
        <v>1</v>
      </c>
      <c r="V423" s="109">
        <f>IF(编辑!AF423="","",编辑!AF423)</f>
        <v>5159</v>
      </c>
      <c r="W423" s="109">
        <f>IF(编辑!AH423="","",编辑!AH423)</f>
        <v>1</v>
      </c>
      <c r="X423" s="109">
        <f>IF(编辑!AI423="","",编辑!AI423)</f>
        <v>1</v>
      </c>
      <c r="Y423" s="109">
        <f>IF(编辑!AJ423="","",编辑!AJ423)</f>
        <v>30</v>
      </c>
      <c r="Z423" s="109">
        <f>IF(编辑!AK423="","",编辑!AK423)</f>
        <v>202009</v>
      </c>
      <c r="AA423" s="109">
        <f>IF(编辑!AM423="","",编辑!AM423)</f>
        <v>1</v>
      </c>
      <c r="AB423" s="109">
        <f>IF(编辑!AN423="","",编辑!AN423)</f>
        <v>1</v>
      </c>
      <c r="AC423" s="111">
        <f>IF(编辑!AO423="","",编辑!AO423)</f>
        <v>30</v>
      </c>
    </row>
    <row r="424" spans="1:29">
      <c r="A424" s="109">
        <f>IF(编辑!A424="","",编辑!A424)</f>
        <v>100115</v>
      </c>
      <c r="B424" s="109" t="str">
        <f>IF(编辑!B424="","",编辑!B424)</f>
        <v>主线怪物</v>
      </c>
      <c r="C424" s="109">
        <f>IF(编辑!I424="","",编辑!I424)</f>
        <v>1120</v>
      </c>
      <c r="D424" s="109">
        <f>IF(编辑!J424="","",编辑!J424)</f>
        <v>0</v>
      </c>
      <c r="E424" s="109" t="str">
        <f>IF(编辑!K424="","",编辑!K424)</f>
        <v/>
      </c>
      <c r="F424" s="109">
        <f>IF(编辑!L424="","",编辑!L424)</f>
        <v>3004</v>
      </c>
      <c r="G424" s="109">
        <f>IF(编辑!N424="","",编辑!N424)</f>
        <v>1</v>
      </c>
      <c r="H424" s="109">
        <f>IF(编辑!O424="","",编辑!O424)</f>
        <v>1</v>
      </c>
      <c r="I424" s="109">
        <f>IF(编辑!P424="","",编辑!P424)</f>
        <v>300</v>
      </c>
      <c r="J424" s="109">
        <f>IF(编辑!Q424="","",编辑!Q424)</f>
        <v>3104</v>
      </c>
      <c r="K424" s="109">
        <f>IF(编辑!S424="","",编辑!S424)</f>
        <v>1</v>
      </c>
      <c r="L424" s="109">
        <f>IF(编辑!T424="","",编辑!T424)</f>
        <v>1</v>
      </c>
      <c r="M424" s="109">
        <f>IF(编辑!U424="","",编辑!U424)</f>
        <v>300</v>
      </c>
      <c r="N424" s="109">
        <f>IF(编辑!V424="","",编辑!V424)</f>
        <v>3404</v>
      </c>
      <c r="O424" s="109">
        <f>IF(编辑!X424="","",编辑!X424)</f>
        <v>1</v>
      </c>
      <c r="P424" s="109">
        <f>IF(编辑!Y424="","",编辑!Y424)</f>
        <v>1</v>
      </c>
      <c r="Q424" s="109">
        <f>IF(编辑!Z424="","",编辑!Z424)</f>
        <v>300</v>
      </c>
      <c r="R424" s="109">
        <f>IF(编辑!AA424="","",编辑!AA424)</f>
        <v>1472</v>
      </c>
      <c r="S424" s="109">
        <f>IF(编辑!AC424="","",编辑!AC424)</f>
        <v>1</v>
      </c>
      <c r="T424" s="109">
        <f>IF(编辑!AD424="","",编辑!AD424)</f>
        <v>1</v>
      </c>
      <c r="U424" s="109">
        <f>IF(编辑!AE424="","",编辑!AE424)</f>
        <v>1</v>
      </c>
      <c r="V424" s="109">
        <f>IF(编辑!AF424="","",编辑!AF424)</f>
        <v>5165</v>
      </c>
      <c r="W424" s="109">
        <f>IF(编辑!AH424="","",编辑!AH424)</f>
        <v>1</v>
      </c>
      <c r="X424" s="109">
        <f>IF(编辑!AI424="","",编辑!AI424)</f>
        <v>1</v>
      </c>
      <c r="Y424" s="109">
        <f>IF(编辑!AJ424="","",编辑!AJ424)</f>
        <v>30</v>
      </c>
      <c r="Z424" s="109">
        <f>IF(编辑!AK424="","",编辑!AK424)</f>
        <v>202009</v>
      </c>
      <c r="AA424" s="109">
        <f>IF(编辑!AM424="","",编辑!AM424)</f>
        <v>1</v>
      </c>
      <c r="AB424" s="109">
        <f>IF(编辑!AN424="","",编辑!AN424)</f>
        <v>1</v>
      </c>
      <c r="AC424" s="111">
        <f>IF(编辑!AO424="","",编辑!AO424)</f>
        <v>30</v>
      </c>
    </row>
    <row r="425" spans="1:29">
      <c r="A425" s="109">
        <f>IF(编辑!A425="","",编辑!A425)</f>
        <v>100116</v>
      </c>
      <c r="B425" s="109" t="str">
        <f>IF(编辑!B425="","",编辑!B425)</f>
        <v>主线怪物</v>
      </c>
      <c r="C425" s="109">
        <f>IF(编辑!I425="","",编辑!I425)</f>
        <v>5600</v>
      </c>
      <c r="D425" s="109">
        <f>IF(编辑!J425="","",编辑!J425)</f>
        <v>0</v>
      </c>
      <c r="E425" s="109" t="str">
        <f>IF(编辑!K425="","",编辑!K425)</f>
        <v/>
      </c>
      <c r="F425" s="109">
        <f>IF(编辑!L425="","",编辑!L425)</f>
        <v>3004</v>
      </c>
      <c r="G425" s="109">
        <f>IF(编辑!N425="","",编辑!N425)</f>
        <v>1</v>
      </c>
      <c r="H425" s="109">
        <f>IF(编辑!O425="","",编辑!O425)</f>
        <v>1</v>
      </c>
      <c r="I425" s="109">
        <f>IF(编辑!P425="","",编辑!P425)</f>
        <v>300</v>
      </c>
      <c r="J425" s="109">
        <f>IF(编辑!Q425="","",编辑!Q425)</f>
        <v>3104</v>
      </c>
      <c r="K425" s="109">
        <f>IF(编辑!S425="","",编辑!S425)</f>
        <v>1</v>
      </c>
      <c r="L425" s="109">
        <f>IF(编辑!T425="","",编辑!T425)</f>
        <v>1</v>
      </c>
      <c r="M425" s="109">
        <f>IF(编辑!U425="","",编辑!U425)</f>
        <v>300</v>
      </c>
      <c r="N425" s="109">
        <f>IF(编辑!V425="","",编辑!V425)</f>
        <v>3404</v>
      </c>
      <c r="O425" s="109">
        <f>IF(编辑!X425="","",编辑!X425)</f>
        <v>1</v>
      </c>
      <c r="P425" s="109">
        <f>IF(编辑!Y425="","",编辑!Y425)</f>
        <v>1</v>
      </c>
      <c r="Q425" s="109">
        <f>IF(编辑!Z425="","",编辑!Z425)</f>
        <v>300</v>
      </c>
      <c r="R425" s="109">
        <f>IF(编辑!AA425="","",编辑!AA425)</f>
        <v>1472</v>
      </c>
      <c r="S425" s="109">
        <f>IF(编辑!AC425="","",编辑!AC425)</f>
        <v>1</v>
      </c>
      <c r="T425" s="109">
        <f>IF(编辑!AD425="","",编辑!AD425)</f>
        <v>1</v>
      </c>
      <c r="U425" s="109">
        <f>IF(编辑!AE425="","",编辑!AE425)</f>
        <v>1</v>
      </c>
      <c r="V425" s="109">
        <f>IF(编辑!AF425="","",编辑!AF425)</f>
        <v>5171</v>
      </c>
      <c r="W425" s="109">
        <f>IF(编辑!AH425="","",编辑!AH425)</f>
        <v>1</v>
      </c>
      <c r="X425" s="109">
        <f>IF(编辑!AI425="","",编辑!AI425)</f>
        <v>1</v>
      </c>
      <c r="Y425" s="109">
        <f>IF(编辑!AJ425="","",编辑!AJ425)</f>
        <v>30</v>
      </c>
      <c r="Z425" s="109">
        <f>IF(编辑!AK425="","",编辑!AK425)</f>
        <v>202009</v>
      </c>
      <c r="AA425" s="109">
        <f>IF(编辑!AM425="","",编辑!AM425)</f>
        <v>1</v>
      </c>
      <c r="AB425" s="109">
        <f>IF(编辑!AN425="","",编辑!AN425)</f>
        <v>1</v>
      </c>
      <c r="AC425" s="111">
        <f>IF(编辑!AO425="","",编辑!AO425)</f>
        <v>30</v>
      </c>
    </row>
    <row r="426" spans="1:29">
      <c r="A426" s="109">
        <f>IF(编辑!A426="","",编辑!A426)</f>
        <v>100117</v>
      </c>
      <c r="B426" s="109" t="str">
        <f>IF(编辑!B426="","",编辑!B426)</f>
        <v>主线怪物</v>
      </c>
      <c r="C426" s="109">
        <f>IF(编辑!I426="","",编辑!I426)</f>
        <v>1240</v>
      </c>
      <c r="D426" s="109">
        <f>IF(编辑!J426="","",编辑!J426)</f>
        <v>0</v>
      </c>
      <c r="E426" s="109" t="str">
        <f>IF(编辑!K426="","",编辑!K426)</f>
        <v/>
      </c>
      <c r="F426" s="109">
        <f>IF(编辑!L426="","",编辑!L426)</f>
        <v>3004</v>
      </c>
      <c r="G426" s="109">
        <f>IF(编辑!N426="","",编辑!N426)</f>
        <v>1</v>
      </c>
      <c r="H426" s="109">
        <f>IF(编辑!O426="","",编辑!O426)</f>
        <v>1</v>
      </c>
      <c r="I426" s="109">
        <f>IF(编辑!P426="","",编辑!P426)</f>
        <v>300</v>
      </c>
      <c r="J426" s="109">
        <f>IF(编辑!Q426="","",编辑!Q426)</f>
        <v>3104</v>
      </c>
      <c r="K426" s="109">
        <f>IF(编辑!S426="","",编辑!S426)</f>
        <v>1</v>
      </c>
      <c r="L426" s="109">
        <f>IF(编辑!T426="","",编辑!T426)</f>
        <v>1</v>
      </c>
      <c r="M426" s="109">
        <f>IF(编辑!U426="","",编辑!U426)</f>
        <v>300</v>
      </c>
      <c r="N426" s="109">
        <f>IF(编辑!V426="","",编辑!V426)</f>
        <v>3404</v>
      </c>
      <c r="O426" s="109">
        <f>IF(编辑!X426="","",编辑!X426)</f>
        <v>1</v>
      </c>
      <c r="P426" s="109">
        <f>IF(编辑!Y426="","",编辑!Y426)</f>
        <v>1</v>
      </c>
      <c r="Q426" s="109">
        <f>IF(编辑!Z426="","",编辑!Z426)</f>
        <v>300</v>
      </c>
      <c r="R426" s="109">
        <f>IF(编辑!AA426="","",编辑!AA426)</f>
        <v>7025</v>
      </c>
      <c r="S426" s="109">
        <f>IF(编辑!AC426="","",编辑!AC426)</f>
        <v>1</v>
      </c>
      <c r="T426" s="109">
        <f>IF(编辑!AD426="","",编辑!AD426)</f>
        <v>1</v>
      </c>
      <c r="U426" s="109">
        <f>IF(编辑!AE426="","",编辑!AE426)</f>
        <v>10000</v>
      </c>
      <c r="V426" s="109">
        <f>IF(编辑!AF426="","",编辑!AF426)</f>
        <v>5159</v>
      </c>
      <c r="W426" s="109">
        <f>IF(编辑!AH426="","",编辑!AH426)</f>
        <v>1</v>
      </c>
      <c r="X426" s="109">
        <f>IF(编辑!AI426="","",编辑!AI426)</f>
        <v>1</v>
      </c>
      <c r="Y426" s="109">
        <f>IF(编辑!AJ426="","",编辑!AJ426)</f>
        <v>30</v>
      </c>
      <c r="Z426" s="109">
        <f>IF(编辑!AK426="","",编辑!AK426)</f>
        <v>202009</v>
      </c>
      <c r="AA426" s="109">
        <f>IF(编辑!AM426="","",编辑!AM426)</f>
        <v>1</v>
      </c>
      <c r="AB426" s="109">
        <f>IF(编辑!AN426="","",编辑!AN426)</f>
        <v>1</v>
      </c>
      <c r="AC426" s="111">
        <f>IF(编辑!AO426="","",编辑!AO426)</f>
        <v>30</v>
      </c>
    </row>
    <row r="427" spans="1:29">
      <c r="A427" s="109">
        <f>IF(编辑!A427="","",编辑!A427)</f>
        <v>100118</v>
      </c>
      <c r="B427" s="109" t="str">
        <f>IF(编辑!B427="","",编辑!B427)</f>
        <v>主线怪物</v>
      </c>
      <c r="C427" s="109">
        <f>IF(编辑!I427="","",编辑!I427)</f>
        <v>1240</v>
      </c>
      <c r="D427" s="109">
        <f>IF(编辑!J427="","",编辑!J427)</f>
        <v>0</v>
      </c>
      <c r="E427" s="109" t="str">
        <f>IF(编辑!K427="","",编辑!K427)</f>
        <v/>
      </c>
      <c r="F427" s="109">
        <f>IF(编辑!L427="","",编辑!L427)</f>
        <v>3004</v>
      </c>
      <c r="G427" s="109">
        <f>IF(编辑!N427="","",编辑!N427)</f>
        <v>1</v>
      </c>
      <c r="H427" s="109">
        <f>IF(编辑!O427="","",编辑!O427)</f>
        <v>1</v>
      </c>
      <c r="I427" s="109">
        <f>IF(编辑!P427="","",编辑!P427)</f>
        <v>300</v>
      </c>
      <c r="J427" s="109">
        <f>IF(编辑!Q427="","",编辑!Q427)</f>
        <v>3104</v>
      </c>
      <c r="K427" s="109">
        <f>IF(编辑!S427="","",编辑!S427)</f>
        <v>1</v>
      </c>
      <c r="L427" s="109">
        <f>IF(编辑!T427="","",编辑!T427)</f>
        <v>1</v>
      </c>
      <c r="M427" s="109">
        <f>IF(编辑!U427="","",编辑!U427)</f>
        <v>300</v>
      </c>
      <c r="N427" s="109">
        <f>IF(编辑!V427="","",编辑!V427)</f>
        <v>3404</v>
      </c>
      <c r="O427" s="109">
        <f>IF(编辑!X427="","",编辑!X427)</f>
        <v>1</v>
      </c>
      <c r="P427" s="109">
        <f>IF(编辑!Y427="","",编辑!Y427)</f>
        <v>1</v>
      </c>
      <c r="Q427" s="109">
        <f>IF(编辑!Z427="","",编辑!Z427)</f>
        <v>300</v>
      </c>
      <c r="R427" s="109">
        <f>IF(编辑!AA427="","",编辑!AA427)</f>
        <v>1472</v>
      </c>
      <c r="S427" s="109">
        <f>IF(编辑!AC427="","",编辑!AC427)</f>
        <v>1</v>
      </c>
      <c r="T427" s="109">
        <f>IF(编辑!AD427="","",编辑!AD427)</f>
        <v>1</v>
      </c>
      <c r="U427" s="109">
        <f>IF(编辑!AE427="","",编辑!AE427)</f>
        <v>1</v>
      </c>
      <c r="V427" s="109">
        <f>IF(编辑!AF427="","",编辑!AF427)</f>
        <v>5165</v>
      </c>
      <c r="W427" s="109">
        <f>IF(编辑!AH427="","",编辑!AH427)</f>
        <v>1</v>
      </c>
      <c r="X427" s="109">
        <f>IF(编辑!AI427="","",编辑!AI427)</f>
        <v>1</v>
      </c>
      <c r="Y427" s="109">
        <f>IF(编辑!AJ427="","",编辑!AJ427)</f>
        <v>30</v>
      </c>
      <c r="Z427" s="109">
        <f>IF(编辑!AK427="","",编辑!AK427)</f>
        <v>202009</v>
      </c>
      <c r="AA427" s="109">
        <f>IF(编辑!AM427="","",编辑!AM427)</f>
        <v>1</v>
      </c>
      <c r="AB427" s="109">
        <f>IF(编辑!AN427="","",编辑!AN427)</f>
        <v>1</v>
      </c>
      <c r="AC427" s="111">
        <f>IF(编辑!AO427="","",编辑!AO427)</f>
        <v>30</v>
      </c>
    </row>
    <row r="428" spans="1:29">
      <c r="A428" s="109">
        <f>IF(编辑!A428="","",编辑!A428)</f>
        <v>100119</v>
      </c>
      <c r="B428" s="109" t="str">
        <f>IF(编辑!B428="","",编辑!B428)</f>
        <v>主线怪物</v>
      </c>
      <c r="C428" s="109">
        <f>IF(编辑!I428="","",编辑!I428)</f>
        <v>1240</v>
      </c>
      <c r="D428" s="109">
        <f>IF(编辑!J428="","",编辑!J428)</f>
        <v>0</v>
      </c>
      <c r="E428" s="109" t="str">
        <f>IF(编辑!K428="","",编辑!K428)</f>
        <v/>
      </c>
      <c r="F428" s="109">
        <f>IF(编辑!L428="","",编辑!L428)</f>
        <v>3004</v>
      </c>
      <c r="G428" s="109">
        <f>IF(编辑!N428="","",编辑!N428)</f>
        <v>1</v>
      </c>
      <c r="H428" s="109">
        <f>IF(编辑!O428="","",编辑!O428)</f>
        <v>1</v>
      </c>
      <c r="I428" s="109">
        <f>IF(编辑!P428="","",编辑!P428)</f>
        <v>300</v>
      </c>
      <c r="J428" s="109">
        <f>IF(编辑!Q428="","",编辑!Q428)</f>
        <v>3104</v>
      </c>
      <c r="K428" s="109">
        <f>IF(编辑!S428="","",编辑!S428)</f>
        <v>1</v>
      </c>
      <c r="L428" s="109">
        <f>IF(编辑!T428="","",编辑!T428)</f>
        <v>1</v>
      </c>
      <c r="M428" s="109">
        <f>IF(编辑!U428="","",编辑!U428)</f>
        <v>300</v>
      </c>
      <c r="N428" s="109">
        <f>IF(编辑!V428="","",编辑!V428)</f>
        <v>3404</v>
      </c>
      <c r="O428" s="109">
        <f>IF(编辑!X428="","",编辑!X428)</f>
        <v>1</v>
      </c>
      <c r="P428" s="109">
        <f>IF(编辑!Y428="","",编辑!Y428)</f>
        <v>1</v>
      </c>
      <c r="Q428" s="109">
        <f>IF(编辑!Z428="","",编辑!Z428)</f>
        <v>300</v>
      </c>
      <c r="R428" s="109">
        <f>IF(编辑!AA428="","",编辑!AA428)</f>
        <v>1472</v>
      </c>
      <c r="S428" s="109">
        <f>IF(编辑!AC428="","",编辑!AC428)</f>
        <v>1</v>
      </c>
      <c r="T428" s="109">
        <f>IF(编辑!AD428="","",编辑!AD428)</f>
        <v>1</v>
      </c>
      <c r="U428" s="109">
        <f>IF(编辑!AE428="","",编辑!AE428)</f>
        <v>1</v>
      </c>
      <c r="V428" s="109">
        <f>IF(编辑!AF428="","",编辑!AF428)</f>
        <v>5171</v>
      </c>
      <c r="W428" s="109">
        <f>IF(编辑!AH428="","",编辑!AH428)</f>
        <v>1</v>
      </c>
      <c r="X428" s="109">
        <f>IF(编辑!AI428="","",编辑!AI428)</f>
        <v>1</v>
      </c>
      <c r="Y428" s="109">
        <f>IF(编辑!AJ428="","",编辑!AJ428)</f>
        <v>30</v>
      </c>
      <c r="Z428" s="109">
        <f>IF(编辑!AK428="","",编辑!AK428)</f>
        <v>202009</v>
      </c>
      <c r="AA428" s="109">
        <f>IF(编辑!AM428="","",编辑!AM428)</f>
        <v>1</v>
      </c>
      <c r="AB428" s="109">
        <f>IF(编辑!AN428="","",编辑!AN428)</f>
        <v>1</v>
      </c>
      <c r="AC428" s="111">
        <f>IF(编辑!AO428="","",编辑!AO428)</f>
        <v>30</v>
      </c>
    </row>
    <row r="429" spans="1:29">
      <c r="A429" s="109">
        <f>IF(编辑!A429="","",编辑!A429)</f>
        <v>100120</v>
      </c>
      <c r="B429" s="109" t="str">
        <f>IF(编辑!B429="","",编辑!B429)</f>
        <v>主线怪物</v>
      </c>
      <c r="C429" s="109">
        <f>IF(编辑!I429="","",编辑!I429)</f>
        <v>1240</v>
      </c>
      <c r="D429" s="109">
        <f>IF(编辑!J429="","",编辑!J429)</f>
        <v>0</v>
      </c>
      <c r="E429" s="109" t="str">
        <f>IF(编辑!K429="","",编辑!K429)</f>
        <v/>
      </c>
      <c r="F429" s="109">
        <f>IF(编辑!L429="","",编辑!L429)</f>
        <v>3004</v>
      </c>
      <c r="G429" s="109">
        <f>IF(编辑!N429="","",编辑!N429)</f>
        <v>1</v>
      </c>
      <c r="H429" s="109">
        <f>IF(编辑!O429="","",编辑!O429)</f>
        <v>1</v>
      </c>
      <c r="I429" s="109">
        <f>IF(编辑!P429="","",编辑!P429)</f>
        <v>300</v>
      </c>
      <c r="J429" s="109">
        <f>IF(编辑!Q429="","",编辑!Q429)</f>
        <v>3104</v>
      </c>
      <c r="K429" s="109">
        <f>IF(编辑!S429="","",编辑!S429)</f>
        <v>1</v>
      </c>
      <c r="L429" s="109">
        <f>IF(编辑!T429="","",编辑!T429)</f>
        <v>1</v>
      </c>
      <c r="M429" s="109">
        <f>IF(编辑!U429="","",编辑!U429)</f>
        <v>300</v>
      </c>
      <c r="N429" s="109">
        <f>IF(编辑!V429="","",编辑!V429)</f>
        <v>3404</v>
      </c>
      <c r="O429" s="109">
        <f>IF(编辑!X429="","",编辑!X429)</f>
        <v>1</v>
      </c>
      <c r="P429" s="109">
        <f>IF(编辑!Y429="","",编辑!Y429)</f>
        <v>1</v>
      </c>
      <c r="Q429" s="109">
        <f>IF(编辑!Z429="","",编辑!Z429)</f>
        <v>300</v>
      </c>
      <c r="R429" s="109">
        <f>IF(编辑!AA429="","",编辑!AA429)</f>
        <v>1472</v>
      </c>
      <c r="S429" s="109">
        <f>IF(编辑!AC429="","",编辑!AC429)</f>
        <v>1</v>
      </c>
      <c r="T429" s="109">
        <f>IF(编辑!AD429="","",编辑!AD429)</f>
        <v>1</v>
      </c>
      <c r="U429" s="109">
        <f>IF(编辑!AE429="","",编辑!AE429)</f>
        <v>1</v>
      </c>
      <c r="V429" s="109">
        <f>IF(编辑!AF429="","",编辑!AF429)</f>
        <v>5171</v>
      </c>
      <c r="W429" s="109">
        <f>IF(编辑!AH429="","",编辑!AH429)</f>
        <v>1</v>
      </c>
      <c r="X429" s="109">
        <f>IF(编辑!AI429="","",编辑!AI429)</f>
        <v>1</v>
      </c>
      <c r="Y429" s="109">
        <f>IF(编辑!AJ429="","",编辑!AJ429)</f>
        <v>30</v>
      </c>
      <c r="Z429" s="109">
        <f>IF(编辑!AK429="","",编辑!AK429)</f>
        <v>202009</v>
      </c>
      <c r="AA429" s="109">
        <f>IF(编辑!AM429="","",编辑!AM429)</f>
        <v>1</v>
      </c>
      <c r="AB429" s="109">
        <f>IF(编辑!AN429="","",编辑!AN429)</f>
        <v>1</v>
      </c>
      <c r="AC429" s="111">
        <f>IF(编辑!AO429="","",编辑!AO429)</f>
        <v>30</v>
      </c>
    </row>
    <row r="430" spans="1:29">
      <c r="A430" s="109">
        <f>IF(编辑!A430="","",编辑!A430)</f>
        <v>100121</v>
      </c>
      <c r="B430" s="109" t="str">
        <f>IF(编辑!B430="","",编辑!B430)</f>
        <v>主线怪物</v>
      </c>
      <c r="C430" s="109">
        <f>IF(编辑!I430="","",编辑!I430)</f>
        <v>6500</v>
      </c>
      <c r="D430" s="109">
        <f>IF(编辑!J430="","",编辑!J430)</f>
        <v>0</v>
      </c>
      <c r="E430" s="109" t="str">
        <f>IF(编辑!K430="","",编辑!K430)</f>
        <v/>
      </c>
      <c r="F430" s="109">
        <f>IF(编辑!L430="","",编辑!L430)</f>
        <v>3005</v>
      </c>
      <c r="G430" s="109">
        <f>IF(编辑!N430="","",编辑!N430)</f>
        <v>1</v>
      </c>
      <c r="H430" s="109">
        <f>IF(编辑!O430="","",编辑!O430)</f>
        <v>1</v>
      </c>
      <c r="I430" s="109">
        <f>IF(编辑!P430="","",编辑!P430)</f>
        <v>200</v>
      </c>
      <c r="J430" s="109">
        <f>IF(编辑!Q430="","",编辑!Q430)</f>
        <v>3105</v>
      </c>
      <c r="K430" s="109">
        <f>IF(编辑!S430="","",编辑!S430)</f>
        <v>1</v>
      </c>
      <c r="L430" s="109">
        <f>IF(编辑!T430="","",编辑!T430)</f>
        <v>1</v>
      </c>
      <c r="M430" s="109">
        <f>IF(编辑!U430="","",编辑!U430)</f>
        <v>200</v>
      </c>
      <c r="N430" s="109">
        <f>IF(编辑!V430="","",编辑!V430)</f>
        <v>3405</v>
      </c>
      <c r="O430" s="109">
        <f>IF(编辑!X430="","",编辑!X430)</f>
        <v>1</v>
      </c>
      <c r="P430" s="109">
        <f>IF(编辑!Y430="","",编辑!Y430)</f>
        <v>1</v>
      </c>
      <c r="Q430" s="109">
        <f>IF(编辑!Z430="","",编辑!Z430)</f>
        <v>200</v>
      </c>
      <c r="R430" s="109">
        <f>IF(编辑!AA430="","",编辑!AA430)</f>
        <v>1472</v>
      </c>
      <c r="S430" s="109">
        <f>IF(编辑!AC430="","",编辑!AC430)</f>
        <v>1</v>
      </c>
      <c r="T430" s="109">
        <f>IF(编辑!AD430="","",编辑!AD430)</f>
        <v>1</v>
      </c>
      <c r="U430" s="109">
        <f>IF(编辑!AE430="","",编辑!AE430)</f>
        <v>1</v>
      </c>
      <c r="V430" s="109">
        <f>IF(编辑!AF430="","",编辑!AF430)</f>
        <v>5161</v>
      </c>
      <c r="W430" s="109">
        <f>IF(编辑!AH430="","",编辑!AH430)</f>
        <v>1</v>
      </c>
      <c r="X430" s="109">
        <f>IF(编辑!AI430="","",编辑!AI430)</f>
        <v>1</v>
      </c>
      <c r="Y430" s="109">
        <f>IF(编辑!AJ430="","",编辑!AJ430)</f>
        <v>10</v>
      </c>
      <c r="Z430" s="109">
        <f>IF(编辑!AK430="","",编辑!AK430)</f>
        <v>202009</v>
      </c>
      <c r="AA430" s="109">
        <f>IF(编辑!AM430="","",编辑!AM430)</f>
        <v>1</v>
      </c>
      <c r="AB430" s="109">
        <f>IF(编辑!AN430="","",编辑!AN430)</f>
        <v>1</v>
      </c>
      <c r="AC430" s="111">
        <f>IF(编辑!AO430="","",编辑!AO430)</f>
        <v>30</v>
      </c>
    </row>
    <row r="431" spans="1:29">
      <c r="A431" s="109">
        <f>IF(编辑!A431="","",编辑!A431)</f>
        <v>100122</v>
      </c>
      <c r="B431" s="109" t="str">
        <f>IF(编辑!B431="","",编辑!B431)</f>
        <v>主线怪物</v>
      </c>
      <c r="C431" s="109">
        <f>IF(编辑!I431="","",编辑!I431)</f>
        <v>1300</v>
      </c>
      <c r="D431" s="109">
        <f>IF(编辑!J431="","",编辑!J431)</f>
        <v>0</v>
      </c>
      <c r="E431" s="109" t="str">
        <f>IF(编辑!K431="","",编辑!K431)</f>
        <v/>
      </c>
      <c r="F431" s="109">
        <f>IF(编辑!L431="","",编辑!L431)</f>
        <v>3005</v>
      </c>
      <c r="G431" s="109">
        <f>IF(编辑!N431="","",编辑!N431)</f>
        <v>1</v>
      </c>
      <c r="H431" s="109">
        <f>IF(编辑!O431="","",编辑!O431)</f>
        <v>1</v>
      </c>
      <c r="I431" s="109">
        <f>IF(编辑!P431="","",编辑!P431)</f>
        <v>200</v>
      </c>
      <c r="J431" s="109">
        <f>IF(编辑!Q431="","",编辑!Q431)</f>
        <v>3105</v>
      </c>
      <c r="K431" s="109">
        <f>IF(编辑!S431="","",编辑!S431)</f>
        <v>1</v>
      </c>
      <c r="L431" s="109">
        <f>IF(编辑!T431="","",编辑!T431)</f>
        <v>1</v>
      </c>
      <c r="M431" s="109">
        <f>IF(编辑!U431="","",编辑!U431)</f>
        <v>200</v>
      </c>
      <c r="N431" s="109">
        <f>IF(编辑!V431="","",编辑!V431)</f>
        <v>3405</v>
      </c>
      <c r="O431" s="109">
        <f>IF(编辑!X431="","",编辑!X431)</f>
        <v>1</v>
      </c>
      <c r="P431" s="109">
        <f>IF(编辑!Y431="","",编辑!Y431)</f>
        <v>1</v>
      </c>
      <c r="Q431" s="109">
        <f>IF(编辑!Z431="","",编辑!Z431)</f>
        <v>200</v>
      </c>
      <c r="R431" s="109">
        <f>IF(编辑!AA431="","",编辑!AA431)</f>
        <v>1472</v>
      </c>
      <c r="S431" s="109">
        <f>IF(编辑!AC431="","",编辑!AC431)</f>
        <v>1</v>
      </c>
      <c r="T431" s="109">
        <f>IF(编辑!AD431="","",编辑!AD431)</f>
        <v>1</v>
      </c>
      <c r="U431" s="109">
        <f>IF(编辑!AE431="","",编辑!AE431)</f>
        <v>1</v>
      </c>
      <c r="V431" s="109">
        <f>IF(编辑!AF431="","",编辑!AF431)</f>
        <v>5167</v>
      </c>
      <c r="W431" s="109">
        <f>IF(编辑!AH431="","",编辑!AH431)</f>
        <v>1</v>
      </c>
      <c r="X431" s="109">
        <f>IF(编辑!AI431="","",编辑!AI431)</f>
        <v>1</v>
      </c>
      <c r="Y431" s="109">
        <f>IF(编辑!AJ431="","",编辑!AJ431)</f>
        <v>10</v>
      </c>
      <c r="Z431" s="109">
        <f>IF(编辑!AK431="","",编辑!AK431)</f>
        <v>202009</v>
      </c>
      <c r="AA431" s="109">
        <f>IF(编辑!AM431="","",编辑!AM431)</f>
        <v>1</v>
      </c>
      <c r="AB431" s="109">
        <f>IF(编辑!AN431="","",编辑!AN431)</f>
        <v>1</v>
      </c>
      <c r="AC431" s="111">
        <f>IF(编辑!AO431="","",编辑!AO431)</f>
        <v>30</v>
      </c>
    </row>
    <row r="432" spans="1:29">
      <c r="A432" s="109">
        <f>IF(编辑!A432="","",编辑!A432)</f>
        <v>100123</v>
      </c>
      <c r="B432" s="109" t="str">
        <f>IF(编辑!B432="","",编辑!B432)</f>
        <v>主线怪物</v>
      </c>
      <c r="C432" s="109">
        <f>IF(编辑!I432="","",编辑!I432)</f>
        <v>1300</v>
      </c>
      <c r="D432" s="109">
        <f>IF(编辑!J432="","",编辑!J432)</f>
        <v>0</v>
      </c>
      <c r="E432" s="109" t="str">
        <f>IF(编辑!K432="","",编辑!K432)</f>
        <v/>
      </c>
      <c r="F432" s="109">
        <f>IF(编辑!L432="","",编辑!L432)</f>
        <v>3005</v>
      </c>
      <c r="G432" s="109">
        <f>IF(编辑!N432="","",编辑!N432)</f>
        <v>1</v>
      </c>
      <c r="H432" s="109">
        <f>IF(编辑!O432="","",编辑!O432)</f>
        <v>1</v>
      </c>
      <c r="I432" s="109">
        <f>IF(编辑!P432="","",编辑!P432)</f>
        <v>200</v>
      </c>
      <c r="J432" s="109">
        <f>IF(编辑!Q432="","",编辑!Q432)</f>
        <v>3105</v>
      </c>
      <c r="K432" s="109">
        <f>IF(编辑!S432="","",编辑!S432)</f>
        <v>1</v>
      </c>
      <c r="L432" s="109">
        <f>IF(编辑!T432="","",编辑!T432)</f>
        <v>1</v>
      </c>
      <c r="M432" s="109">
        <f>IF(编辑!U432="","",编辑!U432)</f>
        <v>200</v>
      </c>
      <c r="N432" s="109">
        <f>IF(编辑!V432="","",编辑!V432)</f>
        <v>3405</v>
      </c>
      <c r="O432" s="109">
        <f>IF(编辑!X432="","",编辑!X432)</f>
        <v>1</v>
      </c>
      <c r="P432" s="109">
        <f>IF(编辑!Y432="","",编辑!Y432)</f>
        <v>1</v>
      </c>
      <c r="Q432" s="109">
        <f>IF(编辑!Z432="","",编辑!Z432)</f>
        <v>200</v>
      </c>
      <c r="R432" s="109">
        <f>IF(编辑!AA432="","",编辑!AA432)</f>
        <v>7026</v>
      </c>
      <c r="S432" s="109">
        <f>IF(编辑!AC432="","",编辑!AC432)</f>
        <v>1</v>
      </c>
      <c r="T432" s="109">
        <f>IF(编辑!AD432="","",编辑!AD432)</f>
        <v>1</v>
      </c>
      <c r="U432" s="109">
        <f>IF(编辑!AE432="","",编辑!AE432)</f>
        <v>10000</v>
      </c>
      <c r="V432" s="109">
        <f>IF(编辑!AF432="","",编辑!AF432)</f>
        <v>5173</v>
      </c>
      <c r="W432" s="109">
        <f>IF(编辑!AH432="","",编辑!AH432)</f>
        <v>1</v>
      </c>
      <c r="X432" s="109">
        <f>IF(编辑!AI432="","",编辑!AI432)</f>
        <v>1</v>
      </c>
      <c r="Y432" s="109">
        <f>IF(编辑!AJ432="","",编辑!AJ432)</f>
        <v>10</v>
      </c>
      <c r="Z432" s="109">
        <f>IF(编辑!AK432="","",编辑!AK432)</f>
        <v>202009</v>
      </c>
      <c r="AA432" s="109">
        <f>IF(编辑!AM432="","",编辑!AM432)</f>
        <v>1</v>
      </c>
      <c r="AB432" s="109">
        <f>IF(编辑!AN432="","",编辑!AN432)</f>
        <v>1</v>
      </c>
      <c r="AC432" s="111">
        <f>IF(编辑!AO432="","",编辑!AO432)</f>
        <v>30</v>
      </c>
    </row>
    <row r="433" spans="1:29">
      <c r="A433" s="109">
        <f>IF(编辑!A433="","",编辑!A433)</f>
        <v>100124</v>
      </c>
      <c r="B433" s="109" t="str">
        <f>IF(编辑!B433="","",编辑!B433)</f>
        <v>主线怪物</v>
      </c>
      <c r="C433" s="109">
        <f>IF(编辑!I433="","",编辑!I433)</f>
        <v>1300</v>
      </c>
      <c r="D433" s="109">
        <f>IF(编辑!J433="","",编辑!J433)</f>
        <v>0</v>
      </c>
      <c r="E433" s="109" t="str">
        <f>IF(编辑!K433="","",编辑!K433)</f>
        <v/>
      </c>
      <c r="F433" s="109">
        <f>IF(编辑!L433="","",编辑!L433)</f>
        <v>3005</v>
      </c>
      <c r="G433" s="109">
        <f>IF(编辑!N433="","",编辑!N433)</f>
        <v>1</v>
      </c>
      <c r="H433" s="109">
        <f>IF(编辑!O433="","",编辑!O433)</f>
        <v>1</v>
      </c>
      <c r="I433" s="109">
        <f>IF(编辑!P433="","",编辑!P433)</f>
        <v>200</v>
      </c>
      <c r="J433" s="109">
        <f>IF(编辑!Q433="","",编辑!Q433)</f>
        <v>3105</v>
      </c>
      <c r="K433" s="109">
        <f>IF(编辑!S433="","",编辑!S433)</f>
        <v>1</v>
      </c>
      <c r="L433" s="109">
        <f>IF(编辑!T433="","",编辑!T433)</f>
        <v>1</v>
      </c>
      <c r="M433" s="109">
        <f>IF(编辑!U433="","",编辑!U433)</f>
        <v>200</v>
      </c>
      <c r="N433" s="109">
        <f>IF(编辑!V433="","",编辑!V433)</f>
        <v>3405</v>
      </c>
      <c r="O433" s="109">
        <f>IF(编辑!X433="","",编辑!X433)</f>
        <v>1</v>
      </c>
      <c r="P433" s="109">
        <f>IF(编辑!Y433="","",编辑!Y433)</f>
        <v>1</v>
      </c>
      <c r="Q433" s="109">
        <f>IF(编辑!Z433="","",编辑!Z433)</f>
        <v>200</v>
      </c>
      <c r="R433" s="109">
        <f>IF(编辑!AA433="","",编辑!AA433)</f>
        <v>1472</v>
      </c>
      <c r="S433" s="109">
        <f>IF(编辑!AC433="","",编辑!AC433)</f>
        <v>1</v>
      </c>
      <c r="T433" s="109">
        <f>IF(编辑!AD433="","",编辑!AD433)</f>
        <v>1</v>
      </c>
      <c r="U433" s="109">
        <f>IF(编辑!AE433="","",编辑!AE433)</f>
        <v>1</v>
      </c>
      <c r="V433" s="109">
        <f>IF(编辑!AF433="","",编辑!AF433)</f>
        <v>5161</v>
      </c>
      <c r="W433" s="109">
        <f>IF(编辑!AH433="","",编辑!AH433)</f>
        <v>1</v>
      </c>
      <c r="X433" s="109">
        <f>IF(编辑!AI433="","",编辑!AI433)</f>
        <v>1</v>
      </c>
      <c r="Y433" s="109">
        <f>IF(编辑!AJ433="","",编辑!AJ433)</f>
        <v>10</v>
      </c>
      <c r="Z433" s="109">
        <f>IF(编辑!AK433="","",编辑!AK433)</f>
        <v>202009</v>
      </c>
      <c r="AA433" s="109">
        <f>IF(编辑!AM433="","",编辑!AM433)</f>
        <v>1</v>
      </c>
      <c r="AB433" s="109">
        <f>IF(编辑!AN433="","",编辑!AN433)</f>
        <v>1</v>
      </c>
      <c r="AC433" s="111">
        <f>IF(编辑!AO433="","",编辑!AO433)</f>
        <v>30</v>
      </c>
    </row>
    <row r="434" spans="1:29">
      <c r="A434" s="109">
        <f>IF(编辑!A434="","",编辑!A434)</f>
        <v>100125</v>
      </c>
      <c r="B434" s="109" t="str">
        <f>IF(编辑!B434="","",编辑!B434)</f>
        <v>主线怪物</v>
      </c>
      <c r="C434" s="109">
        <f>IF(编辑!I434="","",编辑!I434)</f>
        <v>1300</v>
      </c>
      <c r="D434" s="109">
        <f>IF(编辑!J434="","",编辑!J434)</f>
        <v>0</v>
      </c>
      <c r="E434" s="109" t="str">
        <f>IF(编辑!K434="","",编辑!K434)</f>
        <v/>
      </c>
      <c r="F434" s="109">
        <f>IF(编辑!L434="","",编辑!L434)</f>
        <v>3005</v>
      </c>
      <c r="G434" s="109">
        <f>IF(编辑!N434="","",编辑!N434)</f>
        <v>1</v>
      </c>
      <c r="H434" s="109">
        <f>IF(编辑!O434="","",编辑!O434)</f>
        <v>1</v>
      </c>
      <c r="I434" s="109">
        <f>IF(编辑!P434="","",编辑!P434)</f>
        <v>200</v>
      </c>
      <c r="J434" s="109">
        <f>IF(编辑!Q434="","",编辑!Q434)</f>
        <v>3105</v>
      </c>
      <c r="K434" s="109">
        <f>IF(编辑!S434="","",编辑!S434)</f>
        <v>1</v>
      </c>
      <c r="L434" s="109">
        <f>IF(编辑!T434="","",编辑!T434)</f>
        <v>1</v>
      </c>
      <c r="M434" s="109">
        <f>IF(编辑!U434="","",编辑!U434)</f>
        <v>200</v>
      </c>
      <c r="N434" s="109">
        <f>IF(编辑!V434="","",编辑!V434)</f>
        <v>3405</v>
      </c>
      <c r="O434" s="109">
        <f>IF(编辑!X434="","",编辑!X434)</f>
        <v>1</v>
      </c>
      <c r="P434" s="109">
        <f>IF(编辑!Y434="","",编辑!Y434)</f>
        <v>1</v>
      </c>
      <c r="Q434" s="109">
        <f>IF(编辑!Z434="","",编辑!Z434)</f>
        <v>200</v>
      </c>
      <c r="R434" s="109">
        <f>IF(编辑!AA434="","",编辑!AA434)</f>
        <v>1472</v>
      </c>
      <c r="S434" s="109">
        <f>IF(编辑!AC434="","",编辑!AC434)</f>
        <v>1</v>
      </c>
      <c r="T434" s="109">
        <f>IF(编辑!AD434="","",编辑!AD434)</f>
        <v>1</v>
      </c>
      <c r="U434" s="109">
        <f>IF(编辑!AE434="","",编辑!AE434)</f>
        <v>1</v>
      </c>
      <c r="V434" s="109">
        <f>IF(编辑!AF434="","",编辑!AF434)</f>
        <v>5167</v>
      </c>
      <c r="W434" s="109">
        <f>IF(编辑!AH434="","",编辑!AH434)</f>
        <v>1</v>
      </c>
      <c r="X434" s="109">
        <f>IF(编辑!AI434="","",编辑!AI434)</f>
        <v>1</v>
      </c>
      <c r="Y434" s="109">
        <f>IF(编辑!AJ434="","",编辑!AJ434)</f>
        <v>10</v>
      </c>
      <c r="Z434" s="109">
        <f>IF(编辑!AK434="","",编辑!AK434)</f>
        <v>202009</v>
      </c>
      <c r="AA434" s="109">
        <f>IF(编辑!AM434="","",编辑!AM434)</f>
        <v>1</v>
      </c>
      <c r="AB434" s="109">
        <f>IF(编辑!AN434="","",编辑!AN434)</f>
        <v>1</v>
      </c>
      <c r="AC434" s="111">
        <f>IF(编辑!AO434="","",编辑!AO434)</f>
        <v>30</v>
      </c>
    </row>
    <row r="435" spans="1:29">
      <c r="A435" s="109">
        <f>IF(编辑!A435="","",编辑!A435)</f>
        <v>100126</v>
      </c>
      <c r="B435" s="109" t="str">
        <f>IF(编辑!B435="","",编辑!B435)</f>
        <v>主线怪物</v>
      </c>
      <c r="C435" s="109">
        <f>IF(编辑!I435="","",编辑!I435)</f>
        <v>7150</v>
      </c>
      <c r="D435" s="109">
        <f>IF(编辑!J435="","",编辑!J435)</f>
        <v>0</v>
      </c>
      <c r="E435" s="109" t="str">
        <f>IF(编辑!K435="","",编辑!K435)</f>
        <v/>
      </c>
      <c r="F435" s="109">
        <f>IF(编辑!L435="","",编辑!L435)</f>
        <v>3005</v>
      </c>
      <c r="G435" s="109">
        <f>IF(编辑!N435="","",编辑!N435)</f>
        <v>1</v>
      </c>
      <c r="H435" s="109">
        <f>IF(编辑!O435="","",编辑!O435)</f>
        <v>1</v>
      </c>
      <c r="I435" s="109">
        <f>IF(编辑!P435="","",编辑!P435)</f>
        <v>200</v>
      </c>
      <c r="J435" s="109">
        <f>IF(编辑!Q435="","",编辑!Q435)</f>
        <v>3105</v>
      </c>
      <c r="K435" s="109">
        <f>IF(编辑!S435="","",编辑!S435)</f>
        <v>1</v>
      </c>
      <c r="L435" s="109">
        <f>IF(编辑!T435="","",编辑!T435)</f>
        <v>1</v>
      </c>
      <c r="M435" s="109">
        <f>IF(编辑!U435="","",编辑!U435)</f>
        <v>200</v>
      </c>
      <c r="N435" s="109">
        <f>IF(编辑!V435="","",编辑!V435)</f>
        <v>3405</v>
      </c>
      <c r="O435" s="109">
        <f>IF(编辑!X435="","",编辑!X435)</f>
        <v>1</v>
      </c>
      <c r="P435" s="109">
        <f>IF(编辑!Y435="","",编辑!Y435)</f>
        <v>1</v>
      </c>
      <c r="Q435" s="109">
        <f>IF(编辑!Z435="","",编辑!Z435)</f>
        <v>200</v>
      </c>
      <c r="R435" s="109">
        <f>IF(编辑!AA435="","",编辑!AA435)</f>
        <v>1472</v>
      </c>
      <c r="S435" s="109">
        <f>IF(编辑!AC435="","",编辑!AC435)</f>
        <v>1</v>
      </c>
      <c r="T435" s="109">
        <f>IF(编辑!AD435="","",编辑!AD435)</f>
        <v>1</v>
      </c>
      <c r="U435" s="109">
        <f>IF(编辑!AE435="","",编辑!AE435)</f>
        <v>1</v>
      </c>
      <c r="V435" s="109">
        <f>IF(编辑!AF435="","",编辑!AF435)</f>
        <v>5173</v>
      </c>
      <c r="W435" s="109">
        <f>IF(编辑!AH435="","",编辑!AH435)</f>
        <v>1</v>
      </c>
      <c r="X435" s="109">
        <f>IF(编辑!AI435="","",编辑!AI435)</f>
        <v>1</v>
      </c>
      <c r="Y435" s="109">
        <f>IF(编辑!AJ435="","",编辑!AJ435)</f>
        <v>10</v>
      </c>
      <c r="Z435" s="109">
        <f>IF(编辑!AK435="","",编辑!AK435)</f>
        <v>202009</v>
      </c>
      <c r="AA435" s="109">
        <f>IF(编辑!AM435="","",编辑!AM435)</f>
        <v>1</v>
      </c>
      <c r="AB435" s="109">
        <f>IF(编辑!AN435="","",编辑!AN435)</f>
        <v>1</v>
      </c>
      <c r="AC435" s="111">
        <f>IF(编辑!AO435="","",编辑!AO435)</f>
        <v>30</v>
      </c>
    </row>
    <row r="436" spans="1:29">
      <c r="A436" s="109">
        <f>IF(编辑!A436="","",编辑!A436)</f>
        <v>100127</v>
      </c>
      <c r="B436" s="109" t="str">
        <f>IF(编辑!B436="","",编辑!B436)</f>
        <v>主线怪物</v>
      </c>
      <c r="C436" s="109">
        <f>IF(编辑!I436="","",编辑!I436)</f>
        <v>1430</v>
      </c>
      <c r="D436" s="109">
        <f>IF(编辑!J436="","",编辑!J436)</f>
        <v>0</v>
      </c>
      <c r="E436" s="109" t="str">
        <f>IF(编辑!K436="","",编辑!K436)</f>
        <v/>
      </c>
      <c r="F436" s="109">
        <f>IF(编辑!L436="","",编辑!L436)</f>
        <v>3005</v>
      </c>
      <c r="G436" s="109">
        <f>IF(编辑!N436="","",编辑!N436)</f>
        <v>1</v>
      </c>
      <c r="H436" s="109">
        <f>IF(编辑!O436="","",编辑!O436)</f>
        <v>1</v>
      </c>
      <c r="I436" s="109">
        <f>IF(编辑!P436="","",编辑!P436)</f>
        <v>200</v>
      </c>
      <c r="J436" s="109">
        <f>IF(编辑!Q436="","",编辑!Q436)</f>
        <v>3105</v>
      </c>
      <c r="K436" s="109">
        <f>IF(编辑!S436="","",编辑!S436)</f>
        <v>1</v>
      </c>
      <c r="L436" s="109">
        <f>IF(编辑!T436="","",编辑!T436)</f>
        <v>1</v>
      </c>
      <c r="M436" s="109">
        <f>IF(编辑!U436="","",编辑!U436)</f>
        <v>200</v>
      </c>
      <c r="N436" s="109">
        <f>IF(编辑!V436="","",编辑!V436)</f>
        <v>3405</v>
      </c>
      <c r="O436" s="109">
        <f>IF(编辑!X436="","",编辑!X436)</f>
        <v>1</v>
      </c>
      <c r="P436" s="109">
        <f>IF(编辑!Y436="","",编辑!Y436)</f>
        <v>1</v>
      </c>
      <c r="Q436" s="109">
        <f>IF(编辑!Z436="","",编辑!Z436)</f>
        <v>200</v>
      </c>
      <c r="R436" s="109">
        <f>IF(编辑!AA436="","",编辑!AA436)</f>
        <v>7027</v>
      </c>
      <c r="S436" s="109">
        <f>IF(编辑!AC436="","",编辑!AC436)</f>
        <v>1</v>
      </c>
      <c r="T436" s="109">
        <f>IF(编辑!AD436="","",编辑!AD436)</f>
        <v>1</v>
      </c>
      <c r="U436" s="109">
        <f>IF(编辑!AE436="","",编辑!AE436)</f>
        <v>10000</v>
      </c>
      <c r="V436" s="109">
        <f>IF(编辑!AF436="","",编辑!AF436)</f>
        <v>5161</v>
      </c>
      <c r="W436" s="109">
        <f>IF(编辑!AH436="","",编辑!AH436)</f>
        <v>1</v>
      </c>
      <c r="X436" s="109">
        <f>IF(编辑!AI436="","",编辑!AI436)</f>
        <v>1</v>
      </c>
      <c r="Y436" s="109">
        <f>IF(编辑!AJ436="","",编辑!AJ436)</f>
        <v>10</v>
      </c>
      <c r="Z436" s="109">
        <f>IF(编辑!AK436="","",编辑!AK436)</f>
        <v>202009</v>
      </c>
      <c r="AA436" s="109">
        <f>IF(编辑!AM436="","",编辑!AM436)</f>
        <v>1</v>
      </c>
      <c r="AB436" s="109">
        <f>IF(编辑!AN436="","",编辑!AN436)</f>
        <v>1</v>
      </c>
      <c r="AC436" s="111">
        <f>IF(编辑!AO436="","",编辑!AO436)</f>
        <v>30</v>
      </c>
    </row>
    <row r="437" spans="1:29">
      <c r="A437" s="109">
        <f>IF(编辑!A437="","",编辑!A437)</f>
        <v>100128</v>
      </c>
      <c r="B437" s="109" t="str">
        <f>IF(编辑!B437="","",编辑!B437)</f>
        <v>主线怪物</v>
      </c>
      <c r="C437" s="109">
        <f>IF(编辑!I437="","",编辑!I437)</f>
        <v>1430</v>
      </c>
      <c r="D437" s="109">
        <f>IF(编辑!J437="","",编辑!J437)</f>
        <v>0</v>
      </c>
      <c r="E437" s="109" t="str">
        <f>IF(编辑!K437="","",编辑!K437)</f>
        <v/>
      </c>
      <c r="F437" s="109">
        <f>IF(编辑!L437="","",编辑!L437)</f>
        <v>3005</v>
      </c>
      <c r="G437" s="109">
        <f>IF(编辑!N437="","",编辑!N437)</f>
        <v>1</v>
      </c>
      <c r="H437" s="109">
        <f>IF(编辑!O437="","",编辑!O437)</f>
        <v>1</v>
      </c>
      <c r="I437" s="109">
        <f>IF(编辑!P437="","",编辑!P437)</f>
        <v>200</v>
      </c>
      <c r="J437" s="109">
        <f>IF(编辑!Q437="","",编辑!Q437)</f>
        <v>3105</v>
      </c>
      <c r="K437" s="109">
        <f>IF(编辑!S437="","",编辑!S437)</f>
        <v>1</v>
      </c>
      <c r="L437" s="109">
        <f>IF(编辑!T437="","",编辑!T437)</f>
        <v>1</v>
      </c>
      <c r="M437" s="109">
        <f>IF(编辑!U437="","",编辑!U437)</f>
        <v>200</v>
      </c>
      <c r="N437" s="109">
        <f>IF(编辑!V437="","",编辑!V437)</f>
        <v>3405</v>
      </c>
      <c r="O437" s="109">
        <f>IF(编辑!X437="","",编辑!X437)</f>
        <v>1</v>
      </c>
      <c r="P437" s="109">
        <f>IF(编辑!Y437="","",编辑!Y437)</f>
        <v>1</v>
      </c>
      <c r="Q437" s="109">
        <f>IF(编辑!Z437="","",编辑!Z437)</f>
        <v>200</v>
      </c>
      <c r="R437" s="109">
        <f>IF(编辑!AA437="","",编辑!AA437)</f>
        <v>1472</v>
      </c>
      <c r="S437" s="109">
        <f>IF(编辑!AC437="","",编辑!AC437)</f>
        <v>1</v>
      </c>
      <c r="T437" s="109">
        <f>IF(编辑!AD437="","",编辑!AD437)</f>
        <v>1</v>
      </c>
      <c r="U437" s="109">
        <f>IF(编辑!AE437="","",编辑!AE437)</f>
        <v>1</v>
      </c>
      <c r="V437" s="109">
        <f>IF(编辑!AF437="","",编辑!AF437)</f>
        <v>5167</v>
      </c>
      <c r="W437" s="109">
        <f>IF(编辑!AH437="","",编辑!AH437)</f>
        <v>1</v>
      </c>
      <c r="X437" s="109">
        <f>IF(编辑!AI437="","",编辑!AI437)</f>
        <v>1</v>
      </c>
      <c r="Y437" s="109">
        <f>IF(编辑!AJ437="","",编辑!AJ437)</f>
        <v>10</v>
      </c>
      <c r="Z437" s="109">
        <f>IF(编辑!AK437="","",编辑!AK437)</f>
        <v>202009</v>
      </c>
      <c r="AA437" s="109">
        <f>IF(编辑!AM437="","",编辑!AM437)</f>
        <v>1</v>
      </c>
      <c r="AB437" s="109">
        <f>IF(编辑!AN437="","",编辑!AN437)</f>
        <v>1</v>
      </c>
      <c r="AC437" s="111">
        <f>IF(编辑!AO437="","",编辑!AO437)</f>
        <v>30</v>
      </c>
    </row>
    <row r="438" spans="1:29">
      <c r="A438" s="109">
        <f>IF(编辑!A438="","",编辑!A438)</f>
        <v>100129</v>
      </c>
      <c r="B438" s="109" t="str">
        <f>IF(编辑!B438="","",编辑!B438)</f>
        <v>主线怪物</v>
      </c>
      <c r="C438" s="109">
        <f>IF(编辑!I438="","",编辑!I438)</f>
        <v>7150</v>
      </c>
      <c r="D438" s="109">
        <f>IF(编辑!J438="","",编辑!J438)</f>
        <v>0</v>
      </c>
      <c r="E438" s="109" t="str">
        <f>IF(编辑!K438="","",编辑!K438)</f>
        <v/>
      </c>
      <c r="F438" s="109">
        <f>IF(编辑!L438="","",编辑!L438)</f>
        <v>3005</v>
      </c>
      <c r="G438" s="109">
        <f>IF(编辑!N438="","",编辑!N438)</f>
        <v>1</v>
      </c>
      <c r="H438" s="109">
        <f>IF(编辑!O438="","",编辑!O438)</f>
        <v>1</v>
      </c>
      <c r="I438" s="109">
        <f>IF(编辑!P438="","",编辑!P438)</f>
        <v>200</v>
      </c>
      <c r="J438" s="109">
        <f>IF(编辑!Q438="","",编辑!Q438)</f>
        <v>3105</v>
      </c>
      <c r="K438" s="109">
        <f>IF(编辑!S438="","",编辑!S438)</f>
        <v>1</v>
      </c>
      <c r="L438" s="109">
        <f>IF(编辑!T438="","",编辑!T438)</f>
        <v>1</v>
      </c>
      <c r="M438" s="109">
        <f>IF(编辑!U438="","",编辑!U438)</f>
        <v>200</v>
      </c>
      <c r="N438" s="109">
        <f>IF(编辑!V438="","",编辑!V438)</f>
        <v>3405</v>
      </c>
      <c r="O438" s="109">
        <f>IF(编辑!X438="","",编辑!X438)</f>
        <v>1</v>
      </c>
      <c r="P438" s="109">
        <f>IF(编辑!Y438="","",编辑!Y438)</f>
        <v>1</v>
      </c>
      <c r="Q438" s="109">
        <f>IF(编辑!Z438="","",编辑!Z438)</f>
        <v>200</v>
      </c>
      <c r="R438" s="109">
        <f>IF(编辑!AA438="","",编辑!AA438)</f>
        <v>1472</v>
      </c>
      <c r="S438" s="109">
        <f>IF(编辑!AC438="","",编辑!AC438)</f>
        <v>1</v>
      </c>
      <c r="T438" s="109">
        <f>IF(编辑!AD438="","",编辑!AD438)</f>
        <v>1</v>
      </c>
      <c r="U438" s="109">
        <f>IF(编辑!AE438="","",编辑!AE438)</f>
        <v>1</v>
      </c>
      <c r="V438" s="109">
        <f>IF(编辑!AF438="","",编辑!AF438)</f>
        <v>5173</v>
      </c>
      <c r="W438" s="109">
        <f>IF(编辑!AH438="","",编辑!AH438)</f>
        <v>1</v>
      </c>
      <c r="X438" s="109">
        <f>IF(编辑!AI438="","",编辑!AI438)</f>
        <v>1</v>
      </c>
      <c r="Y438" s="109">
        <f>IF(编辑!AJ438="","",编辑!AJ438)</f>
        <v>10</v>
      </c>
      <c r="Z438" s="109">
        <f>IF(编辑!AK438="","",编辑!AK438)</f>
        <v>202009</v>
      </c>
      <c r="AA438" s="109">
        <f>IF(编辑!AM438="","",编辑!AM438)</f>
        <v>1</v>
      </c>
      <c r="AB438" s="109">
        <f>IF(编辑!AN438="","",编辑!AN438)</f>
        <v>1</v>
      </c>
      <c r="AC438" s="111">
        <f>IF(编辑!AO438="","",编辑!AO438)</f>
        <v>30</v>
      </c>
    </row>
    <row r="439" spans="1:29">
      <c r="A439" s="109">
        <f>IF(编辑!A439="","",编辑!A439)</f>
        <v>100130</v>
      </c>
      <c r="B439" s="109" t="str">
        <f>IF(编辑!B439="","",编辑!B439)</f>
        <v>主线怪物</v>
      </c>
      <c r="C439" s="109">
        <f>IF(编辑!I439="","",编辑!I439)</f>
        <v>1570</v>
      </c>
      <c r="D439" s="109">
        <f>IF(编辑!J439="","",编辑!J439)</f>
        <v>0</v>
      </c>
      <c r="E439" s="109" t="str">
        <f>IF(编辑!K439="","",编辑!K439)</f>
        <v/>
      </c>
      <c r="F439" s="109">
        <f>IF(编辑!L439="","",编辑!L439)</f>
        <v>3005</v>
      </c>
      <c r="G439" s="109">
        <f>IF(编辑!N439="","",编辑!N439)</f>
        <v>1</v>
      </c>
      <c r="H439" s="109">
        <f>IF(编辑!O439="","",编辑!O439)</f>
        <v>1</v>
      </c>
      <c r="I439" s="109">
        <f>IF(编辑!P439="","",编辑!P439)</f>
        <v>200</v>
      </c>
      <c r="J439" s="109">
        <f>IF(编辑!Q439="","",编辑!Q439)</f>
        <v>3105</v>
      </c>
      <c r="K439" s="109">
        <f>IF(编辑!S439="","",编辑!S439)</f>
        <v>1</v>
      </c>
      <c r="L439" s="109">
        <f>IF(编辑!T439="","",编辑!T439)</f>
        <v>1</v>
      </c>
      <c r="M439" s="109">
        <f>IF(编辑!U439="","",编辑!U439)</f>
        <v>200</v>
      </c>
      <c r="N439" s="109">
        <f>IF(编辑!V439="","",编辑!V439)</f>
        <v>3405</v>
      </c>
      <c r="O439" s="109">
        <f>IF(编辑!X439="","",编辑!X439)</f>
        <v>1</v>
      </c>
      <c r="P439" s="109">
        <f>IF(编辑!Y439="","",编辑!Y439)</f>
        <v>1</v>
      </c>
      <c r="Q439" s="109">
        <f>IF(编辑!Z439="","",编辑!Z439)</f>
        <v>200</v>
      </c>
      <c r="R439" s="109">
        <f>IF(编辑!AA439="","",编辑!AA439)</f>
        <v>1472</v>
      </c>
      <c r="S439" s="109">
        <f>IF(编辑!AC439="","",编辑!AC439)</f>
        <v>1</v>
      </c>
      <c r="T439" s="109">
        <f>IF(编辑!AD439="","",编辑!AD439)</f>
        <v>1</v>
      </c>
      <c r="U439" s="109">
        <f>IF(编辑!AE439="","",编辑!AE439)</f>
        <v>1</v>
      </c>
      <c r="V439" s="109">
        <f>IF(编辑!AF439="","",编辑!AF439)</f>
        <v>5161</v>
      </c>
      <c r="W439" s="109">
        <f>IF(编辑!AH439="","",编辑!AH439)</f>
        <v>1</v>
      </c>
      <c r="X439" s="109">
        <f>IF(编辑!AI439="","",编辑!AI439)</f>
        <v>1</v>
      </c>
      <c r="Y439" s="109">
        <f>IF(编辑!AJ439="","",编辑!AJ439)</f>
        <v>10</v>
      </c>
      <c r="Z439" s="109">
        <f>IF(编辑!AK439="","",编辑!AK439)</f>
        <v>202009</v>
      </c>
      <c r="AA439" s="109">
        <f>IF(编辑!AM439="","",编辑!AM439)</f>
        <v>1</v>
      </c>
      <c r="AB439" s="109">
        <f>IF(编辑!AN439="","",编辑!AN439)</f>
        <v>1</v>
      </c>
      <c r="AC439" s="111">
        <f>IF(编辑!AO439="","",编辑!AO439)</f>
        <v>30</v>
      </c>
    </row>
    <row r="440" spans="1:29">
      <c r="A440" s="109">
        <f>IF(编辑!A440="","",编辑!A440)</f>
        <v>100131</v>
      </c>
      <c r="B440" s="109" t="str">
        <f>IF(编辑!B440="","",编辑!B440)</f>
        <v>主线怪物</v>
      </c>
      <c r="C440" s="109">
        <f>IF(编辑!I440="","",编辑!I440)</f>
        <v>1570</v>
      </c>
      <c r="D440" s="109">
        <f>IF(编辑!J440="","",编辑!J440)</f>
        <v>0</v>
      </c>
      <c r="E440" s="109" t="str">
        <f>IF(编辑!K440="","",编辑!K440)</f>
        <v/>
      </c>
      <c r="F440" s="109">
        <f>IF(编辑!L440="","",编辑!L440)</f>
        <v>3005</v>
      </c>
      <c r="G440" s="109">
        <f>IF(编辑!N440="","",编辑!N440)</f>
        <v>1</v>
      </c>
      <c r="H440" s="109">
        <f>IF(编辑!O440="","",编辑!O440)</f>
        <v>1</v>
      </c>
      <c r="I440" s="109">
        <f>IF(编辑!P440="","",编辑!P440)</f>
        <v>200</v>
      </c>
      <c r="J440" s="109">
        <f>IF(编辑!Q440="","",编辑!Q440)</f>
        <v>3105</v>
      </c>
      <c r="K440" s="109">
        <f>IF(编辑!S440="","",编辑!S440)</f>
        <v>1</v>
      </c>
      <c r="L440" s="109">
        <f>IF(编辑!T440="","",编辑!T440)</f>
        <v>1</v>
      </c>
      <c r="M440" s="109">
        <f>IF(编辑!U440="","",编辑!U440)</f>
        <v>200</v>
      </c>
      <c r="N440" s="109">
        <f>IF(编辑!V440="","",编辑!V440)</f>
        <v>3405</v>
      </c>
      <c r="O440" s="109">
        <f>IF(编辑!X440="","",编辑!X440)</f>
        <v>1</v>
      </c>
      <c r="P440" s="109">
        <f>IF(编辑!Y440="","",编辑!Y440)</f>
        <v>1</v>
      </c>
      <c r="Q440" s="109">
        <f>IF(编辑!Z440="","",编辑!Z440)</f>
        <v>200</v>
      </c>
      <c r="R440" s="109">
        <f>IF(编辑!AA440="","",编辑!AA440)</f>
        <v>1472</v>
      </c>
      <c r="S440" s="109">
        <f>IF(编辑!AC440="","",编辑!AC440)</f>
        <v>1</v>
      </c>
      <c r="T440" s="109">
        <f>IF(编辑!AD440="","",编辑!AD440)</f>
        <v>1</v>
      </c>
      <c r="U440" s="109">
        <f>IF(编辑!AE440="","",编辑!AE440)</f>
        <v>1</v>
      </c>
      <c r="V440" s="109">
        <f>IF(编辑!AF440="","",编辑!AF440)</f>
        <v>5167</v>
      </c>
      <c r="W440" s="109">
        <f>IF(编辑!AH440="","",编辑!AH440)</f>
        <v>1</v>
      </c>
      <c r="X440" s="109">
        <f>IF(编辑!AI440="","",编辑!AI440)</f>
        <v>1</v>
      </c>
      <c r="Y440" s="109">
        <f>IF(编辑!AJ440="","",编辑!AJ440)</f>
        <v>10</v>
      </c>
      <c r="Z440" s="109">
        <f>IF(编辑!AK440="","",编辑!AK440)</f>
        <v>202009</v>
      </c>
      <c r="AA440" s="109">
        <f>IF(编辑!AM440="","",编辑!AM440)</f>
        <v>1</v>
      </c>
      <c r="AB440" s="109">
        <f>IF(编辑!AN440="","",编辑!AN440)</f>
        <v>1</v>
      </c>
      <c r="AC440" s="111">
        <f>IF(编辑!AO440="","",编辑!AO440)</f>
        <v>30</v>
      </c>
    </row>
    <row r="441" spans="1:29">
      <c r="A441" s="109">
        <f>IF(编辑!A441="","",编辑!A441)</f>
        <v>100132</v>
      </c>
      <c r="B441" s="109" t="str">
        <f>IF(编辑!B441="","",编辑!B441)</f>
        <v>主线怪物</v>
      </c>
      <c r="C441" s="109">
        <f>IF(编辑!I441="","",编辑!I441)</f>
        <v>7850</v>
      </c>
      <c r="D441" s="109">
        <f>IF(编辑!J441="","",编辑!J441)</f>
        <v>0</v>
      </c>
      <c r="E441" s="109" t="str">
        <f>IF(编辑!K441="","",编辑!K441)</f>
        <v/>
      </c>
      <c r="F441" s="109">
        <f>IF(编辑!L441="","",编辑!L441)</f>
        <v>3005</v>
      </c>
      <c r="G441" s="109">
        <f>IF(编辑!N441="","",编辑!N441)</f>
        <v>1</v>
      </c>
      <c r="H441" s="109">
        <f>IF(编辑!O441="","",编辑!O441)</f>
        <v>1</v>
      </c>
      <c r="I441" s="109">
        <f>IF(编辑!P441="","",编辑!P441)</f>
        <v>200</v>
      </c>
      <c r="J441" s="109">
        <f>IF(编辑!Q441="","",编辑!Q441)</f>
        <v>3105</v>
      </c>
      <c r="K441" s="109">
        <f>IF(编辑!S441="","",编辑!S441)</f>
        <v>1</v>
      </c>
      <c r="L441" s="109">
        <f>IF(编辑!T441="","",编辑!T441)</f>
        <v>1</v>
      </c>
      <c r="M441" s="109">
        <f>IF(编辑!U441="","",编辑!U441)</f>
        <v>200</v>
      </c>
      <c r="N441" s="109">
        <f>IF(编辑!V441="","",编辑!V441)</f>
        <v>3405</v>
      </c>
      <c r="O441" s="109">
        <f>IF(编辑!X441="","",编辑!X441)</f>
        <v>1</v>
      </c>
      <c r="P441" s="109">
        <f>IF(编辑!Y441="","",编辑!Y441)</f>
        <v>1</v>
      </c>
      <c r="Q441" s="109">
        <f>IF(编辑!Z441="","",编辑!Z441)</f>
        <v>200</v>
      </c>
      <c r="R441" s="109">
        <f>IF(编辑!AA441="","",编辑!AA441)</f>
        <v>1472</v>
      </c>
      <c r="S441" s="109">
        <f>IF(编辑!AC441="","",编辑!AC441)</f>
        <v>1</v>
      </c>
      <c r="T441" s="109">
        <f>IF(编辑!AD441="","",编辑!AD441)</f>
        <v>1</v>
      </c>
      <c r="U441" s="109">
        <f>IF(编辑!AE441="","",编辑!AE441)</f>
        <v>1</v>
      </c>
      <c r="V441" s="109">
        <f>IF(编辑!AF441="","",编辑!AF441)</f>
        <v>5173</v>
      </c>
      <c r="W441" s="109">
        <f>IF(编辑!AH441="","",编辑!AH441)</f>
        <v>1</v>
      </c>
      <c r="X441" s="109">
        <f>IF(编辑!AI441="","",编辑!AI441)</f>
        <v>1</v>
      </c>
      <c r="Y441" s="109">
        <f>IF(编辑!AJ441="","",编辑!AJ441)</f>
        <v>10</v>
      </c>
      <c r="Z441" s="109">
        <f>IF(编辑!AK441="","",编辑!AK441)</f>
        <v>202009</v>
      </c>
      <c r="AA441" s="109">
        <f>IF(编辑!AM441="","",编辑!AM441)</f>
        <v>1</v>
      </c>
      <c r="AB441" s="109">
        <f>IF(编辑!AN441="","",编辑!AN441)</f>
        <v>1</v>
      </c>
      <c r="AC441" s="111">
        <f>IF(编辑!AO441="","",编辑!AO441)</f>
        <v>30</v>
      </c>
    </row>
    <row r="442" spans="1:29">
      <c r="A442" s="109">
        <f>IF(编辑!A442="","",编辑!A442)</f>
        <v>100133</v>
      </c>
      <c r="B442" s="109" t="str">
        <f>IF(编辑!B442="","",编辑!B442)</f>
        <v>主线怪物</v>
      </c>
      <c r="C442" s="109">
        <f>IF(编辑!I442="","",编辑!I442)</f>
        <v>1570</v>
      </c>
      <c r="D442" s="109">
        <f>IF(编辑!J442="","",编辑!J442)</f>
        <v>0</v>
      </c>
      <c r="E442" s="109" t="str">
        <f>IF(编辑!K442="","",编辑!K442)</f>
        <v/>
      </c>
      <c r="F442" s="109">
        <f>IF(编辑!L442="","",编辑!L442)</f>
        <v>3005</v>
      </c>
      <c r="G442" s="109">
        <f>IF(编辑!N442="","",编辑!N442)</f>
        <v>1</v>
      </c>
      <c r="H442" s="109">
        <f>IF(编辑!O442="","",编辑!O442)</f>
        <v>1</v>
      </c>
      <c r="I442" s="109">
        <f>IF(编辑!P442="","",编辑!P442)</f>
        <v>200</v>
      </c>
      <c r="J442" s="109">
        <f>IF(编辑!Q442="","",编辑!Q442)</f>
        <v>3105</v>
      </c>
      <c r="K442" s="109">
        <f>IF(编辑!S442="","",编辑!S442)</f>
        <v>1</v>
      </c>
      <c r="L442" s="109">
        <f>IF(编辑!T442="","",编辑!T442)</f>
        <v>1</v>
      </c>
      <c r="M442" s="109">
        <f>IF(编辑!U442="","",编辑!U442)</f>
        <v>200</v>
      </c>
      <c r="N442" s="109">
        <f>IF(编辑!V442="","",编辑!V442)</f>
        <v>3405</v>
      </c>
      <c r="O442" s="109">
        <f>IF(编辑!X442="","",编辑!X442)</f>
        <v>1</v>
      </c>
      <c r="P442" s="109">
        <f>IF(编辑!Y442="","",编辑!Y442)</f>
        <v>1</v>
      </c>
      <c r="Q442" s="109">
        <f>IF(编辑!Z442="","",编辑!Z442)</f>
        <v>200</v>
      </c>
      <c r="R442" s="109">
        <f>IF(编辑!AA442="","",编辑!AA442)</f>
        <v>1472</v>
      </c>
      <c r="S442" s="109">
        <f>IF(编辑!AC442="","",编辑!AC442)</f>
        <v>1</v>
      </c>
      <c r="T442" s="109">
        <f>IF(编辑!AD442="","",编辑!AD442)</f>
        <v>1</v>
      </c>
      <c r="U442" s="109">
        <f>IF(编辑!AE442="","",编辑!AE442)</f>
        <v>1</v>
      </c>
      <c r="V442" s="109">
        <f>IF(编辑!AF442="","",编辑!AF442)</f>
        <v>5161</v>
      </c>
      <c r="W442" s="109">
        <f>IF(编辑!AH442="","",编辑!AH442)</f>
        <v>1</v>
      </c>
      <c r="X442" s="109">
        <f>IF(编辑!AI442="","",编辑!AI442)</f>
        <v>1</v>
      </c>
      <c r="Y442" s="109">
        <f>IF(编辑!AJ442="","",编辑!AJ442)</f>
        <v>10</v>
      </c>
      <c r="Z442" s="109">
        <f>IF(编辑!AK442="","",编辑!AK442)</f>
        <v>202009</v>
      </c>
      <c r="AA442" s="109">
        <f>IF(编辑!AM442="","",编辑!AM442)</f>
        <v>1</v>
      </c>
      <c r="AB442" s="109">
        <f>IF(编辑!AN442="","",编辑!AN442)</f>
        <v>1</v>
      </c>
      <c r="AC442" s="111">
        <f>IF(编辑!AO442="","",编辑!AO442)</f>
        <v>30</v>
      </c>
    </row>
    <row r="443" spans="1:29">
      <c r="A443" s="109">
        <f>IF(编辑!A443="","",编辑!A443)</f>
        <v>100134</v>
      </c>
      <c r="B443" s="109" t="str">
        <f>IF(编辑!B443="","",编辑!B443)</f>
        <v>主线怪物</v>
      </c>
      <c r="C443" s="109">
        <f>IF(编辑!I443="","",编辑!I443)</f>
        <v>1570</v>
      </c>
      <c r="D443" s="109">
        <f>IF(编辑!J443="","",编辑!J443)</f>
        <v>0</v>
      </c>
      <c r="E443" s="109" t="str">
        <f>IF(编辑!K443="","",编辑!K443)</f>
        <v/>
      </c>
      <c r="F443" s="109">
        <f>IF(编辑!L443="","",编辑!L443)</f>
        <v>3005</v>
      </c>
      <c r="G443" s="109">
        <f>IF(编辑!N443="","",编辑!N443)</f>
        <v>1</v>
      </c>
      <c r="H443" s="109">
        <f>IF(编辑!O443="","",编辑!O443)</f>
        <v>1</v>
      </c>
      <c r="I443" s="109">
        <f>IF(编辑!P443="","",编辑!P443)</f>
        <v>200</v>
      </c>
      <c r="J443" s="109">
        <f>IF(编辑!Q443="","",编辑!Q443)</f>
        <v>3105</v>
      </c>
      <c r="K443" s="109">
        <f>IF(编辑!S443="","",编辑!S443)</f>
        <v>1</v>
      </c>
      <c r="L443" s="109">
        <f>IF(编辑!T443="","",编辑!T443)</f>
        <v>1</v>
      </c>
      <c r="M443" s="109">
        <f>IF(编辑!U443="","",编辑!U443)</f>
        <v>200</v>
      </c>
      <c r="N443" s="109">
        <f>IF(编辑!V443="","",编辑!V443)</f>
        <v>3405</v>
      </c>
      <c r="O443" s="109">
        <f>IF(编辑!X443="","",编辑!X443)</f>
        <v>1</v>
      </c>
      <c r="P443" s="109">
        <f>IF(编辑!Y443="","",编辑!Y443)</f>
        <v>1</v>
      </c>
      <c r="Q443" s="109">
        <f>IF(编辑!Z443="","",编辑!Z443)</f>
        <v>200</v>
      </c>
      <c r="R443" s="109">
        <f>IF(编辑!AA443="","",编辑!AA443)</f>
        <v>1472</v>
      </c>
      <c r="S443" s="109">
        <f>IF(编辑!AC443="","",编辑!AC443)</f>
        <v>1</v>
      </c>
      <c r="T443" s="109">
        <f>IF(编辑!AD443="","",编辑!AD443)</f>
        <v>1</v>
      </c>
      <c r="U443" s="109">
        <f>IF(编辑!AE443="","",编辑!AE443)</f>
        <v>1</v>
      </c>
      <c r="V443" s="109">
        <f>IF(编辑!AF443="","",编辑!AF443)</f>
        <v>5167</v>
      </c>
      <c r="W443" s="109">
        <f>IF(编辑!AH443="","",编辑!AH443)</f>
        <v>1</v>
      </c>
      <c r="X443" s="109">
        <f>IF(编辑!AI443="","",编辑!AI443)</f>
        <v>1</v>
      </c>
      <c r="Y443" s="109">
        <f>IF(编辑!AJ443="","",编辑!AJ443)</f>
        <v>10</v>
      </c>
      <c r="Z443" s="109">
        <f>IF(编辑!AK443="","",编辑!AK443)</f>
        <v>202009</v>
      </c>
      <c r="AA443" s="109">
        <f>IF(编辑!AM443="","",编辑!AM443)</f>
        <v>1</v>
      </c>
      <c r="AB443" s="109">
        <f>IF(编辑!AN443="","",编辑!AN443)</f>
        <v>1</v>
      </c>
      <c r="AC443" s="111">
        <f>IF(编辑!AO443="","",编辑!AO443)</f>
        <v>30</v>
      </c>
    </row>
    <row r="444" spans="1:29">
      <c r="A444" s="109">
        <f>IF(编辑!A444="","",编辑!A444)</f>
        <v>100135</v>
      </c>
      <c r="B444" s="109" t="str">
        <f>IF(编辑!B444="","",编辑!B444)</f>
        <v>主线怪物</v>
      </c>
      <c r="C444" s="109">
        <f>IF(编辑!I444="","",编辑!I444)</f>
        <v>1720</v>
      </c>
      <c r="D444" s="109">
        <f>IF(编辑!J444="","",编辑!J444)</f>
        <v>0</v>
      </c>
      <c r="E444" s="109" t="str">
        <f>IF(编辑!K444="","",编辑!K444)</f>
        <v/>
      </c>
      <c r="F444" s="109">
        <f>IF(编辑!L444="","",编辑!L444)</f>
        <v>3005</v>
      </c>
      <c r="G444" s="109">
        <f>IF(编辑!N444="","",编辑!N444)</f>
        <v>1</v>
      </c>
      <c r="H444" s="109">
        <f>IF(编辑!O444="","",编辑!O444)</f>
        <v>1</v>
      </c>
      <c r="I444" s="109">
        <f>IF(编辑!P444="","",编辑!P444)</f>
        <v>200</v>
      </c>
      <c r="J444" s="109">
        <f>IF(编辑!Q444="","",编辑!Q444)</f>
        <v>3105</v>
      </c>
      <c r="K444" s="109">
        <f>IF(编辑!S444="","",编辑!S444)</f>
        <v>1</v>
      </c>
      <c r="L444" s="109">
        <f>IF(编辑!T444="","",编辑!T444)</f>
        <v>1</v>
      </c>
      <c r="M444" s="109">
        <f>IF(编辑!U444="","",编辑!U444)</f>
        <v>200</v>
      </c>
      <c r="N444" s="109">
        <f>IF(编辑!V444="","",编辑!V444)</f>
        <v>3405</v>
      </c>
      <c r="O444" s="109">
        <f>IF(编辑!X444="","",编辑!X444)</f>
        <v>1</v>
      </c>
      <c r="P444" s="109">
        <f>IF(编辑!Y444="","",编辑!Y444)</f>
        <v>1</v>
      </c>
      <c r="Q444" s="109">
        <f>IF(编辑!Z444="","",编辑!Z444)</f>
        <v>200</v>
      </c>
      <c r="R444" s="109">
        <f>IF(编辑!AA444="","",编辑!AA444)</f>
        <v>7028</v>
      </c>
      <c r="S444" s="109">
        <f>IF(编辑!AC444="","",编辑!AC444)</f>
        <v>1</v>
      </c>
      <c r="T444" s="109">
        <f>IF(编辑!AD444="","",编辑!AD444)</f>
        <v>1</v>
      </c>
      <c r="U444" s="109">
        <f>IF(编辑!AE444="","",编辑!AE444)</f>
        <v>10000</v>
      </c>
      <c r="V444" s="109">
        <f>IF(编辑!AF444="","",编辑!AF444)</f>
        <v>5173</v>
      </c>
      <c r="W444" s="109">
        <f>IF(编辑!AH444="","",编辑!AH444)</f>
        <v>1</v>
      </c>
      <c r="X444" s="109">
        <f>IF(编辑!AI444="","",编辑!AI444)</f>
        <v>1</v>
      </c>
      <c r="Y444" s="109">
        <f>IF(编辑!AJ444="","",编辑!AJ444)</f>
        <v>10</v>
      </c>
      <c r="Z444" s="109">
        <f>IF(编辑!AK444="","",编辑!AK444)</f>
        <v>202009</v>
      </c>
      <c r="AA444" s="109">
        <f>IF(编辑!AM444="","",编辑!AM444)</f>
        <v>1</v>
      </c>
      <c r="AB444" s="109">
        <f>IF(编辑!AN444="","",编辑!AN444)</f>
        <v>1</v>
      </c>
      <c r="AC444" s="111">
        <f>IF(编辑!AO444="","",编辑!AO444)</f>
        <v>30</v>
      </c>
    </row>
    <row r="445" spans="1:29">
      <c r="A445" s="109">
        <f>IF(编辑!A445="","",编辑!A445)</f>
        <v>100136</v>
      </c>
      <c r="B445" s="109" t="str">
        <f>IF(编辑!B445="","",编辑!B445)</f>
        <v>主线怪物</v>
      </c>
      <c r="C445" s="109">
        <f>IF(编辑!I445="","",编辑!I445)</f>
        <v>1720</v>
      </c>
      <c r="D445" s="109">
        <f>IF(编辑!J445="","",编辑!J445)</f>
        <v>0</v>
      </c>
      <c r="E445" s="109" t="str">
        <f>IF(编辑!K445="","",编辑!K445)</f>
        <v/>
      </c>
      <c r="F445" s="109">
        <f>IF(编辑!L445="","",编辑!L445)</f>
        <v>3005</v>
      </c>
      <c r="G445" s="109">
        <f>IF(编辑!N445="","",编辑!N445)</f>
        <v>1</v>
      </c>
      <c r="H445" s="109">
        <f>IF(编辑!O445="","",编辑!O445)</f>
        <v>1</v>
      </c>
      <c r="I445" s="109">
        <f>IF(编辑!P445="","",编辑!P445)</f>
        <v>200</v>
      </c>
      <c r="J445" s="109">
        <f>IF(编辑!Q445="","",编辑!Q445)</f>
        <v>3105</v>
      </c>
      <c r="K445" s="109">
        <f>IF(编辑!S445="","",编辑!S445)</f>
        <v>1</v>
      </c>
      <c r="L445" s="109">
        <f>IF(编辑!T445="","",编辑!T445)</f>
        <v>1</v>
      </c>
      <c r="M445" s="109">
        <f>IF(编辑!U445="","",编辑!U445)</f>
        <v>200</v>
      </c>
      <c r="N445" s="109">
        <f>IF(编辑!V445="","",编辑!V445)</f>
        <v>3405</v>
      </c>
      <c r="O445" s="109">
        <f>IF(编辑!X445="","",编辑!X445)</f>
        <v>1</v>
      </c>
      <c r="P445" s="109">
        <f>IF(编辑!Y445="","",编辑!Y445)</f>
        <v>1</v>
      </c>
      <c r="Q445" s="109">
        <f>IF(编辑!Z445="","",编辑!Z445)</f>
        <v>200</v>
      </c>
      <c r="R445" s="109">
        <f>IF(编辑!AA445="","",编辑!AA445)</f>
        <v>1472</v>
      </c>
      <c r="S445" s="109">
        <f>IF(编辑!AC445="","",编辑!AC445)</f>
        <v>1</v>
      </c>
      <c r="T445" s="109">
        <f>IF(编辑!AD445="","",编辑!AD445)</f>
        <v>1</v>
      </c>
      <c r="U445" s="109">
        <f>IF(编辑!AE445="","",编辑!AE445)</f>
        <v>1</v>
      </c>
      <c r="V445" s="109">
        <f>IF(编辑!AF445="","",编辑!AF445)</f>
        <v>5161</v>
      </c>
      <c r="W445" s="109">
        <f>IF(编辑!AH445="","",编辑!AH445)</f>
        <v>1</v>
      </c>
      <c r="X445" s="109">
        <f>IF(编辑!AI445="","",编辑!AI445)</f>
        <v>1</v>
      </c>
      <c r="Y445" s="109">
        <f>IF(编辑!AJ445="","",编辑!AJ445)</f>
        <v>10</v>
      </c>
      <c r="Z445" s="109">
        <f>IF(编辑!AK445="","",编辑!AK445)</f>
        <v>202009</v>
      </c>
      <c r="AA445" s="109">
        <f>IF(编辑!AM445="","",编辑!AM445)</f>
        <v>1</v>
      </c>
      <c r="AB445" s="109">
        <f>IF(编辑!AN445="","",编辑!AN445)</f>
        <v>1</v>
      </c>
      <c r="AC445" s="111">
        <f>IF(编辑!AO445="","",编辑!AO445)</f>
        <v>30</v>
      </c>
    </row>
    <row r="446" spans="1:29">
      <c r="A446" s="109">
        <f>IF(编辑!A446="","",编辑!A446)</f>
        <v>100137</v>
      </c>
      <c r="B446" s="109" t="str">
        <f>IF(编辑!B446="","",编辑!B446)</f>
        <v>主线怪物</v>
      </c>
      <c r="C446" s="109">
        <f>IF(编辑!I446="","",编辑!I446)</f>
        <v>8600</v>
      </c>
      <c r="D446" s="109">
        <f>IF(编辑!J446="","",编辑!J446)</f>
        <v>0</v>
      </c>
      <c r="E446" s="109" t="str">
        <f>IF(编辑!K446="","",编辑!K446)</f>
        <v/>
      </c>
      <c r="F446" s="109">
        <f>IF(编辑!L446="","",编辑!L446)</f>
        <v>3005</v>
      </c>
      <c r="G446" s="109">
        <f>IF(编辑!N446="","",编辑!N446)</f>
        <v>1</v>
      </c>
      <c r="H446" s="109">
        <f>IF(编辑!O446="","",编辑!O446)</f>
        <v>1</v>
      </c>
      <c r="I446" s="109">
        <f>IF(编辑!P446="","",编辑!P446)</f>
        <v>200</v>
      </c>
      <c r="J446" s="109">
        <f>IF(编辑!Q446="","",编辑!Q446)</f>
        <v>3105</v>
      </c>
      <c r="K446" s="109">
        <f>IF(编辑!S446="","",编辑!S446)</f>
        <v>1</v>
      </c>
      <c r="L446" s="109">
        <f>IF(编辑!T446="","",编辑!T446)</f>
        <v>1</v>
      </c>
      <c r="M446" s="109">
        <f>IF(编辑!U446="","",编辑!U446)</f>
        <v>200</v>
      </c>
      <c r="N446" s="109">
        <f>IF(编辑!V446="","",编辑!V446)</f>
        <v>3405</v>
      </c>
      <c r="O446" s="109">
        <f>IF(编辑!X446="","",编辑!X446)</f>
        <v>1</v>
      </c>
      <c r="P446" s="109">
        <f>IF(编辑!Y446="","",编辑!Y446)</f>
        <v>1</v>
      </c>
      <c r="Q446" s="109">
        <f>IF(编辑!Z446="","",编辑!Z446)</f>
        <v>200</v>
      </c>
      <c r="R446" s="109">
        <f>IF(编辑!AA446="","",编辑!AA446)</f>
        <v>1472</v>
      </c>
      <c r="S446" s="109">
        <f>IF(编辑!AC446="","",编辑!AC446)</f>
        <v>1</v>
      </c>
      <c r="T446" s="109">
        <f>IF(编辑!AD446="","",编辑!AD446)</f>
        <v>1</v>
      </c>
      <c r="U446" s="109">
        <f>IF(编辑!AE446="","",编辑!AE446)</f>
        <v>1</v>
      </c>
      <c r="V446" s="109">
        <f>IF(编辑!AF446="","",编辑!AF446)</f>
        <v>5167</v>
      </c>
      <c r="W446" s="109">
        <f>IF(编辑!AH446="","",编辑!AH446)</f>
        <v>1</v>
      </c>
      <c r="X446" s="109">
        <f>IF(编辑!AI446="","",编辑!AI446)</f>
        <v>1</v>
      </c>
      <c r="Y446" s="109">
        <f>IF(编辑!AJ446="","",编辑!AJ446)</f>
        <v>10</v>
      </c>
      <c r="Z446" s="109">
        <f>IF(编辑!AK446="","",编辑!AK446)</f>
        <v>202009</v>
      </c>
      <c r="AA446" s="109">
        <f>IF(编辑!AM446="","",编辑!AM446)</f>
        <v>1</v>
      </c>
      <c r="AB446" s="109">
        <f>IF(编辑!AN446="","",编辑!AN446)</f>
        <v>1</v>
      </c>
      <c r="AC446" s="111">
        <f>IF(编辑!AO446="","",编辑!AO446)</f>
        <v>30</v>
      </c>
    </row>
    <row r="447" spans="1:29">
      <c r="A447" s="109">
        <f>IF(编辑!A447="","",编辑!A447)</f>
        <v>100138</v>
      </c>
      <c r="B447" s="109" t="str">
        <f>IF(编辑!B447="","",编辑!B447)</f>
        <v>主线怪物</v>
      </c>
      <c r="C447" s="109">
        <f>IF(编辑!I447="","",编辑!I447)</f>
        <v>1720</v>
      </c>
      <c r="D447" s="109">
        <f>IF(编辑!J447="","",编辑!J447)</f>
        <v>0</v>
      </c>
      <c r="E447" s="109" t="str">
        <f>IF(编辑!K447="","",编辑!K447)</f>
        <v/>
      </c>
      <c r="F447" s="109">
        <f>IF(编辑!L447="","",编辑!L447)</f>
        <v>3005</v>
      </c>
      <c r="G447" s="109">
        <f>IF(编辑!N447="","",编辑!N447)</f>
        <v>1</v>
      </c>
      <c r="H447" s="109">
        <f>IF(编辑!O447="","",编辑!O447)</f>
        <v>1</v>
      </c>
      <c r="I447" s="109">
        <f>IF(编辑!P447="","",编辑!P447)</f>
        <v>200</v>
      </c>
      <c r="J447" s="109">
        <f>IF(编辑!Q447="","",编辑!Q447)</f>
        <v>3105</v>
      </c>
      <c r="K447" s="109">
        <f>IF(编辑!S447="","",编辑!S447)</f>
        <v>1</v>
      </c>
      <c r="L447" s="109">
        <f>IF(编辑!T447="","",编辑!T447)</f>
        <v>1</v>
      </c>
      <c r="M447" s="109">
        <f>IF(编辑!U447="","",编辑!U447)</f>
        <v>200</v>
      </c>
      <c r="N447" s="109">
        <f>IF(编辑!V447="","",编辑!V447)</f>
        <v>3405</v>
      </c>
      <c r="O447" s="109">
        <f>IF(编辑!X447="","",编辑!X447)</f>
        <v>1</v>
      </c>
      <c r="P447" s="109">
        <f>IF(编辑!Y447="","",编辑!Y447)</f>
        <v>1</v>
      </c>
      <c r="Q447" s="109">
        <f>IF(编辑!Z447="","",编辑!Z447)</f>
        <v>200</v>
      </c>
      <c r="R447" s="109">
        <f>IF(编辑!AA447="","",编辑!AA447)</f>
        <v>1472</v>
      </c>
      <c r="S447" s="109">
        <f>IF(编辑!AC447="","",编辑!AC447)</f>
        <v>1</v>
      </c>
      <c r="T447" s="109">
        <f>IF(编辑!AD447="","",编辑!AD447)</f>
        <v>1</v>
      </c>
      <c r="U447" s="109">
        <f>IF(编辑!AE447="","",编辑!AE447)</f>
        <v>1</v>
      </c>
      <c r="V447" s="109">
        <f>IF(编辑!AF447="","",编辑!AF447)</f>
        <v>5173</v>
      </c>
      <c r="W447" s="109">
        <f>IF(编辑!AH447="","",编辑!AH447)</f>
        <v>1</v>
      </c>
      <c r="X447" s="109">
        <f>IF(编辑!AI447="","",编辑!AI447)</f>
        <v>1</v>
      </c>
      <c r="Y447" s="109">
        <f>IF(编辑!AJ447="","",编辑!AJ447)</f>
        <v>10</v>
      </c>
      <c r="Z447" s="109">
        <f>IF(编辑!AK447="","",编辑!AK447)</f>
        <v>202009</v>
      </c>
      <c r="AA447" s="109">
        <f>IF(编辑!AM447="","",编辑!AM447)</f>
        <v>1</v>
      </c>
      <c r="AB447" s="109">
        <f>IF(编辑!AN447="","",编辑!AN447)</f>
        <v>1</v>
      </c>
      <c r="AC447" s="111">
        <f>IF(编辑!AO447="","",编辑!AO447)</f>
        <v>30</v>
      </c>
    </row>
    <row r="448" spans="1:29">
      <c r="A448" s="109">
        <f>IF(编辑!A448="","",编辑!A448)</f>
        <v>100139</v>
      </c>
      <c r="B448" s="109" t="str">
        <f>IF(编辑!B448="","",编辑!B448)</f>
        <v>主线怪物</v>
      </c>
      <c r="C448" s="109">
        <f>IF(编辑!I448="","",编辑!I448)</f>
        <v>1720</v>
      </c>
      <c r="D448" s="109">
        <f>IF(编辑!J448="","",编辑!J448)</f>
        <v>0</v>
      </c>
      <c r="E448" s="109" t="str">
        <f>IF(编辑!K448="","",编辑!K448)</f>
        <v/>
      </c>
      <c r="F448" s="109">
        <f>IF(编辑!L448="","",编辑!L448)</f>
        <v>3005</v>
      </c>
      <c r="G448" s="109">
        <f>IF(编辑!N448="","",编辑!N448)</f>
        <v>1</v>
      </c>
      <c r="H448" s="109">
        <f>IF(编辑!O448="","",编辑!O448)</f>
        <v>1</v>
      </c>
      <c r="I448" s="109">
        <f>IF(编辑!P448="","",编辑!P448)</f>
        <v>200</v>
      </c>
      <c r="J448" s="109">
        <f>IF(编辑!Q448="","",编辑!Q448)</f>
        <v>3105</v>
      </c>
      <c r="K448" s="109">
        <f>IF(编辑!S448="","",编辑!S448)</f>
        <v>1</v>
      </c>
      <c r="L448" s="109">
        <f>IF(编辑!T448="","",编辑!T448)</f>
        <v>1</v>
      </c>
      <c r="M448" s="109">
        <f>IF(编辑!U448="","",编辑!U448)</f>
        <v>200</v>
      </c>
      <c r="N448" s="109">
        <f>IF(编辑!V448="","",编辑!V448)</f>
        <v>3405</v>
      </c>
      <c r="O448" s="109">
        <f>IF(编辑!X448="","",编辑!X448)</f>
        <v>1</v>
      </c>
      <c r="P448" s="109">
        <f>IF(编辑!Y448="","",编辑!Y448)</f>
        <v>1</v>
      </c>
      <c r="Q448" s="109">
        <f>IF(编辑!Z448="","",编辑!Z448)</f>
        <v>200</v>
      </c>
      <c r="R448" s="109">
        <f>IF(编辑!AA448="","",编辑!AA448)</f>
        <v>7029</v>
      </c>
      <c r="S448" s="109">
        <f>IF(编辑!AC448="","",编辑!AC448)</f>
        <v>1</v>
      </c>
      <c r="T448" s="109">
        <f>IF(编辑!AD448="","",编辑!AD448)</f>
        <v>1</v>
      </c>
      <c r="U448" s="109">
        <f>IF(编辑!AE448="","",编辑!AE448)</f>
        <v>10000</v>
      </c>
      <c r="V448" s="109">
        <f>IF(编辑!AF448="","",编辑!AF448)</f>
        <v>5161</v>
      </c>
      <c r="W448" s="109">
        <f>IF(编辑!AH448="","",编辑!AH448)</f>
        <v>1</v>
      </c>
      <c r="X448" s="109">
        <f>IF(编辑!AI448="","",编辑!AI448)</f>
        <v>1</v>
      </c>
      <c r="Y448" s="109">
        <f>IF(编辑!AJ448="","",编辑!AJ448)</f>
        <v>10</v>
      </c>
      <c r="Z448" s="109">
        <f>IF(编辑!AK448="","",编辑!AK448)</f>
        <v>202009</v>
      </c>
      <c r="AA448" s="109">
        <f>IF(编辑!AM448="","",编辑!AM448)</f>
        <v>1</v>
      </c>
      <c r="AB448" s="109">
        <f>IF(编辑!AN448="","",编辑!AN448)</f>
        <v>1</v>
      </c>
      <c r="AC448" s="111">
        <f>IF(编辑!AO448="","",编辑!AO448)</f>
        <v>30</v>
      </c>
    </row>
    <row r="449" spans="1:29">
      <c r="A449" s="109">
        <f>IF(编辑!A449="","",编辑!A449)</f>
        <v>100140</v>
      </c>
      <c r="B449" s="109" t="str">
        <f>IF(编辑!B449="","",编辑!B449)</f>
        <v>主线怪物</v>
      </c>
      <c r="C449" s="109">
        <f>IF(编辑!I449="","",编辑!I449)</f>
        <v>1880</v>
      </c>
      <c r="D449" s="109">
        <f>IF(编辑!J449="","",编辑!J449)</f>
        <v>0</v>
      </c>
      <c r="E449" s="109" t="str">
        <f>IF(编辑!K449="","",编辑!K449)</f>
        <v/>
      </c>
      <c r="F449" s="109">
        <f>IF(编辑!L449="","",编辑!L449)</f>
        <v>3005</v>
      </c>
      <c r="G449" s="109">
        <f>IF(编辑!N449="","",编辑!N449)</f>
        <v>1</v>
      </c>
      <c r="H449" s="109">
        <f>IF(编辑!O449="","",编辑!O449)</f>
        <v>1</v>
      </c>
      <c r="I449" s="109">
        <f>IF(编辑!P449="","",编辑!P449)</f>
        <v>200</v>
      </c>
      <c r="J449" s="109">
        <f>IF(编辑!Q449="","",编辑!Q449)</f>
        <v>3105</v>
      </c>
      <c r="K449" s="109">
        <f>IF(编辑!S449="","",编辑!S449)</f>
        <v>1</v>
      </c>
      <c r="L449" s="109">
        <f>IF(编辑!T449="","",编辑!T449)</f>
        <v>1</v>
      </c>
      <c r="M449" s="109">
        <f>IF(编辑!U449="","",编辑!U449)</f>
        <v>200</v>
      </c>
      <c r="N449" s="109">
        <f>IF(编辑!V449="","",编辑!V449)</f>
        <v>3405</v>
      </c>
      <c r="O449" s="109">
        <f>IF(编辑!X449="","",编辑!X449)</f>
        <v>1</v>
      </c>
      <c r="P449" s="109">
        <f>IF(编辑!Y449="","",编辑!Y449)</f>
        <v>1</v>
      </c>
      <c r="Q449" s="109">
        <f>IF(编辑!Z449="","",编辑!Z449)</f>
        <v>200</v>
      </c>
      <c r="R449" s="109">
        <f>IF(编辑!AA449="","",编辑!AA449)</f>
        <v>1472</v>
      </c>
      <c r="S449" s="109">
        <f>IF(编辑!AC449="","",编辑!AC449)</f>
        <v>1</v>
      </c>
      <c r="T449" s="109">
        <f>IF(编辑!AD449="","",编辑!AD449)</f>
        <v>1</v>
      </c>
      <c r="U449" s="109">
        <f>IF(编辑!AE449="","",编辑!AE449)</f>
        <v>1</v>
      </c>
      <c r="V449" s="109">
        <f>IF(编辑!AF449="","",编辑!AF449)</f>
        <v>5167</v>
      </c>
      <c r="W449" s="109">
        <f>IF(编辑!AH449="","",编辑!AH449)</f>
        <v>1</v>
      </c>
      <c r="X449" s="109">
        <f>IF(编辑!AI449="","",编辑!AI449)</f>
        <v>1</v>
      </c>
      <c r="Y449" s="109">
        <f>IF(编辑!AJ449="","",编辑!AJ449)</f>
        <v>10</v>
      </c>
      <c r="Z449" s="109">
        <f>IF(编辑!AK449="","",编辑!AK449)</f>
        <v>202009</v>
      </c>
      <c r="AA449" s="109">
        <f>IF(编辑!AM449="","",编辑!AM449)</f>
        <v>1</v>
      </c>
      <c r="AB449" s="109">
        <f>IF(编辑!AN449="","",编辑!AN449)</f>
        <v>1</v>
      </c>
      <c r="AC449" s="111">
        <f>IF(编辑!AO449="","",编辑!AO449)</f>
        <v>30</v>
      </c>
    </row>
    <row r="450" spans="1:29">
      <c r="A450" s="109">
        <f>IF(编辑!A450="","",编辑!A450)</f>
        <v>100141</v>
      </c>
      <c r="B450" s="109" t="str">
        <f>IF(编辑!B450="","",编辑!B450)</f>
        <v>主线怪物</v>
      </c>
      <c r="C450" s="109">
        <f>IF(编辑!I450="","",编辑!I450)</f>
        <v>1880</v>
      </c>
      <c r="D450" s="109">
        <f>IF(编辑!J450="","",编辑!J450)</f>
        <v>0</v>
      </c>
      <c r="E450" s="109" t="str">
        <f>IF(编辑!K450="","",编辑!K450)</f>
        <v/>
      </c>
      <c r="F450" s="109">
        <f>IF(编辑!L450="","",编辑!L450)</f>
        <v>3005</v>
      </c>
      <c r="G450" s="109">
        <f>IF(编辑!N450="","",编辑!N450)</f>
        <v>1</v>
      </c>
      <c r="H450" s="109">
        <f>IF(编辑!O450="","",编辑!O450)</f>
        <v>1</v>
      </c>
      <c r="I450" s="109">
        <f>IF(编辑!P450="","",编辑!P450)</f>
        <v>200</v>
      </c>
      <c r="J450" s="109">
        <f>IF(编辑!Q450="","",编辑!Q450)</f>
        <v>3105</v>
      </c>
      <c r="K450" s="109">
        <f>IF(编辑!S450="","",编辑!S450)</f>
        <v>1</v>
      </c>
      <c r="L450" s="109">
        <f>IF(编辑!T450="","",编辑!T450)</f>
        <v>1</v>
      </c>
      <c r="M450" s="109">
        <f>IF(编辑!U450="","",编辑!U450)</f>
        <v>200</v>
      </c>
      <c r="N450" s="109">
        <f>IF(编辑!V450="","",编辑!V450)</f>
        <v>3405</v>
      </c>
      <c r="O450" s="109">
        <f>IF(编辑!X450="","",编辑!X450)</f>
        <v>1</v>
      </c>
      <c r="P450" s="109">
        <f>IF(编辑!Y450="","",编辑!Y450)</f>
        <v>1</v>
      </c>
      <c r="Q450" s="109">
        <f>IF(编辑!Z450="","",编辑!Z450)</f>
        <v>200</v>
      </c>
      <c r="R450" s="109">
        <f>IF(编辑!AA450="","",编辑!AA450)</f>
        <v>1472</v>
      </c>
      <c r="S450" s="109">
        <f>IF(编辑!AC450="","",编辑!AC450)</f>
        <v>1</v>
      </c>
      <c r="T450" s="109">
        <f>IF(编辑!AD450="","",编辑!AD450)</f>
        <v>1</v>
      </c>
      <c r="U450" s="109">
        <f>IF(编辑!AE450="","",编辑!AE450)</f>
        <v>1</v>
      </c>
      <c r="V450" s="109">
        <f>IF(编辑!AF450="","",编辑!AF450)</f>
        <v>5173</v>
      </c>
      <c r="W450" s="109">
        <f>IF(编辑!AH450="","",编辑!AH450)</f>
        <v>1</v>
      </c>
      <c r="X450" s="109">
        <f>IF(编辑!AI450="","",编辑!AI450)</f>
        <v>1</v>
      </c>
      <c r="Y450" s="109">
        <f>IF(编辑!AJ450="","",编辑!AJ450)</f>
        <v>10</v>
      </c>
      <c r="Z450" s="109">
        <f>IF(编辑!AK450="","",编辑!AK450)</f>
        <v>202009</v>
      </c>
      <c r="AA450" s="109">
        <f>IF(编辑!AM450="","",编辑!AM450)</f>
        <v>1</v>
      </c>
      <c r="AB450" s="109">
        <f>IF(编辑!AN450="","",编辑!AN450)</f>
        <v>1</v>
      </c>
      <c r="AC450" s="111">
        <f>IF(编辑!AO450="","",编辑!AO450)</f>
        <v>30</v>
      </c>
    </row>
    <row r="451" spans="1:29">
      <c r="A451" s="109">
        <f>IF(编辑!A451="","",编辑!A451)</f>
        <v>100142</v>
      </c>
      <c r="B451" s="109" t="str">
        <f>IF(编辑!B451="","",编辑!B451)</f>
        <v>主线怪物</v>
      </c>
      <c r="C451" s="109">
        <f>IF(编辑!I451="","",编辑!I451)</f>
        <v>9400</v>
      </c>
      <c r="D451" s="109">
        <f>IF(编辑!J451="","",编辑!J451)</f>
        <v>0</v>
      </c>
      <c r="E451" s="109" t="str">
        <f>IF(编辑!K451="","",编辑!K451)</f>
        <v/>
      </c>
      <c r="F451" s="109">
        <f>IF(编辑!L451="","",编辑!L451)</f>
        <v>3005</v>
      </c>
      <c r="G451" s="109">
        <f>IF(编辑!N451="","",编辑!N451)</f>
        <v>1</v>
      </c>
      <c r="H451" s="109">
        <f>IF(编辑!O451="","",编辑!O451)</f>
        <v>1</v>
      </c>
      <c r="I451" s="109">
        <f>IF(编辑!P451="","",编辑!P451)</f>
        <v>200</v>
      </c>
      <c r="J451" s="109">
        <f>IF(编辑!Q451="","",编辑!Q451)</f>
        <v>3105</v>
      </c>
      <c r="K451" s="109">
        <f>IF(编辑!S451="","",编辑!S451)</f>
        <v>1</v>
      </c>
      <c r="L451" s="109">
        <f>IF(编辑!T451="","",编辑!T451)</f>
        <v>1</v>
      </c>
      <c r="M451" s="109">
        <f>IF(编辑!U451="","",编辑!U451)</f>
        <v>200</v>
      </c>
      <c r="N451" s="109">
        <f>IF(编辑!V451="","",编辑!V451)</f>
        <v>3405</v>
      </c>
      <c r="O451" s="109">
        <f>IF(编辑!X451="","",编辑!X451)</f>
        <v>1</v>
      </c>
      <c r="P451" s="109">
        <f>IF(编辑!Y451="","",编辑!Y451)</f>
        <v>1</v>
      </c>
      <c r="Q451" s="109">
        <f>IF(编辑!Z451="","",编辑!Z451)</f>
        <v>200</v>
      </c>
      <c r="R451" s="109">
        <f>IF(编辑!AA451="","",编辑!AA451)</f>
        <v>1472</v>
      </c>
      <c r="S451" s="109">
        <f>IF(编辑!AC451="","",编辑!AC451)</f>
        <v>1</v>
      </c>
      <c r="T451" s="109">
        <f>IF(编辑!AD451="","",编辑!AD451)</f>
        <v>1</v>
      </c>
      <c r="U451" s="109">
        <f>IF(编辑!AE451="","",编辑!AE451)</f>
        <v>1</v>
      </c>
      <c r="V451" s="109">
        <f>IF(编辑!AF451="","",编辑!AF451)</f>
        <v>5161</v>
      </c>
      <c r="W451" s="109">
        <f>IF(编辑!AH451="","",编辑!AH451)</f>
        <v>1</v>
      </c>
      <c r="X451" s="109">
        <f>IF(编辑!AI451="","",编辑!AI451)</f>
        <v>1</v>
      </c>
      <c r="Y451" s="109">
        <f>IF(编辑!AJ451="","",编辑!AJ451)</f>
        <v>10</v>
      </c>
      <c r="Z451" s="109">
        <f>IF(编辑!AK451="","",编辑!AK451)</f>
        <v>202009</v>
      </c>
      <c r="AA451" s="109">
        <f>IF(编辑!AM451="","",编辑!AM451)</f>
        <v>1</v>
      </c>
      <c r="AB451" s="109">
        <f>IF(编辑!AN451="","",编辑!AN451)</f>
        <v>1</v>
      </c>
      <c r="AC451" s="111">
        <f>IF(编辑!AO451="","",编辑!AO451)</f>
        <v>30</v>
      </c>
    </row>
    <row r="452" spans="1:29">
      <c r="A452" s="109">
        <f>IF(编辑!A452="","",编辑!A452)</f>
        <v>100143</v>
      </c>
      <c r="B452" s="109" t="str">
        <f>IF(编辑!B452="","",编辑!B452)</f>
        <v>主线怪物</v>
      </c>
      <c r="C452" s="109">
        <f>IF(编辑!I452="","",编辑!I452)</f>
        <v>1880</v>
      </c>
      <c r="D452" s="109">
        <f>IF(编辑!J452="","",编辑!J452)</f>
        <v>0</v>
      </c>
      <c r="E452" s="109" t="str">
        <f>IF(编辑!K452="","",编辑!K452)</f>
        <v/>
      </c>
      <c r="F452" s="109">
        <f>IF(编辑!L452="","",编辑!L452)</f>
        <v>3005</v>
      </c>
      <c r="G452" s="109">
        <f>IF(编辑!N452="","",编辑!N452)</f>
        <v>1</v>
      </c>
      <c r="H452" s="109">
        <f>IF(编辑!O452="","",编辑!O452)</f>
        <v>1</v>
      </c>
      <c r="I452" s="109">
        <f>IF(编辑!P452="","",编辑!P452)</f>
        <v>200</v>
      </c>
      <c r="J452" s="109">
        <f>IF(编辑!Q452="","",编辑!Q452)</f>
        <v>3105</v>
      </c>
      <c r="K452" s="109">
        <f>IF(编辑!S452="","",编辑!S452)</f>
        <v>1</v>
      </c>
      <c r="L452" s="109">
        <f>IF(编辑!T452="","",编辑!T452)</f>
        <v>1</v>
      </c>
      <c r="M452" s="109">
        <f>IF(编辑!U452="","",编辑!U452)</f>
        <v>200</v>
      </c>
      <c r="N452" s="109">
        <f>IF(编辑!V452="","",编辑!V452)</f>
        <v>3405</v>
      </c>
      <c r="O452" s="109">
        <f>IF(编辑!X452="","",编辑!X452)</f>
        <v>1</v>
      </c>
      <c r="P452" s="109">
        <f>IF(编辑!Y452="","",编辑!Y452)</f>
        <v>1</v>
      </c>
      <c r="Q452" s="109">
        <f>IF(编辑!Z452="","",编辑!Z452)</f>
        <v>200</v>
      </c>
      <c r="R452" s="109">
        <f>IF(编辑!AA452="","",编辑!AA452)</f>
        <v>1472</v>
      </c>
      <c r="S452" s="109">
        <f>IF(编辑!AC452="","",编辑!AC452)</f>
        <v>1</v>
      </c>
      <c r="T452" s="109">
        <f>IF(编辑!AD452="","",编辑!AD452)</f>
        <v>1</v>
      </c>
      <c r="U452" s="109">
        <f>IF(编辑!AE452="","",编辑!AE452)</f>
        <v>1</v>
      </c>
      <c r="V452" s="109">
        <f>IF(编辑!AF452="","",编辑!AF452)</f>
        <v>5167</v>
      </c>
      <c r="W452" s="109">
        <f>IF(编辑!AH452="","",编辑!AH452)</f>
        <v>1</v>
      </c>
      <c r="X452" s="109">
        <f>IF(编辑!AI452="","",编辑!AI452)</f>
        <v>1</v>
      </c>
      <c r="Y452" s="109">
        <f>IF(编辑!AJ452="","",编辑!AJ452)</f>
        <v>10</v>
      </c>
      <c r="Z452" s="109">
        <f>IF(编辑!AK452="","",编辑!AK452)</f>
        <v>202009</v>
      </c>
      <c r="AA452" s="109">
        <f>IF(编辑!AM452="","",编辑!AM452)</f>
        <v>1</v>
      </c>
      <c r="AB452" s="109">
        <f>IF(编辑!AN452="","",编辑!AN452)</f>
        <v>1</v>
      </c>
      <c r="AC452" s="111">
        <f>IF(编辑!AO452="","",编辑!AO452)</f>
        <v>30</v>
      </c>
    </row>
    <row r="453" spans="1:29">
      <c r="A453" s="109">
        <f>IF(编辑!A453="","",编辑!A453)</f>
        <v>100144</v>
      </c>
      <c r="B453" s="109" t="str">
        <f>IF(编辑!B453="","",编辑!B453)</f>
        <v>主线怪物</v>
      </c>
      <c r="C453" s="109">
        <f>IF(编辑!I453="","",编辑!I453)</f>
        <v>1880</v>
      </c>
      <c r="D453" s="109">
        <f>IF(编辑!J453="","",编辑!J453)</f>
        <v>0</v>
      </c>
      <c r="E453" s="109" t="str">
        <f>IF(编辑!K453="","",编辑!K453)</f>
        <v/>
      </c>
      <c r="F453" s="109">
        <f>IF(编辑!L453="","",编辑!L453)</f>
        <v>3005</v>
      </c>
      <c r="G453" s="109">
        <f>IF(编辑!N453="","",编辑!N453)</f>
        <v>1</v>
      </c>
      <c r="H453" s="109">
        <f>IF(编辑!O453="","",编辑!O453)</f>
        <v>1</v>
      </c>
      <c r="I453" s="109">
        <f>IF(编辑!P453="","",编辑!P453)</f>
        <v>200</v>
      </c>
      <c r="J453" s="109">
        <f>IF(编辑!Q453="","",编辑!Q453)</f>
        <v>3105</v>
      </c>
      <c r="K453" s="109">
        <f>IF(编辑!S453="","",编辑!S453)</f>
        <v>1</v>
      </c>
      <c r="L453" s="109">
        <f>IF(编辑!T453="","",编辑!T453)</f>
        <v>1</v>
      </c>
      <c r="M453" s="109">
        <f>IF(编辑!U453="","",编辑!U453)</f>
        <v>200</v>
      </c>
      <c r="N453" s="109">
        <f>IF(编辑!V453="","",编辑!V453)</f>
        <v>3405</v>
      </c>
      <c r="O453" s="109">
        <f>IF(编辑!X453="","",编辑!X453)</f>
        <v>1</v>
      </c>
      <c r="P453" s="109">
        <f>IF(编辑!Y453="","",编辑!Y453)</f>
        <v>1</v>
      </c>
      <c r="Q453" s="109">
        <f>IF(编辑!Z453="","",编辑!Z453)</f>
        <v>200</v>
      </c>
      <c r="R453" s="109">
        <f>IF(编辑!AA453="","",编辑!AA453)</f>
        <v>1472</v>
      </c>
      <c r="S453" s="109">
        <f>IF(编辑!AC453="","",编辑!AC453)</f>
        <v>1</v>
      </c>
      <c r="T453" s="109">
        <f>IF(编辑!AD453="","",编辑!AD453)</f>
        <v>1</v>
      </c>
      <c r="U453" s="109">
        <f>IF(编辑!AE453="","",编辑!AE453)</f>
        <v>1</v>
      </c>
      <c r="V453" s="109">
        <f>IF(编辑!AF453="","",编辑!AF453)</f>
        <v>5173</v>
      </c>
      <c r="W453" s="109">
        <f>IF(编辑!AH453="","",编辑!AH453)</f>
        <v>1</v>
      </c>
      <c r="X453" s="109">
        <f>IF(编辑!AI453="","",编辑!AI453)</f>
        <v>1</v>
      </c>
      <c r="Y453" s="109">
        <f>IF(编辑!AJ453="","",编辑!AJ453)</f>
        <v>10</v>
      </c>
      <c r="Z453" s="109">
        <f>IF(编辑!AK453="","",编辑!AK453)</f>
        <v>202009</v>
      </c>
      <c r="AA453" s="109">
        <f>IF(编辑!AM453="","",编辑!AM453)</f>
        <v>1</v>
      </c>
      <c r="AB453" s="109">
        <f>IF(编辑!AN453="","",编辑!AN453)</f>
        <v>1</v>
      </c>
      <c r="AC453" s="111">
        <f>IF(编辑!AO453="","",编辑!AO453)</f>
        <v>30</v>
      </c>
    </row>
    <row r="454" spans="1:29">
      <c r="A454" s="109">
        <f>IF(编辑!A454="","",编辑!A454)</f>
        <v>100145</v>
      </c>
      <c r="B454" s="109" t="str">
        <f>IF(编辑!B454="","",编辑!B454)</f>
        <v>主线怪物</v>
      </c>
      <c r="C454" s="109">
        <f>IF(编辑!I454="","",编辑!I454)</f>
        <v>10300</v>
      </c>
      <c r="D454" s="109">
        <f>IF(编辑!J454="","",编辑!J454)</f>
        <v>0</v>
      </c>
      <c r="E454" s="109" t="str">
        <f>IF(编辑!K454="","",编辑!K454)</f>
        <v/>
      </c>
      <c r="F454" s="109">
        <f>IF(编辑!L454="","",编辑!L454)</f>
        <v>3006</v>
      </c>
      <c r="G454" s="109">
        <f>IF(编辑!N454="","",编辑!N454)</f>
        <v>1</v>
      </c>
      <c r="H454" s="109">
        <f>IF(编辑!O454="","",编辑!O454)</f>
        <v>1</v>
      </c>
      <c r="I454" s="109">
        <f>IF(编辑!P454="","",编辑!P454)</f>
        <v>100</v>
      </c>
      <c r="J454" s="109">
        <f>IF(编辑!Q454="","",编辑!Q454)</f>
        <v>3106</v>
      </c>
      <c r="K454" s="109">
        <f>IF(编辑!S454="","",编辑!S454)</f>
        <v>1</v>
      </c>
      <c r="L454" s="109">
        <f>IF(编辑!T454="","",编辑!T454)</f>
        <v>1</v>
      </c>
      <c r="M454" s="109">
        <f>IF(编辑!U454="","",编辑!U454)</f>
        <v>100</v>
      </c>
      <c r="N454" s="109">
        <f>IF(编辑!V454="","",编辑!V454)</f>
        <v>3406</v>
      </c>
      <c r="O454" s="109">
        <f>IF(编辑!X454="","",编辑!X454)</f>
        <v>1</v>
      </c>
      <c r="P454" s="109">
        <f>IF(编辑!Y454="","",编辑!Y454)</f>
        <v>1</v>
      </c>
      <c r="Q454" s="109">
        <f>IF(编辑!Z454="","",编辑!Z454)</f>
        <v>100</v>
      </c>
      <c r="R454" s="109">
        <f>IF(编辑!AA454="","",编辑!AA454)</f>
        <v>1472</v>
      </c>
      <c r="S454" s="109">
        <f>IF(编辑!AC454="","",编辑!AC454)</f>
        <v>1</v>
      </c>
      <c r="T454" s="109">
        <f>IF(编辑!AD454="","",编辑!AD454)</f>
        <v>1</v>
      </c>
      <c r="U454" s="109">
        <f>IF(编辑!AE454="","",编辑!AE454)</f>
        <v>1</v>
      </c>
      <c r="V454" s="109">
        <f>IF(编辑!AF454="","",编辑!AF454)</f>
        <v>5161</v>
      </c>
      <c r="W454" s="109">
        <f>IF(编辑!AH454="","",编辑!AH454)</f>
        <v>1</v>
      </c>
      <c r="X454" s="109">
        <f>IF(编辑!AI454="","",编辑!AI454)</f>
        <v>1</v>
      </c>
      <c r="Y454" s="109">
        <f>IF(编辑!AJ454="","",编辑!AJ454)</f>
        <v>10</v>
      </c>
      <c r="Z454" s="109">
        <f>IF(编辑!AK454="","",编辑!AK454)</f>
        <v>202010</v>
      </c>
      <c r="AA454" s="109">
        <f>IF(编辑!AM454="","",编辑!AM454)</f>
        <v>1</v>
      </c>
      <c r="AB454" s="109">
        <f>IF(编辑!AN454="","",编辑!AN454)</f>
        <v>1</v>
      </c>
      <c r="AC454" s="111">
        <f>IF(编辑!AO454="","",编辑!AO454)</f>
        <v>10</v>
      </c>
    </row>
    <row r="455" spans="1:29">
      <c r="A455" s="109">
        <f>IF(编辑!A455="","",编辑!A455)</f>
        <v>100146</v>
      </c>
      <c r="B455" s="109" t="str">
        <f>IF(编辑!B455="","",编辑!B455)</f>
        <v>主线怪物</v>
      </c>
      <c r="C455" s="109">
        <f>IF(编辑!I455="","",编辑!I455)</f>
        <v>2060</v>
      </c>
      <c r="D455" s="109">
        <f>IF(编辑!J455="","",编辑!J455)</f>
        <v>0</v>
      </c>
      <c r="E455" s="109" t="str">
        <f>IF(编辑!K455="","",编辑!K455)</f>
        <v/>
      </c>
      <c r="F455" s="109">
        <f>IF(编辑!L455="","",编辑!L455)</f>
        <v>3006</v>
      </c>
      <c r="G455" s="109">
        <f>IF(编辑!N455="","",编辑!N455)</f>
        <v>1</v>
      </c>
      <c r="H455" s="109">
        <f>IF(编辑!O455="","",编辑!O455)</f>
        <v>1</v>
      </c>
      <c r="I455" s="109">
        <f>IF(编辑!P455="","",编辑!P455)</f>
        <v>100</v>
      </c>
      <c r="J455" s="109">
        <f>IF(编辑!Q455="","",编辑!Q455)</f>
        <v>3106</v>
      </c>
      <c r="K455" s="109">
        <f>IF(编辑!S455="","",编辑!S455)</f>
        <v>1</v>
      </c>
      <c r="L455" s="109">
        <f>IF(编辑!T455="","",编辑!T455)</f>
        <v>1</v>
      </c>
      <c r="M455" s="109">
        <f>IF(编辑!U455="","",编辑!U455)</f>
        <v>100</v>
      </c>
      <c r="N455" s="109">
        <f>IF(编辑!V455="","",编辑!V455)</f>
        <v>3406</v>
      </c>
      <c r="O455" s="109">
        <f>IF(编辑!X455="","",编辑!X455)</f>
        <v>1</v>
      </c>
      <c r="P455" s="109">
        <f>IF(编辑!Y455="","",编辑!Y455)</f>
        <v>1</v>
      </c>
      <c r="Q455" s="109">
        <f>IF(编辑!Z455="","",编辑!Z455)</f>
        <v>100</v>
      </c>
      <c r="R455" s="109">
        <f>IF(编辑!AA455="","",编辑!AA455)</f>
        <v>1472</v>
      </c>
      <c r="S455" s="109">
        <f>IF(编辑!AC455="","",编辑!AC455)</f>
        <v>1</v>
      </c>
      <c r="T455" s="109">
        <f>IF(编辑!AD455="","",编辑!AD455)</f>
        <v>1</v>
      </c>
      <c r="U455" s="109">
        <f>IF(编辑!AE455="","",编辑!AE455)</f>
        <v>1</v>
      </c>
      <c r="V455" s="109">
        <f>IF(编辑!AF455="","",编辑!AF455)</f>
        <v>5167</v>
      </c>
      <c r="W455" s="109">
        <f>IF(编辑!AH455="","",编辑!AH455)</f>
        <v>1</v>
      </c>
      <c r="X455" s="109">
        <f>IF(编辑!AI455="","",编辑!AI455)</f>
        <v>1</v>
      </c>
      <c r="Y455" s="109">
        <f>IF(编辑!AJ455="","",编辑!AJ455)</f>
        <v>10</v>
      </c>
      <c r="Z455" s="109">
        <f>IF(编辑!AK455="","",编辑!AK455)</f>
        <v>202010</v>
      </c>
      <c r="AA455" s="109">
        <f>IF(编辑!AM455="","",编辑!AM455)</f>
        <v>1</v>
      </c>
      <c r="AB455" s="109">
        <f>IF(编辑!AN455="","",编辑!AN455)</f>
        <v>1</v>
      </c>
      <c r="AC455" s="111">
        <f>IF(编辑!AO455="","",编辑!AO455)</f>
        <v>10</v>
      </c>
    </row>
    <row r="456" spans="1:29">
      <c r="A456" s="109">
        <f>IF(编辑!A456="","",编辑!A456)</f>
        <v>100147</v>
      </c>
      <c r="B456" s="109" t="str">
        <f>IF(编辑!B456="","",编辑!B456)</f>
        <v>主线怪物</v>
      </c>
      <c r="C456" s="109">
        <f>IF(编辑!I456="","",编辑!I456)</f>
        <v>2060</v>
      </c>
      <c r="D456" s="109">
        <f>IF(编辑!J456="","",编辑!J456)</f>
        <v>0</v>
      </c>
      <c r="E456" s="109" t="str">
        <f>IF(编辑!K456="","",编辑!K456)</f>
        <v/>
      </c>
      <c r="F456" s="109">
        <f>IF(编辑!L456="","",编辑!L456)</f>
        <v>3006</v>
      </c>
      <c r="G456" s="109">
        <f>IF(编辑!N456="","",编辑!N456)</f>
        <v>1</v>
      </c>
      <c r="H456" s="109">
        <f>IF(编辑!O456="","",编辑!O456)</f>
        <v>1</v>
      </c>
      <c r="I456" s="109">
        <f>IF(编辑!P456="","",编辑!P456)</f>
        <v>100</v>
      </c>
      <c r="J456" s="109">
        <f>IF(编辑!Q456="","",编辑!Q456)</f>
        <v>3106</v>
      </c>
      <c r="K456" s="109">
        <f>IF(编辑!S456="","",编辑!S456)</f>
        <v>1</v>
      </c>
      <c r="L456" s="109">
        <f>IF(编辑!T456="","",编辑!T456)</f>
        <v>1</v>
      </c>
      <c r="M456" s="109">
        <f>IF(编辑!U456="","",编辑!U456)</f>
        <v>100</v>
      </c>
      <c r="N456" s="109">
        <f>IF(编辑!V456="","",编辑!V456)</f>
        <v>3406</v>
      </c>
      <c r="O456" s="109">
        <f>IF(编辑!X456="","",编辑!X456)</f>
        <v>1</v>
      </c>
      <c r="P456" s="109">
        <f>IF(编辑!Y456="","",编辑!Y456)</f>
        <v>1</v>
      </c>
      <c r="Q456" s="109">
        <f>IF(编辑!Z456="","",编辑!Z456)</f>
        <v>100</v>
      </c>
      <c r="R456" s="109">
        <f>IF(编辑!AA456="","",编辑!AA456)</f>
        <v>1472</v>
      </c>
      <c r="S456" s="109">
        <f>IF(编辑!AC456="","",编辑!AC456)</f>
        <v>1</v>
      </c>
      <c r="T456" s="109">
        <f>IF(编辑!AD456="","",编辑!AD456)</f>
        <v>1</v>
      </c>
      <c r="U456" s="109">
        <f>IF(编辑!AE456="","",编辑!AE456)</f>
        <v>1</v>
      </c>
      <c r="V456" s="109">
        <f>IF(编辑!AF456="","",编辑!AF456)</f>
        <v>5173</v>
      </c>
      <c r="W456" s="109">
        <f>IF(编辑!AH456="","",编辑!AH456)</f>
        <v>1</v>
      </c>
      <c r="X456" s="109">
        <f>IF(编辑!AI456="","",编辑!AI456)</f>
        <v>1</v>
      </c>
      <c r="Y456" s="109">
        <f>IF(编辑!AJ456="","",编辑!AJ456)</f>
        <v>10</v>
      </c>
      <c r="Z456" s="109">
        <f>IF(编辑!AK456="","",编辑!AK456)</f>
        <v>202010</v>
      </c>
      <c r="AA456" s="109">
        <f>IF(编辑!AM456="","",编辑!AM456)</f>
        <v>1</v>
      </c>
      <c r="AB456" s="109">
        <f>IF(编辑!AN456="","",编辑!AN456)</f>
        <v>1</v>
      </c>
      <c r="AC456" s="111">
        <f>IF(编辑!AO456="","",编辑!AO456)</f>
        <v>10</v>
      </c>
    </row>
    <row r="457" spans="1:29">
      <c r="A457" s="109">
        <f>IF(编辑!A457="","",编辑!A457)</f>
        <v>100148</v>
      </c>
      <c r="B457" s="109" t="str">
        <f>IF(编辑!B457="","",编辑!B457)</f>
        <v>主线怪物</v>
      </c>
      <c r="C457" s="109">
        <f>IF(编辑!I457="","",编辑!I457)</f>
        <v>2060</v>
      </c>
      <c r="D457" s="109">
        <f>IF(编辑!J457="","",编辑!J457)</f>
        <v>0</v>
      </c>
      <c r="E457" s="109" t="str">
        <f>IF(编辑!K457="","",编辑!K457)</f>
        <v/>
      </c>
      <c r="F457" s="109">
        <f>IF(编辑!L457="","",编辑!L457)</f>
        <v>3006</v>
      </c>
      <c r="G457" s="109">
        <f>IF(编辑!N457="","",编辑!N457)</f>
        <v>1</v>
      </c>
      <c r="H457" s="109">
        <f>IF(编辑!O457="","",编辑!O457)</f>
        <v>1</v>
      </c>
      <c r="I457" s="109">
        <f>IF(编辑!P457="","",编辑!P457)</f>
        <v>100</v>
      </c>
      <c r="J457" s="109">
        <f>IF(编辑!Q457="","",编辑!Q457)</f>
        <v>3106</v>
      </c>
      <c r="K457" s="109">
        <f>IF(编辑!S457="","",编辑!S457)</f>
        <v>1</v>
      </c>
      <c r="L457" s="109">
        <f>IF(编辑!T457="","",编辑!T457)</f>
        <v>1</v>
      </c>
      <c r="M457" s="109">
        <f>IF(编辑!U457="","",编辑!U457)</f>
        <v>100</v>
      </c>
      <c r="N457" s="109">
        <f>IF(编辑!V457="","",编辑!V457)</f>
        <v>3406</v>
      </c>
      <c r="O457" s="109">
        <f>IF(编辑!X457="","",编辑!X457)</f>
        <v>1</v>
      </c>
      <c r="P457" s="109">
        <f>IF(编辑!Y457="","",编辑!Y457)</f>
        <v>1</v>
      </c>
      <c r="Q457" s="109">
        <f>IF(编辑!Z457="","",编辑!Z457)</f>
        <v>100</v>
      </c>
      <c r="R457" s="109">
        <f>IF(编辑!AA457="","",编辑!AA457)</f>
        <v>1472</v>
      </c>
      <c r="S457" s="109">
        <f>IF(编辑!AC457="","",编辑!AC457)</f>
        <v>1</v>
      </c>
      <c r="T457" s="109">
        <f>IF(编辑!AD457="","",编辑!AD457)</f>
        <v>1</v>
      </c>
      <c r="U457" s="109">
        <f>IF(编辑!AE457="","",编辑!AE457)</f>
        <v>1</v>
      </c>
      <c r="V457" s="109">
        <f>IF(编辑!AF457="","",编辑!AF457)</f>
        <v>5161</v>
      </c>
      <c r="W457" s="109">
        <f>IF(编辑!AH457="","",编辑!AH457)</f>
        <v>1</v>
      </c>
      <c r="X457" s="109">
        <f>IF(编辑!AI457="","",编辑!AI457)</f>
        <v>1</v>
      </c>
      <c r="Y457" s="109">
        <f>IF(编辑!AJ457="","",编辑!AJ457)</f>
        <v>10</v>
      </c>
      <c r="Z457" s="109">
        <f>IF(编辑!AK457="","",编辑!AK457)</f>
        <v>202010</v>
      </c>
      <c r="AA457" s="109">
        <f>IF(编辑!AM457="","",编辑!AM457)</f>
        <v>1</v>
      </c>
      <c r="AB457" s="109">
        <f>IF(编辑!AN457="","",编辑!AN457)</f>
        <v>1</v>
      </c>
      <c r="AC457" s="111">
        <f>IF(编辑!AO457="","",编辑!AO457)</f>
        <v>10</v>
      </c>
    </row>
    <row r="458" spans="1:29">
      <c r="A458" s="109">
        <f>IF(编辑!A458="","",编辑!A458)</f>
        <v>100149</v>
      </c>
      <c r="B458" s="109" t="str">
        <f>IF(编辑!B458="","",编辑!B458)</f>
        <v>主线怪物</v>
      </c>
      <c r="C458" s="109">
        <f>IF(编辑!I458="","",编辑!I458)</f>
        <v>2060</v>
      </c>
      <c r="D458" s="109">
        <f>IF(编辑!J458="","",编辑!J458)</f>
        <v>0</v>
      </c>
      <c r="E458" s="109" t="str">
        <f>IF(编辑!K458="","",编辑!K458)</f>
        <v/>
      </c>
      <c r="F458" s="109">
        <f>IF(编辑!L458="","",编辑!L458)</f>
        <v>3006</v>
      </c>
      <c r="G458" s="109">
        <f>IF(编辑!N458="","",编辑!N458)</f>
        <v>1</v>
      </c>
      <c r="H458" s="109">
        <f>IF(编辑!O458="","",编辑!O458)</f>
        <v>1</v>
      </c>
      <c r="I458" s="109">
        <f>IF(编辑!P458="","",编辑!P458)</f>
        <v>100</v>
      </c>
      <c r="J458" s="109">
        <f>IF(编辑!Q458="","",编辑!Q458)</f>
        <v>3106</v>
      </c>
      <c r="K458" s="109">
        <f>IF(编辑!S458="","",编辑!S458)</f>
        <v>1</v>
      </c>
      <c r="L458" s="109">
        <f>IF(编辑!T458="","",编辑!T458)</f>
        <v>1</v>
      </c>
      <c r="M458" s="109">
        <f>IF(编辑!U458="","",编辑!U458)</f>
        <v>100</v>
      </c>
      <c r="N458" s="109">
        <f>IF(编辑!V458="","",编辑!V458)</f>
        <v>3406</v>
      </c>
      <c r="O458" s="109">
        <f>IF(编辑!X458="","",编辑!X458)</f>
        <v>1</v>
      </c>
      <c r="P458" s="109">
        <f>IF(编辑!Y458="","",编辑!Y458)</f>
        <v>1</v>
      </c>
      <c r="Q458" s="109">
        <f>IF(编辑!Z458="","",编辑!Z458)</f>
        <v>100</v>
      </c>
      <c r="R458" s="109">
        <f>IF(编辑!AA458="","",编辑!AA458)</f>
        <v>1472</v>
      </c>
      <c r="S458" s="109">
        <f>IF(编辑!AC458="","",编辑!AC458)</f>
        <v>1</v>
      </c>
      <c r="T458" s="109">
        <f>IF(编辑!AD458="","",编辑!AD458)</f>
        <v>1</v>
      </c>
      <c r="U458" s="109">
        <f>IF(编辑!AE458="","",编辑!AE458)</f>
        <v>1</v>
      </c>
      <c r="V458" s="109">
        <f>IF(编辑!AF458="","",编辑!AF458)</f>
        <v>5167</v>
      </c>
      <c r="W458" s="109">
        <f>IF(编辑!AH458="","",编辑!AH458)</f>
        <v>1</v>
      </c>
      <c r="X458" s="109">
        <f>IF(编辑!AI458="","",编辑!AI458)</f>
        <v>1</v>
      </c>
      <c r="Y458" s="109">
        <f>IF(编辑!AJ458="","",编辑!AJ458)</f>
        <v>10</v>
      </c>
      <c r="Z458" s="109">
        <f>IF(编辑!AK458="","",编辑!AK458)</f>
        <v>202010</v>
      </c>
      <c r="AA458" s="109">
        <f>IF(编辑!AM458="","",编辑!AM458)</f>
        <v>1</v>
      </c>
      <c r="AB458" s="109">
        <f>IF(编辑!AN458="","",编辑!AN458)</f>
        <v>1</v>
      </c>
      <c r="AC458" s="111">
        <f>IF(编辑!AO458="","",编辑!AO458)</f>
        <v>10</v>
      </c>
    </row>
    <row r="459" spans="1:29">
      <c r="A459" s="109">
        <f>IF(编辑!A459="","",编辑!A459)</f>
        <v>100150</v>
      </c>
      <c r="B459" s="109" t="str">
        <f>IF(编辑!B459="","",编辑!B459)</f>
        <v>主线怪物</v>
      </c>
      <c r="C459" s="109">
        <f>IF(编辑!I459="","",编辑!I459)</f>
        <v>10300</v>
      </c>
      <c r="D459" s="109">
        <f>IF(编辑!J459="","",编辑!J459)</f>
        <v>0</v>
      </c>
      <c r="E459" s="109" t="str">
        <f>IF(编辑!K459="","",编辑!K459)</f>
        <v/>
      </c>
      <c r="F459" s="109">
        <f>IF(编辑!L459="","",编辑!L459)</f>
        <v>3006</v>
      </c>
      <c r="G459" s="109">
        <f>IF(编辑!N459="","",编辑!N459)</f>
        <v>1</v>
      </c>
      <c r="H459" s="109">
        <f>IF(编辑!O459="","",编辑!O459)</f>
        <v>1</v>
      </c>
      <c r="I459" s="109">
        <f>IF(编辑!P459="","",编辑!P459)</f>
        <v>100</v>
      </c>
      <c r="J459" s="109">
        <f>IF(编辑!Q459="","",编辑!Q459)</f>
        <v>3106</v>
      </c>
      <c r="K459" s="109">
        <f>IF(编辑!S459="","",编辑!S459)</f>
        <v>1</v>
      </c>
      <c r="L459" s="109">
        <f>IF(编辑!T459="","",编辑!T459)</f>
        <v>1</v>
      </c>
      <c r="M459" s="109">
        <f>IF(编辑!U459="","",编辑!U459)</f>
        <v>100</v>
      </c>
      <c r="N459" s="109">
        <f>IF(编辑!V459="","",编辑!V459)</f>
        <v>3406</v>
      </c>
      <c r="O459" s="109">
        <f>IF(编辑!X459="","",编辑!X459)</f>
        <v>1</v>
      </c>
      <c r="P459" s="109">
        <f>IF(编辑!Y459="","",编辑!Y459)</f>
        <v>1</v>
      </c>
      <c r="Q459" s="109">
        <f>IF(编辑!Z459="","",编辑!Z459)</f>
        <v>100</v>
      </c>
      <c r="R459" s="109">
        <f>IF(编辑!AA459="","",编辑!AA459)</f>
        <v>1472</v>
      </c>
      <c r="S459" s="109">
        <f>IF(编辑!AC459="","",编辑!AC459)</f>
        <v>1</v>
      </c>
      <c r="T459" s="109">
        <f>IF(编辑!AD459="","",编辑!AD459)</f>
        <v>1</v>
      </c>
      <c r="U459" s="109">
        <f>IF(编辑!AE459="","",编辑!AE459)</f>
        <v>1</v>
      </c>
      <c r="V459" s="109">
        <f>IF(编辑!AF459="","",编辑!AF459)</f>
        <v>5173</v>
      </c>
      <c r="W459" s="109">
        <f>IF(编辑!AH459="","",编辑!AH459)</f>
        <v>1</v>
      </c>
      <c r="X459" s="109">
        <f>IF(编辑!AI459="","",编辑!AI459)</f>
        <v>1</v>
      </c>
      <c r="Y459" s="109">
        <f>IF(编辑!AJ459="","",编辑!AJ459)</f>
        <v>10</v>
      </c>
      <c r="Z459" s="109">
        <f>IF(编辑!AK459="","",编辑!AK459)</f>
        <v>202010</v>
      </c>
      <c r="AA459" s="109">
        <f>IF(编辑!AM459="","",编辑!AM459)</f>
        <v>1</v>
      </c>
      <c r="AB459" s="109">
        <f>IF(编辑!AN459="","",编辑!AN459)</f>
        <v>1</v>
      </c>
      <c r="AC459" s="111">
        <f>IF(编辑!AO459="","",编辑!AO459)</f>
        <v>10</v>
      </c>
    </row>
    <row r="460" spans="1:29">
      <c r="A460" s="109">
        <f>IF(编辑!A460="","",编辑!A460)</f>
        <v>100151</v>
      </c>
      <c r="B460" s="109" t="str">
        <f>IF(编辑!B460="","",编辑!B460)</f>
        <v>主线怪物</v>
      </c>
      <c r="C460" s="109">
        <f>IF(编辑!I460="","",编辑!I460)</f>
        <v>150</v>
      </c>
      <c r="D460" s="109">
        <f>IF(编辑!J460="","",编辑!J460)</f>
        <v>0</v>
      </c>
      <c r="E460" s="109" t="str">
        <f>IF(编辑!K460="","",编辑!K460)</f>
        <v/>
      </c>
      <c r="F460" s="109">
        <f>IF(编辑!L460="","",编辑!L460)</f>
        <v>3001</v>
      </c>
      <c r="G460" s="109">
        <f>IF(编辑!N460="","",编辑!N460)</f>
        <v>1</v>
      </c>
      <c r="H460" s="109">
        <f>IF(编辑!O460="","",编辑!O460)</f>
        <v>1</v>
      </c>
      <c r="I460" s="109">
        <f>IF(编辑!P460="","",编辑!P460)</f>
        <v>1000</v>
      </c>
      <c r="J460" s="109">
        <f>IF(编辑!Q460="","",编辑!Q460)</f>
        <v>3101</v>
      </c>
      <c r="K460" s="109">
        <f>IF(编辑!S460="","",编辑!S460)</f>
        <v>1</v>
      </c>
      <c r="L460" s="109">
        <f>IF(编辑!T460="","",编辑!T460)</f>
        <v>1</v>
      </c>
      <c r="M460" s="109">
        <f>IF(编辑!U460="","",编辑!U460)</f>
        <v>1000</v>
      </c>
      <c r="N460" s="109">
        <f>IF(编辑!V460="","",编辑!V460)</f>
        <v>3401</v>
      </c>
      <c r="O460" s="109">
        <f>IF(编辑!X460="","",编辑!X460)</f>
        <v>1</v>
      </c>
      <c r="P460" s="109">
        <f>IF(编辑!Y460="","",编辑!Y460)</f>
        <v>1</v>
      </c>
      <c r="Q460" s="109">
        <f>IF(编辑!Z460="","",编辑!Z460)</f>
        <v>1000</v>
      </c>
      <c r="R460" s="109">
        <f>IF(编辑!AA460="","",编辑!AA460)</f>
        <v>1472</v>
      </c>
      <c r="S460" s="109">
        <f>IF(编辑!AC460="","",编辑!AC460)</f>
        <v>1</v>
      </c>
      <c r="T460" s="109">
        <f>IF(编辑!AD460="","",编辑!AD460)</f>
        <v>1</v>
      </c>
      <c r="U460" s="109">
        <f>IF(编辑!AE460="","",编辑!AE460)</f>
        <v>1</v>
      </c>
      <c r="V460" s="109" t="str">
        <f>IF(编辑!AF460="","",编辑!AF460)</f>
        <v/>
      </c>
      <c r="W460" s="109" t="str">
        <f>IF(编辑!AH460="","",编辑!AH460)</f>
        <v/>
      </c>
      <c r="X460" s="109" t="str">
        <f>IF(编辑!AI460="","",编辑!AI460)</f>
        <v/>
      </c>
      <c r="Y460" s="109" t="str">
        <f>IF(编辑!AJ460="","",编辑!AJ460)</f>
        <v/>
      </c>
      <c r="Z460" s="109" t="str">
        <f>IF(编辑!AK460="","",编辑!AK460)</f>
        <v/>
      </c>
      <c r="AA460" s="109" t="str">
        <f>IF(编辑!AM460="","",编辑!AM460)</f>
        <v/>
      </c>
      <c r="AB460" s="109" t="str">
        <f>IF(编辑!AN460="","",编辑!AN460)</f>
        <v/>
      </c>
      <c r="AC460" s="111" t="str">
        <f>IF(编辑!AO460="","",编辑!AO460)</f>
        <v/>
      </c>
    </row>
    <row r="461" spans="1:29">
      <c r="A461" s="109">
        <f>IF(编辑!A461="","",编辑!A461)</f>
        <v>100152</v>
      </c>
      <c r="B461" s="109" t="str">
        <f>IF(编辑!B461="","",编辑!B461)</f>
        <v>主线怪物</v>
      </c>
      <c r="C461" s="109">
        <f>IF(编辑!I461="","",编辑!I461)</f>
        <v>2260</v>
      </c>
      <c r="D461" s="109">
        <f>IF(编辑!J461="","",编辑!J461)</f>
        <v>0</v>
      </c>
      <c r="E461" s="109" t="str">
        <f>IF(编辑!K461="","",编辑!K461)</f>
        <v/>
      </c>
      <c r="F461" s="109">
        <f>IF(编辑!L461="","",编辑!L461)</f>
        <v>3007</v>
      </c>
      <c r="G461" s="109">
        <f>IF(编辑!N461="","",编辑!N461)</f>
        <v>1</v>
      </c>
      <c r="H461" s="109">
        <f>IF(编辑!O461="","",编辑!O461)</f>
        <v>1</v>
      </c>
      <c r="I461" s="109">
        <f>IF(编辑!P461="","",编辑!P461)</f>
        <v>80</v>
      </c>
      <c r="J461" s="109">
        <f>IF(编辑!Q461="","",编辑!Q461)</f>
        <v>3107</v>
      </c>
      <c r="K461" s="109">
        <f>IF(编辑!S461="","",编辑!S461)</f>
        <v>1</v>
      </c>
      <c r="L461" s="109">
        <f>IF(编辑!T461="","",编辑!T461)</f>
        <v>1</v>
      </c>
      <c r="M461" s="109">
        <f>IF(编辑!U461="","",编辑!U461)</f>
        <v>80</v>
      </c>
      <c r="N461" s="109">
        <f>IF(编辑!V461="","",编辑!V461)</f>
        <v>3407</v>
      </c>
      <c r="O461" s="109">
        <f>IF(编辑!X461="","",编辑!X461)</f>
        <v>1</v>
      </c>
      <c r="P461" s="109">
        <f>IF(编辑!Y461="","",编辑!Y461)</f>
        <v>1</v>
      </c>
      <c r="Q461" s="109">
        <f>IF(编辑!Z461="","",编辑!Z461)</f>
        <v>80</v>
      </c>
      <c r="R461" s="109">
        <f>IF(编辑!AA461="","",编辑!AA461)</f>
        <v>5975</v>
      </c>
      <c r="S461" s="109">
        <f>IF(编辑!AC461="","",编辑!AC461)</f>
        <v>1</v>
      </c>
      <c r="T461" s="109">
        <f>IF(编辑!AD461="","",编辑!AD461)</f>
        <v>1</v>
      </c>
      <c r="U461" s="109">
        <f>IF(编辑!AE461="","",编辑!AE461)</f>
        <v>10</v>
      </c>
      <c r="V461" s="109">
        <f>IF(编辑!AF461="","",编辑!AF461)</f>
        <v>7055</v>
      </c>
      <c r="W461" s="109">
        <f>IF(编辑!AH461="","",编辑!AH461)</f>
        <v>1</v>
      </c>
      <c r="X461" s="109">
        <f>IF(编辑!AI461="","",编辑!AI461)</f>
        <v>1</v>
      </c>
      <c r="Y461" s="109">
        <f>IF(编辑!AJ461="","",编辑!AJ461)</f>
        <v>5000</v>
      </c>
      <c r="Z461" s="109">
        <f>IF(编辑!AK461="","",编辑!AK461)</f>
        <v>202017</v>
      </c>
      <c r="AA461" s="109">
        <f>IF(编辑!AM461="","",编辑!AM461)</f>
        <v>1</v>
      </c>
      <c r="AB461" s="109">
        <f>IF(编辑!AN461="","",编辑!AN461)</f>
        <v>1</v>
      </c>
      <c r="AC461" s="111">
        <f>IF(编辑!AO461="","",编辑!AO461)</f>
        <v>10</v>
      </c>
    </row>
    <row r="462" spans="1:29">
      <c r="A462" s="109">
        <f>IF(编辑!A462="","",编辑!A462)</f>
        <v>100153</v>
      </c>
      <c r="B462" s="109" t="str">
        <f>IF(编辑!B462="","",编辑!B462)</f>
        <v>主线怪物</v>
      </c>
      <c r="C462" s="109">
        <f>IF(编辑!I462="","",编辑!I462)</f>
        <v>2260</v>
      </c>
      <c r="D462" s="109">
        <f>IF(编辑!J462="","",编辑!J462)</f>
        <v>0</v>
      </c>
      <c r="E462" s="109" t="str">
        <f>IF(编辑!K462="","",编辑!K462)</f>
        <v/>
      </c>
      <c r="F462" s="109">
        <f>IF(编辑!L462="","",编辑!L462)</f>
        <v>3007</v>
      </c>
      <c r="G462" s="109">
        <f>IF(编辑!N462="","",编辑!N462)</f>
        <v>1</v>
      </c>
      <c r="H462" s="109">
        <f>IF(编辑!O462="","",编辑!O462)</f>
        <v>1</v>
      </c>
      <c r="I462" s="109">
        <f>IF(编辑!P462="","",编辑!P462)</f>
        <v>80</v>
      </c>
      <c r="J462" s="109">
        <f>IF(编辑!Q462="","",编辑!Q462)</f>
        <v>3107</v>
      </c>
      <c r="K462" s="109">
        <f>IF(编辑!S462="","",编辑!S462)</f>
        <v>1</v>
      </c>
      <c r="L462" s="109">
        <f>IF(编辑!T462="","",编辑!T462)</f>
        <v>1</v>
      </c>
      <c r="M462" s="109">
        <f>IF(编辑!U462="","",编辑!U462)</f>
        <v>80</v>
      </c>
      <c r="N462" s="109">
        <f>IF(编辑!V462="","",编辑!V462)</f>
        <v>3407</v>
      </c>
      <c r="O462" s="109">
        <f>IF(编辑!X462="","",编辑!X462)</f>
        <v>1</v>
      </c>
      <c r="P462" s="109">
        <f>IF(编辑!Y462="","",编辑!Y462)</f>
        <v>1</v>
      </c>
      <c r="Q462" s="109">
        <f>IF(编辑!Z462="","",编辑!Z462)</f>
        <v>80</v>
      </c>
      <c r="R462" s="109">
        <f>IF(编辑!AA462="","",编辑!AA462)</f>
        <v>5976</v>
      </c>
      <c r="S462" s="109">
        <f>IF(编辑!AC462="","",编辑!AC462)</f>
        <v>1</v>
      </c>
      <c r="T462" s="109">
        <f>IF(编辑!AD462="","",编辑!AD462)</f>
        <v>1</v>
      </c>
      <c r="U462" s="109">
        <f>IF(编辑!AE462="","",编辑!AE462)</f>
        <v>10</v>
      </c>
      <c r="V462" s="109">
        <f>IF(编辑!AF462="","",编辑!AF462)</f>
        <v>7056</v>
      </c>
      <c r="W462" s="109">
        <f>IF(编辑!AH462="","",编辑!AH462)</f>
        <v>1</v>
      </c>
      <c r="X462" s="109">
        <f>IF(编辑!AI462="","",编辑!AI462)</f>
        <v>1</v>
      </c>
      <c r="Y462" s="109">
        <f>IF(编辑!AJ462="","",编辑!AJ462)</f>
        <v>5000</v>
      </c>
      <c r="Z462" s="109">
        <f>IF(编辑!AK462="","",编辑!AK462)</f>
        <v>202017</v>
      </c>
      <c r="AA462" s="109">
        <f>IF(编辑!AM462="","",编辑!AM462)</f>
        <v>1</v>
      </c>
      <c r="AB462" s="109">
        <f>IF(编辑!AN462="","",编辑!AN462)</f>
        <v>1</v>
      </c>
      <c r="AC462" s="111">
        <f>IF(编辑!AO462="","",编辑!AO462)</f>
        <v>10</v>
      </c>
    </row>
    <row r="463" spans="1:29">
      <c r="A463" s="109">
        <f>IF(编辑!A463="","",编辑!A463)</f>
        <v>100154</v>
      </c>
      <c r="B463" s="109" t="str">
        <f>IF(编辑!B463="","",编辑!B463)</f>
        <v>主线怪物</v>
      </c>
      <c r="C463" s="109">
        <f>IF(编辑!I463="","",编辑!I463)</f>
        <v>2480</v>
      </c>
      <c r="D463" s="109">
        <f>IF(编辑!J463="","",编辑!J463)</f>
        <v>0</v>
      </c>
      <c r="E463" s="109" t="str">
        <f>IF(编辑!K463="","",编辑!K463)</f>
        <v/>
      </c>
      <c r="F463" s="109">
        <f>IF(编辑!L463="","",编辑!L463)</f>
        <v>3007</v>
      </c>
      <c r="G463" s="109">
        <f>IF(编辑!N463="","",编辑!N463)</f>
        <v>1</v>
      </c>
      <c r="H463" s="109">
        <f>IF(编辑!O463="","",编辑!O463)</f>
        <v>1</v>
      </c>
      <c r="I463" s="109">
        <f>IF(编辑!P463="","",编辑!P463)</f>
        <v>80</v>
      </c>
      <c r="J463" s="109">
        <f>IF(编辑!Q463="","",编辑!Q463)</f>
        <v>3107</v>
      </c>
      <c r="K463" s="109">
        <f>IF(编辑!S463="","",编辑!S463)</f>
        <v>1</v>
      </c>
      <c r="L463" s="109">
        <f>IF(编辑!T463="","",编辑!T463)</f>
        <v>1</v>
      </c>
      <c r="M463" s="109">
        <f>IF(编辑!U463="","",编辑!U463)</f>
        <v>80</v>
      </c>
      <c r="N463" s="109">
        <f>IF(编辑!V463="","",编辑!V463)</f>
        <v>3407</v>
      </c>
      <c r="O463" s="109">
        <f>IF(编辑!X463="","",编辑!X463)</f>
        <v>1</v>
      </c>
      <c r="P463" s="109">
        <f>IF(编辑!Y463="","",编辑!Y463)</f>
        <v>1</v>
      </c>
      <c r="Q463" s="109">
        <f>IF(编辑!Z463="","",编辑!Z463)</f>
        <v>80</v>
      </c>
      <c r="R463" s="109">
        <f>IF(编辑!AA463="","",编辑!AA463)</f>
        <v>5977</v>
      </c>
      <c r="S463" s="109">
        <f>IF(编辑!AC463="","",编辑!AC463)</f>
        <v>1</v>
      </c>
      <c r="T463" s="109">
        <f>IF(编辑!AD463="","",编辑!AD463)</f>
        <v>1</v>
      </c>
      <c r="U463" s="109">
        <f>IF(编辑!AE463="","",编辑!AE463)</f>
        <v>10</v>
      </c>
      <c r="V463" s="109">
        <f>IF(编辑!AF463="","",编辑!AF463)</f>
        <v>7057</v>
      </c>
      <c r="W463" s="109">
        <f>IF(编辑!AH463="","",编辑!AH463)</f>
        <v>1</v>
      </c>
      <c r="X463" s="109">
        <f>IF(编辑!AI463="","",编辑!AI463)</f>
        <v>1</v>
      </c>
      <c r="Y463" s="109">
        <f>IF(编辑!AJ463="","",编辑!AJ463)</f>
        <v>5000</v>
      </c>
      <c r="Z463" s="109">
        <f>IF(编辑!AK463="","",编辑!AK463)</f>
        <v>202017</v>
      </c>
      <c r="AA463" s="109">
        <f>IF(编辑!AM463="","",编辑!AM463)</f>
        <v>1</v>
      </c>
      <c r="AB463" s="109">
        <f>IF(编辑!AN463="","",编辑!AN463)</f>
        <v>1</v>
      </c>
      <c r="AC463" s="111">
        <f>IF(编辑!AO463="","",编辑!AO463)</f>
        <v>10</v>
      </c>
    </row>
    <row r="464" spans="1:29">
      <c r="A464" s="109">
        <f>IF(编辑!A464="","",编辑!A464)</f>
        <v>100155</v>
      </c>
      <c r="B464" s="109" t="str">
        <f>IF(编辑!B464="","",编辑!B464)</f>
        <v>主线怪物</v>
      </c>
      <c r="C464" s="109">
        <f>IF(编辑!I464="","",编辑!I464)</f>
        <v>2480</v>
      </c>
      <c r="D464" s="109">
        <f>IF(编辑!J464="","",编辑!J464)</f>
        <v>0</v>
      </c>
      <c r="E464" s="109" t="str">
        <f>IF(编辑!K464="","",编辑!K464)</f>
        <v/>
      </c>
      <c r="F464" s="109">
        <f>IF(编辑!L464="","",编辑!L464)</f>
        <v>3007</v>
      </c>
      <c r="G464" s="109">
        <f>IF(编辑!N464="","",编辑!N464)</f>
        <v>1</v>
      </c>
      <c r="H464" s="109">
        <f>IF(编辑!O464="","",编辑!O464)</f>
        <v>1</v>
      </c>
      <c r="I464" s="109">
        <f>IF(编辑!P464="","",编辑!P464)</f>
        <v>80</v>
      </c>
      <c r="J464" s="109">
        <f>IF(编辑!Q464="","",编辑!Q464)</f>
        <v>3107</v>
      </c>
      <c r="K464" s="109">
        <f>IF(编辑!S464="","",编辑!S464)</f>
        <v>1</v>
      </c>
      <c r="L464" s="109">
        <f>IF(编辑!T464="","",编辑!T464)</f>
        <v>1</v>
      </c>
      <c r="M464" s="109">
        <f>IF(编辑!U464="","",编辑!U464)</f>
        <v>80</v>
      </c>
      <c r="N464" s="109">
        <f>IF(编辑!V464="","",编辑!V464)</f>
        <v>3407</v>
      </c>
      <c r="O464" s="109">
        <f>IF(编辑!X464="","",编辑!X464)</f>
        <v>1</v>
      </c>
      <c r="P464" s="109">
        <f>IF(编辑!Y464="","",编辑!Y464)</f>
        <v>1</v>
      </c>
      <c r="Q464" s="109">
        <f>IF(编辑!Z464="","",编辑!Z464)</f>
        <v>80</v>
      </c>
      <c r="R464" s="109">
        <f>IF(编辑!AA464="","",编辑!AA464)</f>
        <v>5978</v>
      </c>
      <c r="S464" s="109">
        <f>IF(编辑!AC464="","",编辑!AC464)</f>
        <v>1</v>
      </c>
      <c r="T464" s="109">
        <f>IF(编辑!AD464="","",编辑!AD464)</f>
        <v>1</v>
      </c>
      <c r="U464" s="109">
        <f>IF(编辑!AE464="","",编辑!AE464)</f>
        <v>10</v>
      </c>
      <c r="V464" s="109">
        <f>IF(编辑!AF464="","",编辑!AF464)</f>
        <v>7058</v>
      </c>
      <c r="W464" s="109">
        <f>IF(编辑!AH464="","",编辑!AH464)</f>
        <v>1</v>
      </c>
      <c r="X464" s="109">
        <f>IF(编辑!AI464="","",编辑!AI464)</f>
        <v>1</v>
      </c>
      <c r="Y464" s="109">
        <f>IF(编辑!AJ464="","",编辑!AJ464)</f>
        <v>5000</v>
      </c>
      <c r="Z464" s="109">
        <f>IF(编辑!AK464="","",编辑!AK464)</f>
        <v>202017</v>
      </c>
      <c r="AA464" s="109">
        <f>IF(编辑!AM464="","",编辑!AM464)</f>
        <v>1</v>
      </c>
      <c r="AB464" s="109">
        <f>IF(编辑!AN464="","",编辑!AN464)</f>
        <v>1</v>
      </c>
      <c r="AC464" s="111">
        <f>IF(编辑!AO464="","",编辑!AO464)</f>
        <v>10</v>
      </c>
    </row>
    <row r="465" spans="1:29">
      <c r="A465" s="109">
        <f>IF(编辑!A465="","",编辑!A465)</f>
        <v>100156</v>
      </c>
      <c r="B465" s="109" t="str">
        <f>IF(编辑!B465="","",编辑!B465)</f>
        <v>主线怪物</v>
      </c>
      <c r="C465" s="109">
        <f>IF(编辑!I465="","",编辑!I465)</f>
        <v>2720</v>
      </c>
      <c r="D465" s="109">
        <f>IF(编辑!J465="","",编辑!J465)</f>
        <v>0</v>
      </c>
      <c r="E465" s="109" t="str">
        <f>IF(编辑!K465="","",编辑!K465)</f>
        <v/>
      </c>
      <c r="F465" s="109">
        <f>IF(编辑!L465="","",编辑!L465)</f>
        <v>3007</v>
      </c>
      <c r="G465" s="109">
        <f>IF(编辑!N465="","",编辑!N465)</f>
        <v>1</v>
      </c>
      <c r="H465" s="109">
        <f>IF(编辑!O465="","",编辑!O465)</f>
        <v>1</v>
      </c>
      <c r="I465" s="109">
        <f>IF(编辑!P465="","",编辑!P465)</f>
        <v>80</v>
      </c>
      <c r="J465" s="109">
        <f>IF(编辑!Q465="","",编辑!Q465)</f>
        <v>3107</v>
      </c>
      <c r="K465" s="109">
        <f>IF(编辑!S465="","",编辑!S465)</f>
        <v>1</v>
      </c>
      <c r="L465" s="109">
        <f>IF(编辑!T465="","",编辑!T465)</f>
        <v>1</v>
      </c>
      <c r="M465" s="109">
        <f>IF(编辑!U465="","",编辑!U465)</f>
        <v>80</v>
      </c>
      <c r="N465" s="109">
        <f>IF(编辑!V465="","",编辑!V465)</f>
        <v>3407</v>
      </c>
      <c r="O465" s="109">
        <f>IF(编辑!X465="","",编辑!X465)</f>
        <v>1</v>
      </c>
      <c r="P465" s="109">
        <f>IF(编辑!Y465="","",编辑!Y465)</f>
        <v>1</v>
      </c>
      <c r="Q465" s="109">
        <f>IF(编辑!Z465="","",编辑!Z465)</f>
        <v>80</v>
      </c>
      <c r="R465" s="109">
        <f>IF(编辑!AA465="","",编辑!AA465)</f>
        <v>5979</v>
      </c>
      <c r="S465" s="109">
        <f>IF(编辑!AC465="","",编辑!AC465)</f>
        <v>1</v>
      </c>
      <c r="T465" s="109">
        <f>IF(编辑!AD465="","",编辑!AD465)</f>
        <v>1</v>
      </c>
      <c r="U465" s="109">
        <f>IF(编辑!AE465="","",编辑!AE465)</f>
        <v>10</v>
      </c>
      <c r="V465" s="109">
        <f>IF(编辑!AF465="","",编辑!AF465)</f>
        <v>7059</v>
      </c>
      <c r="W465" s="109">
        <f>IF(编辑!AH465="","",编辑!AH465)</f>
        <v>1</v>
      </c>
      <c r="X465" s="109">
        <f>IF(编辑!AI465="","",编辑!AI465)</f>
        <v>1</v>
      </c>
      <c r="Y465" s="109">
        <f>IF(编辑!AJ465="","",编辑!AJ465)</f>
        <v>5000</v>
      </c>
      <c r="Z465" s="109">
        <f>IF(编辑!AK465="","",编辑!AK465)</f>
        <v>202017</v>
      </c>
      <c r="AA465" s="109">
        <f>IF(编辑!AM465="","",编辑!AM465)</f>
        <v>1</v>
      </c>
      <c r="AB465" s="109">
        <f>IF(编辑!AN465="","",编辑!AN465)</f>
        <v>1</v>
      </c>
      <c r="AC465" s="111">
        <f>IF(编辑!AO465="","",编辑!AO465)</f>
        <v>10</v>
      </c>
    </row>
    <row r="466" spans="1:29">
      <c r="A466" s="109">
        <f>IF(编辑!A466="","",编辑!A466)</f>
        <v>100157</v>
      </c>
      <c r="B466" s="109" t="str">
        <f>IF(编辑!B466="","",编辑!B466)</f>
        <v>主线怪物</v>
      </c>
      <c r="C466" s="109">
        <f>IF(编辑!I466="","",编辑!I466)</f>
        <v>2720</v>
      </c>
      <c r="D466" s="109">
        <f>IF(编辑!J466="","",编辑!J466)</f>
        <v>0</v>
      </c>
      <c r="E466" s="109" t="str">
        <f>IF(编辑!K466="","",编辑!K466)</f>
        <v/>
      </c>
      <c r="F466" s="109">
        <f>IF(编辑!L466="","",编辑!L466)</f>
        <v>3007</v>
      </c>
      <c r="G466" s="109">
        <f>IF(编辑!N466="","",编辑!N466)</f>
        <v>1</v>
      </c>
      <c r="H466" s="109">
        <f>IF(编辑!O466="","",编辑!O466)</f>
        <v>1</v>
      </c>
      <c r="I466" s="109">
        <f>IF(编辑!P466="","",编辑!P466)</f>
        <v>80</v>
      </c>
      <c r="J466" s="109">
        <f>IF(编辑!Q466="","",编辑!Q466)</f>
        <v>3107</v>
      </c>
      <c r="K466" s="109">
        <f>IF(编辑!S466="","",编辑!S466)</f>
        <v>1</v>
      </c>
      <c r="L466" s="109">
        <f>IF(编辑!T466="","",编辑!T466)</f>
        <v>1</v>
      </c>
      <c r="M466" s="109">
        <f>IF(编辑!U466="","",编辑!U466)</f>
        <v>80</v>
      </c>
      <c r="N466" s="109">
        <f>IF(编辑!V466="","",编辑!V466)</f>
        <v>3407</v>
      </c>
      <c r="O466" s="109">
        <f>IF(编辑!X466="","",编辑!X466)</f>
        <v>1</v>
      </c>
      <c r="P466" s="109">
        <f>IF(编辑!Y466="","",编辑!Y466)</f>
        <v>1</v>
      </c>
      <c r="Q466" s="109">
        <f>IF(编辑!Z466="","",编辑!Z466)</f>
        <v>80</v>
      </c>
      <c r="R466" s="109">
        <f>IF(编辑!AA466="","",编辑!AA466)</f>
        <v>5980</v>
      </c>
      <c r="S466" s="109">
        <f>IF(编辑!AC466="","",编辑!AC466)</f>
        <v>1</v>
      </c>
      <c r="T466" s="109">
        <f>IF(编辑!AD466="","",编辑!AD466)</f>
        <v>1</v>
      </c>
      <c r="U466" s="109">
        <f>IF(编辑!AE466="","",编辑!AE466)</f>
        <v>10</v>
      </c>
      <c r="V466" s="109">
        <f>IF(编辑!AF466="","",编辑!AF466)</f>
        <v>7060</v>
      </c>
      <c r="W466" s="109">
        <f>IF(编辑!AH466="","",编辑!AH466)</f>
        <v>1</v>
      </c>
      <c r="X466" s="109">
        <f>IF(编辑!AI466="","",编辑!AI466)</f>
        <v>1</v>
      </c>
      <c r="Y466" s="109">
        <f>IF(编辑!AJ466="","",编辑!AJ466)</f>
        <v>5000</v>
      </c>
      <c r="Z466" s="109">
        <f>IF(编辑!AK466="","",编辑!AK466)</f>
        <v>202017</v>
      </c>
      <c r="AA466" s="109">
        <f>IF(编辑!AM466="","",编辑!AM466)</f>
        <v>1</v>
      </c>
      <c r="AB466" s="109">
        <f>IF(编辑!AN466="","",编辑!AN466)</f>
        <v>1</v>
      </c>
      <c r="AC466" s="111">
        <f>IF(编辑!AO466="","",编辑!AO466)</f>
        <v>10</v>
      </c>
    </row>
    <row r="467" spans="1:29">
      <c r="A467" s="109">
        <f>IF(编辑!A467="","",编辑!A467)</f>
        <v>100158</v>
      </c>
      <c r="B467" s="109" t="str">
        <f>IF(编辑!B467="","",编辑!B467)</f>
        <v>主线怪物</v>
      </c>
      <c r="C467" s="109">
        <f>IF(编辑!I467="","",编辑!I467)</f>
        <v>2980</v>
      </c>
      <c r="D467" s="109">
        <f>IF(编辑!J467="","",编辑!J467)</f>
        <v>0</v>
      </c>
      <c r="E467" s="109" t="str">
        <f>IF(编辑!K467="","",编辑!K467)</f>
        <v/>
      </c>
      <c r="F467" s="109">
        <f>IF(编辑!L467="","",编辑!L467)</f>
        <v>3007</v>
      </c>
      <c r="G467" s="109">
        <f>IF(编辑!N467="","",编辑!N467)</f>
        <v>1</v>
      </c>
      <c r="H467" s="109">
        <f>IF(编辑!O467="","",编辑!O467)</f>
        <v>1</v>
      </c>
      <c r="I467" s="109">
        <f>IF(编辑!P467="","",编辑!P467)</f>
        <v>80</v>
      </c>
      <c r="J467" s="109">
        <f>IF(编辑!Q467="","",编辑!Q467)</f>
        <v>3107</v>
      </c>
      <c r="K467" s="109">
        <f>IF(编辑!S467="","",编辑!S467)</f>
        <v>1</v>
      </c>
      <c r="L467" s="109">
        <f>IF(编辑!T467="","",编辑!T467)</f>
        <v>1</v>
      </c>
      <c r="M467" s="109">
        <f>IF(编辑!U467="","",编辑!U467)</f>
        <v>80</v>
      </c>
      <c r="N467" s="109">
        <f>IF(编辑!V467="","",编辑!V467)</f>
        <v>3407</v>
      </c>
      <c r="O467" s="109">
        <f>IF(编辑!X467="","",编辑!X467)</f>
        <v>1</v>
      </c>
      <c r="P467" s="109">
        <f>IF(编辑!Y467="","",编辑!Y467)</f>
        <v>1</v>
      </c>
      <c r="Q467" s="109">
        <f>IF(编辑!Z467="","",编辑!Z467)</f>
        <v>80</v>
      </c>
      <c r="R467" s="109">
        <f>IF(编辑!AA467="","",编辑!AA467)</f>
        <v>1472</v>
      </c>
      <c r="S467" s="109">
        <f>IF(编辑!AC467="","",编辑!AC467)</f>
        <v>1</v>
      </c>
      <c r="T467" s="109">
        <f>IF(编辑!AD467="","",编辑!AD467)</f>
        <v>1</v>
      </c>
      <c r="U467" s="109">
        <f>IF(编辑!AE467="","",编辑!AE467)</f>
        <v>1</v>
      </c>
      <c r="V467" s="109" t="str">
        <f>IF(编辑!AF467="","",编辑!AF467)</f>
        <v/>
      </c>
      <c r="W467" s="109" t="str">
        <f>IF(编辑!AH467="","",编辑!AH467)</f>
        <v/>
      </c>
      <c r="X467" s="109" t="str">
        <f>IF(编辑!AI467="","",编辑!AI467)</f>
        <v/>
      </c>
      <c r="Y467" s="109" t="str">
        <f>IF(编辑!AJ467="","",编辑!AJ467)</f>
        <v/>
      </c>
      <c r="Z467" s="109" t="str">
        <f>IF(编辑!AK467="","",编辑!AK467)</f>
        <v/>
      </c>
      <c r="AA467" s="109" t="str">
        <f>IF(编辑!AM467="","",编辑!AM467)</f>
        <v/>
      </c>
      <c r="AB467" s="109" t="str">
        <f>IF(编辑!AN467="","",编辑!AN467)</f>
        <v/>
      </c>
      <c r="AC467" s="111" t="str">
        <f>IF(编辑!AO467="","",编辑!AO467)</f>
        <v/>
      </c>
    </row>
    <row r="468" spans="1:29">
      <c r="A468" s="109">
        <f>IF(编辑!A468="","",编辑!A468)</f>
        <v>100159</v>
      </c>
      <c r="B468" s="109" t="str">
        <f>IF(编辑!B468="","",编辑!B468)</f>
        <v>主线怪物</v>
      </c>
      <c r="C468" s="109">
        <f>IF(编辑!I468="","",编辑!I468)</f>
        <v>2980</v>
      </c>
      <c r="D468" s="109">
        <f>IF(编辑!J468="","",编辑!J468)</f>
        <v>0</v>
      </c>
      <c r="E468" s="109" t="str">
        <f>IF(编辑!K468="","",编辑!K468)</f>
        <v/>
      </c>
      <c r="F468" s="109">
        <f>IF(编辑!L468="","",编辑!L468)</f>
        <v>3007</v>
      </c>
      <c r="G468" s="109">
        <f>IF(编辑!N468="","",编辑!N468)</f>
        <v>1</v>
      </c>
      <c r="H468" s="109">
        <f>IF(编辑!O468="","",编辑!O468)</f>
        <v>1</v>
      </c>
      <c r="I468" s="109">
        <f>IF(编辑!P468="","",编辑!P468)</f>
        <v>80</v>
      </c>
      <c r="J468" s="109">
        <f>IF(编辑!Q468="","",编辑!Q468)</f>
        <v>3107</v>
      </c>
      <c r="K468" s="109">
        <f>IF(编辑!S468="","",编辑!S468)</f>
        <v>1</v>
      </c>
      <c r="L468" s="109">
        <f>IF(编辑!T468="","",编辑!T468)</f>
        <v>1</v>
      </c>
      <c r="M468" s="109">
        <f>IF(编辑!U468="","",编辑!U468)</f>
        <v>80</v>
      </c>
      <c r="N468" s="109">
        <f>IF(编辑!V468="","",编辑!V468)</f>
        <v>3407</v>
      </c>
      <c r="O468" s="109">
        <f>IF(编辑!X468="","",编辑!X468)</f>
        <v>1</v>
      </c>
      <c r="P468" s="109">
        <f>IF(编辑!Y468="","",编辑!Y468)</f>
        <v>1</v>
      </c>
      <c r="Q468" s="109">
        <f>IF(编辑!Z468="","",编辑!Z468)</f>
        <v>80</v>
      </c>
      <c r="R468" s="109">
        <f>IF(编辑!AA468="","",编辑!AA468)</f>
        <v>1472</v>
      </c>
      <c r="S468" s="109">
        <f>IF(编辑!AC468="","",编辑!AC468)</f>
        <v>1</v>
      </c>
      <c r="T468" s="109">
        <f>IF(编辑!AD468="","",编辑!AD468)</f>
        <v>1</v>
      </c>
      <c r="U468" s="109">
        <f>IF(编辑!AE468="","",编辑!AE468)</f>
        <v>1</v>
      </c>
      <c r="V468" s="109" t="str">
        <f>IF(编辑!AF468="","",编辑!AF468)</f>
        <v/>
      </c>
      <c r="W468" s="109" t="str">
        <f>IF(编辑!AH468="","",编辑!AH468)</f>
        <v/>
      </c>
      <c r="X468" s="109" t="str">
        <f>IF(编辑!AI468="","",编辑!AI468)</f>
        <v/>
      </c>
      <c r="Y468" s="109" t="str">
        <f>IF(编辑!AJ468="","",编辑!AJ468)</f>
        <v/>
      </c>
      <c r="Z468" s="109" t="str">
        <f>IF(编辑!AK468="","",编辑!AK468)</f>
        <v/>
      </c>
      <c r="AA468" s="109" t="str">
        <f>IF(编辑!AM468="","",编辑!AM468)</f>
        <v/>
      </c>
      <c r="AB468" s="109" t="str">
        <f>IF(编辑!AN468="","",编辑!AN468)</f>
        <v/>
      </c>
      <c r="AC468" s="111" t="str">
        <f>IF(编辑!AO468="","",编辑!AO468)</f>
        <v/>
      </c>
    </row>
    <row r="469" spans="1:29">
      <c r="A469" s="109">
        <f>IF(编辑!A469="","",编辑!A469)</f>
        <v>100160</v>
      </c>
      <c r="B469" s="109" t="str">
        <f>IF(编辑!B469="","",编辑!B469)</f>
        <v>主线怪物</v>
      </c>
      <c r="C469" s="109">
        <f>IF(编辑!I469="","",编辑!I469)</f>
        <v>3260</v>
      </c>
      <c r="D469" s="109">
        <f>IF(编辑!J469="","",编辑!J469)</f>
        <v>0</v>
      </c>
      <c r="E469" s="109" t="str">
        <f>IF(编辑!K469="","",编辑!K469)</f>
        <v/>
      </c>
      <c r="F469" s="109">
        <f>IF(编辑!L469="","",编辑!L469)</f>
        <v>3007</v>
      </c>
      <c r="G469" s="109">
        <f>IF(编辑!N469="","",编辑!N469)</f>
        <v>1</v>
      </c>
      <c r="H469" s="109">
        <f>IF(编辑!O469="","",编辑!O469)</f>
        <v>1</v>
      </c>
      <c r="I469" s="109">
        <f>IF(编辑!P469="","",编辑!P469)</f>
        <v>80</v>
      </c>
      <c r="J469" s="109">
        <f>IF(编辑!Q469="","",编辑!Q469)</f>
        <v>3107</v>
      </c>
      <c r="K469" s="109">
        <f>IF(编辑!S469="","",编辑!S469)</f>
        <v>1</v>
      </c>
      <c r="L469" s="109">
        <f>IF(编辑!T469="","",编辑!T469)</f>
        <v>1</v>
      </c>
      <c r="M469" s="109">
        <f>IF(编辑!U469="","",编辑!U469)</f>
        <v>80</v>
      </c>
      <c r="N469" s="109">
        <f>IF(编辑!V469="","",编辑!V469)</f>
        <v>3407</v>
      </c>
      <c r="O469" s="109">
        <f>IF(编辑!X469="","",编辑!X469)</f>
        <v>1</v>
      </c>
      <c r="P469" s="109">
        <f>IF(编辑!Y469="","",编辑!Y469)</f>
        <v>1</v>
      </c>
      <c r="Q469" s="109">
        <f>IF(编辑!Z469="","",编辑!Z469)</f>
        <v>80</v>
      </c>
      <c r="R469" s="109">
        <f>IF(编辑!AA469="","",编辑!AA469)</f>
        <v>1472</v>
      </c>
      <c r="S469" s="109">
        <f>IF(编辑!AC469="","",编辑!AC469)</f>
        <v>1</v>
      </c>
      <c r="T469" s="109">
        <f>IF(编辑!AD469="","",编辑!AD469)</f>
        <v>1</v>
      </c>
      <c r="U469" s="109">
        <f>IF(编辑!AE469="","",编辑!AE469)</f>
        <v>1</v>
      </c>
      <c r="V469" s="109" t="str">
        <f>IF(编辑!AF469="","",编辑!AF469)</f>
        <v/>
      </c>
      <c r="W469" s="109" t="str">
        <f>IF(编辑!AH469="","",编辑!AH469)</f>
        <v/>
      </c>
      <c r="X469" s="109" t="str">
        <f>IF(编辑!AI469="","",编辑!AI469)</f>
        <v/>
      </c>
      <c r="Y469" s="109" t="str">
        <f>IF(编辑!AJ469="","",编辑!AJ469)</f>
        <v/>
      </c>
      <c r="Z469" s="109" t="str">
        <f>IF(编辑!AK469="","",编辑!AK469)</f>
        <v/>
      </c>
      <c r="AA469" s="109" t="str">
        <f>IF(编辑!AM469="","",编辑!AM469)</f>
        <v/>
      </c>
      <c r="AB469" s="109" t="str">
        <f>IF(编辑!AN469="","",编辑!AN469)</f>
        <v/>
      </c>
      <c r="AC469" s="111" t="str">
        <f>IF(编辑!AO469="","",编辑!AO469)</f>
        <v/>
      </c>
    </row>
    <row r="470" spans="1:29">
      <c r="A470" s="109">
        <f>IF(编辑!A470="","",编辑!A470)</f>
        <v>100161</v>
      </c>
      <c r="B470" s="109" t="str">
        <f>IF(编辑!B470="","",编辑!B470)</f>
        <v>主线怪物</v>
      </c>
      <c r="C470" s="109">
        <f>IF(编辑!I470="","",编辑!I470)</f>
        <v>3260</v>
      </c>
      <c r="D470" s="109">
        <f>IF(编辑!J470="","",编辑!J470)</f>
        <v>0</v>
      </c>
      <c r="E470" s="109" t="str">
        <f>IF(编辑!K470="","",编辑!K470)</f>
        <v/>
      </c>
      <c r="F470" s="109">
        <f>IF(编辑!L470="","",编辑!L470)</f>
        <v>3007</v>
      </c>
      <c r="G470" s="109">
        <f>IF(编辑!N470="","",编辑!N470)</f>
        <v>1</v>
      </c>
      <c r="H470" s="109">
        <f>IF(编辑!O470="","",编辑!O470)</f>
        <v>1</v>
      </c>
      <c r="I470" s="109">
        <f>IF(编辑!P470="","",编辑!P470)</f>
        <v>80</v>
      </c>
      <c r="J470" s="109">
        <f>IF(编辑!Q470="","",编辑!Q470)</f>
        <v>3107</v>
      </c>
      <c r="K470" s="109">
        <f>IF(编辑!S470="","",编辑!S470)</f>
        <v>1</v>
      </c>
      <c r="L470" s="109">
        <f>IF(编辑!T470="","",编辑!T470)</f>
        <v>1</v>
      </c>
      <c r="M470" s="109">
        <f>IF(编辑!U470="","",编辑!U470)</f>
        <v>80</v>
      </c>
      <c r="N470" s="109">
        <f>IF(编辑!V470="","",编辑!V470)</f>
        <v>3407</v>
      </c>
      <c r="O470" s="109">
        <f>IF(编辑!X470="","",编辑!X470)</f>
        <v>1</v>
      </c>
      <c r="P470" s="109">
        <f>IF(编辑!Y470="","",编辑!Y470)</f>
        <v>1</v>
      </c>
      <c r="Q470" s="109">
        <f>IF(编辑!Z470="","",编辑!Z470)</f>
        <v>80</v>
      </c>
      <c r="R470" s="109">
        <f>IF(编辑!AA470="","",编辑!AA470)</f>
        <v>1472</v>
      </c>
      <c r="S470" s="109">
        <f>IF(编辑!AC470="","",编辑!AC470)</f>
        <v>1</v>
      </c>
      <c r="T470" s="109">
        <f>IF(编辑!AD470="","",编辑!AD470)</f>
        <v>1</v>
      </c>
      <c r="U470" s="109">
        <f>IF(编辑!AE470="","",编辑!AE470)</f>
        <v>1</v>
      </c>
      <c r="V470" s="109" t="str">
        <f>IF(编辑!AF470="","",编辑!AF470)</f>
        <v/>
      </c>
      <c r="W470" s="109" t="str">
        <f>IF(编辑!AH470="","",编辑!AH470)</f>
        <v/>
      </c>
      <c r="X470" s="109" t="str">
        <f>IF(编辑!AI470="","",编辑!AI470)</f>
        <v/>
      </c>
      <c r="Y470" s="109" t="str">
        <f>IF(编辑!AJ470="","",编辑!AJ470)</f>
        <v/>
      </c>
      <c r="Z470" s="109" t="str">
        <f>IF(编辑!AK470="","",编辑!AK470)</f>
        <v/>
      </c>
      <c r="AA470" s="109" t="str">
        <f>IF(编辑!AM470="","",编辑!AM470)</f>
        <v/>
      </c>
      <c r="AB470" s="109" t="str">
        <f>IF(编辑!AN470="","",编辑!AN470)</f>
        <v/>
      </c>
      <c r="AC470" s="111" t="str">
        <f>IF(编辑!AO470="","",编辑!AO470)</f>
        <v/>
      </c>
    </row>
    <row r="471" spans="1:29">
      <c r="A471" s="109">
        <f>IF(编辑!A471="","",编辑!A471)</f>
        <v>100162</v>
      </c>
      <c r="B471" s="109" t="str">
        <f>IF(编辑!B471="","",编辑!B471)</f>
        <v>主线怪物</v>
      </c>
      <c r="C471" s="109">
        <f>IF(编辑!I471="","",编辑!I471)</f>
        <v>3560</v>
      </c>
      <c r="D471" s="109">
        <f>IF(编辑!J471="","",编辑!J471)</f>
        <v>0</v>
      </c>
      <c r="E471" s="109" t="str">
        <f>IF(编辑!K471="","",编辑!K471)</f>
        <v/>
      </c>
      <c r="F471" s="109">
        <f>IF(编辑!L471="","",编辑!L471)</f>
        <v>3007</v>
      </c>
      <c r="G471" s="109">
        <f>IF(编辑!N471="","",编辑!N471)</f>
        <v>1</v>
      </c>
      <c r="H471" s="109">
        <f>IF(编辑!O471="","",编辑!O471)</f>
        <v>1</v>
      </c>
      <c r="I471" s="109">
        <f>IF(编辑!P471="","",编辑!P471)</f>
        <v>80</v>
      </c>
      <c r="J471" s="109">
        <f>IF(编辑!Q471="","",编辑!Q471)</f>
        <v>3107</v>
      </c>
      <c r="K471" s="109">
        <f>IF(编辑!S471="","",编辑!S471)</f>
        <v>1</v>
      </c>
      <c r="L471" s="109">
        <f>IF(编辑!T471="","",编辑!T471)</f>
        <v>1</v>
      </c>
      <c r="M471" s="109">
        <f>IF(编辑!U471="","",编辑!U471)</f>
        <v>80</v>
      </c>
      <c r="N471" s="109">
        <f>IF(编辑!V471="","",编辑!V471)</f>
        <v>3407</v>
      </c>
      <c r="O471" s="109">
        <f>IF(编辑!X471="","",编辑!X471)</f>
        <v>1</v>
      </c>
      <c r="P471" s="109">
        <f>IF(编辑!Y471="","",编辑!Y471)</f>
        <v>1</v>
      </c>
      <c r="Q471" s="109">
        <f>IF(编辑!Z471="","",编辑!Z471)</f>
        <v>80</v>
      </c>
      <c r="R471" s="109">
        <f>IF(编辑!AA471="","",编辑!AA471)</f>
        <v>1472</v>
      </c>
      <c r="S471" s="109">
        <f>IF(编辑!AC471="","",编辑!AC471)</f>
        <v>1</v>
      </c>
      <c r="T471" s="109">
        <f>IF(编辑!AD471="","",编辑!AD471)</f>
        <v>1</v>
      </c>
      <c r="U471" s="109">
        <f>IF(编辑!AE471="","",编辑!AE471)</f>
        <v>1</v>
      </c>
      <c r="V471" s="109" t="str">
        <f>IF(编辑!AF471="","",编辑!AF471)</f>
        <v/>
      </c>
      <c r="W471" s="109" t="str">
        <f>IF(编辑!AH471="","",编辑!AH471)</f>
        <v/>
      </c>
      <c r="X471" s="109" t="str">
        <f>IF(编辑!AI471="","",编辑!AI471)</f>
        <v/>
      </c>
      <c r="Y471" s="109" t="str">
        <f>IF(编辑!AJ471="","",编辑!AJ471)</f>
        <v/>
      </c>
      <c r="Z471" s="109" t="str">
        <f>IF(编辑!AK471="","",编辑!AK471)</f>
        <v/>
      </c>
      <c r="AA471" s="109" t="str">
        <f>IF(编辑!AM471="","",编辑!AM471)</f>
        <v/>
      </c>
      <c r="AB471" s="109" t="str">
        <f>IF(编辑!AN471="","",编辑!AN471)</f>
        <v/>
      </c>
      <c r="AC471" s="111" t="str">
        <f>IF(编辑!AO471="","",编辑!AO471)</f>
        <v/>
      </c>
    </row>
    <row r="472" spans="1:29">
      <c r="A472" s="109">
        <f>IF(编辑!A472="","",编辑!A472)</f>
        <v>100163</v>
      </c>
      <c r="B472" s="109" t="str">
        <f>IF(编辑!B472="","",编辑!B472)</f>
        <v>主线怪物</v>
      </c>
      <c r="C472" s="109">
        <f>IF(编辑!I472="","",编辑!I472)</f>
        <v>3560</v>
      </c>
      <c r="D472" s="109">
        <f>IF(编辑!J472="","",编辑!J472)</f>
        <v>0</v>
      </c>
      <c r="E472" s="109" t="str">
        <f>IF(编辑!K472="","",编辑!K472)</f>
        <v/>
      </c>
      <c r="F472" s="109">
        <f>IF(编辑!L472="","",编辑!L472)</f>
        <v>3007</v>
      </c>
      <c r="G472" s="109">
        <f>IF(编辑!N472="","",编辑!N472)</f>
        <v>1</v>
      </c>
      <c r="H472" s="109">
        <f>IF(编辑!O472="","",编辑!O472)</f>
        <v>1</v>
      </c>
      <c r="I472" s="109">
        <f>IF(编辑!P472="","",编辑!P472)</f>
        <v>80</v>
      </c>
      <c r="J472" s="109">
        <f>IF(编辑!Q472="","",编辑!Q472)</f>
        <v>3107</v>
      </c>
      <c r="K472" s="109">
        <f>IF(编辑!S472="","",编辑!S472)</f>
        <v>1</v>
      </c>
      <c r="L472" s="109">
        <f>IF(编辑!T472="","",编辑!T472)</f>
        <v>1</v>
      </c>
      <c r="M472" s="109">
        <f>IF(编辑!U472="","",编辑!U472)</f>
        <v>80</v>
      </c>
      <c r="N472" s="109">
        <f>IF(编辑!V472="","",编辑!V472)</f>
        <v>3407</v>
      </c>
      <c r="O472" s="109">
        <f>IF(编辑!X472="","",编辑!X472)</f>
        <v>1</v>
      </c>
      <c r="P472" s="109">
        <f>IF(编辑!Y472="","",编辑!Y472)</f>
        <v>1</v>
      </c>
      <c r="Q472" s="109">
        <f>IF(编辑!Z472="","",编辑!Z472)</f>
        <v>80</v>
      </c>
      <c r="R472" s="109">
        <f>IF(编辑!AA472="","",编辑!AA472)</f>
        <v>1472</v>
      </c>
      <c r="S472" s="109">
        <f>IF(编辑!AC472="","",编辑!AC472)</f>
        <v>1</v>
      </c>
      <c r="T472" s="109">
        <f>IF(编辑!AD472="","",编辑!AD472)</f>
        <v>1</v>
      </c>
      <c r="U472" s="109">
        <f>IF(编辑!AE472="","",编辑!AE472)</f>
        <v>1</v>
      </c>
      <c r="V472" s="109" t="str">
        <f>IF(编辑!AF472="","",编辑!AF472)</f>
        <v/>
      </c>
      <c r="W472" s="109" t="str">
        <f>IF(编辑!AH472="","",编辑!AH472)</f>
        <v/>
      </c>
      <c r="X472" s="109" t="str">
        <f>IF(编辑!AI472="","",编辑!AI472)</f>
        <v/>
      </c>
      <c r="Y472" s="109" t="str">
        <f>IF(编辑!AJ472="","",编辑!AJ472)</f>
        <v/>
      </c>
      <c r="Z472" s="109" t="str">
        <f>IF(编辑!AK472="","",编辑!AK472)</f>
        <v/>
      </c>
      <c r="AA472" s="109" t="str">
        <f>IF(编辑!AM472="","",编辑!AM472)</f>
        <v/>
      </c>
      <c r="AB472" s="109" t="str">
        <f>IF(编辑!AN472="","",编辑!AN472)</f>
        <v/>
      </c>
      <c r="AC472" s="111" t="str">
        <f>IF(编辑!AO472="","",编辑!AO472)</f>
        <v/>
      </c>
    </row>
    <row r="473" spans="1:29">
      <c r="A473" s="109">
        <f>IF(编辑!A473="","",编辑!A473)</f>
        <v>100164</v>
      </c>
      <c r="B473" s="109" t="str">
        <f>IF(编辑!B473="","",编辑!B473)</f>
        <v>主线怪物</v>
      </c>
      <c r="C473" s="109">
        <f>IF(编辑!I473="","",编辑!I473)</f>
        <v>11300</v>
      </c>
      <c r="D473" s="109">
        <f>IF(编辑!J473="","",编辑!J473)</f>
        <v>0</v>
      </c>
      <c r="E473" s="109" t="str">
        <f>IF(编辑!K473="","",编辑!K473)</f>
        <v/>
      </c>
      <c r="F473" s="109">
        <f>IF(编辑!L473="","",编辑!L473)</f>
        <v>3007</v>
      </c>
      <c r="G473" s="109">
        <f>IF(编辑!N473="","",编辑!N473)</f>
        <v>1</v>
      </c>
      <c r="H473" s="109">
        <f>IF(编辑!O473="","",编辑!O473)</f>
        <v>1</v>
      </c>
      <c r="I473" s="109">
        <f>IF(编辑!P473="","",编辑!P473)</f>
        <v>80</v>
      </c>
      <c r="J473" s="109">
        <f>IF(编辑!Q473="","",编辑!Q473)</f>
        <v>3107</v>
      </c>
      <c r="K473" s="109">
        <f>IF(编辑!S473="","",编辑!S473)</f>
        <v>1</v>
      </c>
      <c r="L473" s="109">
        <f>IF(编辑!T473="","",编辑!T473)</f>
        <v>1</v>
      </c>
      <c r="M473" s="109">
        <f>IF(编辑!U473="","",编辑!U473)</f>
        <v>80</v>
      </c>
      <c r="N473" s="109">
        <f>IF(编辑!V473="","",编辑!V473)</f>
        <v>3407</v>
      </c>
      <c r="O473" s="109">
        <f>IF(编辑!X473="","",编辑!X473)</f>
        <v>1</v>
      </c>
      <c r="P473" s="109">
        <f>IF(编辑!Y473="","",编辑!Y473)</f>
        <v>1</v>
      </c>
      <c r="Q473" s="109">
        <f>IF(编辑!Z473="","",编辑!Z473)</f>
        <v>80</v>
      </c>
      <c r="R473" s="109">
        <f>IF(编辑!AA473="","",编辑!AA473)</f>
        <v>1472</v>
      </c>
      <c r="S473" s="109">
        <f>IF(编辑!AC473="","",编辑!AC473)</f>
        <v>1</v>
      </c>
      <c r="T473" s="109">
        <f>IF(编辑!AD473="","",编辑!AD473)</f>
        <v>1</v>
      </c>
      <c r="U473" s="109">
        <f>IF(编辑!AE473="","",编辑!AE473)</f>
        <v>1</v>
      </c>
      <c r="V473" s="109" t="str">
        <f>IF(编辑!AF473="","",编辑!AF473)</f>
        <v/>
      </c>
      <c r="W473" s="109" t="str">
        <f>IF(编辑!AH473="","",编辑!AH473)</f>
        <v/>
      </c>
      <c r="X473" s="109" t="str">
        <f>IF(编辑!AI473="","",编辑!AI473)</f>
        <v/>
      </c>
      <c r="Y473" s="109" t="str">
        <f>IF(编辑!AJ473="","",编辑!AJ473)</f>
        <v/>
      </c>
      <c r="Z473" s="109" t="str">
        <f>IF(编辑!AK473="","",编辑!AK473)</f>
        <v/>
      </c>
      <c r="AA473" s="109" t="str">
        <f>IF(编辑!AM473="","",编辑!AM473)</f>
        <v/>
      </c>
      <c r="AB473" s="109" t="str">
        <f>IF(编辑!AN473="","",编辑!AN473)</f>
        <v/>
      </c>
      <c r="AC473" s="111" t="str">
        <f>IF(编辑!AO473="","",编辑!AO473)</f>
        <v/>
      </c>
    </row>
    <row r="474" spans="1:29">
      <c r="A474" s="109">
        <f>IF(编辑!A474="","",编辑!A474)</f>
        <v>100165</v>
      </c>
      <c r="B474" s="109" t="str">
        <f>IF(编辑!B474="","",编辑!B474)</f>
        <v>主线怪物</v>
      </c>
      <c r="C474" s="109">
        <f>IF(编辑!I474="","",编辑!I474)</f>
        <v>11300</v>
      </c>
      <c r="D474" s="109">
        <f>IF(编辑!J474="","",编辑!J474)</f>
        <v>0</v>
      </c>
      <c r="E474" s="109" t="str">
        <f>IF(编辑!K474="","",编辑!K474)</f>
        <v/>
      </c>
      <c r="F474" s="109">
        <f>IF(编辑!L474="","",编辑!L474)</f>
        <v>3007</v>
      </c>
      <c r="G474" s="109">
        <f>IF(编辑!N474="","",编辑!N474)</f>
        <v>1</v>
      </c>
      <c r="H474" s="109">
        <f>IF(编辑!O474="","",编辑!O474)</f>
        <v>1</v>
      </c>
      <c r="I474" s="109">
        <f>IF(编辑!P474="","",编辑!P474)</f>
        <v>80</v>
      </c>
      <c r="J474" s="109">
        <f>IF(编辑!Q474="","",编辑!Q474)</f>
        <v>3107</v>
      </c>
      <c r="K474" s="109">
        <f>IF(编辑!S474="","",编辑!S474)</f>
        <v>1</v>
      </c>
      <c r="L474" s="109">
        <f>IF(编辑!T474="","",编辑!T474)</f>
        <v>1</v>
      </c>
      <c r="M474" s="109">
        <f>IF(编辑!U474="","",编辑!U474)</f>
        <v>80</v>
      </c>
      <c r="N474" s="109">
        <f>IF(编辑!V474="","",编辑!V474)</f>
        <v>3407</v>
      </c>
      <c r="O474" s="109">
        <f>IF(编辑!X474="","",编辑!X474)</f>
        <v>1</v>
      </c>
      <c r="P474" s="109">
        <f>IF(编辑!Y474="","",编辑!Y474)</f>
        <v>1</v>
      </c>
      <c r="Q474" s="109">
        <f>IF(编辑!Z474="","",编辑!Z474)</f>
        <v>80</v>
      </c>
      <c r="R474" s="109">
        <f>IF(编辑!AA474="","",编辑!AA474)</f>
        <v>1472</v>
      </c>
      <c r="S474" s="109">
        <f>IF(编辑!AC474="","",编辑!AC474)</f>
        <v>1</v>
      </c>
      <c r="T474" s="109">
        <f>IF(编辑!AD474="","",编辑!AD474)</f>
        <v>1</v>
      </c>
      <c r="U474" s="109">
        <f>IF(编辑!AE474="","",编辑!AE474)</f>
        <v>1</v>
      </c>
      <c r="V474" s="109" t="str">
        <f>IF(编辑!AF474="","",编辑!AF474)</f>
        <v/>
      </c>
      <c r="W474" s="109" t="str">
        <f>IF(编辑!AH474="","",编辑!AH474)</f>
        <v/>
      </c>
      <c r="X474" s="109" t="str">
        <f>IF(编辑!AI474="","",编辑!AI474)</f>
        <v/>
      </c>
      <c r="Y474" s="109" t="str">
        <f>IF(编辑!AJ474="","",编辑!AJ474)</f>
        <v/>
      </c>
      <c r="Z474" s="109" t="str">
        <f>IF(编辑!AK474="","",编辑!AK474)</f>
        <v/>
      </c>
      <c r="AA474" s="109" t="str">
        <f>IF(编辑!AM474="","",编辑!AM474)</f>
        <v/>
      </c>
      <c r="AB474" s="109" t="str">
        <f>IF(编辑!AN474="","",编辑!AN474)</f>
        <v/>
      </c>
      <c r="AC474" s="111" t="str">
        <f>IF(编辑!AO474="","",编辑!AO474)</f>
        <v/>
      </c>
    </row>
    <row r="475" spans="1:29">
      <c r="A475" s="109">
        <f>IF(编辑!A475="","",编辑!A475)</f>
        <v>100166</v>
      </c>
      <c r="B475" s="109" t="str">
        <f>IF(编辑!B475="","",编辑!B475)</f>
        <v>主线怪物</v>
      </c>
      <c r="C475" s="109">
        <f>IF(编辑!I475="","",编辑!I475)</f>
        <v>12400</v>
      </c>
      <c r="D475" s="109">
        <f>IF(编辑!J475="","",编辑!J475)</f>
        <v>0</v>
      </c>
      <c r="E475" s="109" t="str">
        <f>IF(编辑!K475="","",编辑!K475)</f>
        <v/>
      </c>
      <c r="F475" s="109">
        <f>IF(编辑!L475="","",编辑!L475)</f>
        <v>3007</v>
      </c>
      <c r="G475" s="109">
        <f>IF(编辑!N475="","",编辑!N475)</f>
        <v>1</v>
      </c>
      <c r="H475" s="109">
        <f>IF(编辑!O475="","",编辑!O475)</f>
        <v>1</v>
      </c>
      <c r="I475" s="109">
        <f>IF(编辑!P475="","",编辑!P475)</f>
        <v>80</v>
      </c>
      <c r="J475" s="109">
        <f>IF(编辑!Q475="","",编辑!Q475)</f>
        <v>3107</v>
      </c>
      <c r="K475" s="109">
        <f>IF(编辑!S475="","",编辑!S475)</f>
        <v>1</v>
      </c>
      <c r="L475" s="109">
        <f>IF(编辑!T475="","",编辑!T475)</f>
        <v>1</v>
      </c>
      <c r="M475" s="109">
        <f>IF(编辑!U475="","",编辑!U475)</f>
        <v>80</v>
      </c>
      <c r="N475" s="109">
        <f>IF(编辑!V475="","",编辑!V475)</f>
        <v>3407</v>
      </c>
      <c r="O475" s="109">
        <f>IF(编辑!X475="","",编辑!X475)</f>
        <v>1</v>
      </c>
      <c r="P475" s="109">
        <f>IF(编辑!Y475="","",编辑!Y475)</f>
        <v>1</v>
      </c>
      <c r="Q475" s="109">
        <f>IF(编辑!Z475="","",编辑!Z475)</f>
        <v>80</v>
      </c>
      <c r="R475" s="109">
        <f>IF(编辑!AA475="","",编辑!AA475)</f>
        <v>1472</v>
      </c>
      <c r="S475" s="109">
        <f>IF(编辑!AC475="","",编辑!AC475)</f>
        <v>1</v>
      </c>
      <c r="T475" s="109">
        <f>IF(编辑!AD475="","",编辑!AD475)</f>
        <v>1</v>
      </c>
      <c r="U475" s="109">
        <f>IF(编辑!AE475="","",编辑!AE475)</f>
        <v>1</v>
      </c>
      <c r="V475" s="109" t="str">
        <f>IF(编辑!AF475="","",编辑!AF475)</f>
        <v/>
      </c>
      <c r="W475" s="109" t="str">
        <f>IF(编辑!AH475="","",编辑!AH475)</f>
        <v/>
      </c>
      <c r="X475" s="109" t="str">
        <f>IF(编辑!AI475="","",编辑!AI475)</f>
        <v/>
      </c>
      <c r="Y475" s="109" t="str">
        <f>IF(编辑!AJ475="","",编辑!AJ475)</f>
        <v/>
      </c>
      <c r="Z475" s="109" t="str">
        <f>IF(编辑!AK475="","",编辑!AK475)</f>
        <v/>
      </c>
      <c r="AA475" s="109" t="str">
        <f>IF(编辑!AM475="","",编辑!AM475)</f>
        <v/>
      </c>
      <c r="AB475" s="109" t="str">
        <f>IF(编辑!AN475="","",编辑!AN475)</f>
        <v/>
      </c>
      <c r="AC475" s="111" t="str">
        <f>IF(编辑!AO475="","",编辑!AO475)</f>
        <v/>
      </c>
    </row>
    <row r="476" spans="1:29">
      <c r="A476" s="109">
        <f>IF(编辑!A476="","",编辑!A476)</f>
        <v>100167</v>
      </c>
      <c r="B476" s="109" t="str">
        <f>IF(编辑!B476="","",编辑!B476)</f>
        <v>主线怪物</v>
      </c>
      <c r="C476" s="109">
        <f>IF(编辑!I476="","",编辑!I476)</f>
        <v>12400</v>
      </c>
      <c r="D476" s="109">
        <f>IF(编辑!J476="","",编辑!J476)</f>
        <v>0</v>
      </c>
      <c r="E476" s="109" t="str">
        <f>IF(编辑!K476="","",编辑!K476)</f>
        <v/>
      </c>
      <c r="F476" s="109">
        <f>IF(编辑!L476="","",编辑!L476)</f>
        <v>3007</v>
      </c>
      <c r="G476" s="109">
        <f>IF(编辑!N476="","",编辑!N476)</f>
        <v>1</v>
      </c>
      <c r="H476" s="109">
        <f>IF(编辑!O476="","",编辑!O476)</f>
        <v>1</v>
      </c>
      <c r="I476" s="109">
        <f>IF(编辑!P476="","",编辑!P476)</f>
        <v>80</v>
      </c>
      <c r="J476" s="109">
        <f>IF(编辑!Q476="","",编辑!Q476)</f>
        <v>3107</v>
      </c>
      <c r="K476" s="109">
        <f>IF(编辑!S476="","",编辑!S476)</f>
        <v>1</v>
      </c>
      <c r="L476" s="109">
        <f>IF(编辑!T476="","",编辑!T476)</f>
        <v>1</v>
      </c>
      <c r="M476" s="109">
        <f>IF(编辑!U476="","",编辑!U476)</f>
        <v>80</v>
      </c>
      <c r="N476" s="109">
        <f>IF(编辑!V476="","",编辑!V476)</f>
        <v>3407</v>
      </c>
      <c r="O476" s="109">
        <f>IF(编辑!X476="","",编辑!X476)</f>
        <v>1</v>
      </c>
      <c r="P476" s="109">
        <f>IF(编辑!Y476="","",编辑!Y476)</f>
        <v>1</v>
      </c>
      <c r="Q476" s="109">
        <f>IF(编辑!Z476="","",编辑!Z476)</f>
        <v>80</v>
      </c>
      <c r="R476" s="109">
        <f>IF(编辑!AA476="","",编辑!AA476)</f>
        <v>1472</v>
      </c>
      <c r="S476" s="109">
        <f>IF(编辑!AC476="","",编辑!AC476)</f>
        <v>1</v>
      </c>
      <c r="T476" s="109">
        <f>IF(编辑!AD476="","",编辑!AD476)</f>
        <v>1</v>
      </c>
      <c r="U476" s="109">
        <f>IF(编辑!AE476="","",编辑!AE476)</f>
        <v>1</v>
      </c>
      <c r="V476" s="109" t="str">
        <f>IF(编辑!AF476="","",编辑!AF476)</f>
        <v/>
      </c>
      <c r="W476" s="109" t="str">
        <f>IF(编辑!AH476="","",编辑!AH476)</f>
        <v/>
      </c>
      <c r="X476" s="109" t="str">
        <f>IF(编辑!AI476="","",编辑!AI476)</f>
        <v/>
      </c>
      <c r="Y476" s="109" t="str">
        <f>IF(编辑!AJ476="","",编辑!AJ476)</f>
        <v/>
      </c>
      <c r="Z476" s="109" t="str">
        <f>IF(编辑!AK476="","",编辑!AK476)</f>
        <v/>
      </c>
      <c r="AA476" s="109" t="str">
        <f>IF(编辑!AM476="","",编辑!AM476)</f>
        <v/>
      </c>
      <c r="AB476" s="109" t="str">
        <f>IF(编辑!AN476="","",编辑!AN476)</f>
        <v/>
      </c>
      <c r="AC476" s="111" t="str">
        <f>IF(编辑!AO476="","",编辑!AO476)</f>
        <v/>
      </c>
    </row>
    <row r="477" spans="1:29">
      <c r="A477" s="109">
        <f>IF(编辑!A477="","",编辑!A477)</f>
        <v>100168</v>
      </c>
      <c r="B477" s="109" t="str">
        <f>IF(编辑!B477="","",编辑!B477)</f>
        <v>主线怪物</v>
      </c>
      <c r="C477" s="109">
        <f>IF(编辑!I477="","",编辑!I477)</f>
        <v>13600</v>
      </c>
      <c r="D477" s="109">
        <f>IF(编辑!J477="","",编辑!J477)</f>
        <v>0</v>
      </c>
      <c r="E477" s="109" t="str">
        <f>IF(编辑!K477="","",编辑!K477)</f>
        <v/>
      </c>
      <c r="F477" s="109">
        <f>IF(编辑!L477="","",编辑!L477)</f>
        <v>3007</v>
      </c>
      <c r="G477" s="109">
        <f>IF(编辑!N477="","",编辑!N477)</f>
        <v>1</v>
      </c>
      <c r="H477" s="109">
        <f>IF(编辑!O477="","",编辑!O477)</f>
        <v>1</v>
      </c>
      <c r="I477" s="109">
        <f>IF(编辑!P477="","",编辑!P477)</f>
        <v>80</v>
      </c>
      <c r="J477" s="109">
        <f>IF(编辑!Q477="","",编辑!Q477)</f>
        <v>3107</v>
      </c>
      <c r="K477" s="109">
        <f>IF(编辑!S477="","",编辑!S477)</f>
        <v>1</v>
      </c>
      <c r="L477" s="109">
        <f>IF(编辑!T477="","",编辑!T477)</f>
        <v>1</v>
      </c>
      <c r="M477" s="109">
        <f>IF(编辑!U477="","",编辑!U477)</f>
        <v>80</v>
      </c>
      <c r="N477" s="109">
        <f>IF(编辑!V477="","",编辑!V477)</f>
        <v>3407</v>
      </c>
      <c r="O477" s="109">
        <f>IF(编辑!X477="","",编辑!X477)</f>
        <v>1</v>
      </c>
      <c r="P477" s="109">
        <f>IF(编辑!Y477="","",编辑!Y477)</f>
        <v>1</v>
      </c>
      <c r="Q477" s="109">
        <f>IF(编辑!Z477="","",编辑!Z477)</f>
        <v>80</v>
      </c>
      <c r="R477" s="109">
        <f>IF(编辑!AA477="","",编辑!AA477)</f>
        <v>1472</v>
      </c>
      <c r="S477" s="109">
        <f>IF(编辑!AC477="","",编辑!AC477)</f>
        <v>1</v>
      </c>
      <c r="T477" s="109">
        <f>IF(编辑!AD477="","",编辑!AD477)</f>
        <v>1</v>
      </c>
      <c r="U477" s="109">
        <f>IF(编辑!AE477="","",编辑!AE477)</f>
        <v>1</v>
      </c>
      <c r="V477" s="109" t="str">
        <f>IF(编辑!AF477="","",编辑!AF477)</f>
        <v/>
      </c>
      <c r="W477" s="109" t="str">
        <f>IF(编辑!AH477="","",编辑!AH477)</f>
        <v/>
      </c>
      <c r="X477" s="109" t="str">
        <f>IF(编辑!AI477="","",编辑!AI477)</f>
        <v/>
      </c>
      <c r="Y477" s="109" t="str">
        <f>IF(编辑!AJ477="","",编辑!AJ477)</f>
        <v/>
      </c>
      <c r="Z477" s="109" t="str">
        <f>IF(编辑!AK477="","",编辑!AK477)</f>
        <v/>
      </c>
      <c r="AA477" s="109" t="str">
        <f>IF(编辑!AM477="","",编辑!AM477)</f>
        <v/>
      </c>
      <c r="AB477" s="109" t="str">
        <f>IF(编辑!AN477="","",编辑!AN477)</f>
        <v/>
      </c>
      <c r="AC477" s="111" t="str">
        <f>IF(编辑!AO477="","",编辑!AO477)</f>
        <v/>
      </c>
    </row>
    <row r="478" spans="1:29">
      <c r="A478" s="109">
        <f>IF(编辑!A478="","",编辑!A478)</f>
        <v>100169</v>
      </c>
      <c r="B478" s="109" t="str">
        <f>IF(编辑!B478="","",编辑!B478)</f>
        <v>主线怪物</v>
      </c>
      <c r="C478" s="109">
        <f>IF(编辑!I478="","",编辑!I478)</f>
        <v>13600</v>
      </c>
      <c r="D478" s="109">
        <f>IF(编辑!J478="","",编辑!J478)</f>
        <v>0</v>
      </c>
      <c r="E478" s="109" t="str">
        <f>IF(编辑!K478="","",编辑!K478)</f>
        <v/>
      </c>
      <c r="F478" s="109">
        <f>IF(编辑!L478="","",编辑!L478)</f>
        <v>3007</v>
      </c>
      <c r="G478" s="109">
        <f>IF(编辑!N478="","",编辑!N478)</f>
        <v>1</v>
      </c>
      <c r="H478" s="109">
        <f>IF(编辑!O478="","",编辑!O478)</f>
        <v>1</v>
      </c>
      <c r="I478" s="109">
        <f>IF(编辑!P478="","",编辑!P478)</f>
        <v>80</v>
      </c>
      <c r="J478" s="109">
        <f>IF(编辑!Q478="","",编辑!Q478)</f>
        <v>3107</v>
      </c>
      <c r="K478" s="109">
        <f>IF(编辑!S478="","",编辑!S478)</f>
        <v>1</v>
      </c>
      <c r="L478" s="109">
        <f>IF(编辑!T478="","",编辑!T478)</f>
        <v>1</v>
      </c>
      <c r="M478" s="109">
        <f>IF(编辑!U478="","",编辑!U478)</f>
        <v>80</v>
      </c>
      <c r="N478" s="109">
        <f>IF(编辑!V478="","",编辑!V478)</f>
        <v>3407</v>
      </c>
      <c r="O478" s="109">
        <f>IF(编辑!X478="","",编辑!X478)</f>
        <v>1</v>
      </c>
      <c r="P478" s="109">
        <f>IF(编辑!Y478="","",编辑!Y478)</f>
        <v>1</v>
      </c>
      <c r="Q478" s="109">
        <f>IF(编辑!Z478="","",编辑!Z478)</f>
        <v>80</v>
      </c>
      <c r="R478" s="109">
        <f>IF(编辑!AA478="","",编辑!AA478)</f>
        <v>1472</v>
      </c>
      <c r="S478" s="109">
        <f>IF(编辑!AC478="","",编辑!AC478)</f>
        <v>1</v>
      </c>
      <c r="T478" s="109">
        <f>IF(编辑!AD478="","",编辑!AD478)</f>
        <v>1</v>
      </c>
      <c r="U478" s="109">
        <f>IF(编辑!AE478="","",编辑!AE478)</f>
        <v>1</v>
      </c>
      <c r="V478" s="109" t="str">
        <f>IF(编辑!AF478="","",编辑!AF478)</f>
        <v/>
      </c>
      <c r="W478" s="109" t="str">
        <f>IF(编辑!AH478="","",编辑!AH478)</f>
        <v/>
      </c>
      <c r="X478" s="109" t="str">
        <f>IF(编辑!AI478="","",编辑!AI478)</f>
        <v/>
      </c>
      <c r="Y478" s="109" t="str">
        <f>IF(编辑!AJ478="","",编辑!AJ478)</f>
        <v/>
      </c>
      <c r="Z478" s="109" t="str">
        <f>IF(编辑!AK478="","",编辑!AK478)</f>
        <v/>
      </c>
      <c r="AA478" s="109" t="str">
        <f>IF(编辑!AM478="","",编辑!AM478)</f>
        <v/>
      </c>
      <c r="AB478" s="109" t="str">
        <f>IF(编辑!AN478="","",编辑!AN478)</f>
        <v/>
      </c>
      <c r="AC478" s="111" t="str">
        <f>IF(编辑!AO478="","",编辑!AO478)</f>
        <v/>
      </c>
    </row>
    <row r="479" spans="1:29">
      <c r="A479" s="109">
        <f>IF(编辑!A479="","",编辑!A479)</f>
        <v>100170</v>
      </c>
      <c r="B479" s="109" t="str">
        <f>IF(编辑!B479="","",编辑!B479)</f>
        <v>主线怪物</v>
      </c>
      <c r="C479" s="109">
        <f>IF(编辑!I479="","",编辑!I479)</f>
        <v>14900</v>
      </c>
      <c r="D479" s="109">
        <f>IF(编辑!J479="","",编辑!J479)</f>
        <v>0</v>
      </c>
      <c r="E479" s="109" t="str">
        <f>IF(编辑!K479="","",编辑!K479)</f>
        <v/>
      </c>
      <c r="F479" s="109">
        <f>IF(编辑!L479="","",编辑!L479)</f>
        <v>3007</v>
      </c>
      <c r="G479" s="109">
        <f>IF(编辑!N479="","",编辑!N479)</f>
        <v>1</v>
      </c>
      <c r="H479" s="109">
        <f>IF(编辑!O479="","",编辑!O479)</f>
        <v>1</v>
      </c>
      <c r="I479" s="109">
        <f>IF(编辑!P479="","",编辑!P479)</f>
        <v>80</v>
      </c>
      <c r="J479" s="109">
        <f>IF(编辑!Q479="","",编辑!Q479)</f>
        <v>3107</v>
      </c>
      <c r="K479" s="109">
        <f>IF(编辑!S479="","",编辑!S479)</f>
        <v>1</v>
      </c>
      <c r="L479" s="109">
        <f>IF(编辑!T479="","",编辑!T479)</f>
        <v>1</v>
      </c>
      <c r="M479" s="109">
        <f>IF(编辑!U479="","",编辑!U479)</f>
        <v>80</v>
      </c>
      <c r="N479" s="109">
        <f>IF(编辑!V479="","",编辑!V479)</f>
        <v>3407</v>
      </c>
      <c r="O479" s="109">
        <f>IF(编辑!X479="","",编辑!X479)</f>
        <v>1</v>
      </c>
      <c r="P479" s="109">
        <f>IF(编辑!Y479="","",编辑!Y479)</f>
        <v>1</v>
      </c>
      <c r="Q479" s="109">
        <f>IF(编辑!Z479="","",编辑!Z479)</f>
        <v>80</v>
      </c>
      <c r="R479" s="109">
        <f>IF(编辑!AA479="","",编辑!AA479)</f>
        <v>1472</v>
      </c>
      <c r="S479" s="109">
        <f>IF(编辑!AC479="","",编辑!AC479)</f>
        <v>1</v>
      </c>
      <c r="T479" s="109">
        <f>IF(编辑!AD479="","",编辑!AD479)</f>
        <v>1</v>
      </c>
      <c r="U479" s="109">
        <f>IF(编辑!AE479="","",编辑!AE479)</f>
        <v>1</v>
      </c>
      <c r="V479" s="109" t="str">
        <f>IF(编辑!AF479="","",编辑!AF479)</f>
        <v/>
      </c>
      <c r="W479" s="109" t="str">
        <f>IF(编辑!AH479="","",编辑!AH479)</f>
        <v/>
      </c>
      <c r="X479" s="109" t="str">
        <f>IF(编辑!AI479="","",编辑!AI479)</f>
        <v/>
      </c>
      <c r="Y479" s="109" t="str">
        <f>IF(编辑!AJ479="","",编辑!AJ479)</f>
        <v/>
      </c>
      <c r="Z479" s="109" t="str">
        <f>IF(编辑!AK479="","",编辑!AK479)</f>
        <v/>
      </c>
      <c r="AA479" s="109" t="str">
        <f>IF(编辑!AM479="","",编辑!AM479)</f>
        <v/>
      </c>
      <c r="AB479" s="109" t="str">
        <f>IF(编辑!AN479="","",编辑!AN479)</f>
        <v/>
      </c>
      <c r="AC479" s="111" t="str">
        <f>IF(编辑!AO479="","",编辑!AO479)</f>
        <v/>
      </c>
    </row>
    <row r="480" spans="1:29">
      <c r="A480" s="109">
        <f>IF(编辑!A480="","",编辑!A480)</f>
        <v>100171</v>
      </c>
      <c r="B480" s="109" t="str">
        <f>IF(编辑!B480="","",编辑!B480)</f>
        <v>主线怪物</v>
      </c>
      <c r="C480" s="109">
        <f>IF(编辑!I480="","",编辑!I480)</f>
        <v>14900</v>
      </c>
      <c r="D480" s="109">
        <f>IF(编辑!J480="","",编辑!J480)</f>
        <v>0</v>
      </c>
      <c r="E480" s="109" t="str">
        <f>IF(编辑!K480="","",编辑!K480)</f>
        <v/>
      </c>
      <c r="F480" s="109">
        <f>IF(编辑!L480="","",编辑!L480)</f>
        <v>3007</v>
      </c>
      <c r="G480" s="109">
        <f>IF(编辑!N480="","",编辑!N480)</f>
        <v>1</v>
      </c>
      <c r="H480" s="109">
        <f>IF(编辑!O480="","",编辑!O480)</f>
        <v>1</v>
      </c>
      <c r="I480" s="109">
        <f>IF(编辑!P480="","",编辑!P480)</f>
        <v>80</v>
      </c>
      <c r="J480" s="109">
        <f>IF(编辑!Q480="","",编辑!Q480)</f>
        <v>3107</v>
      </c>
      <c r="K480" s="109">
        <f>IF(编辑!S480="","",编辑!S480)</f>
        <v>1</v>
      </c>
      <c r="L480" s="109">
        <f>IF(编辑!T480="","",编辑!T480)</f>
        <v>1</v>
      </c>
      <c r="M480" s="109">
        <f>IF(编辑!U480="","",编辑!U480)</f>
        <v>80</v>
      </c>
      <c r="N480" s="109">
        <f>IF(编辑!V480="","",编辑!V480)</f>
        <v>3407</v>
      </c>
      <c r="O480" s="109">
        <f>IF(编辑!X480="","",编辑!X480)</f>
        <v>1</v>
      </c>
      <c r="P480" s="109">
        <f>IF(编辑!Y480="","",编辑!Y480)</f>
        <v>1</v>
      </c>
      <c r="Q480" s="109">
        <f>IF(编辑!Z480="","",编辑!Z480)</f>
        <v>80</v>
      </c>
      <c r="R480" s="109">
        <f>IF(编辑!AA480="","",编辑!AA480)</f>
        <v>1472</v>
      </c>
      <c r="S480" s="109">
        <f>IF(编辑!AC480="","",编辑!AC480)</f>
        <v>1</v>
      </c>
      <c r="T480" s="109">
        <f>IF(编辑!AD480="","",编辑!AD480)</f>
        <v>1</v>
      </c>
      <c r="U480" s="109">
        <f>IF(编辑!AE480="","",编辑!AE480)</f>
        <v>1</v>
      </c>
      <c r="V480" s="109" t="str">
        <f>IF(编辑!AF480="","",编辑!AF480)</f>
        <v/>
      </c>
      <c r="W480" s="109" t="str">
        <f>IF(编辑!AH480="","",编辑!AH480)</f>
        <v/>
      </c>
      <c r="X480" s="109" t="str">
        <f>IF(编辑!AI480="","",编辑!AI480)</f>
        <v/>
      </c>
      <c r="Y480" s="109" t="str">
        <f>IF(编辑!AJ480="","",编辑!AJ480)</f>
        <v/>
      </c>
      <c r="Z480" s="109" t="str">
        <f>IF(编辑!AK480="","",编辑!AK480)</f>
        <v/>
      </c>
      <c r="AA480" s="109" t="str">
        <f>IF(编辑!AM480="","",编辑!AM480)</f>
        <v/>
      </c>
      <c r="AB480" s="109" t="str">
        <f>IF(编辑!AN480="","",编辑!AN480)</f>
        <v/>
      </c>
      <c r="AC480" s="111" t="str">
        <f>IF(编辑!AO480="","",编辑!AO480)</f>
        <v/>
      </c>
    </row>
    <row r="481" spans="1:29">
      <c r="A481" s="109">
        <f>IF(编辑!A481="","",编辑!A481)</f>
        <v>100172</v>
      </c>
      <c r="B481" s="109" t="str">
        <f>IF(编辑!B481="","",编辑!B481)</f>
        <v>主线怪物</v>
      </c>
      <c r="C481" s="109">
        <f>IF(编辑!I481="","",编辑!I481)</f>
        <v>16300</v>
      </c>
      <c r="D481" s="109">
        <f>IF(编辑!J481="","",编辑!J481)</f>
        <v>0</v>
      </c>
      <c r="E481" s="109" t="str">
        <f>IF(编辑!K481="","",编辑!K481)</f>
        <v/>
      </c>
      <c r="F481" s="109">
        <f>IF(编辑!L481="","",编辑!L481)</f>
        <v>3007</v>
      </c>
      <c r="G481" s="109">
        <f>IF(编辑!N481="","",编辑!N481)</f>
        <v>1</v>
      </c>
      <c r="H481" s="109">
        <f>IF(编辑!O481="","",编辑!O481)</f>
        <v>1</v>
      </c>
      <c r="I481" s="109">
        <f>IF(编辑!P481="","",编辑!P481)</f>
        <v>80</v>
      </c>
      <c r="J481" s="109">
        <f>IF(编辑!Q481="","",编辑!Q481)</f>
        <v>3107</v>
      </c>
      <c r="K481" s="109">
        <f>IF(编辑!S481="","",编辑!S481)</f>
        <v>1</v>
      </c>
      <c r="L481" s="109">
        <f>IF(编辑!T481="","",编辑!T481)</f>
        <v>1</v>
      </c>
      <c r="M481" s="109">
        <f>IF(编辑!U481="","",编辑!U481)</f>
        <v>80</v>
      </c>
      <c r="N481" s="109">
        <f>IF(编辑!V481="","",编辑!V481)</f>
        <v>3407</v>
      </c>
      <c r="O481" s="109">
        <f>IF(编辑!X481="","",编辑!X481)</f>
        <v>1</v>
      </c>
      <c r="P481" s="109">
        <f>IF(编辑!Y481="","",编辑!Y481)</f>
        <v>1</v>
      </c>
      <c r="Q481" s="109">
        <f>IF(编辑!Z481="","",编辑!Z481)</f>
        <v>80</v>
      </c>
      <c r="R481" s="109">
        <f>IF(编辑!AA481="","",编辑!AA481)</f>
        <v>1472</v>
      </c>
      <c r="S481" s="109">
        <f>IF(编辑!AC481="","",编辑!AC481)</f>
        <v>1</v>
      </c>
      <c r="T481" s="109">
        <f>IF(编辑!AD481="","",编辑!AD481)</f>
        <v>1</v>
      </c>
      <c r="U481" s="109">
        <f>IF(编辑!AE481="","",编辑!AE481)</f>
        <v>1</v>
      </c>
      <c r="V481" s="109" t="str">
        <f>IF(编辑!AF481="","",编辑!AF481)</f>
        <v/>
      </c>
      <c r="W481" s="109" t="str">
        <f>IF(编辑!AH481="","",编辑!AH481)</f>
        <v/>
      </c>
      <c r="X481" s="109" t="str">
        <f>IF(编辑!AI481="","",编辑!AI481)</f>
        <v/>
      </c>
      <c r="Y481" s="109" t="str">
        <f>IF(编辑!AJ481="","",编辑!AJ481)</f>
        <v/>
      </c>
      <c r="Z481" s="109" t="str">
        <f>IF(编辑!AK481="","",编辑!AK481)</f>
        <v/>
      </c>
      <c r="AA481" s="109" t="str">
        <f>IF(编辑!AM481="","",编辑!AM481)</f>
        <v/>
      </c>
      <c r="AB481" s="109" t="str">
        <f>IF(编辑!AN481="","",编辑!AN481)</f>
        <v/>
      </c>
      <c r="AC481" s="111" t="str">
        <f>IF(编辑!AO481="","",编辑!AO481)</f>
        <v/>
      </c>
    </row>
    <row r="482" spans="1:29">
      <c r="A482" s="109">
        <f>IF(编辑!A482="","",编辑!A482)</f>
        <v>100173</v>
      </c>
      <c r="B482" s="109" t="str">
        <f>IF(编辑!B482="","",编辑!B482)</f>
        <v>主线怪物</v>
      </c>
      <c r="C482" s="109">
        <f>IF(编辑!I482="","",编辑!I482)</f>
        <v>16300</v>
      </c>
      <c r="D482" s="109">
        <f>IF(编辑!J482="","",编辑!J482)</f>
        <v>0</v>
      </c>
      <c r="E482" s="109" t="str">
        <f>IF(编辑!K482="","",编辑!K482)</f>
        <v/>
      </c>
      <c r="F482" s="109">
        <f>IF(编辑!L482="","",编辑!L482)</f>
        <v>3007</v>
      </c>
      <c r="G482" s="109">
        <f>IF(编辑!N482="","",编辑!N482)</f>
        <v>1</v>
      </c>
      <c r="H482" s="109">
        <f>IF(编辑!O482="","",编辑!O482)</f>
        <v>1</v>
      </c>
      <c r="I482" s="109">
        <f>IF(编辑!P482="","",编辑!P482)</f>
        <v>80</v>
      </c>
      <c r="J482" s="109">
        <f>IF(编辑!Q482="","",编辑!Q482)</f>
        <v>3107</v>
      </c>
      <c r="K482" s="109">
        <f>IF(编辑!S482="","",编辑!S482)</f>
        <v>1</v>
      </c>
      <c r="L482" s="109">
        <f>IF(编辑!T482="","",编辑!T482)</f>
        <v>1</v>
      </c>
      <c r="M482" s="109">
        <f>IF(编辑!U482="","",编辑!U482)</f>
        <v>80</v>
      </c>
      <c r="N482" s="109">
        <f>IF(编辑!V482="","",编辑!V482)</f>
        <v>3407</v>
      </c>
      <c r="O482" s="109">
        <f>IF(编辑!X482="","",编辑!X482)</f>
        <v>1</v>
      </c>
      <c r="P482" s="109">
        <f>IF(编辑!Y482="","",编辑!Y482)</f>
        <v>1</v>
      </c>
      <c r="Q482" s="109">
        <f>IF(编辑!Z482="","",编辑!Z482)</f>
        <v>80</v>
      </c>
      <c r="R482" s="109">
        <f>IF(编辑!AA482="","",编辑!AA482)</f>
        <v>1472</v>
      </c>
      <c r="S482" s="109">
        <f>IF(编辑!AC482="","",编辑!AC482)</f>
        <v>1</v>
      </c>
      <c r="T482" s="109">
        <f>IF(编辑!AD482="","",编辑!AD482)</f>
        <v>1</v>
      </c>
      <c r="U482" s="109">
        <f>IF(编辑!AE482="","",编辑!AE482)</f>
        <v>1</v>
      </c>
      <c r="V482" s="109" t="str">
        <f>IF(编辑!AF482="","",编辑!AF482)</f>
        <v/>
      </c>
      <c r="W482" s="109" t="str">
        <f>IF(编辑!AH482="","",编辑!AH482)</f>
        <v/>
      </c>
      <c r="X482" s="109" t="str">
        <f>IF(编辑!AI482="","",编辑!AI482)</f>
        <v/>
      </c>
      <c r="Y482" s="109" t="str">
        <f>IF(编辑!AJ482="","",编辑!AJ482)</f>
        <v/>
      </c>
      <c r="Z482" s="109" t="str">
        <f>IF(编辑!AK482="","",编辑!AK482)</f>
        <v/>
      </c>
      <c r="AA482" s="109" t="str">
        <f>IF(编辑!AM482="","",编辑!AM482)</f>
        <v/>
      </c>
      <c r="AB482" s="109" t="str">
        <f>IF(编辑!AN482="","",编辑!AN482)</f>
        <v/>
      </c>
      <c r="AC482" s="111" t="str">
        <f>IF(编辑!AO482="","",编辑!AO482)</f>
        <v/>
      </c>
    </row>
    <row r="483" spans="1:29">
      <c r="A483" s="109">
        <f>IF(编辑!A483="","",编辑!A483)</f>
        <v>100174</v>
      </c>
      <c r="B483" s="109" t="str">
        <f>IF(编辑!B483="","",编辑!B483)</f>
        <v>主线怪物</v>
      </c>
      <c r="C483" s="109">
        <f>IF(编辑!I483="","",编辑!I483)</f>
        <v>17800</v>
      </c>
      <c r="D483" s="109">
        <f>IF(编辑!J483="","",编辑!J483)</f>
        <v>0</v>
      </c>
      <c r="E483" s="109" t="str">
        <f>IF(编辑!K483="","",编辑!K483)</f>
        <v/>
      </c>
      <c r="F483" s="109">
        <f>IF(编辑!L483="","",编辑!L483)</f>
        <v>3007</v>
      </c>
      <c r="G483" s="109">
        <f>IF(编辑!N483="","",编辑!N483)</f>
        <v>1</v>
      </c>
      <c r="H483" s="109">
        <f>IF(编辑!O483="","",编辑!O483)</f>
        <v>1</v>
      </c>
      <c r="I483" s="109">
        <f>IF(编辑!P483="","",编辑!P483)</f>
        <v>80</v>
      </c>
      <c r="J483" s="109">
        <f>IF(编辑!Q483="","",编辑!Q483)</f>
        <v>3107</v>
      </c>
      <c r="K483" s="109">
        <f>IF(编辑!S483="","",编辑!S483)</f>
        <v>1</v>
      </c>
      <c r="L483" s="109">
        <f>IF(编辑!T483="","",编辑!T483)</f>
        <v>1</v>
      </c>
      <c r="M483" s="109">
        <f>IF(编辑!U483="","",编辑!U483)</f>
        <v>80</v>
      </c>
      <c r="N483" s="109">
        <f>IF(编辑!V483="","",编辑!V483)</f>
        <v>3407</v>
      </c>
      <c r="O483" s="109">
        <f>IF(编辑!X483="","",编辑!X483)</f>
        <v>1</v>
      </c>
      <c r="P483" s="109">
        <f>IF(编辑!Y483="","",编辑!Y483)</f>
        <v>1</v>
      </c>
      <c r="Q483" s="109">
        <f>IF(编辑!Z483="","",编辑!Z483)</f>
        <v>80</v>
      </c>
      <c r="R483" s="109">
        <f>IF(编辑!AA483="","",编辑!AA483)</f>
        <v>1472</v>
      </c>
      <c r="S483" s="109">
        <f>IF(编辑!AC483="","",编辑!AC483)</f>
        <v>1</v>
      </c>
      <c r="T483" s="109">
        <f>IF(编辑!AD483="","",编辑!AD483)</f>
        <v>1</v>
      </c>
      <c r="U483" s="109">
        <f>IF(编辑!AE483="","",编辑!AE483)</f>
        <v>1</v>
      </c>
      <c r="V483" s="109" t="str">
        <f>IF(编辑!AF483="","",编辑!AF483)</f>
        <v/>
      </c>
      <c r="W483" s="109" t="str">
        <f>IF(编辑!AH483="","",编辑!AH483)</f>
        <v/>
      </c>
      <c r="X483" s="109" t="str">
        <f>IF(编辑!AI483="","",编辑!AI483)</f>
        <v/>
      </c>
      <c r="Y483" s="109" t="str">
        <f>IF(编辑!AJ483="","",编辑!AJ483)</f>
        <v/>
      </c>
      <c r="Z483" s="109" t="str">
        <f>IF(编辑!AK483="","",编辑!AK483)</f>
        <v/>
      </c>
      <c r="AA483" s="109" t="str">
        <f>IF(编辑!AM483="","",编辑!AM483)</f>
        <v/>
      </c>
      <c r="AB483" s="109" t="str">
        <f>IF(编辑!AN483="","",编辑!AN483)</f>
        <v/>
      </c>
      <c r="AC483" s="111" t="str">
        <f>IF(编辑!AO483="","",编辑!AO483)</f>
        <v/>
      </c>
    </row>
    <row r="484" spans="1:29">
      <c r="A484" s="109">
        <f>IF(编辑!A484="","",编辑!A484)</f>
        <v>100175</v>
      </c>
      <c r="B484" s="109" t="str">
        <f>IF(编辑!B484="","",编辑!B484)</f>
        <v>主线怪物</v>
      </c>
      <c r="C484" s="109">
        <f>IF(编辑!I484="","",编辑!I484)</f>
        <v>17800</v>
      </c>
      <c r="D484" s="109">
        <f>IF(编辑!J484="","",编辑!J484)</f>
        <v>0</v>
      </c>
      <c r="E484" s="109" t="str">
        <f>IF(编辑!K484="","",编辑!K484)</f>
        <v/>
      </c>
      <c r="F484" s="109">
        <f>IF(编辑!L484="","",编辑!L484)</f>
        <v>3007</v>
      </c>
      <c r="G484" s="109">
        <f>IF(编辑!N484="","",编辑!N484)</f>
        <v>1</v>
      </c>
      <c r="H484" s="109">
        <f>IF(编辑!O484="","",编辑!O484)</f>
        <v>1</v>
      </c>
      <c r="I484" s="109">
        <f>IF(编辑!P484="","",编辑!P484)</f>
        <v>80</v>
      </c>
      <c r="J484" s="109">
        <f>IF(编辑!Q484="","",编辑!Q484)</f>
        <v>3107</v>
      </c>
      <c r="K484" s="109">
        <f>IF(编辑!S484="","",编辑!S484)</f>
        <v>1</v>
      </c>
      <c r="L484" s="109">
        <f>IF(编辑!T484="","",编辑!T484)</f>
        <v>1</v>
      </c>
      <c r="M484" s="109">
        <f>IF(编辑!U484="","",编辑!U484)</f>
        <v>80</v>
      </c>
      <c r="N484" s="109">
        <f>IF(编辑!V484="","",编辑!V484)</f>
        <v>3407</v>
      </c>
      <c r="O484" s="109">
        <f>IF(编辑!X484="","",编辑!X484)</f>
        <v>1</v>
      </c>
      <c r="P484" s="109">
        <f>IF(编辑!Y484="","",编辑!Y484)</f>
        <v>1</v>
      </c>
      <c r="Q484" s="109">
        <f>IF(编辑!Z484="","",编辑!Z484)</f>
        <v>80</v>
      </c>
      <c r="R484" s="109">
        <f>IF(编辑!AA484="","",编辑!AA484)</f>
        <v>1472</v>
      </c>
      <c r="S484" s="109">
        <f>IF(编辑!AC484="","",编辑!AC484)</f>
        <v>1</v>
      </c>
      <c r="T484" s="109">
        <f>IF(编辑!AD484="","",编辑!AD484)</f>
        <v>1</v>
      </c>
      <c r="U484" s="109">
        <f>IF(编辑!AE484="","",编辑!AE484)</f>
        <v>1</v>
      </c>
      <c r="V484" s="109" t="str">
        <f>IF(编辑!AF484="","",编辑!AF484)</f>
        <v/>
      </c>
      <c r="W484" s="109" t="str">
        <f>IF(编辑!AH484="","",编辑!AH484)</f>
        <v/>
      </c>
      <c r="X484" s="109" t="str">
        <f>IF(编辑!AI484="","",编辑!AI484)</f>
        <v/>
      </c>
      <c r="Y484" s="109" t="str">
        <f>IF(编辑!AJ484="","",编辑!AJ484)</f>
        <v/>
      </c>
      <c r="Z484" s="109" t="str">
        <f>IF(编辑!AK484="","",编辑!AK484)</f>
        <v/>
      </c>
      <c r="AA484" s="109" t="str">
        <f>IF(编辑!AM484="","",编辑!AM484)</f>
        <v/>
      </c>
      <c r="AB484" s="109" t="str">
        <f>IF(编辑!AN484="","",编辑!AN484)</f>
        <v/>
      </c>
      <c r="AC484" s="111" t="str">
        <f>IF(编辑!AO484="","",编辑!AO484)</f>
        <v/>
      </c>
    </row>
    <row r="485" spans="1:29">
      <c r="A485" s="109">
        <f>IF(编辑!A485="","",编辑!A485)</f>
        <v>150000</v>
      </c>
      <c r="B485" s="109" t="str">
        <f>IF(编辑!B485="","",编辑!B485)</f>
        <v>职业任务</v>
      </c>
      <c r="C485" s="109">
        <f>IF(编辑!I485="","",编辑!I485)</f>
        <v>23</v>
      </c>
      <c r="D485" s="109">
        <f>IF(编辑!J485="","",编辑!J485)</f>
        <v>5</v>
      </c>
      <c r="E485" s="109" t="str">
        <f>IF(编辑!K485="","",编辑!K485)</f>
        <v/>
      </c>
      <c r="F485" s="109" t="str">
        <f>IF(编辑!L485="","",编辑!L485)</f>
        <v/>
      </c>
      <c r="G485" s="109" t="str">
        <f>IF(编辑!N485="","",编辑!N485)</f>
        <v/>
      </c>
      <c r="H485" s="109" t="str">
        <f>IF(编辑!O485="","",编辑!O485)</f>
        <v/>
      </c>
      <c r="I485" s="109" t="str">
        <f>IF(编辑!P485="","",编辑!P485)</f>
        <v/>
      </c>
      <c r="J485" s="109" t="str">
        <f>IF(编辑!Q485="","",编辑!Q485)</f>
        <v/>
      </c>
      <c r="K485" s="109" t="str">
        <f>IF(编辑!S485="","",编辑!S485)</f>
        <v/>
      </c>
      <c r="L485" s="109" t="str">
        <f>IF(编辑!T485="","",编辑!T485)</f>
        <v/>
      </c>
      <c r="M485" s="109" t="str">
        <f>IF(编辑!U485="","",编辑!U485)</f>
        <v/>
      </c>
      <c r="N485" s="109" t="str">
        <f>IF(编辑!V485="","",编辑!V485)</f>
        <v/>
      </c>
      <c r="O485" s="109" t="str">
        <f>IF(编辑!X485="","",编辑!X485)</f>
        <v/>
      </c>
      <c r="P485" s="109">
        <f>IF(编辑!Y485="","",编辑!Y485)</f>
        <v>1</v>
      </c>
      <c r="Q485" s="109" t="str">
        <f>IF(编辑!Z485="","",编辑!Z485)</f>
        <v/>
      </c>
      <c r="R485" s="109" t="str">
        <f>IF(编辑!AA485="","",编辑!AA485)</f>
        <v/>
      </c>
      <c r="S485" s="109" t="str">
        <f>IF(编辑!AC485="","",编辑!AC485)</f>
        <v/>
      </c>
      <c r="T485" s="109" t="str">
        <f>IF(编辑!AD485="","",编辑!AD485)</f>
        <v/>
      </c>
      <c r="U485" s="109" t="str">
        <f>IF(编辑!AE485="","",编辑!AE485)</f>
        <v/>
      </c>
      <c r="V485" s="109" t="str">
        <f>IF(编辑!AF485="","",编辑!AF485)</f>
        <v/>
      </c>
      <c r="W485" s="109" t="str">
        <f>IF(编辑!AH485="","",编辑!AH485)</f>
        <v/>
      </c>
      <c r="X485" s="109" t="str">
        <f>IF(编辑!AI485="","",编辑!AI485)</f>
        <v/>
      </c>
      <c r="Y485" s="109" t="str">
        <f>IF(编辑!AJ485="","",编辑!AJ485)</f>
        <v/>
      </c>
      <c r="Z485" s="109" t="str">
        <f>IF(编辑!AK485="","",编辑!AK485)</f>
        <v/>
      </c>
      <c r="AA485" s="109" t="str">
        <f>IF(编辑!AM485="","",编辑!AM485)</f>
        <v/>
      </c>
      <c r="AB485" s="109" t="str">
        <f>IF(编辑!AN485="","",编辑!AN485)</f>
        <v/>
      </c>
      <c r="AC485" s="111" t="str">
        <f>IF(编辑!AO485="","",编辑!AO485)</f>
        <v/>
      </c>
    </row>
    <row r="486" spans="1:29">
      <c r="A486" s="109">
        <f>IF(编辑!A486="","",编辑!A486)</f>
        <v>150001</v>
      </c>
      <c r="B486" s="109" t="str">
        <f>IF(编辑!B486="","",编辑!B486)</f>
        <v>职业任务</v>
      </c>
      <c r="C486" s="109">
        <f>IF(编辑!I486="","",编辑!I486)</f>
        <v>190</v>
      </c>
      <c r="D486" s="109">
        <f>IF(编辑!J486="","",编辑!J486)</f>
        <v>5</v>
      </c>
      <c r="E486" s="109" t="str">
        <f>IF(编辑!K486="","",编辑!K486)</f>
        <v/>
      </c>
      <c r="F486" s="109" t="str">
        <f>IF(编辑!L486="","",编辑!L486)</f>
        <v/>
      </c>
      <c r="G486" s="109" t="str">
        <f>IF(编辑!N486="","",编辑!N486)</f>
        <v/>
      </c>
      <c r="H486" s="109" t="str">
        <f>IF(编辑!O486="","",编辑!O486)</f>
        <v/>
      </c>
      <c r="I486" s="109" t="str">
        <f>IF(编辑!P486="","",编辑!P486)</f>
        <v/>
      </c>
      <c r="J486" s="109" t="str">
        <f>IF(编辑!Q486="","",编辑!Q486)</f>
        <v/>
      </c>
      <c r="K486" s="109" t="str">
        <f>IF(编辑!S486="","",编辑!S486)</f>
        <v/>
      </c>
      <c r="L486" s="109" t="str">
        <f>IF(编辑!T486="","",编辑!T486)</f>
        <v/>
      </c>
      <c r="M486" s="109" t="str">
        <f>IF(编辑!U486="","",编辑!U486)</f>
        <v/>
      </c>
      <c r="N486" s="109" t="str">
        <f>IF(编辑!V486="","",编辑!V486)</f>
        <v/>
      </c>
      <c r="O486" s="109" t="str">
        <f>IF(编辑!X486="","",编辑!X486)</f>
        <v/>
      </c>
      <c r="P486" s="109">
        <f>IF(编辑!Y486="","",编辑!Y486)</f>
        <v>1</v>
      </c>
      <c r="Q486" s="109" t="str">
        <f>IF(编辑!Z486="","",编辑!Z486)</f>
        <v/>
      </c>
      <c r="R486" s="109" t="str">
        <f>IF(编辑!AA486="","",编辑!AA486)</f>
        <v/>
      </c>
      <c r="S486" s="109" t="str">
        <f>IF(编辑!AC486="","",编辑!AC486)</f>
        <v/>
      </c>
      <c r="T486" s="109" t="str">
        <f>IF(编辑!AD486="","",编辑!AD486)</f>
        <v/>
      </c>
      <c r="U486" s="109" t="str">
        <f>IF(编辑!AE486="","",编辑!AE486)</f>
        <v/>
      </c>
      <c r="V486" s="109" t="str">
        <f>IF(编辑!AF486="","",编辑!AF486)</f>
        <v/>
      </c>
      <c r="W486" s="109" t="str">
        <f>IF(编辑!AH486="","",编辑!AH486)</f>
        <v/>
      </c>
      <c r="X486" s="109" t="str">
        <f>IF(编辑!AI486="","",编辑!AI486)</f>
        <v/>
      </c>
      <c r="Y486" s="109" t="str">
        <f>IF(编辑!AJ486="","",编辑!AJ486)</f>
        <v/>
      </c>
      <c r="Z486" s="109" t="str">
        <f>IF(编辑!AK486="","",编辑!AK486)</f>
        <v/>
      </c>
      <c r="AA486" s="109" t="str">
        <f>IF(编辑!AM486="","",编辑!AM486)</f>
        <v/>
      </c>
      <c r="AB486" s="109" t="str">
        <f>IF(编辑!AN486="","",编辑!AN486)</f>
        <v/>
      </c>
      <c r="AC486" s="111" t="str">
        <f>IF(编辑!AO486="","",编辑!AO486)</f>
        <v/>
      </c>
    </row>
    <row r="487" spans="1:29">
      <c r="A487" s="109">
        <f>IF(编辑!A487="","",编辑!A487)</f>
        <v>150002</v>
      </c>
      <c r="B487" s="109" t="str">
        <f>IF(编辑!B487="","",编辑!B487)</f>
        <v>职业任务</v>
      </c>
      <c r="C487" s="109">
        <f>IF(编辑!I487="","",编辑!I487)</f>
        <v>190</v>
      </c>
      <c r="D487" s="109">
        <f>IF(编辑!J487="","",编辑!J487)</f>
        <v>5</v>
      </c>
      <c r="E487" s="109" t="str">
        <f>IF(编辑!K487="","",编辑!K487)</f>
        <v/>
      </c>
      <c r="F487" s="109" t="str">
        <f>IF(编辑!L487="","",编辑!L487)</f>
        <v/>
      </c>
      <c r="G487" s="109" t="str">
        <f>IF(编辑!N487="","",编辑!N487)</f>
        <v/>
      </c>
      <c r="H487" s="109" t="str">
        <f>IF(编辑!O487="","",编辑!O487)</f>
        <v/>
      </c>
      <c r="I487" s="109" t="str">
        <f>IF(编辑!P487="","",编辑!P487)</f>
        <v/>
      </c>
      <c r="J487" s="109" t="str">
        <f>IF(编辑!Q487="","",编辑!Q487)</f>
        <v/>
      </c>
      <c r="K487" s="109" t="str">
        <f>IF(编辑!S487="","",编辑!S487)</f>
        <v/>
      </c>
      <c r="L487" s="109" t="str">
        <f>IF(编辑!T487="","",编辑!T487)</f>
        <v/>
      </c>
      <c r="M487" s="109" t="str">
        <f>IF(编辑!U487="","",编辑!U487)</f>
        <v/>
      </c>
      <c r="N487" s="109" t="str">
        <f>IF(编辑!V487="","",编辑!V487)</f>
        <v/>
      </c>
      <c r="O487" s="109" t="str">
        <f>IF(编辑!X487="","",编辑!X487)</f>
        <v/>
      </c>
      <c r="P487" s="109">
        <f>IF(编辑!Y487="","",编辑!Y487)</f>
        <v>1</v>
      </c>
      <c r="Q487" s="109" t="str">
        <f>IF(编辑!Z487="","",编辑!Z487)</f>
        <v/>
      </c>
      <c r="R487" s="109" t="str">
        <f>IF(编辑!AA487="","",编辑!AA487)</f>
        <v/>
      </c>
      <c r="S487" s="109" t="str">
        <f>IF(编辑!AC487="","",编辑!AC487)</f>
        <v/>
      </c>
      <c r="T487" s="109" t="str">
        <f>IF(编辑!AD487="","",编辑!AD487)</f>
        <v/>
      </c>
      <c r="U487" s="109" t="str">
        <f>IF(编辑!AE487="","",编辑!AE487)</f>
        <v/>
      </c>
      <c r="V487" s="109" t="str">
        <f>IF(编辑!AF487="","",编辑!AF487)</f>
        <v/>
      </c>
      <c r="W487" s="109" t="str">
        <f>IF(编辑!AH487="","",编辑!AH487)</f>
        <v/>
      </c>
      <c r="X487" s="109" t="str">
        <f>IF(编辑!AI487="","",编辑!AI487)</f>
        <v/>
      </c>
      <c r="Y487" s="109" t="str">
        <f>IF(编辑!AJ487="","",编辑!AJ487)</f>
        <v/>
      </c>
      <c r="Z487" s="109" t="str">
        <f>IF(编辑!AK487="","",编辑!AK487)</f>
        <v/>
      </c>
      <c r="AA487" s="109" t="str">
        <f>IF(编辑!AM487="","",编辑!AM487)</f>
        <v/>
      </c>
      <c r="AB487" s="109" t="str">
        <f>IF(编辑!AN487="","",编辑!AN487)</f>
        <v/>
      </c>
      <c r="AC487" s="111" t="str">
        <f>IF(编辑!AO487="","",编辑!AO487)</f>
        <v/>
      </c>
    </row>
    <row r="488" spans="1:29">
      <c r="A488" s="109">
        <f>IF(编辑!A488="","",编辑!A488)</f>
        <v>150003</v>
      </c>
      <c r="B488" s="109" t="str">
        <f>IF(编辑!B488="","",编辑!B488)</f>
        <v>职业任务</v>
      </c>
      <c r="C488" s="109">
        <f>IF(编辑!I488="","",编辑!I488)</f>
        <v>190</v>
      </c>
      <c r="D488" s="109">
        <f>IF(编辑!J488="","",编辑!J488)</f>
        <v>5</v>
      </c>
      <c r="E488" s="109" t="str">
        <f>IF(编辑!K488="","",编辑!K488)</f>
        <v/>
      </c>
      <c r="F488" s="109" t="str">
        <f>IF(编辑!L488="","",编辑!L488)</f>
        <v/>
      </c>
      <c r="G488" s="109" t="str">
        <f>IF(编辑!N488="","",编辑!N488)</f>
        <v/>
      </c>
      <c r="H488" s="109" t="str">
        <f>IF(编辑!O488="","",编辑!O488)</f>
        <v/>
      </c>
      <c r="I488" s="109" t="str">
        <f>IF(编辑!P488="","",编辑!P488)</f>
        <v/>
      </c>
      <c r="J488" s="109" t="str">
        <f>IF(编辑!Q488="","",编辑!Q488)</f>
        <v/>
      </c>
      <c r="K488" s="109" t="str">
        <f>IF(编辑!S488="","",编辑!S488)</f>
        <v/>
      </c>
      <c r="L488" s="109" t="str">
        <f>IF(编辑!T488="","",编辑!T488)</f>
        <v/>
      </c>
      <c r="M488" s="109" t="str">
        <f>IF(编辑!U488="","",编辑!U488)</f>
        <v/>
      </c>
      <c r="N488" s="109" t="str">
        <f>IF(编辑!V488="","",编辑!V488)</f>
        <v/>
      </c>
      <c r="O488" s="109" t="str">
        <f>IF(编辑!X488="","",编辑!X488)</f>
        <v/>
      </c>
      <c r="P488" s="109">
        <f>IF(编辑!Y488="","",编辑!Y488)</f>
        <v>1</v>
      </c>
      <c r="Q488" s="109" t="str">
        <f>IF(编辑!Z488="","",编辑!Z488)</f>
        <v/>
      </c>
      <c r="R488" s="109" t="str">
        <f>IF(编辑!AA488="","",编辑!AA488)</f>
        <v/>
      </c>
      <c r="S488" s="109" t="str">
        <f>IF(编辑!AC488="","",编辑!AC488)</f>
        <v/>
      </c>
      <c r="T488" s="109" t="str">
        <f>IF(编辑!AD488="","",编辑!AD488)</f>
        <v/>
      </c>
      <c r="U488" s="109" t="str">
        <f>IF(编辑!AE488="","",编辑!AE488)</f>
        <v/>
      </c>
      <c r="V488" s="109" t="str">
        <f>IF(编辑!AF488="","",编辑!AF488)</f>
        <v/>
      </c>
      <c r="W488" s="109" t="str">
        <f>IF(编辑!AH488="","",编辑!AH488)</f>
        <v/>
      </c>
      <c r="X488" s="109" t="str">
        <f>IF(编辑!AI488="","",编辑!AI488)</f>
        <v/>
      </c>
      <c r="Y488" s="109" t="str">
        <f>IF(编辑!AJ488="","",编辑!AJ488)</f>
        <v/>
      </c>
      <c r="Z488" s="109" t="str">
        <f>IF(编辑!AK488="","",编辑!AK488)</f>
        <v/>
      </c>
      <c r="AA488" s="109" t="str">
        <f>IF(编辑!AM488="","",编辑!AM488)</f>
        <v/>
      </c>
      <c r="AB488" s="109" t="str">
        <f>IF(编辑!AN488="","",编辑!AN488)</f>
        <v/>
      </c>
      <c r="AC488" s="111" t="str">
        <f>IF(编辑!AO488="","",编辑!AO488)</f>
        <v/>
      </c>
    </row>
    <row r="489" spans="1:29">
      <c r="A489" s="109">
        <f>IF(编辑!A489="","",编辑!A489)</f>
        <v>150004</v>
      </c>
      <c r="B489" s="109" t="str">
        <f>IF(编辑!B489="","",编辑!B489)</f>
        <v>职业任务</v>
      </c>
      <c r="C489" s="109">
        <f>IF(编辑!I489="","",编辑!I489)</f>
        <v>190</v>
      </c>
      <c r="D489" s="109">
        <f>IF(编辑!J489="","",编辑!J489)</f>
        <v>5</v>
      </c>
      <c r="E489" s="109" t="str">
        <f>IF(编辑!K489="","",编辑!K489)</f>
        <v/>
      </c>
      <c r="F489" s="109" t="str">
        <f>IF(编辑!L489="","",编辑!L489)</f>
        <v/>
      </c>
      <c r="G489" s="109" t="str">
        <f>IF(编辑!N489="","",编辑!N489)</f>
        <v/>
      </c>
      <c r="H489" s="109" t="str">
        <f>IF(编辑!O489="","",编辑!O489)</f>
        <v/>
      </c>
      <c r="I489" s="109" t="str">
        <f>IF(编辑!P489="","",编辑!P489)</f>
        <v/>
      </c>
      <c r="J489" s="109" t="str">
        <f>IF(编辑!Q489="","",编辑!Q489)</f>
        <v/>
      </c>
      <c r="K489" s="109" t="str">
        <f>IF(编辑!S489="","",编辑!S489)</f>
        <v/>
      </c>
      <c r="L489" s="109" t="str">
        <f>IF(编辑!T489="","",编辑!T489)</f>
        <v/>
      </c>
      <c r="M489" s="109" t="str">
        <f>IF(编辑!U489="","",编辑!U489)</f>
        <v/>
      </c>
      <c r="N489" s="109" t="str">
        <f>IF(编辑!V489="","",编辑!V489)</f>
        <v/>
      </c>
      <c r="O489" s="109" t="str">
        <f>IF(编辑!X489="","",编辑!X489)</f>
        <v/>
      </c>
      <c r="P489" s="109">
        <f>IF(编辑!Y489="","",编辑!Y489)</f>
        <v>1</v>
      </c>
      <c r="Q489" s="109" t="str">
        <f>IF(编辑!Z489="","",编辑!Z489)</f>
        <v/>
      </c>
      <c r="R489" s="109" t="str">
        <f>IF(编辑!AA489="","",编辑!AA489)</f>
        <v/>
      </c>
      <c r="S489" s="109" t="str">
        <f>IF(编辑!AC489="","",编辑!AC489)</f>
        <v/>
      </c>
      <c r="T489" s="109" t="str">
        <f>IF(编辑!AD489="","",编辑!AD489)</f>
        <v/>
      </c>
      <c r="U489" s="109" t="str">
        <f>IF(编辑!AE489="","",编辑!AE489)</f>
        <v/>
      </c>
      <c r="V489" s="109" t="str">
        <f>IF(编辑!AF489="","",编辑!AF489)</f>
        <v/>
      </c>
      <c r="W489" s="109" t="str">
        <f>IF(编辑!AH489="","",编辑!AH489)</f>
        <v/>
      </c>
      <c r="X489" s="109" t="str">
        <f>IF(编辑!AI489="","",编辑!AI489)</f>
        <v/>
      </c>
      <c r="Y489" s="109" t="str">
        <f>IF(编辑!AJ489="","",编辑!AJ489)</f>
        <v/>
      </c>
      <c r="Z489" s="109" t="str">
        <f>IF(编辑!AK489="","",编辑!AK489)</f>
        <v/>
      </c>
      <c r="AA489" s="109" t="str">
        <f>IF(编辑!AM489="","",编辑!AM489)</f>
        <v/>
      </c>
      <c r="AB489" s="109" t="str">
        <f>IF(编辑!AN489="","",编辑!AN489)</f>
        <v/>
      </c>
      <c r="AC489" s="111" t="str">
        <f>IF(编辑!AO489="","",编辑!AO489)</f>
        <v/>
      </c>
    </row>
    <row r="490" spans="1:29">
      <c r="A490" s="109">
        <f>IF(编辑!A490="","",编辑!A490)</f>
        <v>150005</v>
      </c>
      <c r="B490" s="109" t="str">
        <f>IF(编辑!B490="","",编辑!B490)</f>
        <v>职业任务</v>
      </c>
      <c r="C490" s="109">
        <f>IF(编辑!I490="","",编辑!I490)</f>
        <v>190</v>
      </c>
      <c r="D490" s="109">
        <f>IF(编辑!J490="","",编辑!J490)</f>
        <v>5</v>
      </c>
      <c r="E490" s="109" t="str">
        <f>IF(编辑!K490="","",编辑!K490)</f>
        <v/>
      </c>
      <c r="F490" s="109" t="str">
        <f>IF(编辑!L490="","",编辑!L490)</f>
        <v/>
      </c>
      <c r="G490" s="109" t="str">
        <f>IF(编辑!N490="","",编辑!N490)</f>
        <v/>
      </c>
      <c r="H490" s="109" t="str">
        <f>IF(编辑!O490="","",编辑!O490)</f>
        <v/>
      </c>
      <c r="I490" s="109" t="str">
        <f>IF(编辑!P490="","",编辑!P490)</f>
        <v/>
      </c>
      <c r="J490" s="109" t="str">
        <f>IF(编辑!Q490="","",编辑!Q490)</f>
        <v/>
      </c>
      <c r="K490" s="109" t="str">
        <f>IF(编辑!S490="","",编辑!S490)</f>
        <v/>
      </c>
      <c r="L490" s="109" t="str">
        <f>IF(编辑!T490="","",编辑!T490)</f>
        <v/>
      </c>
      <c r="M490" s="109" t="str">
        <f>IF(编辑!U490="","",编辑!U490)</f>
        <v/>
      </c>
      <c r="N490" s="109" t="str">
        <f>IF(编辑!V490="","",编辑!V490)</f>
        <v/>
      </c>
      <c r="O490" s="109" t="str">
        <f>IF(编辑!X490="","",编辑!X490)</f>
        <v/>
      </c>
      <c r="P490" s="109">
        <f>IF(编辑!Y490="","",编辑!Y490)</f>
        <v>1</v>
      </c>
      <c r="Q490" s="109" t="str">
        <f>IF(编辑!Z490="","",编辑!Z490)</f>
        <v/>
      </c>
      <c r="R490" s="109" t="str">
        <f>IF(编辑!AA490="","",编辑!AA490)</f>
        <v/>
      </c>
      <c r="S490" s="109" t="str">
        <f>IF(编辑!AC490="","",编辑!AC490)</f>
        <v/>
      </c>
      <c r="T490" s="109" t="str">
        <f>IF(编辑!AD490="","",编辑!AD490)</f>
        <v/>
      </c>
      <c r="U490" s="109" t="str">
        <f>IF(编辑!AE490="","",编辑!AE490)</f>
        <v/>
      </c>
      <c r="V490" s="109" t="str">
        <f>IF(编辑!AF490="","",编辑!AF490)</f>
        <v/>
      </c>
      <c r="W490" s="109" t="str">
        <f>IF(编辑!AH490="","",编辑!AH490)</f>
        <v/>
      </c>
      <c r="X490" s="109" t="str">
        <f>IF(编辑!AI490="","",编辑!AI490)</f>
        <v/>
      </c>
      <c r="Y490" s="109" t="str">
        <f>IF(编辑!AJ490="","",编辑!AJ490)</f>
        <v/>
      </c>
      <c r="Z490" s="109" t="str">
        <f>IF(编辑!AK490="","",编辑!AK490)</f>
        <v/>
      </c>
      <c r="AA490" s="109" t="str">
        <f>IF(编辑!AM490="","",编辑!AM490)</f>
        <v/>
      </c>
      <c r="AB490" s="109" t="str">
        <f>IF(编辑!AN490="","",编辑!AN490)</f>
        <v/>
      </c>
      <c r="AC490" s="111" t="str">
        <f>IF(编辑!AO490="","",编辑!AO490)</f>
        <v/>
      </c>
    </row>
    <row r="491" spans="1:29">
      <c r="A491" s="109">
        <f>IF(编辑!A491="","",编辑!A491)</f>
        <v>130000</v>
      </c>
      <c r="B491" s="109" t="str">
        <f>IF(编辑!B491="","",编辑!B491)</f>
        <v>日常悬赏任务</v>
      </c>
      <c r="C491" s="109">
        <f>IF(编辑!I491="","",编辑!I491)</f>
        <v>1440</v>
      </c>
      <c r="D491" s="109">
        <f>IF(编辑!J491="","",编辑!J491)</f>
        <v>5</v>
      </c>
      <c r="E491" s="109" t="str">
        <f>IF(编辑!K491="","",编辑!K491)</f>
        <v/>
      </c>
      <c r="F491" s="109" t="str">
        <f>IF(编辑!L491="","",编辑!L491)</f>
        <v/>
      </c>
      <c r="G491" s="109" t="str">
        <f>IF(编辑!N491="","",编辑!N491)</f>
        <v/>
      </c>
      <c r="H491" s="109" t="str">
        <f>IF(编辑!O491="","",编辑!O491)</f>
        <v/>
      </c>
      <c r="I491" s="109" t="str">
        <f>IF(编辑!P491="","",编辑!P491)</f>
        <v/>
      </c>
      <c r="J491" s="109" t="str">
        <f>IF(编辑!Q491="","",编辑!Q491)</f>
        <v/>
      </c>
      <c r="K491" s="109" t="str">
        <f>IF(编辑!S491="","",编辑!S491)</f>
        <v/>
      </c>
      <c r="L491" s="109" t="str">
        <f>IF(编辑!T491="","",编辑!T491)</f>
        <v/>
      </c>
      <c r="M491" s="109" t="str">
        <f>IF(编辑!U491="","",编辑!U491)</f>
        <v/>
      </c>
      <c r="N491" s="109" t="str">
        <f>IF(编辑!V491="","",编辑!V491)</f>
        <v/>
      </c>
      <c r="O491" s="109" t="str">
        <f>IF(编辑!X491="","",编辑!X491)</f>
        <v/>
      </c>
      <c r="P491" s="109" t="str">
        <f>IF(编辑!Y491="","",编辑!Y491)</f>
        <v/>
      </c>
      <c r="Q491" s="109" t="str">
        <f>IF(编辑!Z491="","",编辑!Z491)</f>
        <v/>
      </c>
      <c r="R491" s="109" t="str">
        <f>IF(编辑!AA491="","",编辑!AA491)</f>
        <v/>
      </c>
      <c r="S491" s="109" t="str">
        <f>IF(编辑!AC491="","",编辑!AC491)</f>
        <v/>
      </c>
      <c r="T491" s="109" t="str">
        <f>IF(编辑!AD491="","",编辑!AD491)</f>
        <v/>
      </c>
      <c r="U491" s="109" t="str">
        <f>IF(编辑!AE491="","",编辑!AE491)</f>
        <v/>
      </c>
      <c r="V491" s="109" t="str">
        <f>IF(编辑!AF491="","",编辑!AF491)</f>
        <v/>
      </c>
      <c r="W491" s="109" t="str">
        <f>IF(编辑!AH491="","",编辑!AH491)</f>
        <v/>
      </c>
      <c r="X491" s="109" t="str">
        <f>IF(编辑!AI491="","",编辑!AI491)</f>
        <v/>
      </c>
      <c r="Y491" s="109" t="str">
        <f>IF(编辑!AJ491="","",编辑!AJ491)</f>
        <v/>
      </c>
      <c r="Z491" s="109" t="str">
        <f>IF(编辑!AK491="","",编辑!AK491)</f>
        <v/>
      </c>
      <c r="AA491" s="109" t="str">
        <f>IF(编辑!AM491="","",编辑!AM491)</f>
        <v/>
      </c>
      <c r="AB491" s="109" t="str">
        <f>IF(编辑!AN491="","",编辑!AN491)</f>
        <v/>
      </c>
      <c r="AC491" s="111" t="str">
        <f>IF(编辑!AO491="","",编辑!AO491)</f>
        <v/>
      </c>
    </row>
    <row r="492" spans="1:29">
      <c r="A492" s="109">
        <f>IF(编辑!A492="","",编辑!A492)</f>
        <v>130001</v>
      </c>
      <c r="B492" s="109" t="str">
        <f>IF(编辑!B492="","",编辑!B492)</f>
        <v>日常悬赏任务</v>
      </c>
      <c r="C492" s="109">
        <f>IF(编辑!I492="","",编辑!I492)</f>
        <v>3480</v>
      </c>
      <c r="D492" s="109">
        <f>IF(编辑!J492="","",编辑!J492)</f>
        <v>5</v>
      </c>
      <c r="E492" s="109" t="str">
        <f>IF(编辑!K492="","",编辑!K492)</f>
        <v/>
      </c>
      <c r="F492" s="109" t="str">
        <f>IF(编辑!L492="","",编辑!L492)</f>
        <v/>
      </c>
      <c r="G492" s="109" t="str">
        <f>IF(编辑!N492="","",编辑!N492)</f>
        <v/>
      </c>
      <c r="H492" s="109" t="str">
        <f>IF(编辑!O492="","",编辑!O492)</f>
        <v/>
      </c>
      <c r="I492" s="109" t="str">
        <f>IF(编辑!P492="","",编辑!P492)</f>
        <v/>
      </c>
      <c r="J492" s="109" t="str">
        <f>IF(编辑!Q492="","",编辑!Q492)</f>
        <v/>
      </c>
      <c r="K492" s="109" t="str">
        <f>IF(编辑!S492="","",编辑!S492)</f>
        <v/>
      </c>
      <c r="L492" s="109" t="str">
        <f>IF(编辑!T492="","",编辑!T492)</f>
        <v/>
      </c>
      <c r="M492" s="109" t="str">
        <f>IF(编辑!U492="","",编辑!U492)</f>
        <v/>
      </c>
      <c r="N492" s="109" t="str">
        <f>IF(编辑!V492="","",编辑!V492)</f>
        <v/>
      </c>
      <c r="O492" s="109" t="str">
        <f>IF(编辑!X492="","",编辑!X492)</f>
        <v/>
      </c>
      <c r="P492" s="109" t="str">
        <f>IF(编辑!Y492="","",编辑!Y492)</f>
        <v/>
      </c>
      <c r="Q492" s="109" t="str">
        <f>IF(编辑!Z492="","",编辑!Z492)</f>
        <v/>
      </c>
      <c r="R492" s="109" t="str">
        <f>IF(编辑!AA492="","",编辑!AA492)</f>
        <v/>
      </c>
      <c r="S492" s="109" t="str">
        <f>IF(编辑!AC492="","",编辑!AC492)</f>
        <v/>
      </c>
      <c r="T492" s="109" t="str">
        <f>IF(编辑!AD492="","",编辑!AD492)</f>
        <v/>
      </c>
      <c r="U492" s="109" t="str">
        <f>IF(编辑!AE492="","",编辑!AE492)</f>
        <v/>
      </c>
      <c r="V492" s="109" t="str">
        <f>IF(编辑!AF492="","",编辑!AF492)</f>
        <v/>
      </c>
      <c r="W492" s="109" t="str">
        <f>IF(编辑!AH492="","",编辑!AH492)</f>
        <v/>
      </c>
      <c r="X492" s="109" t="str">
        <f>IF(编辑!AI492="","",编辑!AI492)</f>
        <v/>
      </c>
      <c r="Y492" s="109" t="str">
        <f>IF(编辑!AJ492="","",编辑!AJ492)</f>
        <v/>
      </c>
      <c r="Z492" s="109" t="str">
        <f>IF(编辑!AK492="","",编辑!AK492)</f>
        <v/>
      </c>
      <c r="AA492" s="109" t="str">
        <f>IF(编辑!AM492="","",编辑!AM492)</f>
        <v/>
      </c>
      <c r="AB492" s="109" t="str">
        <f>IF(编辑!AN492="","",编辑!AN492)</f>
        <v/>
      </c>
      <c r="AC492" s="111" t="str">
        <f>IF(编辑!AO492="","",编辑!AO492)</f>
        <v/>
      </c>
    </row>
    <row r="493" spans="1:29">
      <c r="A493" s="109">
        <f>IF(编辑!A493="","",编辑!A493)</f>
        <v>130002</v>
      </c>
      <c r="B493" s="109" t="str">
        <f>IF(编辑!B493="","",编辑!B493)</f>
        <v>日常悬赏任务</v>
      </c>
      <c r="C493" s="109">
        <f>IF(编辑!I493="","",编辑!I493)</f>
        <v>3480</v>
      </c>
      <c r="D493" s="109">
        <f>IF(编辑!J493="","",编辑!J493)</f>
        <v>5</v>
      </c>
      <c r="E493" s="109" t="str">
        <f>IF(编辑!K493="","",编辑!K493)</f>
        <v/>
      </c>
      <c r="F493" s="109" t="str">
        <f>IF(编辑!L493="","",编辑!L493)</f>
        <v/>
      </c>
      <c r="G493" s="109" t="str">
        <f>IF(编辑!N493="","",编辑!N493)</f>
        <v/>
      </c>
      <c r="H493" s="109" t="str">
        <f>IF(编辑!O493="","",编辑!O493)</f>
        <v/>
      </c>
      <c r="I493" s="109" t="str">
        <f>IF(编辑!P493="","",编辑!P493)</f>
        <v/>
      </c>
      <c r="J493" s="109" t="str">
        <f>IF(编辑!Q493="","",编辑!Q493)</f>
        <v/>
      </c>
      <c r="K493" s="109" t="str">
        <f>IF(编辑!S493="","",编辑!S493)</f>
        <v/>
      </c>
      <c r="L493" s="109" t="str">
        <f>IF(编辑!T493="","",编辑!T493)</f>
        <v/>
      </c>
      <c r="M493" s="109" t="str">
        <f>IF(编辑!U493="","",编辑!U493)</f>
        <v/>
      </c>
      <c r="N493" s="109" t="str">
        <f>IF(编辑!V493="","",编辑!V493)</f>
        <v/>
      </c>
      <c r="O493" s="109" t="str">
        <f>IF(编辑!X493="","",编辑!X493)</f>
        <v/>
      </c>
      <c r="P493" s="109" t="str">
        <f>IF(编辑!Y493="","",编辑!Y493)</f>
        <v/>
      </c>
      <c r="Q493" s="109" t="str">
        <f>IF(编辑!Z493="","",编辑!Z493)</f>
        <v/>
      </c>
      <c r="R493" s="109" t="str">
        <f>IF(编辑!AA493="","",编辑!AA493)</f>
        <v/>
      </c>
      <c r="S493" s="109" t="str">
        <f>IF(编辑!AC493="","",编辑!AC493)</f>
        <v/>
      </c>
      <c r="T493" s="109" t="str">
        <f>IF(编辑!AD493="","",编辑!AD493)</f>
        <v/>
      </c>
      <c r="U493" s="109" t="str">
        <f>IF(编辑!AE493="","",编辑!AE493)</f>
        <v/>
      </c>
      <c r="V493" s="109" t="str">
        <f>IF(编辑!AF493="","",编辑!AF493)</f>
        <v/>
      </c>
      <c r="W493" s="109" t="str">
        <f>IF(编辑!AH493="","",编辑!AH493)</f>
        <v/>
      </c>
      <c r="X493" s="109" t="str">
        <f>IF(编辑!AI493="","",编辑!AI493)</f>
        <v/>
      </c>
      <c r="Y493" s="109" t="str">
        <f>IF(编辑!AJ493="","",编辑!AJ493)</f>
        <v/>
      </c>
      <c r="Z493" s="109" t="str">
        <f>IF(编辑!AK493="","",编辑!AK493)</f>
        <v/>
      </c>
      <c r="AA493" s="109" t="str">
        <f>IF(编辑!AM493="","",编辑!AM493)</f>
        <v/>
      </c>
      <c r="AB493" s="109" t="str">
        <f>IF(编辑!AN493="","",编辑!AN493)</f>
        <v/>
      </c>
      <c r="AC493" s="111" t="str">
        <f>IF(编辑!AO493="","",编辑!AO493)</f>
        <v/>
      </c>
    </row>
    <row r="494" spans="1:29">
      <c r="A494" s="109">
        <f>IF(编辑!A494="","",编辑!A494)</f>
        <v>130003</v>
      </c>
      <c r="B494" s="109" t="str">
        <f>IF(编辑!B494="","",编辑!B494)</f>
        <v>日常悬赏任务</v>
      </c>
      <c r="C494" s="109">
        <f>IF(编辑!I494="","",编辑!I494)</f>
        <v>3480</v>
      </c>
      <c r="D494" s="109">
        <f>IF(编辑!J494="","",编辑!J494)</f>
        <v>5</v>
      </c>
      <c r="E494" s="109" t="str">
        <f>IF(编辑!K494="","",编辑!K494)</f>
        <v/>
      </c>
      <c r="F494" s="109" t="str">
        <f>IF(编辑!L494="","",编辑!L494)</f>
        <v/>
      </c>
      <c r="G494" s="109" t="str">
        <f>IF(编辑!N494="","",编辑!N494)</f>
        <v/>
      </c>
      <c r="H494" s="109" t="str">
        <f>IF(编辑!O494="","",编辑!O494)</f>
        <v/>
      </c>
      <c r="I494" s="109" t="str">
        <f>IF(编辑!P494="","",编辑!P494)</f>
        <v/>
      </c>
      <c r="J494" s="109" t="str">
        <f>IF(编辑!Q494="","",编辑!Q494)</f>
        <v/>
      </c>
      <c r="K494" s="109" t="str">
        <f>IF(编辑!S494="","",编辑!S494)</f>
        <v/>
      </c>
      <c r="L494" s="109" t="str">
        <f>IF(编辑!T494="","",编辑!T494)</f>
        <v/>
      </c>
      <c r="M494" s="109" t="str">
        <f>IF(编辑!U494="","",编辑!U494)</f>
        <v/>
      </c>
      <c r="N494" s="109" t="str">
        <f>IF(编辑!V494="","",编辑!V494)</f>
        <v/>
      </c>
      <c r="O494" s="109" t="str">
        <f>IF(编辑!X494="","",编辑!X494)</f>
        <v/>
      </c>
      <c r="P494" s="109" t="str">
        <f>IF(编辑!Y494="","",编辑!Y494)</f>
        <v/>
      </c>
      <c r="Q494" s="109" t="str">
        <f>IF(编辑!Z494="","",编辑!Z494)</f>
        <v/>
      </c>
      <c r="R494" s="109" t="str">
        <f>IF(编辑!AA494="","",编辑!AA494)</f>
        <v/>
      </c>
      <c r="S494" s="109" t="str">
        <f>IF(编辑!AC494="","",编辑!AC494)</f>
        <v/>
      </c>
      <c r="T494" s="109" t="str">
        <f>IF(编辑!AD494="","",编辑!AD494)</f>
        <v/>
      </c>
      <c r="U494" s="109" t="str">
        <f>IF(编辑!AE494="","",编辑!AE494)</f>
        <v/>
      </c>
      <c r="V494" s="109" t="str">
        <f>IF(编辑!AF494="","",编辑!AF494)</f>
        <v/>
      </c>
      <c r="W494" s="109" t="str">
        <f>IF(编辑!AH494="","",编辑!AH494)</f>
        <v/>
      </c>
      <c r="X494" s="109" t="str">
        <f>IF(编辑!AI494="","",编辑!AI494)</f>
        <v/>
      </c>
      <c r="Y494" s="109" t="str">
        <f>IF(编辑!AJ494="","",编辑!AJ494)</f>
        <v/>
      </c>
      <c r="Z494" s="109" t="str">
        <f>IF(编辑!AK494="","",编辑!AK494)</f>
        <v/>
      </c>
      <c r="AA494" s="109" t="str">
        <f>IF(编辑!AM494="","",编辑!AM494)</f>
        <v/>
      </c>
      <c r="AB494" s="109" t="str">
        <f>IF(编辑!AN494="","",编辑!AN494)</f>
        <v/>
      </c>
      <c r="AC494" s="111" t="str">
        <f>IF(编辑!AO494="","",编辑!AO494)</f>
        <v/>
      </c>
    </row>
    <row r="495" spans="1:29">
      <c r="A495" s="109">
        <f>IF(编辑!A495="","",编辑!A495)</f>
        <v>130004</v>
      </c>
      <c r="B495" s="109" t="str">
        <f>IF(编辑!B495="","",编辑!B495)</f>
        <v>日常悬赏任务</v>
      </c>
      <c r="C495" s="109">
        <f>IF(编辑!I495="","",编辑!I495)</f>
        <v>3480</v>
      </c>
      <c r="D495" s="109">
        <f>IF(编辑!J495="","",编辑!J495)</f>
        <v>5</v>
      </c>
      <c r="E495" s="109" t="str">
        <f>IF(编辑!K495="","",编辑!K495)</f>
        <v/>
      </c>
      <c r="F495" s="109" t="str">
        <f>IF(编辑!L495="","",编辑!L495)</f>
        <v/>
      </c>
      <c r="G495" s="109" t="str">
        <f>IF(编辑!N495="","",编辑!N495)</f>
        <v/>
      </c>
      <c r="H495" s="109" t="str">
        <f>IF(编辑!O495="","",编辑!O495)</f>
        <v/>
      </c>
      <c r="I495" s="109" t="str">
        <f>IF(编辑!P495="","",编辑!P495)</f>
        <v/>
      </c>
      <c r="J495" s="109" t="str">
        <f>IF(编辑!Q495="","",编辑!Q495)</f>
        <v/>
      </c>
      <c r="K495" s="109" t="str">
        <f>IF(编辑!S495="","",编辑!S495)</f>
        <v/>
      </c>
      <c r="L495" s="109" t="str">
        <f>IF(编辑!T495="","",编辑!T495)</f>
        <v/>
      </c>
      <c r="M495" s="109" t="str">
        <f>IF(编辑!U495="","",编辑!U495)</f>
        <v/>
      </c>
      <c r="N495" s="109" t="str">
        <f>IF(编辑!V495="","",编辑!V495)</f>
        <v/>
      </c>
      <c r="O495" s="109" t="str">
        <f>IF(编辑!X495="","",编辑!X495)</f>
        <v/>
      </c>
      <c r="P495" s="109" t="str">
        <f>IF(编辑!Y495="","",编辑!Y495)</f>
        <v/>
      </c>
      <c r="Q495" s="109" t="str">
        <f>IF(编辑!Z495="","",编辑!Z495)</f>
        <v/>
      </c>
      <c r="R495" s="109" t="str">
        <f>IF(编辑!AA495="","",编辑!AA495)</f>
        <v/>
      </c>
      <c r="S495" s="109" t="str">
        <f>IF(编辑!AC495="","",编辑!AC495)</f>
        <v/>
      </c>
      <c r="T495" s="109" t="str">
        <f>IF(编辑!AD495="","",编辑!AD495)</f>
        <v/>
      </c>
      <c r="U495" s="109" t="str">
        <f>IF(编辑!AE495="","",编辑!AE495)</f>
        <v/>
      </c>
      <c r="V495" s="109" t="str">
        <f>IF(编辑!AF495="","",编辑!AF495)</f>
        <v/>
      </c>
      <c r="W495" s="109" t="str">
        <f>IF(编辑!AH495="","",编辑!AH495)</f>
        <v/>
      </c>
      <c r="X495" s="109" t="str">
        <f>IF(编辑!AI495="","",编辑!AI495)</f>
        <v/>
      </c>
      <c r="Y495" s="109" t="str">
        <f>IF(编辑!AJ495="","",编辑!AJ495)</f>
        <v/>
      </c>
      <c r="Z495" s="109" t="str">
        <f>IF(编辑!AK495="","",编辑!AK495)</f>
        <v/>
      </c>
      <c r="AA495" s="109" t="str">
        <f>IF(编辑!AM495="","",编辑!AM495)</f>
        <v/>
      </c>
      <c r="AB495" s="109" t="str">
        <f>IF(编辑!AN495="","",编辑!AN495)</f>
        <v/>
      </c>
      <c r="AC495" s="111" t="str">
        <f>IF(编辑!AO495="","",编辑!AO495)</f>
        <v/>
      </c>
    </row>
    <row r="496" spans="1:29">
      <c r="A496" s="109">
        <f>IF(编辑!A496="","",编辑!A496)</f>
        <v>130005</v>
      </c>
      <c r="B496" s="109" t="str">
        <f>IF(编辑!B496="","",编辑!B496)</f>
        <v>日常悬赏任务</v>
      </c>
      <c r="C496" s="109">
        <f>IF(编辑!I496="","",编辑!I496)</f>
        <v>3480</v>
      </c>
      <c r="D496" s="109">
        <f>IF(编辑!J496="","",编辑!J496)</f>
        <v>5</v>
      </c>
      <c r="E496" s="109" t="str">
        <f>IF(编辑!K496="","",编辑!K496)</f>
        <v/>
      </c>
      <c r="F496" s="109" t="str">
        <f>IF(编辑!L496="","",编辑!L496)</f>
        <v/>
      </c>
      <c r="G496" s="109" t="str">
        <f>IF(编辑!N496="","",编辑!N496)</f>
        <v/>
      </c>
      <c r="H496" s="109" t="str">
        <f>IF(编辑!O496="","",编辑!O496)</f>
        <v/>
      </c>
      <c r="I496" s="109" t="str">
        <f>IF(编辑!P496="","",编辑!P496)</f>
        <v/>
      </c>
      <c r="J496" s="109" t="str">
        <f>IF(编辑!Q496="","",编辑!Q496)</f>
        <v/>
      </c>
      <c r="K496" s="109" t="str">
        <f>IF(编辑!S496="","",编辑!S496)</f>
        <v/>
      </c>
      <c r="L496" s="109" t="str">
        <f>IF(编辑!T496="","",编辑!T496)</f>
        <v/>
      </c>
      <c r="M496" s="109" t="str">
        <f>IF(编辑!U496="","",编辑!U496)</f>
        <v/>
      </c>
      <c r="N496" s="109" t="str">
        <f>IF(编辑!V496="","",编辑!V496)</f>
        <v/>
      </c>
      <c r="O496" s="109" t="str">
        <f>IF(编辑!X496="","",编辑!X496)</f>
        <v/>
      </c>
      <c r="P496" s="109" t="str">
        <f>IF(编辑!Y496="","",编辑!Y496)</f>
        <v/>
      </c>
      <c r="Q496" s="109" t="str">
        <f>IF(编辑!Z496="","",编辑!Z496)</f>
        <v/>
      </c>
      <c r="R496" s="109" t="str">
        <f>IF(编辑!AA496="","",编辑!AA496)</f>
        <v/>
      </c>
      <c r="S496" s="109" t="str">
        <f>IF(编辑!AC496="","",编辑!AC496)</f>
        <v/>
      </c>
      <c r="T496" s="109" t="str">
        <f>IF(编辑!AD496="","",编辑!AD496)</f>
        <v/>
      </c>
      <c r="U496" s="109" t="str">
        <f>IF(编辑!AE496="","",编辑!AE496)</f>
        <v/>
      </c>
      <c r="V496" s="109" t="str">
        <f>IF(编辑!AF496="","",编辑!AF496)</f>
        <v/>
      </c>
      <c r="W496" s="109" t="str">
        <f>IF(编辑!AH496="","",编辑!AH496)</f>
        <v/>
      </c>
      <c r="X496" s="109" t="str">
        <f>IF(编辑!AI496="","",编辑!AI496)</f>
        <v/>
      </c>
      <c r="Y496" s="109" t="str">
        <f>IF(编辑!AJ496="","",编辑!AJ496)</f>
        <v/>
      </c>
      <c r="Z496" s="109" t="str">
        <f>IF(编辑!AK496="","",编辑!AK496)</f>
        <v/>
      </c>
      <c r="AA496" s="109" t="str">
        <f>IF(编辑!AM496="","",编辑!AM496)</f>
        <v/>
      </c>
      <c r="AB496" s="109" t="str">
        <f>IF(编辑!AN496="","",编辑!AN496)</f>
        <v/>
      </c>
      <c r="AC496" s="111" t="str">
        <f>IF(编辑!AO496="","",编辑!AO496)</f>
        <v/>
      </c>
    </row>
    <row r="497" spans="1:29">
      <c r="A497" s="109">
        <f>IF(编辑!A497="","",编辑!A497)</f>
        <v>130006</v>
      </c>
      <c r="B497" s="109" t="str">
        <f>IF(编辑!B497="","",编辑!B497)</f>
        <v>日常悬赏任务</v>
      </c>
      <c r="C497" s="109">
        <f>IF(编辑!I497="","",编辑!I497)</f>
        <v>3480</v>
      </c>
      <c r="D497" s="109">
        <f>IF(编辑!J497="","",编辑!J497)</f>
        <v>5</v>
      </c>
      <c r="E497" s="109" t="str">
        <f>IF(编辑!K497="","",编辑!K497)</f>
        <v/>
      </c>
      <c r="F497" s="109" t="str">
        <f>IF(编辑!L497="","",编辑!L497)</f>
        <v/>
      </c>
      <c r="G497" s="109" t="str">
        <f>IF(编辑!N497="","",编辑!N497)</f>
        <v/>
      </c>
      <c r="H497" s="109" t="str">
        <f>IF(编辑!O497="","",编辑!O497)</f>
        <v/>
      </c>
      <c r="I497" s="109" t="str">
        <f>IF(编辑!P497="","",编辑!P497)</f>
        <v/>
      </c>
      <c r="J497" s="109" t="str">
        <f>IF(编辑!Q497="","",编辑!Q497)</f>
        <v/>
      </c>
      <c r="K497" s="109" t="str">
        <f>IF(编辑!S497="","",编辑!S497)</f>
        <v/>
      </c>
      <c r="L497" s="109" t="str">
        <f>IF(编辑!T497="","",编辑!T497)</f>
        <v/>
      </c>
      <c r="M497" s="109" t="str">
        <f>IF(编辑!U497="","",编辑!U497)</f>
        <v/>
      </c>
      <c r="N497" s="109" t="str">
        <f>IF(编辑!V497="","",编辑!V497)</f>
        <v/>
      </c>
      <c r="O497" s="109" t="str">
        <f>IF(编辑!X497="","",编辑!X497)</f>
        <v/>
      </c>
      <c r="P497" s="109" t="str">
        <f>IF(编辑!Y497="","",编辑!Y497)</f>
        <v/>
      </c>
      <c r="Q497" s="109" t="str">
        <f>IF(编辑!Z497="","",编辑!Z497)</f>
        <v/>
      </c>
      <c r="R497" s="109" t="str">
        <f>IF(编辑!AA497="","",编辑!AA497)</f>
        <v/>
      </c>
      <c r="S497" s="109" t="str">
        <f>IF(编辑!AC497="","",编辑!AC497)</f>
        <v/>
      </c>
      <c r="T497" s="109" t="str">
        <f>IF(编辑!AD497="","",编辑!AD497)</f>
        <v/>
      </c>
      <c r="U497" s="109" t="str">
        <f>IF(编辑!AE497="","",编辑!AE497)</f>
        <v/>
      </c>
      <c r="V497" s="109" t="str">
        <f>IF(编辑!AF497="","",编辑!AF497)</f>
        <v/>
      </c>
      <c r="W497" s="109" t="str">
        <f>IF(编辑!AH497="","",编辑!AH497)</f>
        <v/>
      </c>
      <c r="X497" s="109" t="str">
        <f>IF(编辑!AI497="","",编辑!AI497)</f>
        <v/>
      </c>
      <c r="Y497" s="109" t="str">
        <f>IF(编辑!AJ497="","",编辑!AJ497)</f>
        <v/>
      </c>
      <c r="Z497" s="109" t="str">
        <f>IF(编辑!AK497="","",编辑!AK497)</f>
        <v/>
      </c>
      <c r="AA497" s="109" t="str">
        <f>IF(编辑!AM497="","",编辑!AM497)</f>
        <v/>
      </c>
      <c r="AB497" s="109" t="str">
        <f>IF(编辑!AN497="","",编辑!AN497)</f>
        <v/>
      </c>
      <c r="AC497" s="111" t="str">
        <f>IF(编辑!AO497="","",编辑!AO497)</f>
        <v/>
      </c>
    </row>
    <row r="498" spans="1:29">
      <c r="A498" s="109">
        <f>IF(编辑!A498="","",编辑!A498)</f>
        <v>130007</v>
      </c>
      <c r="B498" s="109" t="str">
        <f>IF(编辑!B498="","",编辑!B498)</f>
        <v>日常悬赏任务</v>
      </c>
      <c r="C498" s="109">
        <f>IF(编辑!I498="","",编辑!I498)</f>
        <v>3480</v>
      </c>
      <c r="D498" s="109">
        <f>IF(编辑!J498="","",编辑!J498)</f>
        <v>5</v>
      </c>
      <c r="E498" s="109" t="str">
        <f>IF(编辑!K498="","",编辑!K498)</f>
        <v/>
      </c>
      <c r="F498" s="109" t="str">
        <f>IF(编辑!L498="","",编辑!L498)</f>
        <v/>
      </c>
      <c r="G498" s="109" t="str">
        <f>IF(编辑!N498="","",编辑!N498)</f>
        <v/>
      </c>
      <c r="H498" s="109" t="str">
        <f>IF(编辑!O498="","",编辑!O498)</f>
        <v/>
      </c>
      <c r="I498" s="109" t="str">
        <f>IF(编辑!P498="","",编辑!P498)</f>
        <v/>
      </c>
      <c r="J498" s="109" t="str">
        <f>IF(编辑!Q498="","",编辑!Q498)</f>
        <v/>
      </c>
      <c r="K498" s="109" t="str">
        <f>IF(编辑!S498="","",编辑!S498)</f>
        <v/>
      </c>
      <c r="L498" s="109" t="str">
        <f>IF(编辑!T498="","",编辑!T498)</f>
        <v/>
      </c>
      <c r="M498" s="109" t="str">
        <f>IF(编辑!U498="","",编辑!U498)</f>
        <v/>
      </c>
      <c r="N498" s="109" t="str">
        <f>IF(编辑!V498="","",编辑!V498)</f>
        <v/>
      </c>
      <c r="O498" s="109" t="str">
        <f>IF(编辑!X498="","",编辑!X498)</f>
        <v/>
      </c>
      <c r="P498" s="109" t="str">
        <f>IF(编辑!Y498="","",编辑!Y498)</f>
        <v/>
      </c>
      <c r="Q498" s="109" t="str">
        <f>IF(编辑!Z498="","",编辑!Z498)</f>
        <v/>
      </c>
      <c r="R498" s="109" t="str">
        <f>IF(编辑!AA498="","",编辑!AA498)</f>
        <v/>
      </c>
      <c r="S498" s="109" t="str">
        <f>IF(编辑!AC498="","",编辑!AC498)</f>
        <v/>
      </c>
      <c r="T498" s="109" t="str">
        <f>IF(编辑!AD498="","",编辑!AD498)</f>
        <v/>
      </c>
      <c r="U498" s="109" t="str">
        <f>IF(编辑!AE498="","",编辑!AE498)</f>
        <v/>
      </c>
      <c r="V498" s="109" t="str">
        <f>IF(编辑!AF498="","",编辑!AF498)</f>
        <v/>
      </c>
      <c r="W498" s="109" t="str">
        <f>IF(编辑!AH498="","",编辑!AH498)</f>
        <v/>
      </c>
      <c r="X498" s="109" t="str">
        <f>IF(编辑!AI498="","",编辑!AI498)</f>
        <v/>
      </c>
      <c r="Y498" s="109" t="str">
        <f>IF(编辑!AJ498="","",编辑!AJ498)</f>
        <v/>
      </c>
      <c r="Z498" s="109" t="str">
        <f>IF(编辑!AK498="","",编辑!AK498)</f>
        <v/>
      </c>
      <c r="AA498" s="109" t="str">
        <f>IF(编辑!AM498="","",编辑!AM498)</f>
        <v/>
      </c>
      <c r="AB498" s="109" t="str">
        <f>IF(编辑!AN498="","",编辑!AN498)</f>
        <v/>
      </c>
      <c r="AC498" s="111" t="str">
        <f>IF(编辑!AO498="","",编辑!AO498)</f>
        <v/>
      </c>
    </row>
    <row r="499" spans="1:29">
      <c r="A499" s="109">
        <f>IF(编辑!A499="","",编辑!A499)</f>
        <v>130008</v>
      </c>
      <c r="B499" s="109" t="str">
        <f>IF(编辑!B499="","",编辑!B499)</f>
        <v>日常悬赏任务</v>
      </c>
      <c r="C499" s="109">
        <f>IF(编辑!I499="","",编辑!I499)</f>
        <v>3480</v>
      </c>
      <c r="D499" s="109">
        <f>IF(编辑!J499="","",编辑!J499)</f>
        <v>5</v>
      </c>
      <c r="E499" s="109" t="str">
        <f>IF(编辑!K499="","",编辑!K499)</f>
        <v/>
      </c>
      <c r="F499" s="109" t="str">
        <f>IF(编辑!L499="","",编辑!L499)</f>
        <v/>
      </c>
      <c r="G499" s="109" t="str">
        <f>IF(编辑!N499="","",编辑!N499)</f>
        <v/>
      </c>
      <c r="H499" s="109" t="str">
        <f>IF(编辑!O499="","",编辑!O499)</f>
        <v/>
      </c>
      <c r="I499" s="109" t="str">
        <f>IF(编辑!P499="","",编辑!P499)</f>
        <v/>
      </c>
      <c r="J499" s="109" t="str">
        <f>IF(编辑!Q499="","",编辑!Q499)</f>
        <v/>
      </c>
      <c r="K499" s="109" t="str">
        <f>IF(编辑!S499="","",编辑!S499)</f>
        <v/>
      </c>
      <c r="L499" s="109" t="str">
        <f>IF(编辑!T499="","",编辑!T499)</f>
        <v/>
      </c>
      <c r="M499" s="109" t="str">
        <f>IF(编辑!U499="","",编辑!U499)</f>
        <v/>
      </c>
      <c r="N499" s="109" t="str">
        <f>IF(编辑!V499="","",编辑!V499)</f>
        <v/>
      </c>
      <c r="O499" s="109" t="str">
        <f>IF(编辑!X499="","",编辑!X499)</f>
        <v/>
      </c>
      <c r="P499" s="109" t="str">
        <f>IF(编辑!Y499="","",编辑!Y499)</f>
        <v/>
      </c>
      <c r="Q499" s="109" t="str">
        <f>IF(编辑!Z499="","",编辑!Z499)</f>
        <v/>
      </c>
      <c r="R499" s="109" t="str">
        <f>IF(编辑!AA499="","",编辑!AA499)</f>
        <v/>
      </c>
      <c r="S499" s="109" t="str">
        <f>IF(编辑!AC499="","",编辑!AC499)</f>
        <v/>
      </c>
      <c r="T499" s="109" t="str">
        <f>IF(编辑!AD499="","",编辑!AD499)</f>
        <v/>
      </c>
      <c r="U499" s="109" t="str">
        <f>IF(编辑!AE499="","",编辑!AE499)</f>
        <v/>
      </c>
      <c r="V499" s="109" t="str">
        <f>IF(编辑!AF499="","",编辑!AF499)</f>
        <v/>
      </c>
      <c r="W499" s="109" t="str">
        <f>IF(编辑!AH499="","",编辑!AH499)</f>
        <v/>
      </c>
      <c r="X499" s="109" t="str">
        <f>IF(编辑!AI499="","",编辑!AI499)</f>
        <v/>
      </c>
      <c r="Y499" s="109" t="str">
        <f>IF(编辑!AJ499="","",编辑!AJ499)</f>
        <v/>
      </c>
      <c r="Z499" s="109" t="str">
        <f>IF(编辑!AK499="","",编辑!AK499)</f>
        <v/>
      </c>
      <c r="AA499" s="109" t="str">
        <f>IF(编辑!AM499="","",编辑!AM499)</f>
        <v/>
      </c>
      <c r="AB499" s="109" t="str">
        <f>IF(编辑!AN499="","",编辑!AN499)</f>
        <v/>
      </c>
      <c r="AC499" s="111" t="str">
        <f>IF(编辑!AO499="","",编辑!AO499)</f>
        <v/>
      </c>
    </row>
    <row r="500" spans="1:29">
      <c r="A500" s="109">
        <f>IF(编辑!A500="","",编辑!A500)</f>
        <v>120001</v>
      </c>
      <c r="B500" s="109" t="str">
        <f>IF(编辑!B500="","",编辑!B500)</f>
        <v>日常任务</v>
      </c>
      <c r="C500" s="109">
        <f>IF(编辑!I500="","",编辑!I500)</f>
        <v>150</v>
      </c>
      <c r="D500" s="109">
        <f>IF(编辑!J500="","",编辑!J500)</f>
        <v>0</v>
      </c>
      <c r="E500" s="109" t="str">
        <f>IF(编辑!K500="","",编辑!K500)</f>
        <v/>
      </c>
      <c r="F500" s="109">
        <f>IF(编辑!L500="","",编辑!L500)</f>
        <v>3001</v>
      </c>
      <c r="G500" s="109">
        <f>IF(编辑!N500="","",编辑!N500)</f>
        <v>1</v>
      </c>
      <c r="H500" s="109">
        <f>IF(编辑!O500="","",编辑!O500)</f>
        <v>1</v>
      </c>
      <c r="I500" s="109">
        <f>IF(编辑!P500="","",编辑!P500)</f>
        <v>500</v>
      </c>
      <c r="J500" s="109">
        <f>IF(编辑!Q500="","",编辑!Q500)</f>
        <v>3101</v>
      </c>
      <c r="K500" s="109">
        <f>IF(编辑!S500="","",编辑!S500)</f>
        <v>1</v>
      </c>
      <c r="L500" s="109">
        <f>IF(编辑!T500="","",编辑!T500)</f>
        <v>1</v>
      </c>
      <c r="M500" s="109">
        <f>IF(编辑!U500="","",编辑!U500)</f>
        <v>500</v>
      </c>
      <c r="N500" s="109">
        <f>IF(编辑!V500="","",编辑!V500)</f>
        <v>3401</v>
      </c>
      <c r="O500" s="109">
        <f>IF(编辑!X500="","",编辑!X500)</f>
        <v>1</v>
      </c>
      <c r="P500" s="109">
        <f>IF(编辑!Y500="","",编辑!Y500)</f>
        <v>1</v>
      </c>
      <c r="Q500" s="109">
        <f>IF(编辑!Z500="","",编辑!Z500)</f>
        <v>500</v>
      </c>
      <c r="R500" s="109" t="str">
        <f>IF(编辑!AA500="","",编辑!AA500)</f>
        <v/>
      </c>
      <c r="S500" s="109" t="str">
        <f>IF(编辑!AC500="","",编辑!AC500)</f>
        <v/>
      </c>
      <c r="T500" s="109" t="str">
        <f>IF(编辑!AD500="","",编辑!AD500)</f>
        <v/>
      </c>
      <c r="U500" s="109" t="str">
        <f>IF(编辑!AE500="","",编辑!AE500)</f>
        <v/>
      </c>
      <c r="V500" s="109" t="str">
        <f>IF(编辑!AF500="","",编辑!AF500)</f>
        <v/>
      </c>
      <c r="W500" s="109" t="str">
        <f>IF(编辑!AH500="","",编辑!AH500)</f>
        <v/>
      </c>
      <c r="X500" s="109" t="str">
        <f>IF(编辑!AI500="","",编辑!AI500)</f>
        <v/>
      </c>
      <c r="Y500" s="109" t="str">
        <f>IF(编辑!AJ500="","",编辑!AJ500)</f>
        <v/>
      </c>
      <c r="Z500" s="109" t="str">
        <f>IF(编辑!AK500="","",编辑!AK500)</f>
        <v/>
      </c>
      <c r="AA500" s="109" t="str">
        <f>IF(编辑!AM500="","",编辑!AM500)</f>
        <v/>
      </c>
      <c r="AB500" s="109" t="str">
        <f>IF(编辑!AN500="","",编辑!AN500)</f>
        <v/>
      </c>
      <c r="AC500" s="111" t="str">
        <f>IF(编辑!AO500="","",编辑!AO500)</f>
        <v/>
      </c>
    </row>
    <row r="501" spans="1:29">
      <c r="A501" s="109">
        <f>IF(编辑!A501="","",编辑!A501)</f>
        <v>120002</v>
      </c>
      <c r="B501" s="109" t="str">
        <f>IF(编辑!B501="","",编辑!B501)</f>
        <v>日常任务</v>
      </c>
      <c r="C501" s="109">
        <f>IF(编辑!I501="","",编辑!I501)</f>
        <v>150</v>
      </c>
      <c r="D501" s="109">
        <f>IF(编辑!J501="","",编辑!J501)</f>
        <v>0</v>
      </c>
      <c r="E501" s="109" t="str">
        <f>IF(编辑!K501="","",编辑!K501)</f>
        <v/>
      </c>
      <c r="F501" s="109">
        <f>IF(编辑!L501="","",编辑!L501)</f>
        <v>3001</v>
      </c>
      <c r="G501" s="109">
        <f>IF(编辑!N501="","",编辑!N501)</f>
        <v>1</v>
      </c>
      <c r="H501" s="109">
        <f>IF(编辑!O501="","",编辑!O501)</f>
        <v>1</v>
      </c>
      <c r="I501" s="109">
        <f>IF(编辑!P501="","",编辑!P501)</f>
        <v>500</v>
      </c>
      <c r="J501" s="109">
        <f>IF(编辑!Q501="","",编辑!Q501)</f>
        <v>3101</v>
      </c>
      <c r="K501" s="109">
        <f>IF(编辑!S501="","",编辑!S501)</f>
        <v>1</v>
      </c>
      <c r="L501" s="109">
        <f>IF(编辑!T501="","",编辑!T501)</f>
        <v>1</v>
      </c>
      <c r="M501" s="109">
        <f>IF(编辑!U501="","",编辑!U501)</f>
        <v>500</v>
      </c>
      <c r="N501" s="109">
        <f>IF(编辑!V501="","",编辑!V501)</f>
        <v>3401</v>
      </c>
      <c r="O501" s="109">
        <f>IF(编辑!X501="","",编辑!X501)</f>
        <v>1</v>
      </c>
      <c r="P501" s="109">
        <f>IF(编辑!Y501="","",编辑!Y501)</f>
        <v>1</v>
      </c>
      <c r="Q501" s="109">
        <f>IF(编辑!Z501="","",编辑!Z501)</f>
        <v>500</v>
      </c>
      <c r="R501" s="109" t="str">
        <f>IF(编辑!AA501="","",编辑!AA501)</f>
        <v/>
      </c>
      <c r="S501" s="109" t="str">
        <f>IF(编辑!AC501="","",编辑!AC501)</f>
        <v/>
      </c>
      <c r="T501" s="109" t="str">
        <f>IF(编辑!AD501="","",编辑!AD501)</f>
        <v/>
      </c>
      <c r="U501" s="109" t="str">
        <f>IF(编辑!AE501="","",编辑!AE501)</f>
        <v/>
      </c>
      <c r="V501" s="109" t="str">
        <f>IF(编辑!AF501="","",编辑!AF501)</f>
        <v/>
      </c>
      <c r="W501" s="109" t="str">
        <f>IF(编辑!AH501="","",编辑!AH501)</f>
        <v/>
      </c>
      <c r="X501" s="109" t="str">
        <f>IF(编辑!AI501="","",编辑!AI501)</f>
        <v/>
      </c>
      <c r="Y501" s="109" t="str">
        <f>IF(编辑!AJ501="","",编辑!AJ501)</f>
        <v/>
      </c>
      <c r="Z501" s="109" t="str">
        <f>IF(编辑!AK501="","",编辑!AK501)</f>
        <v/>
      </c>
      <c r="AA501" s="109" t="str">
        <f>IF(编辑!AM501="","",编辑!AM501)</f>
        <v/>
      </c>
      <c r="AB501" s="109" t="str">
        <f>IF(编辑!AN501="","",编辑!AN501)</f>
        <v/>
      </c>
      <c r="AC501" s="111" t="str">
        <f>IF(编辑!AO501="","",编辑!AO501)</f>
        <v/>
      </c>
    </row>
    <row r="502" spans="1:29">
      <c r="A502" s="109">
        <f>IF(编辑!A502="","",编辑!A502)</f>
        <v>120003</v>
      </c>
      <c r="B502" s="109" t="str">
        <f>IF(编辑!B502="","",编辑!B502)</f>
        <v>日常任务</v>
      </c>
      <c r="C502" s="109">
        <f>IF(编辑!I502="","",编辑!I502)</f>
        <v>150</v>
      </c>
      <c r="D502" s="109">
        <f>IF(编辑!J502="","",编辑!J502)</f>
        <v>0</v>
      </c>
      <c r="E502" s="109" t="str">
        <f>IF(编辑!K502="","",编辑!K502)</f>
        <v/>
      </c>
      <c r="F502" s="109">
        <f>IF(编辑!L502="","",编辑!L502)</f>
        <v>3001</v>
      </c>
      <c r="G502" s="109">
        <f>IF(编辑!N502="","",编辑!N502)</f>
        <v>1</v>
      </c>
      <c r="H502" s="109">
        <f>IF(编辑!O502="","",编辑!O502)</f>
        <v>1</v>
      </c>
      <c r="I502" s="109">
        <f>IF(编辑!P502="","",编辑!P502)</f>
        <v>500</v>
      </c>
      <c r="J502" s="109">
        <f>IF(编辑!Q502="","",编辑!Q502)</f>
        <v>3101</v>
      </c>
      <c r="K502" s="109">
        <f>IF(编辑!S502="","",编辑!S502)</f>
        <v>1</v>
      </c>
      <c r="L502" s="109">
        <f>IF(编辑!T502="","",编辑!T502)</f>
        <v>1</v>
      </c>
      <c r="M502" s="109">
        <f>IF(编辑!U502="","",编辑!U502)</f>
        <v>500</v>
      </c>
      <c r="N502" s="109">
        <f>IF(编辑!V502="","",编辑!V502)</f>
        <v>3401</v>
      </c>
      <c r="O502" s="109">
        <f>IF(编辑!X502="","",编辑!X502)</f>
        <v>1</v>
      </c>
      <c r="P502" s="109">
        <f>IF(编辑!Y502="","",编辑!Y502)</f>
        <v>1</v>
      </c>
      <c r="Q502" s="109">
        <f>IF(编辑!Z502="","",编辑!Z502)</f>
        <v>500</v>
      </c>
      <c r="R502" s="109" t="str">
        <f>IF(编辑!AA502="","",编辑!AA502)</f>
        <v/>
      </c>
      <c r="S502" s="109" t="str">
        <f>IF(编辑!AC502="","",编辑!AC502)</f>
        <v/>
      </c>
      <c r="T502" s="109" t="str">
        <f>IF(编辑!AD502="","",编辑!AD502)</f>
        <v/>
      </c>
      <c r="U502" s="109" t="str">
        <f>IF(编辑!AE502="","",编辑!AE502)</f>
        <v/>
      </c>
      <c r="V502" s="109" t="str">
        <f>IF(编辑!AF502="","",编辑!AF502)</f>
        <v/>
      </c>
      <c r="W502" s="109" t="str">
        <f>IF(编辑!AH502="","",编辑!AH502)</f>
        <v/>
      </c>
      <c r="X502" s="109" t="str">
        <f>IF(编辑!AI502="","",编辑!AI502)</f>
        <v/>
      </c>
      <c r="Y502" s="109" t="str">
        <f>IF(编辑!AJ502="","",编辑!AJ502)</f>
        <v/>
      </c>
      <c r="Z502" s="109" t="str">
        <f>IF(编辑!AK502="","",编辑!AK502)</f>
        <v/>
      </c>
      <c r="AA502" s="109" t="str">
        <f>IF(编辑!AM502="","",编辑!AM502)</f>
        <v/>
      </c>
      <c r="AB502" s="109" t="str">
        <f>IF(编辑!AN502="","",编辑!AN502)</f>
        <v/>
      </c>
      <c r="AC502" s="111" t="str">
        <f>IF(编辑!AO502="","",编辑!AO502)</f>
        <v/>
      </c>
    </row>
    <row r="503" spans="1:29">
      <c r="A503" s="109">
        <f>IF(编辑!A503="","",编辑!A503)</f>
        <v>120004</v>
      </c>
      <c r="B503" s="109" t="str">
        <f>IF(编辑!B503="","",编辑!B503)</f>
        <v>日常任务</v>
      </c>
      <c r="C503" s="109">
        <f>IF(编辑!I503="","",编辑!I503)</f>
        <v>150</v>
      </c>
      <c r="D503" s="109">
        <f>IF(编辑!J503="","",编辑!J503)</f>
        <v>0</v>
      </c>
      <c r="E503" s="109" t="str">
        <f>IF(编辑!K503="","",编辑!K503)</f>
        <v/>
      </c>
      <c r="F503" s="109">
        <f>IF(编辑!L503="","",编辑!L503)</f>
        <v>3001</v>
      </c>
      <c r="G503" s="109">
        <f>IF(编辑!N503="","",编辑!N503)</f>
        <v>1</v>
      </c>
      <c r="H503" s="109">
        <f>IF(编辑!O503="","",编辑!O503)</f>
        <v>1</v>
      </c>
      <c r="I503" s="109">
        <f>IF(编辑!P503="","",编辑!P503)</f>
        <v>500</v>
      </c>
      <c r="J503" s="109">
        <f>IF(编辑!Q503="","",编辑!Q503)</f>
        <v>3101</v>
      </c>
      <c r="K503" s="109">
        <f>IF(编辑!S503="","",编辑!S503)</f>
        <v>1</v>
      </c>
      <c r="L503" s="109">
        <f>IF(编辑!T503="","",编辑!T503)</f>
        <v>1</v>
      </c>
      <c r="M503" s="109">
        <f>IF(编辑!U503="","",编辑!U503)</f>
        <v>500</v>
      </c>
      <c r="N503" s="109">
        <f>IF(编辑!V503="","",编辑!V503)</f>
        <v>3401</v>
      </c>
      <c r="O503" s="109">
        <f>IF(编辑!X503="","",编辑!X503)</f>
        <v>1</v>
      </c>
      <c r="P503" s="109">
        <f>IF(编辑!Y503="","",编辑!Y503)</f>
        <v>1</v>
      </c>
      <c r="Q503" s="109">
        <f>IF(编辑!Z503="","",编辑!Z503)</f>
        <v>500</v>
      </c>
      <c r="R503" s="109" t="str">
        <f>IF(编辑!AA503="","",编辑!AA503)</f>
        <v/>
      </c>
      <c r="S503" s="109" t="str">
        <f>IF(编辑!AC503="","",编辑!AC503)</f>
        <v/>
      </c>
      <c r="T503" s="109" t="str">
        <f>IF(编辑!AD503="","",编辑!AD503)</f>
        <v/>
      </c>
      <c r="U503" s="109" t="str">
        <f>IF(编辑!AE503="","",编辑!AE503)</f>
        <v/>
      </c>
      <c r="V503" s="109" t="str">
        <f>IF(编辑!AF503="","",编辑!AF503)</f>
        <v/>
      </c>
      <c r="W503" s="109" t="str">
        <f>IF(编辑!AH503="","",编辑!AH503)</f>
        <v/>
      </c>
      <c r="X503" s="109" t="str">
        <f>IF(编辑!AI503="","",编辑!AI503)</f>
        <v/>
      </c>
      <c r="Y503" s="109" t="str">
        <f>IF(编辑!AJ503="","",编辑!AJ503)</f>
        <v/>
      </c>
      <c r="Z503" s="109" t="str">
        <f>IF(编辑!AK503="","",编辑!AK503)</f>
        <v/>
      </c>
      <c r="AA503" s="109" t="str">
        <f>IF(编辑!AM503="","",编辑!AM503)</f>
        <v/>
      </c>
      <c r="AB503" s="109" t="str">
        <f>IF(编辑!AN503="","",编辑!AN503)</f>
        <v/>
      </c>
      <c r="AC503" s="111" t="str">
        <f>IF(编辑!AO503="","",编辑!AO503)</f>
        <v/>
      </c>
    </row>
    <row r="504" spans="1:29">
      <c r="A504" s="109">
        <f>IF(编辑!A504="","",编辑!A504)</f>
        <v>120005</v>
      </c>
      <c r="B504" s="109" t="str">
        <f>IF(编辑!B504="","",编辑!B504)</f>
        <v>日常任务</v>
      </c>
      <c r="C504" s="109">
        <f>IF(编辑!I504="","",编辑!I504)</f>
        <v>150</v>
      </c>
      <c r="D504" s="109">
        <f>IF(编辑!J504="","",编辑!J504)</f>
        <v>0</v>
      </c>
      <c r="E504" s="109" t="str">
        <f>IF(编辑!K504="","",编辑!K504)</f>
        <v/>
      </c>
      <c r="F504" s="109">
        <f>IF(编辑!L504="","",编辑!L504)</f>
        <v>3001</v>
      </c>
      <c r="G504" s="109">
        <f>IF(编辑!N504="","",编辑!N504)</f>
        <v>1</v>
      </c>
      <c r="H504" s="109">
        <f>IF(编辑!O504="","",编辑!O504)</f>
        <v>1</v>
      </c>
      <c r="I504" s="109">
        <f>IF(编辑!P504="","",编辑!P504)</f>
        <v>500</v>
      </c>
      <c r="J504" s="109">
        <f>IF(编辑!Q504="","",编辑!Q504)</f>
        <v>3101</v>
      </c>
      <c r="K504" s="109">
        <f>IF(编辑!S504="","",编辑!S504)</f>
        <v>1</v>
      </c>
      <c r="L504" s="109">
        <f>IF(编辑!T504="","",编辑!T504)</f>
        <v>1</v>
      </c>
      <c r="M504" s="109">
        <f>IF(编辑!U504="","",编辑!U504)</f>
        <v>500</v>
      </c>
      <c r="N504" s="109">
        <f>IF(编辑!V504="","",编辑!V504)</f>
        <v>3401</v>
      </c>
      <c r="O504" s="109">
        <f>IF(编辑!X504="","",编辑!X504)</f>
        <v>1</v>
      </c>
      <c r="P504" s="109">
        <f>IF(编辑!Y504="","",编辑!Y504)</f>
        <v>1</v>
      </c>
      <c r="Q504" s="109">
        <f>IF(编辑!Z504="","",编辑!Z504)</f>
        <v>500</v>
      </c>
      <c r="R504" s="109" t="str">
        <f>IF(编辑!AA504="","",编辑!AA504)</f>
        <v/>
      </c>
      <c r="S504" s="109" t="str">
        <f>IF(编辑!AC504="","",编辑!AC504)</f>
        <v/>
      </c>
      <c r="T504" s="109" t="str">
        <f>IF(编辑!AD504="","",编辑!AD504)</f>
        <v/>
      </c>
      <c r="U504" s="109" t="str">
        <f>IF(编辑!AE504="","",编辑!AE504)</f>
        <v/>
      </c>
      <c r="V504" s="109" t="str">
        <f>IF(编辑!AF504="","",编辑!AF504)</f>
        <v/>
      </c>
      <c r="W504" s="109" t="str">
        <f>IF(编辑!AH504="","",编辑!AH504)</f>
        <v/>
      </c>
      <c r="X504" s="109" t="str">
        <f>IF(编辑!AI504="","",编辑!AI504)</f>
        <v/>
      </c>
      <c r="Y504" s="109" t="str">
        <f>IF(编辑!AJ504="","",编辑!AJ504)</f>
        <v/>
      </c>
      <c r="Z504" s="109" t="str">
        <f>IF(编辑!AK504="","",编辑!AK504)</f>
        <v/>
      </c>
      <c r="AA504" s="109" t="str">
        <f>IF(编辑!AM504="","",编辑!AM504)</f>
        <v/>
      </c>
      <c r="AB504" s="109" t="str">
        <f>IF(编辑!AN504="","",编辑!AN504)</f>
        <v/>
      </c>
      <c r="AC504" s="111" t="str">
        <f>IF(编辑!AO504="","",编辑!AO504)</f>
        <v/>
      </c>
    </row>
    <row r="505" spans="1:29">
      <c r="A505" s="109">
        <f>IF(编辑!A505="","",编辑!A505)</f>
        <v>120006</v>
      </c>
      <c r="B505" s="109" t="str">
        <f>IF(编辑!B505="","",编辑!B505)</f>
        <v>日常任务</v>
      </c>
      <c r="C505" s="109">
        <f>IF(编辑!I505="","",编辑!I505)</f>
        <v>150</v>
      </c>
      <c r="D505" s="109">
        <f>IF(编辑!J505="","",编辑!J505)</f>
        <v>0</v>
      </c>
      <c r="E505" s="109" t="str">
        <f>IF(编辑!K505="","",编辑!K505)</f>
        <v/>
      </c>
      <c r="F505" s="109">
        <f>IF(编辑!L505="","",编辑!L505)</f>
        <v>3001</v>
      </c>
      <c r="G505" s="109">
        <f>IF(编辑!N505="","",编辑!N505)</f>
        <v>1</v>
      </c>
      <c r="H505" s="109">
        <f>IF(编辑!O505="","",编辑!O505)</f>
        <v>1</v>
      </c>
      <c r="I505" s="109">
        <f>IF(编辑!P505="","",编辑!P505)</f>
        <v>500</v>
      </c>
      <c r="J505" s="109">
        <f>IF(编辑!Q505="","",编辑!Q505)</f>
        <v>3101</v>
      </c>
      <c r="K505" s="109">
        <f>IF(编辑!S505="","",编辑!S505)</f>
        <v>1</v>
      </c>
      <c r="L505" s="109">
        <f>IF(编辑!T505="","",编辑!T505)</f>
        <v>1</v>
      </c>
      <c r="M505" s="109">
        <f>IF(编辑!U505="","",编辑!U505)</f>
        <v>500</v>
      </c>
      <c r="N505" s="109">
        <f>IF(编辑!V505="","",编辑!V505)</f>
        <v>3401</v>
      </c>
      <c r="O505" s="109">
        <f>IF(编辑!X505="","",编辑!X505)</f>
        <v>1</v>
      </c>
      <c r="P505" s="109">
        <f>IF(编辑!Y505="","",编辑!Y505)</f>
        <v>1</v>
      </c>
      <c r="Q505" s="109">
        <f>IF(编辑!Z505="","",编辑!Z505)</f>
        <v>500</v>
      </c>
      <c r="R505" s="109" t="str">
        <f>IF(编辑!AA505="","",编辑!AA505)</f>
        <v/>
      </c>
      <c r="S505" s="109" t="str">
        <f>IF(编辑!AC505="","",编辑!AC505)</f>
        <v/>
      </c>
      <c r="T505" s="109" t="str">
        <f>IF(编辑!AD505="","",编辑!AD505)</f>
        <v/>
      </c>
      <c r="U505" s="109" t="str">
        <f>IF(编辑!AE505="","",编辑!AE505)</f>
        <v/>
      </c>
      <c r="V505" s="109" t="str">
        <f>IF(编辑!AF505="","",编辑!AF505)</f>
        <v/>
      </c>
      <c r="W505" s="109" t="str">
        <f>IF(编辑!AH505="","",编辑!AH505)</f>
        <v/>
      </c>
      <c r="X505" s="109" t="str">
        <f>IF(编辑!AI505="","",编辑!AI505)</f>
        <v/>
      </c>
      <c r="Y505" s="109" t="str">
        <f>IF(编辑!AJ505="","",编辑!AJ505)</f>
        <v/>
      </c>
      <c r="Z505" s="109" t="str">
        <f>IF(编辑!AK505="","",编辑!AK505)</f>
        <v/>
      </c>
      <c r="AA505" s="109" t="str">
        <f>IF(编辑!AM505="","",编辑!AM505)</f>
        <v/>
      </c>
      <c r="AB505" s="109" t="str">
        <f>IF(编辑!AN505="","",编辑!AN505)</f>
        <v/>
      </c>
      <c r="AC505" s="111" t="str">
        <f>IF(编辑!AO505="","",编辑!AO505)</f>
        <v/>
      </c>
    </row>
    <row r="506" spans="1:29">
      <c r="A506" s="109">
        <f>IF(编辑!A506="","",编辑!A506)</f>
        <v>120007</v>
      </c>
      <c r="B506" s="109" t="str">
        <f>IF(编辑!B506="","",编辑!B506)</f>
        <v>日常任务</v>
      </c>
      <c r="C506" s="109">
        <f>IF(编辑!I506="","",编辑!I506)</f>
        <v>150</v>
      </c>
      <c r="D506" s="109">
        <f>IF(编辑!J506="","",编辑!J506)</f>
        <v>0</v>
      </c>
      <c r="E506" s="109" t="str">
        <f>IF(编辑!K506="","",编辑!K506)</f>
        <v/>
      </c>
      <c r="F506" s="109">
        <f>IF(编辑!L506="","",编辑!L506)</f>
        <v>3001</v>
      </c>
      <c r="G506" s="109">
        <f>IF(编辑!N506="","",编辑!N506)</f>
        <v>1</v>
      </c>
      <c r="H506" s="109">
        <f>IF(编辑!O506="","",编辑!O506)</f>
        <v>1</v>
      </c>
      <c r="I506" s="109">
        <f>IF(编辑!P506="","",编辑!P506)</f>
        <v>500</v>
      </c>
      <c r="J506" s="109">
        <f>IF(编辑!Q506="","",编辑!Q506)</f>
        <v>3101</v>
      </c>
      <c r="K506" s="109">
        <f>IF(编辑!S506="","",编辑!S506)</f>
        <v>1</v>
      </c>
      <c r="L506" s="109">
        <f>IF(编辑!T506="","",编辑!T506)</f>
        <v>1</v>
      </c>
      <c r="M506" s="109">
        <f>IF(编辑!U506="","",编辑!U506)</f>
        <v>500</v>
      </c>
      <c r="N506" s="109">
        <f>IF(编辑!V506="","",编辑!V506)</f>
        <v>3401</v>
      </c>
      <c r="O506" s="109">
        <f>IF(编辑!X506="","",编辑!X506)</f>
        <v>1</v>
      </c>
      <c r="P506" s="109">
        <f>IF(编辑!Y506="","",编辑!Y506)</f>
        <v>1</v>
      </c>
      <c r="Q506" s="109">
        <f>IF(编辑!Z506="","",编辑!Z506)</f>
        <v>500</v>
      </c>
      <c r="R506" s="109" t="str">
        <f>IF(编辑!AA506="","",编辑!AA506)</f>
        <v/>
      </c>
      <c r="S506" s="109" t="str">
        <f>IF(编辑!AC506="","",编辑!AC506)</f>
        <v/>
      </c>
      <c r="T506" s="109" t="str">
        <f>IF(编辑!AD506="","",编辑!AD506)</f>
        <v/>
      </c>
      <c r="U506" s="109" t="str">
        <f>IF(编辑!AE506="","",编辑!AE506)</f>
        <v/>
      </c>
      <c r="V506" s="109" t="str">
        <f>IF(编辑!AF506="","",编辑!AF506)</f>
        <v/>
      </c>
      <c r="W506" s="109" t="str">
        <f>IF(编辑!AH506="","",编辑!AH506)</f>
        <v/>
      </c>
      <c r="X506" s="109" t="str">
        <f>IF(编辑!AI506="","",编辑!AI506)</f>
        <v/>
      </c>
      <c r="Y506" s="109" t="str">
        <f>IF(编辑!AJ506="","",编辑!AJ506)</f>
        <v/>
      </c>
      <c r="Z506" s="109" t="str">
        <f>IF(编辑!AK506="","",编辑!AK506)</f>
        <v/>
      </c>
      <c r="AA506" s="109" t="str">
        <f>IF(编辑!AM506="","",编辑!AM506)</f>
        <v/>
      </c>
      <c r="AB506" s="109" t="str">
        <f>IF(编辑!AN506="","",编辑!AN506)</f>
        <v/>
      </c>
      <c r="AC506" s="111" t="str">
        <f>IF(编辑!AO506="","",编辑!AO506)</f>
        <v/>
      </c>
    </row>
    <row r="507" spans="1:29">
      <c r="A507" s="109">
        <f>IF(编辑!A507="","",编辑!A507)</f>
        <v>120008</v>
      </c>
      <c r="B507" s="109" t="str">
        <f>IF(编辑!B507="","",编辑!B507)</f>
        <v>日常任务</v>
      </c>
      <c r="C507" s="109">
        <f>IF(编辑!I507="","",编辑!I507)</f>
        <v>150</v>
      </c>
      <c r="D507" s="109">
        <f>IF(编辑!J507="","",编辑!J507)</f>
        <v>0</v>
      </c>
      <c r="E507" s="109" t="str">
        <f>IF(编辑!K507="","",编辑!K507)</f>
        <v/>
      </c>
      <c r="F507" s="109">
        <f>IF(编辑!L507="","",编辑!L507)</f>
        <v>3001</v>
      </c>
      <c r="G507" s="109">
        <f>IF(编辑!N507="","",编辑!N507)</f>
        <v>1</v>
      </c>
      <c r="H507" s="109">
        <f>IF(编辑!O507="","",编辑!O507)</f>
        <v>1</v>
      </c>
      <c r="I507" s="109">
        <f>IF(编辑!P507="","",编辑!P507)</f>
        <v>500</v>
      </c>
      <c r="J507" s="109">
        <f>IF(编辑!Q507="","",编辑!Q507)</f>
        <v>3101</v>
      </c>
      <c r="K507" s="109">
        <f>IF(编辑!S507="","",编辑!S507)</f>
        <v>1</v>
      </c>
      <c r="L507" s="109">
        <f>IF(编辑!T507="","",编辑!T507)</f>
        <v>1</v>
      </c>
      <c r="M507" s="109">
        <f>IF(编辑!U507="","",编辑!U507)</f>
        <v>500</v>
      </c>
      <c r="N507" s="109">
        <f>IF(编辑!V507="","",编辑!V507)</f>
        <v>3401</v>
      </c>
      <c r="O507" s="109">
        <f>IF(编辑!X507="","",编辑!X507)</f>
        <v>1</v>
      </c>
      <c r="P507" s="109">
        <f>IF(编辑!Y507="","",编辑!Y507)</f>
        <v>1</v>
      </c>
      <c r="Q507" s="109">
        <f>IF(编辑!Z507="","",编辑!Z507)</f>
        <v>500</v>
      </c>
      <c r="R507" s="109" t="str">
        <f>IF(编辑!AA507="","",编辑!AA507)</f>
        <v/>
      </c>
      <c r="S507" s="109" t="str">
        <f>IF(编辑!AC507="","",编辑!AC507)</f>
        <v/>
      </c>
      <c r="T507" s="109" t="str">
        <f>IF(编辑!AD507="","",编辑!AD507)</f>
        <v/>
      </c>
      <c r="U507" s="109" t="str">
        <f>IF(编辑!AE507="","",编辑!AE507)</f>
        <v/>
      </c>
      <c r="V507" s="109" t="str">
        <f>IF(编辑!AF507="","",编辑!AF507)</f>
        <v/>
      </c>
      <c r="W507" s="109" t="str">
        <f>IF(编辑!AH507="","",编辑!AH507)</f>
        <v/>
      </c>
      <c r="X507" s="109" t="str">
        <f>IF(编辑!AI507="","",编辑!AI507)</f>
        <v/>
      </c>
      <c r="Y507" s="109" t="str">
        <f>IF(编辑!AJ507="","",编辑!AJ507)</f>
        <v/>
      </c>
      <c r="Z507" s="109" t="str">
        <f>IF(编辑!AK507="","",编辑!AK507)</f>
        <v/>
      </c>
      <c r="AA507" s="109" t="str">
        <f>IF(编辑!AM507="","",编辑!AM507)</f>
        <v/>
      </c>
      <c r="AB507" s="109" t="str">
        <f>IF(编辑!AN507="","",编辑!AN507)</f>
        <v/>
      </c>
      <c r="AC507" s="111" t="str">
        <f>IF(编辑!AO507="","",编辑!AO507)</f>
        <v/>
      </c>
    </row>
    <row r="508" spans="1:29">
      <c r="A508" s="109">
        <f>IF(编辑!A508="","",编辑!A508)</f>
        <v>120009</v>
      </c>
      <c r="B508" s="109" t="str">
        <f>IF(编辑!B508="","",编辑!B508)</f>
        <v>日常任务</v>
      </c>
      <c r="C508" s="109">
        <f>IF(编辑!I508="","",编辑!I508)</f>
        <v>150</v>
      </c>
      <c r="D508" s="109">
        <f>IF(编辑!J508="","",编辑!J508)</f>
        <v>0</v>
      </c>
      <c r="E508" s="109" t="str">
        <f>IF(编辑!K508="","",编辑!K508)</f>
        <v/>
      </c>
      <c r="F508" s="109">
        <f>IF(编辑!L508="","",编辑!L508)</f>
        <v>3001</v>
      </c>
      <c r="G508" s="109">
        <f>IF(编辑!N508="","",编辑!N508)</f>
        <v>1</v>
      </c>
      <c r="H508" s="109">
        <f>IF(编辑!O508="","",编辑!O508)</f>
        <v>1</v>
      </c>
      <c r="I508" s="109">
        <f>IF(编辑!P508="","",编辑!P508)</f>
        <v>500</v>
      </c>
      <c r="J508" s="109">
        <f>IF(编辑!Q508="","",编辑!Q508)</f>
        <v>3101</v>
      </c>
      <c r="K508" s="109">
        <f>IF(编辑!S508="","",编辑!S508)</f>
        <v>1</v>
      </c>
      <c r="L508" s="109">
        <f>IF(编辑!T508="","",编辑!T508)</f>
        <v>1</v>
      </c>
      <c r="M508" s="109">
        <f>IF(编辑!U508="","",编辑!U508)</f>
        <v>500</v>
      </c>
      <c r="N508" s="109">
        <f>IF(编辑!V508="","",编辑!V508)</f>
        <v>3401</v>
      </c>
      <c r="O508" s="109">
        <f>IF(编辑!X508="","",编辑!X508)</f>
        <v>1</v>
      </c>
      <c r="P508" s="109">
        <f>IF(编辑!Y508="","",编辑!Y508)</f>
        <v>1</v>
      </c>
      <c r="Q508" s="109">
        <f>IF(编辑!Z508="","",编辑!Z508)</f>
        <v>500</v>
      </c>
      <c r="R508" s="109" t="str">
        <f>IF(编辑!AA508="","",编辑!AA508)</f>
        <v/>
      </c>
      <c r="S508" s="109" t="str">
        <f>IF(编辑!AC508="","",编辑!AC508)</f>
        <v/>
      </c>
      <c r="T508" s="109" t="str">
        <f>IF(编辑!AD508="","",编辑!AD508)</f>
        <v/>
      </c>
      <c r="U508" s="109" t="str">
        <f>IF(编辑!AE508="","",编辑!AE508)</f>
        <v/>
      </c>
      <c r="V508" s="109" t="str">
        <f>IF(编辑!AF508="","",编辑!AF508)</f>
        <v/>
      </c>
      <c r="W508" s="109" t="str">
        <f>IF(编辑!AH508="","",编辑!AH508)</f>
        <v/>
      </c>
      <c r="X508" s="109" t="str">
        <f>IF(编辑!AI508="","",编辑!AI508)</f>
        <v/>
      </c>
      <c r="Y508" s="109" t="str">
        <f>IF(编辑!AJ508="","",编辑!AJ508)</f>
        <v/>
      </c>
      <c r="Z508" s="109" t="str">
        <f>IF(编辑!AK508="","",编辑!AK508)</f>
        <v/>
      </c>
      <c r="AA508" s="109" t="str">
        <f>IF(编辑!AM508="","",编辑!AM508)</f>
        <v/>
      </c>
      <c r="AB508" s="109" t="str">
        <f>IF(编辑!AN508="","",编辑!AN508)</f>
        <v/>
      </c>
      <c r="AC508" s="111" t="str">
        <f>IF(编辑!AO508="","",编辑!AO508)</f>
        <v/>
      </c>
    </row>
    <row r="509" spans="1:29">
      <c r="A509" s="109">
        <f>IF(编辑!A509="","",编辑!A509)</f>
        <v>120010</v>
      </c>
      <c r="B509" s="109" t="str">
        <f>IF(编辑!B509="","",编辑!B509)</f>
        <v>日常任务</v>
      </c>
      <c r="C509" s="109">
        <f>IF(编辑!I509="","",编辑!I509)</f>
        <v>150</v>
      </c>
      <c r="D509" s="109">
        <f>IF(编辑!J509="","",编辑!J509)</f>
        <v>0</v>
      </c>
      <c r="E509" s="109" t="str">
        <f>IF(编辑!K509="","",编辑!K509)</f>
        <v/>
      </c>
      <c r="F509" s="109">
        <f>IF(编辑!L509="","",编辑!L509)</f>
        <v>3001</v>
      </c>
      <c r="G509" s="109">
        <f>IF(编辑!N509="","",编辑!N509)</f>
        <v>1</v>
      </c>
      <c r="H509" s="109">
        <f>IF(编辑!O509="","",编辑!O509)</f>
        <v>1</v>
      </c>
      <c r="I509" s="109">
        <f>IF(编辑!P509="","",编辑!P509)</f>
        <v>500</v>
      </c>
      <c r="J509" s="109">
        <f>IF(编辑!Q509="","",编辑!Q509)</f>
        <v>3101</v>
      </c>
      <c r="K509" s="109">
        <f>IF(编辑!S509="","",编辑!S509)</f>
        <v>1</v>
      </c>
      <c r="L509" s="109">
        <f>IF(编辑!T509="","",编辑!T509)</f>
        <v>1</v>
      </c>
      <c r="M509" s="109">
        <f>IF(编辑!U509="","",编辑!U509)</f>
        <v>500</v>
      </c>
      <c r="N509" s="109">
        <f>IF(编辑!V509="","",编辑!V509)</f>
        <v>3401</v>
      </c>
      <c r="O509" s="109">
        <f>IF(编辑!X509="","",编辑!X509)</f>
        <v>1</v>
      </c>
      <c r="P509" s="109">
        <f>IF(编辑!Y509="","",编辑!Y509)</f>
        <v>1</v>
      </c>
      <c r="Q509" s="109">
        <f>IF(编辑!Z509="","",编辑!Z509)</f>
        <v>500</v>
      </c>
      <c r="R509" s="109" t="str">
        <f>IF(编辑!AA509="","",编辑!AA509)</f>
        <v/>
      </c>
      <c r="S509" s="109" t="str">
        <f>IF(编辑!AC509="","",编辑!AC509)</f>
        <v/>
      </c>
      <c r="T509" s="109" t="str">
        <f>IF(编辑!AD509="","",编辑!AD509)</f>
        <v/>
      </c>
      <c r="U509" s="109" t="str">
        <f>IF(编辑!AE509="","",编辑!AE509)</f>
        <v/>
      </c>
      <c r="V509" s="109" t="str">
        <f>IF(编辑!AF509="","",编辑!AF509)</f>
        <v/>
      </c>
      <c r="W509" s="109" t="str">
        <f>IF(编辑!AH509="","",编辑!AH509)</f>
        <v/>
      </c>
      <c r="X509" s="109" t="str">
        <f>IF(编辑!AI509="","",编辑!AI509)</f>
        <v/>
      </c>
      <c r="Y509" s="109" t="str">
        <f>IF(编辑!AJ509="","",编辑!AJ509)</f>
        <v/>
      </c>
      <c r="Z509" s="109" t="str">
        <f>IF(编辑!AK509="","",编辑!AK509)</f>
        <v/>
      </c>
      <c r="AA509" s="109" t="str">
        <f>IF(编辑!AM509="","",编辑!AM509)</f>
        <v/>
      </c>
      <c r="AB509" s="109" t="str">
        <f>IF(编辑!AN509="","",编辑!AN509)</f>
        <v/>
      </c>
      <c r="AC509" s="111" t="str">
        <f>IF(编辑!AO509="","",编辑!AO509)</f>
        <v/>
      </c>
    </row>
    <row r="510" spans="1:29">
      <c r="A510" s="109">
        <f>IF(编辑!A510="","",编辑!A510)</f>
        <v>120011</v>
      </c>
      <c r="B510" s="109" t="str">
        <f>IF(编辑!B510="","",编辑!B510)</f>
        <v>日常任务</v>
      </c>
      <c r="C510" s="109">
        <f>IF(编辑!I510="","",编辑!I510)</f>
        <v>150</v>
      </c>
      <c r="D510" s="109">
        <f>IF(编辑!J510="","",编辑!J510)</f>
        <v>0</v>
      </c>
      <c r="E510" s="109" t="str">
        <f>IF(编辑!K510="","",编辑!K510)</f>
        <v/>
      </c>
      <c r="F510" s="109">
        <f>IF(编辑!L510="","",编辑!L510)</f>
        <v>3001</v>
      </c>
      <c r="G510" s="109">
        <f>IF(编辑!N510="","",编辑!N510)</f>
        <v>1</v>
      </c>
      <c r="H510" s="109">
        <f>IF(编辑!O510="","",编辑!O510)</f>
        <v>1</v>
      </c>
      <c r="I510" s="109">
        <f>IF(编辑!P510="","",编辑!P510)</f>
        <v>500</v>
      </c>
      <c r="J510" s="109">
        <f>IF(编辑!Q510="","",编辑!Q510)</f>
        <v>3101</v>
      </c>
      <c r="K510" s="109">
        <f>IF(编辑!S510="","",编辑!S510)</f>
        <v>1</v>
      </c>
      <c r="L510" s="109">
        <f>IF(编辑!T510="","",编辑!T510)</f>
        <v>1</v>
      </c>
      <c r="M510" s="109">
        <f>IF(编辑!U510="","",编辑!U510)</f>
        <v>500</v>
      </c>
      <c r="N510" s="109">
        <f>IF(编辑!V510="","",编辑!V510)</f>
        <v>3401</v>
      </c>
      <c r="O510" s="109">
        <f>IF(编辑!X510="","",编辑!X510)</f>
        <v>1</v>
      </c>
      <c r="P510" s="109">
        <f>IF(编辑!Y510="","",编辑!Y510)</f>
        <v>1</v>
      </c>
      <c r="Q510" s="109">
        <f>IF(编辑!Z510="","",编辑!Z510)</f>
        <v>500</v>
      </c>
      <c r="R510" s="109" t="str">
        <f>IF(编辑!AA510="","",编辑!AA510)</f>
        <v/>
      </c>
      <c r="S510" s="109" t="str">
        <f>IF(编辑!AC510="","",编辑!AC510)</f>
        <v/>
      </c>
      <c r="T510" s="109" t="str">
        <f>IF(编辑!AD510="","",编辑!AD510)</f>
        <v/>
      </c>
      <c r="U510" s="109" t="str">
        <f>IF(编辑!AE510="","",编辑!AE510)</f>
        <v/>
      </c>
      <c r="V510" s="109" t="str">
        <f>IF(编辑!AF510="","",编辑!AF510)</f>
        <v/>
      </c>
      <c r="W510" s="109" t="str">
        <f>IF(编辑!AH510="","",编辑!AH510)</f>
        <v/>
      </c>
      <c r="X510" s="109" t="str">
        <f>IF(编辑!AI510="","",编辑!AI510)</f>
        <v/>
      </c>
      <c r="Y510" s="109" t="str">
        <f>IF(编辑!AJ510="","",编辑!AJ510)</f>
        <v/>
      </c>
      <c r="Z510" s="109" t="str">
        <f>IF(编辑!AK510="","",编辑!AK510)</f>
        <v/>
      </c>
      <c r="AA510" s="109" t="str">
        <f>IF(编辑!AM510="","",编辑!AM510)</f>
        <v/>
      </c>
      <c r="AB510" s="109" t="str">
        <f>IF(编辑!AN510="","",编辑!AN510)</f>
        <v/>
      </c>
      <c r="AC510" s="111" t="str">
        <f>IF(编辑!AO510="","",编辑!AO510)</f>
        <v/>
      </c>
    </row>
    <row r="511" spans="1:29">
      <c r="A511" s="109">
        <f>IF(编辑!A511="","",编辑!A511)</f>
        <v>120012</v>
      </c>
      <c r="B511" s="109" t="str">
        <f>IF(编辑!B511="","",编辑!B511)</f>
        <v>日常任务</v>
      </c>
      <c r="C511" s="109">
        <f>IF(编辑!I511="","",编辑!I511)</f>
        <v>150</v>
      </c>
      <c r="D511" s="109">
        <f>IF(编辑!J511="","",编辑!J511)</f>
        <v>0</v>
      </c>
      <c r="E511" s="109" t="str">
        <f>IF(编辑!K511="","",编辑!K511)</f>
        <v/>
      </c>
      <c r="F511" s="109">
        <f>IF(编辑!L511="","",编辑!L511)</f>
        <v>3001</v>
      </c>
      <c r="G511" s="109">
        <f>IF(编辑!N511="","",编辑!N511)</f>
        <v>1</v>
      </c>
      <c r="H511" s="109">
        <f>IF(编辑!O511="","",编辑!O511)</f>
        <v>1</v>
      </c>
      <c r="I511" s="109">
        <f>IF(编辑!P511="","",编辑!P511)</f>
        <v>500</v>
      </c>
      <c r="J511" s="109">
        <f>IF(编辑!Q511="","",编辑!Q511)</f>
        <v>3101</v>
      </c>
      <c r="K511" s="109">
        <f>IF(编辑!S511="","",编辑!S511)</f>
        <v>1</v>
      </c>
      <c r="L511" s="109">
        <f>IF(编辑!T511="","",编辑!T511)</f>
        <v>1</v>
      </c>
      <c r="M511" s="109">
        <f>IF(编辑!U511="","",编辑!U511)</f>
        <v>500</v>
      </c>
      <c r="N511" s="109">
        <f>IF(编辑!V511="","",编辑!V511)</f>
        <v>3401</v>
      </c>
      <c r="O511" s="109">
        <f>IF(编辑!X511="","",编辑!X511)</f>
        <v>1</v>
      </c>
      <c r="P511" s="109">
        <f>IF(编辑!Y511="","",编辑!Y511)</f>
        <v>1</v>
      </c>
      <c r="Q511" s="109">
        <f>IF(编辑!Z511="","",编辑!Z511)</f>
        <v>500</v>
      </c>
      <c r="R511" s="109" t="str">
        <f>IF(编辑!AA511="","",编辑!AA511)</f>
        <v/>
      </c>
      <c r="S511" s="109" t="str">
        <f>IF(编辑!AC511="","",编辑!AC511)</f>
        <v/>
      </c>
      <c r="T511" s="109" t="str">
        <f>IF(编辑!AD511="","",编辑!AD511)</f>
        <v/>
      </c>
      <c r="U511" s="109" t="str">
        <f>IF(编辑!AE511="","",编辑!AE511)</f>
        <v/>
      </c>
      <c r="V511" s="109" t="str">
        <f>IF(编辑!AF511="","",编辑!AF511)</f>
        <v/>
      </c>
      <c r="W511" s="109" t="str">
        <f>IF(编辑!AH511="","",编辑!AH511)</f>
        <v/>
      </c>
      <c r="X511" s="109" t="str">
        <f>IF(编辑!AI511="","",编辑!AI511)</f>
        <v/>
      </c>
      <c r="Y511" s="109" t="str">
        <f>IF(编辑!AJ511="","",编辑!AJ511)</f>
        <v/>
      </c>
      <c r="Z511" s="109" t="str">
        <f>IF(编辑!AK511="","",编辑!AK511)</f>
        <v/>
      </c>
      <c r="AA511" s="109" t="str">
        <f>IF(编辑!AM511="","",编辑!AM511)</f>
        <v/>
      </c>
      <c r="AB511" s="109" t="str">
        <f>IF(编辑!AN511="","",编辑!AN511)</f>
        <v/>
      </c>
      <c r="AC511" s="111" t="str">
        <f>IF(编辑!AO511="","",编辑!AO511)</f>
        <v/>
      </c>
    </row>
    <row r="512" spans="1:29">
      <c r="A512" s="109">
        <f>IF(编辑!A512="","",编辑!A512)</f>
        <v>120013</v>
      </c>
      <c r="B512" s="109" t="str">
        <f>IF(编辑!B512="","",编辑!B512)</f>
        <v>日常任务</v>
      </c>
      <c r="C512" s="109">
        <f>IF(编辑!I512="","",编辑!I512)</f>
        <v>150</v>
      </c>
      <c r="D512" s="109">
        <f>IF(编辑!J512="","",编辑!J512)</f>
        <v>0</v>
      </c>
      <c r="E512" s="109" t="str">
        <f>IF(编辑!K512="","",编辑!K512)</f>
        <v/>
      </c>
      <c r="F512" s="109">
        <f>IF(编辑!L512="","",编辑!L512)</f>
        <v>3001</v>
      </c>
      <c r="G512" s="109">
        <f>IF(编辑!N512="","",编辑!N512)</f>
        <v>1</v>
      </c>
      <c r="H512" s="109">
        <f>IF(编辑!O512="","",编辑!O512)</f>
        <v>1</v>
      </c>
      <c r="I512" s="109">
        <f>IF(编辑!P512="","",编辑!P512)</f>
        <v>500</v>
      </c>
      <c r="J512" s="109">
        <f>IF(编辑!Q512="","",编辑!Q512)</f>
        <v>3101</v>
      </c>
      <c r="K512" s="109">
        <f>IF(编辑!S512="","",编辑!S512)</f>
        <v>1</v>
      </c>
      <c r="L512" s="109">
        <f>IF(编辑!T512="","",编辑!T512)</f>
        <v>1</v>
      </c>
      <c r="M512" s="109">
        <f>IF(编辑!U512="","",编辑!U512)</f>
        <v>500</v>
      </c>
      <c r="N512" s="109">
        <f>IF(编辑!V512="","",编辑!V512)</f>
        <v>3401</v>
      </c>
      <c r="O512" s="109">
        <f>IF(编辑!X512="","",编辑!X512)</f>
        <v>1</v>
      </c>
      <c r="P512" s="109">
        <f>IF(编辑!Y512="","",编辑!Y512)</f>
        <v>1</v>
      </c>
      <c r="Q512" s="109">
        <f>IF(编辑!Z512="","",编辑!Z512)</f>
        <v>500</v>
      </c>
      <c r="R512" s="109" t="str">
        <f>IF(编辑!AA512="","",编辑!AA512)</f>
        <v/>
      </c>
      <c r="S512" s="109" t="str">
        <f>IF(编辑!AC512="","",编辑!AC512)</f>
        <v/>
      </c>
      <c r="T512" s="109" t="str">
        <f>IF(编辑!AD512="","",编辑!AD512)</f>
        <v/>
      </c>
      <c r="U512" s="109" t="str">
        <f>IF(编辑!AE512="","",编辑!AE512)</f>
        <v/>
      </c>
      <c r="V512" s="109" t="str">
        <f>IF(编辑!AF512="","",编辑!AF512)</f>
        <v/>
      </c>
      <c r="W512" s="109" t="str">
        <f>IF(编辑!AH512="","",编辑!AH512)</f>
        <v/>
      </c>
      <c r="X512" s="109" t="str">
        <f>IF(编辑!AI512="","",编辑!AI512)</f>
        <v/>
      </c>
      <c r="Y512" s="109" t="str">
        <f>IF(编辑!AJ512="","",编辑!AJ512)</f>
        <v/>
      </c>
      <c r="Z512" s="109" t="str">
        <f>IF(编辑!AK512="","",编辑!AK512)</f>
        <v/>
      </c>
      <c r="AA512" s="109" t="str">
        <f>IF(编辑!AM512="","",编辑!AM512)</f>
        <v/>
      </c>
      <c r="AB512" s="109" t="str">
        <f>IF(编辑!AN512="","",编辑!AN512)</f>
        <v/>
      </c>
      <c r="AC512" s="111" t="str">
        <f>IF(编辑!AO512="","",编辑!AO512)</f>
        <v/>
      </c>
    </row>
    <row r="513" spans="1:29">
      <c r="A513" s="109">
        <f>IF(编辑!A513="","",编辑!A513)</f>
        <v>120014</v>
      </c>
      <c r="B513" s="109" t="str">
        <f>IF(编辑!B513="","",编辑!B513)</f>
        <v>日常任务</v>
      </c>
      <c r="C513" s="109">
        <f>IF(编辑!I513="","",编辑!I513)</f>
        <v>150</v>
      </c>
      <c r="D513" s="109">
        <f>IF(编辑!J513="","",编辑!J513)</f>
        <v>0</v>
      </c>
      <c r="E513" s="109" t="str">
        <f>IF(编辑!K513="","",编辑!K513)</f>
        <v/>
      </c>
      <c r="F513" s="109">
        <f>IF(编辑!L513="","",编辑!L513)</f>
        <v>3001</v>
      </c>
      <c r="G513" s="109">
        <f>IF(编辑!N513="","",编辑!N513)</f>
        <v>1</v>
      </c>
      <c r="H513" s="109">
        <f>IF(编辑!O513="","",编辑!O513)</f>
        <v>1</v>
      </c>
      <c r="I513" s="109">
        <f>IF(编辑!P513="","",编辑!P513)</f>
        <v>500</v>
      </c>
      <c r="J513" s="109">
        <f>IF(编辑!Q513="","",编辑!Q513)</f>
        <v>3101</v>
      </c>
      <c r="K513" s="109">
        <f>IF(编辑!S513="","",编辑!S513)</f>
        <v>1</v>
      </c>
      <c r="L513" s="109">
        <f>IF(编辑!T513="","",编辑!T513)</f>
        <v>1</v>
      </c>
      <c r="M513" s="109">
        <f>IF(编辑!U513="","",编辑!U513)</f>
        <v>500</v>
      </c>
      <c r="N513" s="109">
        <f>IF(编辑!V513="","",编辑!V513)</f>
        <v>3401</v>
      </c>
      <c r="O513" s="109">
        <f>IF(编辑!X513="","",编辑!X513)</f>
        <v>1</v>
      </c>
      <c r="P513" s="109">
        <f>IF(编辑!Y513="","",编辑!Y513)</f>
        <v>1</v>
      </c>
      <c r="Q513" s="109">
        <f>IF(编辑!Z513="","",编辑!Z513)</f>
        <v>500</v>
      </c>
      <c r="R513" s="109" t="str">
        <f>IF(编辑!AA513="","",编辑!AA513)</f>
        <v/>
      </c>
      <c r="S513" s="109" t="str">
        <f>IF(编辑!AC513="","",编辑!AC513)</f>
        <v/>
      </c>
      <c r="T513" s="109" t="str">
        <f>IF(编辑!AD513="","",编辑!AD513)</f>
        <v/>
      </c>
      <c r="U513" s="109" t="str">
        <f>IF(编辑!AE513="","",编辑!AE513)</f>
        <v/>
      </c>
      <c r="V513" s="109" t="str">
        <f>IF(编辑!AF513="","",编辑!AF513)</f>
        <v/>
      </c>
      <c r="W513" s="109" t="str">
        <f>IF(编辑!AH513="","",编辑!AH513)</f>
        <v/>
      </c>
      <c r="X513" s="109" t="str">
        <f>IF(编辑!AI513="","",编辑!AI513)</f>
        <v/>
      </c>
      <c r="Y513" s="109" t="str">
        <f>IF(编辑!AJ513="","",编辑!AJ513)</f>
        <v/>
      </c>
      <c r="Z513" s="109" t="str">
        <f>IF(编辑!AK513="","",编辑!AK513)</f>
        <v/>
      </c>
      <c r="AA513" s="109" t="str">
        <f>IF(编辑!AM513="","",编辑!AM513)</f>
        <v/>
      </c>
      <c r="AB513" s="109" t="str">
        <f>IF(编辑!AN513="","",编辑!AN513)</f>
        <v/>
      </c>
      <c r="AC513" s="111" t="str">
        <f>IF(编辑!AO513="","",编辑!AO513)</f>
        <v/>
      </c>
    </row>
    <row r="514" spans="1:29">
      <c r="A514" s="109">
        <f>IF(编辑!A514="","",编辑!A514)</f>
        <v>120015</v>
      </c>
      <c r="B514" s="109" t="str">
        <f>IF(编辑!B514="","",编辑!B514)</f>
        <v>日常任务</v>
      </c>
      <c r="C514" s="109">
        <f>IF(编辑!I514="","",编辑!I514)</f>
        <v>150</v>
      </c>
      <c r="D514" s="109">
        <f>IF(编辑!J514="","",编辑!J514)</f>
        <v>0</v>
      </c>
      <c r="E514" s="109" t="str">
        <f>IF(编辑!K514="","",编辑!K514)</f>
        <v/>
      </c>
      <c r="F514" s="109">
        <f>IF(编辑!L514="","",编辑!L514)</f>
        <v>3001</v>
      </c>
      <c r="G514" s="109">
        <f>IF(编辑!N514="","",编辑!N514)</f>
        <v>1</v>
      </c>
      <c r="H514" s="109">
        <f>IF(编辑!O514="","",编辑!O514)</f>
        <v>1</v>
      </c>
      <c r="I514" s="109">
        <f>IF(编辑!P514="","",编辑!P514)</f>
        <v>500</v>
      </c>
      <c r="J514" s="109">
        <f>IF(编辑!Q514="","",编辑!Q514)</f>
        <v>3101</v>
      </c>
      <c r="K514" s="109">
        <f>IF(编辑!S514="","",编辑!S514)</f>
        <v>1</v>
      </c>
      <c r="L514" s="109">
        <f>IF(编辑!T514="","",编辑!T514)</f>
        <v>1</v>
      </c>
      <c r="M514" s="109">
        <f>IF(编辑!U514="","",编辑!U514)</f>
        <v>500</v>
      </c>
      <c r="N514" s="109">
        <f>IF(编辑!V514="","",编辑!V514)</f>
        <v>3401</v>
      </c>
      <c r="O514" s="109">
        <f>IF(编辑!X514="","",编辑!X514)</f>
        <v>1</v>
      </c>
      <c r="P514" s="109">
        <f>IF(编辑!Y514="","",编辑!Y514)</f>
        <v>1</v>
      </c>
      <c r="Q514" s="109">
        <f>IF(编辑!Z514="","",编辑!Z514)</f>
        <v>500</v>
      </c>
      <c r="R514" s="109" t="str">
        <f>IF(编辑!AA514="","",编辑!AA514)</f>
        <v/>
      </c>
      <c r="S514" s="109" t="str">
        <f>IF(编辑!AC514="","",编辑!AC514)</f>
        <v/>
      </c>
      <c r="T514" s="109" t="str">
        <f>IF(编辑!AD514="","",编辑!AD514)</f>
        <v/>
      </c>
      <c r="U514" s="109" t="str">
        <f>IF(编辑!AE514="","",编辑!AE514)</f>
        <v/>
      </c>
      <c r="V514" s="109" t="str">
        <f>IF(编辑!AF514="","",编辑!AF514)</f>
        <v/>
      </c>
      <c r="W514" s="109" t="str">
        <f>IF(编辑!AH514="","",编辑!AH514)</f>
        <v/>
      </c>
      <c r="X514" s="109" t="str">
        <f>IF(编辑!AI514="","",编辑!AI514)</f>
        <v/>
      </c>
      <c r="Y514" s="109" t="str">
        <f>IF(编辑!AJ514="","",编辑!AJ514)</f>
        <v/>
      </c>
      <c r="Z514" s="109" t="str">
        <f>IF(编辑!AK514="","",编辑!AK514)</f>
        <v/>
      </c>
      <c r="AA514" s="109" t="str">
        <f>IF(编辑!AM514="","",编辑!AM514)</f>
        <v/>
      </c>
      <c r="AB514" s="109" t="str">
        <f>IF(编辑!AN514="","",编辑!AN514)</f>
        <v/>
      </c>
      <c r="AC514" s="111" t="str">
        <f>IF(编辑!AO514="","",编辑!AO514)</f>
        <v/>
      </c>
    </row>
    <row r="515" spans="1:29">
      <c r="A515" s="109">
        <f>IF(编辑!A515="","",编辑!A515)</f>
        <v>120016</v>
      </c>
      <c r="B515" s="109" t="str">
        <f>IF(编辑!B515="","",编辑!B515)</f>
        <v>日常任务</v>
      </c>
      <c r="C515" s="109">
        <f>IF(编辑!I515="","",编辑!I515)</f>
        <v>150</v>
      </c>
      <c r="D515" s="109">
        <f>IF(编辑!J515="","",编辑!J515)</f>
        <v>0</v>
      </c>
      <c r="E515" s="109" t="str">
        <f>IF(编辑!K515="","",编辑!K515)</f>
        <v/>
      </c>
      <c r="F515" s="109">
        <f>IF(编辑!L515="","",编辑!L515)</f>
        <v>3001</v>
      </c>
      <c r="G515" s="109">
        <f>IF(编辑!N515="","",编辑!N515)</f>
        <v>1</v>
      </c>
      <c r="H515" s="109">
        <f>IF(编辑!O515="","",编辑!O515)</f>
        <v>1</v>
      </c>
      <c r="I515" s="109">
        <f>IF(编辑!P515="","",编辑!P515)</f>
        <v>500</v>
      </c>
      <c r="J515" s="109">
        <f>IF(编辑!Q515="","",编辑!Q515)</f>
        <v>3101</v>
      </c>
      <c r="K515" s="109">
        <f>IF(编辑!S515="","",编辑!S515)</f>
        <v>1</v>
      </c>
      <c r="L515" s="109">
        <f>IF(编辑!T515="","",编辑!T515)</f>
        <v>1</v>
      </c>
      <c r="M515" s="109">
        <f>IF(编辑!U515="","",编辑!U515)</f>
        <v>500</v>
      </c>
      <c r="N515" s="109">
        <f>IF(编辑!V515="","",编辑!V515)</f>
        <v>3401</v>
      </c>
      <c r="O515" s="109">
        <f>IF(编辑!X515="","",编辑!X515)</f>
        <v>1</v>
      </c>
      <c r="P515" s="109">
        <f>IF(编辑!Y515="","",编辑!Y515)</f>
        <v>1</v>
      </c>
      <c r="Q515" s="109">
        <f>IF(编辑!Z515="","",编辑!Z515)</f>
        <v>500</v>
      </c>
      <c r="R515" s="109" t="str">
        <f>IF(编辑!AA515="","",编辑!AA515)</f>
        <v/>
      </c>
      <c r="S515" s="109" t="str">
        <f>IF(编辑!AC515="","",编辑!AC515)</f>
        <v/>
      </c>
      <c r="T515" s="109" t="str">
        <f>IF(编辑!AD515="","",编辑!AD515)</f>
        <v/>
      </c>
      <c r="U515" s="109" t="str">
        <f>IF(编辑!AE515="","",编辑!AE515)</f>
        <v/>
      </c>
      <c r="V515" s="109" t="str">
        <f>IF(编辑!AF515="","",编辑!AF515)</f>
        <v/>
      </c>
      <c r="W515" s="109" t="str">
        <f>IF(编辑!AH515="","",编辑!AH515)</f>
        <v/>
      </c>
      <c r="X515" s="109" t="str">
        <f>IF(编辑!AI515="","",编辑!AI515)</f>
        <v/>
      </c>
      <c r="Y515" s="109" t="str">
        <f>IF(编辑!AJ515="","",编辑!AJ515)</f>
        <v/>
      </c>
      <c r="Z515" s="109" t="str">
        <f>IF(编辑!AK515="","",编辑!AK515)</f>
        <v/>
      </c>
      <c r="AA515" s="109" t="str">
        <f>IF(编辑!AM515="","",编辑!AM515)</f>
        <v/>
      </c>
      <c r="AB515" s="109" t="str">
        <f>IF(编辑!AN515="","",编辑!AN515)</f>
        <v/>
      </c>
      <c r="AC515" s="111" t="str">
        <f>IF(编辑!AO515="","",编辑!AO515)</f>
        <v/>
      </c>
    </row>
    <row r="516" spans="1:29">
      <c r="A516" s="109">
        <f>IF(编辑!A516="","",编辑!A516)</f>
        <v>120017</v>
      </c>
      <c r="B516" s="109" t="str">
        <f>IF(编辑!B516="","",编辑!B516)</f>
        <v>日常任务</v>
      </c>
      <c r="C516" s="109">
        <f>IF(编辑!I516="","",编辑!I516)</f>
        <v>150</v>
      </c>
      <c r="D516" s="109">
        <f>IF(编辑!J516="","",编辑!J516)</f>
        <v>0</v>
      </c>
      <c r="E516" s="109" t="str">
        <f>IF(编辑!K516="","",编辑!K516)</f>
        <v/>
      </c>
      <c r="F516" s="109">
        <f>IF(编辑!L516="","",编辑!L516)</f>
        <v>3001</v>
      </c>
      <c r="G516" s="109">
        <f>IF(编辑!N516="","",编辑!N516)</f>
        <v>1</v>
      </c>
      <c r="H516" s="109">
        <f>IF(编辑!O516="","",编辑!O516)</f>
        <v>1</v>
      </c>
      <c r="I516" s="109">
        <f>IF(编辑!P516="","",编辑!P516)</f>
        <v>500</v>
      </c>
      <c r="J516" s="109">
        <f>IF(编辑!Q516="","",编辑!Q516)</f>
        <v>3101</v>
      </c>
      <c r="K516" s="109">
        <f>IF(编辑!S516="","",编辑!S516)</f>
        <v>1</v>
      </c>
      <c r="L516" s="109">
        <f>IF(编辑!T516="","",编辑!T516)</f>
        <v>1</v>
      </c>
      <c r="M516" s="109">
        <f>IF(编辑!U516="","",编辑!U516)</f>
        <v>500</v>
      </c>
      <c r="N516" s="109">
        <f>IF(编辑!V516="","",编辑!V516)</f>
        <v>3401</v>
      </c>
      <c r="O516" s="109">
        <f>IF(编辑!X516="","",编辑!X516)</f>
        <v>1</v>
      </c>
      <c r="P516" s="109">
        <f>IF(编辑!Y516="","",编辑!Y516)</f>
        <v>1</v>
      </c>
      <c r="Q516" s="109">
        <f>IF(编辑!Z516="","",编辑!Z516)</f>
        <v>500</v>
      </c>
      <c r="R516" s="109" t="str">
        <f>IF(编辑!AA516="","",编辑!AA516)</f>
        <v/>
      </c>
      <c r="S516" s="109" t="str">
        <f>IF(编辑!AC516="","",编辑!AC516)</f>
        <v/>
      </c>
      <c r="T516" s="109" t="str">
        <f>IF(编辑!AD516="","",编辑!AD516)</f>
        <v/>
      </c>
      <c r="U516" s="109" t="str">
        <f>IF(编辑!AE516="","",编辑!AE516)</f>
        <v/>
      </c>
      <c r="V516" s="109" t="str">
        <f>IF(编辑!AF516="","",编辑!AF516)</f>
        <v/>
      </c>
      <c r="W516" s="109" t="str">
        <f>IF(编辑!AH516="","",编辑!AH516)</f>
        <v/>
      </c>
      <c r="X516" s="109" t="str">
        <f>IF(编辑!AI516="","",编辑!AI516)</f>
        <v/>
      </c>
      <c r="Y516" s="109" t="str">
        <f>IF(编辑!AJ516="","",编辑!AJ516)</f>
        <v/>
      </c>
      <c r="Z516" s="109" t="str">
        <f>IF(编辑!AK516="","",编辑!AK516)</f>
        <v/>
      </c>
      <c r="AA516" s="109" t="str">
        <f>IF(编辑!AM516="","",编辑!AM516)</f>
        <v/>
      </c>
      <c r="AB516" s="109" t="str">
        <f>IF(编辑!AN516="","",编辑!AN516)</f>
        <v/>
      </c>
      <c r="AC516" s="111" t="str">
        <f>IF(编辑!AO516="","",编辑!AO516)</f>
        <v/>
      </c>
    </row>
    <row r="517" spans="1:29">
      <c r="A517" s="109">
        <f>IF(编辑!A517="","",编辑!A517)</f>
        <v>120018</v>
      </c>
      <c r="B517" s="109" t="str">
        <f>IF(编辑!B517="","",编辑!B517)</f>
        <v>日常任务</v>
      </c>
      <c r="C517" s="109">
        <f>IF(编辑!I517="","",编辑!I517)</f>
        <v>150</v>
      </c>
      <c r="D517" s="109">
        <f>IF(编辑!J517="","",编辑!J517)</f>
        <v>0</v>
      </c>
      <c r="E517" s="109" t="str">
        <f>IF(编辑!K517="","",编辑!K517)</f>
        <v/>
      </c>
      <c r="F517" s="109">
        <f>IF(编辑!L517="","",编辑!L517)</f>
        <v>3001</v>
      </c>
      <c r="G517" s="109">
        <f>IF(编辑!N517="","",编辑!N517)</f>
        <v>1</v>
      </c>
      <c r="H517" s="109">
        <f>IF(编辑!O517="","",编辑!O517)</f>
        <v>1</v>
      </c>
      <c r="I517" s="109">
        <f>IF(编辑!P517="","",编辑!P517)</f>
        <v>500</v>
      </c>
      <c r="J517" s="109">
        <f>IF(编辑!Q517="","",编辑!Q517)</f>
        <v>3101</v>
      </c>
      <c r="K517" s="109">
        <f>IF(编辑!S517="","",编辑!S517)</f>
        <v>1</v>
      </c>
      <c r="L517" s="109">
        <f>IF(编辑!T517="","",编辑!T517)</f>
        <v>1</v>
      </c>
      <c r="M517" s="109">
        <f>IF(编辑!U517="","",编辑!U517)</f>
        <v>500</v>
      </c>
      <c r="N517" s="109">
        <f>IF(编辑!V517="","",编辑!V517)</f>
        <v>3401</v>
      </c>
      <c r="O517" s="109">
        <f>IF(编辑!X517="","",编辑!X517)</f>
        <v>1</v>
      </c>
      <c r="P517" s="109">
        <f>IF(编辑!Y517="","",编辑!Y517)</f>
        <v>1</v>
      </c>
      <c r="Q517" s="109">
        <f>IF(编辑!Z517="","",编辑!Z517)</f>
        <v>500</v>
      </c>
      <c r="R517" s="109" t="str">
        <f>IF(编辑!AA517="","",编辑!AA517)</f>
        <v/>
      </c>
      <c r="S517" s="109" t="str">
        <f>IF(编辑!AC517="","",编辑!AC517)</f>
        <v/>
      </c>
      <c r="T517" s="109" t="str">
        <f>IF(编辑!AD517="","",编辑!AD517)</f>
        <v/>
      </c>
      <c r="U517" s="109" t="str">
        <f>IF(编辑!AE517="","",编辑!AE517)</f>
        <v/>
      </c>
      <c r="V517" s="109" t="str">
        <f>IF(编辑!AF517="","",编辑!AF517)</f>
        <v/>
      </c>
      <c r="W517" s="109" t="str">
        <f>IF(编辑!AH517="","",编辑!AH517)</f>
        <v/>
      </c>
      <c r="X517" s="109" t="str">
        <f>IF(编辑!AI517="","",编辑!AI517)</f>
        <v/>
      </c>
      <c r="Y517" s="109" t="str">
        <f>IF(编辑!AJ517="","",编辑!AJ517)</f>
        <v/>
      </c>
      <c r="Z517" s="109" t="str">
        <f>IF(编辑!AK517="","",编辑!AK517)</f>
        <v/>
      </c>
      <c r="AA517" s="109" t="str">
        <f>IF(编辑!AM517="","",编辑!AM517)</f>
        <v/>
      </c>
      <c r="AB517" s="109" t="str">
        <f>IF(编辑!AN517="","",编辑!AN517)</f>
        <v/>
      </c>
      <c r="AC517" s="111" t="str">
        <f>IF(编辑!AO517="","",编辑!AO517)</f>
        <v/>
      </c>
    </row>
    <row r="518" spans="1:29">
      <c r="A518" s="109">
        <f>IF(编辑!A518="","",编辑!A518)</f>
        <v>120019</v>
      </c>
      <c r="B518" s="109" t="str">
        <f>IF(编辑!B518="","",编辑!B518)</f>
        <v>日常任务</v>
      </c>
      <c r="C518" s="109">
        <f>IF(编辑!I518="","",编辑!I518)</f>
        <v>150</v>
      </c>
      <c r="D518" s="109">
        <f>IF(编辑!J518="","",编辑!J518)</f>
        <v>0</v>
      </c>
      <c r="E518" s="109" t="str">
        <f>IF(编辑!K518="","",编辑!K518)</f>
        <v/>
      </c>
      <c r="F518" s="109">
        <f>IF(编辑!L518="","",编辑!L518)</f>
        <v>3001</v>
      </c>
      <c r="G518" s="109">
        <f>IF(编辑!N518="","",编辑!N518)</f>
        <v>1</v>
      </c>
      <c r="H518" s="109">
        <f>IF(编辑!O518="","",编辑!O518)</f>
        <v>1</v>
      </c>
      <c r="I518" s="109">
        <f>IF(编辑!P518="","",编辑!P518)</f>
        <v>500</v>
      </c>
      <c r="J518" s="109">
        <f>IF(编辑!Q518="","",编辑!Q518)</f>
        <v>3101</v>
      </c>
      <c r="K518" s="109">
        <f>IF(编辑!S518="","",编辑!S518)</f>
        <v>1</v>
      </c>
      <c r="L518" s="109">
        <f>IF(编辑!T518="","",编辑!T518)</f>
        <v>1</v>
      </c>
      <c r="M518" s="109">
        <f>IF(编辑!U518="","",编辑!U518)</f>
        <v>500</v>
      </c>
      <c r="N518" s="109">
        <f>IF(编辑!V518="","",编辑!V518)</f>
        <v>3401</v>
      </c>
      <c r="O518" s="109">
        <f>IF(编辑!X518="","",编辑!X518)</f>
        <v>1</v>
      </c>
      <c r="P518" s="109">
        <f>IF(编辑!Y518="","",编辑!Y518)</f>
        <v>1</v>
      </c>
      <c r="Q518" s="109">
        <f>IF(编辑!Z518="","",编辑!Z518)</f>
        <v>500</v>
      </c>
      <c r="R518" s="109" t="str">
        <f>IF(编辑!AA518="","",编辑!AA518)</f>
        <v/>
      </c>
      <c r="S518" s="109" t="str">
        <f>IF(编辑!AC518="","",编辑!AC518)</f>
        <v/>
      </c>
      <c r="T518" s="109" t="str">
        <f>IF(编辑!AD518="","",编辑!AD518)</f>
        <v/>
      </c>
      <c r="U518" s="109" t="str">
        <f>IF(编辑!AE518="","",编辑!AE518)</f>
        <v/>
      </c>
      <c r="V518" s="109" t="str">
        <f>IF(编辑!AF518="","",编辑!AF518)</f>
        <v/>
      </c>
      <c r="W518" s="109" t="str">
        <f>IF(编辑!AH518="","",编辑!AH518)</f>
        <v/>
      </c>
      <c r="X518" s="109" t="str">
        <f>IF(编辑!AI518="","",编辑!AI518)</f>
        <v/>
      </c>
      <c r="Y518" s="109" t="str">
        <f>IF(编辑!AJ518="","",编辑!AJ518)</f>
        <v/>
      </c>
      <c r="Z518" s="109" t="str">
        <f>IF(编辑!AK518="","",编辑!AK518)</f>
        <v/>
      </c>
      <c r="AA518" s="109" t="str">
        <f>IF(编辑!AM518="","",编辑!AM518)</f>
        <v/>
      </c>
      <c r="AB518" s="109" t="str">
        <f>IF(编辑!AN518="","",编辑!AN518)</f>
        <v/>
      </c>
      <c r="AC518" s="111" t="str">
        <f>IF(编辑!AO518="","",编辑!AO518)</f>
        <v/>
      </c>
    </row>
    <row r="519" spans="1:29">
      <c r="A519" s="109">
        <f>IF(编辑!A519="","",编辑!A519)</f>
        <v>120020</v>
      </c>
      <c r="B519" s="109" t="str">
        <f>IF(编辑!B519="","",编辑!B519)</f>
        <v>日常任务</v>
      </c>
      <c r="C519" s="109">
        <f>IF(编辑!I519="","",编辑!I519)</f>
        <v>150</v>
      </c>
      <c r="D519" s="109">
        <f>IF(编辑!J519="","",编辑!J519)</f>
        <v>0</v>
      </c>
      <c r="E519" s="109" t="str">
        <f>IF(编辑!K519="","",编辑!K519)</f>
        <v/>
      </c>
      <c r="F519" s="109">
        <f>IF(编辑!L519="","",编辑!L519)</f>
        <v>3001</v>
      </c>
      <c r="G519" s="109">
        <f>IF(编辑!N519="","",编辑!N519)</f>
        <v>1</v>
      </c>
      <c r="H519" s="109">
        <f>IF(编辑!O519="","",编辑!O519)</f>
        <v>1</v>
      </c>
      <c r="I519" s="109">
        <f>IF(编辑!P519="","",编辑!P519)</f>
        <v>500</v>
      </c>
      <c r="J519" s="109">
        <f>IF(编辑!Q519="","",编辑!Q519)</f>
        <v>3101</v>
      </c>
      <c r="K519" s="109">
        <f>IF(编辑!S519="","",编辑!S519)</f>
        <v>1</v>
      </c>
      <c r="L519" s="109">
        <f>IF(编辑!T519="","",编辑!T519)</f>
        <v>1</v>
      </c>
      <c r="M519" s="109">
        <f>IF(编辑!U519="","",编辑!U519)</f>
        <v>500</v>
      </c>
      <c r="N519" s="109">
        <f>IF(编辑!V519="","",编辑!V519)</f>
        <v>3401</v>
      </c>
      <c r="O519" s="109">
        <f>IF(编辑!X519="","",编辑!X519)</f>
        <v>1</v>
      </c>
      <c r="P519" s="109">
        <f>IF(编辑!Y519="","",编辑!Y519)</f>
        <v>1</v>
      </c>
      <c r="Q519" s="109">
        <f>IF(编辑!Z519="","",编辑!Z519)</f>
        <v>500</v>
      </c>
      <c r="R519" s="109" t="str">
        <f>IF(编辑!AA519="","",编辑!AA519)</f>
        <v/>
      </c>
      <c r="S519" s="109" t="str">
        <f>IF(编辑!AC519="","",编辑!AC519)</f>
        <v/>
      </c>
      <c r="T519" s="109" t="str">
        <f>IF(编辑!AD519="","",编辑!AD519)</f>
        <v/>
      </c>
      <c r="U519" s="109" t="str">
        <f>IF(编辑!AE519="","",编辑!AE519)</f>
        <v/>
      </c>
      <c r="V519" s="109" t="str">
        <f>IF(编辑!AF519="","",编辑!AF519)</f>
        <v/>
      </c>
      <c r="W519" s="109" t="str">
        <f>IF(编辑!AH519="","",编辑!AH519)</f>
        <v/>
      </c>
      <c r="X519" s="109" t="str">
        <f>IF(编辑!AI519="","",编辑!AI519)</f>
        <v/>
      </c>
      <c r="Y519" s="109" t="str">
        <f>IF(编辑!AJ519="","",编辑!AJ519)</f>
        <v/>
      </c>
      <c r="Z519" s="109" t="str">
        <f>IF(编辑!AK519="","",编辑!AK519)</f>
        <v/>
      </c>
      <c r="AA519" s="109" t="str">
        <f>IF(编辑!AM519="","",编辑!AM519)</f>
        <v/>
      </c>
      <c r="AB519" s="109" t="str">
        <f>IF(编辑!AN519="","",编辑!AN519)</f>
        <v/>
      </c>
      <c r="AC519" s="111" t="str">
        <f>IF(编辑!AO519="","",编辑!AO519)</f>
        <v/>
      </c>
    </row>
    <row r="520" spans="1:29">
      <c r="A520" s="109">
        <f>IF(编辑!A520="","",编辑!A520)</f>
        <v>120021</v>
      </c>
      <c r="B520" s="109" t="str">
        <f>IF(编辑!B520="","",编辑!B520)</f>
        <v>日常任务</v>
      </c>
      <c r="C520" s="109">
        <f>IF(编辑!I520="","",编辑!I520)</f>
        <v>150</v>
      </c>
      <c r="D520" s="109">
        <f>IF(编辑!J520="","",编辑!J520)</f>
        <v>0</v>
      </c>
      <c r="E520" s="109" t="str">
        <f>IF(编辑!K520="","",编辑!K520)</f>
        <v/>
      </c>
      <c r="F520" s="109">
        <f>IF(编辑!L520="","",编辑!L520)</f>
        <v>3001</v>
      </c>
      <c r="G520" s="109">
        <f>IF(编辑!N520="","",编辑!N520)</f>
        <v>1</v>
      </c>
      <c r="H520" s="109">
        <f>IF(编辑!O520="","",编辑!O520)</f>
        <v>1</v>
      </c>
      <c r="I520" s="109">
        <f>IF(编辑!P520="","",编辑!P520)</f>
        <v>500</v>
      </c>
      <c r="J520" s="109">
        <f>IF(编辑!Q520="","",编辑!Q520)</f>
        <v>3101</v>
      </c>
      <c r="K520" s="109">
        <f>IF(编辑!S520="","",编辑!S520)</f>
        <v>1</v>
      </c>
      <c r="L520" s="109">
        <f>IF(编辑!T520="","",编辑!T520)</f>
        <v>1</v>
      </c>
      <c r="M520" s="109">
        <f>IF(编辑!U520="","",编辑!U520)</f>
        <v>500</v>
      </c>
      <c r="N520" s="109">
        <f>IF(编辑!V520="","",编辑!V520)</f>
        <v>3401</v>
      </c>
      <c r="O520" s="109">
        <f>IF(编辑!X520="","",编辑!X520)</f>
        <v>1</v>
      </c>
      <c r="P520" s="109">
        <f>IF(编辑!Y520="","",编辑!Y520)</f>
        <v>1</v>
      </c>
      <c r="Q520" s="109">
        <f>IF(编辑!Z520="","",编辑!Z520)</f>
        <v>500</v>
      </c>
      <c r="R520" s="109" t="str">
        <f>IF(编辑!AA520="","",编辑!AA520)</f>
        <v/>
      </c>
      <c r="S520" s="109" t="str">
        <f>IF(编辑!AC520="","",编辑!AC520)</f>
        <v/>
      </c>
      <c r="T520" s="109" t="str">
        <f>IF(编辑!AD520="","",编辑!AD520)</f>
        <v/>
      </c>
      <c r="U520" s="109" t="str">
        <f>IF(编辑!AE520="","",编辑!AE520)</f>
        <v/>
      </c>
      <c r="V520" s="109" t="str">
        <f>IF(编辑!AF520="","",编辑!AF520)</f>
        <v/>
      </c>
      <c r="W520" s="109" t="str">
        <f>IF(编辑!AH520="","",编辑!AH520)</f>
        <v/>
      </c>
      <c r="X520" s="109" t="str">
        <f>IF(编辑!AI520="","",编辑!AI520)</f>
        <v/>
      </c>
      <c r="Y520" s="109" t="str">
        <f>IF(编辑!AJ520="","",编辑!AJ520)</f>
        <v/>
      </c>
      <c r="Z520" s="109" t="str">
        <f>IF(编辑!AK520="","",编辑!AK520)</f>
        <v/>
      </c>
      <c r="AA520" s="109" t="str">
        <f>IF(编辑!AM520="","",编辑!AM520)</f>
        <v/>
      </c>
      <c r="AB520" s="109" t="str">
        <f>IF(编辑!AN520="","",编辑!AN520)</f>
        <v/>
      </c>
      <c r="AC520" s="111" t="str">
        <f>IF(编辑!AO520="","",编辑!AO520)</f>
        <v/>
      </c>
    </row>
    <row r="521" spans="1:29">
      <c r="A521" s="109">
        <f>IF(编辑!A521="","",编辑!A521)</f>
        <v>120022</v>
      </c>
      <c r="B521" s="109" t="str">
        <f>IF(编辑!B521="","",编辑!B521)</f>
        <v>日常任务</v>
      </c>
      <c r="C521" s="109">
        <f>IF(编辑!I521="","",编辑!I521)</f>
        <v>150</v>
      </c>
      <c r="D521" s="109">
        <f>IF(编辑!J521="","",编辑!J521)</f>
        <v>0</v>
      </c>
      <c r="E521" s="109" t="str">
        <f>IF(编辑!K521="","",编辑!K521)</f>
        <v/>
      </c>
      <c r="F521" s="109">
        <f>IF(编辑!L521="","",编辑!L521)</f>
        <v>3001</v>
      </c>
      <c r="G521" s="109">
        <f>IF(编辑!N521="","",编辑!N521)</f>
        <v>1</v>
      </c>
      <c r="H521" s="109">
        <f>IF(编辑!O521="","",编辑!O521)</f>
        <v>1</v>
      </c>
      <c r="I521" s="109">
        <f>IF(编辑!P521="","",编辑!P521)</f>
        <v>500</v>
      </c>
      <c r="J521" s="109">
        <f>IF(编辑!Q521="","",编辑!Q521)</f>
        <v>3101</v>
      </c>
      <c r="K521" s="109">
        <f>IF(编辑!S521="","",编辑!S521)</f>
        <v>1</v>
      </c>
      <c r="L521" s="109">
        <f>IF(编辑!T521="","",编辑!T521)</f>
        <v>1</v>
      </c>
      <c r="M521" s="109">
        <f>IF(编辑!U521="","",编辑!U521)</f>
        <v>500</v>
      </c>
      <c r="N521" s="109">
        <f>IF(编辑!V521="","",编辑!V521)</f>
        <v>3401</v>
      </c>
      <c r="O521" s="109">
        <f>IF(编辑!X521="","",编辑!X521)</f>
        <v>1</v>
      </c>
      <c r="P521" s="109">
        <f>IF(编辑!Y521="","",编辑!Y521)</f>
        <v>1</v>
      </c>
      <c r="Q521" s="109">
        <f>IF(编辑!Z521="","",编辑!Z521)</f>
        <v>500</v>
      </c>
      <c r="R521" s="109" t="str">
        <f>IF(编辑!AA521="","",编辑!AA521)</f>
        <v/>
      </c>
      <c r="S521" s="109" t="str">
        <f>IF(编辑!AC521="","",编辑!AC521)</f>
        <v/>
      </c>
      <c r="T521" s="109" t="str">
        <f>IF(编辑!AD521="","",编辑!AD521)</f>
        <v/>
      </c>
      <c r="U521" s="109" t="str">
        <f>IF(编辑!AE521="","",编辑!AE521)</f>
        <v/>
      </c>
      <c r="V521" s="109" t="str">
        <f>IF(编辑!AF521="","",编辑!AF521)</f>
        <v/>
      </c>
      <c r="W521" s="109" t="str">
        <f>IF(编辑!AH521="","",编辑!AH521)</f>
        <v/>
      </c>
      <c r="X521" s="109" t="str">
        <f>IF(编辑!AI521="","",编辑!AI521)</f>
        <v/>
      </c>
      <c r="Y521" s="109" t="str">
        <f>IF(编辑!AJ521="","",编辑!AJ521)</f>
        <v/>
      </c>
      <c r="Z521" s="109" t="str">
        <f>IF(编辑!AK521="","",编辑!AK521)</f>
        <v/>
      </c>
      <c r="AA521" s="109" t="str">
        <f>IF(编辑!AM521="","",编辑!AM521)</f>
        <v/>
      </c>
      <c r="AB521" s="109" t="str">
        <f>IF(编辑!AN521="","",编辑!AN521)</f>
        <v/>
      </c>
      <c r="AC521" s="111" t="str">
        <f>IF(编辑!AO521="","",编辑!AO521)</f>
        <v/>
      </c>
    </row>
    <row r="522" spans="1:29">
      <c r="A522" s="109">
        <f>IF(编辑!A522="","",编辑!A522)</f>
        <v>120023</v>
      </c>
      <c r="B522" s="109" t="str">
        <f>IF(编辑!B522="","",编辑!B522)</f>
        <v>日常任务</v>
      </c>
      <c r="C522" s="109">
        <f>IF(编辑!I522="","",编辑!I522)</f>
        <v>150</v>
      </c>
      <c r="D522" s="109">
        <f>IF(编辑!J522="","",编辑!J522)</f>
        <v>0</v>
      </c>
      <c r="E522" s="109" t="str">
        <f>IF(编辑!K522="","",编辑!K522)</f>
        <v/>
      </c>
      <c r="F522" s="109">
        <f>IF(编辑!L522="","",编辑!L522)</f>
        <v>3001</v>
      </c>
      <c r="G522" s="109">
        <f>IF(编辑!N522="","",编辑!N522)</f>
        <v>1</v>
      </c>
      <c r="H522" s="109">
        <f>IF(编辑!O522="","",编辑!O522)</f>
        <v>1</v>
      </c>
      <c r="I522" s="109">
        <f>IF(编辑!P522="","",编辑!P522)</f>
        <v>500</v>
      </c>
      <c r="J522" s="109">
        <f>IF(编辑!Q522="","",编辑!Q522)</f>
        <v>3101</v>
      </c>
      <c r="K522" s="109">
        <f>IF(编辑!S522="","",编辑!S522)</f>
        <v>1</v>
      </c>
      <c r="L522" s="109">
        <f>IF(编辑!T522="","",编辑!T522)</f>
        <v>1</v>
      </c>
      <c r="M522" s="109">
        <f>IF(编辑!U522="","",编辑!U522)</f>
        <v>500</v>
      </c>
      <c r="N522" s="109">
        <f>IF(编辑!V522="","",编辑!V522)</f>
        <v>3401</v>
      </c>
      <c r="O522" s="109">
        <f>IF(编辑!X522="","",编辑!X522)</f>
        <v>1</v>
      </c>
      <c r="P522" s="109">
        <f>IF(编辑!Y522="","",编辑!Y522)</f>
        <v>1</v>
      </c>
      <c r="Q522" s="109">
        <f>IF(编辑!Z522="","",编辑!Z522)</f>
        <v>500</v>
      </c>
      <c r="R522" s="109" t="str">
        <f>IF(编辑!AA522="","",编辑!AA522)</f>
        <v/>
      </c>
      <c r="S522" s="109" t="str">
        <f>IF(编辑!AC522="","",编辑!AC522)</f>
        <v/>
      </c>
      <c r="T522" s="109" t="str">
        <f>IF(编辑!AD522="","",编辑!AD522)</f>
        <v/>
      </c>
      <c r="U522" s="109" t="str">
        <f>IF(编辑!AE522="","",编辑!AE522)</f>
        <v/>
      </c>
      <c r="V522" s="109" t="str">
        <f>IF(编辑!AF522="","",编辑!AF522)</f>
        <v/>
      </c>
      <c r="W522" s="109" t="str">
        <f>IF(编辑!AH522="","",编辑!AH522)</f>
        <v/>
      </c>
      <c r="X522" s="109" t="str">
        <f>IF(编辑!AI522="","",编辑!AI522)</f>
        <v/>
      </c>
      <c r="Y522" s="109" t="str">
        <f>IF(编辑!AJ522="","",编辑!AJ522)</f>
        <v/>
      </c>
      <c r="Z522" s="109" t="str">
        <f>IF(编辑!AK522="","",编辑!AK522)</f>
        <v/>
      </c>
      <c r="AA522" s="109" t="str">
        <f>IF(编辑!AM522="","",编辑!AM522)</f>
        <v/>
      </c>
      <c r="AB522" s="109" t="str">
        <f>IF(编辑!AN522="","",编辑!AN522)</f>
        <v/>
      </c>
      <c r="AC522" s="111" t="str">
        <f>IF(编辑!AO522="","",编辑!AO522)</f>
        <v/>
      </c>
    </row>
    <row r="523" spans="1:29">
      <c r="A523" s="109">
        <f>IF(编辑!A523="","",编辑!A523)</f>
        <v>120024</v>
      </c>
      <c r="B523" s="109" t="str">
        <f>IF(编辑!B523="","",编辑!B523)</f>
        <v>日常任务</v>
      </c>
      <c r="C523" s="109">
        <f>IF(编辑!I523="","",编辑!I523)</f>
        <v>150</v>
      </c>
      <c r="D523" s="109">
        <f>IF(编辑!J523="","",编辑!J523)</f>
        <v>0</v>
      </c>
      <c r="E523" s="109" t="str">
        <f>IF(编辑!K523="","",编辑!K523)</f>
        <v/>
      </c>
      <c r="F523" s="109">
        <f>IF(编辑!L523="","",编辑!L523)</f>
        <v>3001</v>
      </c>
      <c r="G523" s="109">
        <f>IF(编辑!N523="","",编辑!N523)</f>
        <v>1</v>
      </c>
      <c r="H523" s="109">
        <f>IF(编辑!O523="","",编辑!O523)</f>
        <v>1</v>
      </c>
      <c r="I523" s="109">
        <f>IF(编辑!P523="","",编辑!P523)</f>
        <v>500</v>
      </c>
      <c r="J523" s="109">
        <f>IF(编辑!Q523="","",编辑!Q523)</f>
        <v>3101</v>
      </c>
      <c r="K523" s="109">
        <f>IF(编辑!S523="","",编辑!S523)</f>
        <v>1</v>
      </c>
      <c r="L523" s="109">
        <f>IF(编辑!T523="","",编辑!T523)</f>
        <v>1</v>
      </c>
      <c r="M523" s="109">
        <f>IF(编辑!U523="","",编辑!U523)</f>
        <v>500</v>
      </c>
      <c r="N523" s="109">
        <f>IF(编辑!V523="","",编辑!V523)</f>
        <v>3401</v>
      </c>
      <c r="O523" s="109">
        <f>IF(编辑!X523="","",编辑!X523)</f>
        <v>1</v>
      </c>
      <c r="P523" s="109">
        <f>IF(编辑!Y523="","",编辑!Y523)</f>
        <v>1</v>
      </c>
      <c r="Q523" s="109">
        <f>IF(编辑!Z523="","",编辑!Z523)</f>
        <v>500</v>
      </c>
      <c r="R523" s="109" t="str">
        <f>IF(编辑!AA523="","",编辑!AA523)</f>
        <v/>
      </c>
      <c r="S523" s="109" t="str">
        <f>IF(编辑!AC523="","",编辑!AC523)</f>
        <v/>
      </c>
      <c r="T523" s="109" t="str">
        <f>IF(编辑!AD523="","",编辑!AD523)</f>
        <v/>
      </c>
      <c r="U523" s="109" t="str">
        <f>IF(编辑!AE523="","",编辑!AE523)</f>
        <v/>
      </c>
      <c r="V523" s="109" t="str">
        <f>IF(编辑!AF523="","",编辑!AF523)</f>
        <v/>
      </c>
      <c r="W523" s="109" t="str">
        <f>IF(编辑!AH523="","",编辑!AH523)</f>
        <v/>
      </c>
      <c r="X523" s="109" t="str">
        <f>IF(编辑!AI523="","",编辑!AI523)</f>
        <v/>
      </c>
      <c r="Y523" s="109" t="str">
        <f>IF(编辑!AJ523="","",编辑!AJ523)</f>
        <v/>
      </c>
      <c r="Z523" s="109" t="str">
        <f>IF(编辑!AK523="","",编辑!AK523)</f>
        <v/>
      </c>
      <c r="AA523" s="109" t="str">
        <f>IF(编辑!AM523="","",编辑!AM523)</f>
        <v/>
      </c>
      <c r="AB523" s="109" t="str">
        <f>IF(编辑!AN523="","",编辑!AN523)</f>
        <v/>
      </c>
      <c r="AC523" s="111" t="str">
        <f>IF(编辑!AO523="","",编辑!AO523)</f>
        <v/>
      </c>
    </row>
    <row r="524" spans="1:29">
      <c r="A524" s="109">
        <f>IF(编辑!A524="","",编辑!A524)</f>
        <v>120025</v>
      </c>
      <c r="B524" s="109" t="str">
        <f>IF(编辑!B524="","",编辑!B524)</f>
        <v>日常任务</v>
      </c>
      <c r="C524" s="109">
        <f>IF(编辑!I524="","",编辑!I524)</f>
        <v>230</v>
      </c>
      <c r="D524" s="109">
        <f>IF(编辑!J524="","",编辑!J524)</f>
        <v>0</v>
      </c>
      <c r="E524" s="109" t="str">
        <f>IF(编辑!K524="","",编辑!K524)</f>
        <v/>
      </c>
      <c r="F524" s="109">
        <f>IF(编辑!L524="","",编辑!L524)</f>
        <v>3002</v>
      </c>
      <c r="G524" s="109">
        <f>IF(编辑!N524="","",编辑!N524)</f>
        <v>1</v>
      </c>
      <c r="H524" s="109">
        <f>IF(编辑!O524="","",编辑!O524)</f>
        <v>1</v>
      </c>
      <c r="I524" s="109">
        <f>IF(编辑!P524="","",编辑!P524)</f>
        <v>300</v>
      </c>
      <c r="J524" s="109">
        <f>IF(编辑!Q524="","",编辑!Q524)</f>
        <v>3102</v>
      </c>
      <c r="K524" s="109">
        <f>IF(编辑!S524="","",编辑!S524)</f>
        <v>1</v>
      </c>
      <c r="L524" s="109">
        <f>IF(编辑!T524="","",编辑!T524)</f>
        <v>1</v>
      </c>
      <c r="M524" s="109">
        <f>IF(编辑!U524="","",编辑!U524)</f>
        <v>300</v>
      </c>
      <c r="N524" s="109">
        <f>IF(编辑!V524="","",编辑!V524)</f>
        <v>3402</v>
      </c>
      <c r="O524" s="109">
        <f>IF(编辑!X524="","",编辑!X524)</f>
        <v>1</v>
      </c>
      <c r="P524" s="109">
        <f>IF(编辑!Y524="","",编辑!Y524)</f>
        <v>1</v>
      </c>
      <c r="Q524" s="109">
        <f>IF(编辑!Z524="","",编辑!Z524)</f>
        <v>300</v>
      </c>
      <c r="R524" s="109" t="str">
        <f>IF(编辑!AA524="","",编辑!AA524)</f>
        <v/>
      </c>
      <c r="S524" s="109" t="str">
        <f>IF(编辑!AC524="","",编辑!AC524)</f>
        <v/>
      </c>
      <c r="T524" s="109" t="str">
        <f>IF(编辑!AD524="","",编辑!AD524)</f>
        <v/>
      </c>
      <c r="U524" s="109" t="str">
        <f>IF(编辑!AE524="","",编辑!AE524)</f>
        <v/>
      </c>
      <c r="V524" s="109" t="str">
        <f>IF(编辑!AF524="","",编辑!AF524)</f>
        <v/>
      </c>
      <c r="W524" s="109" t="str">
        <f>IF(编辑!AH524="","",编辑!AH524)</f>
        <v/>
      </c>
      <c r="X524" s="109" t="str">
        <f>IF(编辑!AI524="","",编辑!AI524)</f>
        <v/>
      </c>
      <c r="Y524" s="109" t="str">
        <f>IF(编辑!AJ524="","",编辑!AJ524)</f>
        <v/>
      </c>
      <c r="Z524" s="109" t="str">
        <f>IF(编辑!AK524="","",编辑!AK524)</f>
        <v/>
      </c>
      <c r="AA524" s="109" t="str">
        <f>IF(编辑!AM524="","",编辑!AM524)</f>
        <v/>
      </c>
      <c r="AB524" s="109" t="str">
        <f>IF(编辑!AN524="","",编辑!AN524)</f>
        <v/>
      </c>
      <c r="AC524" s="111" t="str">
        <f>IF(编辑!AO524="","",编辑!AO524)</f>
        <v/>
      </c>
    </row>
    <row r="525" spans="1:29">
      <c r="A525" s="109">
        <f>IF(编辑!A525="","",编辑!A525)</f>
        <v>120026</v>
      </c>
      <c r="B525" s="109" t="str">
        <f>IF(编辑!B525="","",编辑!B525)</f>
        <v>日常任务</v>
      </c>
      <c r="C525" s="109">
        <f>IF(编辑!I525="","",编辑!I525)</f>
        <v>230</v>
      </c>
      <c r="D525" s="109">
        <f>IF(编辑!J525="","",编辑!J525)</f>
        <v>0</v>
      </c>
      <c r="E525" s="109" t="str">
        <f>IF(编辑!K525="","",编辑!K525)</f>
        <v/>
      </c>
      <c r="F525" s="109">
        <f>IF(编辑!L525="","",编辑!L525)</f>
        <v>3002</v>
      </c>
      <c r="G525" s="109">
        <f>IF(编辑!N525="","",编辑!N525)</f>
        <v>1</v>
      </c>
      <c r="H525" s="109">
        <f>IF(编辑!O525="","",编辑!O525)</f>
        <v>1</v>
      </c>
      <c r="I525" s="109">
        <f>IF(编辑!P525="","",编辑!P525)</f>
        <v>300</v>
      </c>
      <c r="J525" s="109">
        <f>IF(编辑!Q525="","",编辑!Q525)</f>
        <v>3102</v>
      </c>
      <c r="K525" s="109">
        <f>IF(编辑!S525="","",编辑!S525)</f>
        <v>1</v>
      </c>
      <c r="L525" s="109">
        <f>IF(编辑!T525="","",编辑!T525)</f>
        <v>1</v>
      </c>
      <c r="M525" s="109">
        <f>IF(编辑!U525="","",编辑!U525)</f>
        <v>300</v>
      </c>
      <c r="N525" s="109">
        <f>IF(编辑!V525="","",编辑!V525)</f>
        <v>3402</v>
      </c>
      <c r="O525" s="109">
        <f>IF(编辑!X525="","",编辑!X525)</f>
        <v>1</v>
      </c>
      <c r="P525" s="109">
        <f>IF(编辑!Y525="","",编辑!Y525)</f>
        <v>1</v>
      </c>
      <c r="Q525" s="109">
        <f>IF(编辑!Z525="","",编辑!Z525)</f>
        <v>300</v>
      </c>
      <c r="R525" s="109" t="str">
        <f>IF(编辑!AA525="","",编辑!AA525)</f>
        <v/>
      </c>
      <c r="S525" s="109" t="str">
        <f>IF(编辑!AC525="","",编辑!AC525)</f>
        <v/>
      </c>
      <c r="T525" s="109" t="str">
        <f>IF(编辑!AD525="","",编辑!AD525)</f>
        <v/>
      </c>
      <c r="U525" s="109" t="str">
        <f>IF(编辑!AE525="","",编辑!AE525)</f>
        <v/>
      </c>
      <c r="V525" s="109" t="str">
        <f>IF(编辑!AF525="","",编辑!AF525)</f>
        <v/>
      </c>
      <c r="W525" s="109" t="str">
        <f>IF(编辑!AH525="","",编辑!AH525)</f>
        <v/>
      </c>
      <c r="X525" s="109" t="str">
        <f>IF(编辑!AI525="","",编辑!AI525)</f>
        <v/>
      </c>
      <c r="Y525" s="109" t="str">
        <f>IF(编辑!AJ525="","",编辑!AJ525)</f>
        <v/>
      </c>
      <c r="Z525" s="109" t="str">
        <f>IF(编辑!AK525="","",编辑!AK525)</f>
        <v/>
      </c>
      <c r="AA525" s="109" t="str">
        <f>IF(编辑!AM525="","",编辑!AM525)</f>
        <v/>
      </c>
      <c r="AB525" s="109" t="str">
        <f>IF(编辑!AN525="","",编辑!AN525)</f>
        <v/>
      </c>
      <c r="AC525" s="111" t="str">
        <f>IF(编辑!AO525="","",编辑!AO525)</f>
        <v/>
      </c>
    </row>
    <row r="526" spans="1:29">
      <c r="A526" s="109">
        <f>IF(编辑!A526="","",编辑!A526)</f>
        <v>120027</v>
      </c>
      <c r="B526" s="109" t="str">
        <f>IF(编辑!B526="","",编辑!B526)</f>
        <v>日常任务</v>
      </c>
      <c r="C526" s="109">
        <f>IF(编辑!I526="","",编辑!I526)</f>
        <v>230</v>
      </c>
      <c r="D526" s="109">
        <f>IF(编辑!J526="","",编辑!J526)</f>
        <v>0</v>
      </c>
      <c r="E526" s="109" t="str">
        <f>IF(编辑!K526="","",编辑!K526)</f>
        <v/>
      </c>
      <c r="F526" s="109">
        <f>IF(编辑!L526="","",编辑!L526)</f>
        <v>3002</v>
      </c>
      <c r="G526" s="109">
        <f>IF(编辑!N526="","",编辑!N526)</f>
        <v>1</v>
      </c>
      <c r="H526" s="109">
        <f>IF(编辑!O526="","",编辑!O526)</f>
        <v>1</v>
      </c>
      <c r="I526" s="109">
        <f>IF(编辑!P526="","",编辑!P526)</f>
        <v>300</v>
      </c>
      <c r="J526" s="109">
        <f>IF(编辑!Q526="","",编辑!Q526)</f>
        <v>3102</v>
      </c>
      <c r="K526" s="109">
        <f>IF(编辑!S526="","",编辑!S526)</f>
        <v>1</v>
      </c>
      <c r="L526" s="109">
        <f>IF(编辑!T526="","",编辑!T526)</f>
        <v>1</v>
      </c>
      <c r="M526" s="109">
        <f>IF(编辑!U526="","",编辑!U526)</f>
        <v>300</v>
      </c>
      <c r="N526" s="109">
        <f>IF(编辑!V526="","",编辑!V526)</f>
        <v>3402</v>
      </c>
      <c r="O526" s="109">
        <f>IF(编辑!X526="","",编辑!X526)</f>
        <v>1</v>
      </c>
      <c r="P526" s="109">
        <f>IF(编辑!Y526="","",编辑!Y526)</f>
        <v>1</v>
      </c>
      <c r="Q526" s="109">
        <f>IF(编辑!Z526="","",编辑!Z526)</f>
        <v>300</v>
      </c>
      <c r="R526" s="109" t="str">
        <f>IF(编辑!AA526="","",编辑!AA526)</f>
        <v/>
      </c>
      <c r="S526" s="109" t="str">
        <f>IF(编辑!AC526="","",编辑!AC526)</f>
        <v/>
      </c>
      <c r="T526" s="109" t="str">
        <f>IF(编辑!AD526="","",编辑!AD526)</f>
        <v/>
      </c>
      <c r="U526" s="109" t="str">
        <f>IF(编辑!AE526="","",编辑!AE526)</f>
        <v/>
      </c>
      <c r="V526" s="109" t="str">
        <f>IF(编辑!AF526="","",编辑!AF526)</f>
        <v/>
      </c>
      <c r="W526" s="109" t="str">
        <f>IF(编辑!AH526="","",编辑!AH526)</f>
        <v/>
      </c>
      <c r="X526" s="109" t="str">
        <f>IF(编辑!AI526="","",编辑!AI526)</f>
        <v/>
      </c>
      <c r="Y526" s="109" t="str">
        <f>IF(编辑!AJ526="","",编辑!AJ526)</f>
        <v/>
      </c>
      <c r="Z526" s="109" t="str">
        <f>IF(编辑!AK526="","",编辑!AK526)</f>
        <v/>
      </c>
      <c r="AA526" s="109" t="str">
        <f>IF(编辑!AM526="","",编辑!AM526)</f>
        <v/>
      </c>
      <c r="AB526" s="109" t="str">
        <f>IF(编辑!AN526="","",编辑!AN526)</f>
        <v/>
      </c>
      <c r="AC526" s="111" t="str">
        <f>IF(编辑!AO526="","",编辑!AO526)</f>
        <v/>
      </c>
    </row>
    <row r="527" spans="1:29">
      <c r="A527" s="109">
        <f>IF(编辑!A527="","",编辑!A527)</f>
        <v>120028</v>
      </c>
      <c r="B527" s="109" t="str">
        <f>IF(编辑!B527="","",编辑!B527)</f>
        <v>日常任务</v>
      </c>
      <c r="C527" s="109">
        <f>IF(编辑!I527="","",编辑!I527)</f>
        <v>230</v>
      </c>
      <c r="D527" s="109">
        <f>IF(编辑!J527="","",编辑!J527)</f>
        <v>0</v>
      </c>
      <c r="E527" s="109" t="str">
        <f>IF(编辑!K527="","",编辑!K527)</f>
        <v/>
      </c>
      <c r="F527" s="109">
        <f>IF(编辑!L527="","",编辑!L527)</f>
        <v>3002</v>
      </c>
      <c r="G527" s="109">
        <f>IF(编辑!N527="","",编辑!N527)</f>
        <v>1</v>
      </c>
      <c r="H527" s="109">
        <f>IF(编辑!O527="","",编辑!O527)</f>
        <v>1</v>
      </c>
      <c r="I527" s="109">
        <f>IF(编辑!P527="","",编辑!P527)</f>
        <v>300</v>
      </c>
      <c r="J527" s="109">
        <f>IF(编辑!Q527="","",编辑!Q527)</f>
        <v>3102</v>
      </c>
      <c r="K527" s="109">
        <f>IF(编辑!S527="","",编辑!S527)</f>
        <v>1</v>
      </c>
      <c r="L527" s="109">
        <f>IF(编辑!T527="","",编辑!T527)</f>
        <v>1</v>
      </c>
      <c r="M527" s="109">
        <f>IF(编辑!U527="","",编辑!U527)</f>
        <v>300</v>
      </c>
      <c r="N527" s="109">
        <f>IF(编辑!V527="","",编辑!V527)</f>
        <v>3402</v>
      </c>
      <c r="O527" s="109">
        <f>IF(编辑!X527="","",编辑!X527)</f>
        <v>1</v>
      </c>
      <c r="P527" s="109">
        <f>IF(编辑!Y527="","",编辑!Y527)</f>
        <v>1</v>
      </c>
      <c r="Q527" s="109">
        <f>IF(编辑!Z527="","",编辑!Z527)</f>
        <v>300</v>
      </c>
      <c r="R527" s="109" t="str">
        <f>IF(编辑!AA527="","",编辑!AA527)</f>
        <v/>
      </c>
      <c r="S527" s="109" t="str">
        <f>IF(编辑!AC527="","",编辑!AC527)</f>
        <v/>
      </c>
      <c r="T527" s="109" t="str">
        <f>IF(编辑!AD527="","",编辑!AD527)</f>
        <v/>
      </c>
      <c r="U527" s="109" t="str">
        <f>IF(编辑!AE527="","",编辑!AE527)</f>
        <v/>
      </c>
      <c r="V527" s="109" t="str">
        <f>IF(编辑!AF527="","",编辑!AF527)</f>
        <v/>
      </c>
      <c r="W527" s="109" t="str">
        <f>IF(编辑!AH527="","",编辑!AH527)</f>
        <v/>
      </c>
      <c r="X527" s="109" t="str">
        <f>IF(编辑!AI527="","",编辑!AI527)</f>
        <v/>
      </c>
      <c r="Y527" s="109" t="str">
        <f>IF(编辑!AJ527="","",编辑!AJ527)</f>
        <v/>
      </c>
      <c r="Z527" s="109" t="str">
        <f>IF(编辑!AK527="","",编辑!AK527)</f>
        <v/>
      </c>
      <c r="AA527" s="109" t="str">
        <f>IF(编辑!AM527="","",编辑!AM527)</f>
        <v/>
      </c>
      <c r="AB527" s="109" t="str">
        <f>IF(编辑!AN527="","",编辑!AN527)</f>
        <v/>
      </c>
      <c r="AC527" s="111" t="str">
        <f>IF(编辑!AO527="","",编辑!AO527)</f>
        <v/>
      </c>
    </row>
    <row r="528" spans="1:29">
      <c r="A528" s="109">
        <f>IF(编辑!A528="","",编辑!A528)</f>
        <v>120029</v>
      </c>
      <c r="B528" s="109" t="str">
        <f>IF(编辑!B528="","",编辑!B528)</f>
        <v>日常任务</v>
      </c>
      <c r="C528" s="109">
        <f>IF(编辑!I528="","",编辑!I528)</f>
        <v>230</v>
      </c>
      <c r="D528" s="109">
        <f>IF(编辑!J528="","",编辑!J528)</f>
        <v>0</v>
      </c>
      <c r="E528" s="109" t="str">
        <f>IF(编辑!K528="","",编辑!K528)</f>
        <v/>
      </c>
      <c r="F528" s="109">
        <f>IF(编辑!L528="","",编辑!L528)</f>
        <v>3002</v>
      </c>
      <c r="G528" s="109">
        <f>IF(编辑!N528="","",编辑!N528)</f>
        <v>1</v>
      </c>
      <c r="H528" s="109">
        <f>IF(编辑!O528="","",编辑!O528)</f>
        <v>1</v>
      </c>
      <c r="I528" s="109">
        <f>IF(编辑!P528="","",编辑!P528)</f>
        <v>300</v>
      </c>
      <c r="J528" s="109">
        <f>IF(编辑!Q528="","",编辑!Q528)</f>
        <v>3102</v>
      </c>
      <c r="K528" s="109">
        <f>IF(编辑!S528="","",编辑!S528)</f>
        <v>1</v>
      </c>
      <c r="L528" s="109">
        <f>IF(编辑!T528="","",编辑!T528)</f>
        <v>1</v>
      </c>
      <c r="M528" s="109">
        <f>IF(编辑!U528="","",编辑!U528)</f>
        <v>300</v>
      </c>
      <c r="N528" s="109">
        <f>IF(编辑!V528="","",编辑!V528)</f>
        <v>3402</v>
      </c>
      <c r="O528" s="109">
        <f>IF(编辑!X528="","",编辑!X528)</f>
        <v>1</v>
      </c>
      <c r="P528" s="109">
        <f>IF(编辑!Y528="","",编辑!Y528)</f>
        <v>1</v>
      </c>
      <c r="Q528" s="109">
        <f>IF(编辑!Z528="","",编辑!Z528)</f>
        <v>300</v>
      </c>
      <c r="R528" s="109" t="str">
        <f>IF(编辑!AA528="","",编辑!AA528)</f>
        <v/>
      </c>
      <c r="S528" s="109" t="str">
        <f>IF(编辑!AC528="","",编辑!AC528)</f>
        <v/>
      </c>
      <c r="T528" s="109" t="str">
        <f>IF(编辑!AD528="","",编辑!AD528)</f>
        <v/>
      </c>
      <c r="U528" s="109" t="str">
        <f>IF(编辑!AE528="","",编辑!AE528)</f>
        <v/>
      </c>
      <c r="V528" s="109" t="str">
        <f>IF(编辑!AF528="","",编辑!AF528)</f>
        <v/>
      </c>
      <c r="W528" s="109" t="str">
        <f>IF(编辑!AH528="","",编辑!AH528)</f>
        <v/>
      </c>
      <c r="X528" s="109" t="str">
        <f>IF(编辑!AI528="","",编辑!AI528)</f>
        <v/>
      </c>
      <c r="Y528" s="109" t="str">
        <f>IF(编辑!AJ528="","",编辑!AJ528)</f>
        <v/>
      </c>
      <c r="Z528" s="109" t="str">
        <f>IF(编辑!AK528="","",编辑!AK528)</f>
        <v/>
      </c>
      <c r="AA528" s="109" t="str">
        <f>IF(编辑!AM528="","",编辑!AM528)</f>
        <v/>
      </c>
      <c r="AB528" s="109" t="str">
        <f>IF(编辑!AN528="","",编辑!AN528)</f>
        <v/>
      </c>
      <c r="AC528" s="111" t="str">
        <f>IF(编辑!AO528="","",编辑!AO528)</f>
        <v/>
      </c>
    </row>
    <row r="529" spans="1:29">
      <c r="A529" s="109">
        <f>IF(编辑!A529="","",编辑!A529)</f>
        <v>120030</v>
      </c>
      <c r="B529" s="109" t="str">
        <f>IF(编辑!B529="","",编辑!B529)</f>
        <v>日常任务</v>
      </c>
      <c r="C529" s="109">
        <f>IF(编辑!I529="","",编辑!I529)</f>
        <v>230</v>
      </c>
      <c r="D529" s="109">
        <f>IF(编辑!J529="","",编辑!J529)</f>
        <v>0</v>
      </c>
      <c r="E529" s="109" t="str">
        <f>IF(编辑!K529="","",编辑!K529)</f>
        <v/>
      </c>
      <c r="F529" s="109">
        <f>IF(编辑!L529="","",编辑!L529)</f>
        <v>3002</v>
      </c>
      <c r="G529" s="109">
        <f>IF(编辑!N529="","",编辑!N529)</f>
        <v>1</v>
      </c>
      <c r="H529" s="109">
        <f>IF(编辑!O529="","",编辑!O529)</f>
        <v>1</v>
      </c>
      <c r="I529" s="109">
        <f>IF(编辑!P529="","",编辑!P529)</f>
        <v>300</v>
      </c>
      <c r="J529" s="109">
        <f>IF(编辑!Q529="","",编辑!Q529)</f>
        <v>3102</v>
      </c>
      <c r="K529" s="109">
        <f>IF(编辑!S529="","",编辑!S529)</f>
        <v>1</v>
      </c>
      <c r="L529" s="109">
        <f>IF(编辑!T529="","",编辑!T529)</f>
        <v>1</v>
      </c>
      <c r="M529" s="109">
        <f>IF(编辑!U529="","",编辑!U529)</f>
        <v>300</v>
      </c>
      <c r="N529" s="109">
        <f>IF(编辑!V529="","",编辑!V529)</f>
        <v>3402</v>
      </c>
      <c r="O529" s="109">
        <f>IF(编辑!X529="","",编辑!X529)</f>
        <v>1</v>
      </c>
      <c r="P529" s="109">
        <f>IF(编辑!Y529="","",编辑!Y529)</f>
        <v>1</v>
      </c>
      <c r="Q529" s="109">
        <f>IF(编辑!Z529="","",编辑!Z529)</f>
        <v>300</v>
      </c>
      <c r="R529" s="109" t="str">
        <f>IF(编辑!AA529="","",编辑!AA529)</f>
        <v/>
      </c>
      <c r="S529" s="109" t="str">
        <f>IF(编辑!AC529="","",编辑!AC529)</f>
        <v/>
      </c>
      <c r="T529" s="109" t="str">
        <f>IF(编辑!AD529="","",编辑!AD529)</f>
        <v/>
      </c>
      <c r="U529" s="109" t="str">
        <f>IF(编辑!AE529="","",编辑!AE529)</f>
        <v/>
      </c>
      <c r="V529" s="109" t="str">
        <f>IF(编辑!AF529="","",编辑!AF529)</f>
        <v/>
      </c>
      <c r="W529" s="109" t="str">
        <f>IF(编辑!AH529="","",编辑!AH529)</f>
        <v/>
      </c>
      <c r="X529" s="109" t="str">
        <f>IF(编辑!AI529="","",编辑!AI529)</f>
        <v/>
      </c>
      <c r="Y529" s="109" t="str">
        <f>IF(编辑!AJ529="","",编辑!AJ529)</f>
        <v/>
      </c>
      <c r="Z529" s="109" t="str">
        <f>IF(编辑!AK529="","",编辑!AK529)</f>
        <v/>
      </c>
      <c r="AA529" s="109" t="str">
        <f>IF(编辑!AM529="","",编辑!AM529)</f>
        <v/>
      </c>
      <c r="AB529" s="109" t="str">
        <f>IF(编辑!AN529="","",编辑!AN529)</f>
        <v/>
      </c>
      <c r="AC529" s="111" t="str">
        <f>IF(编辑!AO529="","",编辑!AO529)</f>
        <v/>
      </c>
    </row>
    <row r="530" spans="1:29">
      <c r="A530" s="109">
        <f>IF(编辑!A530="","",编辑!A530)</f>
        <v>120031</v>
      </c>
      <c r="B530" s="109" t="str">
        <f>IF(编辑!B530="","",编辑!B530)</f>
        <v>日常任务</v>
      </c>
      <c r="C530" s="109">
        <f>IF(编辑!I530="","",编辑!I530)</f>
        <v>230</v>
      </c>
      <c r="D530" s="109">
        <f>IF(编辑!J530="","",编辑!J530)</f>
        <v>0</v>
      </c>
      <c r="E530" s="109" t="str">
        <f>IF(编辑!K530="","",编辑!K530)</f>
        <v/>
      </c>
      <c r="F530" s="109">
        <f>IF(编辑!L530="","",编辑!L530)</f>
        <v>3002</v>
      </c>
      <c r="G530" s="109">
        <f>IF(编辑!N530="","",编辑!N530)</f>
        <v>1</v>
      </c>
      <c r="H530" s="109">
        <f>IF(编辑!O530="","",编辑!O530)</f>
        <v>1</v>
      </c>
      <c r="I530" s="109">
        <f>IF(编辑!P530="","",编辑!P530)</f>
        <v>300</v>
      </c>
      <c r="J530" s="109">
        <f>IF(编辑!Q530="","",编辑!Q530)</f>
        <v>3102</v>
      </c>
      <c r="K530" s="109">
        <f>IF(编辑!S530="","",编辑!S530)</f>
        <v>1</v>
      </c>
      <c r="L530" s="109">
        <f>IF(编辑!T530="","",编辑!T530)</f>
        <v>1</v>
      </c>
      <c r="M530" s="109">
        <f>IF(编辑!U530="","",编辑!U530)</f>
        <v>300</v>
      </c>
      <c r="N530" s="109">
        <f>IF(编辑!V530="","",编辑!V530)</f>
        <v>3402</v>
      </c>
      <c r="O530" s="109">
        <f>IF(编辑!X530="","",编辑!X530)</f>
        <v>1</v>
      </c>
      <c r="P530" s="109">
        <f>IF(编辑!Y530="","",编辑!Y530)</f>
        <v>1</v>
      </c>
      <c r="Q530" s="109">
        <f>IF(编辑!Z530="","",编辑!Z530)</f>
        <v>300</v>
      </c>
      <c r="R530" s="109" t="str">
        <f>IF(编辑!AA530="","",编辑!AA530)</f>
        <v/>
      </c>
      <c r="S530" s="109" t="str">
        <f>IF(编辑!AC530="","",编辑!AC530)</f>
        <v/>
      </c>
      <c r="T530" s="109" t="str">
        <f>IF(编辑!AD530="","",编辑!AD530)</f>
        <v/>
      </c>
      <c r="U530" s="109" t="str">
        <f>IF(编辑!AE530="","",编辑!AE530)</f>
        <v/>
      </c>
      <c r="V530" s="109" t="str">
        <f>IF(编辑!AF530="","",编辑!AF530)</f>
        <v/>
      </c>
      <c r="W530" s="109" t="str">
        <f>IF(编辑!AH530="","",编辑!AH530)</f>
        <v/>
      </c>
      <c r="X530" s="109" t="str">
        <f>IF(编辑!AI530="","",编辑!AI530)</f>
        <v/>
      </c>
      <c r="Y530" s="109" t="str">
        <f>IF(编辑!AJ530="","",编辑!AJ530)</f>
        <v/>
      </c>
      <c r="Z530" s="109" t="str">
        <f>IF(编辑!AK530="","",编辑!AK530)</f>
        <v/>
      </c>
      <c r="AA530" s="109" t="str">
        <f>IF(编辑!AM530="","",编辑!AM530)</f>
        <v/>
      </c>
      <c r="AB530" s="109" t="str">
        <f>IF(编辑!AN530="","",编辑!AN530)</f>
        <v/>
      </c>
      <c r="AC530" s="111" t="str">
        <f>IF(编辑!AO530="","",编辑!AO530)</f>
        <v/>
      </c>
    </row>
    <row r="531" spans="1:29">
      <c r="A531" s="109">
        <f>IF(编辑!A531="","",编辑!A531)</f>
        <v>120032</v>
      </c>
      <c r="B531" s="109" t="str">
        <f>IF(编辑!B531="","",编辑!B531)</f>
        <v>日常任务</v>
      </c>
      <c r="C531" s="109">
        <f>IF(编辑!I531="","",编辑!I531)</f>
        <v>1150</v>
      </c>
      <c r="D531" s="109">
        <f>IF(编辑!J531="","",编辑!J531)</f>
        <v>0</v>
      </c>
      <c r="E531" s="109" t="str">
        <f>IF(编辑!K531="","",编辑!K531)</f>
        <v/>
      </c>
      <c r="F531" s="109">
        <f>IF(编辑!L531="","",编辑!L531)</f>
        <v>3002</v>
      </c>
      <c r="G531" s="109">
        <f>IF(编辑!N531="","",编辑!N531)</f>
        <v>1</v>
      </c>
      <c r="H531" s="109">
        <f>IF(编辑!O531="","",编辑!O531)</f>
        <v>1</v>
      </c>
      <c r="I531" s="109">
        <f>IF(编辑!P531="","",编辑!P531)</f>
        <v>300</v>
      </c>
      <c r="J531" s="109">
        <f>IF(编辑!Q531="","",编辑!Q531)</f>
        <v>3102</v>
      </c>
      <c r="K531" s="109">
        <f>IF(编辑!S531="","",编辑!S531)</f>
        <v>1</v>
      </c>
      <c r="L531" s="109">
        <f>IF(编辑!T531="","",编辑!T531)</f>
        <v>1</v>
      </c>
      <c r="M531" s="109">
        <f>IF(编辑!U531="","",编辑!U531)</f>
        <v>300</v>
      </c>
      <c r="N531" s="109">
        <f>IF(编辑!V531="","",编辑!V531)</f>
        <v>3402</v>
      </c>
      <c r="O531" s="109">
        <f>IF(编辑!X531="","",编辑!X531)</f>
        <v>1</v>
      </c>
      <c r="P531" s="109">
        <f>IF(编辑!Y531="","",编辑!Y531)</f>
        <v>1</v>
      </c>
      <c r="Q531" s="109">
        <f>IF(编辑!Z531="","",编辑!Z531)</f>
        <v>300</v>
      </c>
      <c r="R531" s="109" t="str">
        <f>IF(编辑!AA531="","",编辑!AA531)</f>
        <v/>
      </c>
      <c r="S531" s="109" t="str">
        <f>IF(编辑!AC531="","",编辑!AC531)</f>
        <v/>
      </c>
      <c r="T531" s="109" t="str">
        <f>IF(编辑!AD531="","",编辑!AD531)</f>
        <v/>
      </c>
      <c r="U531" s="109" t="str">
        <f>IF(编辑!AE531="","",编辑!AE531)</f>
        <v/>
      </c>
      <c r="V531" s="109" t="str">
        <f>IF(编辑!AF531="","",编辑!AF531)</f>
        <v/>
      </c>
      <c r="W531" s="109" t="str">
        <f>IF(编辑!AH531="","",编辑!AH531)</f>
        <v/>
      </c>
      <c r="X531" s="109" t="str">
        <f>IF(编辑!AI531="","",编辑!AI531)</f>
        <v/>
      </c>
      <c r="Y531" s="109" t="str">
        <f>IF(编辑!AJ531="","",编辑!AJ531)</f>
        <v/>
      </c>
      <c r="Z531" s="109" t="str">
        <f>IF(编辑!AK531="","",编辑!AK531)</f>
        <v/>
      </c>
      <c r="AA531" s="109" t="str">
        <f>IF(编辑!AM531="","",编辑!AM531)</f>
        <v/>
      </c>
      <c r="AB531" s="109" t="str">
        <f>IF(编辑!AN531="","",编辑!AN531)</f>
        <v/>
      </c>
      <c r="AC531" s="111" t="str">
        <f>IF(编辑!AO531="","",编辑!AO531)</f>
        <v/>
      </c>
    </row>
    <row r="532" spans="1:29">
      <c r="A532" s="109">
        <f>IF(编辑!A532="","",编辑!A532)</f>
        <v>120033</v>
      </c>
      <c r="B532" s="109" t="str">
        <f>IF(编辑!B532="","",编辑!B532)</f>
        <v>日常任务</v>
      </c>
      <c r="C532" s="109">
        <f>IF(编辑!I532="","",编辑!I532)</f>
        <v>230</v>
      </c>
      <c r="D532" s="109">
        <f>IF(编辑!J532="","",编辑!J532)</f>
        <v>0</v>
      </c>
      <c r="E532" s="109" t="str">
        <f>IF(编辑!K532="","",编辑!K532)</f>
        <v/>
      </c>
      <c r="F532" s="109">
        <f>IF(编辑!L532="","",编辑!L532)</f>
        <v>3002</v>
      </c>
      <c r="G532" s="109">
        <f>IF(编辑!N532="","",编辑!N532)</f>
        <v>1</v>
      </c>
      <c r="H532" s="109">
        <f>IF(编辑!O532="","",编辑!O532)</f>
        <v>1</v>
      </c>
      <c r="I532" s="109">
        <f>IF(编辑!P532="","",编辑!P532)</f>
        <v>300</v>
      </c>
      <c r="J532" s="109">
        <f>IF(编辑!Q532="","",编辑!Q532)</f>
        <v>3102</v>
      </c>
      <c r="K532" s="109">
        <f>IF(编辑!S532="","",编辑!S532)</f>
        <v>1</v>
      </c>
      <c r="L532" s="109">
        <f>IF(编辑!T532="","",编辑!T532)</f>
        <v>1</v>
      </c>
      <c r="M532" s="109">
        <f>IF(编辑!U532="","",编辑!U532)</f>
        <v>300</v>
      </c>
      <c r="N532" s="109">
        <f>IF(编辑!V532="","",编辑!V532)</f>
        <v>3402</v>
      </c>
      <c r="O532" s="109">
        <f>IF(编辑!X532="","",编辑!X532)</f>
        <v>1</v>
      </c>
      <c r="P532" s="109">
        <f>IF(编辑!Y532="","",编辑!Y532)</f>
        <v>1</v>
      </c>
      <c r="Q532" s="109">
        <f>IF(编辑!Z532="","",编辑!Z532)</f>
        <v>300</v>
      </c>
      <c r="R532" s="109" t="str">
        <f>IF(编辑!AA532="","",编辑!AA532)</f>
        <v/>
      </c>
      <c r="S532" s="109" t="str">
        <f>IF(编辑!AC532="","",编辑!AC532)</f>
        <v/>
      </c>
      <c r="T532" s="109" t="str">
        <f>IF(编辑!AD532="","",编辑!AD532)</f>
        <v/>
      </c>
      <c r="U532" s="109" t="str">
        <f>IF(编辑!AE532="","",编辑!AE532)</f>
        <v/>
      </c>
      <c r="V532" s="109" t="str">
        <f>IF(编辑!AF532="","",编辑!AF532)</f>
        <v/>
      </c>
      <c r="W532" s="109" t="str">
        <f>IF(编辑!AH532="","",编辑!AH532)</f>
        <v/>
      </c>
      <c r="X532" s="109" t="str">
        <f>IF(编辑!AI532="","",编辑!AI532)</f>
        <v/>
      </c>
      <c r="Y532" s="109" t="str">
        <f>IF(编辑!AJ532="","",编辑!AJ532)</f>
        <v/>
      </c>
      <c r="Z532" s="109" t="str">
        <f>IF(编辑!AK532="","",编辑!AK532)</f>
        <v/>
      </c>
      <c r="AA532" s="109" t="str">
        <f>IF(编辑!AM532="","",编辑!AM532)</f>
        <v/>
      </c>
      <c r="AB532" s="109" t="str">
        <f>IF(编辑!AN532="","",编辑!AN532)</f>
        <v/>
      </c>
      <c r="AC532" s="111" t="str">
        <f>IF(编辑!AO532="","",编辑!AO532)</f>
        <v/>
      </c>
    </row>
    <row r="533" spans="1:29">
      <c r="A533" s="109">
        <f>IF(编辑!A533="","",编辑!A533)</f>
        <v>120034</v>
      </c>
      <c r="B533" s="109" t="str">
        <f>IF(编辑!B533="","",编辑!B533)</f>
        <v>日常任务</v>
      </c>
      <c r="C533" s="109">
        <f>IF(编辑!I533="","",编辑!I533)</f>
        <v>230</v>
      </c>
      <c r="D533" s="109">
        <f>IF(编辑!J533="","",编辑!J533)</f>
        <v>0</v>
      </c>
      <c r="E533" s="109" t="str">
        <f>IF(编辑!K533="","",编辑!K533)</f>
        <v/>
      </c>
      <c r="F533" s="109">
        <f>IF(编辑!L533="","",编辑!L533)</f>
        <v>3002</v>
      </c>
      <c r="G533" s="109">
        <f>IF(编辑!N533="","",编辑!N533)</f>
        <v>1</v>
      </c>
      <c r="H533" s="109">
        <f>IF(编辑!O533="","",编辑!O533)</f>
        <v>1</v>
      </c>
      <c r="I533" s="109">
        <f>IF(编辑!P533="","",编辑!P533)</f>
        <v>300</v>
      </c>
      <c r="J533" s="109">
        <f>IF(编辑!Q533="","",编辑!Q533)</f>
        <v>3102</v>
      </c>
      <c r="K533" s="109">
        <f>IF(编辑!S533="","",编辑!S533)</f>
        <v>1</v>
      </c>
      <c r="L533" s="109">
        <f>IF(编辑!T533="","",编辑!T533)</f>
        <v>1</v>
      </c>
      <c r="M533" s="109">
        <f>IF(编辑!U533="","",编辑!U533)</f>
        <v>300</v>
      </c>
      <c r="N533" s="109">
        <f>IF(编辑!V533="","",编辑!V533)</f>
        <v>3402</v>
      </c>
      <c r="O533" s="109">
        <f>IF(编辑!X533="","",编辑!X533)</f>
        <v>1</v>
      </c>
      <c r="P533" s="109">
        <f>IF(编辑!Y533="","",编辑!Y533)</f>
        <v>1</v>
      </c>
      <c r="Q533" s="109">
        <f>IF(编辑!Z533="","",编辑!Z533)</f>
        <v>300</v>
      </c>
      <c r="R533" s="109" t="str">
        <f>IF(编辑!AA533="","",编辑!AA533)</f>
        <v/>
      </c>
      <c r="S533" s="109" t="str">
        <f>IF(编辑!AC533="","",编辑!AC533)</f>
        <v/>
      </c>
      <c r="T533" s="109" t="str">
        <f>IF(编辑!AD533="","",编辑!AD533)</f>
        <v/>
      </c>
      <c r="U533" s="109" t="str">
        <f>IF(编辑!AE533="","",编辑!AE533)</f>
        <v/>
      </c>
      <c r="V533" s="109" t="str">
        <f>IF(编辑!AF533="","",编辑!AF533)</f>
        <v/>
      </c>
      <c r="W533" s="109" t="str">
        <f>IF(编辑!AH533="","",编辑!AH533)</f>
        <v/>
      </c>
      <c r="X533" s="109" t="str">
        <f>IF(编辑!AI533="","",编辑!AI533)</f>
        <v/>
      </c>
      <c r="Y533" s="109" t="str">
        <f>IF(编辑!AJ533="","",编辑!AJ533)</f>
        <v/>
      </c>
      <c r="Z533" s="109" t="str">
        <f>IF(编辑!AK533="","",编辑!AK533)</f>
        <v/>
      </c>
      <c r="AA533" s="109" t="str">
        <f>IF(编辑!AM533="","",编辑!AM533)</f>
        <v/>
      </c>
      <c r="AB533" s="109" t="str">
        <f>IF(编辑!AN533="","",编辑!AN533)</f>
        <v/>
      </c>
      <c r="AC533" s="111" t="str">
        <f>IF(编辑!AO533="","",编辑!AO533)</f>
        <v/>
      </c>
    </row>
    <row r="534" spans="1:29">
      <c r="A534" s="109">
        <f>IF(编辑!A534="","",编辑!A534)</f>
        <v>120035</v>
      </c>
      <c r="B534" s="109" t="str">
        <f>IF(编辑!B534="","",编辑!B534)</f>
        <v>日常任务</v>
      </c>
      <c r="C534" s="109">
        <f>IF(编辑!I534="","",编辑!I534)</f>
        <v>230</v>
      </c>
      <c r="D534" s="109">
        <f>IF(编辑!J534="","",编辑!J534)</f>
        <v>0</v>
      </c>
      <c r="E534" s="109" t="str">
        <f>IF(编辑!K534="","",编辑!K534)</f>
        <v/>
      </c>
      <c r="F534" s="109">
        <f>IF(编辑!L534="","",编辑!L534)</f>
        <v>3002</v>
      </c>
      <c r="G534" s="109">
        <f>IF(编辑!N534="","",编辑!N534)</f>
        <v>1</v>
      </c>
      <c r="H534" s="109">
        <f>IF(编辑!O534="","",编辑!O534)</f>
        <v>1</v>
      </c>
      <c r="I534" s="109">
        <f>IF(编辑!P534="","",编辑!P534)</f>
        <v>300</v>
      </c>
      <c r="J534" s="109">
        <f>IF(编辑!Q534="","",编辑!Q534)</f>
        <v>3102</v>
      </c>
      <c r="K534" s="109">
        <f>IF(编辑!S534="","",编辑!S534)</f>
        <v>1</v>
      </c>
      <c r="L534" s="109">
        <f>IF(编辑!T534="","",编辑!T534)</f>
        <v>1</v>
      </c>
      <c r="M534" s="109">
        <f>IF(编辑!U534="","",编辑!U534)</f>
        <v>300</v>
      </c>
      <c r="N534" s="109">
        <f>IF(编辑!V534="","",编辑!V534)</f>
        <v>3402</v>
      </c>
      <c r="O534" s="109">
        <f>IF(编辑!X534="","",编辑!X534)</f>
        <v>1</v>
      </c>
      <c r="P534" s="109">
        <f>IF(编辑!Y534="","",编辑!Y534)</f>
        <v>1</v>
      </c>
      <c r="Q534" s="109">
        <f>IF(编辑!Z534="","",编辑!Z534)</f>
        <v>300</v>
      </c>
      <c r="R534" s="109" t="str">
        <f>IF(编辑!AA534="","",编辑!AA534)</f>
        <v/>
      </c>
      <c r="S534" s="109" t="str">
        <f>IF(编辑!AC534="","",编辑!AC534)</f>
        <v/>
      </c>
      <c r="T534" s="109" t="str">
        <f>IF(编辑!AD534="","",编辑!AD534)</f>
        <v/>
      </c>
      <c r="U534" s="109" t="str">
        <f>IF(编辑!AE534="","",编辑!AE534)</f>
        <v/>
      </c>
      <c r="V534" s="109" t="str">
        <f>IF(编辑!AF534="","",编辑!AF534)</f>
        <v/>
      </c>
      <c r="W534" s="109" t="str">
        <f>IF(编辑!AH534="","",编辑!AH534)</f>
        <v/>
      </c>
      <c r="X534" s="109" t="str">
        <f>IF(编辑!AI534="","",编辑!AI534)</f>
        <v/>
      </c>
      <c r="Y534" s="109" t="str">
        <f>IF(编辑!AJ534="","",编辑!AJ534)</f>
        <v/>
      </c>
      <c r="Z534" s="109" t="str">
        <f>IF(编辑!AK534="","",编辑!AK534)</f>
        <v/>
      </c>
      <c r="AA534" s="109" t="str">
        <f>IF(编辑!AM534="","",编辑!AM534)</f>
        <v/>
      </c>
      <c r="AB534" s="109" t="str">
        <f>IF(编辑!AN534="","",编辑!AN534)</f>
        <v/>
      </c>
      <c r="AC534" s="111" t="str">
        <f>IF(编辑!AO534="","",编辑!AO534)</f>
        <v/>
      </c>
    </row>
    <row r="535" spans="1:29">
      <c r="A535" s="109">
        <f>IF(编辑!A535="","",编辑!A535)</f>
        <v>120036</v>
      </c>
      <c r="B535" s="109" t="str">
        <f>IF(编辑!B535="","",编辑!B535)</f>
        <v>日常任务</v>
      </c>
      <c r="C535" s="109">
        <f>IF(编辑!I535="","",编辑!I535)</f>
        <v>230</v>
      </c>
      <c r="D535" s="109">
        <f>IF(编辑!J535="","",编辑!J535)</f>
        <v>0</v>
      </c>
      <c r="E535" s="109" t="str">
        <f>IF(编辑!K535="","",编辑!K535)</f>
        <v/>
      </c>
      <c r="F535" s="109">
        <f>IF(编辑!L535="","",编辑!L535)</f>
        <v>3002</v>
      </c>
      <c r="G535" s="109">
        <f>IF(编辑!N535="","",编辑!N535)</f>
        <v>1</v>
      </c>
      <c r="H535" s="109">
        <f>IF(编辑!O535="","",编辑!O535)</f>
        <v>1</v>
      </c>
      <c r="I535" s="109">
        <f>IF(编辑!P535="","",编辑!P535)</f>
        <v>300</v>
      </c>
      <c r="J535" s="109">
        <f>IF(编辑!Q535="","",编辑!Q535)</f>
        <v>3102</v>
      </c>
      <c r="K535" s="109">
        <f>IF(编辑!S535="","",编辑!S535)</f>
        <v>1</v>
      </c>
      <c r="L535" s="109">
        <f>IF(编辑!T535="","",编辑!T535)</f>
        <v>1</v>
      </c>
      <c r="M535" s="109">
        <f>IF(编辑!U535="","",编辑!U535)</f>
        <v>300</v>
      </c>
      <c r="N535" s="109">
        <f>IF(编辑!V535="","",编辑!V535)</f>
        <v>3402</v>
      </c>
      <c r="O535" s="109">
        <f>IF(编辑!X535="","",编辑!X535)</f>
        <v>1</v>
      </c>
      <c r="P535" s="109">
        <f>IF(编辑!Y535="","",编辑!Y535)</f>
        <v>1</v>
      </c>
      <c r="Q535" s="109">
        <f>IF(编辑!Z535="","",编辑!Z535)</f>
        <v>300</v>
      </c>
      <c r="R535" s="109" t="str">
        <f>IF(编辑!AA535="","",编辑!AA535)</f>
        <v/>
      </c>
      <c r="S535" s="109" t="str">
        <f>IF(编辑!AC535="","",编辑!AC535)</f>
        <v/>
      </c>
      <c r="T535" s="109" t="str">
        <f>IF(编辑!AD535="","",编辑!AD535)</f>
        <v/>
      </c>
      <c r="U535" s="109" t="str">
        <f>IF(编辑!AE535="","",编辑!AE535)</f>
        <v/>
      </c>
      <c r="V535" s="109" t="str">
        <f>IF(编辑!AF535="","",编辑!AF535)</f>
        <v/>
      </c>
      <c r="W535" s="109" t="str">
        <f>IF(编辑!AH535="","",编辑!AH535)</f>
        <v/>
      </c>
      <c r="X535" s="109" t="str">
        <f>IF(编辑!AI535="","",编辑!AI535)</f>
        <v/>
      </c>
      <c r="Y535" s="109" t="str">
        <f>IF(编辑!AJ535="","",编辑!AJ535)</f>
        <v/>
      </c>
      <c r="Z535" s="109" t="str">
        <f>IF(编辑!AK535="","",编辑!AK535)</f>
        <v/>
      </c>
      <c r="AA535" s="109" t="str">
        <f>IF(编辑!AM535="","",编辑!AM535)</f>
        <v/>
      </c>
      <c r="AB535" s="109" t="str">
        <f>IF(编辑!AN535="","",编辑!AN535)</f>
        <v/>
      </c>
      <c r="AC535" s="111" t="str">
        <f>IF(编辑!AO535="","",编辑!AO535)</f>
        <v/>
      </c>
    </row>
    <row r="536" spans="1:29">
      <c r="A536" s="109">
        <f>IF(编辑!A536="","",编辑!A536)</f>
        <v>120037</v>
      </c>
      <c r="B536" s="109" t="str">
        <f>IF(编辑!B536="","",编辑!B536)</f>
        <v>日常任务</v>
      </c>
      <c r="C536" s="109">
        <f>IF(编辑!I536="","",编辑!I536)</f>
        <v>230</v>
      </c>
      <c r="D536" s="109">
        <f>IF(编辑!J536="","",编辑!J536)</f>
        <v>0</v>
      </c>
      <c r="E536" s="109" t="str">
        <f>IF(编辑!K536="","",编辑!K536)</f>
        <v/>
      </c>
      <c r="F536" s="109">
        <f>IF(编辑!L536="","",编辑!L536)</f>
        <v>3002</v>
      </c>
      <c r="G536" s="109">
        <f>IF(编辑!N536="","",编辑!N536)</f>
        <v>1</v>
      </c>
      <c r="H536" s="109">
        <f>IF(编辑!O536="","",编辑!O536)</f>
        <v>1</v>
      </c>
      <c r="I536" s="109">
        <f>IF(编辑!P536="","",编辑!P536)</f>
        <v>300</v>
      </c>
      <c r="J536" s="109">
        <f>IF(编辑!Q536="","",编辑!Q536)</f>
        <v>3102</v>
      </c>
      <c r="K536" s="109">
        <f>IF(编辑!S536="","",编辑!S536)</f>
        <v>1</v>
      </c>
      <c r="L536" s="109">
        <f>IF(编辑!T536="","",编辑!T536)</f>
        <v>1</v>
      </c>
      <c r="M536" s="109">
        <f>IF(编辑!U536="","",编辑!U536)</f>
        <v>300</v>
      </c>
      <c r="N536" s="109">
        <f>IF(编辑!V536="","",编辑!V536)</f>
        <v>3402</v>
      </c>
      <c r="O536" s="109">
        <f>IF(编辑!X536="","",编辑!X536)</f>
        <v>1</v>
      </c>
      <c r="P536" s="109">
        <f>IF(编辑!Y536="","",编辑!Y536)</f>
        <v>1</v>
      </c>
      <c r="Q536" s="109">
        <f>IF(编辑!Z536="","",编辑!Z536)</f>
        <v>300</v>
      </c>
      <c r="R536" s="109" t="str">
        <f>IF(编辑!AA536="","",编辑!AA536)</f>
        <v/>
      </c>
      <c r="S536" s="109" t="str">
        <f>IF(编辑!AC536="","",编辑!AC536)</f>
        <v/>
      </c>
      <c r="T536" s="109" t="str">
        <f>IF(编辑!AD536="","",编辑!AD536)</f>
        <v/>
      </c>
      <c r="U536" s="109" t="str">
        <f>IF(编辑!AE536="","",编辑!AE536)</f>
        <v/>
      </c>
      <c r="V536" s="109" t="str">
        <f>IF(编辑!AF536="","",编辑!AF536)</f>
        <v/>
      </c>
      <c r="W536" s="109" t="str">
        <f>IF(编辑!AH536="","",编辑!AH536)</f>
        <v/>
      </c>
      <c r="X536" s="109" t="str">
        <f>IF(编辑!AI536="","",编辑!AI536)</f>
        <v/>
      </c>
      <c r="Y536" s="109" t="str">
        <f>IF(编辑!AJ536="","",编辑!AJ536)</f>
        <v/>
      </c>
      <c r="Z536" s="109" t="str">
        <f>IF(编辑!AK536="","",编辑!AK536)</f>
        <v/>
      </c>
      <c r="AA536" s="109" t="str">
        <f>IF(编辑!AM536="","",编辑!AM536)</f>
        <v/>
      </c>
      <c r="AB536" s="109" t="str">
        <f>IF(编辑!AN536="","",编辑!AN536)</f>
        <v/>
      </c>
      <c r="AC536" s="111" t="str">
        <f>IF(编辑!AO536="","",编辑!AO536)</f>
        <v/>
      </c>
    </row>
    <row r="537" spans="1:29">
      <c r="A537" s="109">
        <f>IF(编辑!A537="","",编辑!A537)</f>
        <v>120038</v>
      </c>
      <c r="B537" s="109" t="str">
        <f>IF(编辑!B537="","",编辑!B537)</f>
        <v>日常任务</v>
      </c>
      <c r="C537" s="109">
        <f>IF(编辑!I537="","",编辑!I537)</f>
        <v>230</v>
      </c>
      <c r="D537" s="109">
        <f>IF(编辑!J537="","",编辑!J537)</f>
        <v>0</v>
      </c>
      <c r="E537" s="109" t="str">
        <f>IF(编辑!K537="","",编辑!K537)</f>
        <v/>
      </c>
      <c r="F537" s="109">
        <f>IF(编辑!L537="","",编辑!L537)</f>
        <v>3002</v>
      </c>
      <c r="G537" s="109">
        <f>IF(编辑!N537="","",编辑!N537)</f>
        <v>1</v>
      </c>
      <c r="H537" s="109">
        <f>IF(编辑!O537="","",编辑!O537)</f>
        <v>1</v>
      </c>
      <c r="I537" s="109">
        <f>IF(编辑!P537="","",编辑!P537)</f>
        <v>300</v>
      </c>
      <c r="J537" s="109">
        <f>IF(编辑!Q537="","",编辑!Q537)</f>
        <v>3102</v>
      </c>
      <c r="K537" s="109">
        <f>IF(编辑!S537="","",编辑!S537)</f>
        <v>1</v>
      </c>
      <c r="L537" s="109">
        <f>IF(编辑!T537="","",编辑!T537)</f>
        <v>1</v>
      </c>
      <c r="M537" s="109">
        <f>IF(编辑!U537="","",编辑!U537)</f>
        <v>300</v>
      </c>
      <c r="N537" s="109">
        <f>IF(编辑!V537="","",编辑!V537)</f>
        <v>3402</v>
      </c>
      <c r="O537" s="109">
        <f>IF(编辑!X537="","",编辑!X537)</f>
        <v>1</v>
      </c>
      <c r="P537" s="109">
        <f>IF(编辑!Y537="","",编辑!Y537)</f>
        <v>1</v>
      </c>
      <c r="Q537" s="109">
        <f>IF(编辑!Z537="","",编辑!Z537)</f>
        <v>300</v>
      </c>
      <c r="R537" s="109" t="str">
        <f>IF(编辑!AA537="","",编辑!AA537)</f>
        <v/>
      </c>
      <c r="S537" s="109" t="str">
        <f>IF(编辑!AC537="","",编辑!AC537)</f>
        <v/>
      </c>
      <c r="T537" s="109" t="str">
        <f>IF(编辑!AD537="","",编辑!AD537)</f>
        <v/>
      </c>
      <c r="U537" s="109" t="str">
        <f>IF(编辑!AE537="","",编辑!AE537)</f>
        <v/>
      </c>
      <c r="V537" s="109" t="str">
        <f>IF(编辑!AF537="","",编辑!AF537)</f>
        <v/>
      </c>
      <c r="W537" s="109" t="str">
        <f>IF(编辑!AH537="","",编辑!AH537)</f>
        <v/>
      </c>
      <c r="X537" s="109" t="str">
        <f>IF(编辑!AI537="","",编辑!AI537)</f>
        <v/>
      </c>
      <c r="Y537" s="109" t="str">
        <f>IF(编辑!AJ537="","",编辑!AJ537)</f>
        <v/>
      </c>
      <c r="Z537" s="109" t="str">
        <f>IF(编辑!AK537="","",编辑!AK537)</f>
        <v/>
      </c>
      <c r="AA537" s="109" t="str">
        <f>IF(编辑!AM537="","",编辑!AM537)</f>
        <v/>
      </c>
      <c r="AB537" s="109" t="str">
        <f>IF(编辑!AN537="","",编辑!AN537)</f>
        <v/>
      </c>
      <c r="AC537" s="111" t="str">
        <f>IF(编辑!AO537="","",编辑!AO537)</f>
        <v/>
      </c>
    </row>
    <row r="538" spans="1:29">
      <c r="A538" s="109">
        <f>IF(编辑!A538="","",编辑!A538)</f>
        <v>120039</v>
      </c>
      <c r="B538" s="109" t="str">
        <f>IF(编辑!B538="","",编辑!B538)</f>
        <v>日常任务</v>
      </c>
      <c r="C538" s="109">
        <f>IF(编辑!I538="","",编辑!I538)</f>
        <v>230</v>
      </c>
      <c r="D538" s="109">
        <f>IF(编辑!J538="","",编辑!J538)</f>
        <v>0</v>
      </c>
      <c r="E538" s="109" t="str">
        <f>IF(编辑!K538="","",编辑!K538)</f>
        <v/>
      </c>
      <c r="F538" s="109">
        <f>IF(编辑!L538="","",编辑!L538)</f>
        <v>3002</v>
      </c>
      <c r="G538" s="109">
        <f>IF(编辑!N538="","",编辑!N538)</f>
        <v>1</v>
      </c>
      <c r="H538" s="109">
        <f>IF(编辑!O538="","",编辑!O538)</f>
        <v>1</v>
      </c>
      <c r="I538" s="109">
        <f>IF(编辑!P538="","",编辑!P538)</f>
        <v>300</v>
      </c>
      <c r="J538" s="109">
        <f>IF(编辑!Q538="","",编辑!Q538)</f>
        <v>3102</v>
      </c>
      <c r="K538" s="109">
        <f>IF(编辑!S538="","",编辑!S538)</f>
        <v>1</v>
      </c>
      <c r="L538" s="109">
        <f>IF(编辑!T538="","",编辑!T538)</f>
        <v>1</v>
      </c>
      <c r="M538" s="109">
        <f>IF(编辑!U538="","",编辑!U538)</f>
        <v>300</v>
      </c>
      <c r="N538" s="109">
        <f>IF(编辑!V538="","",编辑!V538)</f>
        <v>3402</v>
      </c>
      <c r="O538" s="109">
        <f>IF(编辑!X538="","",编辑!X538)</f>
        <v>1</v>
      </c>
      <c r="P538" s="109">
        <f>IF(编辑!Y538="","",编辑!Y538)</f>
        <v>1</v>
      </c>
      <c r="Q538" s="109">
        <f>IF(编辑!Z538="","",编辑!Z538)</f>
        <v>300</v>
      </c>
      <c r="R538" s="109" t="str">
        <f>IF(编辑!AA538="","",编辑!AA538)</f>
        <v/>
      </c>
      <c r="S538" s="109" t="str">
        <f>IF(编辑!AC538="","",编辑!AC538)</f>
        <v/>
      </c>
      <c r="T538" s="109" t="str">
        <f>IF(编辑!AD538="","",编辑!AD538)</f>
        <v/>
      </c>
      <c r="U538" s="109" t="str">
        <f>IF(编辑!AE538="","",编辑!AE538)</f>
        <v/>
      </c>
      <c r="V538" s="109" t="str">
        <f>IF(编辑!AF538="","",编辑!AF538)</f>
        <v/>
      </c>
      <c r="W538" s="109" t="str">
        <f>IF(编辑!AH538="","",编辑!AH538)</f>
        <v/>
      </c>
      <c r="X538" s="109" t="str">
        <f>IF(编辑!AI538="","",编辑!AI538)</f>
        <v/>
      </c>
      <c r="Y538" s="109" t="str">
        <f>IF(编辑!AJ538="","",编辑!AJ538)</f>
        <v/>
      </c>
      <c r="Z538" s="109" t="str">
        <f>IF(编辑!AK538="","",编辑!AK538)</f>
        <v/>
      </c>
      <c r="AA538" s="109" t="str">
        <f>IF(编辑!AM538="","",编辑!AM538)</f>
        <v/>
      </c>
      <c r="AB538" s="109" t="str">
        <f>IF(编辑!AN538="","",编辑!AN538)</f>
        <v/>
      </c>
      <c r="AC538" s="111" t="str">
        <f>IF(编辑!AO538="","",编辑!AO538)</f>
        <v/>
      </c>
    </row>
    <row r="539" spans="1:29">
      <c r="A539" s="109">
        <f>IF(编辑!A539="","",编辑!A539)</f>
        <v>120040</v>
      </c>
      <c r="B539" s="109" t="str">
        <f>IF(编辑!B539="","",编辑!B539)</f>
        <v>日常任务</v>
      </c>
      <c r="C539" s="109">
        <f>IF(编辑!I539="","",编辑!I539)</f>
        <v>230</v>
      </c>
      <c r="D539" s="109">
        <f>IF(编辑!J539="","",编辑!J539)</f>
        <v>0</v>
      </c>
      <c r="E539" s="109" t="str">
        <f>IF(编辑!K539="","",编辑!K539)</f>
        <v/>
      </c>
      <c r="F539" s="109">
        <f>IF(编辑!L539="","",编辑!L539)</f>
        <v>3002</v>
      </c>
      <c r="G539" s="109">
        <f>IF(编辑!N539="","",编辑!N539)</f>
        <v>1</v>
      </c>
      <c r="H539" s="109">
        <f>IF(编辑!O539="","",编辑!O539)</f>
        <v>1</v>
      </c>
      <c r="I539" s="109">
        <f>IF(编辑!P539="","",编辑!P539)</f>
        <v>300</v>
      </c>
      <c r="J539" s="109">
        <f>IF(编辑!Q539="","",编辑!Q539)</f>
        <v>3102</v>
      </c>
      <c r="K539" s="109">
        <f>IF(编辑!S539="","",编辑!S539)</f>
        <v>1</v>
      </c>
      <c r="L539" s="109">
        <f>IF(编辑!T539="","",编辑!T539)</f>
        <v>1</v>
      </c>
      <c r="M539" s="109">
        <f>IF(编辑!U539="","",编辑!U539)</f>
        <v>300</v>
      </c>
      <c r="N539" s="109">
        <f>IF(编辑!V539="","",编辑!V539)</f>
        <v>3402</v>
      </c>
      <c r="O539" s="109">
        <f>IF(编辑!X539="","",编辑!X539)</f>
        <v>1</v>
      </c>
      <c r="P539" s="109">
        <f>IF(编辑!Y539="","",编辑!Y539)</f>
        <v>1</v>
      </c>
      <c r="Q539" s="109">
        <f>IF(编辑!Z539="","",编辑!Z539)</f>
        <v>300</v>
      </c>
      <c r="R539" s="109" t="str">
        <f>IF(编辑!AA539="","",编辑!AA539)</f>
        <v/>
      </c>
      <c r="S539" s="109" t="str">
        <f>IF(编辑!AC539="","",编辑!AC539)</f>
        <v/>
      </c>
      <c r="T539" s="109" t="str">
        <f>IF(编辑!AD539="","",编辑!AD539)</f>
        <v/>
      </c>
      <c r="U539" s="109" t="str">
        <f>IF(编辑!AE539="","",编辑!AE539)</f>
        <v/>
      </c>
      <c r="V539" s="109" t="str">
        <f>IF(编辑!AF539="","",编辑!AF539)</f>
        <v/>
      </c>
      <c r="W539" s="109" t="str">
        <f>IF(编辑!AH539="","",编辑!AH539)</f>
        <v/>
      </c>
      <c r="X539" s="109" t="str">
        <f>IF(编辑!AI539="","",编辑!AI539)</f>
        <v/>
      </c>
      <c r="Y539" s="109" t="str">
        <f>IF(编辑!AJ539="","",编辑!AJ539)</f>
        <v/>
      </c>
      <c r="Z539" s="109" t="str">
        <f>IF(编辑!AK539="","",编辑!AK539)</f>
        <v/>
      </c>
      <c r="AA539" s="109" t="str">
        <f>IF(编辑!AM539="","",编辑!AM539)</f>
        <v/>
      </c>
      <c r="AB539" s="109" t="str">
        <f>IF(编辑!AN539="","",编辑!AN539)</f>
        <v/>
      </c>
      <c r="AC539" s="111" t="str">
        <f>IF(编辑!AO539="","",编辑!AO539)</f>
        <v/>
      </c>
    </row>
    <row r="540" spans="1:29">
      <c r="A540" s="109">
        <f>IF(编辑!A540="","",编辑!A540)</f>
        <v>120041</v>
      </c>
      <c r="B540" s="109" t="str">
        <f>IF(编辑!B540="","",编辑!B540)</f>
        <v>日常任务</v>
      </c>
      <c r="C540" s="109">
        <f>IF(编辑!I540="","",编辑!I540)</f>
        <v>230</v>
      </c>
      <c r="D540" s="109">
        <f>IF(编辑!J540="","",编辑!J540)</f>
        <v>0</v>
      </c>
      <c r="E540" s="109" t="str">
        <f>IF(编辑!K540="","",编辑!K540)</f>
        <v/>
      </c>
      <c r="F540" s="109">
        <f>IF(编辑!L540="","",编辑!L540)</f>
        <v>3002</v>
      </c>
      <c r="G540" s="109">
        <f>IF(编辑!N540="","",编辑!N540)</f>
        <v>1</v>
      </c>
      <c r="H540" s="109">
        <f>IF(编辑!O540="","",编辑!O540)</f>
        <v>1</v>
      </c>
      <c r="I540" s="109">
        <f>IF(编辑!P540="","",编辑!P540)</f>
        <v>300</v>
      </c>
      <c r="J540" s="109">
        <f>IF(编辑!Q540="","",编辑!Q540)</f>
        <v>3102</v>
      </c>
      <c r="K540" s="109">
        <f>IF(编辑!S540="","",编辑!S540)</f>
        <v>1</v>
      </c>
      <c r="L540" s="109">
        <f>IF(编辑!T540="","",编辑!T540)</f>
        <v>1</v>
      </c>
      <c r="M540" s="109">
        <f>IF(编辑!U540="","",编辑!U540)</f>
        <v>300</v>
      </c>
      <c r="N540" s="109">
        <f>IF(编辑!V540="","",编辑!V540)</f>
        <v>3402</v>
      </c>
      <c r="O540" s="109">
        <f>IF(编辑!X540="","",编辑!X540)</f>
        <v>1</v>
      </c>
      <c r="P540" s="109">
        <f>IF(编辑!Y540="","",编辑!Y540)</f>
        <v>1</v>
      </c>
      <c r="Q540" s="109">
        <f>IF(编辑!Z540="","",编辑!Z540)</f>
        <v>300</v>
      </c>
      <c r="R540" s="109" t="str">
        <f>IF(编辑!AA540="","",编辑!AA540)</f>
        <v/>
      </c>
      <c r="S540" s="109" t="str">
        <f>IF(编辑!AC540="","",编辑!AC540)</f>
        <v/>
      </c>
      <c r="T540" s="109" t="str">
        <f>IF(编辑!AD540="","",编辑!AD540)</f>
        <v/>
      </c>
      <c r="U540" s="109" t="str">
        <f>IF(编辑!AE540="","",编辑!AE540)</f>
        <v/>
      </c>
      <c r="V540" s="109" t="str">
        <f>IF(编辑!AF540="","",编辑!AF540)</f>
        <v/>
      </c>
      <c r="W540" s="109" t="str">
        <f>IF(编辑!AH540="","",编辑!AH540)</f>
        <v/>
      </c>
      <c r="X540" s="109" t="str">
        <f>IF(编辑!AI540="","",编辑!AI540)</f>
        <v/>
      </c>
      <c r="Y540" s="109" t="str">
        <f>IF(编辑!AJ540="","",编辑!AJ540)</f>
        <v/>
      </c>
      <c r="Z540" s="109" t="str">
        <f>IF(编辑!AK540="","",编辑!AK540)</f>
        <v/>
      </c>
      <c r="AA540" s="109" t="str">
        <f>IF(编辑!AM540="","",编辑!AM540)</f>
        <v/>
      </c>
      <c r="AB540" s="109" t="str">
        <f>IF(编辑!AN540="","",编辑!AN540)</f>
        <v/>
      </c>
      <c r="AC540" s="111" t="str">
        <f>IF(编辑!AO540="","",编辑!AO540)</f>
        <v/>
      </c>
    </row>
    <row r="541" spans="1:29">
      <c r="A541" s="109">
        <f>IF(编辑!A541="","",编辑!A541)</f>
        <v>120042</v>
      </c>
      <c r="B541" s="109" t="str">
        <f>IF(编辑!B541="","",编辑!B541)</f>
        <v>日常任务</v>
      </c>
      <c r="C541" s="109">
        <f>IF(编辑!I541="","",编辑!I541)</f>
        <v>230</v>
      </c>
      <c r="D541" s="109">
        <f>IF(编辑!J541="","",编辑!J541)</f>
        <v>0</v>
      </c>
      <c r="E541" s="109" t="str">
        <f>IF(编辑!K541="","",编辑!K541)</f>
        <v/>
      </c>
      <c r="F541" s="109">
        <f>IF(编辑!L541="","",编辑!L541)</f>
        <v>3002</v>
      </c>
      <c r="G541" s="109">
        <f>IF(编辑!N541="","",编辑!N541)</f>
        <v>1</v>
      </c>
      <c r="H541" s="109">
        <f>IF(编辑!O541="","",编辑!O541)</f>
        <v>1</v>
      </c>
      <c r="I541" s="109">
        <f>IF(编辑!P541="","",编辑!P541)</f>
        <v>300</v>
      </c>
      <c r="J541" s="109">
        <f>IF(编辑!Q541="","",编辑!Q541)</f>
        <v>3102</v>
      </c>
      <c r="K541" s="109">
        <f>IF(编辑!S541="","",编辑!S541)</f>
        <v>1</v>
      </c>
      <c r="L541" s="109">
        <f>IF(编辑!T541="","",编辑!T541)</f>
        <v>1</v>
      </c>
      <c r="M541" s="109">
        <f>IF(编辑!U541="","",编辑!U541)</f>
        <v>300</v>
      </c>
      <c r="N541" s="109">
        <f>IF(编辑!V541="","",编辑!V541)</f>
        <v>3402</v>
      </c>
      <c r="O541" s="109">
        <f>IF(编辑!X541="","",编辑!X541)</f>
        <v>1</v>
      </c>
      <c r="P541" s="109">
        <f>IF(编辑!Y541="","",编辑!Y541)</f>
        <v>1</v>
      </c>
      <c r="Q541" s="109">
        <f>IF(编辑!Z541="","",编辑!Z541)</f>
        <v>300</v>
      </c>
      <c r="R541" s="109" t="str">
        <f>IF(编辑!AA541="","",编辑!AA541)</f>
        <v/>
      </c>
      <c r="S541" s="109" t="str">
        <f>IF(编辑!AC541="","",编辑!AC541)</f>
        <v/>
      </c>
      <c r="T541" s="109" t="str">
        <f>IF(编辑!AD541="","",编辑!AD541)</f>
        <v/>
      </c>
      <c r="U541" s="109" t="str">
        <f>IF(编辑!AE541="","",编辑!AE541)</f>
        <v/>
      </c>
      <c r="V541" s="109" t="str">
        <f>IF(编辑!AF541="","",编辑!AF541)</f>
        <v/>
      </c>
      <c r="W541" s="109" t="str">
        <f>IF(编辑!AH541="","",编辑!AH541)</f>
        <v/>
      </c>
      <c r="X541" s="109" t="str">
        <f>IF(编辑!AI541="","",编辑!AI541)</f>
        <v/>
      </c>
      <c r="Y541" s="109" t="str">
        <f>IF(编辑!AJ541="","",编辑!AJ541)</f>
        <v/>
      </c>
      <c r="Z541" s="109" t="str">
        <f>IF(编辑!AK541="","",编辑!AK541)</f>
        <v/>
      </c>
      <c r="AA541" s="109" t="str">
        <f>IF(编辑!AM541="","",编辑!AM541)</f>
        <v/>
      </c>
      <c r="AB541" s="109" t="str">
        <f>IF(编辑!AN541="","",编辑!AN541)</f>
        <v/>
      </c>
      <c r="AC541" s="111" t="str">
        <f>IF(编辑!AO541="","",编辑!AO541)</f>
        <v/>
      </c>
    </row>
    <row r="542" spans="1:29">
      <c r="A542" s="109">
        <f>IF(编辑!A542="","",编辑!A542)</f>
        <v>120043</v>
      </c>
      <c r="B542" s="109" t="str">
        <f>IF(编辑!B542="","",编辑!B542)</f>
        <v>日常任务</v>
      </c>
      <c r="C542" s="109">
        <f>IF(编辑!I542="","",编辑!I542)</f>
        <v>230</v>
      </c>
      <c r="D542" s="109">
        <f>IF(编辑!J542="","",编辑!J542)</f>
        <v>0</v>
      </c>
      <c r="E542" s="109" t="str">
        <f>IF(编辑!K542="","",编辑!K542)</f>
        <v/>
      </c>
      <c r="F542" s="109">
        <f>IF(编辑!L542="","",编辑!L542)</f>
        <v>3002</v>
      </c>
      <c r="G542" s="109">
        <f>IF(编辑!N542="","",编辑!N542)</f>
        <v>1</v>
      </c>
      <c r="H542" s="109">
        <f>IF(编辑!O542="","",编辑!O542)</f>
        <v>1</v>
      </c>
      <c r="I542" s="109">
        <f>IF(编辑!P542="","",编辑!P542)</f>
        <v>300</v>
      </c>
      <c r="J542" s="109">
        <f>IF(编辑!Q542="","",编辑!Q542)</f>
        <v>3102</v>
      </c>
      <c r="K542" s="109">
        <f>IF(编辑!S542="","",编辑!S542)</f>
        <v>1</v>
      </c>
      <c r="L542" s="109">
        <f>IF(编辑!T542="","",编辑!T542)</f>
        <v>1</v>
      </c>
      <c r="M542" s="109">
        <f>IF(编辑!U542="","",编辑!U542)</f>
        <v>300</v>
      </c>
      <c r="N542" s="109">
        <f>IF(编辑!V542="","",编辑!V542)</f>
        <v>3402</v>
      </c>
      <c r="O542" s="109">
        <f>IF(编辑!X542="","",编辑!X542)</f>
        <v>1</v>
      </c>
      <c r="P542" s="109">
        <f>IF(编辑!Y542="","",编辑!Y542)</f>
        <v>1</v>
      </c>
      <c r="Q542" s="109">
        <f>IF(编辑!Z542="","",编辑!Z542)</f>
        <v>300</v>
      </c>
      <c r="R542" s="109" t="str">
        <f>IF(编辑!AA542="","",编辑!AA542)</f>
        <v/>
      </c>
      <c r="S542" s="109" t="str">
        <f>IF(编辑!AC542="","",编辑!AC542)</f>
        <v/>
      </c>
      <c r="T542" s="109" t="str">
        <f>IF(编辑!AD542="","",编辑!AD542)</f>
        <v/>
      </c>
      <c r="U542" s="109" t="str">
        <f>IF(编辑!AE542="","",编辑!AE542)</f>
        <v/>
      </c>
      <c r="V542" s="109" t="str">
        <f>IF(编辑!AF542="","",编辑!AF542)</f>
        <v/>
      </c>
      <c r="W542" s="109" t="str">
        <f>IF(编辑!AH542="","",编辑!AH542)</f>
        <v/>
      </c>
      <c r="X542" s="109" t="str">
        <f>IF(编辑!AI542="","",编辑!AI542)</f>
        <v/>
      </c>
      <c r="Y542" s="109" t="str">
        <f>IF(编辑!AJ542="","",编辑!AJ542)</f>
        <v/>
      </c>
      <c r="Z542" s="109" t="str">
        <f>IF(编辑!AK542="","",编辑!AK542)</f>
        <v/>
      </c>
      <c r="AA542" s="109" t="str">
        <f>IF(编辑!AM542="","",编辑!AM542)</f>
        <v/>
      </c>
      <c r="AB542" s="109" t="str">
        <f>IF(编辑!AN542="","",编辑!AN542)</f>
        <v/>
      </c>
      <c r="AC542" s="111" t="str">
        <f>IF(编辑!AO542="","",编辑!AO542)</f>
        <v/>
      </c>
    </row>
    <row r="543" spans="1:29">
      <c r="A543" s="109">
        <f>IF(编辑!A543="","",编辑!A543)</f>
        <v>120044</v>
      </c>
      <c r="B543" s="109" t="str">
        <f>IF(编辑!B543="","",编辑!B543)</f>
        <v>日常任务</v>
      </c>
      <c r="C543" s="109">
        <f>IF(编辑!I543="","",编辑!I543)</f>
        <v>230</v>
      </c>
      <c r="D543" s="109">
        <f>IF(编辑!J543="","",编辑!J543)</f>
        <v>0</v>
      </c>
      <c r="E543" s="109" t="str">
        <f>IF(编辑!K543="","",编辑!K543)</f>
        <v/>
      </c>
      <c r="F543" s="109">
        <f>IF(编辑!L543="","",编辑!L543)</f>
        <v>3002</v>
      </c>
      <c r="G543" s="109">
        <f>IF(编辑!N543="","",编辑!N543)</f>
        <v>1</v>
      </c>
      <c r="H543" s="109">
        <f>IF(编辑!O543="","",编辑!O543)</f>
        <v>1</v>
      </c>
      <c r="I543" s="109">
        <f>IF(编辑!P543="","",编辑!P543)</f>
        <v>300</v>
      </c>
      <c r="J543" s="109">
        <f>IF(编辑!Q543="","",编辑!Q543)</f>
        <v>3102</v>
      </c>
      <c r="K543" s="109">
        <f>IF(编辑!S543="","",编辑!S543)</f>
        <v>1</v>
      </c>
      <c r="L543" s="109">
        <f>IF(编辑!T543="","",编辑!T543)</f>
        <v>1</v>
      </c>
      <c r="M543" s="109">
        <f>IF(编辑!U543="","",编辑!U543)</f>
        <v>300</v>
      </c>
      <c r="N543" s="109">
        <f>IF(编辑!V543="","",编辑!V543)</f>
        <v>3402</v>
      </c>
      <c r="O543" s="109">
        <f>IF(编辑!X543="","",编辑!X543)</f>
        <v>1</v>
      </c>
      <c r="P543" s="109">
        <f>IF(编辑!Y543="","",编辑!Y543)</f>
        <v>1</v>
      </c>
      <c r="Q543" s="109">
        <f>IF(编辑!Z543="","",编辑!Z543)</f>
        <v>300</v>
      </c>
      <c r="R543" s="109" t="str">
        <f>IF(编辑!AA543="","",编辑!AA543)</f>
        <v/>
      </c>
      <c r="S543" s="109" t="str">
        <f>IF(编辑!AC543="","",编辑!AC543)</f>
        <v/>
      </c>
      <c r="T543" s="109" t="str">
        <f>IF(编辑!AD543="","",编辑!AD543)</f>
        <v/>
      </c>
      <c r="U543" s="109" t="str">
        <f>IF(编辑!AE543="","",编辑!AE543)</f>
        <v/>
      </c>
      <c r="V543" s="109" t="str">
        <f>IF(编辑!AF543="","",编辑!AF543)</f>
        <v/>
      </c>
      <c r="W543" s="109" t="str">
        <f>IF(编辑!AH543="","",编辑!AH543)</f>
        <v/>
      </c>
      <c r="X543" s="109" t="str">
        <f>IF(编辑!AI543="","",编辑!AI543)</f>
        <v/>
      </c>
      <c r="Y543" s="109" t="str">
        <f>IF(编辑!AJ543="","",编辑!AJ543)</f>
        <v/>
      </c>
      <c r="Z543" s="109" t="str">
        <f>IF(编辑!AK543="","",编辑!AK543)</f>
        <v/>
      </c>
      <c r="AA543" s="109" t="str">
        <f>IF(编辑!AM543="","",编辑!AM543)</f>
        <v/>
      </c>
      <c r="AB543" s="109" t="str">
        <f>IF(编辑!AN543="","",编辑!AN543)</f>
        <v/>
      </c>
      <c r="AC543" s="111" t="str">
        <f>IF(编辑!AO543="","",编辑!AO543)</f>
        <v/>
      </c>
    </row>
    <row r="544" spans="1:29">
      <c r="A544" s="109">
        <f>IF(编辑!A544="","",编辑!A544)</f>
        <v>120045</v>
      </c>
      <c r="B544" s="109" t="str">
        <f>IF(编辑!B544="","",编辑!B544)</f>
        <v>日常任务</v>
      </c>
      <c r="C544" s="109">
        <f>IF(编辑!I544="","",编辑!I544)</f>
        <v>230</v>
      </c>
      <c r="D544" s="109">
        <f>IF(编辑!J544="","",编辑!J544)</f>
        <v>0</v>
      </c>
      <c r="E544" s="109" t="str">
        <f>IF(编辑!K544="","",编辑!K544)</f>
        <v/>
      </c>
      <c r="F544" s="109">
        <f>IF(编辑!L544="","",编辑!L544)</f>
        <v>3002</v>
      </c>
      <c r="G544" s="109">
        <f>IF(编辑!N544="","",编辑!N544)</f>
        <v>1</v>
      </c>
      <c r="H544" s="109">
        <f>IF(编辑!O544="","",编辑!O544)</f>
        <v>1</v>
      </c>
      <c r="I544" s="109">
        <f>IF(编辑!P544="","",编辑!P544)</f>
        <v>300</v>
      </c>
      <c r="J544" s="109">
        <f>IF(编辑!Q544="","",编辑!Q544)</f>
        <v>3102</v>
      </c>
      <c r="K544" s="109">
        <f>IF(编辑!S544="","",编辑!S544)</f>
        <v>1</v>
      </c>
      <c r="L544" s="109">
        <f>IF(编辑!T544="","",编辑!T544)</f>
        <v>1</v>
      </c>
      <c r="M544" s="109">
        <f>IF(编辑!U544="","",编辑!U544)</f>
        <v>300</v>
      </c>
      <c r="N544" s="109">
        <f>IF(编辑!V544="","",编辑!V544)</f>
        <v>3402</v>
      </c>
      <c r="O544" s="109">
        <f>IF(编辑!X544="","",编辑!X544)</f>
        <v>1</v>
      </c>
      <c r="P544" s="109">
        <f>IF(编辑!Y544="","",编辑!Y544)</f>
        <v>1</v>
      </c>
      <c r="Q544" s="109">
        <f>IF(编辑!Z544="","",编辑!Z544)</f>
        <v>300</v>
      </c>
      <c r="R544" s="109" t="str">
        <f>IF(编辑!AA544="","",编辑!AA544)</f>
        <v/>
      </c>
      <c r="S544" s="109" t="str">
        <f>IF(编辑!AC544="","",编辑!AC544)</f>
        <v/>
      </c>
      <c r="T544" s="109" t="str">
        <f>IF(编辑!AD544="","",编辑!AD544)</f>
        <v/>
      </c>
      <c r="U544" s="109" t="str">
        <f>IF(编辑!AE544="","",编辑!AE544)</f>
        <v/>
      </c>
      <c r="V544" s="109" t="str">
        <f>IF(编辑!AF544="","",编辑!AF544)</f>
        <v/>
      </c>
      <c r="W544" s="109" t="str">
        <f>IF(编辑!AH544="","",编辑!AH544)</f>
        <v/>
      </c>
      <c r="X544" s="109" t="str">
        <f>IF(编辑!AI544="","",编辑!AI544)</f>
        <v/>
      </c>
      <c r="Y544" s="109" t="str">
        <f>IF(编辑!AJ544="","",编辑!AJ544)</f>
        <v/>
      </c>
      <c r="Z544" s="109" t="str">
        <f>IF(编辑!AK544="","",编辑!AK544)</f>
        <v/>
      </c>
      <c r="AA544" s="109" t="str">
        <f>IF(编辑!AM544="","",编辑!AM544)</f>
        <v/>
      </c>
      <c r="AB544" s="109" t="str">
        <f>IF(编辑!AN544="","",编辑!AN544)</f>
        <v/>
      </c>
      <c r="AC544" s="111" t="str">
        <f>IF(编辑!AO544="","",编辑!AO544)</f>
        <v/>
      </c>
    </row>
    <row r="545" spans="1:29">
      <c r="A545" s="109">
        <f>IF(编辑!A545="","",编辑!A545)</f>
        <v>120046</v>
      </c>
      <c r="B545" s="109" t="str">
        <f>IF(编辑!B545="","",编辑!B545)</f>
        <v>日常任务</v>
      </c>
      <c r="C545" s="109">
        <f>IF(编辑!I545="","",编辑!I545)</f>
        <v>230</v>
      </c>
      <c r="D545" s="109">
        <f>IF(编辑!J545="","",编辑!J545)</f>
        <v>0</v>
      </c>
      <c r="E545" s="109" t="str">
        <f>IF(编辑!K545="","",编辑!K545)</f>
        <v/>
      </c>
      <c r="F545" s="109">
        <f>IF(编辑!L545="","",编辑!L545)</f>
        <v>3002</v>
      </c>
      <c r="G545" s="109">
        <f>IF(编辑!N545="","",编辑!N545)</f>
        <v>1</v>
      </c>
      <c r="H545" s="109">
        <f>IF(编辑!O545="","",编辑!O545)</f>
        <v>1</v>
      </c>
      <c r="I545" s="109">
        <f>IF(编辑!P545="","",编辑!P545)</f>
        <v>300</v>
      </c>
      <c r="J545" s="109">
        <f>IF(编辑!Q545="","",编辑!Q545)</f>
        <v>3102</v>
      </c>
      <c r="K545" s="109">
        <f>IF(编辑!S545="","",编辑!S545)</f>
        <v>1</v>
      </c>
      <c r="L545" s="109">
        <f>IF(编辑!T545="","",编辑!T545)</f>
        <v>1</v>
      </c>
      <c r="M545" s="109">
        <f>IF(编辑!U545="","",编辑!U545)</f>
        <v>300</v>
      </c>
      <c r="N545" s="109">
        <f>IF(编辑!V545="","",编辑!V545)</f>
        <v>3402</v>
      </c>
      <c r="O545" s="109">
        <f>IF(编辑!X545="","",编辑!X545)</f>
        <v>1</v>
      </c>
      <c r="P545" s="109">
        <f>IF(编辑!Y545="","",编辑!Y545)</f>
        <v>1</v>
      </c>
      <c r="Q545" s="109">
        <f>IF(编辑!Z545="","",编辑!Z545)</f>
        <v>300</v>
      </c>
      <c r="R545" s="109" t="str">
        <f>IF(编辑!AA545="","",编辑!AA545)</f>
        <v/>
      </c>
      <c r="S545" s="109" t="str">
        <f>IF(编辑!AC545="","",编辑!AC545)</f>
        <v/>
      </c>
      <c r="T545" s="109" t="str">
        <f>IF(编辑!AD545="","",编辑!AD545)</f>
        <v/>
      </c>
      <c r="U545" s="109" t="str">
        <f>IF(编辑!AE545="","",编辑!AE545)</f>
        <v/>
      </c>
      <c r="V545" s="109" t="str">
        <f>IF(编辑!AF545="","",编辑!AF545)</f>
        <v/>
      </c>
      <c r="W545" s="109" t="str">
        <f>IF(编辑!AH545="","",编辑!AH545)</f>
        <v/>
      </c>
      <c r="X545" s="109" t="str">
        <f>IF(编辑!AI545="","",编辑!AI545)</f>
        <v/>
      </c>
      <c r="Y545" s="109" t="str">
        <f>IF(编辑!AJ545="","",编辑!AJ545)</f>
        <v/>
      </c>
      <c r="Z545" s="109" t="str">
        <f>IF(编辑!AK545="","",编辑!AK545)</f>
        <v/>
      </c>
      <c r="AA545" s="109" t="str">
        <f>IF(编辑!AM545="","",编辑!AM545)</f>
        <v/>
      </c>
      <c r="AB545" s="109" t="str">
        <f>IF(编辑!AN545="","",编辑!AN545)</f>
        <v/>
      </c>
      <c r="AC545" s="111" t="str">
        <f>IF(编辑!AO545="","",编辑!AO545)</f>
        <v/>
      </c>
    </row>
    <row r="546" spans="1:29">
      <c r="A546" s="109">
        <f>IF(编辑!A546="","",编辑!A546)</f>
        <v>120047</v>
      </c>
      <c r="B546" s="109" t="str">
        <f>IF(编辑!B546="","",编辑!B546)</f>
        <v>日常任务</v>
      </c>
      <c r="C546" s="109">
        <f>IF(编辑!I546="","",编辑!I546)</f>
        <v>230</v>
      </c>
      <c r="D546" s="109">
        <f>IF(编辑!J546="","",编辑!J546)</f>
        <v>0</v>
      </c>
      <c r="E546" s="109" t="str">
        <f>IF(编辑!K546="","",编辑!K546)</f>
        <v/>
      </c>
      <c r="F546" s="109">
        <f>IF(编辑!L546="","",编辑!L546)</f>
        <v>3002</v>
      </c>
      <c r="G546" s="109">
        <f>IF(编辑!N546="","",编辑!N546)</f>
        <v>1</v>
      </c>
      <c r="H546" s="109">
        <f>IF(编辑!O546="","",编辑!O546)</f>
        <v>1</v>
      </c>
      <c r="I546" s="109">
        <f>IF(编辑!P546="","",编辑!P546)</f>
        <v>300</v>
      </c>
      <c r="J546" s="109">
        <f>IF(编辑!Q546="","",编辑!Q546)</f>
        <v>3102</v>
      </c>
      <c r="K546" s="109">
        <f>IF(编辑!S546="","",编辑!S546)</f>
        <v>1</v>
      </c>
      <c r="L546" s="109">
        <f>IF(编辑!T546="","",编辑!T546)</f>
        <v>1</v>
      </c>
      <c r="M546" s="109">
        <f>IF(编辑!U546="","",编辑!U546)</f>
        <v>300</v>
      </c>
      <c r="N546" s="109">
        <f>IF(编辑!V546="","",编辑!V546)</f>
        <v>3402</v>
      </c>
      <c r="O546" s="109">
        <f>IF(编辑!X546="","",编辑!X546)</f>
        <v>1</v>
      </c>
      <c r="P546" s="109">
        <f>IF(编辑!Y546="","",编辑!Y546)</f>
        <v>1</v>
      </c>
      <c r="Q546" s="109">
        <f>IF(编辑!Z546="","",编辑!Z546)</f>
        <v>300</v>
      </c>
      <c r="R546" s="109" t="str">
        <f>IF(编辑!AA546="","",编辑!AA546)</f>
        <v/>
      </c>
      <c r="S546" s="109" t="str">
        <f>IF(编辑!AC546="","",编辑!AC546)</f>
        <v/>
      </c>
      <c r="T546" s="109" t="str">
        <f>IF(编辑!AD546="","",编辑!AD546)</f>
        <v/>
      </c>
      <c r="U546" s="109" t="str">
        <f>IF(编辑!AE546="","",编辑!AE546)</f>
        <v/>
      </c>
      <c r="V546" s="109" t="str">
        <f>IF(编辑!AF546="","",编辑!AF546)</f>
        <v/>
      </c>
      <c r="W546" s="109" t="str">
        <f>IF(编辑!AH546="","",编辑!AH546)</f>
        <v/>
      </c>
      <c r="X546" s="109" t="str">
        <f>IF(编辑!AI546="","",编辑!AI546)</f>
        <v/>
      </c>
      <c r="Y546" s="109" t="str">
        <f>IF(编辑!AJ546="","",编辑!AJ546)</f>
        <v/>
      </c>
      <c r="Z546" s="109" t="str">
        <f>IF(编辑!AK546="","",编辑!AK546)</f>
        <v/>
      </c>
      <c r="AA546" s="109" t="str">
        <f>IF(编辑!AM546="","",编辑!AM546)</f>
        <v/>
      </c>
      <c r="AB546" s="109" t="str">
        <f>IF(编辑!AN546="","",编辑!AN546)</f>
        <v/>
      </c>
      <c r="AC546" s="111" t="str">
        <f>IF(编辑!AO546="","",编辑!AO546)</f>
        <v/>
      </c>
    </row>
    <row r="547" spans="1:29">
      <c r="A547" s="109">
        <f>IF(编辑!A547="","",编辑!A547)</f>
        <v>120048</v>
      </c>
      <c r="B547" s="109" t="str">
        <f>IF(编辑!B547="","",编辑!B547)</f>
        <v>日常任务</v>
      </c>
      <c r="C547" s="109">
        <f>IF(编辑!I547="","",编辑!I547)</f>
        <v>230</v>
      </c>
      <c r="D547" s="109">
        <f>IF(编辑!J547="","",编辑!J547)</f>
        <v>0</v>
      </c>
      <c r="E547" s="109" t="str">
        <f>IF(编辑!K547="","",编辑!K547)</f>
        <v/>
      </c>
      <c r="F547" s="109">
        <f>IF(编辑!L547="","",编辑!L547)</f>
        <v>3002</v>
      </c>
      <c r="G547" s="109">
        <f>IF(编辑!N547="","",编辑!N547)</f>
        <v>1</v>
      </c>
      <c r="H547" s="109">
        <f>IF(编辑!O547="","",编辑!O547)</f>
        <v>1</v>
      </c>
      <c r="I547" s="109">
        <f>IF(编辑!P547="","",编辑!P547)</f>
        <v>300</v>
      </c>
      <c r="J547" s="109">
        <f>IF(编辑!Q547="","",编辑!Q547)</f>
        <v>3102</v>
      </c>
      <c r="K547" s="109">
        <f>IF(编辑!S547="","",编辑!S547)</f>
        <v>1</v>
      </c>
      <c r="L547" s="109">
        <f>IF(编辑!T547="","",编辑!T547)</f>
        <v>1</v>
      </c>
      <c r="M547" s="109">
        <f>IF(编辑!U547="","",编辑!U547)</f>
        <v>300</v>
      </c>
      <c r="N547" s="109">
        <f>IF(编辑!V547="","",编辑!V547)</f>
        <v>3402</v>
      </c>
      <c r="O547" s="109">
        <f>IF(编辑!X547="","",编辑!X547)</f>
        <v>1</v>
      </c>
      <c r="P547" s="109">
        <f>IF(编辑!Y547="","",编辑!Y547)</f>
        <v>1</v>
      </c>
      <c r="Q547" s="109">
        <f>IF(编辑!Z547="","",编辑!Z547)</f>
        <v>300</v>
      </c>
      <c r="R547" s="109" t="str">
        <f>IF(编辑!AA547="","",编辑!AA547)</f>
        <v/>
      </c>
      <c r="S547" s="109" t="str">
        <f>IF(编辑!AC547="","",编辑!AC547)</f>
        <v/>
      </c>
      <c r="T547" s="109" t="str">
        <f>IF(编辑!AD547="","",编辑!AD547)</f>
        <v/>
      </c>
      <c r="U547" s="109" t="str">
        <f>IF(编辑!AE547="","",编辑!AE547)</f>
        <v/>
      </c>
      <c r="V547" s="109" t="str">
        <f>IF(编辑!AF547="","",编辑!AF547)</f>
        <v/>
      </c>
      <c r="W547" s="109" t="str">
        <f>IF(编辑!AH547="","",编辑!AH547)</f>
        <v/>
      </c>
      <c r="X547" s="109" t="str">
        <f>IF(编辑!AI547="","",编辑!AI547)</f>
        <v/>
      </c>
      <c r="Y547" s="109" t="str">
        <f>IF(编辑!AJ547="","",编辑!AJ547)</f>
        <v/>
      </c>
      <c r="Z547" s="109" t="str">
        <f>IF(编辑!AK547="","",编辑!AK547)</f>
        <v/>
      </c>
      <c r="AA547" s="109" t="str">
        <f>IF(编辑!AM547="","",编辑!AM547)</f>
        <v/>
      </c>
      <c r="AB547" s="109" t="str">
        <f>IF(编辑!AN547="","",编辑!AN547)</f>
        <v/>
      </c>
      <c r="AC547" s="111" t="str">
        <f>IF(编辑!AO547="","",编辑!AO547)</f>
        <v/>
      </c>
    </row>
    <row r="548" spans="1:29">
      <c r="A548" s="109">
        <f>IF(编辑!A548="","",编辑!A548)</f>
        <v>120049</v>
      </c>
      <c r="B548" s="109" t="str">
        <f>IF(编辑!B548="","",编辑!B548)</f>
        <v>日常任务</v>
      </c>
      <c r="C548" s="109">
        <f>IF(编辑!I548="","",编辑!I548)</f>
        <v>340</v>
      </c>
      <c r="D548" s="109">
        <f>IF(编辑!J548="","",编辑!J548)</f>
        <v>0</v>
      </c>
      <c r="E548" s="109" t="str">
        <f>IF(编辑!K548="","",编辑!K548)</f>
        <v/>
      </c>
      <c r="F548" s="109">
        <f>IF(编辑!L548="","",编辑!L548)</f>
        <v>3002</v>
      </c>
      <c r="G548" s="109">
        <f>IF(编辑!N548="","",编辑!N548)</f>
        <v>1</v>
      </c>
      <c r="H548" s="109">
        <f>IF(编辑!O548="","",编辑!O548)</f>
        <v>1</v>
      </c>
      <c r="I548" s="109">
        <f>IF(编辑!P548="","",编辑!P548)</f>
        <v>300</v>
      </c>
      <c r="J548" s="109">
        <f>IF(编辑!Q548="","",编辑!Q548)</f>
        <v>3102</v>
      </c>
      <c r="K548" s="109">
        <f>IF(编辑!S548="","",编辑!S548)</f>
        <v>1</v>
      </c>
      <c r="L548" s="109">
        <f>IF(编辑!T548="","",编辑!T548)</f>
        <v>1</v>
      </c>
      <c r="M548" s="109">
        <f>IF(编辑!U548="","",编辑!U548)</f>
        <v>300</v>
      </c>
      <c r="N548" s="109">
        <f>IF(编辑!V548="","",编辑!V548)</f>
        <v>3402</v>
      </c>
      <c r="O548" s="109">
        <f>IF(编辑!X548="","",编辑!X548)</f>
        <v>1</v>
      </c>
      <c r="P548" s="109">
        <f>IF(编辑!Y548="","",编辑!Y548)</f>
        <v>1</v>
      </c>
      <c r="Q548" s="109">
        <f>IF(编辑!Z548="","",编辑!Z548)</f>
        <v>300</v>
      </c>
      <c r="R548" s="109" t="str">
        <f>IF(编辑!AA548="","",编辑!AA548)</f>
        <v/>
      </c>
      <c r="S548" s="109" t="str">
        <f>IF(编辑!AC548="","",编辑!AC548)</f>
        <v/>
      </c>
      <c r="T548" s="109" t="str">
        <f>IF(编辑!AD548="","",编辑!AD548)</f>
        <v/>
      </c>
      <c r="U548" s="109" t="str">
        <f>IF(编辑!AE548="","",编辑!AE548)</f>
        <v/>
      </c>
      <c r="V548" s="109" t="str">
        <f>IF(编辑!AF548="","",编辑!AF548)</f>
        <v/>
      </c>
      <c r="W548" s="109" t="str">
        <f>IF(编辑!AH548="","",编辑!AH548)</f>
        <v/>
      </c>
      <c r="X548" s="109" t="str">
        <f>IF(编辑!AI548="","",编辑!AI548)</f>
        <v/>
      </c>
      <c r="Y548" s="109" t="str">
        <f>IF(编辑!AJ548="","",编辑!AJ548)</f>
        <v/>
      </c>
      <c r="Z548" s="109" t="str">
        <f>IF(编辑!AK548="","",编辑!AK548)</f>
        <v/>
      </c>
      <c r="AA548" s="109" t="str">
        <f>IF(编辑!AM548="","",编辑!AM548)</f>
        <v/>
      </c>
      <c r="AB548" s="109" t="str">
        <f>IF(编辑!AN548="","",编辑!AN548)</f>
        <v/>
      </c>
      <c r="AC548" s="111" t="str">
        <f>IF(编辑!AO548="","",编辑!AO548)</f>
        <v/>
      </c>
    </row>
    <row r="549" spans="1:29">
      <c r="A549" s="109">
        <f>IF(编辑!A549="","",编辑!A549)</f>
        <v>120050</v>
      </c>
      <c r="B549" s="109" t="str">
        <f>IF(编辑!B549="","",编辑!B549)</f>
        <v>日常任务</v>
      </c>
      <c r="C549" s="109">
        <f>IF(编辑!I549="","",编辑!I549)</f>
        <v>340</v>
      </c>
      <c r="D549" s="109">
        <f>IF(编辑!J549="","",编辑!J549)</f>
        <v>0</v>
      </c>
      <c r="E549" s="109" t="str">
        <f>IF(编辑!K549="","",编辑!K549)</f>
        <v/>
      </c>
      <c r="F549" s="109">
        <f>IF(编辑!L549="","",编辑!L549)</f>
        <v>3002</v>
      </c>
      <c r="G549" s="109">
        <f>IF(编辑!N549="","",编辑!N549)</f>
        <v>1</v>
      </c>
      <c r="H549" s="109">
        <f>IF(编辑!O549="","",编辑!O549)</f>
        <v>1</v>
      </c>
      <c r="I549" s="109">
        <f>IF(编辑!P549="","",编辑!P549)</f>
        <v>300</v>
      </c>
      <c r="J549" s="109">
        <f>IF(编辑!Q549="","",编辑!Q549)</f>
        <v>3102</v>
      </c>
      <c r="K549" s="109">
        <f>IF(编辑!S549="","",编辑!S549)</f>
        <v>1</v>
      </c>
      <c r="L549" s="109">
        <f>IF(编辑!T549="","",编辑!T549)</f>
        <v>1</v>
      </c>
      <c r="M549" s="109">
        <f>IF(编辑!U549="","",编辑!U549)</f>
        <v>300</v>
      </c>
      <c r="N549" s="109">
        <f>IF(编辑!V549="","",编辑!V549)</f>
        <v>3402</v>
      </c>
      <c r="O549" s="109">
        <f>IF(编辑!X549="","",编辑!X549)</f>
        <v>1</v>
      </c>
      <c r="P549" s="109">
        <f>IF(编辑!Y549="","",编辑!Y549)</f>
        <v>1</v>
      </c>
      <c r="Q549" s="109">
        <f>IF(编辑!Z549="","",编辑!Z549)</f>
        <v>300</v>
      </c>
      <c r="R549" s="109" t="str">
        <f>IF(编辑!AA549="","",编辑!AA549)</f>
        <v/>
      </c>
      <c r="S549" s="109" t="str">
        <f>IF(编辑!AC549="","",编辑!AC549)</f>
        <v/>
      </c>
      <c r="T549" s="109" t="str">
        <f>IF(编辑!AD549="","",编辑!AD549)</f>
        <v/>
      </c>
      <c r="U549" s="109" t="str">
        <f>IF(编辑!AE549="","",编辑!AE549)</f>
        <v/>
      </c>
      <c r="V549" s="109" t="str">
        <f>IF(编辑!AF549="","",编辑!AF549)</f>
        <v/>
      </c>
      <c r="W549" s="109" t="str">
        <f>IF(编辑!AH549="","",编辑!AH549)</f>
        <v/>
      </c>
      <c r="X549" s="109" t="str">
        <f>IF(编辑!AI549="","",编辑!AI549)</f>
        <v/>
      </c>
      <c r="Y549" s="109" t="str">
        <f>IF(编辑!AJ549="","",编辑!AJ549)</f>
        <v/>
      </c>
      <c r="Z549" s="109" t="str">
        <f>IF(编辑!AK549="","",编辑!AK549)</f>
        <v/>
      </c>
      <c r="AA549" s="109" t="str">
        <f>IF(编辑!AM549="","",编辑!AM549)</f>
        <v/>
      </c>
      <c r="AB549" s="109" t="str">
        <f>IF(编辑!AN549="","",编辑!AN549)</f>
        <v/>
      </c>
      <c r="AC549" s="111" t="str">
        <f>IF(编辑!AO549="","",编辑!AO549)</f>
        <v/>
      </c>
    </row>
    <row r="550" spans="1:29">
      <c r="A550" s="109">
        <f>IF(编辑!A550="","",编辑!A550)</f>
        <v>120051</v>
      </c>
      <c r="B550" s="109" t="str">
        <f>IF(编辑!B550="","",编辑!B550)</f>
        <v>日常任务</v>
      </c>
      <c r="C550" s="109">
        <f>IF(编辑!I550="","",编辑!I550)</f>
        <v>340</v>
      </c>
      <c r="D550" s="109">
        <f>IF(编辑!J550="","",编辑!J550)</f>
        <v>0</v>
      </c>
      <c r="E550" s="109" t="str">
        <f>IF(编辑!K550="","",编辑!K550)</f>
        <v/>
      </c>
      <c r="F550" s="109">
        <f>IF(编辑!L550="","",编辑!L550)</f>
        <v>3002</v>
      </c>
      <c r="G550" s="109">
        <f>IF(编辑!N550="","",编辑!N550)</f>
        <v>1</v>
      </c>
      <c r="H550" s="109">
        <f>IF(编辑!O550="","",编辑!O550)</f>
        <v>1</v>
      </c>
      <c r="I550" s="109">
        <f>IF(编辑!P550="","",编辑!P550)</f>
        <v>300</v>
      </c>
      <c r="J550" s="109">
        <f>IF(编辑!Q550="","",编辑!Q550)</f>
        <v>3102</v>
      </c>
      <c r="K550" s="109">
        <f>IF(编辑!S550="","",编辑!S550)</f>
        <v>1</v>
      </c>
      <c r="L550" s="109">
        <f>IF(编辑!T550="","",编辑!T550)</f>
        <v>1</v>
      </c>
      <c r="M550" s="109">
        <f>IF(编辑!U550="","",编辑!U550)</f>
        <v>300</v>
      </c>
      <c r="N550" s="109">
        <f>IF(编辑!V550="","",编辑!V550)</f>
        <v>3402</v>
      </c>
      <c r="O550" s="109">
        <f>IF(编辑!X550="","",编辑!X550)</f>
        <v>1</v>
      </c>
      <c r="P550" s="109">
        <f>IF(编辑!Y550="","",编辑!Y550)</f>
        <v>1</v>
      </c>
      <c r="Q550" s="109">
        <f>IF(编辑!Z550="","",编辑!Z550)</f>
        <v>300</v>
      </c>
      <c r="R550" s="109" t="str">
        <f>IF(编辑!AA550="","",编辑!AA550)</f>
        <v/>
      </c>
      <c r="S550" s="109" t="str">
        <f>IF(编辑!AC550="","",编辑!AC550)</f>
        <v/>
      </c>
      <c r="T550" s="109" t="str">
        <f>IF(编辑!AD550="","",编辑!AD550)</f>
        <v/>
      </c>
      <c r="U550" s="109" t="str">
        <f>IF(编辑!AE550="","",编辑!AE550)</f>
        <v/>
      </c>
      <c r="V550" s="109" t="str">
        <f>IF(编辑!AF550="","",编辑!AF550)</f>
        <v/>
      </c>
      <c r="W550" s="109" t="str">
        <f>IF(编辑!AH550="","",编辑!AH550)</f>
        <v/>
      </c>
      <c r="X550" s="109" t="str">
        <f>IF(编辑!AI550="","",编辑!AI550)</f>
        <v/>
      </c>
      <c r="Y550" s="109" t="str">
        <f>IF(编辑!AJ550="","",编辑!AJ550)</f>
        <v/>
      </c>
      <c r="Z550" s="109" t="str">
        <f>IF(编辑!AK550="","",编辑!AK550)</f>
        <v/>
      </c>
      <c r="AA550" s="109" t="str">
        <f>IF(编辑!AM550="","",编辑!AM550)</f>
        <v/>
      </c>
      <c r="AB550" s="109" t="str">
        <f>IF(编辑!AN550="","",编辑!AN550)</f>
        <v/>
      </c>
      <c r="AC550" s="111" t="str">
        <f>IF(编辑!AO550="","",编辑!AO550)</f>
        <v/>
      </c>
    </row>
    <row r="551" spans="1:29">
      <c r="A551" s="109">
        <f>IF(编辑!A551="","",编辑!A551)</f>
        <v>120052</v>
      </c>
      <c r="B551" s="109" t="str">
        <f>IF(编辑!B551="","",编辑!B551)</f>
        <v>日常任务</v>
      </c>
      <c r="C551" s="109">
        <f>IF(编辑!I551="","",编辑!I551)</f>
        <v>340</v>
      </c>
      <c r="D551" s="109">
        <f>IF(编辑!J551="","",编辑!J551)</f>
        <v>0</v>
      </c>
      <c r="E551" s="109" t="str">
        <f>IF(编辑!K551="","",编辑!K551)</f>
        <v/>
      </c>
      <c r="F551" s="109">
        <f>IF(编辑!L551="","",编辑!L551)</f>
        <v>3002</v>
      </c>
      <c r="G551" s="109">
        <f>IF(编辑!N551="","",编辑!N551)</f>
        <v>1</v>
      </c>
      <c r="H551" s="109">
        <f>IF(编辑!O551="","",编辑!O551)</f>
        <v>1</v>
      </c>
      <c r="I551" s="109">
        <f>IF(编辑!P551="","",编辑!P551)</f>
        <v>300</v>
      </c>
      <c r="J551" s="109">
        <f>IF(编辑!Q551="","",编辑!Q551)</f>
        <v>3102</v>
      </c>
      <c r="K551" s="109">
        <f>IF(编辑!S551="","",编辑!S551)</f>
        <v>1</v>
      </c>
      <c r="L551" s="109">
        <f>IF(编辑!T551="","",编辑!T551)</f>
        <v>1</v>
      </c>
      <c r="M551" s="109">
        <f>IF(编辑!U551="","",编辑!U551)</f>
        <v>300</v>
      </c>
      <c r="N551" s="109">
        <f>IF(编辑!V551="","",编辑!V551)</f>
        <v>3402</v>
      </c>
      <c r="O551" s="109">
        <f>IF(编辑!X551="","",编辑!X551)</f>
        <v>1</v>
      </c>
      <c r="P551" s="109">
        <f>IF(编辑!Y551="","",编辑!Y551)</f>
        <v>1</v>
      </c>
      <c r="Q551" s="109">
        <f>IF(编辑!Z551="","",编辑!Z551)</f>
        <v>300</v>
      </c>
      <c r="R551" s="109" t="str">
        <f>IF(编辑!AA551="","",编辑!AA551)</f>
        <v/>
      </c>
      <c r="S551" s="109" t="str">
        <f>IF(编辑!AC551="","",编辑!AC551)</f>
        <v/>
      </c>
      <c r="T551" s="109" t="str">
        <f>IF(编辑!AD551="","",编辑!AD551)</f>
        <v/>
      </c>
      <c r="U551" s="109" t="str">
        <f>IF(编辑!AE551="","",编辑!AE551)</f>
        <v/>
      </c>
      <c r="V551" s="109" t="str">
        <f>IF(编辑!AF551="","",编辑!AF551)</f>
        <v/>
      </c>
      <c r="W551" s="109" t="str">
        <f>IF(编辑!AH551="","",编辑!AH551)</f>
        <v/>
      </c>
      <c r="X551" s="109" t="str">
        <f>IF(编辑!AI551="","",编辑!AI551)</f>
        <v/>
      </c>
      <c r="Y551" s="109" t="str">
        <f>IF(编辑!AJ551="","",编辑!AJ551)</f>
        <v/>
      </c>
      <c r="Z551" s="109" t="str">
        <f>IF(编辑!AK551="","",编辑!AK551)</f>
        <v/>
      </c>
      <c r="AA551" s="109" t="str">
        <f>IF(编辑!AM551="","",编辑!AM551)</f>
        <v/>
      </c>
      <c r="AB551" s="109" t="str">
        <f>IF(编辑!AN551="","",编辑!AN551)</f>
        <v/>
      </c>
      <c r="AC551" s="111" t="str">
        <f>IF(编辑!AO551="","",编辑!AO551)</f>
        <v/>
      </c>
    </row>
    <row r="552" spans="1:29">
      <c r="A552" s="109">
        <f>IF(编辑!A552="","",编辑!A552)</f>
        <v>120053</v>
      </c>
      <c r="B552" s="109" t="str">
        <f>IF(编辑!B552="","",编辑!B552)</f>
        <v>日常任务</v>
      </c>
      <c r="C552" s="109">
        <f>IF(编辑!I552="","",编辑!I552)</f>
        <v>340</v>
      </c>
      <c r="D552" s="109">
        <f>IF(编辑!J552="","",编辑!J552)</f>
        <v>0</v>
      </c>
      <c r="E552" s="109" t="str">
        <f>IF(编辑!K552="","",编辑!K552)</f>
        <v/>
      </c>
      <c r="F552" s="109">
        <f>IF(编辑!L552="","",编辑!L552)</f>
        <v>3002</v>
      </c>
      <c r="G552" s="109">
        <f>IF(编辑!N552="","",编辑!N552)</f>
        <v>1</v>
      </c>
      <c r="H552" s="109">
        <f>IF(编辑!O552="","",编辑!O552)</f>
        <v>1</v>
      </c>
      <c r="I552" s="109">
        <f>IF(编辑!P552="","",编辑!P552)</f>
        <v>300</v>
      </c>
      <c r="J552" s="109">
        <f>IF(编辑!Q552="","",编辑!Q552)</f>
        <v>3102</v>
      </c>
      <c r="K552" s="109">
        <f>IF(编辑!S552="","",编辑!S552)</f>
        <v>1</v>
      </c>
      <c r="L552" s="109">
        <f>IF(编辑!T552="","",编辑!T552)</f>
        <v>1</v>
      </c>
      <c r="M552" s="109">
        <f>IF(编辑!U552="","",编辑!U552)</f>
        <v>300</v>
      </c>
      <c r="N552" s="109">
        <f>IF(编辑!V552="","",编辑!V552)</f>
        <v>3402</v>
      </c>
      <c r="O552" s="109">
        <f>IF(编辑!X552="","",编辑!X552)</f>
        <v>1</v>
      </c>
      <c r="P552" s="109">
        <f>IF(编辑!Y552="","",编辑!Y552)</f>
        <v>1</v>
      </c>
      <c r="Q552" s="109">
        <f>IF(编辑!Z552="","",编辑!Z552)</f>
        <v>300</v>
      </c>
      <c r="R552" s="109" t="str">
        <f>IF(编辑!AA552="","",编辑!AA552)</f>
        <v/>
      </c>
      <c r="S552" s="109" t="str">
        <f>IF(编辑!AC552="","",编辑!AC552)</f>
        <v/>
      </c>
      <c r="T552" s="109" t="str">
        <f>IF(编辑!AD552="","",编辑!AD552)</f>
        <v/>
      </c>
      <c r="U552" s="109" t="str">
        <f>IF(编辑!AE552="","",编辑!AE552)</f>
        <v/>
      </c>
      <c r="V552" s="109" t="str">
        <f>IF(编辑!AF552="","",编辑!AF552)</f>
        <v/>
      </c>
      <c r="W552" s="109" t="str">
        <f>IF(编辑!AH552="","",编辑!AH552)</f>
        <v/>
      </c>
      <c r="X552" s="109" t="str">
        <f>IF(编辑!AI552="","",编辑!AI552)</f>
        <v/>
      </c>
      <c r="Y552" s="109" t="str">
        <f>IF(编辑!AJ552="","",编辑!AJ552)</f>
        <v/>
      </c>
      <c r="Z552" s="109" t="str">
        <f>IF(编辑!AK552="","",编辑!AK552)</f>
        <v/>
      </c>
      <c r="AA552" s="109" t="str">
        <f>IF(编辑!AM552="","",编辑!AM552)</f>
        <v/>
      </c>
      <c r="AB552" s="109" t="str">
        <f>IF(编辑!AN552="","",编辑!AN552)</f>
        <v/>
      </c>
      <c r="AC552" s="111" t="str">
        <f>IF(编辑!AO552="","",编辑!AO552)</f>
        <v/>
      </c>
    </row>
    <row r="553" spans="1:29">
      <c r="A553" s="109">
        <f>IF(编辑!A553="","",编辑!A553)</f>
        <v>120054</v>
      </c>
      <c r="B553" s="109" t="str">
        <f>IF(编辑!B553="","",编辑!B553)</f>
        <v>日常任务</v>
      </c>
      <c r="C553" s="109">
        <f>IF(编辑!I553="","",编辑!I553)</f>
        <v>340</v>
      </c>
      <c r="D553" s="109">
        <f>IF(编辑!J553="","",编辑!J553)</f>
        <v>0</v>
      </c>
      <c r="E553" s="109" t="str">
        <f>IF(编辑!K553="","",编辑!K553)</f>
        <v/>
      </c>
      <c r="F553" s="109">
        <f>IF(编辑!L553="","",编辑!L553)</f>
        <v>3002</v>
      </c>
      <c r="G553" s="109">
        <f>IF(编辑!N553="","",编辑!N553)</f>
        <v>1</v>
      </c>
      <c r="H553" s="109">
        <f>IF(编辑!O553="","",编辑!O553)</f>
        <v>1</v>
      </c>
      <c r="I553" s="109">
        <f>IF(编辑!P553="","",编辑!P553)</f>
        <v>300</v>
      </c>
      <c r="J553" s="109">
        <f>IF(编辑!Q553="","",编辑!Q553)</f>
        <v>3102</v>
      </c>
      <c r="K553" s="109">
        <f>IF(编辑!S553="","",编辑!S553)</f>
        <v>1</v>
      </c>
      <c r="L553" s="109">
        <f>IF(编辑!T553="","",编辑!T553)</f>
        <v>1</v>
      </c>
      <c r="M553" s="109">
        <f>IF(编辑!U553="","",编辑!U553)</f>
        <v>300</v>
      </c>
      <c r="N553" s="109">
        <f>IF(编辑!V553="","",编辑!V553)</f>
        <v>3402</v>
      </c>
      <c r="O553" s="109">
        <f>IF(编辑!X553="","",编辑!X553)</f>
        <v>1</v>
      </c>
      <c r="P553" s="109">
        <f>IF(编辑!Y553="","",编辑!Y553)</f>
        <v>1</v>
      </c>
      <c r="Q553" s="109">
        <f>IF(编辑!Z553="","",编辑!Z553)</f>
        <v>300</v>
      </c>
      <c r="R553" s="109" t="str">
        <f>IF(编辑!AA553="","",编辑!AA553)</f>
        <v/>
      </c>
      <c r="S553" s="109" t="str">
        <f>IF(编辑!AC553="","",编辑!AC553)</f>
        <v/>
      </c>
      <c r="T553" s="109" t="str">
        <f>IF(编辑!AD553="","",编辑!AD553)</f>
        <v/>
      </c>
      <c r="U553" s="109" t="str">
        <f>IF(编辑!AE553="","",编辑!AE553)</f>
        <v/>
      </c>
      <c r="V553" s="109" t="str">
        <f>IF(编辑!AF553="","",编辑!AF553)</f>
        <v/>
      </c>
      <c r="W553" s="109" t="str">
        <f>IF(编辑!AH553="","",编辑!AH553)</f>
        <v/>
      </c>
      <c r="X553" s="109" t="str">
        <f>IF(编辑!AI553="","",编辑!AI553)</f>
        <v/>
      </c>
      <c r="Y553" s="109" t="str">
        <f>IF(编辑!AJ553="","",编辑!AJ553)</f>
        <v/>
      </c>
      <c r="Z553" s="109" t="str">
        <f>IF(编辑!AK553="","",编辑!AK553)</f>
        <v/>
      </c>
      <c r="AA553" s="109" t="str">
        <f>IF(编辑!AM553="","",编辑!AM553)</f>
        <v/>
      </c>
      <c r="AB553" s="109" t="str">
        <f>IF(编辑!AN553="","",编辑!AN553)</f>
        <v/>
      </c>
      <c r="AC553" s="111" t="str">
        <f>IF(编辑!AO553="","",编辑!AO553)</f>
        <v/>
      </c>
    </row>
    <row r="554" spans="1:29">
      <c r="A554" s="109">
        <f>IF(编辑!A554="","",编辑!A554)</f>
        <v>120055</v>
      </c>
      <c r="B554" s="109" t="str">
        <f>IF(编辑!B554="","",编辑!B554)</f>
        <v>日常任务</v>
      </c>
      <c r="C554" s="109">
        <f>IF(编辑!I554="","",编辑!I554)</f>
        <v>340</v>
      </c>
      <c r="D554" s="109">
        <f>IF(编辑!J554="","",编辑!J554)</f>
        <v>0</v>
      </c>
      <c r="E554" s="109" t="str">
        <f>IF(编辑!K554="","",编辑!K554)</f>
        <v/>
      </c>
      <c r="F554" s="109">
        <f>IF(编辑!L554="","",编辑!L554)</f>
        <v>3002</v>
      </c>
      <c r="G554" s="109">
        <f>IF(编辑!N554="","",编辑!N554)</f>
        <v>1</v>
      </c>
      <c r="H554" s="109">
        <f>IF(编辑!O554="","",编辑!O554)</f>
        <v>1</v>
      </c>
      <c r="I554" s="109">
        <f>IF(编辑!P554="","",编辑!P554)</f>
        <v>300</v>
      </c>
      <c r="J554" s="109">
        <f>IF(编辑!Q554="","",编辑!Q554)</f>
        <v>3102</v>
      </c>
      <c r="K554" s="109">
        <f>IF(编辑!S554="","",编辑!S554)</f>
        <v>1</v>
      </c>
      <c r="L554" s="109">
        <f>IF(编辑!T554="","",编辑!T554)</f>
        <v>1</v>
      </c>
      <c r="M554" s="109">
        <f>IF(编辑!U554="","",编辑!U554)</f>
        <v>300</v>
      </c>
      <c r="N554" s="109">
        <f>IF(编辑!V554="","",编辑!V554)</f>
        <v>3402</v>
      </c>
      <c r="O554" s="109">
        <f>IF(编辑!X554="","",编辑!X554)</f>
        <v>1</v>
      </c>
      <c r="P554" s="109">
        <f>IF(编辑!Y554="","",编辑!Y554)</f>
        <v>1</v>
      </c>
      <c r="Q554" s="109">
        <f>IF(编辑!Z554="","",编辑!Z554)</f>
        <v>300</v>
      </c>
      <c r="R554" s="109" t="str">
        <f>IF(编辑!AA554="","",编辑!AA554)</f>
        <v/>
      </c>
      <c r="S554" s="109" t="str">
        <f>IF(编辑!AC554="","",编辑!AC554)</f>
        <v/>
      </c>
      <c r="T554" s="109" t="str">
        <f>IF(编辑!AD554="","",编辑!AD554)</f>
        <v/>
      </c>
      <c r="U554" s="109" t="str">
        <f>IF(编辑!AE554="","",编辑!AE554)</f>
        <v/>
      </c>
      <c r="V554" s="109" t="str">
        <f>IF(编辑!AF554="","",编辑!AF554)</f>
        <v/>
      </c>
      <c r="W554" s="109" t="str">
        <f>IF(编辑!AH554="","",编辑!AH554)</f>
        <v/>
      </c>
      <c r="X554" s="109" t="str">
        <f>IF(编辑!AI554="","",编辑!AI554)</f>
        <v/>
      </c>
      <c r="Y554" s="109" t="str">
        <f>IF(编辑!AJ554="","",编辑!AJ554)</f>
        <v/>
      </c>
      <c r="Z554" s="109" t="str">
        <f>IF(编辑!AK554="","",编辑!AK554)</f>
        <v/>
      </c>
      <c r="AA554" s="109" t="str">
        <f>IF(编辑!AM554="","",编辑!AM554)</f>
        <v/>
      </c>
      <c r="AB554" s="109" t="str">
        <f>IF(编辑!AN554="","",编辑!AN554)</f>
        <v/>
      </c>
      <c r="AC554" s="111" t="str">
        <f>IF(编辑!AO554="","",编辑!AO554)</f>
        <v/>
      </c>
    </row>
    <row r="555" spans="1:29">
      <c r="A555" s="109">
        <f>IF(编辑!A555="","",编辑!A555)</f>
        <v>120056</v>
      </c>
      <c r="B555" s="109" t="str">
        <f>IF(编辑!B555="","",编辑!B555)</f>
        <v>日常任务</v>
      </c>
      <c r="C555" s="109">
        <f>IF(编辑!I555="","",编辑!I555)</f>
        <v>340</v>
      </c>
      <c r="D555" s="109">
        <f>IF(编辑!J555="","",编辑!J555)</f>
        <v>0</v>
      </c>
      <c r="E555" s="109" t="str">
        <f>IF(编辑!K555="","",编辑!K555)</f>
        <v/>
      </c>
      <c r="F555" s="109">
        <f>IF(编辑!L555="","",编辑!L555)</f>
        <v>3002</v>
      </c>
      <c r="G555" s="109">
        <f>IF(编辑!N555="","",编辑!N555)</f>
        <v>1</v>
      </c>
      <c r="H555" s="109">
        <f>IF(编辑!O555="","",编辑!O555)</f>
        <v>1</v>
      </c>
      <c r="I555" s="109">
        <f>IF(编辑!P555="","",编辑!P555)</f>
        <v>300</v>
      </c>
      <c r="J555" s="109">
        <f>IF(编辑!Q555="","",编辑!Q555)</f>
        <v>3102</v>
      </c>
      <c r="K555" s="109">
        <f>IF(编辑!S555="","",编辑!S555)</f>
        <v>1</v>
      </c>
      <c r="L555" s="109">
        <f>IF(编辑!T555="","",编辑!T555)</f>
        <v>1</v>
      </c>
      <c r="M555" s="109">
        <f>IF(编辑!U555="","",编辑!U555)</f>
        <v>300</v>
      </c>
      <c r="N555" s="109">
        <f>IF(编辑!V555="","",编辑!V555)</f>
        <v>3402</v>
      </c>
      <c r="O555" s="109">
        <f>IF(编辑!X555="","",编辑!X555)</f>
        <v>1</v>
      </c>
      <c r="P555" s="109">
        <f>IF(编辑!Y555="","",编辑!Y555)</f>
        <v>1</v>
      </c>
      <c r="Q555" s="109">
        <f>IF(编辑!Z555="","",编辑!Z555)</f>
        <v>300</v>
      </c>
      <c r="R555" s="109" t="str">
        <f>IF(编辑!AA555="","",编辑!AA555)</f>
        <v/>
      </c>
      <c r="S555" s="109" t="str">
        <f>IF(编辑!AC555="","",编辑!AC555)</f>
        <v/>
      </c>
      <c r="T555" s="109" t="str">
        <f>IF(编辑!AD555="","",编辑!AD555)</f>
        <v/>
      </c>
      <c r="U555" s="109" t="str">
        <f>IF(编辑!AE555="","",编辑!AE555)</f>
        <v/>
      </c>
      <c r="V555" s="109" t="str">
        <f>IF(编辑!AF555="","",编辑!AF555)</f>
        <v/>
      </c>
      <c r="W555" s="109" t="str">
        <f>IF(编辑!AH555="","",编辑!AH555)</f>
        <v/>
      </c>
      <c r="X555" s="109" t="str">
        <f>IF(编辑!AI555="","",编辑!AI555)</f>
        <v/>
      </c>
      <c r="Y555" s="109" t="str">
        <f>IF(编辑!AJ555="","",编辑!AJ555)</f>
        <v/>
      </c>
      <c r="Z555" s="109" t="str">
        <f>IF(编辑!AK555="","",编辑!AK555)</f>
        <v/>
      </c>
      <c r="AA555" s="109" t="str">
        <f>IF(编辑!AM555="","",编辑!AM555)</f>
        <v/>
      </c>
      <c r="AB555" s="109" t="str">
        <f>IF(编辑!AN555="","",编辑!AN555)</f>
        <v/>
      </c>
      <c r="AC555" s="111" t="str">
        <f>IF(编辑!AO555="","",编辑!AO555)</f>
        <v/>
      </c>
    </row>
    <row r="556" spans="1:29">
      <c r="A556" s="109">
        <f>IF(编辑!A556="","",编辑!A556)</f>
        <v>120057</v>
      </c>
      <c r="B556" s="109" t="str">
        <f>IF(编辑!B556="","",编辑!B556)</f>
        <v>日常任务</v>
      </c>
      <c r="C556" s="109">
        <f>IF(编辑!I556="","",编辑!I556)</f>
        <v>340</v>
      </c>
      <c r="D556" s="109">
        <f>IF(编辑!J556="","",编辑!J556)</f>
        <v>0</v>
      </c>
      <c r="E556" s="109" t="str">
        <f>IF(编辑!K556="","",编辑!K556)</f>
        <v/>
      </c>
      <c r="F556" s="109">
        <f>IF(编辑!L556="","",编辑!L556)</f>
        <v>3002</v>
      </c>
      <c r="G556" s="109">
        <f>IF(编辑!N556="","",编辑!N556)</f>
        <v>1</v>
      </c>
      <c r="H556" s="109">
        <f>IF(编辑!O556="","",编辑!O556)</f>
        <v>1</v>
      </c>
      <c r="I556" s="109">
        <f>IF(编辑!P556="","",编辑!P556)</f>
        <v>300</v>
      </c>
      <c r="J556" s="109">
        <f>IF(编辑!Q556="","",编辑!Q556)</f>
        <v>3102</v>
      </c>
      <c r="K556" s="109">
        <f>IF(编辑!S556="","",编辑!S556)</f>
        <v>1</v>
      </c>
      <c r="L556" s="109">
        <f>IF(编辑!T556="","",编辑!T556)</f>
        <v>1</v>
      </c>
      <c r="M556" s="109">
        <f>IF(编辑!U556="","",编辑!U556)</f>
        <v>300</v>
      </c>
      <c r="N556" s="109">
        <f>IF(编辑!V556="","",编辑!V556)</f>
        <v>3402</v>
      </c>
      <c r="O556" s="109">
        <f>IF(编辑!X556="","",编辑!X556)</f>
        <v>1</v>
      </c>
      <c r="P556" s="109">
        <f>IF(编辑!Y556="","",编辑!Y556)</f>
        <v>1</v>
      </c>
      <c r="Q556" s="109">
        <f>IF(编辑!Z556="","",编辑!Z556)</f>
        <v>300</v>
      </c>
      <c r="R556" s="109" t="str">
        <f>IF(编辑!AA556="","",编辑!AA556)</f>
        <v/>
      </c>
      <c r="S556" s="109" t="str">
        <f>IF(编辑!AC556="","",编辑!AC556)</f>
        <v/>
      </c>
      <c r="T556" s="109" t="str">
        <f>IF(编辑!AD556="","",编辑!AD556)</f>
        <v/>
      </c>
      <c r="U556" s="109" t="str">
        <f>IF(编辑!AE556="","",编辑!AE556)</f>
        <v/>
      </c>
      <c r="V556" s="109" t="str">
        <f>IF(编辑!AF556="","",编辑!AF556)</f>
        <v/>
      </c>
      <c r="W556" s="109" t="str">
        <f>IF(编辑!AH556="","",编辑!AH556)</f>
        <v/>
      </c>
      <c r="X556" s="109" t="str">
        <f>IF(编辑!AI556="","",编辑!AI556)</f>
        <v/>
      </c>
      <c r="Y556" s="109" t="str">
        <f>IF(编辑!AJ556="","",编辑!AJ556)</f>
        <v/>
      </c>
      <c r="Z556" s="109" t="str">
        <f>IF(编辑!AK556="","",编辑!AK556)</f>
        <v/>
      </c>
      <c r="AA556" s="109" t="str">
        <f>IF(编辑!AM556="","",编辑!AM556)</f>
        <v/>
      </c>
      <c r="AB556" s="109" t="str">
        <f>IF(编辑!AN556="","",编辑!AN556)</f>
        <v/>
      </c>
      <c r="AC556" s="111" t="str">
        <f>IF(编辑!AO556="","",编辑!AO556)</f>
        <v/>
      </c>
    </row>
    <row r="557" spans="1:29">
      <c r="A557" s="109">
        <f>IF(编辑!A557="","",编辑!A557)</f>
        <v>120058</v>
      </c>
      <c r="B557" s="109" t="str">
        <f>IF(编辑!B557="","",编辑!B557)</f>
        <v>日常任务</v>
      </c>
      <c r="C557" s="109">
        <f>IF(编辑!I557="","",编辑!I557)</f>
        <v>340</v>
      </c>
      <c r="D557" s="109">
        <f>IF(编辑!J557="","",编辑!J557)</f>
        <v>0</v>
      </c>
      <c r="E557" s="109" t="str">
        <f>IF(编辑!K557="","",编辑!K557)</f>
        <v/>
      </c>
      <c r="F557" s="109">
        <f>IF(编辑!L557="","",编辑!L557)</f>
        <v>3002</v>
      </c>
      <c r="G557" s="109">
        <f>IF(编辑!N557="","",编辑!N557)</f>
        <v>1</v>
      </c>
      <c r="H557" s="109">
        <f>IF(编辑!O557="","",编辑!O557)</f>
        <v>1</v>
      </c>
      <c r="I557" s="109">
        <f>IF(编辑!P557="","",编辑!P557)</f>
        <v>300</v>
      </c>
      <c r="J557" s="109">
        <f>IF(编辑!Q557="","",编辑!Q557)</f>
        <v>3102</v>
      </c>
      <c r="K557" s="109">
        <f>IF(编辑!S557="","",编辑!S557)</f>
        <v>1</v>
      </c>
      <c r="L557" s="109">
        <f>IF(编辑!T557="","",编辑!T557)</f>
        <v>1</v>
      </c>
      <c r="M557" s="109">
        <f>IF(编辑!U557="","",编辑!U557)</f>
        <v>300</v>
      </c>
      <c r="N557" s="109">
        <f>IF(编辑!V557="","",编辑!V557)</f>
        <v>3402</v>
      </c>
      <c r="O557" s="109">
        <f>IF(编辑!X557="","",编辑!X557)</f>
        <v>1</v>
      </c>
      <c r="P557" s="109">
        <f>IF(编辑!Y557="","",编辑!Y557)</f>
        <v>1</v>
      </c>
      <c r="Q557" s="109">
        <f>IF(编辑!Z557="","",编辑!Z557)</f>
        <v>300</v>
      </c>
      <c r="R557" s="109" t="str">
        <f>IF(编辑!AA557="","",编辑!AA557)</f>
        <v/>
      </c>
      <c r="S557" s="109" t="str">
        <f>IF(编辑!AC557="","",编辑!AC557)</f>
        <v/>
      </c>
      <c r="T557" s="109" t="str">
        <f>IF(编辑!AD557="","",编辑!AD557)</f>
        <v/>
      </c>
      <c r="U557" s="109" t="str">
        <f>IF(编辑!AE557="","",编辑!AE557)</f>
        <v/>
      </c>
      <c r="V557" s="109" t="str">
        <f>IF(编辑!AF557="","",编辑!AF557)</f>
        <v/>
      </c>
      <c r="W557" s="109" t="str">
        <f>IF(编辑!AH557="","",编辑!AH557)</f>
        <v/>
      </c>
      <c r="X557" s="109" t="str">
        <f>IF(编辑!AI557="","",编辑!AI557)</f>
        <v/>
      </c>
      <c r="Y557" s="109" t="str">
        <f>IF(编辑!AJ557="","",编辑!AJ557)</f>
        <v/>
      </c>
      <c r="Z557" s="109" t="str">
        <f>IF(编辑!AK557="","",编辑!AK557)</f>
        <v/>
      </c>
      <c r="AA557" s="109" t="str">
        <f>IF(编辑!AM557="","",编辑!AM557)</f>
        <v/>
      </c>
      <c r="AB557" s="109" t="str">
        <f>IF(编辑!AN557="","",编辑!AN557)</f>
        <v/>
      </c>
      <c r="AC557" s="111" t="str">
        <f>IF(编辑!AO557="","",编辑!AO557)</f>
        <v/>
      </c>
    </row>
    <row r="558" spans="1:29">
      <c r="A558" s="109">
        <f>IF(编辑!A558="","",编辑!A558)</f>
        <v>120059</v>
      </c>
      <c r="B558" s="109" t="str">
        <f>IF(编辑!B558="","",编辑!B558)</f>
        <v>日常任务</v>
      </c>
      <c r="C558" s="109">
        <f>IF(编辑!I558="","",编辑!I558)</f>
        <v>340</v>
      </c>
      <c r="D558" s="109">
        <f>IF(编辑!J558="","",编辑!J558)</f>
        <v>0</v>
      </c>
      <c r="E558" s="109" t="str">
        <f>IF(编辑!K558="","",编辑!K558)</f>
        <v/>
      </c>
      <c r="F558" s="109">
        <f>IF(编辑!L558="","",编辑!L558)</f>
        <v>3002</v>
      </c>
      <c r="G558" s="109">
        <f>IF(编辑!N558="","",编辑!N558)</f>
        <v>1</v>
      </c>
      <c r="H558" s="109">
        <f>IF(编辑!O558="","",编辑!O558)</f>
        <v>1</v>
      </c>
      <c r="I558" s="109">
        <f>IF(编辑!P558="","",编辑!P558)</f>
        <v>300</v>
      </c>
      <c r="J558" s="109">
        <f>IF(编辑!Q558="","",编辑!Q558)</f>
        <v>3102</v>
      </c>
      <c r="K558" s="109">
        <f>IF(编辑!S558="","",编辑!S558)</f>
        <v>1</v>
      </c>
      <c r="L558" s="109">
        <f>IF(编辑!T558="","",编辑!T558)</f>
        <v>1</v>
      </c>
      <c r="M558" s="109">
        <f>IF(编辑!U558="","",编辑!U558)</f>
        <v>300</v>
      </c>
      <c r="N558" s="109">
        <f>IF(编辑!V558="","",编辑!V558)</f>
        <v>3402</v>
      </c>
      <c r="O558" s="109">
        <f>IF(编辑!X558="","",编辑!X558)</f>
        <v>1</v>
      </c>
      <c r="P558" s="109">
        <f>IF(编辑!Y558="","",编辑!Y558)</f>
        <v>1</v>
      </c>
      <c r="Q558" s="109">
        <f>IF(编辑!Z558="","",编辑!Z558)</f>
        <v>300</v>
      </c>
      <c r="R558" s="109" t="str">
        <f>IF(编辑!AA558="","",编辑!AA558)</f>
        <v/>
      </c>
      <c r="S558" s="109" t="str">
        <f>IF(编辑!AC558="","",编辑!AC558)</f>
        <v/>
      </c>
      <c r="T558" s="109" t="str">
        <f>IF(编辑!AD558="","",编辑!AD558)</f>
        <v/>
      </c>
      <c r="U558" s="109" t="str">
        <f>IF(编辑!AE558="","",编辑!AE558)</f>
        <v/>
      </c>
      <c r="V558" s="109" t="str">
        <f>IF(编辑!AF558="","",编辑!AF558)</f>
        <v/>
      </c>
      <c r="W558" s="109" t="str">
        <f>IF(编辑!AH558="","",编辑!AH558)</f>
        <v/>
      </c>
      <c r="X558" s="109" t="str">
        <f>IF(编辑!AI558="","",编辑!AI558)</f>
        <v/>
      </c>
      <c r="Y558" s="109" t="str">
        <f>IF(编辑!AJ558="","",编辑!AJ558)</f>
        <v/>
      </c>
      <c r="Z558" s="109" t="str">
        <f>IF(编辑!AK558="","",编辑!AK558)</f>
        <v/>
      </c>
      <c r="AA558" s="109" t="str">
        <f>IF(编辑!AM558="","",编辑!AM558)</f>
        <v/>
      </c>
      <c r="AB558" s="109" t="str">
        <f>IF(编辑!AN558="","",编辑!AN558)</f>
        <v/>
      </c>
      <c r="AC558" s="111" t="str">
        <f>IF(编辑!AO558="","",编辑!AO558)</f>
        <v/>
      </c>
    </row>
    <row r="559" spans="1:29">
      <c r="A559" s="109">
        <f>IF(编辑!A559="","",编辑!A559)</f>
        <v>120060</v>
      </c>
      <c r="B559" s="109" t="str">
        <f>IF(编辑!B559="","",编辑!B559)</f>
        <v>日常任务</v>
      </c>
      <c r="C559" s="109">
        <f>IF(编辑!I559="","",编辑!I559)</f>
        <v>340</v>
      </c>
      <c r="D559" s="109">
        <f>IF(编辑!J559="","",编辑!J559)</f>
        <v>0</v>
      </c>
      <c r="E559" s="109" t="str">
        <f>IF(编辑!K559="","",编辑!K559)</f>
        <v/>
      </c>
      <c r="F559" s="109">
        <f>IF(编辑!L559="","",编辑!L559)</f>
        <v>3002</v>
      </c>
      <c r="G559" s="109">
        <f>IF(编辑!N559="","",编辑!N559)</f>
        <v>1</v>
      </c>
      <c r="H559" s="109">
        <f>IF(编辑!O559="","",编辑!O559)</f>
        <v>1</v>
      </c>
      <c r="I559" s="109">
        <f>IF(编辑!P559="","",编辑!P559)</f>
        <v>300</v>
      </c>
      <c r="J559" s="109">
        <f>IF(编辑!Q559="","",编辑!Q559)</f>
        <v>3102</v>
      </c>
      <c r="K559" s="109">
        <f>IF(编辑!S559="","",编辑!S559)</f>
        <v>1</v>
      </c>
      <c r="L559" s="109">
        <f>IF(编辑!T559="","",编辑!T559)</f>
        <v>1</v>
      </c>
      <c r="M559" s="109">
        <f>IF(编辑!U559="","",编辑!U559)</f>
        <v>300</v>
      </c>
      <c r="N559" s="109">
        <f>IF(编辑!V559="","",编辑!V559)</f>
        <v>3402</v>
      </c>
      <c r="O559" s="109">
        <f>IF(编辑!X559="","",编辑!X559)</f>
        <v>1</v>
      </c>
      <c r="P559" s="109">
        <f>IF(编辑!Y559="","",编辑!Y559)</f>
        <v>1</v>
      </c>
      <c r="Q559" s="109">
        <f>IF(编辑!Z559="","",编辑!Z559)</f>
        <v>300</v>
      </c>
      <c r="R559" s="109" t="str">
        <f>IF(编辑!AA559="","",编辑!AA559)</f>
        <v/>
      </c>
      <c r="S559" s="109" t="str">
        <f>IF(编辑!AC559="","",编辑!AC559)</f>
        <v/>
      </c>
      <c r="T559" s="109" t="str">
        <f>IF(编辑!AD559="","",编辑!AD559)</f>
        <v/>
      </c>
      <c r="U559" s="109" t="str">
        <f>IF(编辑!AE559="","",编辑!AE559)</f>
        <v/>
      </c>
      <c r="V559" s="109" t="str">
        <f>IF(编辑!AF559="","",编辑!AF559)</f>
        <v/>
      </c>
      <c r="W559" s="109" t="str">
        <f>IF(编辑!AH559="","",编辑!AH559)</f>
        <v/>
      </c>
      <c r="X559" s="109" t="str">
        <f>IF(编辑!AI559="","",编辑!AI559)</f>
        <v/>
      </c>
      <c r="Y559" s="109" t="str">
        <f>IF(编辑!AJ559="","",编辑!AJ559)</f>
        <v/>
      </c>
      <c r="Z559" s="109" t="str">
        <f>IF(编辑!AK559="","",编辑!AK559)</f>
        <v/>
      </c>
      <c r="AA559" s="109" t="str">
        <f>IF(编辑!AM559="","",编辑!AM559)</f>
        <v/>
      </c>
      <c r="AB559" s="109" t="str">
        <f>IF(编辑!AN559="","",编辑!AN559)</f>
        <v/>
      </c>
      <c r="AC559" s="111" t="str">
        <f>IF(编辑!AO559="","",编辑!AO559)</f>
        <v/>
      </c>
    </row>
    <row r="560" spans="1:29">
      <c r="A560" s="109">
        <f>IF(编辑!A560="","",编辑!A560)</f>
        <v>120061</v>
      </c>
      <c r="B560" s="109" t="str">
        <f>IF(编辑!B560="","",编辑!B560)</f>
        <v>日常任务</v>
      </c>
      <c r="C560" s="109">
        <f>IF(编辑!I560="","",编辑!I560)</f>
        <v>340</v>
      </c>
      <c r="D560" s="109">
        <f>IF(编辑!J560="","",编辑!J560)</f>
        <v>0</v>
      </c>
      <c r="E560" s="109" t="str">
        <f>IF(编辑!K560="","",编辑!K560)</f>
        <v/>
      </c>
      <c r="F560" s="109">
        <f>IF(编辑!L560="","",编辑!L560)</f>
        <v>3002</v>
      </c>
      <c r="G560" s="109">
        <f>IF(编辑!N560="","",编辑!N560)</f>
        <v>1</v>
      </c>
      <c r="H560" s="109">
        <f>IF(编辑!O560="","",编辑!O560)</f>
        <v>1</v>
      </c>
      <c r="I560" s="109">
        <f>IF(编辑!P560="","",编辑!P560)</f>
        <v>300</v>
      </c>
      <c r="J560" s="109">
        <f>IF(编辑!Q560="","",编辑!Q560)</f>
        <v>3102</v>
      </c>
      <c r="K560" s="109">
        <f>IF(编辑!S560="","",编辑!S560)</f>
        <v>1</v>
      </c>
      <c r="L560" s="109">
        <f>IF(编辑!T560="","",编辑!T560)</f>
        <v>1</v>
      </c>
      <c r="M560" s="109">
        <f>IF(编辑!U560="","",编辑!U560)</f>
        <v>300</v>
      </c>
      <c r="N560" s="109">
        <f>IF(编辑!V560="","",编辑!V560)</f>
        <v>3402</v>
      </c>
      <c r="O560" s="109">
        <f>IF(编辑!X560="","",编辑!X560)</f>
        <v>1</v>
      </c>
      <c r="P560" s="109">
        <f>IF(编辑!Y560="","",编辑!Y560)</f>
        <v>1</v>
      </c>
      <c r="Q560" s="109">
        <f>IF(编辑!Z560="","",编辑!Z560)</f>
        <v>300</v>
      </c>
      <c r="R560" s="109" t="str">
        <f>IF(编辑!AA560="","",编辑!AA560)</f>
        <v/>
      </c>
      <c r="S560" s="109" t="str">
        <f>IF(编辑!AC560="","",编辑!AC560)</f>
        <v/>
      </c>
      <c r="T560" s="109" t="str">
        <f>IF(编辑!AD560="","",编辑!AD560)</f>
        <v/>
      </c>
      <c r="U560" s="109" t="str">
        <f>IF(编辑!AE560="","",编辑!AE560)</f>
        <v/>
      </c>
      <c r="V560" s="109" t="str">
        <f>IF(编辑!AF560="","",编辑!AF560)</f>
        <v/>
      </c>
      <c r="W560" s="109" t="str">
        <f>IF(编辑!AH560="","",编辑!AH560)</f>
        <v/>
      </c>
      <c r="X560" s="109" t="str">
        <f>IF(编辑!AI560="","",编辑!AI560)</f>
        <v/>
      </c>
      <c r="Y560" s="109" t="str">
        <f>IF(编辑!AJ560="","",编辑!AJ560)</f>
        <v/>
      </c>
      <c r="Z560" s="109" t="str">
        <f>IF(编辑!AK560="","",编辑!AK560)</f>
        <v/>
      </c>
      <c r="AA560" s="109" t="str">
        <f>IF(编辑!AM560="","",编辑!AM560)</f>
        <v/>
      </c>
      <c r="AB560" s="109" t="str">
        <f>IF(编辑!AN560="","",编辑!AN560)</f>
        <v/>
      </c>
      <c r="AC560" s="111" t="str">
        <f>IF(编辑!AO560="","",编辑!AO560)</f>
        <v/>
      </c>
    </row>
    <row r="561" spans="1:29">
      <c r="A561" s="109">
        <f>IF(编辑!A561="","",编辑!A561)</f>
        <v>120062</v>
      </c>
      <c r="B561" s="109" t="str">
        <f>IF(编辑!B561="","",编辑!B561)</f>
        <v>日常任务</v>
      </c>
      <c r="C561" s="109">
        <f>IF(编辑!I561="","",编辑!I561)</f>
        <v>340</v>
      </c>
      <c r="D561" s="109">
        <f>IF(编辑!J561="","",编辑!J561)</f>
        <v>0</v>
      </c>
      <c r="E561" s="109" t="str">
        <f>IF(编辑!K561="","",编辑!K561)</f>
        <v/>
      </c>
      <c r="F561" s="109">
        <f>IF(编辑!L561="","",编辑!L561)</f>
        <v>3002</v>
      </c>
      <c r="G561" s="109">
        <f>IF(编辑!N561="","",编辑!N561)</f>
        <v>1</v>
      </c>
      <c r="H561" s="109">
        <f>IF(编辑!O561="","",编辑!O561)</f>
        <v>1</v>
      </c>
      <c r="I561" s="109">
        <f>IF(编辑!P561="","",编辑!P561)</f>
        <v>300</v>
      </c>
      <c r="J561" s="109">
        <f>IF(编辑!Q561="","",编辑!Q561)</f>
        <v>3102</v>
      </c>
      <c r="K561" s="109">
        <f>IF(编辑!S561="","",编辑!S561)</f>
        <v>1</v>
      </c>
      <c r="L561" s="109">
        <f>IF(编辑!T561="","",编辑!T561)</f>
        <v>1</v>
      </c>
      <c r="M561" s="109">
        <f>IF(编辑!U561="","",编辑!U561)</f>
        <v>300</v>
      </c>
      <c r="N561" s="109">
        <f>IF(编辑!V561="","",编辑!V561)</f>
        <v>3402</v>
      </c>
      <c r="O561" s="109">
        <f>IF(编辑!X561="","",编辑!X561)</f>
        <v>1</v>
      </c>
      <c r="P561" s="109">
        <f>IF(编辑!Y561="","",编辑!Y561)</f>
        <v>1</v>
      </c>
      <c r="Q561" s="109">
        <f>IF(编辑!Z561="","",编辑!Z561)</f>
        <v>300</v>
      </c>
      <c r="R561" s="109" t="str">
        <f>IF(编辑!AA561="","",编辑!AA561)</f>
        <v/>
      </c>
      <c r="S561" s="109" t="str">
        <f>IF(编辑!AC561="","",编辑!AC561)</f>
        <v/>
      </c>
      <c r="T561" s="109" t="str">
        <f>IF(编辑!AD561="","",编辑!AD561)</f>
        <v/>
      </c>
      <c r="U561" s="109" t="str">
        <f>IF(编辑!AE561="","",编辑!AE561)</f>
        <v/>
      </c>
      <c r="V561" s="109" t="str">
        <f>IF(编辑!AF561="","",编辑!AF561)</f>
        <v/>
      </c>
      <c r="W561" s="109" t="str">
        <f>IF(编辑!AH561="","",编辑!AH561)</f>
        <v/>
      </c>
      <c r="X561" s="109" t="str">
        <f>IF(编辑!AI561="","",编辑!AI561)</f>
        <v/>
      </c>
      <c r="Y561" s="109" t="str">
        <f>IF(编辑!AJ561="","",编辑!AJ561)</f>
        <v/>
      </c>
      <c r="Z561" s="109" t="str">
        <f>IF(编辑!AK561="","",编辑!AK561)</f>
        <v/>
      </c>
      <c r="AA561" s="109" t="str">
        <f>IF(编辑!AM561="","",编辑!AM561)</f>
        <v/>
      </c>
      <c r="AB561" s="109" t="str">
        <f>IF(编辑!AN561="","",编辑!AN561)</f>
        <v/>
      </c>
      <c r="AC561" s="111" t="str">
        <f>IF(编辑!AO561="","",编辑!AO561)</f>
        <v/>
      </c>
    </row>
    <row r="562" spans="1:29">
      <c r="A562" s="109">
        <f>IF(编辑!A562="","",编辑!A562)</f>
        <v>120063</v>
      </c>
      <c r="B562" s="109" t="str">
        <f>IF(编辑!B562="","",编辑!B562)</f>
        <v>日常任务</v>
      </c>
      <c r="C562" s="109">
        <f>IF(编辑!I562="","",编辑!I562)</f>
        <v>340</v>
      </c>
      <c r="D562" s="109">
        <f>IF(编辑!J562="","",编辑!J562)</f>
        <v>0</v>
      </c>
      <c r="E562" s="109" t="str">
        <f>IF(编辑!K562="","",编辑!K562)</f>
        <v/>
      </c>
      <c r="F562" s="109">
        <f>IF(编辑!L562="","",编辑!L562)</f>
        <v>3002</v>
      </c>
      <c r="G562" s="109">
        <f>IF(编辑!N562="","",编辑!N562)</f>
        <v>1</v>
      </c>
      <c r="H562" s="109">
        <f>IF(编辑!O562="","",编辑!O562)</f>
        <v>1</v>
      </c>
      <c r="I562" s="109">
        <f>IF(编辑!P562="","",编辑!P562)</f>
        <v>300</v>
      </c>
      <c r="J562" s="109">
        <f>IF(编辑!Q562="","",编辑!Q562)</f>
        <v>3102</v>
      </c>
      <c r="K562" s="109">
        <f>IF(编辑!S562="","",编辑!S562)</f>
        <v>1</v>
      </c>
      <c r="L562" s="109">
        <f>IF(编辑!T562="","",编辑!T562)</f>
        <v>1</v>
      </c>
      <c r="M562" s="109">
        <f>IF(编辑!U562="","",编辑!U562)</f>
        <v>300</v>
      </c>
      <c r="N562" s="109">
        <f>IF(编辑!V562="","",编辑!V562)</f>
        <v>3402</v>
      </c>
      <c r="O562" s="109">
        <f>IF(编辑!X562="","",编辑!X562)</f>
        <v>1</v>
      </c>
      <c r="P562" s="109">
        <f>IF(编辑!Y562="","",编辑!Y562)</f>
        <v>1</v>
      </c>
      <c r="Q562" s="109">
        <f>IF(编辑!Z562="","",编辑!Z562)</f>
        <v>300</v>
      </c>
      <c r="R562" s="109" t="str">
        <f>IF(编辑!AA562="","",编辑!AA562)</f>
        <v/>
      </c>
      <c r="S562" s="109" t="str">
        <f>IF(编辑!AC562="","",编辑!AC562)</f>
        <v/>
      </c>
      <c r="T562" s="109" t="str">
        <f>IF(编辑!AD562="","",编辑!AD562)</f>
        <v/>
      </c>
      <c r="U562" s="109" t="str">
        <f>IF(编辑!AE562="","",编辑!AE562)</f>
        <v/>
      </c>
      <c r="V562" s="109" t="str">
        <f>IF(编辑!AF562="","",编辑!AF562)</f>
        <v/>
      </c>
      <c r="W562" s="109" t="str">
        <f>IF(编辑!AH562="","",编辑!AH562)</f>
        <v/>
      </c>
      <c r="X562" s="109" t="str">
        <f>IF(编辑!AI562="","",编辑!AI562)</f>
        <v/>
      </c>
      <c r="Y562" s="109" t="str">
        <f>IF(编辑!AJ562="","",编辑!AJ562)</f>
        <v/>
      </c>
      <c r="Z562" s="109" t="str">
        <f>IF(编辑!AK562="","",编辑!AK562)</f>
        <v/>
      </c>
      <c r="AA562" s="109" t="str">
        <f>IF(编辑!AM562="","",编辑!AM562)</f>
        <v/>
      </c>
      <c r="AB562" s="109" t="str">
        <f>IF(编辑!AN562="","",编辑!AN562)</f>
        <v/>
      </c>
      <c r="AC562" s="111" t="str">
        <f>IF(编辑!AO562="","",编辑!AO562)</f>
        <v/>
      </c>
    </row>
    <row r="563" spans="1:29">
      <c r="A563" s="109">
        <f>IF(编辑!A563="","",编辑!A563)</f>
        <v>120064</v>
      </c>
      <c r="B563" s="109" t="str">
        <f>IF(编辑!B563="","",编辑!B563)</f>
        <v>日常任务</v>
      </c>
      <c r="C563" s="109">
        <f>IF(编辑!I563="","",编辑!I563)</f>
        <v>340</v>
      </c>
      <c r="D563" s="109">
        <f>IF(编辑!J563="","",编辑!J563)</f>
        <v>0</v>
      </c>
      <c r="E563" s="109" t="str">
        <f>IF(编辑!K563="","",编辑!K563)</f>
        <v/>
      </c>
      <c r="F563" s="109">
        <f>IF(编辑!L563="","",编辑!L563)</f>
        <v>3002</v>
      </c>
      <c r="G563" s="109">
        <f>IF(编辑!N563="","",编辑!N563)</f>
        <v>1</v>
      </c>
      <c r="H563" s="109">
        <f>IF(编辑!O563="","",编辑!O563)</f>
        <v>1</v>
      </c>
      <c r="I563" s="109">
        <f>IF(编辑!P563="","",编辑!P563)</f>
        <v>300</v>
      </c>
      <c r="J563" s="109">
        <f>IF(编辑!Q563="","",编辑!Q563)</f>
        <v>3102</v>
      </c>
      <c r="K563" s="109">
        <f>IF(编辑!S563="","",编辑!S563)</f>
        <v>1</v>
      </c>
      <c r="L563" s="109">
        <f>IF(编辑!T563="","",编辑!T563)</f>
        <v>1</v>
      </c>
      <c r="M563" s="109">
        <f>IF(编辑!U563="","",编辑!U563)</f>
        <v>300</v>
      </c>
      <c r="N563" s="109">
        <f>IF(编辑!V563="","",编辑!V563)</f>
        <v>3402</v>
      </c>
      <c r="O563" s="109">
        <f>IF(编辑!X563="","",编辑!X563)</f>
        <v>1</v>
      </c>
      <c r="P563" s="109">
        <f>IF(编辑!Y563="","",编辑!Y563)</f>
        <v>1</v>
      </c>
      <c r="Q563" s="109">
        <f>IF(编辑!Z563="","",编辑!Z563)</f>
        <v>300</v>
      </c>
      <c r="R563" s="109" t="str">
        <f>IF(编辑!AA563="","",编辑!AA563)</f>
        <v/>
      </c>
      <c r="S563" s="109" t="str">
        <f>IF(编辑!AC563="","",编辑!AC563)</f>
        <v/>
      </c>
      <c r="T563" s="109" t="str">
        <f>IF(编辑!AD563="","",编辑!AD563)</f>
        <v/>
      </c>
      <c r="U563" s="109" t="str">
        <f>IF(编辑!AE563="","",编辑!AE563)</f>
        <v/>
      </c>
      <c r="V563" s="109" t="str">
        <f>IF(编辑!AF563="","",编辑!AF563)</f>
        <v/>
      </c>
      <c r="W563" s="109" t="str">
        <f>IF(编辑!AH563="","",编辑!AH563)</f>
        <v/>
      </c>
      <c r="X563" s="109" t="str">
        <f>IF(编辑!AI563="","",编辑!AI563)</f>
        <v/>
      </c>
      <c r="Y563" s="109" t="str">
        <f>IF(编辑!AJ563="","",编辑!AJ563)</f>
        <v/>
      </c>
      <c r="Z563" s="109" t="str">
        <f>IF(编辑!AK563="","",编辑!AK563)</f>
        <v/>
      </c>
      <c r="AA563" s="109" t="str">
        <f>IF(编辑!AM563="","",编辑!AM563)</f>
        <v/>
      </c>
      <c r="AB563" s="109" t="str">
        <f>IF(编辑!AN563="","",编辑!AN563)</f>
        <v/>
      </c>
      <c r="AC563" s="111" t="str">
        <f>IF(编辑!AO563="","",编辑!AO563)</f>
        <v/>
      </c>
    </row>
    <row r="564" spans="1:29">
      <c r="A564" s="109">
        <f>IF(编辑!A564="","",编辑!A564)</f>
        <v>120065</v>
      </c>
      <c r="B564" s="109" t="str">
        <f>IF(编辑!B564="","",编辑!B564)</f>
        <v>日常任务</v>
      </c>
      <c r="C564" s="109">
        <f>IF(编辑!I564="","",编辑!I564)</f>
        <v>340</v>
      </c>
      <c r="D564" s="109">
        <f>IF(编辑!J564="","",编辑!J564)</f>
        <v>0</v>
      </c>
      <c r="E564" s="109" t="str">
        <f>IF(编辑!K564="","",编辑!K564)</f>
        <v/>
      </c>
      <c r="F564" s="109">
        <f>IF(编辑!L564="","",编辑!L564)</f>
        <v>3002</v>
      </c>
      <c r="G564" s="109">
        <f>IF(编辑!N564="","",编辑!N564)</f>
        <v>1</v>
      </c>
      <c r="H564" s="109">
        <f>IF(编辑!O564="","",编辑!O564)</f>
        <v>1</v>
      </c>
      <c r="I564" s="109">
        <f>IF(编辑!P564="","",编辑!P564)</f>
        <v>300</v>
      </c>
      <c r="J564" s="109">
        <f>IF(编辑!Q564="","",编辑!Q564)</f>
        <v>3102</v>
      </c>
      <c r="K564" s="109">
        <f>IF(编辑!S564="","",编辑!S564)</f>
        <v>1</v>
      </c>
      <c r="L564" s="109">
        <f>IF(编辑!T564="","",编辑!T564)</f>
        <v>1</v>
      </c>
      <c r="M564" s="109">
        <f>IF(编辑!U564="","",编辑!U564)</f>
        <v>300</v>
      </c>
      <c r="N564" s="109">
        <f>IF(编辑!V564="","",编辑!V564)</f>
        <v>3402</v>
      </c>
      <c r="O564" s="109">
        <f>IF(编辑!X564="","",编辑!X564)</f>
        <v>1</v>
      </c>
      <c r="P564" s="109">
        <f>IF(编辑!Y564="","",编辑!Y564)</f>
        <v>1</v>
      </c>
      <c r="Q564" s="109">
        <f>IF(编辑!Z564="","",编辑!Z564)</f>
        <v>300</v>
      </c>
      <c r="R564" s="109" t="str">
        <f>IF(编辑!AA564="","",编辑!AA564)</f>
        <v/>
      </c>
      <c r="S564" s="109" t="str">
        <f>IF(编辑!AC564="","",编辑!AC564)</f>
        <v/>
      </c>
      <c r="T564" s="109" t="str">
        <f>IF(编辑!AD564="","",编辑!AD564)</f>
        <v/>
      </c>
      <c r="U564" s="109" t="str">
        <f>IF(编辑!AE564="","",编辑!AE564)</f>
        <v/>
      </c>
      <c r="V564" s="109" t="str">
        <f>IF(编辑!AF564="","",编辑!AF564)</f>
        <v/>
      </c>
      <c r="W564" s="109" t="str">
        <f>IF(编辑!AH564="","",编辑!AH564)</f>
        <v/>
      </c>
      <c r="X564" s="109" t="str">
        <f>IF(编辑!AI564="","",编辑!AI564)</f>
        <v/>
      </c>
      <c r="Y564" s="109" t="str">
        <f>IF(编辑!AJ564="","",编辑!AJ564)</f>
        <v/>
      </c>
      <c r="Z564" s="109" t="str">
        <f>IF(编辑!AK564="","",编辑!AK564)</f>
        <v/>
      </c>
      <c r="AA564" s="109" t="str">
        <f>IF(编辑!AM564="","",编辑!AM564)</f>
        <v/>
      </c>
      <c r="AB564" s="109" t="str">
        <f>IF(编辑!AN564="","",编辑!AN564)</f>
        <v/>
      </c>
      <c r="AC564" s="111" t="str">
        <f>IF(编辑!AO564="","",编辑!AO564)</f>
        <v/>
      </c>
    </row>
    <row r="565" spans="1:29">
      <c r="A565" s="109">
        <f>IF(编辑!A565="","",编辑!A565)</f>
        <v>120066</v>
      </c>
      <c r="B565" s="109" t="str">
        <f>IF(编辑!B565="","",编辑!B565)</f>
        <v>日常任务</v>
      </c>
      <c r="C565" s="109">
        <f>IF(编辑!I565="","",编辑!I565)</f>
        <v>340</v>
      </c>
      <c r="D565" s="109">
        <f>IF(编辑!J565="","",编辑!J565)</f>
        <v>0</v>
      </c>
      <c r="E565" s="109" t="str">
        <f>IF(编辑!K565="","",编辑!K565)</f>
        <v/>
      </c>
      <c r="F565" s="109">
        <f>IF(编辑!L565="","",编辑!L565)</f>
        <v>3002</v>
      </c>
      <c r="G565" s="109">
        <f>IF(编辑!N565="","",编辑!N565)</f>
        <v>1</v>
      </c>
      <c r="H565" s="109">
        <f>IF(编辑!O565="","",编辑!O565)</f>
        <v>1</v>
      </c>
      <c r="I565" s="109">
        <f>IF(编辑!P565="","",编辑!P565)</f>
        <v>300</v>
      </c>
      <c r="J565" s="109">
        <f>IF(编辑!Q565="","",编辑!Q565)</f>
        <v>3102</v>
      </c>
      <c r="K565" s="109">
        <f>IF(编辑!S565="","",编辑!S565)</f>
        <v>1</v>
      </c>
      <c r="L565" s="109">
        <f>IF(编辑!T565="","",编辑!T565)</f>
        <v>1</v>
      </c>
      <c r="M565" s="109">
        <f>IF(编辑!U565="","",编辑!U565)</f>
        <v>300</v>
      </c>
      <c r="N565" s="109">
        <f>IF(编辑!V565="","",编辑!V565)</f>
        <v>3402</v>
      </c>
      <c r="O565" s="109">
        <f>IF(编辑!X565="","",编辑!X565)</f>
        <v>1</v>
      </c>
      <c r="P565" s="109">
        <f>IF(编辑!Y565="","",编辑!Y565)</f>
        <v>1</v>
      </c>
      <c r="Q565" s="109">
        <f>IF(编辑!Z565="","",编辑!Z565)</f>
        <v>300</v>
      </c>
      <c r="R565" s="109" t="str">
        <f>IF(编辑!AA565="","",编辑!AA565)</f>
        <v/>
      </c>
      <c r="S565" s="109" t="str">
        <f>IF(编辑!AC565="","",编辑!AC565)</f>
        <v/>
      </c>
      <c r="T565" s="109" t="str">
        <f>IF(编辑!AD565="","",编辑!AD565)</f>
        <v/>
      </c>
      <c r="U565" s="109" t="str">
        <f>IF(编辑!AE565="","",编辑!AE565)</f>
        <v/>
      </c>
      <c r="V565" s="109" t="str">
        <f>IF(编辑!AF565="","",编辑!AF565)</f>
        <v/>
      </c>
      <c r="W565" s="109" t="str">
        <f>IF(编辑!AH565="","",编辑!AH565)</f>
        <v/>
      </c>
      <c r="X565" s="109" t="str">
        <f>IF(编辑!AI565="","",编辑!AI565)</f>
        <v/>
      </c>
      <c r="Y565" s="109" t="str">
        <f>IF(编辑!AJ565="","",编辑!AJ565)</f>
        <v/>
      </c>
      <c r="Z565" s="109" t="str">
        <f>IF(编辑!AK565="","",编辑!AK565)</f>
        <v/>
      </c>
      <c r="AA565" s="109" t="str">
        <f>IF(编辑!AM565="","",编辑!AM565)</f>
        <v/>
      </c>
      <c r="AB565" s="109" t="str">
        <f>IF(编辑!AN565="","",编辑!AN565)</f>
        <v/>
      </c>
      <c r="AC565" s="111" t="str">
        <f>IF(编辑!AO565="","",编辑!AO565)</f>
        <v/>
      </c>
    </row>
    <row r="566" spans="1:29">
      <c r="A566" s="109">
        <f>IF(编辑!A566="","",编辑!A566)</f>
        <v>120067</v>
      </c>
      <c r="B566" s="109" t="str">
        <f>IF(编辑!B566="","",编辑!B566)</f>
        <v>日常任务</v>
      </c>
      <c r="C566" s="109">
        <f>IF(编辑!I566="","",编辑!I566)</f>
        <v>340</v>
      </c>
      <c r="D566" s="109">
        <f>IF(编辑!J566="","",编辑!J566)</f>
        <v>0</v>
      </c>
      <c r="E566" s="109" t="str">
        <f>IF(编辑!K566="","",编辑!K566)</f>
        <v/>
      </c>
      <c r="F566" s="109">
        <f>IF(编辑!L566="","",编辑!L566)</f>
        <v>3002</v>
      </c>
      <c r="G566" s="109">
        <f>IF(编辑!N566="","",编辑!N566)</f>
        <v>1</v>
      </c>
      <c r="H566" s="109">
        <f>IF(编辑!O566="","",编辑!O566)</f>
        <v>1</v>
      </c>
      <c r="I566" s="109">
        <f>IF(编辑!P566="","",编辑!P566)</f>
        <v>300</v>
      </c>
      <c r="J566" s="109">
        <f>IF(编辑!Q566="","",编辑!Q566)</f>
        <v>3102</v>
      </c>
      <c r="K566" s="109">
        <f>IF(编辑!S566="","",编辑!S566)</f>
        <v>1</v>
      </c>
      <c r="L566" s="109">
        <f>IF(编辑!T566="","",编辑!T566)</f>
        <v>1</v>
      </c>
      <c r="M566" s="109">
        <f>IF(编辑!U566="","",编辑!U566)</f>
        <v>300</v>
      </c>
      <c r="N566" s="109">
        <f>IF(编辑!V566="","",编辑!V566)</f>
        <v>3402</v>
      </c>
      <c r="O566" s="109">
        <f>IF(编辑!X566="","",编辑!X566)</f>
        <v>1</v>
      </c>
      <c r="P566" s="109">
        <f>IF(编辑!Y566="","",编辑!Y566)</f>
        <v>1</v>
      </c>
      <c r="Q566" s="109">
        <f>IF(编辑!Z566="","",编辑!Z566)</f>
        <v>300</v>
      </c>
      <c r="R566" s="109" t="str">
        <f>IF(编辑!AA566="","",编辑!AA566)</f>
        <v/>
      </c>
      <c r="S566" s="109" t="str">
        <f>IF(编辑!AC566="","",编辑!AC566)</f>
        <v/>
      </c>
      <c r="T566" s="109" t="str">
        <f>IF(编辑!AD566="","",编辑!AD566)</f>
        <v/>
      </c>
      <c r="U566" s="109" t="str">
        <f>IF(编辑!AE566="","",编辑!AE566)</f>
        <v/>
      </c>
      <c r="V566" s="109" t="str">
        <f>IF(编辑!AF566="","",编辑!AF566)</f>
        <v/>
      </c>
      <c r="W566" s="109" t="str">
        <f>IF(编辑!AH566="","",编辑!AH566)</f>
        <v/>
      </c>
      <c r="X566" s="109" t="str">
        <f>IF(编辑!AI566="","",编辑!AI566)</f>
        <v/>
      </c>
      <c r="Y566" s="109" t="str">
        <f>IF(编辑!AJ566="","",编辑!AJ566)</f>
        <v/>
      </c>
      <c r="Z566" s="109" t="str">
        <f>IF(编辑!AK566="","",编辑!AK566)</f>
        <v/>
      </c>
      <c r="AA566" s="109" t="str">
        <f>IF(编辑!AM566="","",编辑!AM566)</f>
        <v/>
      </c>
      <c r="AB566" s="109" t="str">
        <f>IF(编辑!AN566="","",编辑!AN566)</f>
        <v/>
      </c>
      <c r="AC566" s="111" t="str">
        <f>IF(编辑!AO566="","",编辑!AO566)</f>
        <v/>
      </c>
    </row>
    <row r="567" spans="1:29">
      <c r="A567" s="109">
        <f>IF(编辑!A567="","",编辑!A567)</f>
        <v>120068</v>
      </c>
      <c r="B567" s="109" t="str">
        <f>IF(编辑!B567="","",编辑!B567)</f>
        <v>日常任务</v>
      </c>
      <c r="C567" s="109">
        <f>IF(编辑!I567="","",编辑!I567)</f>
        <v>340</v>
      </c>
      <c r="D567" s="109">
        <f>IF(编辑!J567="","",编辑!J567)</f>
        <v>0</v>
      </c>
      <c r="E567" s="109" t="str">
        <f>IF(编辑!K567="","",编辑!K567)</f>
        <v/>
      </c>
      <c r="F567" s="109">
        <f>IF(编辑!L567="","",编辑!L567)</f>
        <v>3002</v>
      </c>
      <c r="G567" s="109">
        <f>IF(编辑!N567="","",编辑!N567)</f>
        <v>1</v>
      </c>
      <c r="H567" s="109">
        <f>IF(编辑!O567="","",编辑!O567)</f>
        <v>1</v>
      </c>
      <c r="I567" s="109">
        <f>IF(编辑!P567="","",编辑!P567)</f>
        <v>300</v>
      </c>
      <c r="J567" s="109">
        <f>IF(编辑!Q567="","",编辑!Q567)</f>
        <v>3102</v>
      </c>
      <c r="K567" s="109">
        <f>IF(编辑!S567="","",编辑!S567)</f>
        <v>1</v>
      </c>
      <c r="L567" s="109">
        <f>IF(编辑!T567="","",编辑!T567)</f>
        <v>1</v>
      </c>
      <c r="M567" s="109">
        <f>IF(编辑!U567="","",编辑!U567)</f>
        <v>300</v>
      </c>
      <c r="N567" s="109">
        <f>IF(编辑!V567="","",编辑!V567)</f>
        <v>3402</v>
      </c>
      <c r="O567" s="109">
        <f>IF(编辑!X567="","",编辑!X567)</f>
        <v>1</v>
      </c>
      <c r="P567" s="109">
        <f>IF(编辑!Y567="","",编辑!Y567)</f>
        <v>1</v>
      </c>
      <c r="Q567" s="109">
        <f>IF(编辑!Z567="","",编辑!Z567)</f>
        <v>300</v>
      </c>
      <c r="R567" s="109" t="str">
        <f>IF(编辑!AA567="","",编辑!AA567)</f>
        <v/>
      </c>
      <c r="S567" s="109" t="str">
        <f>IF(编辑!AC567="","",编辑!AC567)</f>
        <v/>
      </c>
      <c r="T567" s="109" t="str">
        <f>IF(编辑!AD567="","",编辑!AD567)</f>
        <v/>
      </c>
      <c r="U567" s="109" t="str">
        <f>IF(编辑!AE567="","",编辑!AE567)</f>
        <v/>
      </c>
      <c r="V567" s="109" t="str">
        <f>IF(编辑!AF567="","",编辑!AF567)</f>
        <v/>
      </c>
      <c r="W567" s="109" t="str">
        <f>IF(编辑!AH567="","",编辑!AH567)</f>
        <v/>
      </c>
      <c r="X567" s="109" t="str">
        <f>IF(编辑!AI567="","",编辑!AI567)</f>
        <v/>
      </c>
      <c r="Y567" s="109" t="str">
        <f>IF(编辑!AJ567="","",编辑!AJ567)</f>
        <v/>
      </c>
      <c r="Z567" s="109" t="str">
        <f>IF(编辑!AK567="","",编辑!AK567)</f>
        <v/>
      </c>
      <c r="AA567" s="109" t="str">
        <f>IF(编辑!AM567="","",编辑!AM567)</f>
        <v/>
      </c>
      <c r="AB567" s="109" t="str">
        <f>IF(编辑!AN567="","",编辑!AN567)</f>
        <v/>
      </c>
      <c r="AC567" s="111" t="str">
        <f>IF(编辑!AO567="","",编辑!AO567)</f>
        <v/>
      </c>
    </row>
    <row r="568" spans="1:29">
      <c r="A568" s="109">
        <f>IF(编辑!A568="","",编辑!A568)</f>
        <v>120069</v>
      </c>
      <c r="B568" s="109" t="str">
        <f>IF(编辑!B568="","",编辑!B568)</f>
        <v>日常任务</v>
      </c>
      <c r="C568" s="109">
        <f>IF(编辑!I568="","",编辑!I568)</f>
        <v>340</v>
      </c>
      <c r="D568" s="109">
        <f>IF(编辑!J568="","",编辑!J568)</f>
        <v>0</v>
      </c>
      <c r="E568" s="109" t="str">
        <f>IF(编辑!K568="","",编辑!K568)</f>
        <v/>
      </c>
      <c r="F568" s="109">
        <f>IF(编辑!L568="","",编辑!L568)</f>
        <v>3002</v>
      </c>
      <c r="G568" s="109">
        <f>IF(编辑!N568="","",编辑!N568)</f>
        <v>1</v>
      </c>
      <c r="H568" s="109">
        <f>IF(编辑!O568="","",编辑!O568)</f>
        <v>1</v>
      </c>
      <c r="I568" s="109">
        <f>IF(编辑!P568="","",编辑!P568)</f>
        <v>300</v>
      </c>
      <c r="J568" s="109">
        <f>IF(编辑!Q568="","",编辑!Q568)</f>
        <v>3102</v>
      </c>
      <c r="K568" s="109">
        <f>IF(编辑!S568="","",编辑!S568)</f>
        <v>1</v>
      </c>
      <c r="L568" s="109">
        <f>IF(编辑!T568="","",编辑!T568)</f>
        <v>1</v>
      </c>
      <c r="M568" s="109">
        <f>IF(编辑!U568="","",编辑!U568)</f>
        <v>300</v>
      </c>
      <c r="N568" s="109">
        <f>IF(编辑!V568="","",编辑!V568)</f>
        <v>3402</v>
      </c>
      <c r="O568" s="109">
        <f>IF(编辑!X568="","",编辑!X568)</f>
        <v>1</v>
      </c>
      <c r="P568" s="109">
        <f>IF(编辑!Y568="","",编辑!Y568)</f>
        <v>1</v>
      </c>
      <c r="Q568" s="109">
        <f>IF(编辑!Z568="","",编辑!Z568)</f>
        <v>300</v>
      </c>
      <c r="R568" s="109" t="str">
        <f>IF(编辑!AA568="","",编辑!AA568)</f>
        <v/>
      </c>
      <c r="S568" s="109" t="str">
        <f>IF(编辑!AC568="","",编辑!AC568)</f>
        <v/>
      </c>
      <c r="T568" s="109" t="str">
        <f>IF(编辑!AD568="","",编辑!AD568)</f>
        <v/>
      </c>
      <c r="U568" s="109" t="str">
        <f>IF(编辑!AE568="","",编辑!AE568)</f>
        <v/>
      </c>
      <c r="V568" s="109" t="str">
        <f>IF(编辑!AF568="","",编辑!AF568)</f>
        <v/>
      </c>
      <c r="W568" s="109" t="str">
        <f>IF(编辑!AH568="","",编辑!AH568)</f>
        <v/>
      </c>
      <c r="X568" s="109" t="str">
        <f>IF(编辑!AI568="","",编辑!AI568)</f>
        <v/>
      </c>
      <c r="Y568" s="109" t="str">
        <f>IF(编辑!AJ568="","",编辑!AJ568)</f>
        <v/>
      </c>
      <c r="Z568" s="109" t="str">
        <f>IF(编辑!AK568="","",编辑!AK568)</f>
        <v/>
      </c>
      <c r="AA568" s="109" t="str">
        <f>IF(编辑!AM568="","",编辑!AM568)</f>
        <v/>
      </c>
      <c r="AB568" s="109" t="str">
        <f>IF(编辑!AN568="","",编辑!AN568)</f>
        <v/>
      </c>
      <c r="AC568" s="111" t="str">
        <f>IF(编辑!AO568="","",编辑!AO568)</f>
        <v/>
      </c>
    </row>
    <row r="569" spans="1:29">
      <c r="A569" s="109">
        <f>IF(编辑!A569="","",编辑!A569)</f>
        <v>120070</v>
      </c>
      <c r="B569" s="109" t="str">
        <f>IF(编辑!B569="","",编辑!B569)</f>
        <v>日常任务</v>
      </c>
      <c r="C569" s="109">
        <f>IF(编辑!I569="","",编辑!I569)</f>
        <v>340</v>
      </c>
      <c r="D569" s="109">
        <f>IF(编辑!J569="","",编辑!J569)</f>
        <v>0</v>
      </c>
      <c r="E569" s="109" t="str">
        <f>IF(编辑!K569="","",编辑!K569)</f>
        <v/>
      </c>
      <c r="F569" s="109">
        <f>IF(编辑!L569="","",编辑!L569)</f>
        <v>3002</v>
      </c>
      <c r="G569" s="109">
        <f>IF(编辑!N569="","",编辑!N569)</f>
        <v>1</v>
      </c>
      <c r="H569" s="109">
        <f>IF(编辑!O569="","",编辑!O569)</f>
        <v>1</v>
      </c>
      <c r="I569" s="109">
        <f>IF(编辑!P569="","",编辑!P569)</f>
        <v>300</v>
      </c>
      <c r="J569" s="109">
        <f>IF(编辑!Q569="","",编辑!Q569)</f>
        <v>3102</v>
      </c>
      <c r="K569" s="109">
        <f>IF(编辑!S569="","",编辑!S569)</f>
        <v>1</v>
      </c>
      <c r="L569" s="109">
        <f>IF(编辑!T569="","",编辑!T569)</f>
        <v>1</v>
      </c>
      <c r="M569" s="109">
        <f>IF(编辑!U569="","",编辑!U569)</f>
        <v>300</v>
      </c>
      <c r="N569" s="109">
        <f>IF(编辑!V569="","",编辑!V569)</f>
        <v>3402</v>
      </c>
      <c r="O569" s="109">
        <f>IF(编辑!X569="","",编辑!X569)</f>
        <v>1</v>
      </c>
      <c r="P569" s="109">
        <f>IF(编辑!Y569="","",编辑!Y569)</f>
        <v>1</v>
      </c>
      <c r="Q569" s="109">
        <f>IF(编辑!Z569="","",编辑!Z569)</f>
        <v>300</v>
      </c>
      <c r="R569" s="109" t="str">
        <f>IF(编辑!AA569="","",编辑!AA569)</f>
        <v/>
      </c>
      <c r="S569" s="109" t="str">
        <f>IF(编辑!AC569="","",编辑!AC569)</f>
        <v/>
      </c>
      <c r="T569" s="109" t="str">
        <f>IF(编辑!AD569="","",编辑!AD569)</f>
        <v/>
      </c>
      <c r="U569" s="109" t="str">
        <f>IF(编辑!AE569="","",编辑!AE569)</f>
        <v/>
      </c>
      <c r="V569" s="109" t="str">
        <f>IF(编辑!AF569="","",编辑!AF569)</f>
        <v/>
      </c>
      <c r="W569" s="109" t="str">
        <f>IF(编辑!AH569="","",编辑!AH569)</f>
        <v/>
      </c>
      <c r="X569" s="109" t="str">
        <f>IF(编辑!AI569="","",编辑!AI569)</f>
        <v/>
      </c>
      <c r="Y569" s="109" t="str">
        <f>IF(编辑!AJ569="","",编辑!AJ569)</f>
        <v/>
      </c>
      <c r="Z569" s="109" t="str">
        <f>IF(编辑!AK569="","",编辑!AK569)</f>
        <v/>
      </c>
      <c r="AA569" s="109" t="str">
        <f>IF(编辑!AM569="","",编辑!AM569)</f>
        <v/>
      </c>
      <c r="AB569" s="109" t="str">
        <f>IF(编辑!AN569="","",编辑!AN569)</f>
        <v/>
      </c>
      <c r="AC569" s="111" t="str">
        <f>IF(编辑!AO569="","",编辑!AO569)</f>
        <v/>
      </c>
    </row>
    <row r="570" spans="1:29">
      <c r="A570" s="109">
        <f>IF(编辑!A570="","",编辑!A570)</f>
        <v>120071</v>
      </c>
      <c r="B570" s="109" t="str">
        <f>IF(编辑!B570="","",编辑!B570)</f>
        <v>日常任务</v>
      </c>
      <c r="C570" s="109">
        <f>IF(编辑!I570="","",编辑!I570)</f>
        <v>340</v>
      </c>
      <c r="D570" s="109">
        <f>IF(编辑!J570="","",编辑!J570)</f>
        <v>0</v>
      </c>
      <c r="E570" s="109" t="str">
        <f>IF(编辑!K570="","",编辑!K570)</f>
        <v/>
      </c>
      <c r="F570" s="109">
        <f>IF(编辑!L570="","",编辑!L570)</f>
        <v>3002</v>
      </c>
      <c r="G570" s="109">
        <f>IF(编辑!N570="","",编辑!N570)</f>
        <v>1</v>
      </c>
      <c r="H570" s="109">
        <f>IF(编辑!O570="","",编辑!O570)</f>
        <v>1</v>
      </c>
      <c r="I570" s="109">
        <f>IF(编辑!P570="","",编辑!P570)</f>
        <v>300</v>
      </c>
      <c r="J570" s="109">
        <f>IF(编辑!Q570="","",编辑!Q570)</f>
        <v>3102</v>
      </c>
      <c r="K570" s="109">
        <f>IF(编辑!S570="","",编辑!S570)</f>
        <v>1</v>
      </c>
      <c r="L570" s="109">
        <f>IF(编辑!T570="","",编辑!T570)</f>
        <v>1</v>
      </c>
      <c r="M570" s="109">
        <f>IF(编辑!U570="","",编辑!U570)</f>
        <v>300</v>
      </c>
      <c r="N570" s="109">
        <f>IF(编辑!V570="","",编辑!V570)</f>
        <v>3402</v>
      </c>
      <c r="O570" s="109">
        <f>IF(编辑!X570="","",编辑!X570)</f>
        <v>1</v>
      </c>
      <c r="P570" s="109">
        <f>IF(编辑!Y570="","",编辑!Y570)</f>
        <v>1</v>
      </c>
      <c r="Q570" s="109">
        <f>IF(编辑!Z570="","",编辑!Z570)</f>
        <v>300</v>
      </c>
      <c r="R570" s="109" t="str">
        <f>IF(编辑!AA570="","",编辑!AA570)</f>
        <v/>
      </c>
      <c r="S570" s="109" t="str">
        <f>IF(编辑!AC570="","",编辑!AC570)</f>
        <v/>
      </c>
      <c r="T570" s="109" t="str">
        <f>IF(编辑!AD570="","",编辑!AD570)</f>
        <v/>
      </c>
      <c r="U570" s="109" t="str">
        <f>IF(编辑!AE570="","",编辑!AE570)</f>
        <v/>
      </c>
      <c r="V570" s="109" t="str">
        <f>IF(编辑!AF570="","",编辑!AF570)</f>
        <v/>
      </c>
      <c r="W570" s="109" t="str">
        <f>IF(编辑!AH570="","",编辑!AH570)</f>
        <v/>
      </c>
      <c r="X570" s="109" t="str">
        <f>IF(编辑!AI570="","",编辑!AI570)</f>
        <v/>
      </c>
      <c r="Y570" s="109" t="str">
        <f>IF(编辑!AJ570="","",编辑!AJ570)</f>
        <v/>
      </c>
      <c r="Z570" s="109" t="str">
        <f>IF(编辑!AK570="","",编辑!AK570)</f>
        <v/>
      </c>
      <c r="AA570" s="109" t="str">
        <f>IF(编辑!AM570="","",编辑!AM570)</f>
        <v/>
      </c>
      <c r="AB570" s="109" t="str">
        <f>IF(编辑!AN570="","",编辑!AN570)</f>
        <v/>
      </c>
      <c r="AC570" s="111" t="str">
        <f>IF(编辑!AO570="","",编辑!AO570)</f>
        <v/>
      </c>
    </row>
    <row r="571" spans="1:29">
      <c r="A571" s="109">
        <f>IF(编辑!A571="","",编辑!A571)</f>
        <v>120072</v>
      </c>
      <c r="B571" s="109" t="str">
        <f>IF(编辑!B571="","",编辑!B571)</f>
        <v>日常任务</v>
      </c>
      <c r="C571" s="109">
        <f>IF(编辑!I571="","",编辑!I571)</f>
        <v>340</v>
      </c>
      <c r="D571" s="109">
        <f>IF(编辑!J571="","",编辑!J571)</f>
        <v>0</v>
      </c>
      <c r="E571" s="109" t="str">
        <f>IF(编辑!K571="","",编辑!K571)</f>
        <v/>
      </c>
      <c r="F571" s="109">
        <f>IF(编辑!L571="","",编辑!L571)</f>
        <v>3002</v>
      </c>
      <c r="G571" s="109">
        <f>IF(编辑!N571="","",编辑!N571)</f>
        <v>1</v>
      </c>
      <c r="H571" s="109">
        <f>IF(编辑!O571="","",编辑!O571)</f>
        <v>1</v>
      </c>
      <c r="I571" s="109">
        <f>IF(编辑!P571="","",编辑!P571)</f>
        <v>300</v>
      </c>
      <c r="J571" s="109">
        <f>IF(编辑!Q571="","",编辑!Q571)</f>
        <v>3102</v>
      </c>
      <c r="K571" s="109">
        <f>IF(编辑!S571="","",编辑!S571)</f>
        <v>1</v>
      </c>
      <c r="L571" s="109">
        <f>IF(编辑!T571="","",编辑!T571)</f>
        <v>1</v>
      </c>
      <c r="M571" s="109">
        <f>IF(编辑!U571="","",编辑!U571)</f>
        <v>300</v>
      </c>
      <c r="N571" s="109">
        <f>IF(编辑!V571="","",编辑!V571)</f>
        <v>3402</v>
      </c>
      <c r="O571" s="109">
        <f>IF(编辑!X571="","",编辑!X571)</f>
        <v>1</v>
      </c>
      <c r="P571" s="109">
        <f>IF(编辑!Y571="","",编辑!Y571)</f>
        <v>1</v>
      </c>
      <c r="Q571" s="109">
        <f>IF(编辑!Z571="","",编辑!Z571)</f>
        <v>300</v>
      </c>
      <c r="R571" s="109" t="str">
        <f>IF(编辑!AA571="","",编辑!AA571)</f>
        <v/>
      </c>
      <c r="S571" s="109" t="str">
        <f>IF(编辑!AC571="","",编辑!AC571)</f>
        <v/>
      </c>
      <c r="T571" s="109" t="str">
        <f>IF(编辑!AD571="","",编辑!AD571)</f>
        <v/>
      </c>
      <c r="U571" s="109" t="str">
        <f>IF(编辑!AE571="","",编辑!AE571)</f>
        <v/>
      </c>
      <c r="V571" s="109" t="str">
        <f>IF(编辑!AF571="","",编辑!AF571)</f>
        <v/>
      </c>
      <c r="W571" s="109" t="str">
        <f>IF(编辑!AH571="","",编辑!AH571)</f>
        <v/>
      </c>
      <c r="X571" s="109" t="str">
        <f>IF(编辑!AI571="","",编辑!AI571)</f>
        <v/>
      </c>
      <c r="Y571" s="109" t="str">
        <f>IF(编辑!AJ571="","",编辑!AJ571)</f>
        <v/>
      </c>
      <c r="Z571" s="109" t="str">
        <f>IF(编辑!AK571="","",编辑!AK571)</f>
        <v/>
      </c>
      <c r="AA571" s="109" t="str">
        <f>IF(编辑!AM571="","",编辑!AM571)</f>
        <v/>
      </c>
      <c r="AB571" s="109" t="str">
        <f>IF(编辑!AN571="","",编辑!AN571)</f>
        <v/>
      </c>
      <c r="AC571" s="111" t="str">
        <f>IF(编辑!AO571="","",编辑!AO571)</f>
        <v/>
      </c>
    </row>
    <row r="572" spans="1:29">
      <c r="A572" s="109">
        <f>IF(编辑!A572="","",编辑!A572)</f>
        <v>120073</v>
      </c>
      <c r="B572" s="109" t="str">
        <f>IF(编辑!B572="","",编辑!B572)</f>
        <v>日常任务</v>
      </c>
      <c r="C572" s="109">
        <f>IF(编辑!I572="","",编辑!I572)</f>
        <v>480</v>
      </c>
      <c r="D572" s="109">
        <f>IF(编辑!J572="","",编辑!J572)</f>
        <v>0</v>
      </c>
      <c r="E572" s="109" t="str">
        <f>IF(编辑!K572="","",编辑!K572)</f>
        <v/>
      </c>
      <c r="F572" s="109">
        <f>IF(编辑!L572="","",编辑!L572)</f>
        <v>3003</v>
      </c>
      <c r="G572" s="109">
        <f>IF(编辑!N572="","",编辑!N572)</f>
        <v>1</v>
      </c>
      <c r="H572" s="109">
        <f>IF(编辑!O572="","",编辑!O572)</f>
        <v>1</v>
      </c>
      <c r="I572" s="109">
        <f>IF(编辑!P572="","",编辑!P572)</f>
        <v>200</v>
      </c>
      <c r="J572" s="109">
        <f>IF(编辑!Q572="","",编辑!Q572)</f>
        <v>3103</v>
      </c>
      <c r="K572" s="109">
        <f>IF(编辑!S572="","",编辑!S572)</f>
        <v>1</v>
      </c>
      <c r="L572" s="109">
        <f>IF(编辑!T572="","",编辑!T572)</f>
        <v>1</v>
      </c>
      <c r="M572" s="109">
        <f>IF(编辑!U572="","",编辑!U572)</f>
        <v>200</v>
      </c>
      <c r="N572" s="109">
        <f>IF(编辑!V572="","",编辑!V572)</f>
        <v>3403</v>
      </c>
      <c r="O572" s="109">
        <f>IF(编辑!X572="","",编辑!X572)</f>
        <v>1</v>
      </c>
      <c r="P572" s="109">
        <f>IF(编辑!Y572="","",编辑!Y572)</f>
        <v>1</v>
      </c>
      <c r="Q572" s="109">
        <f>IF(编辑!Z572="","",编辑!Z572)</f>
        <v>200</v>
      </c>
      <c r="R572" s="109" t="str">
        <f>IF(编辑!AA572="","",编辑!AA572)</f>
        <v/>
      </c>
      <c r="S572" s="109" t="str">
        <f>IF(编辑!AC572="","",编辑!AC572)</f>
        <v/>
      </c>
      <c r="T572" s="109" t="str">
        <f>IF(编辑!AD572="","",编辑!AD572)</f>
        <v/>
      </c>
      <c r="U572" s="109" t="str">
        <f>IF(编辑!AE572="","",编辑!AE572)</f>
        <v/>
      </c>
      <c r="V572" s="109" t="str">
        <f>IF(编辑!AF572="","",编辑!AF572)</f>
        <v/>
      </c>
      <c r="W572" s="109" t="str">
        <f>IF(编辑!AH572="","",编辑!AH572)</f>
        <v/>
      </c>
      <c r="X572" s="109" t="str">
        <f>IF(编辑!AI572="","",编辑!AI572)</f>
        <v/>
      </c>
      <c r="Y572" s="109" t="str">
        <f>IF(编辑!AJ572="","",编辑!AJ572)</f>
        <v/>
      </c>
      <c r="Z572" s="109" t="str">
        <f>IF(编辑!AK572="","",编辑!AK572)</f>
        <v/>
      </c>
      <c r="AA572" s="109" t="str">
        <f>IF(编辑!AM572="","",编辑!AM572)</f>
        <v/>
      </c>
      <c r="AB572" s="109" t="str">
        <f>IF(编辑!AN572="","",编辑!AN572)</f>
        <v/>
      </c>
      <c r="AC572" s="111" t="str">
        <f>IF(编辑!AO572="","",编辑!AO572)</f>
        <v/>
      </c>
    </row>
    <row r="573" spans="1:29">
      <c r="A573" s="109">
        <f>IF(编辑!A573="","",编辑!A573)</f>
        <v>120074</v>
      </c>
      <c r="B573" s="109" t="str">
        <f>IF(编辑!B573="","",编辑!B573)</f>
        <v>日常任务</v>
      </c>
      <c r="C573" s="109">
        <f>IF(编辑!I573="","",编辑!I573)</f>
        <v>480</v>
      </c>
      <c r="D573" s="109">
        <f>IF(编辑!J573="","",编辑!J573)</f>
        <v>0</v>
      </c>
      <c r="E573" s="109" t="str">
        <f>IF(编辑!K573="","",编辑!K573)</f>
        <v/>
      </c>
      <c r="F573" s="109">
        <f>IF(编辑!L573="","",编辑!L573)</f>
        <v>3003</v>
      </c>
      <c r="G573" s="109">
        <f>IF(编辑!N573="","",编辑!N573)</f>
        <v>1</v>
      </c>
      <c r="H573" s="109">
        <f>IF(编辑!O573="","",编辑!O573)</f>
        <v>1</v>
      </c>
      <c r="I573" s="109">
        <f>IF(编辑!P573="","",编辑!P573)</f>
        <v>200</v>
      </c>
      <c r="J573" s="109">
        <f>IF(编辑!Q573="","",编辑!Q573)</f>
        <v>3103</v>
      </c>
      <c r="K573" s="109">
        <f>IF(编辑!S573="","",编辑!S573)</f>
        <v>1</v>
      </c>
      <c r="L573" s="109">
        <f>IF(编辑!T573="","",编辑!T573)</f>
        <v>1</v>
      </c>
      <c r="M573" s="109">
        <f>IF(编辑!U573="","",编辑!U573)</f>
        <v>200</v>
      </c>
      <c r="N573" s="109">
        <f>IF(编辑!V573="","",编辑!V573)</f>
        <v>3403</v>
      </c>
      <c r="O573" s="109">
        <f>IF(编辑!X573="","",编辑!X573)</f>
        <v>1</v>
      </c>
      <c r="P573" s="109">
        <f>IF(编辑!Y573="","",编辑!Y573)</f>
        <v>1</v>
      </c>
      <c r="Q573" s="109">
        <f>IF(编辑!Z573="","",编辑!Z573)</f>
        <v>200</v>
      </c>
      <c r="R573" s="109" t="str">
        <f>IF(编辑!AA573="","",编辑!AA573)</f>
        <v/>
      </c>
      <c r="S573" s="109" t="str">
        <f>IF(编辑!AC573="","",编辑!AC573)</f>
        <v/>
      </c>
      <c r="T573" s="109" t="str">
        <f>IF(编辑!AD573="","",编辑!AD573)</f>
        <v/>
      </c>
      <c r="U573" s="109" t="str">
        <f>IF(编辑!AE573="","",编辑!AE573)</f>
        <v/>
      </c>
      <c r="V573" s="109" t="str">
        <f>IF(编辑!AF573="","",编辑!AF573)</f>
        <v/>
      </c>
      <c r="W573" s="109" t="str">
        <f>IF(编辑!AH573="","",编辑!AH573)</f>
        <v/>
      </c>
      <c r="X573" s="109" t="str">
        <f>IF(编辑!AI573="","",编辑!AI573)</f>
        <v/>
      </c>
      <c r="Y573" s="109" t="str">
        <f>IF(编辑!AJ573="","",编辑!AJ573)</f>
        <v/>
      </c>
      <c r="Z573" s="109" t="str">
        <f>IF(编辑!AK573="","",编辑!AK573)</f>
        <v/>
      </c>
      <c r="AA573" s="109" t="str">
        <f>IF(编辑!AM573="","",编辑!AM573)</f>
        <v/>
      </c>
      <c r="AB573" s="109" t="str">
        <f>IF(编辑!AN573="","",编辑!AN573)</f>
        <v/>
      </c>
      <c r="AC573" s="111" t="str">
        <f>IF(编辑!AO573="","",编辑!AO573)</f>
        <v/>
      </c>
    </row>
    <row r="574" spans="1:29">
      <c r="A574" s="109">
        <f>IF(编辑!A574="","",编辑!A574)</f>
        <v>120075</v>
      </c>
      <c r="B574" s="109" t="str">
        <f>IF(编辑!B574="","",编辑!B574)</f>
        <v>日常任务</v>
      </c>
      <c r="C574" s="109">
        <f>IF(编辑!I574="","",编辑!I574)</f>
        <v>480</v>
      </c>
      <c r="D574" s="109">
        <f>IF(编辑!J574="","",编辑!J574)</f>
        <v>0</v>
      </c>
      <c r="E574" s="109" t="str">
        <f>IF(编辑!K574="","",编辑!K574)</f>
        <v/>
      </c>
      <c r="F574" s="109">
        <f>IF(编辑!L574="","",编辑!L574)</f>
        <v>3003</v>
      </c>
      <c r="G574" s="109">
        <f>IF(编辑!N574="","",编辑!N574)</f>
        <v>1</v>
      </c>
      <c r="H574" s="109">
        <f>IF(编辑!O574="","",编辑!O574)</f>
        <v>1</v>
      </c>
      <c r="I574" s="109">
        <f>IF(编辑!P574="","",编辑!P574)</f>
        <v>200</v>
      </c>
      <c r="J574" s="109">
        <f>IF(编辑!Q574="","",编辑!Q574)</f>
        <v>3103</v>
      </c>
      <c r="K574" s="109">
        <f>IF(编辑!S574="","",编辑!S574)</f>
        <v>1</v>
      </c>
      <c r="L574" s="109">
        <f>IF(编辑!T574="","",编辑!T574)</f>
        <v>1</v>
      </c>
      <c r="M574" s="109">
        <f>IF(编辑!U574="","",编辑!U574)</f>
        <v>200</v>
      </c>
      <c r="N574" s="109">
        <f>IF(编辑!V574="","",编辑!V574)</f>
        <v>3403</v>
      </c>
      <c r="O574" s="109">
        <f>IF(编辑!X574="","",编辑!X574)</f>
        <v>1</v>
      </c>
      <c r="P574" s="109">
        <f>IF(编辑!Y574="","",编辑!Y574)</f>
        <v>1</v>
      </c>
      <c r="Q574" s="109">
        <f>IF(编辑!Z574="","",编辑!Z574)</f>
        <v>200</v>
      </c>
      <c r="R574" s="109" t="str">
        <f>IF(编辑!AA574="","",编辑!AA574)</f>
        <v/>
      </c>
      <c r="S574" s="109" t="str">
        <f>IF(编辑!AC574="","",编辑!AC574)</f>
        <v/>
      </c>
      <c r="T574" s="109" t="str">
        <f>IF(编辑!AD574="","",编辑!AD574)</f>
        <v/>
      </c>
      <c r="U574" s="109" t="str">
        <f>IF(编辑!AE574="","",编辑!AE574)</f>
        <v/>
      </c>
      <c r="V574" s="109" t="str">
        <f>IF(编辑!AF574="","",编辑!AF574)</f>
        <v/>
      </c>
      <c r="W574" s="109" t="str">
        <f>IF(编辑!AH574="","",编辑!AH574)</f>
        <v/>
      </c>
      <c r="X574" s="109" t="str">
        <f>IF(编辑!AI574="","",编辑!AI574)</f>
        <v/>
      </c>
      <c r="Y574" s="109" t="str">
        <f>IF(编辑!AJ574="","",编辑!AJ574)</f>
        <v/>
      </c>
      <c r="Z574" s="109" t="str">
        <f>IF(编辑!AK574="","",编辑!AK574)</f>
        <v/>
      </c>
      <c r="AA574" s="109" t="str">
        <f>IF(编辑!AM574="","",编辑!AM574)</f>
        <v/>
      </c>
      <c r="AB574" s="109" t="str">
        <f>IF(编辑!AN574="","",编辑!AN574)</f>
        <v/>
      </c>
      <c r="AC574" s="111" t="str">
        <f>IF(编辑!AO574="","",编辑!AO574)</f>
        <v/>
      </c>
    </row>
    <row r="575" spans="1:29">
      <c r="A575" s="109">
        <f>IF(编辑!A575="","",编辑!A575)</f>
        <v>120076</v>
      </c>
      <c r="B575" s="109" t="str">
        <f>IF(编辑!B575="","",编辑!B575)</f>
        <v>日常任务</v>
      </c>
      <c r="C575" s="109">
        <f>IF(编辑!I575="","",编辑!I575)</f>
        <v>480</v>
      </c>
      <c r="D575" s="109">
        <f>IF(编辑!J575="","",编辑!J575)</f>
        <v>0</v>
      </c>
      <c r="E575" s="109" t="str">
        <f>IF(编辑!K575="","",编辑!K575)</f>
        <v/>
      </c>
      <c r="F575" s="109">
        <f>IF(编辑!L575="","",编辑!L575)</f>
        <v>3003</v>
      </c>
      <c r="G575" s="109">
        <f>IF(编辑!N575="","",编辑!N575)</f>
        <v>1</v>
      </c>
      <c r="H575" s="109">
        <f>IF(编辑!O575="","",编辑!O575)</f>
        <v>1</v>
      </c>
      <c r="I575" s="109">
        <f>IF(编辑!P575="","",编辑!P575)</f>
        <v>200</v>
      </c>
      <c r="J575" s="109">
        <f>IF(编辑!Q575="","",编辑!Q575)</f>
        <v>3103</v>
      </c>
      <c r="K575" s="109">
        <f>IF(编辑!S575="","",编辑!S575)</f>
        <v>1</v>
      </c>
      <c r="L575" s="109">
        <f>IF(编辑!T575="","",编辑!T575)</f>
        <v>1</v>
      </c>
      <c r="M575" s="109">
        <f>IF(编辑!U575="","",编辑!U575)</f>
        <v>200</v>
      </c>
      <c r="N575" s="109">
        <f>IF(编辑!V575="","",编辑!V575)</f>
        <v>3403</v>
      </c>
      <c r="O575" s="109">
        <f>IF(编辑!X575="","",编辑!X575)</f>
        <v>1</v>
      </c>
      <c r="P575" s="109">
        <f>IF(编辑!Y575="","",编辑!Y575)</f>
        <v>1</v>
      </c>
      <c r="Q575" s="109">
        <f>IF(编辑!Z575="","",编辑!Z575)</f>
        <v>200</v>
      </c>
      <c r="R575" s="109" t="str">
        <f>IF(编辑!AA575="","",编辑!AA575)</f>
        <v/>
      </c>
      <c r="S575" s="109" t="str">
        <f>IF(编辑!AC575="","",编辑!AC575)</f>
        <v/>
      </c>
      <c r="T575" s="109" t="str">
        <f>IF(编辑!AD575="","",编辑!AD575)</f>
        <v/>
      </c>
      <c r="U575" s="109" t="str">
        <f>IF(编辑!AE575="","",编辑!AE575)</f>
        <v/>
      </c>
      <c r="V575" s="109" t="str">
        <f>IF(编辑!AF575="","",编辑!AF575)</f>
        <v/>
      </c>
      <c r="W575" s="109" t="str">
        <f>IF(编辑!AH575="","",编辑!AH575)</f>
        <v/>
      </c>
      <c r="X575" s="109" t="str">
        <f>IF(编辑!AI575="","",编辑!AI575)</f>
        <v/>
      </c>
      <c r="Y575" s="109" t="str">
        <f>IF(编辑!AJ575="","",编辑!AJ575)</f>
        <v/>
      </c>
      <c r="Z575" s="109" t="str">
        <f>IF(编辑!AK575="","",编辑!AK575)</f>
        <v/>
      </c>
      <c r="AA575" s="109" t="str">
        <f>IF(编辑!AM575="","",编辑!AM575)</f>
        <v/>
      </c>
      <c r="AB575" s="109" t="str">
        <f>IF(编辑!AN575="","",编辑!AN575)</f>
        <v/>
      </c>
      <c r="AC575" s="111" t="str">
        <f>IF(编辑!AO575="","",编辑!AO575)</f>
        <v/>
      </c>
    </row>
    <row r="576" spans="1:29">
      <c r="A576" s="109">
        <f>IF(编辑!A576="","",编辑!A576)</f>
        <v>120077</v>
      </c>
      <c r="B576" s="109" t="str">
        <f>IF(编辑!B576="","",编辑!B576)</f>
        <v>日常任务</v>
      </c>
      <c r="C576" s="109">
        <f>IF(编辑!I576="","",编辑!I576)</f>
        <v>480</v>
      </c>
      <c r="D576" s="109">
        <f>IF(编辑!J576="","",编辑!J576)</f>
        <v>0</v>
      </c>
      <c r="E576" s="109" t="str">
        <f>IF(编辑!K576="","",编辑!K576)</f>
        <v/>
      </c>
      <c r="F576" s="109">
        <f>IF(编辑!L576="","",编辑!L576)</f>
        <v>3003</v>
      </c>
      <c r="G576" s="109">
        <f>IF(编辑!N576="","",编辑!N576)</f>
        <v>1</v>
      </c>
      <c r="H576" s="109">
        <f>IF(编辑!O576="","",编辑!O576)</f>
        <v>1</v>
      </c>
      <c r="I576" s="109">
        <f>IF(编辑!P576="","",编辑!P576)</f>
        <v>200</v>
      </c>
      <c r="J576" s="109">
        <f>IF(编辑!Q576="","",编辑!Q576)</f>
        <v>3103</v>
      </c>
      <c r="K576" s="109">
        <f>IF(编辑!S576="","",编辑!S576)</f>
        <v>1</v>
      </c>
      <c r="L576" s="109">
        <f>IF(编辑!T576="","",编辑!T576)</f>
        <v>1</v>
      </c>
      <c r="M576" s="109">
        <f>IF(编辑!U576="","",编辑!U576)</f>
        <v>200</v>
      </c>
      <c r="N576" s="109">
        <f>IF(编辑!V576="","",编辑!V576)</f>
        <v>3403</v>
      </c>
      <c r="O576" s="109">
        <f>IF(编辑!X576="","",编辑!X576)</f>
        <v>1</v>
      </c>
      <c r="P576" s="109">
        <f>IF(编辑!Y576="","",编辑!Y576)</f>
        <v>1</v>
      </c>
      <c r="Q576" s="109">
        <f>IF(编辑!Z576="","",编辑!Z576)</f>
        <v>200</v>
      </c>
      <c r="R576" s="109" t="str">
        <f>IF(编辑!AA576="","",编辑!AA576)</f>
        <v/>
      </c>
      <c r="S576" s="109" t="str">
        <f>IF(编辑!AC576="","",编辑!AC576)</f>
        <v/>
      </c>
      <c r="T576" s="109" t="str">
        <f>IF(编辑!AD576="","",编辑!AD576)</f>
        <v/>
      </c>
      <c r="U576" s="109" t="str">
        <f>IF(编辑!AE576="","",编辑!AE576)</f>
        <v/>
      </c>
      <c r="V576" s="109" t="str">
        <f>IF(编辑!AF576="","",编辑!AF576)</f>
        <v/>
      </c>
      <c r="W576" s="109" t="str">
        <f>IF(编辑!AH576="","",编辑!AH576)</f>
        <v/>
      </c>
      <c r="X576" s="109" t="str">
        <f>IF(编辑!AI576="","",编辑!AI576)</f>
        <v/>
      </c>
      <c r="Y576" s="109" t="str">
        <f>IF(编辑!AJ576="","",编辑!AJ576)</f>
        <v/>
      </c>
      <c r="Z576" s="109" t="str">
        <f>IF(编辑!AK576="","",编辑!AK576)</f>
        <v/>
      </c>
      <c r="AA576" s="109" t="str">
        <f>IF(编辑!AM576="","",编辑!AM576)</f>
        <v/>
      </c>
      <c r="AB576" s="109" t="str">
        <f>IF(编辑!AN576="","",编辑!AN576)</f>
        <v/>
      </c>
      <c r="AC576" s="111" t="str">
        <f>IF(编辑!AO576="","",编辑!AO576)</f>
        <v/>
      </c>
    </row>
    <row r="577" spans="1:29">
      <c r="A577" s="109">
        <f>IF(编辑!A577="","",编辑!A577)</f>
        <v>120078</v>
      </c>
      <c r="B577" s="109" t="str">
        <f>IF(编辑!B577="","",编辑!B577)</f>
        <v>日常任务</v>
      </c>
      <c r="C577" s="109">
        <f>IF(编辑!I577="","",编辑!I577)</f>
        <v>480</v>
      </c>
      <c r="D577" s="109">
        <f>IF(编辑!J577="","",编辑!J577)</f>
        <v>0</v>
      </c>
      <c r="E577" s="109" t="str">
        <f>IF(编辑!K577="","",编辑!K577)</f>
        <v/>
      </c>
      <c r="F577" s="109">
        <f>IF(编辑!L577="","",编辑!L577)</f>
        <v>3003</v>
      </c>
      <c r="G577" s="109">
        <f>IF(编辑!N577="","",编辑!N577)</f>
        <v>1</v>
      </c>
      <c r="H577" s="109">
        <f>IF(编辑!O577="","",编辑!O577)</f>
        <v>1</v>
      </c>
      <c r="I577" s="109">
        <f>IF(编辑!P577="","",编辑!P577)</f>
        <v>200</v>
      </c>
      <c r="J577" s="109">
        <f>IF(编辑!Q577="","",编辑!Q577)</f>
        <v>3103</v>
      </c>
      <c r="K577" s="109">
        <f>IF(编辑!S577="","",编辑!S577)</f>
        <v>1</v>
      </c>
      <c r="L577" s="109">
        <f>IF(编辑!T577="","",编辑!T577)</f>
        <v>1</v>
      </c>
      <c r="M577" s="109">
        <f>IF(编辑!U577="","",编辑!U577)</f>
        <v>200</v>
      </c>
      <c r="N577" s="109">
        <f>IF(编辑!V577="","",编辑!V577)</f>
        <v>3403</v>
      </c>
      <c r="O577" s="109">
        <f>IF(编辑!X577="","",编辑!X577)</f>
        <v>1</v>
      </c>
      <c r="P577" s="109">
        <f>IF(编辑!Y577="","",编辑!Y577)</f>
        <v>1</v>
      </c>
      <c r="Q577" s="109">
        <f>IF(编辑!Z577="","",编辑!Z577)</f>
        <v>200</v>
      </c>
      <c r="R577" s="109" t="str">
        <f>IF(编辑!AA577="","",编辑!AA577)</f>
        <v/>
      </c>
      <c r="S577" s="109" t="str">
        <f>IF(编辑!AC577="","",编辑!AC577)</f>
        <v/>
      </c>
      <c r="T577" s="109" t="str">
        <f>IF(编辑!AD577="","",编辑!AD577)</f>
        <v/>
      </c>
      <c r="U577" s="109" t="str">
        <f>IF(编辑!AE577="","",编辑!AE577)</f>
        <v/>
      </c>
      <c r="V577" s="109" t="str">
        <f>IF(编辑!AF577="","",编辑!AF577)</f>
        <v/>
      </c>
      <c r="W577" s="109" t="str">
        <f>IF(编辑!AH577="","",编辑!AH577)</f>
        <v/>
      </c>
      <c r="X577" s="109" t="str">
        <f>IF(编辑!AI577="","",编辑!AI577)</f>
        <v/>
      </c>
      <c r="Y577" s="109" t="str">
        <f>IF(编辑!AJ577="","",编辑!AJ577)</f>
        <v/>
      </c>
      <c r="Z577" s="109" t="str">
        <f>IF(编辑!AK577="","",编辑!AK577)</f>
        <v/>
      </c>
      <c r="AA577" s="109" t="str">
        <f>IF(编辑!AM577="","",编辑!AM577)</f>
        <v/>
      </c>
      <c r="AB577" s="109" t="str">
        <f>IF(编辑!AN577="","",编辑!AN577)</f>
        <v/>
      </c>
      <c r="AC577" s="111" t="str">
        <f>IF(编辑!AO577="","",编辑!AO577)</f>
        <v/>
      </c>
    </row>
    <row r="578" spans="1:29">
      <c r="A578" s="109">
        <f>IF(编辑!A578="","",编辑!A578)</f>
        <v>120079</v>
      </c>
      <c r="B578" s="109" t="str">
        <f>IF(编辑!B578="","",编辑!B578)</f>
        <v>日常任务</v>
      </c>
      <c r="C578" s="109">
        <f>IF(编辑!I578="","",编辑!I578)</f>
        <v>480</v>
      </c>
      <c r="D578" s="109">
        <f>IF(编辑!J578="","",编辑!J578)</f>
        <v>0</v>
      </c>
      <c r="E578" s="109" t="str">
        <f>IF(编辑!K578="","",编辑!K578)</f>
        <v/>
      </c>
      <c r="F578" s="109">
        <f>IF(编辑!L578="","",编辑!L578)</f>
        <v>3003</v>
      </c>
      <c r="G578" s="109">
        <f>IF(编辑!N578="","",编辑!N578)</f>
        <v>1</v>
      </c>
      <c r="H578" s="109">
        <f>IF(编辑!O578="","",编辑!O578)</f>
        <v>1</v>
      </c>
      <c r="I578" s="109">
        <f>IF(编辑!P578="","",编辑!P578)</f>
        <v>200</v>
      </c>
      <c r="J578" s="109">
        <f>IF(编辑!Q578="","",编辑!Q578)</f>
        <v>3103</v>
      </c>
      <c r="K578" s="109">
        <f>IF(编辑!S578="","",编辑!S578)</f>
        <v>1</v>
      </c>
      <c r="L578" s="109">
        <f>IF(编辑!T578="","",编辑!T578)</f>
        <v>1</v>
      </c>
      <c r="M578" s="109">
        <f>IF(编辑!U578="","",编辑!U578)</f>
        <v>200</v>
      </c>
      <c r="N578" s="109">
        <f>IF(编辑!V578="","",编辑!V578)</f>
        <v>3403</v>
      </c>
      <c r="O578" s="109">
        <f>IF(编辑!X578="","",编辑!X578)</f>
        <v>1</v>
      </c>
      <c r="P578" s="109">
        <f>IF(编辑!Y578="","",编辑!Y578)</f>
        <v>1</v>
      </c>
      <c r="Q578" s="109">
        <f>IF(编辑!Z578="","",编辑!Z578)</f>
        <v>200</v>
      </c>
      <c r="R578" s="109" t="str">
        <f>IF(编辑!AA578="","",编辑!AA578)</f>
        <v/>
      </c>
      <c r="S578" s="109" t="str">
        <f>IF(编辑!AC578="","",编辑!AC578)</f>
        <v/>
      </c>
      <c r="T578" s="109" t="str">
        <f>IF(编辑!AD578="","",编辑!AD578)</f>
        <v/>
      </c>
      <c r="U578" s="109" t="str">
        <f>IF(编辑!AE578="","",编辑!AE578)</f>
        <v/>
      </c>
      <c r="V578" s="109" t="str">
        <f>IF(编辑!AF578="","",编辑!AF578)</f>
        <v/>
      </c>
      <c r="W578" s="109" t="str">
        <f>IF(编辑!AH578="","",编辑!AH578)</f>
        <v/>
      </c>
      <c r="X578" s="109" t="str">
        <f>IF(编辑!AI578="","",编辑!AI578)</f>
        <v/>
      </c>
      <c r="Y578" s="109" t="str">
        <f>IF(编辑!AJ578="","",编辑!AJ578)</f>
        <v/>
      </c>
      <c r="Z578" s="109" t="str">
        <f>IF(编辑!AK578="","",编辑!AK578)</f>
        <v/>
      </c>
      <c r="AA578" s="109" t="str">
        <f>IF(编辑!AM578="","",编辑!AM578)</f>
        <v/>
      </c>
      <c r="AB578" s="109" t="str">
        <f>IF(编辑!AN578="","",编辑!AN578)</f>
        <v/>
      </c>
      <c r="AC578" s="111" t="str">
        <f>IF(编辑!AO578="","",编辑!AO578)</f>
        <v/>
      </c>
    </row>
    <row r="579" spans="1:29">
      <c r="A579" s="109">
        <f>IF(编辑!A579="","",编辑!A579)</f>
        <v>120080</v>
      </c>
      <c r="B579" s="109" t="str">
        <f>IF(编辑!B579="","",编辑!B579)</f>
        <v>日常任务</v>
      </c>
      <c r="C579" s="109">
        <f>IF(编辑!I579="","",编辑!I579)</f>
        <v>480</v>
      </c>
      <c r="D579" s="109">
        <f>IF(编辑!J579="","",编辑!J579)</f>
        <v>0</v>
      </c>
      <c r="E579" s="109" t="str">
        <f>IF(编辑!K579="","",编辑!K579)</f>
        <v/>
      </c>
      <c r="F579" s="109">
        <f>IF(编辑!L579="","",编辑!L579)</f>
        <v>3003</v>
      </c>
      <c r="G579" s="109">
        <f>IF(编辑!N579="","",编辑!N579)</f>
        <v>1</v>
      </c>
      <c r="H579" s="109">
        <f>IF(编辑!O579="","",编辑!O579)</f>
        <v>1</v>
      </c>
      <c r="I579" s="109">
        <f>IF(编辑!P579="","",编辑!P579)</f>
        <v>200</v>
      </c>
      <c r="J579" s="109">
        <f>IF(编辑!Q579="","",编辑!Q579)</f>
        <v>3103</v>
      </c>
      <c r="K579" s="109">
        <f>IF(编辑!S579="","",编辑!S579)</f>
        <v>1</v>
      </c>
      <c r="L579" s="109">
        <f>IF(编辑!T579="","",编辑!T579)</f>
        <v>1</v>
      </c>
      <c r="M579" s="109">
        <f>IF(编辑!U579="","",编辑!U579)</f>
        <v>200</v>
      </c>
      <c r="N579" s="109">
        <f>IF(编辑!V579="","",编辑!V579)</f>
        <v>3403</v>
      </c>
      <c r="O579" s="109">
        <f>IF(编辑!X579="","",编辑!X579)</f>
        <v>1</v>
      </c>
      <c r="P579" s="109">
        <f>IF(编辑!Y579="","",编辑!Y579)</f>
        <v>1</v>
      </c>
      <c r="Q579" s="109">
        <f>IF(编辑!Z579="","",编辑!Z579)</f>
        <v>200</v>
      </c>
      <c r="R579" s="109" t="str">
        <f>IF(编辑!AA579="","",编辑!AA579)</f>
        <v/>
      </c>
      <c r="S579" s="109" t="str">
        <f>IF(编辑!AC579="","",编辑!AC579)</f>
        <v/>
      </c>
      <c r="T579" s="109" t="str">
        <f>IF(编辑!AD579="","",编辑!AD579)</f>
        <v/>
      </c>
      <c r="U579" s="109" t="str">
        <f>IF(编辑!AE579="","",编辑!AE579)</f>
        <v/>
      </c>
      <c r="V579" s="109" t="str">
        <f>IF(编辑!AF579="","",编辑!AF579)</f>
        <v/>
      </c>
      <c r="W579" s="109" t="str">
        <f>IF(编辑!AH579="","",编辑!AH579)</f>
        <v/>
      </c>
      <c r="X579" s="109" t="str">
        <f>IF(编辑!AI579="","",编辑!AI579)</f>
        <v/>
      </c>
      <c r="Y579" s="109" t="str">
        <f>IF(编辑!AJ579="","",编辑!AJ579)</f>
        <v/>
      </c>
      <c r="Z579" s="109" t="str">
        <f>IF(编辑!AK579="","",编辑!AK579)</f>
        <v/>
      </c>
      <c r="AA579" s="109" t="str">
        <f>IF(编辑!AM579="","",编辑!AM579)</f>
        <v/>
      </c>
      <c r="AB579" s="109" t="str">
        <f>IF(编辑!AN579="","",编辑!AN579)</f>
        <v/>
      </c>
      <c r="AC579" s="111" t="str">
        <f>IF(编辑!AO579="","",编辑!AO579)</f>
        <v/>
      </c>
    </row>
    <row r="580" spans="1:29">
      <c r="A580" s="109">
        <f>IF(编辑!A580="","",编辑!A580)</f>
        <v>120081</v>
      </c>
      <c r="B580" s="109" t="str">
        <f>IF(编辑!B580="","",编辑!B580)</f>
        <v>日常任务</v>
      </c>
      <c r="C580" s="109">
        <f>IF(编辑!I580="","",编辑!I580)</f>
        <v>480</v>
      </c>
      <c r="D580" s="109">
        <f>IF(编辑!J580="","",编辑!J580)</f>
        <v>0</v>
      </c>
      <c r="E580" s="109" t="str">
        <f>IF(编辑!K580="","",编辑!K580)</f>
        <v/>
      </c>
      <c r="F580" s="109">
        <f>IF(编辑!L580="","",编辑!L580)</f>
        <v>3003</v>
      </c>
      <c r="G580" s="109">
        <f>IF(编辑!N580="","",编辑!N580)</f>
        <v>1</v>
      </c>
      <c r="H580" s="109">
        <f>IF(编辑!O580="","",编辑!O580)</f>
        <v>1</v>
      </c>
      <c r="I580" s="109">
        <f>IF(编辑!P580="","",编辑!P580)</f>
        <v>200</v>
      </c>
      <c r="J580" s="109">
        <f>IF(编辑!Q580="","",编辑!Q580)</f>
        <v>3103</v>
      </c>
      <c r="K580" s="109">
        <f>IF(编辑!S580="","",编辑!S580)</f>
        <v>1</v>
      </c>
      <c r="L580" s="109">
        <f>IF(编辑!T580="","",编辑!T580)</f>
        <v>1</v>
      </c>
      <c r="M580" s="109">
        <f>IF(编辑!U580="","",编辑!U580)</f>
        <v>200</v>
      </c>
      <c r="N580" s="109">
        <f>IF(编辑!V580="","",编辑!V580)</f>
        <v>3403</v>
      </c>
      <c r="O580" s="109">
        <f>IF(编辑!X580="","",编辑!X580)</f>
        <v>1</v>
      </c>
      <c r="P580" s="109">
        <f>IF(编辑!Y580="","",编辑!Y580)</f>
        <v>1</v>
      </c>
      <c r="Q580" s="109">
        <f>IF(编辑!Z580="","",编辑!Z580)</f>
        <v>200</v>
      </c>
      <c r="R580" s="109" t="str">
        <f>IF(编辑!AA580="","",编辑!AA580)</f>
        <v/>
      </c>
      <c r="S580" s="109" t="str">
        <f>IF(编辑!AC580="","",编辑!AC580)</f>
        <v/>
      </c>
      <c r="T580" s="109" t="str">
        <f>IF(编辑!AD580="","",编辑!AD580)</f>
        <v/>
      </c>
      <c r="U580" s="109" t="str">
        <f>IF(编辑!AE580="","",编辑!AE580)</f>
        <v/>
      </c>
      <c r="V580" s="109" t="str">
        <f>IF(编辑!AF580="","",编辑!AF580)</f>
        <v/>
      </c>
      <c r="W580" s="109" t="str">
        <f>IF(编辑!AH580="","",编辑!AH580)</f>
        <v/>
      </c>
      <c r="X580" s="109" t="str">
        <f>IF(编辑!AI580="","",编辑!AI580)</f>
        <v/>
      </c>
      <c r="Y580" s="109" t="str">
        <f>IF(编辑!AJ580="","",编辑!AJ580)</f>
        <v/>
      </c>
      <c r="Z580" s="109" t="str">
        <f>IF(编辑!AK580="","",编辑!AK580)</f>
        <v/>
      </c>
      <c r="AA580" s="109" t="str">
        <f>IF(编辑!AM580="","",编辑!AM580)</f>
        <v/>
      </c>
      <c r="AB580" s="109" t="str">
        <f>IF(编辑!AN580="","",编辑!AN580)</f>
        <v/>
      </c>
      <c r="AC580" s="111" t="str">
        <f>IF(编辑!AO580="","",编辑!AO580)</f>
        <v/>
      </c>
    </row>
    <row r="581" spans="1:29">
      <c r="A581" s="109">
        <f>IF(编辑!A581="","",编辑!A581)</f>
        <v>120082</v>
      </c>
      <c r="B581" s="109" t="str">
        <f>IF(编辑!B581="","",编辑!B581)</f>
        <v>日常任务</v>
      </c>
      <c r="C581" s="109">
        <f>IF(编辑!I581="","",编辑!I581)</f>
        <v>480</v>
      </c>
      <c r="D581" s="109">
        <f>IF(编辑!J581="","",编辑!J581)</f>
        <v>0</v>
      </c>
      <c r="E581" s="109" t="str">
        <f>IF(编辑!K581="","",编辑!K581)</f>
        <v/>
      </c>
      <c r="F581" s="109">
        <f>IF(编辑!L581="","",编辑!L581)</f>
        <v>3003</v>
      </c>
      <c r="G581" s="109">
        <f>IF(编辑!N581="","",编辑!N581)</f>
        <v>1</v>
      </c>
      <c r="H581" s="109">
        <f>IF(编辑!O581="","",编辑!O581)</f>
        <v>1</v>
      </c>
      <c r="I581" s="109">
        <f>IF(编辑!P581="","",编辑!P581)</f>
        <v>200</v>
      </c>
      <c r="J581" s="109">
        <f>IF(编辑!Q581="","",编辑!Q581)</f>
        <v>3103</v>
      </c>
      <c r="K581" s="109">
        <f>IF(编辑!S581="","",编辑!S581)</f>
        <v>1</v>
      </c>
      <c r="L581" s="109">
        <f>IF(编辑!T581="","",编辑!T581)</f>
        <v>1</v>
      </c>
      <c r="M581" s="109">
        <f>IF(编辑!U581="","",编辑!U581)</f>
        <v>200</v>
      </c>
      <c r="N581" s="109">
        <f>IF(编辑!V581="","",编辑!V581)</f>
        <v>3403</v>
      </c>
      <c r="O581" s="109">
        <f>IF(编辑!X581="","",编辑!X581)</f>
        <v>1</v>
      </c>
      <c r="P581" s="109">
        <f>IF(编辑!Y581="","",编辑!Y581)</f>
        <v>1</v>
      </c>
      <c r="Q581" s="109">
        <f>IF(编辑!Z581="","",编辑!Z581)</f>
        <v>200</v>
      </c>
      <c r="R581" s="109" t="str">
        <f>IF(编辑!AA581="","",编辑!AA581)</f>
        <v/>
      </c>
      <c r="S581" s="109" t="str">
        <f>IF(编辑!AC581="","",编辑!AC581)</f>
        <v/>
      </c>
      <c r="T581" s="109" t="str">
        <f>IF(编辑!AD581="","",编辑!AD581)</f>
        <v/>
      </c>
      <c r="U581" s="109" t="str">
        <f>IF(编辑!AE581="","",编辑!AE581)</f>
        <v/>
      </c>
      <c r="V581" s="109" t="str">
        <f>IF(编辑!AF581="","",编辑!AF581)</f>
        <v/>
      </c>
      <c r="W581" s="109" t="str">
        <f>IF(编辑!AH581="","",编辑!AH581)</f>
        <v/>
      </c>
      <c r="X581" s="109" t="str">
        <f>IF(编辑!AI581="","",编辑!AI581)</f>
        <v/>
      </c>
      <c r="Y581" s="109" t="str">
        <f>IF(编辑!AJ581="","",编辑!AJ581)</f>
        <v/>
      </c>
      <c r="Z581" s="109" t="str">
        <f>IF(编辑!AK581="","",编辑!AK581)</f>
        <v/>
      </c>
      <c r="AA581" s="109" t="str">
        <f>IF(编辑!AM581="","",编辑!AM581)</f>
        <v/>
      </c>
      <c r="AB581" s="109" t="str">
        <f>IF(编辑!AN581="","",编辑!AN581)</f>
        <v/>
      </c>
      <c r="AC581" s="111" t="str">
        <f>IF(编辑!AO581="","",编辑!AO581)</f>
        <v/>
      </c>
    </row>
    <row r="582" spans="1:29">
      <c r="A582" s="109">
        <f>IF(编辑!A582="","",编辑!A582)</f>
        <v>120083</v>
      </c>
      <c r="B582" s="109" t="str">
        <f>IF(编辑!B582="","",编辑!B582)</f>
        <v>日常任务</v>
      </c>
      <c r="C582" s="109">
        <f>IF(编辑!I582="","",编辑!I582)</f>
        <v>480</v>
      </c>
      <c r="D582" s="109">
        <f>IF(编辑!J582="","",编辑!J582)</f>
        <v>0</v>
      </c>
      <c r="E582" s="109" t="str">
        <f>IF(编辑!K582="","",编辑!K582)</f>
        <v/>
      </c>
      <c r="F582" s="109">
        <f>IF(编辑!L582="","",编辑!L582)</f>
        <v>3003</v>
      </c>
      <c r="G582" s="109">
        <f>IF(编辑!N582="","",编辑!N582)</f>
        <v>1</v>
      </c>
      <c r="H582" s="109">
        <f>IF(编辑!O582="","",编辑!O582)</f>
        <v>1</v>
      </c>
      <c r="I582" s="109">
        <f>IF(编辑!P582="","",编辑!P582)</f>
        <v>200</v>
      </c>
      <c r="J582" s="109">
        <f>IF(编辑!Q582="","",编辑!Q582)</f>
        <v>3103</v>
      </c>
      <c r="K582" s="109">
        <f>IF(编辑!S582="","",编辑!S582)</f>
        <v>1</v>
      </c>
      <c r="L582" s="109">
        <f>IF(编辑!T582="","",编辑!T582)</f>
        <v>1</v>
      </c>
      <c r="M582" s="109">
        <f>IF(编辑!U582="","",编辑!U582)</f>
        <v>200</v>
      </c>
      <c r="N582" s="109">
        <f>IF(编辑!V582="","",编辑!V582)</f>
        <v>3403</v>
      </c>
      <c r="O582" s="109">
        <f>IF(编辑!X582="","",编辑!X582)</f>
        <v>1</v>
      </c>
      <c r="P582" s="109">
        <f>IF(编辑!Y582="","",编辑!Y582)</f>
        <v>1</v>
      </c>
      <c r="Q582" s="109">
        <f>IF(编辑!Z582="","",编辑!Z582)</f>
        <v>200</v>
      </c>
      <c r="R582" s="109" t="str">
        <f>IF(编辑!AA582="","",编辑!AA582)</f>
        <v/>
      </c>
      <c r="S582" s="109" t="str">
        <f>IF(编辑!AC582="","",编辑!AC582)</f>
        <v/>
      </c>
      <c r="T582" s="109" t="str">
        <f>IF(编辑!AD582="","",编辑!AD582)</f>
        <v/>
      </c>
      <c r="U582" s="109" t="str">
        <f>IF(编辑!AE582="","",编辑!AE582)</f>
        <v/>
      </c>
      <c r="V582" s="109" t="str">
        <f>IF(编辑!AF582="","",编辑!AF582)</f>
        <v/>
      </c>
      <c r="W582" s="109" t="str">
        <f>IF(编辑!AH582="","",编辑!AH582)</f>
        <v/>
      </c>
      <c r="X582" s="109" t="str">
        <f>IF(编辑!AI582="","",编辑!AI582)</f>
        <v/>
      </c>
      <c r="Y582" s="109" t="str">
        <f>IF(编辑!AJ582="","",编辑!AJ582)</f>
        <v/>
      </c>
      <c r="Z582" s="109" t="str">
        <f>IF(编辑!AK582="","",编辑!AK582)</f>
        <v/>
      </c>
      <c r="AA582" s="109" t="str">
        <f>IF(编辑!AM582="","",编辑!AM582)</f>
        <v/>
      </c>
      <c r="AB582" s="109" t="str">
        <f>IF(编辑!AN582="","",编辑!AN582)</f>
        <v/>
      </c>
      <c r="AC582" s="111" t="str">
        <f>IF(编辑!AO582="","",编辑!AO582)</f>
        <v/>
      </c>
    </row>
    <row r="583" spans="1:29">
      <c r="A583" s="109">
        <f>IF(编辑!A583="","",编辑!A583)</f>
        <v>120084</v>
      </c>
      <c r="B583" s="109" t="str">
        <f>IF(编辑!B583="","",编辑!B583)</f>
        <v>日常任务</v>
      </c>
      <c r="C583" s="109">
        <f>IF(编辑!I583="","",编辑!I583)</f>
        <v>480</v>
      </c>
      <c r="D583" s="109">
        <f>IF(编辑!J583="","",编辑!J583)</f>
        <v>0</v>
      </c>
      <c r="E583" s="109" t="str">
        <f>IF(编辑!K583="","",编辑!K583)</f>
        <v/>
      </c>
      <c r="F583" s="109">
        <f>IF(编辑!L583="","",编辑!L583)</f>
        <v>3003</v>
      </c>
      <c r="G583" s="109">
        <f>IF(编辑!N583="","",编辑!N583)</f>
        <v>1</v>
      </c>
      <c r="H583" s="109">
        <f>IF(编辑!O583="","",编辑!O583)</f>
        <v>1</v>
      </c>
      <c r="I583" s="109">
        <f>IF(编辑!P583="","",编辑!P583)</f>
        <v>200</v>
      </c>
      <c r="J583" s="109">
        <f>IF(编辑!Q583="","",编辑!Q583)</f>
        <v>3103</v>
      </c>
      <c r="K583" s="109">
        <f>IF(编辑!S583="","",编辑!S583)</f>
        <v>1</v>
      </c>
      <c r="L583" s="109">
        <f>IF(编辑!T583="","",编辑!T583)</f>
        <v>1</v>
      </c>
      <c r="M583" s="109">
        <f>IF(编辑!U583="","",编辑!U583)</f>
        <v>200</v>
      </c>
      <c r="N583" s="109">
        <f>IF(编辑!V583="","",编辑!V583)</f>
        <v>3403</v>
      </c>
      <c r="O583" s="109">
        <f>IF(编辑!X583="","",编辑!X583)</f>
        <v>1</v>
      </c>
      <c r="P583" s="109">
        <f>IF(编辑!Y583="","",编辑!Y583)</f>
        <v>1</v>
      </c>
      <c r="Q583" s="109">
        <f>IF(编辑!Z583="","",编辑!Z583)</f>
        <v>200</v>
      </c>
      <c r="R583" s="109" t="str">
        <f>IF(编辑!AA583="","",编辑!AA583)</f>
        <v/>
      </c>
      <c r="S583" s="109" t="str">
        <f>IF(编辑!AC583="","",编辑!AC583)</f>
        <v/>
      </c>
      <c r="T583" s="109" t="str">
        <f>IF(编辑!AD583="","",编辑!AD583)</f>
        <v/>
      </c>
      <c r="U583" s="109" t="str">
        <f>IF(编辑!AE583="","",编辑!AE583)</f>
        <v/>
      </c>
      <c r="V583" s="109" t="str">
        <f>IF(编辑!AF583="","",编辑!AF583)</f>
        <v/>
      </c>
      <c r="W583" s="109" t="str">
        <f>IF(编辑!AH583="","",编辑!AH583)</f>
        <v/>
      </c>
      <c r="X583" s="109" t="str">
        <f>IF(编辑!AI583="","",编辑!AI583)</f>
        <v/>
      </c>
      <c r="Y583" s="109" t="str">
        <f>IF(编辑!AJ583="","",编辑!AJ583)</f>
        <v/>
      </c>
      <c r="Z583" s="109" t="str">
        <f>IF(编辑!AK583="","",编辑!AK583)</f>
        <v/>
      </c>
      <c r="AA583" s="109" t="str">
        <f>IF(编辑!AM583="","",编辑!AM583)</f>
        <v/>
      </c>
      <c r="AB583" s="109" t="str">
        <f>IF(编辑!AN583="","",编辑!AN583)</f>
        <v/>
      </c>
      <c r="AC583" s="111" t="str">
        <f>IF(编辑!AO583="","",编辑!AO583)</f>
        <v/>
      </c>
    </row>
    <row r="584" spans="1:29">
      <c r="A584" s="109">
        <f>IF(编辑!A584="","",编辑!A584)</f>
        <v>120085</v>
      </c>
      <c r="B584" s="109" t="str">
        <f>IF(编辑!B584="","",编辑!B584)</f>
        <v>日常任务</v>
      </c>
      <c r="C584" s="109">
        <f>IF(编辑!I584="","",编辑!I584)</f>
        <v>480</v>
      </c>
      <c r="D584" s="109">
        <f>IF(编辑!J584="","",编辑!J584)</f>
        <v>0</v>
      </c>
      <c r="E584" s="109" t="str">
        <f>IF(编辑!K584="","",编辑!K584)</f>
        <v/>
      </c>
      <c r="F584" s="109">
        <f>IF(编辑!L584="","",编辑!L584)</f>
        <v>3003</v>
      </c>
      <c r="G584" s="109">
        <f>IF(编辑!N584="","",编辑!N584)</f>
        <v>1</v>
      </c>
      <c r="H584" s="109">
        <f>IF(编辑!O584="","",编辑!O584)</f>
        <v>1</v>
      </c>
      <c r="I584" s="109">
        <f>IF(编辑!P584="","",编辑!P584)</f>
        <v>200</v>
      </c>
      <c r="J584" s="109">
        <f>IF(编辑!Q584="","",编辑!Q584)</f>
        <v>3103</v>
      </c>
      <c r="K584" s="109">
        <f>IF(编辑!S584="","",编辑!S584)</f>
        <v>1</v>
      </c>
      <c r="L584" s="109">
        <f>IF(编辑!T584="","",编辑!T584)</f>
        <v>1</v>
      </c>
      <c r="M584" s="109">
        <f>IF(编辑!U584="","",编辑!U584)</f>
        <v>200</v>
      </c>
      <c r="N584" s="109">
        <f>IF(编辑!V584="","",编辑!V584)</f>
        <v>3403</v>
      </c>
      <c r="O584" s="109">
        <f>IF(编辑!X584="","",编辑!X584)</f>
        <v>1</v>
      </c>
      <c r="P584" s="109">
        <f>IF(编辑!Y584="","",编辑!Y584)</f>
        <v>1</v>
      </c>
      <c r="Q584" s="109">
        <f>IF(编辑!Z584="","",编辑!Z584)</f>
        <v>200</v>
      </c>
      <c r="R584" s="109" t="str">
        <f>IF(编辑!AA584="","",编辑!AA584)</f>
        <v/>
      </c>
      <c r="S584" s="109" t="str">
        <f>IF(编辑!AC584="","",编辑!AC584)</f>
        <v/>
      </c>
      <c r="T584" s="109" t="str">
        <f>IF(编辑!AD584="","",编辑!AD584)</f>
        <v/>
      </c>
      <c r="U584" s="109" t="str">
        <f>IF(编辑!AE584="","",编辑!AE584)</f>
        <v/>
      </c>
      <c r="V584" s="109" t="str">
        <f>IF(编辑!AF584="","",编辑!AF584)</f>
        <v/>
      </c>
      <c r="W584" s="109" t="str">
        <f>IF(编辑!AH584="","",编辑!AH584)</f>
        <v/>
      </c>
      <c r="X584" s="109" t="str">
        <f>IF(编辑!AI584="","",编辑!AI584)</f>
        <v/>
      </c>
      <c r="Y584" s="109" t="str">
        <f>IF(编辑!AJ584="","",编辑!AJ584)</f>
        <v/>
      </c>
      <c r="Z584" s="109" t="str">
        <f>IF(编辑!AK584="","",编辑!AK584)</f>
        <v/>
      </c>
      <c r="AA584" s="109" t="str">
        <f>IF(编辑!AM584="","",编辑!AM584)</f>
        <v/>
      </c>
      <c r="AB584" s="109" t="str">
        <f>IF(编辑!AN584="","",编辑!AN584)</f>
        <v/>
      </c>
      <c r="AC584" s="111" t="str">
        <f>IF(编辑!AO584="","",编辑!AO584)</f>
        <v/>
      </c>
    </row>
    <row r="585" spans="1:29">
      <c r="A585" s="109">
        <f>IF(编辑!A585="","",编辑!A585)</f>
        <v>120086</v>
      </c>
      <c r="B585" s="109" t="str">
        <f>IF(编辑!B585="","",编辑!B585)</f>
        <v>日常任务</v>
      </c>
      <c r="C585" s="109">
        <f>IF(编辑!I585="","",编辑!I585)</f>
        <v>480</v>
      </c>
      <c r="D585" s="109">
        <f>IF(编辑!J585="","",编辑!J585)</f>
        <v>0</v>
      </c>
      <c r="E585" s="109" t="str">
        <f>IF(编辑!K585="","",编辑!K585)</f>
        <v/>
      </c>
      <c r="F585" s="109">
        <f>IF(编辑!L585="","",编辑!L585)</f>
        <v>3003</v>
      </c>
      <c r="G585" s="109">
        <f>IF(编辑!N585="","",编辑!N585)</f>
        <v>1</v>
      </c>
      <c r="H585" s="109">
        <f>IF(编辑!O585="","",编辑!O585)</f>
        <v>1</v>
      </c>
      <c r="I585" s="109">
        <f>IF(编辑!P585="","",编辑!P585)</f>
        <v>200</v>
      </c>
      <c r="J585" s="109">
        <f>IF(编辑!Q585="","",编辑!Q585)</f>
        <v>3103</v>
      </c>
      <c r="K585" s="109">
        <f>IF(编辑!S585="","",编辑!S585)</f>
        <v>1</v>
      </c>
      <c r="L585" s="109">
        <f>IF(编辑!T585="","",编辑!T585)</f>
        <v>1</v>
      </c>
      <c r="M585" s="109">
        <f>IF(编辑!U585="","",编辑!U585)</f>
        <v>200</v>
      </c>
      <c r="N585" s="109">
        <f>IF(编辑!V585="","",编辑!V585)</f>
        <v>3403</v>
      </c>
      <c r="O585" s="109">
        <f>IF(编辑!X585="","",编辑!X585)</f>
        <v>1</v>
      </c>
      <c r="P585" s="109">
        <f>IF(编辑!Y585="","",编辑!Y585)</f>
        <v>1</v>
      </c>
      <c r="Q585" s="109">
        <f>IF(编辑!Z585="","",编辑!Z585)</f>
        <v>200</v>
      </c>
      <c r="R585" s="109" t="str">
        <f>IF(编辑!AA585="","",编辑!AA585)</f>
        <v/>
      </c>
      <c r="S585" s="109" t="str">
        <f>IF(编辑!AC585="","",编辑!AC585)</f>
        <v/>
      </c>
      <c r="T585" s="109" t="str">
        <f>IF(编辑!AD585="","",编辑!AD585)</f>
        <v/>
      </c>
      <c r="U585" s="109" t="str">
        <f>IF(编辑!AE585="","",编辑!AE585)</f>
        <v/>
      </c>
      <c r="V585" s="109" t="str">
        <f>IF(编辑!AF585="","",编辑!AF585)</f>
        <v/>
      </c>
      <c r="W585" s="109" t="str">
        <f>IF(编辑!AH585="","",编辑!AH585)</f>
        <v/>
      </c>
      <c r="X585" s="109" t="str">
        <f>IF(编辑!AI585="","",编辑!AI585)</f>
        <v/>
      </c>
      <c r="Y585" s="109" t="str">
        <f>IF(编辑!AJ585="","",编辑!AJ585)</f>
        <v/>
      </c>
      <c r="Z585" s="109" t="str">
        <f>IF(编辑!AK585="","",编辑!AK585)</f>
        <v/>
      </c>
      <c r="AA585" s="109" t="str">
        <f>IF(编辑!AM585="","",编辑!AM585)</f>
        <v/>
      </c>
      <c r="AB585" s="109" t="str">
        <f>IF(编辑!AN585="","",编辑!AN585)</f>
        <v/>
      </c>
      <c r="AC585" s="111" t="str">
        <f>IF(编辑!AO585="","",编辑!AO585)</f>
        <v/>
      </c>
    </row>
    <row r="586" spans="1:29">
      <c r="A586" s="109">
        <f>IF(编辑!A586="","",编辑!A586)</f>
        <v>120087</v>
      </c>
      <c r="B586" s="109" t="str">
        <f>IF(编辑!B586="","",编辑!B586)</f>
        <v>日常任务</v>
      </c>
      <c r="C586" s="109">
        <f>IF(编辑!I586="","",编辑!I586)</f>
        <v>480</v>
      </c>
      <c r="D586" s="109">
        <f>IF(编辑!J586="","",编辑!J586)</f>
        <v>0</v>
      </c>
      <c r="E586" s="109" t="str">
        <f>IF(编辑!K586="","",编辑!K586)</f>
        <v/>
      </c>
      <c r="F586" s="109">
        <f>IF(编辑!L586="","",编辑!L586)</f>
        <v>3003</v>
      </c>
      <c r="G586" s="109">
        <f>IF(编辑!N586="","",编辑!N586)</f>
        <v>1</v>
      </c>
      <c r="H586" s="109">
        <f>IF(编辑!O586="","",编辑!O586)</f>
        <v>1</v>
      </c>
      <c r="I586" s="109">
        <f>IF(编辑!P586="","",编辑!P586)</f>
        <v>200</v>
      </c>
      <c r="J586" s="109">
        <f>IF(编辑!Q586="","",编辑!Q586)</f>
        <v>3103</v>
      </c>
      <c r="K586" s="109">
        <f>IF(编辑!S586="","",编辑!S586)</f>
        <v>1</v>
      </c>
      <c r="L586" s="109">
        <f>IF(编辑!T586="","",编辑!T586)</f>
        <v>1</v>
      </c>
      <c r="M586" s="109">
        <f>IF(编辑!U586="","",编辑!U586)</f>
        <v>200</v>
      </c>
      <c r="N586" s="109">
        <f>IF(编辑!V586="","",编辑!V586)</f>
        <v>3403</v>
      </c>
      <c r="O586" s="109">
        <f>IF(编辑!X586="","",编辑!X586)</f>
        <v>1</v>
      </c>
      <c r="P586" s="109">
        <f>IF(编辑!Y586="","",编辑!Y586)</f>
        <v>1</v>
      </c>
      <c r="Q586" s="109">
        <f>IF(编辑!Z586="","",编辑!Z586)</f>
        <v>200</v>
      </c>
      <c r="R586" s="109" t="str">
        <f>IF(编辑!AA586="","",编辑!AA586)</f>
        <v/>
      </c>
      <c r="S586" s="109" t="str">
        <f>IF(编辑!AC586="","",编辑!AC586)</f>
        <v/>
      </c>
      <c r="T586" s="109" t="str">
        <f>IF(编辑!AD586="","",编辑!AD586)</f>
        <v/>
      </c>
      <c r="U586" s="109" t="str">
        <f>IF(编辑!AE586="","",编辑!AE586)</f>
        <v/>
      </c>
      <c r="V586" s="109" t="str">
        <f>IF(编辑!AF586="","",编辑!AF586)</f>
        <v/>
      </c>
      <c r="W586" s="109" t="str">
        <f>IF(编辑!AH586="","",编辑!AH586)</f>
        <v/>
      </c>
      <c r="X586" s="109" t="str">
        <f>IF(编辑!AI586="","",编辑!AI586)</f>
        <v/>
      </c>
      <c r="Y586" s="109" t="str">
        <f>IF(编辑!AJ586="","",编辑!AJ586)</f>
        <v/>
      </c>
      <c r="Z586" s="109" t="str">
        <f>IF(编辑!AK586="","",编辑!AK586)</f>
        <v/>
      </c>
      <c r="AA586" s="109" t="str">
        <f>IF(编辑!AM586="","",编辑!AM586)</f>
        <v/>
      </c>
      <c r="AB586" s="109" t="str">
        <f>IF(编辑!AN586="","",编辑!AN586)</f>
        <v/>
      </c>
      <c r="AC586" s="111" t="str">
        <f>IF(编辑!AO586="","",编辑!AO586)</f>
        <v/>
      </c>
    </row>
    <row r="587" spans="1:29">
      <c r="A587" s="109">
        <f>IF(编辑!A587="","",编辑!A587)</f>
        <v>120088</v>
      </c>
      <c r="B587" s="109" t="str">
        <f>IF(编辑!B587="","",编辑!B587)</f>
        <v>日常任务</v>
      </c>
      <c r="C587" s="109">
        <f>IF(编辑!I587="","",编辑!I587)</f>
        <v>480</v>
      </c>
      <c r="D587" s="109">
        <f>IF(编辑!J587="","",编辑!J587)</f>
        <v>0</v>
      </c>
      <c r="E587" s="109" t="str">
        <f>IF(编辑!K587="","",编辑!K587)</f>
        <v/>
      </c>
      <c r="F587" s="109">
        <f>IF(编辑!L587="","",编辑!L587)</f>
        <v>3003</v>
      </c>
      <c r="G587" s="109">
        <f>IF(编辑!N587="","",编辑!N587)</f>
        <v>1</v>
      </c>
      <c r="H587" s="109">
        <f>IF(编辑!O587="","",编辑!O587)</f>
        <v>1</v>
      </c>
      <c r="I587" s="109">
        <f>IF(编辑!P587="","",编辑!P587)</f>
        <v>200</v>
      </c>
      <c r="J587" s="109">
        <f>IF(编辑!Q587="","",编辑!Q587)</f>
        <v>3103</v>
      </c>
      <c r="K587" s="109">
        <f>IF(编辑!S587="","",编辑!S587)</f>
        <v>1</v>
      </c>
      <c r="L587" s="109">
        <f>IF(编辑!T587="","",编辑!T587)</f>
        <v>1</v>
      </c>
      <c r="M587" s="109">
        <f>IF(编辑!U587="","",编辑!U587)</f>
        <v>200</v>
      </c>
      <c r="N587" s="109">
        <f>IF(编辑!V587="","",编辑!V587)</f>
        <v>3403</v>
      </c>
      <c r="O587" s="109">
        <f>IF(编辑!X587="","",编辑!X587)</f>
        <v>1</v>
      </c>
      <c r="P587" s="109">
        <f>IF(编辑!Y587="","",编辑!Y587)</f>
        <v>1</v>
      </c>
      <c r="Q587" s="109">
        <f>IF(编辑!Z587="","",编辑!Z587)</f>
        <v>200</v>
      </c>
      <c r="R587" s="109" t="str">
        <f>IF(编辑!AA587="","",编辑!AA587)</f>
        <v/>
      </c>
      <c r="S587" s="109" t="str">
        <f>IF(编辑!AC587="","",编辑!AC587)</f>
        <v/>
      </c>
      <c r="T587" s="109" t="str">
        <f>IF(编辑!AD587="","",编辑!AD587)</f>
        <v/>
      </c>
      <c r="U587" s="109" t="str">
        <f>IF(编辑!AE587="","",编辑!AE587)</f>
        <v/>
      </c>
      <c r="V587" s="109" t="str">
        <f>IF(编辑!AF587="","",编辑!AF587)</f>
        <v/>
      </c>
      <c r="W587" s="109" t="str">
        <f>IF(编辑!AH587="","",编辑!AH587)</f>
        <v/>
      </c>
      <c r="X587" s="109" t="str">
        <f>IF(编辑!AI587="","",编辑!AI587)</f>
        <v/>
      </c>
      <c r="Y587" s="109" t="str">
        <f>IF(编辑!AJ587="","",编辑!AJ587)</f>
        <v/>
      </c>
      <c r="Z587" s="109" t="str">
        <f>IF(编辑!AK587="","",编辑!AK587)</f>
        <v/>
      </c>
      <c r="AA587" s="109" t="str">
        <f>IF(编辑!AM587="","",编辑!AM587)</f>
        <v/>
      </c>
      <c r="AB587" s="109" t="str">
        <f>IF(编辑!AN587="","",编辑!AN587)</f>
        <v/>
      </c>
      <c r="AC587" s="111" t="str">
        <f>IF(编辑!AO587="","",编辑!AO587)</f>
        <v/>
      </c>
    </row>
    <row r="588" spans="1:29">
      <c r="A588" s="109">
        <f>IF(编辑!A588="","",编辑!A588)</f>
        <v>120089</v>
      </c>
      <c r="B588" s="109" t="str">
        <f>IF(编辑!B588="","",编辑!B588)</f>
        <v>日常任务</v>
      </c>
      <c r="C588" s="109">
        <f>IF(编辑!I588="","",编辑!I588)</f>
        <v>480</v>
      </c>
      <c r="D588" s="109">
        <f>IF(编辑!J588="","",编辑!J588)</f>
        <v>0</v>
      </c>
      <c r="E588" s="109" t="str">
        <f>IF(编辑!K588="","",编辑!K588)</f>
        <v/>
      </c>
      <c r="F588" s="109">
        <f>IF(编辑!L588="","",编辑!L588)</f>
        <v>3003</v>
      </c>
      <c r="G588" s="109">
        <f>IF(编辑!N588="","",编辑!N588)</f>
        <v>1</v>
      </c>
      <c r="H588" s="109">
        <f>IF(编辑!O588="","",编辑!O588)</f>
        <v>1</v>
      </c>
      <c r="I588" s="109">
        <f>IF(编辑!P588="","",编辑!P588)</f>
        <v>200</v>
      </c>
      <c r="J588" s="109">
        <f>IF(编辑!Q588="","",编辑!Q588)</f>
        <v>3103</v>
      </c>
      <c r="K588" s="109">
        <f>IF(编辑!S588="","",编辑!S588)</f>
        <v>1</v>
      </c>
      <c r="L588" s="109">
        <f>IF(编辑!T588="","",编辑!T588)</f>
        <v>1</v>
      </c>
      <c r="M588" s="109">
        <f>IF(编辑!U588="","",编辑!U588)</f>
        <v>200</v>
      </c>
      <c r="N588" s="109">
        <f>IF(编辑!V588="","",编辑!V588)</f>
        <v>3403</v>
      </c>
      <c r="O588" s="109">
        <f>IF(编辑!X588="","",编辑!X588)</f>
        <v>1</v>
      </c>
      <c r="P588" s="109">
        <f>IF(编辑!Y588="","",编辑!Y588)</f>
        <v>1</v>
      </c>
      <c r="Q588" s="109">
        <f>IF(编辑!Z588="","",编辑!Z588)</f>
        <v>200</v>
      </c>
      <c r="R588" s="109" t="str">
        <f>IF(编辑!AA588="","",编辑!AA588)</f>
        <v/>
      </c>
      <c r="S588" s="109" t="str">
        <f>IF(编辑!AC588="","",编辑!AC588)</f>
        <v/>
      </c>
      <c r="T588" s="109" t="str">
        <f>IF(编辑!AD588="","",编辑!AD588)</f>
        <v/>
      </c>
      <c r="U588" s="109" t="str">
        <f>IF(编辑!AE588="","",编辑!AE588)</f>
        <v/>
      </c>
      <c r="V588" s="109" t="str">
        <f>IF(编辑!AF588="","",编辑!AF588)</f>
        <v/>
      </c>
      <c r="W588" s="109" t="str">
        <f>IF(编辑!AH588="","",编辑!AH588)</f>
        <v/>
      </c>
      <c r="X588" s="109" t="str">
        <f>IF(编辑!AI588="","",编辑!AI588)</f>
        <v/>
      </c>
      <c r="Y588" s="109" t="str">
        <f>IF(编辑!AJ588="","",编辑!AJ588)</f>
        <v/>
      </c>
      <c r="Z588" s="109" t="str">
        <f>IF(编辑!AK588="","",编辑!AK588)</f>
        <v/>
      </c>
      <c r="AA588" s="109" t="str">
        <f>IF(编辑!AM588="","",编辑!AM588)</f>
        <v/>
      </c>
      <c r="AB588" s="109" t="str">
        <f>IF(编辑!AN588="","",编辑!AN588)</f>
        <v/>
      </c>
      <c r="AC588" s="111" t="str">
        <f>IF(编辑!AO588="","",编辑!AO588)</f>
        <v/>
      </c>
    </row>
    <row r="589" spans="1:29">
      <c r="A589" s="109">
        <f>IF(编辑!A589="","",编辑!A589)</f>
        <v>120090</v>
      </c>
      <c r="B589" s="109" t="str">
        <f>IF(编辑!B589="","",编辑!B589)</f>
        <v>日常任务</v>
      </c>
      <c r="C589" s="109">
        <f>IF(编辑!I589="","",编辑!I589)</f>
        <v>480</v>
      </c>
      <c r="D589" s="109">
        <f>IF(编辑!J589="","",编辑!J589)</f>
        <v>0</v>
      </c>
      <c r="E589" s="109" t="str">
        <f>IF(编辑!K589="","",编辑!K589)</f>
        <v/>
      </c>
      <c r="F589" s="109">
        <f>IF(编辑!L589="","",编辑!L589)</f>
        <v>3003</v>
      </c>
      <c r="G589" s="109">
        <f>IF(编辑!N589="","",编辑!N589)</f>
        <v>1</v>
      </c>
      <c r="H589" s="109">
        <f>IF(编辑!O589="","",编辑!O589)</f>
        <v>1</v>
      </c>
      <c r="I589" s="109">
        <f>IF(编辑!P589="","",编辑!P589)</f>
        <v>200</v>
      </c>
      <c r="J589" s="109">
        <f>IF(编辑!Q589="","",编辑!Q589)</f>
        <v>3103</v>
      </c>
      <c r="K589" s="109">
        <f>IF(编辑!S589="","",编辑!S589)</f>
        <v>1</v>
      </c>
      <c r="L589" s="109">
        <f>IF(编辑!T589="","",编辑!T589)</f>
        <v>1</v>
      </c>
      <c r="M589" s="109">
        <f>IF(编辑!U589="","",编辑!U589)</f>
        <v>200</v>
      </c>
      <c r="N589" s="109">
        <f>IF(编辑!V589="","",编辑!V589)</f>
        <v>3403</v>
      </c>
      <c r="O589" s="109">
        <f>IF(编辑!X589="","",编辑!X589)</f>
        <v>1</v>
      </c>
      <c r="P589" s="109">
        <f>IF(编辑!Y589="","",编辑!Y589)</f>
        <v>1</v>
      </c>
      <c r="Q589" s="109">
        <f>IF(编辑!Z589="","",编辑!Z589)</f>
        <v>200</v>
      </c>
      <c r="R589" s="109" t="str">
        <f>IF(编辑!AA589="","",编辑!AA589)</f>
        <v/>
      </c>
      <c r="S589" s="109" t="str">
        <f>IF(编辑!AC589="","",编辑!AC589)</f>
        <v/>
      </c>
      <c r="T589" s="109" t="str">
        <f>IF(编辑!AD589="","",编辑!AD589)</f>
        <v/>
      </c>
      <c r="U589" s="109" t="str">
        <f>IF(编辑!AE589="","",编辑!AE589)</f>
        <v/>
      </c>
      <c r="V589" s="109" t="str">
        <f>IF(编辑!AF589="","",编辑!AF589)</f>
        <v/>
      </c>
      <c r="W589" s="109" t="str">
        <f>IF(编辑!AH589="","",编辑!AH589)</f>
        <v/>
      </c>
      <c r="X589" s="109" t="str">
        <f>IF(编辑!AI589="","",编辑!AI589)</f>
        <v/>
      </c>
      <c r="Y589" s="109" t="str">
        <f>IF(编辑!AJ589="","",编辑!AJ589)</f>
        <v/>
      </c>
      <c r="Z589" s="109" t="str">
        <f>IF(编辑!AK589="","",编辑!AK589)</f>
        <v/>
      </c>
      <c r="AA589" s="109" t="str">
        <f>IF(编辑!AM589="","",编辑!AM589)</f>
        <v/>
      </c>
      <c r="AB589" s="109" t="str">
        <f>IF(编辑!AN589="","",编辑!AN589)</f>
        <v/>
      </c>
      <c r="AC589" s="111" t="str">
        <f>IF(编辑!AO589="","",编辑!AO589)</f>
        <v/>
      </c>
    </row>
    <row r="590" spans="1:29">
      <c r="A590" s="109">
        <f>IF(编辑!A590="","",编辑!A590)</f>
        <v>120091</v>
      </c>
      <c r="B590" s="109" t="str">
        <f>IF(编辑!B590="","",编辑!B590)</f>
        <v>日常任务</v>
      </c>
      <c r="C590" s="109">
        <f>IF(编辑!I590="","",编辑!I590)</f>
        <v>480</v>
      </c>
      <c r="D590" s="109">
        <f>IF(编辑!J590="","",编辑!J590)</f>
        <v>0</v>
      </c>
      <c r="E590" s="109" t="str">
        <f>IF(编辑!K590="","",编辑!K590)</f>
        <v/>
      </c>
      <c r="F590" s="109">
        <f>IF(编辑!L590="","",编辑!L590)</f>
        <v>3003</v>
      </c>
      <c r="G590" s="109">
        <f>IF(编辑!N590="","",编辑!N590)</f>
        <v>1</v>
      </c>
      <c r="H590" s="109">
        <f>IF(编辑!O590="","",编辑!O590)</f>
        <v>1</v>
      </c>
      <c r="I590" s="109">
        <f>IF(编辑!P590="","",编辑!P590)</f>
        <v>200</v>
      </c>
      <c r="J590" s="109">
        <f>IF(编辑!Q590="","",编辑!Q590)</f>
        <v>3103</v>
      </c>
      <c r="K590" s="109">
        <f>IF(编辑!S590="","",编辑!S590)</f>
        <v>1</v>
      </c>
      <c r="L590" s="109">
        <f>IF(编辑!T590="","",编辑!T590)</f>
        <v>1</v>
      </c>
      <c r="M590" s="109">
        <f>IF(编辑!U590="","",编辑!U590)</f>
        <v>200</v>
      </c>
      <c r="N590" s="109">
        <f>IF(编辑!V590="","",编辑!V590)</f>
        <v>3403</v>
      </c>
      <c r="O590" s="109">
        <f>IF(编辑!X590="","",编辑!X590)</f>
        <v>1</v>
      </c>
      <c r="P590" s="109">
        <f>IF(编辑!Y590="","",编辑!Y590)</f>
        <v>1</v>
      </c>
      <c r="Q590" s="109">
        <f>IF(编辑!Z590="","",编辑!Z590)</f>
        <v>200</v>
      </c>
      <c r="R590" s="109" t="str">
        <f>IF(编辑!AA590="","",编辑!AA590)</f>
        <v/>
      </c>
      <c r="S590" s="109" t="str">
        <f>IF(编辑!AC590="","",编辑!AC590)</f>
        <v/>
      </c>
      <c r="T590" s="109" t="str">
        <f>IF(编辑!AD590="","",编辑!AD590)</f>
        <v/>
      </c>
      <c r="U590" s="109" t="str">
        <f>IF(编辑!AE590="","",编辑!AE590)</f>
        <v/>
      </c>
      <c r="V590" s="109" t="str">
        <f>IF(编辑!AF590="","",编辑!AF590)</f>
        <v/>
      </c>
      <c r="W590" s="109" t="str">
        <f>IF(编辑!AH590="","",编辑!AH590)</f>
        <v/>
      </c>
      <c r="X590" s="109" t="str">
        <f>IF(编辑!AI590="","",编辑!AI590)</f>
        <v/>
      </c>
      <c r="Y590" s="109" t="str">
        <f>IF(编辑!AJ590="","",编辑!AJ590)</f>
        <v/>
      </c>
      <c r="Z590" s="109" t="str">
        <f>IF(编辑!AK590="","",编辑!AK590)</f>
        <v/>
      </c>
      <c r="AA590" s="109" t="str">
        <f>IF(编辑!AM590="","",编辑!AM590)</f>
        <v/>
      </c>
      <c r="AB590" s="109" t="str">
        <f>IF(编辑!AN590="","",编辑!AN590)</f>
        <v/>
      </c>
      <c r="AC590" s="111" t="str">
        <f>IF(编辑!AO590="","",编辑!AO590)</f>
        <v/>
      </c>
    </row>
    <row r="591" spans="1:29">
      <c r="A591" s="109">
        <f>IF(编辑!A591="","",编辑!A591)</f>
        <v>120092</v>
      </c>
      <c r="B591" s="109" t="str">
        <f>IF(编辑!B591="","",编辑!B591)</f>
        <v>日常任务</v>
      </c>
      <c r="C591" s="109">
        <f>IF(编辑!I591="","",编辑!I591)</f>
        <v>480</v>
      </c>
      <c r="D591" s="109">
        <f>IF(编辑!J591="","",编辑!J591)</f>
        <v>0</v>
      </c>
      <c r="E591" s="109" t="str">
        <f>IF(编辑!K591="","",编辑!K591)</f>
        <v/>
      </c>
      <c r="F591" s="109">
        <f>IF(编辑!L591="","",编辑!L591)</f>
        <v>3003</v>
      </c>
      <c r="G591" s="109">
        <f>IF(编辑!N591="","",编辑!N591)</f>
        <v>1</v>
      </c>
      <c r="H591" s="109">
        <f>IF(编辑!O591="","",编辑!O591)</f>
        <v>1</v>
      </c>
      <c r="I591" s="109">
        <f>IF(编辑!P591="","",编辑!P591)</f>
        <v>200</v>
      </c>
      <c r="J591" s="109">
        <f>IF(编辑!Q591="","",编辑!Q591)</f>
        <v>3103</v>
      </c>
      <c r="K591" s="109">
        <f>IF(编辑!S591="","",编辑!S591)</f>
        <v>1</v>
      </c>
      <c r="L591" s="109">
        <f>IF(编辑!T591="","",编辑!T591)</f>
        <v>1</v>
      </c>
      <c r="M591" s="109">
        <f>IF(编辑!U591="","",编辑!U591)</f>
        <v>200</v>
      </c>
      <c r="N591" s="109">
        <f>IF(编辑!V591="","",编辑!V591)</f>
        <v>3403</v>
      </c>
      <c r="O591" s="109">
        <f>IF(编辑!X591="","",编辑!X591)</f>
        <v>1</v>
      </c>
      <c r="P591" s="109">
        <f>IF(编辑!Y591="","",编辑!Y591)</f>
        <v>1</v>
      </c>
      <c r="Q591" s="109">
        <f>IF(编辑!Z591="","",编辑!Z591)</f>
        <v>200</v>
      </c>
      <c r="R591" s="109" t="str">
        <f>IF(编辑!AA591="","",编辑!AA591)</f>
        <v/>
      </c>
      <c r="S591" s="109" t="str">
        <f>IF(编辑!AC591="","",编辑!AC591)</f>
        <v/>
      </c>
      <c r="T591" s="109" t="str">
        <f>IF(编辑!AD591="","",编辑!AD591)</f>
        <v/>
      </c>
      <c r="U591" s="109" t="str">
        <f>IF(编辑!AE591="","",编辑!AE591)</f>
        <v/>
      </c>
      <c r="V591" s="109" t="str">
        <f>IF(编辑!AF591="","",编辑!AF591)</f>
        <v/>
      </c>
      <c r="W591" s="109" t="str">
        <f>IF(编辑!AH591="","",编辑!AH591)</f>
        <v/>
      </c>
      <c r="X591" s="109" t="str">
        <f>IF(编辑!AI591="","",编辑!AI591)</f>
        <v/>
      </c>
      <c r="Y591" s="109" t="str">
        <f>IF(编辑!AJ591="","",编辑!AJ591)</f>
        <v/>
      </c>
      <c r="Z591" s="109" t="str">
        <f>IF(编辑!AK591="","",编辑!AK591)</f>
        <v/>
      </c>
      <c r="AA591" s="109" t="str">
        <f>IF(编辑!AM591="","",编辑!AM591)</f>
        <v/>
      </c>
      <c r="AB591" s="109" t="str">
        <f>IF(编辑!AN591="","",编辑!AN591)</f>
        <v/>
      </c>
      <c r="AC591" s="111" t="str">
        <f>IF(编辑!AO591="","",编辑!AO591)</f>
        <v/>
      </c>
    </row>
    <row r="592" spans="1:29">
      <c r="A592" s="109">
        <f>IF(编辑!A592="","",编辑!A592)</f>
        <v>120093</v>
      </c>
      <c r="B592" s="109" t="str">
        <f>IF(编辑!B592="","",编辑!B592)</f>
        <v>日常任务</v>
      </c>
      <c r="C592" s="109">
        <f>IF(编辑!I592="","",编辑!I592)</f>
        <v>480</v>
      </c>
      <c r="D592" s="109">
        <f>IF(编辑!J592="","",编辑!J592)</f>
        <v>0</v>
      </c>
      <c r="E592" s="109" t="str">
        <f>IF(编辑!K592="","",编辑!K592)</f>
        <v/>
      </c>
      <c r="F592" s="109">
        <f>IF(编辑!L592="","",编辑!L592)</f>
        <v>3003</v>
      </c>
      <c r="G592" s="109">
        <f>IF(编辑!N592="","",编辑!N592)</f>
        <v>1</v>
      </c>
      <c r="H592" s="109">
        <f>IF(编辑!O592="","",编辑!O592)</f>
        <v>1</v>
      </c>
      <c r="I592" s="109">
        <f>IF(编辑!P592="","",编辑!P592)</f>
        <v>200</v>
      </c>
      <c r="J592" s="109">
        <f>IF(编辑!Q592="","",编辑!Q592)</f>
        <v>3103</v>
      </c>
      <c r="K592" s="109">
        <f>IF(编辑!S592="","",编辑!S592)</f>
        <v>1</v>
      </c>
      <c r="L592" s="109">
        <f>IF(编辑!T592="","",编辑!T592)</f>
        <v>1</v>
      </c>
      <c r="M592" s="109">
        <f>IF(编辑!U592="","",编辑!U592)</f>
        <v>200</v>
      </c>
      <c r="N592" s="109">
        <f>IF(编辑!V592="","",编辑!V592)</f>
        <v>3403</v>
      </c>
      <c r="O592" s="109">
        <f>IF(编辑!X592="","",编辑!X592)</f>
        <v>1</v>
      </c>
      <c r="P592" s="109">
        <f>IF(编辑!Y592="","",编辑!Y592)</f>
        <v>1</v>
      </c>
      <c r="Q592" s="109">
        <f>IF(编辑!Z592="","",编辑!Z592)</f>
        <v>200</v>
      </c>
      <c r="R592" s="109" t="str">
        <f>IF(编辑!AA592="","",编辑!AA592)</f>
        <v/>
      </c>
      <c r="S592" s="109" t="str">
        <f>IF(编辑!AC592="","",编辑!AC592)</f>
        <v/>
      </c>
      <c r="T592" s="109" t="str">
        <f>IF(编辑!AD592="","",编辑!AD592)</f>
        <v/>
      </c>
      <c r="U592" s="109" t="str">
        <f>IF(编辑!AE592="","",编辑!AE592)</f>
        <v/>
      </c>
      <c r="V592" s="109" t="str">
        <f>IF(编辑!AF592="","",编辑!AF592)</f>
        <v/>
      </c>
      <c r="W592" s="109" t="str">
        <f>IF(编辑!AH592="","",编辑!AH592)</f>
        <v/>
      </c>
      <c r="X592" s="109" t="str">
        <f>IF(编辑!AI592="","",编辑!AI592)</f>
        <v/>
      </c>
      <c r="Y592" s="109" t="str">
        <f>IF(编辑!AJ592="","",编辑!AJ592)</f>
        <v/>
      </c>
      <c r="Z592" s="109" t="str">
        <f>IF(编辑!AK592="","",编辑!AK592)</f>
        <v/>
      </c>
      <c r="AA592" s="109" t="str">
        <f>IF(编辑!AM592="","",编辑!AM592)</f>
        <v/>
      </c>
      <c r="AB592" s="109" t="str">
        <f>IF(编辑!AN592="","",编辑!AN592)</f>
        <v/>
      </c>
      <c r="AC592" s="111" t="str">
        <f>IF(编辑!AO592="","",编辑!AO592)</f>
        <v/>
      </c>
    </row>
    <row r="593" spans="1:29">
      <c r="A593" s="109">
        <f>IF(编辑!A593="","",编辑!A593)</f>
        <v>120094</v>
      </c>
      <c r="B593" s="109" t="str">
        <f>IF(编辑!B593="","",编辑!B593)</f>
        <v>日常任务</v>
      </c>
      <c r="C593" s="109">
        <f>IF(编辑!I593="","",编辑!I593)</f>
        <v>2400</v>
      </c>
      <c r="D593" s="109">
        <f>IF(编辑!J593="","",编辑!J593)</f>
        <v>0</v>
      </c>
      <c r="E593" s="109" t="str">
        <f>IF(编辑!K593="","",编辑!K593)</f>
        <v/>
      </c>
      <c r="F593" s="109">
        <f>IF(编辑!L593="","",编辑!L593)</f>
        <v>3003</v>
      </c>
      <c r="G593" s="109">
        <f>IF(编辑!N593="","",编辑!N593)</f>
        <v>1</v>
      </c>
      <c r="H593" s="109">
        <f>IF(编辑!O593="","",编辑!O593)</f>
        <v>1</v>
      </c>
      <c r="I593" s="109">
        <f>IF(编辑!P593="","",编辑!P593)</f>
        <v>200</v>
      </c>
      <c r="J593" s="109">
        <f>IF(编辑!Q593="","",编辑!Q593)</f>
        <v>3103</v>
      </c>
      <c r="K593" s="109">
        <f>IF(编辑!S593="","",编辑!S593)</f>
        <v>1</v>
      </c>
      <c r="L593" s="109">
        <f>IF(编辑!T593="","",编辑!T593)</f>
        <v>1</v>
      </c>
      <c r="M593" s="109">
        <f>IF(编辑!U593="","",编辑!U593)</f>
        <v>200</v>
      </c>
      <c r="N593" s="109">
        <f>IF(编辑!V593="","",编辑!V593)</f>
        <v>3403</v>
      </c>
      <c r="O593" s="109">
        <f>IF(编辑!X593="","",编辑!X593)</f>
        <v>1</v>
      </c>
      <c r="P593" s="109">
        <f>IF(编辑!Y593="","",编辑!Y593)</f>
        <v>1</v>
      </c>
      <c r="Q593" s="109">
        <f>IF(编辑!Z593="","",编辑!Z593)</f>
        <v>200</v>
      </c>
      <c r="R593" s="109" t="str">
        <f>IF(编辑!AA593="","",编辑!AA593)</f>
        <v/>
      </c>
      <c r="S593" s="109" t="str">
        <f>IF(编辑!AC593="","",编辑!AC593)</f>
        <v/>
      </c>
      <c r="T593" s="109" t="str">
        <f>IF(编辑!AD593="","",编辑!AD593)</f>
        <v/>
      </c>
      <c r="U593" s="109" t="str">
        <f>IF(编辑!AE593="","",编辑!AE593)</f>
        <v/>
      </c>
      <c r="V593" s="109" t="str">
        <f>IF(编辑!AF593="","",编辑!AF593)</f>
        <v/>
      </c>
      <c r="W593" s="109" t="str">
        <f>IF(编辑!AH593="","",编辑!AH593)</f>
        <v/>
      </c>
      <c r="X593" s="109" t="str">
        <f>IF(编辑!AI593="","",编辑!AI593)</f>
        <v/>
      </c>
      <c r="Y593" s="109" t="str">
        <f>IF(编辑!AJ593="","",编辑!AJ593)</f>
        <v/>
      </c>
      <c r="Z593" s="109" t="str">
        <f>IF(编辑!AK593="","",编辑!AK593)</f>
        <v/>
      </c>
      <c r="AA593" s="109" t="str">
        <f>IF(编辑!AM593="","",编辑!AM593)</f>
        <v/>
      </c>
      <c r="AB593" s="109" t="str">
        <f>IF(编辑!AN593="","",编辑!AN593)</f>
        <v/>
      </c>
      <c r="AC593" s="111" t="str">
        <f>IF(编辑!AO593="","",编辑!AO593)</f>
        <v/>
      </c>
    </row>
    <row r="594" spans="1:29">
      <c r="A594" s="109">
        <f>IF(编辑!A594="","",编辑!A594)</f>
        <v>120095</v>
      </c>
      <c r="B594" s="109" t="str">
        <f>IF(编辑!B594="","",编辑!B594)</f>
        <v>日常任务</v>
      </c>
      <c r="C594" s="109">
        <f>IF(编辑!I594="","",编辑!I594)</f>
        <v>480</v>
      </c>
      <c r="D594" s="109">
        <f>IF(编辑!J594="","",编辑!J594)</f>
        <v>0</v>
      </c>
      <c r="E594" s="109" t="str">
        <f>IF(编辑!K594="","",编辑!K594)</f>
        <v/>
      </c>
      <c r="F594" s="109">
        <f>IF(编辑!L594="","",编辑!L594)</f>
        <v>3003</v>
      </c>
      <c r="G594" s="109">
        <f>IF(编辑!N594="","",编辑!N594)</f>
        <v>1</v>
      </c>
      <c r="H594" s="109">
        <f>IF(编辑!O594="","",编辑!O594)</f>
        <v>1</v>
      </c>
      <c r="I594" s="109">
        <f>IF(编辑!P594="","",编辑!P594)</f>
        <v>200</v>
      </c>
      <c r="J594" s="109">
        <f>IF(编辑!Q594="","",编辑!Q594)</f>
        <v>3103</v>
      </c>
      <c r="K594" s="109">
        <f>IF(编辑!S594="","",编辑!S594)</f>
        <v>1</v>
      </c>
      <c r="L594" s="109">
        <f>IF(编辑!T594="","",编辑!T594)</f>
        <v>1</v>
      </c>
      <c r="M594" s="109">
        <f>IF(编辑!U594="","",编辑!U594)</f>
        <v>200</v>
      </c>
      <c r="N594" s="109">
        <f>IF(编辑!V594="","",编辑!V594)</f>
        <v>3403</v>
      </c>
      <c r="O594" s="109">
        <f>IF(编辑!X594="","",编辑!X594)</f>
        <v>1</v>
      </c>
      <c r="P594" s="109">
        <f>IF(编辑!Y594="","",编辑!Y594)</f>
        <v>1</v>
      </c>
      <c r="Q594" s="109">
        <f>IF(编辑!Z594="","",编辑!Z594)</f>
        <v>200</v>
      </c>
      <c r="R594" s="109" t="str">
        <f>IF(编辑!AA594="","",编辑!AA594)</f>
        <v/>
      </c>
      <c r="S594" s="109" t="str">
        <f>IF(编辑!AC594="","",编辑!AC594)</f>
        <v/>
      </c>
      <c r="T594" s="109" t="str">
        <f>IF(编辑!AD594="","",编辑!AD594)</f>
        <v/>
      </c>
      <c r="U594" s="109" t="str">
        <f>IF(编辑!AE594="","",编辑!AE594)</f>
        <v/>
      </c>
      <c r="V594" s="109" t="str">
        <f>IF(编辑!AF594="","",编辑!AF594)</f>
        <v/>
      </c>
      <c r="W594" s="109" t="str">
        <f>IF(编辑!AH594="","",编辑!AH594)</f>
        <v/>
      </c>
      <c r="X594" s="109" t="str">
        <f>IF(编辑!AI594="","",编辑!AI594)</f>
        <v/>
      </c>
      <c r="Y594" s="109" t="str">
        <f>IF(编辑!AJ594="","",编辑!AJ594)</f>
        <v/>
      </c>
      <c r="Z594" s="109" t="str">
        <f>IF(编辑!AK594="","",编辑!AK594)</f>
        <v/>
      </c>
      <c r="AA594" s="109" t="str">
        <f>IF(编辑!AM594="","",编辑!AM594)</f>
        <v/>
      </c>
      <c r="AB594" s="109" t="str">
        <f>IF(编辑!AN594="","",编辑!AN594)</f>
        <v/>
      </c>
      <c r="AC594" s="111" t="str">
        <f>IF(编辑!AO594="","",编辑!AO594)</f>
        <v/>
      </c>
    </row>
    <row r="595" spans="1:29">
      <c r="A595" s="109">
        <f>IF(编辑!A595="","",编辑!A595)</f>
        <v>120096</v>
      </c>
      <c r="B595" s="109" t="str">
        <f>IF(编辑!B595="","",编辑!B595)</f>
        <v>日常任务</v>
      </c>
      <c r="C595" s="109">
        <f>IF(编辑!I595="","",编辑!I595)</f>
        <v>480</v>
      </c>
      <c r="D595" s="109">
        <f>IF(编辑!J595="","",编辑!J595)</f>
        <v>0</v>
      </c>
      <c r="E595" s="109" t="str">
        <f>IF(编辑!K595="","",编辑!K595)</f>
        <v/>
      </c>
      <c r="F595" s="109">
        <f>IF(编辑!L595="","",编辑!L595)</f>
        <v>3003</v>
      </c>
      <c r="G595" s="109">
        <f>IF(编辑!N595="","",编辑!N595)</f>
        <v>1</v>
      </c>
      <c r="H595" s="109">
        <f>IF(编辑!O595="","",编辑!O595)</f>
        <v>1</v>
      </c>
      <c r="I595" s="109">
        <f>IF(编辑!P595="","",编辑!P595)</f>
        <v>200</v>
      </c>
      <c r="J595" s="109">
        <f>IF(编辑!Q595="","",编辑!Q595)</f>
        <v>3103</v>
      </c>
      <c r="K595" s="109">
        <f>IF(编辑!S595="","",编辑!S595)</f>
        <v>1</v>
      </c>
      <c r="L595" s="109">
        <f>IF(编辑!T595="","",编辑!T595)</f>
        <v>1</v>
      </c>
      <c r="M595" s="109">
        <f>IF(编辑!U595="","",编辑!U595)</f>
        <v>200</v>
      </c>
      <c r="N595" s="109">
        <f>IF(编辑!V595="","",编辑!V595)</f>
        <v>3403</v>
      </c>
      <c r="O595" s="109">
        <f>IF(编辑!X595="","",编辑!X595)</f>
        <v>1</v>
      </c>
      <c r="P595" s="109">
        <f>IF(编辑!Y595="","",编辑!Y595)</f>
        <v>1</v>
      </c>
      <c r="Q595" s="109">
        <f>IF(编辑!Z595="","",编辑!Z595)</f>
        <v>200</v>
      </c>
      <c r="R595" s="109" t="str">
        <f>IF(编辑!AA595="","",编辑!AA595)</f>
        <v/>
      </c>
      <c r="S595" s="109" t="str">
        <f>IF(编辑!AC595="","",编辑!AC595)</f>
        <v/>
      </c>
      <c r="T595" s="109" t="str">
        <f>IF(编辑!AD595="","",编辑!AD595)</f>
        <v/>
      </c>
      <c r="U595" s="109" t="str">
        <f>IF(编辑!AE595="","",编辑!AE595)</f>
        <v/>
      </c>
      <c r="V595" s="109" t="str">
        <f>IF(编辑!AF595="","",编辑!AF595)</f>
        <v/>
      </c>
      <c r="W595" s="109" t="str">
        <f>IF(编辑!AH595="","",编辑!AH595)</f>
        <v/>
      </c>
      <c r="X595" s="109" t="str">
        <f>IF(编辑!AI595="","",编辑!AI595)</f>
        <v/>
      </c>
      <c r="Y595" s="109" t="str">
        <f>IF(编辑!AJ595="","",编辑!AJ595)</f>
        <v/>
      </c>
      <c r="Z595" s="109" t="str">
        <f>IF(编辑!AK595="","",编辑!AK595)</f>
        <v/>
      </c>
      <c r="AA595" s="109" t="str">
        <f>IF(编辑!AM595="","",编辑!AM595)</f>
        <v/>
      </c>
      <c r="AB595" s="109" t="str">
        <f>IF(编辑!AN595="","",编辑!AN595)</f>
        <v/>
      </c>
      <c r="AC595" s="111" t="str">
        <f>IF(编辑!AO595="","",编辑!AO595)</f>
        <v/>
      </c>
    </row>
    <row r="596" spans="1:29">
      <c r="A596" s="109">
        <f>IF(编辑!A596="","",编辑!A596)</f>
        <v>120097</v>
      </c>
      <c r="B596" s="109" t="str">
        <f>IF(编辑!B596="","",编辑!B596)</f>
        <v>日常任务</v>
      </c>
      <c r="C596" s="109">
        <f>IF(编辑!I596="","",编辑!I596)</f>
        <v>650</v>
      </c>
      <c r="D596" s="109">
        <f>IF(编辑!J596="","",编辑!J596)</f>
        <v>0</v>
      </c>
      <c r="E596" s="109" t="str">
        <f>IF(编辑!K596="","",编辑!K596)</f>
        <v/>
      </c>
      <c r="F596" s="109">
        <f>IF(编辑!L596="","",编辑!L596)</f>
        <v>3003</v>
      </c>
      <c r="G596" s="109">
        <f>IF(编辑!N596="","",编辑!N596)</f>
        <v>1</v>
      </c>
      <c r="H596" s="109">
        <f>IF(编辑!O596="","",编辑!O596)</f>
        <v>1</v>
      </c>
      <c r="I596" s="109">
        <f>IF(编辑!P596="","",编辑!P596)</f>
        <v>200</v>
      </c>
      <c r="J596" s="109">
        <f>IF(编辑!Q596="","",编辑!Q596)</f>
        <v>3103</v>
      </c>
      <c r="K596" s="109">
        <f>IF(编辑!S596="","",编辑!S596)</f>
        <v>1</v>
      </c>
      <c r="L596" s="109">
        <f>IF(编辑!T596="","",编辑!T596)</f>
        <v>1</v>
      </c>
      <c r="M596" s="109">
        <f>IF(编辑!U596="","",编辑!U596)</f>
        <v>200</v>
      </c>
      <c r="N596" s="109">
        <f>IF(编辑!V596="","",编辑!V596)</f>
        <v>3403</v>
      </c>
      <c r="O596" s="109">
        <f>IF(编辑!X596="","",编辑!X596)</f>
        <v>1</v>
      </c>
      <c r="P596" s="109">
        <f>IF(编辑!Y596="","",编辑!Y596)</f>
        <v>1</v>
      </c>
      <c r="Q596" s="109">
        <f>IF(编辑!Z596="","",编辑!Z596)</f>
        <v>200</v>
      </c>
      <c r="R596" s="109" t="str">
        <f>IF(编辑!AA596="","",编辑!AA596)</f>
        <v/>
      </c>
      <c r="S596" s="109" t="str">
        <f>IF(编辑!AC596="","",编辑!AC596)</f>
        <v/>
      </c>
      <c r="T596" s="109" t="str">
        <f>IF(编辑!AD596="","",编辑!AD596)</f>
        <v/>
      </c>
      <c r="U596" s="109" t="str">
        <f>IF(编辑!AE596="","",编辑!AE596)</f>
        <v/>
      </c>
      <c r="V596" s="109" t="str">
        <f>IF(编辑!AF596="","",编辑!AF596)</f>
        <v/>
      </c>
      <c r="W596" s="109" t="str">
        <f>IF(编辑!AH596="","",编辑!AH596)</f>
        <v/>
      </c>
      <c r="X596" s="109" t="str">
        <f>IF(编辑!AI596="","",编辑!AI596)</f>
        <v/>
      </c>
      <c r="Y596" s="109" t="str">
        <f>IF(编辑!AJ596="","",编辑!AJ596)</f>
        <v/>
      </c>
      <c r="Z596" s="109" t="str">
        <f>IF(编辑!AK596="","",编辑!AK596)</f>
        <v/>
      </c>
      <c r="AA596" s="109" t="str">
        <f>IF(编辑!AM596="","",编辑!AM596)</f>
        <v/>
      </c>
      <c r="AB596" s="109" t="str">
        <f>IF(编辑!AN596="","",编辑!AN596)</f>
        <v/>
      </c>
      <c r="AC596" s="111" t="str">
        <f>IF(编辑!AO596="","",编辑!AO596)</f>
        <v/>
      </c>
    </row>
    <row r="597" spans="1:29">
      <c r="A597" s="109">
        <f>IF(编辑!A597="","",编辑!A597)</f>
        <v>120098</v>
      </c>
      <c r="B597" s="109" t="str">
        <f>IF(编辑!B597="","",编辑!B597)</f>
        <v>日常任务</v>
      </c>
      <c r="C597" s="109">
        <f>IF(编辑!I597="","",编辑!I597)</f>
        <v>650</v>
      </c>
      <c r="D597" s="109">
        <f>IF(编辑!J597="","",编辑!J597)</f>
        <v>0</v>
      </c>
      <c r="E597" s="109" t="str">
        <f>IF(编辑!K597="","",编辑!K597)</f>
        <v/>
      </c>
      <c r="F597" s="109">
        <f>IF(编辑!L597="","",编辑!L597)</f>
        <v>3003</v>
      </c>
      <c r="G597" s="109">
        <f>IF(编辑!N597="","",编辑!N597)</f>
        <v>1</v>
      </c>
      <c r="H597" s="109">
        <f>IF(编辑!O597="","",编辑!O597)</f>
        <v>1</v>
      </c>
      <c r="I597" s="109">
        <f>IF(编辑!P597="","",编辑!P597)</f>
        <v>200</v>
      </c>
      <c r="J597" s="109">
        <f>IF(编辑!Q597="","",编辑!Q597)</f>
        <v>3103</v>
      </c>
      <c r="K597" s="109">
        <f>IF(编辑!S597="","",编辑!S597)</f>
        <v>1</v>
      </c>
      <c r="L597" s="109">
        <f>IF(编辑!T597="","",编辑!T597)</f>
        <v>1</v>
      </c>
      <c r="M597" s="109">
        <f>IF(编辑!U597="","",编辑!U597)</f>
        <v>200</v>
      </c>
      <c r="N597" s="109">
        <f>IF(编辑!V597="","",编辑!V597)</f>
        <v>3403</v>
      </c>
      <c r="O597" s="109">
        <f>IF(编辑!X597="","",编辑!X597)</f>
        <v>1</v>
      </c>
      <c r="P597" s="109">
        <f>IF(编辑!Y597="","",编辑!Y597)</f>
        <v>1</v>
      </c>
      <c r="Q597" s="109">
        <f>IF(编辑!Z597="","",编辑!Z597)</f>
        <v>200</v>
      </c>
      <c r="R597" s="109" t="str">
        <f>IF(编辑!AA597="","",编辑!AA597)</f>
        <v/>
      </c>
      <c r="S597" s="109" t="str">
        <f>IF(编辑!AC597="","",编辑!AC597)</f>
        <v/>
      </c>
      <c r="T597" s="109" t="str">
        <f>IF(编辑!AD597="","",编辑!AD597)</f>
        <v/>
      </c>
      <c r="U597" s="109" t="str">
        <f>IF(编辑!AE597="","",编辑!AE597)</f>
        <v/>
      </c>
      <c r="V597" s="109" t="str">
        <f>IF(编辑!AF597="","",编辑!AF597)</f>
        <v/>
      </c>
      <c r="W597" s="109" t="str">
        <f>IF(编辑!AH597="","",编辑!AH597)</f>
        <v/>
      </c>
      <c r="X597" s="109" t="str">
        <f>IF(编辑!AI597="","",编辑!AI597)</f>
        <v/>
      </c>
      <c r="Y597" s="109" t="str">
        <f>IF(编辑!AJ597="","",编辑!AJ597)</f>
        <v/>
      </c>
      <c r="Z597" s="109" t="str">
        <f>IF(编辑!AK597="","",编辑!AK597)</f>
        <v/>
      </c>
      <c r="AA597" s="109" t="str">
        <f>IF(编辑!AM597="","",编辑!AM597)</f>
        <v/>
      </c>
      <c r="AB597" s="109" t="str">
        <f>IF(编辑!AN597="","",编辑!AN597)</f>
        <v/>
      </c>
      <c r="AC597" s="111" t="str">
        <f>IF(编辑!AO597="","",编辑!AO597)</f>
        <v/>
      </c>
    </row>
    <row r="598" spans="1:29">
      <c r="A598" s="109">
        <f>IF(编辑!A598="","",编辑!A598)</f>
        <v>120099</v>
      </c>
      <c r="B598" s="109" t="str">
        <f>IF(编辑!B598="","",编辑!B598)</f>
        <v>日常任务</v>
      </c>
      <c r="C598" s="109">
        <f>IF(编辑!I598="","",编辑!I598)</f>
        <v>650</v>
      </c>
      <c r="D598" s="109">
        <f>IF(编辑!J598="","",编辑!J598)</f>
        <v>0</v>
      </c>
      <c r="E598" s="109" t="str">
        <f>IF(编辑!K598="","",编辑!K598)</f>
        <v/>
      </c>
      <c r="F598" s="109">
        <f>IF(编辑!L598="","",编辑!L598)</f>
        <v>3003</v>
      </c>
      <c r="G598" s="109">
        <f>IF(编辑!N598="","",编辑!N598)</f>
        <v>1</v>
      </c>
      <c r="H598" s="109">
        <f>IF(编辑!O598="","",编辑!O598)</f>
        <v>1</v>
      </c>
      <c r="I598" s="109">
        <f>IF(编辑!P598="","",编辑!P598)</f>
        <v>200</v>
      </c>
      <c r="J598" s="109">
        <f>IF(编辑!Q598="","",编辑!Q598)</f>
        <v>3103</v>
      </c>
      <c r="K598" s="109">
        <f>IF(编辑!S598="","",编辑!S598)</f>
        <v>1</v>
      </c>
      <c r="L598" s="109">
        <f>IF(编辑!T598="","",编辑!T598)</f>
        <v>1</v>
      </c>
      <c r="M598" s="109">
        <f>IF(编辑!U598="","",编辑!U598)</f>
        <v>200</v>
      </c>
      <c r="N598" s="109">
        <f>IF(编辑!V598="","",编辑!V598)</f>
        <v>3403</v>
      </c>
      <c r="O598" s="109">
        <f>IF(编辑!X598="","",编辑!X598)</f>
        <v>1</v>
      </c>
      <c r="P598" s="109">
        <f>IF(编辑!Y598="","",编辑!Y598)</f>
        <v>1</v>
      </c>
      <c r="Q598" s="109">
        <f>IF(编辑!Z598="","",编辑!Z598)</f>
        <v>200</v>
      </c>
      <c r="R598" s="109" t="str">
        <f>IF(编辑!AA598="","",编辑!AA598)</f>
        <v/>
      </c>
      <c r="S598" s="109" t="str">
        <f>IF(编辑!AC598="","",编辑!AC598)</f>
        <v/>
      </c>
      <c r="T598" s="109" t="str">
        <f>IF(编辑!AD598="","",编辑!AD598)</f>
        <v/>
      </c>
      <c r="U598" s="109" t="str">
        <f>IF(编辑!AE598="","",编辑!AE598)</f>
        <v/>
      </c>
      <c r="V598" s="109" t="str">
        <f>IF(编辑!AF598="","",编辑!AF598)</f>
        <v/>
      </c>
      <c r="W598" s="109" t="str">
        <f>IF(编辑!AH598="","",编辑!AH598)</f>
        <v/>
      </c>
      <c r="X598" s="109" t="str">
        <f>IF(编辑!AI598="","",编辑!AI598)</f>
        <v/>
      </c>
      <c r="Y598" s="109" t="str">
        <f>IF(编辑!AJ598="","",编辑!AJ598)</f>
        <v/>
      </c>
      <c r="Z598" s="109" t="str">
        <f>IF(编辑!AK598="","",编辑!AK598)</f>
        <v/>
      </c>
      <c r="AA598" s="109" t="str">
        <f>IF(编辑!AM598="","",编辑!AM598)</f>
        <v/>
      </c>
      <c r="AB598" s="109" t="str">
        <f>IF(编辑!AN598="","",编辑!AN598)</f>
        <v/>
      </c>
      <c r="AC598" s="111" t="str">
        <f>IF(编辑!AO598="","",编辑!AO598)</f>
        <v/>
      </c>
    </row>
    <row r="599" spans="1:29">
      <c r="A599" s="109">
        <f>IF(编辑!A599="","",编辑!A599)</f>
        <v>120100</v>
      </c>
      <c r="B599" s="109" t="str">
        <f>IF(编辑!B599="","",编辑!B599)</f>
        <v>日常任务</v>
      </c>
      <c r="C599" s="109">
        <f>IF(编辑!I599="","",编辑!I599)</f>
        <v>650</v>
      </c>
      <c r="D599" s="109">
        <f>IF(编辑!J599="","",编辑!J599)</f>
        <v>0</v>
      </c>
      <c r="E599" s="109" t="str">
        <f>IF(编辑!K599="","",编辑!K599)</f>
        <v/>
      </c>
      <c r="F599" s="109">
        <f>IF(编辑!L599="","",编辑!L599)</f>
        <v>3003</v>
      </c>
      <c r="G599" s="109">
        <f>IF(编辑!N599="","",编辑!N599)</f>
        <v>1</v>
      </c>
      <c r="H599" s="109">
        <f>IF(编辑!O599="","",编辑!O599)</f>
        <v>1</v>
      </c>
      <c r="I599" s="109">
        <f>IF(编辑!P599="","",编辑!P599)</f>
        <v>200</v>
      </c>
      <c r="J599" s="109">
        <f>IF(编辑!Q599="","",编辑!Q599)</f>
        <v>3103</v>
      </c>
      <c r="K599" s="109">
        <f>IF(编辑!S599="","",编辑!S599)</f>
        <v>1</v>
      </c>
      <c r="L599" s="109">
        <f>IF(编辑!T599="","",编辑!T599)</f>
        <v>1</v>
      </c>
      <c r="M599" s="109">
        <f>IF(编辑!U599="","",编辑!U599)</f>
        <v>200</v>
      </c>
      <c r="N599" s="109">
        <f>IF(编辑!V599="","",编辑!V599)</f>
        <v>3403</v>
      </c>
      <c r="O599" s="109">
        <f>IF(编辑!X599="","",编辑!X599)</f>
        <v>1</v>
      </c>
      <c r="P599" s="109">
        <f>IF(编辑!Y599="","",编辑!Y599)</f>
        <v>1</v>
      </c>
      <c r="Q599" s="109">
        <f>IF(编辑!Z599="","",编辑!Z599)</f>
        <v>200</v>
      </c>
      <c r="R599" s="109" t="str">
        <f>IF(编辑!AA599="","",编辑!AA599)</f>
        <v/>
      </c>
      <c r="S599" s="109" t="str">
        <f>IF(编辑!AC599="","",编辑!AC599)</f>
        <v/>
      </c>
      <c r="T599" s="109" t="str">
        <f>IF(编辑!AD599="","",编辑!AD599)</f>
        <v/>
      </c>
      <c r="U599" s="109" t="str">
        <f>IF(编辑!AE599="","",编辑!AE599)</f>
        <v/>
      </c>
      <c r="V599" s="109" t="str">
        <f>IF(编辑!AF599="","",编辑!AF599)</f>
        <v/>
      </c>
      <c r="W599" s="109" t="str">
        <f>IF(编辑!AH599="","",编辑!AH599)</f>
        <v/>
      </c>
      <c r="X599" s="109" t="str">
        <f>IF(编辑!AI599="","",编辑!AI599)</f>
        <v/>
      </c>
      <c r="Y599" s="109" t="str">
        <f>IF(编辑!AJ599="","",编辑!AJ599)</f>
        <v/>
      </c>
      <c r="Z599" s="109" t="str">
        <f>IF(编辑!AK599="","",编辑!AK599)</f>
        <v/>
      </c>
      <c r="AA599" s="109" t="str">
        <f>IF(编辑!AM599="","",编辑!AM599)</f>
        <v/>
      </c>
      <c r="AB599" s="109" t="str">
        <f>IF(编辑!AN599="","",编辑!AN599)</f>
        <v/>
      </c>
      <c r="AC599" s="111" t="str">
        <f>IF(编辑!AO599="","",编辑!AO599)</f>
        <v/>
      </c>
    </row>
    <row r="600" spans="1:29">
      <c r="A600" s="109">
        <f>IF(编辑!A600="","",编辑!A600)</f>
        <v>120101</v>
      </c>
      <c r="B600" s="109" t="str">
        <f>IF(编辑!B600="","",编辑!B600)</f>
        <v>日常任务</v>
      </c>
      <c r="C600" s="109">
        <f>IF(编辑!I600="","",编辑!I600)</f>
        <v>650</v>
      </c>
      <c r="D600" s="109">
        <f>IF(编辑!J600="","",编辑!J600)</f>
        <v>0</v>
      </c>
      <c r="E600" s="109" t="str">
        <f>IF(编辑!K600="","",编辑!K600)</f>
        <v/>
      </c>
      <c r="F600" s="109">
        <f>IF(编辑!L600="","",编辑!L600)</f>
        <v>3003</v>
      </c>
      <c r="G600" s="109">
        <f>IF(编辑!N600="","",编辑!N600)</f>
        <v>1</v>
      </c>
      <c r="H600" s="109">
        <f>IF(编辑!O600="","",编辑!O600)</f>
        <v>1</v>
      </c>
      <c r="I600" s="109">
        <f>IF(编辑!P600="","",编辑!P600)</f>
        <v>200</v>
      </c>
      <c r="J600" s="109">
        <f>IF(编辑!Q600="","",编辑!Q600)</f>
        <v>3103</v>
      </c>
      <c r="K600" s="109">
        <f>IF(编辑!S600="","",编辑!S600)</f>
        <v>1</v>
      </c>
      <c r="L600" s="109">
        <f>IF(编辑!T600="","",编辑!T600)</f>
        <v>1</v>
      </c>
      <c r="M600" s="109">
        <f>IF(编辑!U600="","",编辑!U600)</f>
        <v>200</v>
      </c>
      <c r="N600" s="109">
        <f>IF(编辑!V600="","",编辑!V600)</f>
        <v>3403</v>
      </c>
      <c r="O600" s="109">
        <f>IF(编辑!X600="","",编辑!X600)</f>
        <v>1</v>
      </c>
      <c r="P600" s="109">
        <f>IF(编辑!Y600="","",编辑!Y600)</f>
        <v>1</v>
      </c>
      <c r="Q600" s="109">
        <f>IF(编辑!Z600="","",编辑!Z600)</f>
        <v>200</v>
      </c>
      <c r="R600" s="109" t="str">
        <f>IF(编辑!AA600="","",编辑!AA600)</f>
        <v/>
      </c>
      <c r="S600" s="109" t="str">
        <f>IF(编辑!AC600="","",编辑!AC600)</f>
        <v/>
      </c>
      <c r="T600" s="109" t="str">
        <f>IF(编辑!AD600="","",编辑!AD600)</f>
        <v/>
      </c>
      <c r="U600" s="109" t="str">
        <f>IF(编辑!AE600="","",编辑!AE600)</f>
        <v/>
      </c>
      <c r="V600" s="109" t="str">
        <f>IF(编辑!AF600="","",编辑!AF600)</f>
        <v/>
      </c>
      <c r="W600" s="109" t="str">
        <f>IF(编辑!AH600="","",编辑!AH600)</f>
        <v/>
      </c>
      <c r="X600" s="109" t="str">
        <f>IF(编辑!AI600="","",编辑!AI600)</f>
        <v/>
      </c>
      <c r="Y600" s="109" t="str">
        <f>IF(编辑!AJ600="","",编辑!AJ600)</f>
        <v/>
      </c>
      <c r="Z600" s="109" t="str">
        <f>IF(编辑!AK600="","",编辑!AK600)</f>
        <v/>
      </c>
      <c r="AA600" s="109" t="str">
        <f>IF(编辑!AM600="","",编辑!AM600)</f>
        <v/>
      </c>
      <c r="AB600" s="109" t="str">
        <f>IF(编辑!AN600="","",编辑!AN600)</f>
        <v/>
      </c>
      <c r="AC600" s="111" t="str">
        <f>IF(编辑!AO600="","",编辑!AO600)</f>
        <v/>
      </c>
    </row>
    <row r="601" spans="1:29">
      <c r="A601" s="109">
        <f>IF(编辑!A601="","",编辑!A601)</f>
        <v>120102</v>
      </c>
      <c r="B601" s="109" t="str">
        <f>IF(编辑!B601="","",编辑!B601)</f>
        <v>日常任务</v>
      </c>
      <c r="C601" s="109">
        <f>IF(编辑!I601="","",编辑!I601)</f>
        <v>650</v>
      </c>
      <c r="D601" s="109">
        <f>IF(编辑!J601="","",编辑!J601)</f>
        <v>0</v>
      </c>
      <c r="E601" s="109" t="str">
        <f>IF(编辑!K601="","",编辑!K601)</f>
        <v/>
      </c>
      <c r="F601" s="109">
        <f>IF(编辑!L601="","",编辑!L601)</f>
        <v>3003</v>
      </c>
      <c r="G601" s="109">
        <f>IF(编辑!N601="","",编辑!N601)</f>
        <v>1</v>
      </c>
      <c r="H601" s="109">
        <f>IF(编辑!O601="","",编辑!O601)</f>
        <v>1</v>
      </c>
      <c r="I601" s="109">
        <f>IF(编辑!P601="","",编辑!P601)</f>
        <v>200</v>
      </c>
      <c r="J601" s="109">
        <f>IF(编辑!Q601="","",编辑!Q601)</f>
        <v>3103</v>
      </c>
      <c r="K601" s="109">
        <f>IF(编辑!S601="","",编辑!S601)</f>
        <v>1</v>
      </c>
      <c r="L601" s="109">
        <f>IF(编辑!T601="","",编辑!T601)</f>
        <v>1</v>
      </c>
      <c r="M601" s="109">
        <f>IF(编辑!U601="","",编辑!U601)</f>
        <v>200</v>
      </c>
      <c r="N601" s="109">
        <f>IF(编辑!V601="","",编辑!V601)</f>
        <v>3403</v>
      </c>
      <c r="O601" s="109">
        <f>IF(编辑!X601="","",编辑!X601)</f>
        <v>1</v>
      </c>
      <c r="P601" s="109">
        <f>IF(编辑!Y601="","",编辑!Y601)</f>
        <v>1</v>
      </c>
      <c r="Q601" s="109">
        <f>IF(编辑!Z601="","",编辑!Z601)</f>
        <v>200</v>
      </c>
      <c r="R601" s="109" t="str">
        <f>IF(编辑!AA601="","",编辑!AA601)</f>
        <v/>
      </c>
      <c r="S601" s="109" t="str">
        <f>IF(编辑!AC601="","",编辑!AC601)</f>
        <v/>
      </c>
      <c r="T601" s="109" t="str">
        <f>IF(编辑!AD601="","",编辑!AD601)</f>
        <v/>
      </c>
      <c r="U601" s="109" t="str">
        <f>IF(编辑!AE601="","",编辑!AE601)</f>
        <v/>
      </c>
      <c r="V601" s="109" t="str">
        <f>IF(编辑!AF601="","",编辑!AF601)</f>
        <v/>
      </c>
      <c r="W601" s="109" t="str">
        <f>IF(编辑!AH601="","",编辑!AH601)</f>
        <v/>
      </c>
      <c r="X601" s="109" t="str">
        <f>IF(编辑!AI601="","",编辑!AI601)</f>
        <v/>
      </c>
      <c r="Y601" s="109" t="str">
        <f>IF(编辑!AJ601="","",编辑!AJ601)</f>
        <v/>
      </c>
      <c r="Z601" s="109" t="str">
        <f>IF(编辑!AK601="","",编辑!AK601)</f>
        <v/>
      </c>
      <c r="AA601" s="109" t="str">
        <f>IF(编辑!AM601="","",编辑!AM601)</f>
        <v/>
      </c>
      <c r="AB601" s="109" t="str">
        <f>IF(编辑!AN601="","",编辑!AN601)</f>
        <v/>
      </c>
      <c r="AC601" s="111" t="str">
        <f>IF(编辑!AO601="","",编辑!AO601)</f>
        <v/>
      </c>
    </row>
    <row r="602" spans="1:29">
      <c r="A602" s="109">
        <f>IF(编辑!A602="","",编辑!A602)</f>
        <v>120103</v>
      </c>
      <c r="B602" s="109" t="str">
        <f>IF(编辑!B602="","",编辑!B602)</f>
        <v>日常任务</v>
      </c>
      <c r="C602" s="109">
        <f>IF(编辑!I602="","",编辑!I602)</f>
        <v>650</v>
      </c>
      <c r="D602" s="109">
        <f>IF(编辑!J602="","",编辑!J602)</f>
        <v>0</v>
      </c>
      <c r="E602" s="109" t="str">
        <f>IF(编辑!K602="","",编辑!K602)</f>
        <v/>
      </c>
      <c r="F602" s="109">
        <f>IF(编辑!L602="","",编辑!L602)</f>
        <v>3003</v>
      </c>
      <c r="G602" s="109">
        <f>IF(编辑!N602="","",编辑!N602)</f>
        <v>1</v>
      </c>
      <c r="H602" s="109">
        <f>IF(编辑!O602="","",编辑!O602)</f>
        <v>1</v>
      </c>
      <c r="I602" s="109">
        <f>IF(编辑!P602="","",编辑!P602)</f>
        <v>200</v>
      </c>
      <c r="J602" s="109">
        <f>IF(编辑!Q602="","",编辑!Q602)</f>
        <v>3103</v>
      </c>
      <c r="K602" s="109">
        <f>IF(编辑!S602="","",编辑!S602)</f>
        <v>1</v>
      </c>
      <c r="L602" s="109">
        <f>IF(编辑!T602="","",编辑!T602)</f>
        <v>1</v>
      </c>
      <c r="M602" s="109">
        <f>IF(编辑!U602="","",编辑!U602)</f>
        <v>200</v>
      </c>
      <c r="N602" s="109">
        <f>IF(编辑!V602="","",编辑!V602)</f>
        <v>3403</v>
      </c>
      <c r="O602" s="109">
        <f>IF(编辑!X602="","",编辑!X602)</f>
        <v>1</v>
      </c>
      <c r="P602" s="109">
        <f>IF(编辑!Y602="","",编辑!Y602)</f>
        <v>1</v>
      </c>
      <c r="Q602" s="109">
        <f>IF(编辑!Z602="","",编辑!Z602)</f>
        <v>200</v>
      </c>
      <c r="R602" s="109" t="str">
        <f>IF(编辑!AA602="","",编辑!AA602)</f>
        <v/>
      </c>
      <c r="S602" s="109" t="str">
        <f>IF(编辑!AC602="","",编辑!AC602)</f>
        <v/>
      </c>
      <c r="T602" s="109" t="str">
        <f>IF(编辑!AD602="","",编辑!AD602)</f>
        <v/>
      </c>
      <c r="U602" s="109" t="str">
        <f>IF(编辑!AE602="","",编辑!AE602)</f>
        <v/>
      </c>
      <c r="V602" s="109" t="str">
        <f>IF(编辑!AF602="","",编辑!AF602)</f>
        <v/>
      </c>
      <c r="W602" s="109" t="str">
        <f>IF(编辑!AH602="","",编辑!AH602)</f>
        <v/>
      </c>
      <c r="X602" s="109" t="str">
        <f>IF(编辑!AI602="","",编辑!AI602)</f>
        <v/>
      </c>
      <c r="Y602" s="109" t="str">
        <f>IF(编辑!AJ602="","",编辑!AJ602)</f>
        <v/>
      </c>
      <c r="Z602" s="109" t="str">
        <f>IF(编辑!AK602="","",编辑!AK602)</f>
        <v/>
      </c>
      <c r="AA602" s="109" t="str">
        <f>IF(编辑!AM602="","",编辑!AM602)</f>
        <v/>
      </c>
      <c r="AB602" s="109" t="str">
        <f>IF(编辑!AN602="","",编辑!AN602)</f>
        <v/>
      </c>
      <c r="AC602" s="111" t="str">
        <f>IF(编辑!AO602="","",编辑!AO602)</f>
        <v/>
      </c>
    </row>
    <row r="603" spans="1:29">
      <c r="A603" s="109">
        <f>IF(编辑!A603="","",编辑!A603)</f>
        <v>120104</v>
      </c>
      <c r="B603" s="109" t="str">
        <f>IF(编辑!B603="","",编辑!B603)</f>
        <v>日常任务</v>
      </c>
      <c r="C603" s="109">
        <f>IF(编辑!I603="","",编辑!I603)</f>
        <v>650</v>
      </c>
      <c r="D603" s="109">
        <f>IF(编辑!J603="","",编辑!J603)</f>
        <v>0</v>
      </c>
      <c r="E603" s="109" t="str">
        <f>IF(编辑!K603="","",编辑!K603)</f>
        <v/>
      </c>
      <c r="F603" s="109">
        <f>IF(编辑!L603="","",编辑!L603)</f>
        <v>3003</v>
      </c>
      <c r="G603" s="109">
        <f>IF(编辑!N603="","",编辑!N603)</f>
        <v>1</v>
      </c>
      <c r="H603" s="109">
        <f>IF(编辑!O603="","",编辑!O603)</f>
        <v>1</v>
      </c>
      <c r="I603" s="109">
        <f>IF(编辑!P603="","",编辑!P603)</f>
        <v>200</v>
      </c>
      <c r="J603" s="109">
        <f>IF(编辑!Q603="","",编辑!Q603)</f>
        <v>3103</v>
      </c>
      <c r="K603" s="109">
        <f>IF(编辑!S603="","",编辑!S603)</f>
        <v>1</v>
      </c>
      <c r="L603" s="109">
        <f>IF(编辑!T603="","",编辑!T603)</f>
        <v>1</v>
      </c>
      <c r="M603" s="109">
        <f>IF(编辑!U603="","",编辑!U603)</f>
        <v>200</v>
      </c>
      <c r="N603" s="109">
        <f>IF(编辑!V603="","",编辑!V603)</f>
        <v>3403</v>
      </c>
      <c r="O603" s="109">
        <f>IF(编辑!X603="","",编辑!X603)</f>
        <v>1</v>
      </c>
      <c r="P603" s="109">
        <f>IF(编辑!Y603="","",编辑!Y603)</f>
        <v>1</v>
      </c>
      <c r="Q603" s="109">
        <f>IF(编辑!Z603="","",编辑!Z603)</f>
        <v>200</v>
      </c>
      <c r="R603" s="109" t="str">
        <f>IF(编辑!AA603="","",编辑!AA603)</f>
        <v/>
      </c>
      <c r="S603" s="109" t="str">
        <f>IF(编辑!AC603="","",编辑!AC603)</f>
        <v/>
      </c>
      <c r="T603" s="109" t="str">
        <f>IF(编辑!AD603="","",编辑!AD603)</f>
        <v/>
      </c>
      <c r="U603" s="109" t="str">
        <f>IF(编辑!AE603="","",编辑!AE603)</f>
        <v/>
      </c>
      <c r="V603" s="109" t="str">
        <f>IF(编辑!AF603="","",编辑!AF603)</f>
        <v/>
      </c>
      <c r="W603" s="109" t="str">
        <f>IF(编辑!AH603="","",编辑!AH603)</f>
        <v/>
      </c>
      <c r="X603" s="109" t="str">
        <f>IF(编辑!AI603="","",编辑!AI603)</f>
        <v/>
      </c>
      <c r="Y603" s="109" t="str">
        <f>IF(编辑!AJ603="","",编辑!AJ603)</f>
        <v/>
      </c>
      <c r="Z603" s="109" t="str">
        <f>IF(编辑!AK603="","",编辑!AK603)</f>
        <v/>
      </c>
      <c r="AA603" s="109" t="str">
        <f>IF(编辑!AM603="","",编辑!AM603)</f>
        <v/>
      </c>
      <c r="AB603" s="109" t="str">
        <f>IF(编辑!AN603="","",编辑!AN603)</f>
        <v/>
      </c>
      <c r="AC603" s="111" t="str">
        <f>IF(编辑!AO603="","",编辑!AO603)</f>
        <v/>
      </c>
    </row>
    <row r="604" spans="1:29">
      <c r="A604" s="109">
        <f>IF(编辑!A604="","",编辑!A604)</f>
        <v>120105</v>
      </c>
      <c r="B604" s="109" t="str">
        <f>IF(编辑!B604="","",编辑!B604)</f>
        <v>日常任务</v>
      </c>
      <c r="C604" s="109">
        <f>IF(编辑!I604="","",编辑!I604)</f>
        <v>650</v>
      </c>
      <c r="D604" s="109">
        <f>IF(编辑!J604="","",编辑!J604)</f>
        <v>0</v>
      </c>
      <c r="E604" s="109" t="str">
        <f>IF(编辑!K604="","",编辑!K604)</f>
        <v/>
      </c>
      <c r="F604" s="109">
        <f>IF(编辑!L604="","",编辑!L604)</f>
        <v>3003</v>
      </c>
      <c r="G604" s="109">
        <f>IF(编辑!N604="","",编辑!N604)</f>
        <v>1</v>
      </c>
      <c r="H604" s="109">
        <f>IF(编辑!O604="","",编辑!O604)</f>
        <v>1</v>
      </c>
      <c r="I604" s="109">
        <f>IF(编辑!P604="","",编辑!P604)</f>
        <v>200</v>
      </c>
      <c r="J604" s="109">
        <f>IF(编辑!Q604="","",编辑!Q604)</f>
        <v>3103</v>
      </c>
      <c r="K604" s="109">
        <f>IF(编辑!S604="","",编辑!S604)</f>
        <v>1</v>
      </c>
      <c r="L604" s="109">
        <f>IF(编辑!T604="","",编辑!T604)</f>
        <v>1</v>
      </c>
      <c r="M604" s="109">
        <f>IF(编辑!U604="","",编辑!U604)</f>
        <v>200</v>
      </c>
      <c r="N604" s="109">
        <f>IF(编辑!V604="","",编辑!V604)</f>
        <v>3403</v>
      </c>
      <c r="O604" s="109">
        <f>IF(编辑!X604="","",编辑!X604)</f>
        <v>1</v>
      </c>
      <c r="P604" s="109">
        <f>IF(编辑!Y604="","",编辑!Y604)</f>
        <v>1</v>
      </c>
      <c r="Q604" s="109">
        <f>IF(编辑!Z604="","",编辑!Z604)</f>
        <v>200</v>
      </c>
      <c r="R604" s="109" t="str">
        <f>IF(编辑!AA604="","",编辑!AA604)</f>
        <v/>
      </c>
      <c r="S604" s="109" t="str">
        <f>IF(编辑!AC604="","",编辑!AC604)</f>
        <v/>
      </c>
      <c r="T604" s="109" t="str">
        <f>IF(编辑!AD604="","",编辑!AD604)</f>
        <v/>
      </c>
      <c r="U604" s="109" t="str">
        <f>IF(编辑!AE604="","",编辑!AE604)</f>
        <v/>
      </c>
      <c r="V604" s="109" t="str">
        <f>IF(编辑!AF604="","",编辑!AF604)</f>
        <v/>
      </c>
      <c r="W604" s="109" t="str">
        <f>IF(编辑!AH604="","",编辑!AH604)</f>
        <v/>
      </c>
      <c r="X604" s="109" t="str">
        <f>IF(编辑!AI604="","",编辑!AI604)</f>
        <v/>
      </c>
      <c r="Y604" s="109" t="str">
        <f>IF(编辑!AJ604="","",编辑!AJ604)</f>
        <v/>
      </c>
      <c r="Z604" s="109" t="str">
        <f>IF(编辑!AK604="","",编辑!AK604)</f>
        <v/>
      </c>
      <c r="AA604" s="109" t="str">
        <f>IF(编辑!AM604="","",编辑!AM604)</f>
        <v/>
      </c>
      <c r="AB604" s="109" t="str">
        <f>IF(编辑!AN604="","",编辑!AN604)</f>
        <v/>
      </c>
      <c r="AC604" s="111" t="str">
        <f>IF(编辑!AO604="","",编辑!AO604)</f>
        <v/>
      </c>
    </row>
    <row r="605" spans="1:29">
      <c r="A605" s="109">
        <f>IF(编辑!A605="","",编辑!A605)</f>
        <v>120106</v>
      </c>
      <c r="B605" s="109" t="str">
        <f>IF(编辑!B605="","",编辑!B605)</f>
        <v>日常任务</v>
      </c>
      <c r="C605" s="109">
        <f>IF(编辑!I605="","",编辑!I605)</f>
        <v>650</v>
      </c>
      <c r="D605" s="109">
        <f>IF(编辑!J605="","",编辑!J605)</f>
        <v>0</v>
      </c>
      <c r="E605" s="109" t="str">
        <f>IF(编辑!K605="","",编辑!K605)</f>
        <v/>
      </c>
      <c r="F605" s="109">
        <f>IF(编辑!L605="","",编辑!L605)</f>
        <v>3003</v>
      </c>
      <c r="G605" s="109">
        <f>IF(编辑!N605="","",编辑!N605)</f>
        <v>1</v>
      </c>
      <c r="H605" s="109">
        <f>IF(编辑!O605="","",编辑!O605)</f>
        <v>1</v>
      </c>
      <c r="I605" s="109">
        <f>IF(编辑!P605="","",编辑!P605)</f>
        <v>200</v>
      </c>
      <c r="J605" s="109">
        <f>IF(编辑!Q605="","",编辑!Q605)</f>
        <v>3103</v>
      </c>
      <c r="K605" s="109">
        <f>IF(编辑!S605="","",编辑!S605)</f>
        <v>1</v>
      </c>
      <c r="L605" s="109">
        <f>IF(编辑!T605="","",编辑!T605)</f>
        <v>1</v>
      </c>
      <c r="M605" s="109">
        <f>IF(编辑!U605="","",编辑!U605)</f>
        <v>200</v>
      </c>
      <c r="N605" s="109">
        <f>IF(编辑!V605="","",编辑!V605)</f>
        <v>3403</v>
      </c>
      <c r="O605" s="109">
        <f>IF(编辑!X605="","",编辑!X605)</f>
        <v>1</v>
      </c>
      <c r="P605" s="109">
        <f>IF(编辑!Y605="","",编辑!Y605)</f>
        <v>1</v>
      </c>
      <c r="Q605" s="109">
        <f>IF(编辑!Z605="","",编辑!Z605)</f>
        <v>200</v>
      </c>
      <c r="R605" s="109" t="str">
        <f>IF(编辑!AA605="","",编辑!AA605)</f>
        <v/>
      </c>
      <c r="S605" s="109" t="str">
        <f>IF(编辑!AC605="","",编辑!AC605)</f>
        <v/>
      </c>
      <c r="T605" s="109" t="str">
        <f>IF(编辑!AD605="","",编辑!AD605)</f>
        <v/>
      </c>
      <c r="U605" s="109" t="str">
        <f>IF(编辑!AE605="","",编辑!AE605)</f>
        <v/>
      </c>
      <c r="V605" s="109" t="str">
        <f>IF(编辑!AF605="","",编辑!AF605)</f>
        <v/>
      </c>
      <c r="W605" s="109" t="str">
        <f>IF(编辑!AH605="","",编辑!AH605)</f>
        <v/>
      </c>
      <c r="X605" s="109" t="str">
        <f>IF(编辑!AI605="","",编辑!AI605)</f>
        <v/>
      </c>
      <c r="Y605" s="109" t="str">
        <f>IF(编辑!AJ605="","",编辑!AJ605)</f>
        <v/>
      </c>
      <c r="Z605" s="109" t="str">
        <f>IF(编辑!AK605="","",编辑!AK605)</f>
        <v/>
      </c>
      <c r="AA605" s="109" t="str">
        <f>IF(编辑!AM605="","",编辑!AM605)</f>
        <v/>
      </c>
      <c r="AB605" s="109" t="str">
        <f>IF(编辑!AN605="","",编辑!AN605)</f>
        <v/>
      </c>
      <c r="AC605" s="111" t="str">
        <f>IF(编辑!AO605="","",编辑!AO605)</f>
        <v/>
      </c>
    </row>
    <row r="606" spans="1:29">
      <c r="A606" s="109">
        <f>IF(编辑!A606="","",编辑!A606)</f>
        <v>120107</v>
      </c>
      <c r="B606" s="109" t="str">
        <f>IF(编辑!B606="","",编辑!B606)</f>
        <v>日常任务</v>
      </c>
      <c r="C606" s="109">
        <f>IF(编辑!I606="","",编辑!I606)</f>
        <v>650</v>
      </c>
      <c r="D606" s="109">
        <f>IF(编辑!J606="","",编辑!J606)</f>
        <v>0</v>
      </c>
      <c r="E606" s="109" t="str">
        <f>IF(编辑!K606="","",编辑!K606)</f>
        <v/>
      </c>
      <c r="F606" s="109">
        <f>IF(编辑!L606="","",编辑!L606)</f>
        <v>3003</v>
      </c>
      <c r="G606" s="109">
        <f>IF(编辑!N606="","",编辑!N606)</f>
        <v>1</v>
      </c>
      <c r="H606" s="109">
        <f>IF(编辑!O606="","",编辑!O606)</f>
        <v>1</v>
      </c>
      <c r="I606" s="109">
        <f>IF(编辑!P606="","",编辑!P606)</f>
        <v>200</v>
      </c>
      <c r="J606" s="109">
        <f>IF(编辑!Q606="","",编辑!Q606)</f>
        <v>3103</v>
      </c>
      <c r="K606" s="109">
        <f>IF(编辑!S606="","",编辑!S606)</f>
        <v>1</v>
      </c>
      <c r="L606" s="109">
        <f>IF(编辑!T606="","",编辑!T606)</f>
        <v>1</v>
      </c>
      <c r="M606" s="109">
        <f>IF(编辑!U606="","",编辑!U606)</f>
        <v>200</v>
      </c>
      <c r="N606" s="109">
        <f>IF(编辑!V606="","",编辑!V606)</f>
        <v>3403</v>
      </c>
      <c r="O606" s="109">
        <f>IF(编辑!X606="","",编辑!X606)</f>
        <v>1</v>
      </c>
      <c r="P606" s="109">
        <f>IF(编辑!Y606="","",编辑!Y606)</f>
        <v>1</v>
      </c>
      <c r="Q606" s="109">
        <f>IF(编辑!Z606="","",编辑!Z606)</f>
        <v>200</v>
      </c>
      <c r="R606" s="109" t="str">
        <f>IF(编辑!AA606="","",编辑!AA606)</f>
        <v/>
      </c>
      <c r="S606" s="109" t="str">
        <f>IF(编辑!AC606="","",编辑!AC606)</f>
        <v/>
      </c>
      <c r="T606" s="109" t="str">
        <f>IF(编辑!AD606="","",编辑!AD606)</f>
        <v/>
      </c>
      <c r="U606" s="109" t="str">
        <f>IF(编辑!AE606="","",编辑!AE606)</f>
        <v/>
      </c>
      <c r="V606" s="109" t="str">
        <f>IF(编辑!AF606="","",编辑!AF606)</f>
        <v/>
      </c>
      <c r="W606" s="109" t="str">
        <f>IF(编辑!AH606="","",编辑!AH606)</f>
        <v/>
      </c>
      <c r="X606" s="109" t="str">
        <f>IF(编辑!AI606="","",编辑!AI606)</f>
        <v/>
      </c>
      <c r="Y606" s="109" t="str">
        <f>IF(编辑!AJ606="","",编辑!AJ606)</f>
        <v/>
      </c>
      <c r="Z606" s="109" t="str">
        <f>IF(编辑!AK606="","",编辑!AK606)</f>
        <v/>
      </c>
      <c r="AA606" s="109" t="str">
        <f>IF(编辑!AM606="","",编辑!AM606)</f>
        <v/>
      </c>
      <c r="AB606" s="109" t="str">
        <f>IF(编辑!AN606="","",编辑!AN606)</f>
        <v/>
      </c>
      <c r="AC606" s="111" t="str">
        <f>IF(编辑!AO606="","",编辑!AO606)</f>
        <v/>
      </c>
    </row>
    <row r="607" spans="1:29">
      <c r="A607" s="109">
        <f>IF(编辑!A607="","",编辑!A607)</f>
        <v>120108</v>
      </c>
      <c r="B607" s="109" t="str">
        <f>IF(编辑!B607="","",编辑!B607)</f>
        <v>日常任务</v>
      </c>
      <c r="C607" s="109">
        <f>IF(编辑!I607="","",编辑!I607)</f>
        <v>650</v>
      </c>
      <c r="D607" s="109">
        <f>IF(编辑!J607="","",编辑!J607)</f>
        <v>0</v>
      </c>
      <c r="E607" s="109" t="str">
        <f>IF(编辑!K607="","",编辑!K607)</f>
        <v/>
      </c>
      <c r="F607" s="109">
        <f>IF(编辑!L607="","",编辑!L607)</f>
        <v>3003</v>
      </c>
      <c r="G607" s="109">
        <f>IF(编辑!N607="","",编辑!N607)</f>
        <v>1</v>
      </c>
      <c r="H607" s="109">
        <f>IF(编辑!O607="","",编辑!O607)</f>
        <v>1</v>
      </c>
      <c r="I607" s="109">
        <f>IF(编辑!P607="","",编辑!P607)</f>
        <v>200</v>
      </c>
      <c r="J607" s="109">
        <f>IF(编辑!Q607="","",编辑!Q607)</f>
        <v>3103</v>
      </c>
      <c r="K607" s="109">
        <f>IF(编辑!S607="","",编辑!S607)</f>
        <v>1</v>
      </c>
      <c r="L607" s="109">
        <f>IF(编辑!T607="","",编辑!T607)</f>
        <v>1</v>
      </c>
      <c r="M607" s="109">
        <f>IF(编辑!U607="","",编辑!U607)</f>
        <v>200</v>
      </c>
      <c r="N607" s="109">
        <f>IF(编辑!V607="","",编辑!V607)</f>
        <v>3403</v>
      </c>
      <c r="O607" s="109">
        <f>IF(编辑!X607="","",编辑!X607)</f>
        <v>1</v>
      </c>
      <c r="P607" s="109">
        <f>IF(编辑!Y607="","",编辑!Y607)</f>
        <v>1</v>
      </c>
      <c r="Q607" s="109">
        <f>IF(编辑!Z607="","",编辑!Z607)</f>
        <v>200</v>
      </c>
      <c r="R607" s="109" t="str">
        <f>IF(编辑!AA607="","",编辑!AA607)</f>
        <v/>
      </c>
      <c r="S607" s="109" t="str">
        <f>IF(编辑!AC607="","",编辑!AC607)</f>
        <v/>
      </c>
      <c r="T607" s="109" t="str">
        <f>IF(编辑!AD607="","",编辑!AD607)</f>
        <v/>
      </c>
      <c r="U607" s="109" t="str">
        <f>IF(编辑!AE607="","",编辑!AE607)</f>
        <v/>
      </c>
      <c r="V607" s="109" t="str">
        <f>IF(编辑!AF607="","",编辑!AF607)</f>
        <v/>
      </c>
      <c r="W607" s="109" t="str">
        <f>IF(编辑!AH607="","",编辑!AH607)</f>
        <v/>
      </c>
      <c r="X607" s="109" t="str">
        <f>IF(编辑!AI607="","",编辑!AI607)</f>
        <v/>
      </c>
      <c r="Y607" s="109" t="str">
        <f>IF(编辑!AJ607="","",编辑!AJ607)</f>
        <v/>
      </c>
      <c r="Z607" s="109" t="str">
        <f>IF(编辑!AK607="","",编辑!AK607)</f>
        <v/>
      </c>
      <c r="AA607" s="109" t="str">
        <f>IF(编辑!AM607="","",编辑!AM607)</f>
        <v/>
      </c>
      <c r="AB607" s="109" t="str">
        <f>IF(编辑!AN607="","",编辑!AN607)</f>
        <v/>
      </c>
      <c r="AC607" s="111" t="str">
        <f>IF(编辑!AO607="","",编辑!AO607)</f>
        <v/>
      </c>
    </row>
    <row r="608" spans="1:29">
      <c r="A608" s="109">
        <f>IF(编辑!A608="","",编辑!A608)</f>
        <v>120109</v>
      </c>
      <c r="B608" s="109" t="str">
        <f>IF(编辑!B608="","",编辑!B608)</f>
        <v>日常任务</v>
      </c>
      <c r="C608" s="109">
        <f>IF(编辑!I608="","",编辑!I608)</f>
        <v>650</v>
      </c>
      <c r="D608" s="109">
        <f>IF(编辑!J608="","",编辑!J608)</f>
        <v>0</v>
      </c>
      <c r="E608" s="109" t="str">
        <f>IF(编辑!K608="","",编辑!K608)</f>
        <v/>
      </c>
      <c r="F608" s="109">
        <f>IF(编辑!L608="","",编辑!L608)</f>
        <v>3003</v>
      </c>
      <c r="G608" s="109">
        <f>IF(编辑!N608="","",编辑!N608)</f>
        <v>1</v>
      </c>
      <c r="H608" s="109">
        <f>IF(编辑!O608="","",编辑!O608)</f>
        <v>1</v>
      </c>
      <c r="I608" s="109">
        <f>IF(编辑!P608="","",编辑!P608)</f>
        <v>200</v>
      </c>
      <c r="J608" s="109">
        <f>IF(编辑!Q608="","",编辑!Q608)</f>
        <v>3103</v>
      </c>
      <c r="K608" s="109">
        <f>IF(编辑!S608="","",编辑!S608)</f>
        <v>1</v>
      </c>
      <c r="L608" s="109">
        <f>IF(编辑!T608="","",编辑!T608)</f>
        <v>1</v>
      </c>
      <c r="M608" s="109">
        <f>IF(编辑!U608="","",编辑!U608)</f>
        <v>200</v>
      </c>
      <c r="N608" s="109">
        <f>IF(编辑!V608="","",编辑!V608)</f>
        <v>3403</v>
      </c>
      <c r="O608" s="109">
        <f>IF(编辑!X608="","",编辑!X608)</f>
        <v>1</v>
      </c>
      <c r="P608" s="109">
        <f>IF(编辑!Y608="","",编辑!Y608)</f>
        <v>1</v>
      </c>
      <c r="Q608" s="109">
        <f>IF(编辑!Z608="","",编辑!Z608)</f>
        <v>200</v>
      </c>
      <c r="R608" s="109" t="str">
        <f>IF(编辑!AA608="","",编辑!AA608)</f>
        <v/>
      </c>
      <c r="S608" s="109" t="str">
        <f>IF(编辑!AC608="","",编辑!AC608)</f>
        <v/>
      </c>
      <c r="T608" s="109" t="str">
        <f>IF(编辑!AD608="","",编辑!AD608)</f>
        <v/>
      </c>
      <c r="U608" s="109" t="str">
        <f>IF(编辑!AE608="","",编辑!AE608)</f>
        <v/>
      </c>
      <c r="V608" s="109" t="str">
        <f>IF(编辑!AF608="","",编辑!AF608)</f>
        <v/>
      </c>
      <c r="W608" s="109" t="str">
        <f>IF(编辑!AH608="","",编辑!AH608)</f>
        <v/>
      </c>
      <c r="X608" s="109" t="str">
        <f>IF(编辑!AI608="","",编辑!AI608)</f>
        <v/>
      </c>
      <c r="Y608" s="109" t="str">
        <f>IF(编辑!AJ608="","",编辑!AJ608)</f>
        <v/>
      </c>
      <c r="Z608" s="109" t="str">
        <f>IF(编辑!AK608="","",编辑!AK608)</f>
        <v/>
      </c>
      <c r="AA608" s="109" t="str">
        <f>IF(编辑!AM608="","",编辑!AM608)</f>
        <v/>
      </c>
      <c r="AB608" s="109" t="str">
        <f>IF(编辑!AN608="","",编辑!AN608)</f>
        <v/>
      </c>
      <c r="AC608" s="111" t="str">
        <f>IF(编辑!AO608="","",编辑!AO608)</f>
        <v/>
      </c>
    </row>
    <row r="609" spans="1:29">
      <c r="A609" s="109">
        <f>IF(编辑!A609="","",编辑!A609)</f>
        <v>120110</v>
      </c>
      <c r="B609" s="109" t="str">
        <f>IF(编辑!B609="","",编辑!B609)</f>
        <v>日常任务</v>
      </c>
      <c r="C609" s="109">
        <f>IF(编辑!I609="","",编辑!I609)</f>
        <v>650</v>
      </c>
      <c r="D609" s="109">
        <f>IF(编辑!J609="","",编辑!J609)</f>
        <v>0</v>
      </c>
      <c r="E609" s="109" t="str">
        <f>IF(编辑!K609="","",编辑!K609)</f>
        <v/>
      </c>
      <c r="F609" s="109">
        <f>IF(编辑!L609="","",编辑!L609)</f>
        <v>3003</v>
      </c>
      <c r="G609" s="109">
        <f>IF(编辑!N609="","",编辑!N609)</f>
        <v>1</v>
      </c>
      <c r="H609" s="109">
        <f>IF(编辑!O609="","",编辑!O609)</f>
        <v>1</v>
      </c>
      <c r="I609" s="109">
        <f>IF(编辑!P609="","",编辑!P609)</f>
        <v>200</v>
      </c>
      <c r="J609" s="109">
        <f>IF(编辑!Q609="","",编辑!Q609)</f>
        <v>3103</v>
      </c>
      <c r="K609" s="109">
        <f>IF(编辑!S609="","",编辑!S609)</f>
        <v>1</v>
      </c>
      <c r="L609" s="109">
        <f>IF(编辑!T609="","",编辑!T609)</f>
        <v>1</v>
      </c>
      <c r="M609" s="109">
        <f>IF(编辑!U609="","",编辑!U609)</f>
        <v>200</v>
      </c>
      <c r="N609" s="109">
        <f>IF(编辑!V609="","",编辑!V609)</f>
        <v>3403</v>
      </c>
      <c r="O609" s="109">
        <f>IF(编辑!X609="","",编辑!X609)</f>
        <v>1</v>
      </c>
      <c r="P609" s="109">
        <f>IF(编辑!Y609="","",编辑!Y609)</f>
        <v>1</v>
      </c>
      <c r="Q609" s="109">
        <f>IF(编辑!Z609="","",编辑!Z609)</f>
        <v>200</v>
      </c>
      <c r="R609" s="109" t="str">
        <f>IF(编辑!AA609="","",编辑!AA609)</f>
        <v/>
      </c>
      <c r="S609" s="109" t="str">
        <f>IF(编辑!AC609="","",编辑!AC609)</f>
        <v/>
      </c>
      <c r="T609" s="109" t="str">
        <f>IF(编辑!AD609="","",编辑!AD609)</f>
        <v/>
      </c>
      <c r="U609" s="109" t="str">
        <f>IF(编辑!AE609="","",编辑!AE609)</f>
        <v/>
      </c>
      <c r="V609" s="109" t="str">
        <f>IF(编辑!AF609="","",编辑!AF609)</f>
        <v/>
      </c>
      <c r="W609" s="109" t="str">
        <f>IF(编辑!AH609="","",编辑!AH609)</f>
        <v/>
      </c>
      <c r="X609" s="109" t="str">
        <f>IF(编辑!AI609="","",编辑!AI609)</f>
        <v/>
      </c>
      <c r="Y609" s="109" t="str">
        <f>IF(编辑!AJ609="","",编辑!AJ609)</f>
        <v/>
      </c>
      <c r="Z609" s="109" t="str">
        <f>IF(编辑!AK609="","",编辑!AK609)</f>
        <v/>
      </c>
      <c r="AA609" s="109" t="str">
        <f>IF(编辑!AM609="","",编辑!AM609)</f>
        <v/>
      </c>
      <c r="AB609" s="109" t="str">
        <f>IF(编辑!AN609="","",编辑!AN609)</f>
        <v/>
      </c>
      <c r="AC609" s="111" t="str">
        <f>IF(编辑!AO609="","",编辑!AO609)</f>
        <v/>
      </c>
    </row>
    <row r="610" spans="1:29">
      <c r="A610" s="109">
        <f>IF(编辑!A610="","",编辑!A610)</f>
        <v>120111</v>
      </c>
      <c r="B610" s="109" t="str">
        <f>IF(编辑!B610="","",编辑!B610)</f>
        <v>日常任务</v>
      </c>
      <c r="C610" s="109">
        <f>IF(编辑!I610="","",编辑!I610)</f>
        <v>650</v>
      </c>
      <c r="D610" s="109">
        <f>IF(编辑!J610="","",编辑!J610)</f>
        <v>0</v>
      </c>
      <c r="E610" s="109" t="str">
        <f>IF(编辑!K610="","",编辑!K610)</f>
        <v/>
      </c>
      <c r="F610" s="109">
        <f>IF(编辑!L610="","",编辑!L610)</f>
        <v>3003</v>
      </c>
      <c r="G610" s="109">
        <f>IF(编辑!N610="","",编辑!N610)</f>
        <v>1</v>
      </c>
      <c r="H610" s="109">
        <f>IF(编辑!O610="","",编辑!O610)</f>
        <v>1</v>
      </c>
      <c r="I610" s="109">
        <f>IF(编辑!P610="","",编辑!P610)</f>
        <v>200</v>
      </c>
      <c r="J610" s="109">
        <f>IF(编辑!Q610="","",编辑!Q610)</f>
        <v>3103</v>
      </c>
      <c r="K610" s="109">
        <f>IF(编辑!S610="","",编辑!S610)</f>
        <v>1</v>
      </c>
      <c r="L610" s="109">
        <f>IF(编辑!T610="","",编辑!T610)</f>
        <v>1</v>
      </c>
      <c r="M610" s="109">
        <f>IF(编辑!U610="","",编辑!U610)</f>
        <v>200</v>
      </c>
      <c r="N610" s="109">
        <f>IF(编辑!V610="","",编辑!V610)</f>
        <v>3403</v>
      </c>
      <c r="O610" s="109">
        <f>IF(编辑!X610="","",编辑!X610)</f>
        <v>1</v>
      </c>
      <c r="P610" s="109">
        <f>IF(编辑!Y610="","",编辑!Y610)</f>
        <v>1</v>
      </c>
      <c r="Q610" s="109">
        <f>IF(编辑!Z610="","",编辑!Z610)</f>
        <v>200</v>
      </c>
      <c r="R610" s="109" t="str">
        <f>IF(编辑!AA610="","",编辑!AA610)</f>
        <v/>
      </c>
      <c r="S610" s="109" t="str">
        <f>IF(编辑!AC610="","",编辑!AC610)</f>
        <v/>
      </c>
      <c r="T610" s="109" t="str">
        <f>IF(编辑!AD610="","",编辑!AD610)</f>
        <v/>
      </c>
      <c r="U610" s="109" t="str">
        <f>IF(编辑!AE610="","",编辑!AE610)</f>
        <v/>
      </c>
      <c r="V610" s="109" t="str">
        <f>IF(编辑!AF610="","",编辑!AF610)</f>
        <v/>
      </c>
      <c r="W610" s="109" t="str">
        <f>IF(编辑!AH610="","",编辑!AH610)</f>
        <v/>
      </c>
      <c r="X610" s="109" t="str">
        <f>IF(编辑!AI610="","",编辑!AI610)</f>
        <v/>
      </c>
      <c r="Y610" s="109" t="str">
        <f>IF(编辑!AJ610="","",编辑!AJ610)</f>
        <v/>
      </c>
      <c r="Z610" s="109" t="str">
        <f>IF(编辑!AK610="","",编辑!AK610)</f>
        <v/>
      </c>
      <c r="AA610" s="109" t="str">
        <f>IF(编辑!AM610="","",编辑!AM610)</f>
        <v/>
      </c>
      <c r="AB610" s="109" t="str">
        <f>IF(编辑!AN610="","",编辑!AN610)</f>
        <v/>
      </c>
      <c r="AC610" s="111" t="str">
        <f>IF(编辑!AO610="","",编辑!AO610)</f>
        <v/>
      </c>
    </row>
    <row r="611" spans="1:29">
      <c r="A611" s="109">
        <f>IF(编辑!A611="","",编辑!A611)</f>
        <v>120112</v>
      </c>
      <c r="B611" s="109" t="str">
        <f>IF(编辑!B611="","",编辑!B611)</f>
        <v>日常任务</v>
      </c>
      <c r="C611" s="109">
        <f>IF(编辑!I611="","",编辑!I611)</f>
        <v>650</v>
      </c>
      <c r="D611" s="109">
        <f>IF(编辑!J611="","",编辑!J611)</f>
        <v>0</v>
      </c>
      <c r="E611" s="109" t="str">
        <f>IF(编辑!K611="","",编辑!K611)</f>
        <v/>
      </c>
      <c r="F611" s="109">
        <f>IF(编辑!L611="","",编辑!L611)</f>
        <v>3003</v>
      </c>
      <c r="G611" s="109">
        <f>IF(编辑!N611="","",编辑!N611)</f>
        <v>1</v>
      </c>
      <c r="H611" s="109">
        <f>IF(编辑!O611="","",编辑!O611)</f>
        <v>1</v>
      </c>
      <c r="I611" s="109">
        <f>IF(编辑!P611="","",编辑!P611)</f>
        <v>200</v>
      </c>
      <c r="J611" s="109">
        <f>IF(编辑!Q611="","",编辑!Q611)</f>
        <v>3103</v>
      </c>
      <c r="K611" s="109">
        <f>IF(编辑!S611="","",编辑!S611)</f>
        <v>1</v>
      </c>
      <c r="L611" s="109">
        <f>IF(编辑!T611="","",编辑!T611)</f>
        <v>1</v>
      </c>
      <c r="M611" s="109">
        <f>IF(编辑!U611="","",编辑!U611)</f>
        <v>200</v>
      </c>
      <c r="N611" s="109">
        <f>IF(编辑!V611="","",编辑!V611)</f>
        <v>3403</v>
      </c>
      <c r="O611" s="109">
        <f>IF(编辑!X611="","",编辑!X611)</f>
        <v>1</v>
      </c>
      <c r="P611" s="109">
        <f>IF(编辑!Y611="","",编辑!Y611)</f>
        <v>1</v>
      </c>
      <c r="Q611" s="109">
        <f>IF(编辑!Z611="","",编辑!Z611)</f>
        <v>200</v>
      </c>
      <c r="R611" s="109" t="str">
        <f>IF(编辑!AA611="","",编辑!AA611)</f>
        <v/>
      </c>
      <c r="S611" s="109" t="str">
        <f>IF(编辑!AC611="","",编辑!AC611)</f>
        <v/>
      </c>
      <c r="T611" s="109" t="str">
        <f>IF(编辑!AD611="","",编辑!AD611)</f>
        <v/>
      </c>
      <c r="U611" s="109" t="str">
        <f>IF(编辑!AE611="","",编辑!AE611)</f>
        <v/>
      </c>
      <c r="V611" s="109" t="str">
        <f>IF(编辑!AF611="","",编辑!AF611)</f>
        <v/>
      </c>
      <c r="W611" s="109" t="str">
        <f>IF(编辑!AH611="","",编辑!AH611)</f>
        <v/>
      </c>
      <c r="X611" s="109" t="str">
        <f>IF(编辑!AI611="","",编辑!AI611)</f>
        <v/>
      </c>
      <c r="Y611" s="109" t="str">
        <f>IF(编辑!AJ611="","",编辑!AJ611)</f>
        <v/>
      </c>
      <c r="Z611" s="109" t="str">
        <f>IF(编辑!AK611="","",编辑!AK611)</f>
        <v/>
      </c>
      <c r="AA611" s="109" t="str">
        <f>IF(编辑!AM611="","",编辑!AM611)</f>
        <v/>
      </c>
      <c r="AB611" s="109" t="str">
        <f>IF(编辑!AN611="","",编辑!AN611)</f>
        <v/>
      </c>
      <c r="AC611" s="111" t="str">
        <f>IF(编辑!AO611="","",编辑!AO611)</f>
        <v/>
      </c>
    </row>
    <row r="612" spans="1:29">
      <c r="A612" s="109">
        <f>IF(编辑!A612="","",编辑!A612)</f>
        <v>120113</v>
      </c>
      <c r="B612" s="109" t="str">
        <f>IF(编辑!B612="","",编辑!B612)</f>
        <v>日常任务</v>
      </c>
      <c r="C612" s="109">
        <f>IF(编辑!I612="","",编辑!I612)</f>
        <v>650</v>
      </c>
      <c r="D612" s="109">
        <f>IF(编辑!J612="","",编辑!J612)</f>
        <v>0</v>
      </c>
      <c r="E612" s="109" t="str">
        <f>IF(编辑!K612="","",编辑!K612)</f>
        <v/>
      </c>
      <c r="F612" s="109">
        <f>IF(编辑!L612="","",编辑!L612)</f>
        <v>3003</v>
      </c>
      <c r="G612" s="109">
        <f>IF(编辑!N612="","",编辑!N612)</f>
        <v>1</v>
      </c>
      <c r="H612" s="109">
        <f>IF(编辑!O612="","",编辑!O612)</f>
        <v>1</v>
      </c>
      <c r="I612" s="109">
        <f>IF(编辑!P612="","",编辑!P612)</f>
        <v>200</v>
      </c>
      <c r="J612" s="109">
        <f>IF(编辑!Q612="","",编辑!Q612)</f>
        <v>3103</v>
      </c>
      <c r="K612" s="109">
        <f>IF(编辑!S612="","",编辑!S612)</f>
        <v>1</v>
      </c>
      <c r="L612" s="109">
        <f>IF(编辑!T612="","",编辑!T612)</f>
        <v>1</v>
      </c>
      <c r="M612" s="109">
        <f>IF(编辑!U612="","",编辑!U612)</f>
        <v>200</v>
      </c>
      <c r="N612" s="109">
        <f>IF(编辑!V612="","",编辑!V612)</f>
        <v>3403</v>
      </c>
      <c r="O612" s="109">
        <f>IF(编辑!X612="","",编辑!X612)</f>
        <v>1</v>
      </c>
      <c r="P612" s="109">
        <f>IF(编辑!Y612="","",编辑!Y612)</f>
        <v>1</v>
      </c>
      <c r="Q612" s="109">
        <f>IF(编辑!Z612="","",编辑!Z612)</f>
        <v>200</v>
      </c>
      <c r="R612" s="109" t="str">
        <f>IF(编辑!AA612="","",编辑!AA612)</f>
        <v/>
      </c>
      <c r="S612" s="109" t="str">
        <f>IF(编辑!AC612="","",编辑!AC612)</f>
        <v/>
      </c>
      <c r="T612" s="109" t="str">
        <f>IF(编辑!AD612="","",编辑!AD612)</f>
        <v/>
      </c>
      <c r="U612" s="109" t="str">
        <f>IF(编辑!AE612="","",编辑!AE612)</f>
        <v/>
      </c>
      <c r="V612" s="109" t="str">
        <f>IF(编辑!AF612="","",编辑!AF612)</f>
        <v/>
      </c>
      <c r="W612" s="109" t="str">
        <f>IF(编辑!AH612="","",编辑!AH612)</f>
        <v/>
      </c>
      <c r="X612" s="109" t="str">
        <f>IF(编辑!AI612="","",编辑!AI612)</f>
        <v/>
      </c>
      <c r="Y612" s="109" t="str">
        <f>IF(编辑!AJ612="","",编辑!AJ612)</f>
        <v/>
      </c>
      <c r="Z612" s="109" t="str">
        <f>IF(编辑!AK612="","",编辑!AK612)</f>
        <v/>
      </c>
      <c r="AA612" s="109" t="str">
        <f>IF(编辑!AM612="","",编辑!AM612)</f>
        <v/>
      </c>
      <c r="AB612" s="109" t="str">
        <f>IF(编辑!AN612="","",编辑!AN612)</f>
        <v/>
      </c>
      <c r="AC612" s="111" t="str">
        <f>IF(编辑!AO612="","",编辑!AO612)</f>
        <v/>
      </c>
    </row>
    <row r="613" spans="1:29">
      <c r="A613" s="109">
        <f>IF(编辑!A613="","",编辑!A613)</f>
        <v>120114</v>
      </c>
      <c r="B613" s="109" t="str">
        <f>IF(编辑!B613="","",编辑!B613)</f>
        <v>日常任务</v>
      </c>
      <c r="C613" s="109">
        <f>IF(编辑!I613="","",编辑!I613)</f>
        <v>650</v>
      </c>
      <c r="D613" s="109">
        <f>IF(编辑!J613="","",编辑!J613)</f>
        <v>0</v>
      </c>
      <c r="E613" s="109" t="str">
        <f>IF(编辑!K613="","",编辑!K613)</f>
        <v/>
      </c>
      <c r="F613" s="109">
        <f>IF(编辑!L613="","",编辑!L613)</f>
        <v>3003</v>
      </c>
      <c r="G613" s="109">
        <f>IF(编辑!N613="","",编辑!N613)</f>
        <v>1</v>
      </c>
      <c r="H613" s="109">
        <f>IF(编辑!O613="","",编辑!O613)</f>
        <v>1</v>
      </c>
      <c r="I613" s="109">
        <f>IF(编辑!P613="","",编辑!P613)</f>
        <v>200</v>
      </c>
      <c r="J613" s="109">
        <f>IF(编辑!Q613="","",编辑!Q613)</f>
        <v>3103</v>
      </c>
      <c r="K613" s="109">
        <f>IF(编辑!S613="","",编辑!S613)</f>
        <v>1</v>
      </c>
      <c r="L613" s="109">
        <f>IF(编辑!T613="","",编辑!T613)</f>
        <v>1</v>
      </c>
      <c r="M613" s="109">
        <f>IF(编辑!U613="","",编辑!U613)</f>
        <v>200</v>
      </c>
      <c r="N613" s="109">
        <f>IF(编辑!V613="","",编辑!V613)</f>
        <v>3403</v>
      </c>
      <c r="O613" s="109">
        <f>IF(编辑!X613="","",编辑!X613)</f>
        <v>1</v>
      </c>
      <c r="P613" s="109">
        <f>IF(编辑!Y613="","",编辑!Y613)</f>
        <v>1</v>
      </c>
      <c r="Q613" s="109">
        <f>IF(编辑!Z613="","",编辑!Z613)</f>
        <v>200</v>
      </c>
      <c r="R613" s="109" t="str">
        <f>IF(编辑!AA613="","",编辑!AA613)</f>
        <v/>
      </c>
      <c r="S613" s="109" t="str">
        <f>IF(编辑!AC613="","",编辑!AC613)</f>
        <v/>
      </c>
      <c r="T613" s="109" t="str">
        <f>IF(编辑!AD613="","",编辑!AD613)</f>
        <v/>
      </c>
      <c r="U613" s="109" t="str">
        <f>IF(编辑!AE613="","",编辑!AE613)</f>
        <v/>
      </c>
      <c r="V613" s="109" t="str">
        <f>IF(编辑!AF613="","",编辑!AF613)</f>
        <v/>
      </c>
      <c r="W613" s="109" t="str">
        <f>IF(编辑!AH613="","",编辑!AH613)</f>
        <v/>
      </c>
      <c r="X613" s="109" t="str">
        <f>IF(编辑!AI613="","",编辑!AI613)</f>
        <v/>
      </c>
      <c r="Y613" s="109" t="str">
        <f>IF(编辑!AJ613="","",编辑!AJ613)</f>
        <v/>
      </c>
      <c r="Z613" s="109" t="str">
        <f>IF(编辑!AK613="","",编辑!AK613)</f>
        <v/>
      </c>
      <c r="AA613" s="109" t="str">
        <f>IF(编辑!AM613="","",编辑!AM613)</f>
        <v/>
      </c>
      <c r="AB613" s="109" t="str">
        <f>IF(编辑!AN613="","",编辑!AN613)</f>
        <v/>
      </c>
      <c r="AC613" s="111" t="str">
        <f>IF(编辑!AO613="","",编辑!AO613)</f>
        <v/>
      </c>
    </row>
    <row r="614" spans="1:29">
      <c r="A614" s="109">
        <f>IF(编辑!A614="","",编辑!A614)</f>
        <v>120115</v>
      </c>
      <c r="B614" s="109" t="str">
        <f>IF(编辑!B614="","",编辑!B614)</f>
        <v>日常任务</v>
      </c>
      <c r="C614" s="109">
        <f>IF(编辑!I614="","",编辑!I614)</f>
        <v>650</v>
      </c>
      <c r="D614" s="109">
        <f>IF(编辑!J614="","",编辑!J614)</f>
        <v>0</v>
      </c>
      <c r="E614" s="109" t="str">
        <f>IF(编辑!K614="","",编辑!K614)</f>
        <v/>
      </c>
      <c r="F614" s="109">
        <f>IF(编辑!L614="","",编辑!L614)</f>
        <v>3003</v>
      </c>
      <c r="G614" s="109">
        <f>IF(编辑!N614="","",编辑!N614)</f>
        <v>1</v>
      </c>
      <c r="H614" s="109">
        <f>IF(编辑!O614="","",编辑!O614)</f>
        <v>1</v>
      </c>
      <c r="I614" s="109">
        <f>IF(编辑!P614="","",编辑!P614)</f>
        <v>200</v>
      </c>
      <c r="J614" s="109">
        <f>IF(编辑!Q614="","",编辑!Q614)</f>
        <v>3103</v>
      </c>
      <c r="K614" s="109">
        <f>IF(编辑!S614="","",编辑!S614)</f>
        <v>1</v>
      </c>
      <c r="L614" s="109">
        <f>IF(编辑!T614="","",编辑!T614)</f>
        <v>1</v>
      </c>
      <c r="M614" s="109">
        <f>IF(编辑!U614="","",编辑!U614)</f>
        <v>200</v>
      </c>
      <c r="N614" s="109">
        <f>IF(编辑!V614="","",编辑!V614)</f>
        <v>3403</v>
      </c>
      <c r="O614" s="109">
        <f>IF(编辑!X614="","",编辑!X614)</f>
        <v>1</v>
      </c>
      <c r="P614" s="109">
        <f>IF(编辑!Y614="","",编辑!Y614)</f>
        <v>1</v>
      </c>
      <c r="Q614" s="109">
        <f>IF(编辑!Z614="","",编辑!Z614)</f>
        <v>200</v>
      </c>
      <c r="R614" s="109" t="str">
        <f>IF(编辑!AA614="","",编辑!AA614)</f>
        <v/>
      </c>
      <c r="S614" s="109" t="str">
        <f>IF(编辑!AC614="","",编辑!AC614)</f>
        <v/>
      </c>
      <c r="T614" s="109" t="str">
        <f>IF(编辑!AD614="","",编辑!AD614)</f>
        <v/>
      </c>
      <c r="U614" s="109" t="str">
        <f>IF(编辑!AE614="","",编辑!AE614)</f>
        <v/>
      </c>
      <c r="V614" s="109" t="str">
        <f>IF(编辑!AF614="","",编辑!AF614)</f>
        <v/>
      </c>
      <c r="W614" s="109" t="str">
        <f>IF(编辑!AH614="","",编辑!AH614)</f>
        <v/>
      </c>
      <c r="X614" s="109" t="str">
        <f>IF(编辑!AI614="","",编辑!AI614)</f>
        <v/>
      </c>
      <c r="Y614" s="109" t="str">
        <f>IF(编辑!AJ614="","",编辑!AJ614)</f>
        <v/>
      </c>
      <c r="Z614" s="109" t="str">
        <f>IF(编辑!AK614="","",编辑!AK614)</f>
        <v/>
      </c>
      <c r="AA614" s="109" t="str">
        <f>IF(编辑!AM614="","",编辑!AM614)</f>
        <v/>
      </c>
      <c r="AB614" s="109" t="str">
        <f>IF(编辑!AN614="","",编辑!AN614)</f>
        <v/>
      </c>
      <c r="AC614" s="111" t="str">
        <f>IF(编辑!AO614="","",编辑!AO614)</f>
        <v/>
      </c>
    </row>
    <row r="615" spans="1:29">
      <c r="A615" s="109">
        <f>IF(编辑!A615="","",编辑!A615)</f>
        <v>120116</v>
      </c>
      <c r="B615" s="109" t="str">
        <f>IF(编辑!B615="","",编辑!B615)</f>
        <v>日常任务</v>
      </c>
      <c r="C615" s="109">
        <f>IF(编辑!I615="","",编辑!I615)</f>
        <v>650</v>
      </c>
      <c r="D615" s="109">
        <f>IF(编辑!J615="","",编辑!J615)</f>
        <v>0</v>
      </c>
      <c r="E615" s="109" t="str">
        <f>IF(编辑!K615="","",编辑!K615)</f>
        <v/>
      </c>
      <c r="F615" s="109">
        <f>IF(编辑!L615="","",编辑!L615)</f>
        <v>3003</v>
      </c>
      <c r="G615" s="109">
        <f>IF(编辑!N615="","",编辑!N615)</f>
        <v>1</v>
      </c>
      <c r="H615" s="109">
        <f>IF(编辑!O615="","",编辑!O615)</f>
        <v>1</v>
      </c>
      <c r="I615" s="109">
        <f>IF(编辑!P615="","",编辑!P615)</f>
        <v>200</v>
      </c>
      <c r="J615" s="109">
        <f>IF(编辑!Q615="","",编辑!Q615)</f>
        <v>3103</v>
      </c>
      <c r="K615" s="109">
        <f>IF(编辑!S615="","",编辑!S615)</f>
        <v>1</v>
      </c>
      <c r="L615" s="109">
        <f>IF(编辑!T615="","",编辑!T615)</f>
        <v>1</v>
      </c>
      <c r="M615" s="109">
        <f>IF(编辑!U615="","",编辑!U615)</f>
        <v>200</v>
      </c>
      <c r="N615" s="109">
        <f>IF(编辑!V615="","",编辑!V615)</f>
        <v>3403</v>
      </c>
      <c r="O615" s="109">
        <f>IF(编辑!X615="","",编辑!X615)</f>
        <v>1</v>
      </c>
      <c r="P615" s="109">
        <f>IF(编辑!Y615="","",编辑!Y615)</f>
        <v>1</v>
      </c>
      <c r="Q615" s="109">
        <f>IF(编辑!Z615="","",编辑!Z615)</f>
        <v>200</v>
      </c>
      <c r="R615" s="109" t="str">
        <f>IF(编辑!AA615="","",编辑!AA615)</f>
        <v/>
      </c>
      <c r="S615" s="109" t="str">
        <f>IF(编辑!AC615="","",编辑!AC615)</f>
        <v/>
      </c>
      <c r="T615" s="109" t="str">
        <f>IF(编辑!AD615="","",编辑!AD615)</f>
        <v/>
      </c>
      <c r="U615" s="109" t="str">
        <f>IF(编辑!AE615="","",编辑!AE615)</f>
        <v/>
      </c>
      <c r="V615" s="109" t="str">
        <f>IF(编辑!AF615="","",编辑!AF615)</f>
        <v/>
      </c>
      <c r="W615" s="109" t="str">
        <f>IF(编辑!AH615="","",编辑!AH615)</f>
        <v/>
      </c>
      <c r="X615" s="109" t="str">
        <f>IF(编辑!AI615="","",编辑!AI615)</f>
        <v/>
      </c>
      <c r="Y615" s="109" t="str">
        <f>IF(编辑!AJ615="","",编辑!AJ615)</f>
        <v/>
      </c>
      <c r="Z615" s="109" t="str">
        <f>IF(编辑!AK615="","",编辑!AK615)</f>
        <v/>
      </c>
      <c r="AA615" s="109" t="str">
        <f>IF(编辑!AM615="","",编辑!AM615)</f>
        <v/>
      </c>
      <c r="AB615" s="109" t="str">
        <f>IF(编辑!AN615="","",编辑!AN615)</f>
        <v/>
      </c>
      <c r="AC615" s="111" t="str">
        <f>IF(编辑!AO615="","",编辑!AO615)</f>
        <v/>
      </c>
    </row>
    <row r="616" spans="1:29">
      <c r="A616" s="109">
        <f>IF(编辑!A616="","",编辑!A616)</f>
        <v>120117</v>
      </c>
      <c r="B616" s="109" t="str">
        <f>IF(编辑!B616="","",编辑!B616)</f>
        <v>日常任务</v>
      </c>
      <c r="C616" s="109">
        <f>IF(编辑!I616="","",编辑!I616)</f>
        <v>650</v>
      </c>
      <c r="D616" s="109">
        <f>IF(编辑!J616="","",编辑!J616)</f>
        <v>0</v>
      </c>
      <c r="E616" s="109" t="str">
        <f>IF(编辑!K616="","",编辑!K616)</f>
        <v/>
      </c>
      <c r="F616" s="109">
        <f>IF(编辑!L616="","",编辑!L616)</f>
        <v>3003</v>
      </c>
      <c r="G616" s="109">
        <f>IF(编辑!N616="","",编辑!N616)</f>
        <v>1</v>
      </c>
      <c r="H616" s="109">
        <f>IF(编辑!O616="","",编辑!O616)</f>
        <v>1</v>
      </c>
      <c r="I616" s="109">
        <f>IF(编辑!P616="","",编辑!P616)</f>
        <v>200</v>
      </c>
      <c r="J616" s="109">
        <f>IF(编辑!Q616="","",编辑!Q616)</f>
        <v>3103</v>
      </c>
      <c r="K616" s="109">
        <f>IF(编辑!S616="","",编辑!S616)</f>
        <v>1</v>
      </c>
      <c r="L616" s="109">
        <f>IF(编辑!T616="","",编辑!T616)</f>
        <v>1</v>
      </c>
      <c r="M616" s="109">
        <f>IF(编辑!U616="","",编辑!U616)</f>
        <v>200</v>
      </c>
      <c r="N616" s="109">
        <f>IF(编辑!V616="","",编辑!V616)</f>
        <v>3403</v>
      </c>
      <c r="O616" s="109">
        <f>IF(编辑!X616="","",编辑!X616)</f>
        <v>1</v>
      </c>
      <c r="P616" s="109">
        <f>IF(编辑!Y616="","",编辑!Y616)</f>
        <v>1</v>
      </c>
      <c r="Q616" s="109">
        <f>IF(编辑!Z616="","",编辑!Z616)</f>
        <v>200</v>
      </c>
      <c r="R616" s="109" t="str">
        <f>IF(编辑!AA616="","",编辑!AA616)</f>
        <v/>
      </c>
      <c r="S616" s="109" t="str">
        <f>IF(编辑!AC616="","",编辑!AC616)</f>
        <v/>
      </c>
      <c r="T616" s="109" t="str">
        <f>IF(编辑!AD616="","",编辑!AD616)</f>
        <v/>
      </c>
      <c r="U616" s="109" t="str">
        <f>IF(编辑!AE616="","",编辑!AE616)</f>
        <v/>
      </c>
      <c r="V616" s="109" t="str">
        <f>IF(编辑!AF616="","",编辑!AF616)</f>
        <v/>
      </c>
      <c r="W616" s="109" t="str">
        <f>IF(编辑!AH616="","",编辑!AH616)</f>
        <v/>
      </c>
      <c r="X616" s="109" t="str">
        <f>IF(编辑!AI616="","",编辑!AI616)</f>
        <v/>
      </c>
      <c r="Y616" s="109" t="str">
        <f>IF(编辑!AJ616="","",编辑!AJ616)</f>
        <v/>
      </c>
      <c r="Z616" s="109" t="str">
        <f>IF(编辑!AK616="","",编辑!AK616)</f>
        <v/>
      </c>
      <c r="AA616" s="109" t="str">
        <f>IF(编辑!AM616="","",编辑!AM616)</f>
        <v/>
      </c>
      <c r="AB616" s="109" t="str">
        <f>IF(编辑!AN616="","",编辑!AN616)</f>
        <v/>
      </c>
      <c r="AC616" s="111" t="str">
        <f>IF(编辑!AO616="","",编辑!AO616)</f>
        <v/>
      </c>
    </row>
    <row r="617" spans="1:29">
      <c r="A617" s="109">
        <f>IF(编辑!A617="","",编辑!A617)</f>
        <v>120118</v>
      </c>
      <c r="B617" s="109" t="str">
        <f>IF(编辑!B617="","",编辑!B617)</f>
        <v>日常任务</v>
      </c>
      <c r="C617" s="109">
        <f>IF(编辑!I617="","",编辑!I617)</f>
        <v>650</v>
      </c>
      <c r="D617" s="109">
        <f>IF(编辑!J617="","",编辑!J617)</f>
        <v>0</v>
      </c>
      <c r="E617" s="109" t="str">
        <f>IF(编辑!K617="","",编辑!K617)</f>
        <v/>
      </c>
      <c r="F617" s="109">
        <f>IF(编辑!L617="","",编辑!L617)</f>
        <v>3003</v>
      </c>
      <c r="G617" s="109">
        <f>IF(编辑!N617="","",编辑!N617)</f>
        <v>1</v>
      </c>
      <c r="H617" s="109">
        <f>IF(编辑!O617="","",编辑!O617)</f>
        <v>1</v>
      </c>
      <c r="I617" s="109">
        <f>IF(编辑!P617="","",编辑!P617)</f>
        <v>200</v>
      </c>
      <c r="J617" s="109">
        <f>IF(编辑!Q617="","",编辑!Q617)</f>
        <v>3103</v>
      </c>
      <c r="K617" s="109">
        <f>IF(编辑!S617="","",编辑!S617)</f>
        <v>1</v>
      </c>
      <c r="L617" s="109">
        <f>IF(编辑!T617="","",编辑!T617)</f>
        <v>1</v>
      </c>
      <c r="M617" s="109">
        <f>IF(编辑!U617="","",编辑!U617)</f>
        <v>200</v>
      </c>
      <c r="N617" s="109">
        <f>IF(编辑!V617="","",编辑!V617)</f>
        <v>3403</v>
      </c>
      <c r="O617" s="109">
        <f>IF(编辑!X617="","",编辑!X617)</f>
        <v>1</v>
      </c>
      <c r="P617" s="109">
        <f>IF(编辑!Y617="","",编辑!Y617)</f>
        <v>1</v>
      </c>
      <c r="Q617" s="109">
        <f>IF(编辑!Z617="","",编辑!Z617)</f>
        <v>200</v>
      </c>
      <c r="R617" s="109" t="str">
        <f>IF(编辑!AA617="","",编辑!AA617)</f>
        <v/>
      </c>
      <c r="S617" s="109" t="str">
        <f>IF(编辑!AC617="","",编辑!AC617)</f>
        <v/>
      </c>
      <c r="T617" s="109" t="str">
        <f>IF(编辑!AD617="","",编辑!AD617)</f>
        <v/>
      </c>
      <c r="U617" s="109" t="str">
        <f>IF(编辑!AE617="","",编辑!AE617)</f>
        <v/>
      </c>
      <c r="V617" s="109" t="str">
        <f>IF(编辑!AF617="","",编辑!AF617)</f>
        <v/>
      </c>
      <c r="W617" s="109" t="str">
        <f>IF(编辑!AH617="","",编辑!AH617)</f>
        <v/>
      </c>
      <c r="X617" s="109" t="str">
        <f>IF(编辑!AI617="","",编辑!AI617)</f>
        <v/>
      </c>
      <c r="Y617" s="109" t="str">
        <f>IF(编辑!AJ617="","",编辑!AJ617)</f>
        <v/>
      </c>
      <c r="Z617" s="109" t="str">
        <f>IF(编辑!AK617="","",编辑!AK617)</f>
        <v/>
      </c>
      <c r="AA617" s="109" t="str">
        <f>IF(编辑!AM617="","",编辑!AM617)</f>
        <v/>
      </c>
      <c r="AB617" s="109" t="str">
        <f>IF(编辑!AN617="","",编辑!AN617)</f>
        <v/>
      </c>
      <c r="AC617" s="111" t="str">
        <f>IF(编辑!AO617="","",编辑!AO617)</f>
        <v/>
      </c>
    </row>
    <row r="618" spans="1:29">
      <c r="A618" s="109">
        <f>IF(编辑!A618="","",编辑!A618)</f>
        <v>120119</v>
      </c>
      <c r="B618" s="109" t="str">
        <f>IF(编辑!B618="","",编辑!B618)</f>
        <v>日常任务</v>
      </c>
      <c r="C618" s="109">
        <f>IF(编辑!I618="","",编辑!I618)</f>
        <v>650</v>
      </c>
      <c r="D618" s="109">
        <f>IF(编辑!J618="","",编辑!J618)</f>
        <v>0</v>
      </c>
      <c r="E618" s="109" t="str">
        <f>IF(编辑!K618="","",编辑!K618)</f>
        <v/>
      </c>
      <c r="F618" s="109">
        <f>IF(编辑!L618="","",编辑!L618)</f>
        <v>3003</v>
      </c>
      <c r="G618" s="109">
        <f>IF(编辑!N618="","",编辑!N618)</f>
        <v>1</v>
      </c>
      <c r="H618" s="109">
        <f>IF(编辑!O618="","",编辑!O618)</f>
        <v>1</v>
      </c>
      <c r="I618" s="109">
        <f>IF(编辑!P618="","",编辑!P618)</f>
        <v>200</v>
      </c>
      <c r="J618" s="109">
        <f>IF(编辑!Q618="","",编辑!Q618)</f>
        <v>3103</v>
      </c>
      <c r="K618" s="109">
        <f>IF(编辑!S618="","",编辑!S618)</f>
        <v>1</v>
      </c>
      <c r="L618" s="109">
        <f>IF(编辑!T618="","",编辑!T618)</f>
        <v>1</v>
      </c>
      <c r="M618" s="109">
        <f>IF(编辑!U618="","",编辑!U618)</f>
        <v>200</v>
      </c>
      <c r="N618" s="109">
        <f>IF(编辑!V618="","",编辑!V618)</f>
        <v>3403</v>
      </c>
      <c r="O618" s="109">
        <f>IF(编辑!X618="","",编辑!X618)</f>
        <v>1</v>
      </c>
      <c r="P618" s="109">
        <f>IF(编辑!Y618="","",编辑!Y618)</f>
        <v>1</v>
      </c>
      <c r="Q618" s="109">
        <f>IF(编辑!Z618="","",编辑!Z618)</f>
        <v>200</v>
      </c>
      <c r="R618" s="109" t="str">
        <f>IF(编辑!AA618="","",编辑!AA618)</f>
        <v/>
      </c>
      <c r="S618" s="109" t="str">
        <f>IF(编辑!AC618="","",编辑!AC618)</f>
        <v/>
      </c>
      <c r="T618" s="109" t="str">
        <f>IF(编辑!AD618="","",编辑!AD618)</f>
        <v/>
      </c>
      <c r="U618" s="109" t="str">
        <f>IF(编辑!AE618="","",编辑!AE618)</f>
        <v/>
      </c>
      <c r="V618" s="109" t="str">
        <f>IF(编辑!AF618="","",编辑!AF618)</f>
        <v/>
      </c>
      <c r="W618" s="109" t="str">
        <f>IF(编辑!AH618="","",编辑!AH618)</f>
        <v/>
      </c>
      <c r="X618" s="109" t="str">
        <f>IF(编辑!AI618="","",编辑!AI618)</f>
        <v/>
      </c>
      <c r="Y618" s="109" t="str">
        <f>IF(编辑!AJ618="","",编辑!AJ618)</f>
        <v/>
      </c>
      <c r="Z618" s="109" t="str">
        <f>IF(编辑!AK618="","",编辑!AK618)</f>
        <v/>
      </c>
      <c r="AA618" s="109" t="str">
        <f>IF(编辑!AM618="","",编辑!AM618)</f>
        <v/>
      </c>
      <c r="AB618" s="109" t="str">
        <f>IF(编辑!AN618="","",编辑!AN618)</f>
        <v/>
      </c>
      <c r="AC618" s="111" t="str">
        <f>IF(编辑!AO618="","",编辑!AO618)</f>
        <v/>
      </c>
    </row>
    <row r="619" spans="1:29">
      <c r="A619" s="109">
        <f>IF(编辑!A619="","",编辑!A619)</f>
        <v>120120</v>
      </c>
      <c r="B619" s="109" t="str">
        <f>IF(编辑!B619="","",编辑!B619)</f>
        <v>日常任务</v>
      </c>
      <c r="C619" s="109">
        <f>IF(编辑!I619="","",编辑!I619)</f>
        <v>650</v>
      </c>
      <c r="D619" s="109">
        <f>IF(编辑!J619="","",编辑!J619)</f>
        <v>0</v>
      </c>
      <c r="E619" s="109" t="str">
        <f>IF(编辑!K619="","",编辑!K619)</f>
        <v/>
      </c>
      <c r="F619" s="109">
        <f>IF(编辑!L619="","",编辑!L619)</f>
        <v>3003</v>
      </c>
      <c r="G619" s="109">
        <f>IF(编辑!N619="","",编辑!N619)</f>
        <v>1</v>
      </c>
      <c r="H619" s="109">
        <f>IF(编辑!O619="","",编辑!O619)</f>
        <v>1</v>
      </c>
      <c r="I619" s="109">
        <f>IF(编辑!P619="","",编辑!P619)</f>
        <v>200</v>
      </c>
      <c r="J619" s="109">
        <f>IF(编辑!Q619="","",编辑!Q619)</f>
        <v>3103</v>
      </c>
      <c r="K619" s="109">
        <f>IF(编辑!S619="","",编辑!S619)</f>
        <v>1</v>
      </c>
      <c r="L619" s="109">
        <f>IF(编辑!T619="","",编辑!T619)</f>
        <v>1</v>
      </c>
      <c r="M619" s="109">
        <f>IF(编辑!U619="","",编辑!U619)</f>
        <v>200</v>
      </c>
      <c r="N619" s="109">
        <f>IF(编辑!V619="","",编辑!V619)</f>
        <v>3403</v>
      </c>
      <c r="O619" s="109">
        <f>IF(编辑!X619="","",编辑!X619)</f>
        <v>1</v>
      </c>
      <c r="P619" s="109">
        <f>IF(编辑!Y619="","",编辑!Y619)</f>
        <v>1</v>
      </c>
      <c r="Q619" s="109">
        <f>IF(编辑!Z619="","",编辑!Z619)</f>
        <v>200</v>
      </c>
      <c r="R619" s="109" t="str">
        <f>IF(编辑!AA619="","",编辑!AA619)</f>
        <v/>
      </c>
      <c r="S619" s="109" t="str">
        <f>IF(编辑!AC619="","",编辑!AC619)</f>
        <v/>
      </c>
      <c r="T619" s="109" t="str">
        <f>IF(编辑!AD619="","",编辑!AD619)</f>
        <v/>
      </c>
      <c r="U619" s="109" t="str">
        <f>IF(编辑!AE619="","",编辑!AE619)</f>
        <v/>
      </c>
      <c r="V619" s="109" t="str">
        <f>IF(编辑!AF619="","",编辑!AF619)</f>
        <v/>
      </c>
      <c r="W619" s="109" t="str">
        <f>IF(编辑!AH619="","",编辑!AH619)</f>
        <v/>
      </c>
      <c r="X619" s="109" t="str">
        <f>IF(编辑!AI619="","",编辑!AI619)</f>
        <v/>
      </c>
      <c r="Y619" s="109" t="str">
        <f>IF(编辑!AJ619="","",编辑!AJ619)</f>
        <v/>
      </c>
      <c r="Z619" s="109" t="str">
        <f>IF(编辑!AK619="","",编辑!AK619)</f>
        <v/>
      </c>
      <c r="AA619" s="109" t="str">
        <f>IF(编辑!AM619="","",编辑!AM619)</f>
        <v/>
      </c>
      <c r="AB619" s="109" t="str">
        <f>IF(编辑!AN619="","",编辑!AN619)</f>
        <v/>
      </c>
      <c r="AC619" s="111" t="str">
        <f>IF(编辑!AO619="","",编辑!AO619)</f>
        <v/>
      </c>
    </row>
    <row r="620" spans="1:29">
      <c r="A620" s="109">
        <f>IF(编辑!A620="","",编辑!A620)</f>
        <v>120121</v>
      </c>
      <c r="B620" s="109" t="str">
        <f>IF(编辑!B620="","",编辑!B620)</f>
        <v>日常任务</v>
      </c>
      <c r="C620" s="109">
        <f>IF(编辑!I620="","",编辑!I620)</f>
        <v>860</v>
      </c>
      <c r="D620" s="109">
        <f>IF(编辑!J620="","",编辑!J620)</f>
        <v>0</v>
      </c>
      <c r="E620" s="109" t="str">
        <f>IF(编辑!K620="","",编辑!K620)</f>
        <v/>
      </c>
      <c r="F620" s="109">
        <f>IF(编辑!L620="","",编辑!L620)</f>
        <v>3004</v>
      </c>
      <c r="G620" s="109">
        <f>IF(编辑!N620="","",编辑!N620)</f>
        <v>1</v>
      </c>
      <c r="H620" s="109">
        <f>IF(编辑!O620="","",编辑!O620)</f>
        <v>1</v>
      </c>
      <c r="I620" s="109">
        <f>IF(编辑!P620="","",编辑!P620)</f>
        <v>100</v>
      </c>
      <c r="J620" s="109">
        <f>IF(编辑!Q620="","",编辑!Q620)</f>
        <v>3104</v>
      </c>
      <c r="K620" s="109">
        <f>IF(编辑!S620="","",编辑!S620)</f>
        <v>1</v>
      </c>
      <c r="L620" s="109">
        <f>IF(编辑!T620="","",编辑!T620)</f>
        <v>1</v>
      </c>
      <c r="M620" s="109">
        <f>IF(编辑!U620="","",编辑!U620)</f>
        <v>100</v>
      </c>
      <c r="N620" s="109">
        <f>IF(编辑!V620="","",编辑!V620)</f>
        <v>3404</v>
      </c>
      <c r="O620" s="109">
        <f>IF(编辑!X620="","",编辑!X620)</f>
        <v>1</v>
      </c>
      <c r="P620" s="109">
        <f>IF(编辑!Y620="","",编辑!Y620)</f>
        <v>1</v>
      </c>
      <c r="Q620" s="109">
        <f>IF(编辑!Z620="","",编辑!Z620)</f>
        <v>100</v>
      </c>
      <c r="R620" s="109" t="str">
        <f>IF(编辑!AA620="","",编辑!AA620)</f>
        <v/>
      </c>
      <c r="S620" s="109" t="str">
        <f>IF(编辑!AC620="","",编辑!AC620)</f>
        <v/>
      </c>
      <c r="T620" s="109" t="str">
        <f>IF(编辑!AD620="","",编辑!AD620)</f>
        <v/>
      </c>
      <c r="U620" s="109" t="str">
        <f>IF(编辑!AE620="","",编辑!AE620)</f>
        <v/>
      </c>
      <c r="V620" s="109" t="str">
        <f>IF(编辑!AF620="","",编辑!AF620)</f>
        <v/>
      </c>
      <c r="W620" s="109" t="str">
        <f>IF(编辑!AH620="","",编辑!AH620)</f>
        <v/>
      </c>
      <c r="X620" s="109" t="str">
        <f>IF(编辑!AI620="","",编辑!AI620)</f>
        <v/>
      </c>
      <c r="Y620" s="109" t="str">
        <f>IF(编辑!AJ620="","",编辑!AJ620)</f>
        <v/>
      </c>
      <c r="Z620" s="109" t="str">
        <f>IF(编辑!AK620="","",编辑!AK620)</f>
        <v/>
      </c>
      <c r="AA620" s="109" t="str">
        <f>IF(编辑!AM620="","",编辑!AM620)</f>
        <v/>
      </c>
      <c r="AB620" s="109" t="str">
        <f>IF(编辑!AN620="","",编辑!AN620)</f>
        <v/>
      </c>
      <c r="AC620" s="111" t="str">
        <f>IF(编辑!AO620="","",编辑!AO620)</f>
        <v/>
      </c>
    </row>
    <row r="621" spans="1:29">
      <c r="A621" s="109">
        <f>IF(编辑!A621="","",编辑!A621)</f>
        <v>120122</v>
      </c>
      <c r="B621" s="109" t="str">
        <f>IF(编辑!B621="","",编辑!B621)</f>
        <v>日常任务</v>
      </c>
      <c r="C621" s="109">
        <f>IF(编辑!I621="","",编辑!I621)</f>
        <v>860</v>
      </c>
      <c r="D621" s="109">
        <f>IF(编辑!J621="","",编辑!J621)</f>
        <v>0</v>
      </c>
      <c r="E621" s="109" t="str">
        <f>IF(编辑!K621="","",编辑!K621)</f>
        <v/>
      </c>
      <c r="F621" s="109">
        <f>IF(编辑!L621="","",编辑!L621)</f>
        <v>3004</v>
      </c>
      <c r="G621" s="109">
        <f>IF(编辑!N621="","",编辑!N621)</f>
        <v>1</v>
      </c>
      <c r="H621" s="109">
        <f>IF(编辑!O621="","",编辑!O621)</f>
        <v>1</v>
      </c>
      <c r="I621" s="109">
        <f>IF(编辑!P621="","",编辑!P621)</f>
        <v>100</v>
      </c>
      <c r="J621" s="109">
        <f>IF(编辑!Q621="","",编辑!Q621)</f>
        <v>3104</v>
      </c>
      <c r="K621" s="109">
        <f>IF(编辑!S621="","",编辑!S621)</f>
        <v>1</v>
      </c>
      <c r="L621" s="109">
        <f>IF(编辑!T621="","",编辑!T621)</f>
        <v>1</v>
      </c>
      <c r="M621" s="109">
        <f>IF(编辑!U621="","",编辑!U621)</f>
        <v>100</v>
      </c>
      <c r="N621" s="109">
        <f>IF(编辑!V621="","",编辑!V621)</f>
        <v>3404</v>
      </c>
      <c r="O621" s="109">
        <f>IF(编辑!X621="","",编辑!X621)</f>
        <v>1</v>
      </c>
      <c r="P621" s="109">
        <f>IF(编辑!Y621="","",编辑!Y621)</f>
        <v>1</v>
      </c>
      <c r="Q621" s="109">
        <f>IF(编辑!Z621="","",编辑!Z621)</f>
        <v>100</v>
      </c>
      <c r="R621" s="109" t="str">
        <f>IF(编辑!AA621="","",编辑!AA621)</f>
        <v/>
      </c>
      <c r="S621" s="109" t="str">
        <f>IF(编辑!AC621="","",编辑!AC621)</f>
        <v/>
      </c>
      <c r="T621" s="109" t="str">
        <f>IF(编辑!AD621="","",编辑!AD621)</f>
        <v/>
      </c>
      <c r="U621" s="109" t="str">
        <f>IF(编辑!AE621="","",编辑!AE621)</f>
        <v/>
      </c>
      <c r="V621" s="109" t="str">
        <f>IF(编辑!AF621="","",编辑!AF621)</f>
        <v/>
      </c>
      <c r="W621" s="109" t="str">
        <f>IF(编辑!AH621="","",编辑!AH621)</f>
        <v/>
      </c>
      <c r="X621" s="109" t="str">
        <f>IF(编辑!AI621="","",编辑!AI621)</f>
        <v/>
      </c>
      <c r="Y621" s="109" t="str">
        <f>IF(编辑!AJ621="","",编辑!AJ621)</f>
        <v/>
      </c>
      <c r="Z621" s="109" t="str">
        <f>IF(编辑!AK621="","",编辑!AK621)</f>
        <v/>
      </c>
      <c r="AA621" s="109" t="str">
        <f>IF(编辑!AM621="","",编辑!AM621)</f>
        <v/>
      </c>
      <c r="AB621" s="109" t="str">
        <f>IF(编辑!AN621="","",编辑!AN621)</f>
        <v/>
      </c>
      <c r="AC621" s="111" t="str">
        <f>IF(编辑!AO621="","",编辑!AO621)</f>
        <v/>
      </c>
    </row>
    <row r="622" spans="1:29">
      <c r="A622" s="109">
        <f>IF(编辑!A622="","",编辑!A622)</f>
        <v>120123</v>
      </c>
      <c r="B622" s="109" t="str">
        <f>IF(编辑!B622="","",编辑!B622)</f>
        <v>日常任务</v>
      </c>
      <c r="C622" s="109">
        <f>IF(编辑!I622="","",编辑!I622)</f>
        <v>860</v>
      </c>
      <c r="D622" s="109">
        <f>IF(编辑!J622="","",编辑!J622)</f>
        <v>0</v>
      </c>
      <c r="E622" s="109" t="str">
        <f>IF(编辑!K622="","",编辑!K622)</f>
        <v/>
      </c>
      <c r="F622" s="109">
        <f>IF(编辑!L622="","",编辑!L622)</f>
        <v>3004</v>
      </c>
      <c r="G622" s="109">
        <f>IF(编辑!N622="","",编辑!N622)</f>
        <v>1</v>
      </c>
      <c r="H622" s="109">
        <f>IF(编辑!O622="","",编辑!O622)</f>
        <v>1</v>
      </c>
      <c r="I622" s="109">
        <f>IF(编辑!P622="","",编辑!P622)</f>
        <v>100</v>
      </c>
      <c r="J622" s="109">
        <f>IF(编辑!Q622="","",编辑!Q622)</f>
        <v>3104</v>
      </c>
      <c r="K622" s="109">
        <f>IF(编辑!S622="","",编辑!S622)</f>
        <v>1</v>
      </c>
      <c r="L622" s="109">
        <f>IF(编辑!T622="","",编辑!T622)</f>
        <v>1</v>
      </c>
      <c r="M622" s="109">
        <f>IF(编辑!U622="","",编辑!U622)</f>
        <v>100</v>
      </c>
      <c r="N622" s="109">
        <f>IF(编辑!V622="","",编辑!V622)</f>
        <v>3404</v>
      </c>
      <c r="O622" s="109">
        <f>IF(编辑!X622="","",编辑!X622)</f>
        <v>1</v>
      </c>
      <c r="P622" s="109">
        <f>IF(编辑!Y622="","",编辑!Y622)</f>
        <v>1</v>
      </c>
      <c r="Q622" s="109">
        <f>IF(编辑!Z622="","",编辑!Z622)</f>
        <v>100</v>
      </c>
      <c r="R622" s="109" t="str">
        <f>IF(编辑!AA622="","",编辑!AA622)</f>
        <v/>
      </c>
      <c r="S622" s="109" t="str">
        <f>IF(编辑!AC622="","",编辑!AC622)</f>
        <v/>
      </c>
      <c r="T622" s="109" t="str">
        <f>IF(编辑!AD622="","",编辑!AD622)</f>
        <v/>
      </c>
      <c r="U622" s="109" t="str">
        <f>IF(编辑!AE622="","",编辑!AE622)</f>
        <v/>
      </c>
      <c r="V622" s="109" t="str">
        <f>IF(编辑!AF622="","",编辑!AF622)</f>
        <v/>
      </c>
      <c r="W622" s="109" t="str">
        <f>IF(编辑!AH622="","",编辑!AH622)</f>
        <v/>
      </c>
      <c r="X622" s="109" t="str">
        <f>IF(编辑!AI622="","",编辑!AI622)</f>
        <v/>
      </c>
      <c r="Y622" s="109" t="str">
        <f>IF(编辑!AJ622="","",编辑!AJ622)</f>
        <v/>
      </c>
      <c r="Z622" s="109" t="str">
        <f>IF(编辑!AK622="","",编辑!AK622)</f>
        <v/>
      </c>
      <c r="AA622" s="109" t="str">
        <f>IF(编辑!AM622="","",编辑!AM622)</f>
        <v/>
      </c>
      <c r="AB622" s="109" t="str">
        <f>IF(编辑!AN622="","",编辑!AN622)</f>
        <v/>
      </c>
      <c r="AC622" s="111" t="str">
        <f>IF(编辑!AO622="","",编辑!AO622)</f>
        <v/>
      </c>
    </row>
    <row r="623" spans="1:29">
      <c r="A623" s="109">
        <f>IF(编辑!A623="","",编辑!A623)</f>
        <v>120124</v>
      </c>
      <c r="B623" s="109" t="str">
        <f>IF(编辑!B623="","",编辑!B623)</f>
        <v>日常任务</v>
      </c>
      <c r="C623" s="109">
        <f>IF(编辑!I623="","",编辑!I623)</f>
        <v>860</v>
      </c>
      <c r="D623" s="109">
        <f>IF(编辑!J623="","",编辑!J623)</f>
        <v>0</v>
      </c>
      <c r="E623" s="109" t="str">
        <f>IF(编辑!K623="","",编辑!K623)</f>
        <v/>
      </c>
      <c r="F623" s="109">
        <f>IF(编辑!L623="","",编辑!L623)</f>
        <v>3004</v>
      </c>
      <c r="G623" s="109">
        <f>IF(编辑!N623="","",编辑!N623)</f>
        <v>1</v>
      </c>
      <c r="H623" s="109">
        <f>IF(编辑!O623="","",编辑!O623)</f>
        <v>1</v>
      </c>
      <c r="I623" s="109">
        <f>IF(编辑!P623="","",编辑!P623)</f>
        <v>100</v>
      </c>
      <c r="J623" s="109">
        <f>IF(编辑!Q623="","",编辑!Q623)</f>
        <v>3104</v>
      </c>
      <c r="K623" s="109">
        <f>IF(编辑!S623="","",编辑!S623)</f>
        <v>1</v>
      </c>
      <c r="L623" s="109">
        <f>IF(编辑!T623="","",编辑!T623)</f>
        <v>1</v>
      </c>
      <c r="M623" s="109">
        <f>IF(编辑!U623="","",编辑!U623)</f>
        <v>100</v>
      </c>
      <c r="N623" s="109">
        <f>IF(编辑!V623="","",编辑!V623)</f>
        <v>3404</v>
      </c>
      <c r="O623" s="109">
        <f>IF(编辑!X623="","",编辑!X623)</f>
        <v>1</v>
      </c>
      <c r="P623" s="109">
        <f>IF(编辑!Y623="","",编辑!Y623)</f>
        <v>1</v>
      </c>
      <c r="Q623" s="109">
        <f>IF(编辑!Z623="","",编辑!Z623)</f>
        <v>100</v>
      </c>
      <c r="R623" s="109" t="str">
        <f>IF(编辑!AA623="","",编辑!AA623)</f>
        <v/>
      </c>
      <c r="S623" s="109" t="str">
        <f>IF(编辑!AC623="","",编辑!AC623)</f>
        <v/>
      </c>
      <c r="T623" s="109" t="str">
        <f>IF(编辑!AD623="","",编辑!AD623)</f>
        <v/>
      </c>
      <c r="U623" s="109" t="str">
        <f>IF(编辑!AE623="","",编辑!AE623)</f>
        <v/>
      </c>
      <c r="V623" s="109" t="str">
        <f>IF(编辑!AF623="","",编辑!AF623)</f>
        <v/>
      </c>
      <c r="W623" s="109" t="str">
        <f>IF(编辑!AH623="","",编辑!AH623)</f>
        <v/>
      </c>
      <c r="X623" s="109" t="str">
        <f>IF(编辑!AI623="","",编辑!AI623)</f>
        <v/>
      </c>
      <c r="Y623" s="109" t="str">
        <f>IF(编辑!AJ623="","",编辑!AJ623)</f>
        <v/>
      </c>
      <c r="Z623" s="109" t="str">
        <f>IF(编辑!AK623="","",编辑!AK623)</f>
        <v/>
      </c>
      <c r="AA623" s="109" t="str">
        <f>IF(编辑!AM623="","",编辑!AM623)</f>
        <v/>
      </c>
      <c r="AB623" s="109" t="str">
        <f>IF(编辑!AN623="","",编辑!AN623)</f>
        <v/>
      </c>
      <c r="AC623" s="111" t="str">
        <f>IF(编辑!AO623="","",编辑!AO623)</f>
        <v/>
      </c>
    </row>
    <row r="624" spans="1:29">
      <c r="A624" s="109">
        <f>IF(编辑!A624="","",编辑!A624)</f>
        <v>120125</v>
      </c>
      <c r="B624" s="109" t="str">
        <f>IF(编辑!B624="","",编辑!B624)</f>
        <v>日常任务</v>
      </c>
      <c r="C624" s="109">
        <f>IF(编辑!I624="","",编辑!I624)</f>
        <v>860</v>
      </c>
      <c r="D624" s="109">
        <f>IF(编辑!J624="","",编辑!J624)</f>
        <v>0</v>
      </c>
      <c r="E624" s="109" t="str">
        <f>IF(编辑!K624="","",编辑!K624)</f>
        <v/>
      </c>
      <c r="F624" s="109">
        <f>IF(编辑!L624="","",编辑!L624)</f>
        <v>3004</v>
      </c>
      <c r="G624" s="109">
        <f>IF(编辑!N624="","",编辑!N624)</f>
        <v>1</v>
      </c>
      <c r="H624" s="109">
        <f>IF(编辑!O624="","",编辑!O624)</f>
        <v>1</v>
      </c>
      <c r="I624" s="109">
        <f>IF(编辑!P624="","",编辑!P624)</f>
        <v>100</v>
      </c>
      <c r="J624" s="109">
        <f>IF(编辑!Q624="","",编辑!Q624)</f>
        <v>3104</v>
      </c>
      <c r="K624" s="109">
        <f>IF(编辑!S624="","",编辑!S624)</f>
        <v>1</v>
      </c>
      <c r="L624" s="109">
        <f>IF(编辑!T624="","",编辑!T624)</f>
        <v>1</v>
      </c>
      <c r="M624" s="109">
        <f>IF(编辑!U624="","",编辑!U624)</f>
        <v>100</v>
      </c>
      <c r="N624" s="109">
        <f>IF(编辑!V624="","",编辑!V624)</f>
        <v>3404</v>
      </c>
      <c r="O624" s="109">
        <f>IF(编辑!X624="","",编辑!X624)</f>
        <v>1</v>
      </c>
      <c r="P624" s="109">
        <f>IF(编辑!Y624="","",编辑!Y624)</f>
        <v>1</v>
      </c>
      <c r="Q624" s="109">
        <f>IF(编辑!Z624="","",编辑!Z624)</f>
        <v>100</v>
      </c>
      <c r="R624" s="109" t="str">
        <f>IF(编辑!AA624="","",编辑!AA624)</f>
        <v/>
      </c>
      <c r="S624" s="109" t="str">
        <f>IF(编辑!AC624="","",编辑!AC624)</f>
        <v/>
      </c>
      <c r="T624" s="109" t="str">
        <f>IF(编辑!AD624="","",编辑!AD624)</f>
        <v/>
      </c>
      <c r="U624" s="109" t="str">
        <f>IF(编辑!AE624="","",编辑!AE624)</f>
        <v/>
      </c>
      <c r="V624" s="109" t="str">
        <f>IF(编辑!AF624="","",编辑!AF624)</f>
        <v/>
      </c>
      <c r="W624" s="109" t="str">
        <f>IF(编辑!AH624="","",编辑!AH624)</f>
        <v/>
      </c>
      <c r="X624" s="109" t="str">
        <f>IF(编辑!AI624="","",编辑!AI624)</f>
        <v/>
      </c>
      <c r="Y624" s="109" t="str">
        <f>IF(编辑!AJ624="","",编辑!AJ624)</f>
        <v/>
      </c>
      <c r="Z624" s="109" t="str">
        <f>IF(编辑!AK624="","",编辑!AK624)</f>
        <v/>
      </c>
      <c r="AA624" s="109" t="str">
        <f>IF(编辑!AM624="","",编辑!AM624)</f>
        <v/>
      </c>
      <c r="AB624" s="109" t="str">
        <f>IF(编辑!AN624="","",编辑!AN624)</f>
        <v/>
      </c>
      <c r="AC624" s="111" t="str">
        <f>IF(编辑!AO624="","",编辑!AO624)</f>
        <v/>
      </c>
    </row>
    <row r="625" spans="1:29">
      <c r="A625" s="109">
        <f>IF(编辑!A625="","",编辑!A625)</f>
        <v>120126</v>
      </c>
      <c r="B625" s="109" t="str">
        <f>IF(编辑!B625="","",编辑!B625)</f>
        <v>日常任务</v>
      </c>
      <c r="C625" s="109">
        <f>IF(编辑!I625="","",编辑!I625)</f>
        <v>860</v>
      </c>
      <c r="D625" s="109">
        <f>IF(编辑!J625="","",编辑!J625)</f>
        <v>0</v>
      </c>
      <c r="E625" s="109" t="str">
        <f>IF(编辑!K625="","",编辑!K625)</f>
        <v/>
      </c>
      <c r="F625" s="109">
        <f>IF(编辑!L625="","",编辑!L625)</f>
        <v>3004</v>
      </c>
      <c r="G625" s="109">
        <f>IF(编辑!N625="","",编辑!N625)</f>
        <v>1</v>
      </c>
      <c r="H625" s="109">
        <f>IF(编辑!O625="","",编辑!O625)</f>
        <v>1</v>
      </c>
      <c r="I625" s="109">
        <f>IF(编辑!P625="","",编辑!P625)</f>
        <v>100</v>
      </c>
      <c r="J625" s="109">
        <f>IF(编辑!Q625="","",编辑!Q625)</f>
        <v>3104</v>
      </c>
      <c r="K625" s="109">
        <f>IF(编辑!S625="","",编辑!S625)</f>
        <v>1</v>
      </c>
      <c r="L625" s="109">
        <f>IF(编辑!T625="","",编辑!T625)</f>
        <v>1</v>
      </c>
      <c r="M625" s="109">
        <f>IF(编辑!U625="","",编辑!U625)</f>
        <v>100</v>
      </c>
      <c r="N625" s="109">
        <f>IF(编辑!V625="","",编辑!V625)</f>
        <v>3404</v>
      </c>
      <c r="O625" s="109">
        <f>IF(编辑!X625="","",编辑!X625)</f>
        <v>1</v>
      </c>
      <c r="P625" s="109">
        <f>IF(编辑!Y625="","",编辑!Y625)</f>
        <v>1</v>
      </c>
      <c r="Q625" s="109">
        <f>IF(编辑!Z625="","",编辑!Z625)</f>
        <v>100</v>
      </c>
      <c r="R625" s="109" t="str">
        <f>IF(编辑!AA625="","",编辑!AA625)</f>
        <v/>
      </c>
      <c r="S625" s="109" t="str">
        <f>IF(编辑!AC625="","",编辑!AC625)</f>
        <v/>
      </c>
      <c r="T625" s="109" t="str">
        <f>IF(编辑!AD625="","",编辑!AD625)</f>
        <v/>
      </c>
      <c r="U625" s="109" t="str">
        <f>IF(编辑!AE625="","",编辑!AE625)</f>
        <v/>
      </c>
      <c r="V625" s="109" t="str">
        <f>IF(编辑!AF625="","",编辑!AF625)</f>
        <v/>
      </c>
      <c r="W625" s="109" t="str">
        <f>IF(编辑!AH625="","",编辑!AH625)</f>
        <v/>
      </c>
      <c r="X625" s="109" t="str">
        <f>IF(编辑!AI625="","",编辑!AI625)</f>
        <v/>
      </c>
      <c r="Y625" s="109" t="str">
        <f>IF(编辑!AJ625="","",编辑!AJ625)</f>
        <v/>
      </c>
      <c r="Z625" s="109" t="str">
        <f>IF(编辑!AK625="","",编辑!AK625)</f>
        <v/>
      </c>
      <c r="AA625" s="109" t="str">
        <f>IF(编辑!AM625="","",编辑!AM625)</f>
        <v/>
      </c>
      <c r="AB625" s="109" t="str">
        <f>IF(编辑!AN625="","",编辑!AN625)</f>
        <v/>
      </c>
      <c r="AC625" s="111" t="str">
        <f>IF(编辑!AO625="","",编辑!AO625)</f>
        <v/>
      </c>
    </row>
    <row r="626" spans="1:29">
      <c r="A626" s="109">
        <f>IF(编辑!A626="","",编辑!A626)</f>
        <v>120127</v>
      </c>
      <c r="B626" s="109" t="str">
        <f>IF(编辑!B626="","",编辑!B626)</f>
        <v>日常任务</v>
      </c>
      <c r="C626" s="109">
        <f>IF(编辑!I626="","",编辑!I626)</f>
        <v>860</v>
      </c>
      <c r="D626" s="109">
        <f>IF(编辑!J626="","",编辑!J626)</f>
        <v>0</v>
      </c>
      <c r="E626" s="109" t="str">
        <f>IF(编辑!K626="","",编辑!K626)</f>
        <v/>
      </c>
      <c r="F626" s="109">
        <f>IF(编辑!L626="","",编辑!L626)</f>
        <v>3004</v>
      </c>
      <c r="G626" s="109">
        <f>IF(编辑!N626="","",编辑!N626)</f>
        <v>1</v>
      </c>
      <c r="H626" s="109">
        <f>IF(编辑!O626="","",编辑!O626)</f>
        <v>1</v>
      </c>
      <c r="I626" s="109">
        <f>IF(编辑!P626="","",编辑!P626)</f>
        <v>100</v>
      </c>
      <c r="J626" s="109">
        <f>IF(编辑!Q626="","",编辑!Q626)</f>
        <v>3104</v>
      </c>
      <c r="K626" s="109">
        <f>IF(编辑!S626="","",编辑!S626)</f>
        <v>1</v>
      </c>
      <c r="L626" s="109">
        <f>IF(编辑!T626="","",编辑!T626)</f>
        <v>1</v>
      </c>
      <c r="M626" s="109">
        <f>IF(编辑!U626="","",编辑!U626)</f>
        <v>100</v>
      </c>
      <c r="N626" s="109">
        <f>IF(编辑!V626="","",编辑!V626)</f>
        <v>3404</v>
      </c>
      <c r="O626" s="109">
        <f>IF(编辑!X626="","",编辑!X626)</f>
        <v>1</v>
      </c>
      <c r="P626" s="109">
        <f>IF(编辑!Y626="","",编辑!Y626)</f>
        <v>1</v>
      </c>
      <c r="Q626" s="109">
        <f>IF(编辑!Z626="","",编辑!Z626)</f>
        <v>100</v>
      </c>
      <c r="R626" s="109" t="str">
        <f>IF(编辑!AA626="","",编辑!AA626)</f>
        <v/>
      </c>
      <c r="S626" s="109" t="str">
        <f>IF(编辑!AC626="","",编辑!AC626)</f>
        <v/>
      </c>
      <c r="T626" s="109" t="str">
        <f>IF(编辑!AD626="","",编辑!AD626)</f>
        <v/>
      </c>
      <c r="U626" s="109" t="str">
        <f>IF(编辑!AE626="","",编辑!AE626)</f>
        <v/>
      </c>
      <c r="V626" s="109" t="str">
        <f>IF(编辑!AF626="","",编辑!AF626)</f>
        <v/>
      </c>
      <c r="W626" s="109" t="str">
        <f>IF(编辑!AH626="","",编辑!AH626)</f>
        <v/>
      </c>
      <c r="X626" s="109" t="str">
        <f>IF(编辑!AI626="","",编辑!AI626)</f>
        <v/>
      </c>
      <c r="Y626" s="109" t="str">
        <f>IF(编辑!AJ626="","",编辑!AJ626)</f>
        <v/>
      </c>
      <c r="Z626" s="109" t="str">
        <f>IF(编辑!AK626="","",编辑!AK626)</f>
        <v/>
      </c>
      <c r="AA626" s="109" t="str">
        <f>IF(编辑!AM626="","",编辑!AM626)</f>
        <v/>
      </c>
      <c r="AB626" s="109" t="str">
        <f>IF(编辑!AN626="","",编辑!AN626)</f>
        <v/>
      </c>
      <c r="AC626" s="111" t="str">
        <f>IF(编辑!AO626="","",编辑!AO626)</f>
        <v/>
      </c>
    </row>
    <row r="627" spans="1:29">
      <c r="A627" s="109">
        <f>IF(编辑!A627="","",编辑!A627)</f>
        <v>120128</v>
      </c>
      <c r="B627" s="109" t="str">
        <f>IF(编辑!B627="","",编辑!B627)</f>
        <v>日常任务</v>
      </c>
      <c r="C627" s="109">
        <f>IF(编辑!I627="","",编辑!I627)</f>
        <v>860</v>
      </c>
      <c r="D627" s="109">
        <f>IF(编辑!J627="","",编辑!J627)</f>
        <v>0</v>
      </c>
      <c r="E627" s="109" t="str">
        <f>IF(编辑!K627="","",编辑!K627)</f>
        <v/>
      </c>
      <c r="F627" s="109">
        <f>IF(编辑!L627="","",编辑!L627)</f>
        <v>3004</v>
      </c>
      <c r="G627" s="109">
        <f>IF(编辑!N627="","",编辑!N627)</f>
        <v>1</v>
      </c>
      <c r="H627" s="109">
        <f>IF(编辑!O627="","",编辑!O627)</f>
        <v>1</v>
      </c>
      <c r="I627" s="109">
        <f>IF(编辑!P627="","",编辑!P627)</f>
        <v>100</v>
      </c>
      <c r="J627" s="109">
        <f>IF(编辑!Q627="","",编辑!Q627)</f>
        <v>3104</v>
      </c>
      <c r="K627" s="109">
        <f>IF(编辑!S627="","",编辑!S627)</f>
        <v>1</v>
      </c>
      <c r="L627" s="109">
        <f>IF(编辑!T627="","",编辑!T627)</f>
        <v>1</v>
      </c>
      <c r="M627" s="109">
        <f>IF(编辑!U627="","",编辑!U627)</f>
        <v>100</v>
      </c>
      <c r="N627" s="109">
        <f>IF(编辑!V627="","",编辑!V627)</f>
        <v>3404</v>
      </c>
      <c r="O627" s="109">
        <f>IF(编辑!X627="","",编辑!X627)</f>
        <v>1</v>
      </c>
      <c r="P627" s="109">
        <f>IF(编辑!Y627="","",编辑!Y627)</f>
        <v>1</v>
      </c>
      <c r="Q627" s="109">
        <f>IF(编辑!Z627="","",编辑!Z627)</f>
        <v>100</v>
      </c>
      <c r="R627" s="109" t="str">
        <f>IF(编辑!AA627="","",编辑!AA627)</f>
        <v/>
      </c>
      <c r="S627" s="109" t="str">
        <f>IF(编辑!AC627="","",编辑!AC627)</f>
        <v/>
      </c>
      <c r="T627" s="109" t="str">
        <f>IF(编辑!AD627="","",编辑!AD627)</f>
        <v/>
      </c>
      <c r="U627" s="109" t="str">
        <f>IF(编辑!AE627="","",编辑!AE627)</f>
        <v/>
      </c>
      <c r="V627" s="109" t="str">
        <f>IF(编辑!AF627="","",编辑!AF627)</f>
        <v/>
      </c>
      <c r="W627" s="109" t="str">
        <f>IF(编辑!AH627="","",编辑!AH627)</f>
        <v/>
      </c>
      <c r="X627" s="109" t="str">
        <f>IF(编辑!AI627="","",编辑!AI627)</f>
        <v/>
      </c>
      <c r="Y627" s="109" t="str">
        <f>IF(编辑!AJ627="","",编辑!AJ627)</f>
        <v/>
      </c>
      <c r="Z627" s="109" t="str">
        <f>IF(编辑!AK627="","",编辑!AK627)</f>
        <v/>
      </c>
      <c r="AA627" s="109" t="str">
        <f>IF(编辑!AM627="","",编辑!AM627)</f>
        <v/>
      </c>
      <c r="AB627" s="109" t="str">
        <f>IF(编辑!AN627="","",编辑!AN627)</f>
        <v/>
      </c>
      <c r="AC627" s="111" t="str">
        <f>IF(编辑!AO627="","",编辑!AO627)</f>
        <v/>
      </c>
    </row>
    <row r="628" spans="1:29">
      <c r="A628" s="109">
        <f>IF(编辑!A628="","",编辑!A628)</f>
        <v>120129</v>
      </c>
      <c r="B628" s="109" t="str">
        <f>IF(编辑!B628="","",编辑!B628)</f>
        <v>日常任务</v>
      </c>
      <c r="C628" s="109">
        <f>IF(编辑!I628="","",编辑!I628)</f>
        <v>860</v>
      </c>
      <c r="D628" s="109">
        <f>IF(编辑!J628="","",编辑!J628)</f>
        <v>0</v>
      </c>
      <c r="E628" s="109" t="str">
        <f>IF(编辑!K628="","",编辑!K628)</f>
        <v/>
      </c>
      <c r="F628" s="109">
        <f>IF(编辑!L628="","",编辑!L628)</f>
        <v>3004</v>
      </c>
      <c r="G628" s="109">
        <f>IF(编辑!N628="","",编辑!N628)</f>
        <v>1</v>
      </c>
      <c r="H628" s="109">
        <f>IF(编辑!O628="","",编辑!O628)</f>
        <v>1</v>
      </c>
      <c r="I628" s="109">
        <f>IF(编辑!P628="","",编辑!P628)</f>
        <v>100</v>
      </c>
      <c r="J628" s="109">
        <f>IF(编辑!Q628="","",编辑!Q628)</f>
        <v>3104</v>
      </c>
      <c r="K628" s="109">
        <f>IF(编辑!S628="","",编辑!S628)</f>
        <v>1</v>
      </c>
      <c r="L628" s="109">
        <f>IF(编辑!T628="","",编辑!T628)</f>
        <v>1</v>
      </c>
      <c r="M628" s="109">
        <f>IF(编辑!U628="","",编辑!U628)</f>
        <v>100</v>
      </c>
      <c r="N628" s="109">
        <f>IF(编辑!V628="","",编辑!V628)</f>
        <v>3404</v>
      </c>
      <c r="O628" s="109">
        <f>IF(编辑!X628="","",编辑!X628)</f>
        <v>1</v>
      </c>
      <c r="P628" s="109">
        <f>IF(编辑!Y628="","",编辑!Y628)</f>
        <v>1</v>
      </c>
      <c r="Q628" s="109">
        <f>IF(编辑!Z628="","",编辑!Z628)</f>
        <v>100</v>
      </c>
      <c r="R628" s="109" t="str">
        <f>IF(编辑!AA628="","",编辑!AA628)</f>
        <v/>
      </c>
      <c r="S628" s="109" t="str">
        <f>IF(编辑!AC628="","",编辑!AC628)</f>
        <v/>
      </c>
      <c r="T628" s="109" t="str">
        <f>IF(编辑!AD628="","",编辑!AD628)</f>
        <v/>
      </c>
      <c r="U628" s="109" t="str">
        <f>IF(编辑!AE628="","",编辑!AE628)</f>
        <v/>
      </c>
      <c r="V628" s="109" t="str">
        <f>IF(编辑!AF628="","",编辑!AF628)</f>
        <v/>
      </c>
      <c r="W628" s="109" t="str">
        <f>IF(编辑!AH628="","",编辑!AH628)</f>
        <v/>
      </c>
      <c r="X628" s="109" t="str">
        <f>IF(编辑!AI628="","",编辑!AI628)</f>
        <v/>
      </c>
      <c r="Y628" s="109" t="str">
        <f>IF(编辑!AJ628="","",编辑!AJ628)</f>
        <v/>
      </c>
      <c r="Z628" s="109" t="str">
        <f>IF(编辑!AK628="","",编辑!AK628)</f>
        <v/>
      </c>
      <c r="AA628" s="109" t="str">
        <f>IF(编辑!AM628="","",编辑!AM628)</f>
        <v/>
      </c>
      <c r="AB628" s="109" t="str">
        <f>IF(编辑!AN628="","",编辑!AN628)</f>
        <v/>
      </c>
      <c r="AC628" s="111" t="str">
        <f>IF(编辑!AO628="","",编辑!AO628)</f>
        <v/>
      </c>
    </row>
    <row r="629" spans="1:29">
      <c r="A629" s="109">
        <f>IF(编辑!A629="","",编辑!A629)</f>
        <v>120130</v>
      </c>
      <c r="B629" s="109" t="str">
        <f>IF(编辑!B629="","",编辑!B629)</f>
        <v>日常任务</v>
      </c>
      <c r="C629" s="109">
        <f>IF(编辑!I629="","",编辑!I629)</f>
        <v>860</v>
      </c>
      <c r="D629" s="109">
        <f>IF(编辑!J629="","",编辑!J629)</f>
        <v>0</v>
      </c>
      <c r="E629" s="109" t="str">
        <f>IF(编辑!K629="","",编辑!K629)</f>
        <v/>
      </c>
      <c r="F629" s="109">
        <f>IF(编辑!L629="","",编辑!L629)</f>
        <v>3004</v>
      </c>
      <c r="G629" s="109">
        <f>IF(编辑!N629="","",编辑!N629)</f>
        <v>1</v>
      </c>
      <c r="H629" s="109">
        <f>IF(编辑!O629="","",编辑!O629)</f>
        <v>1</v>
      </c>
      <c r="I629" s="109">
        <f>IF(编辑!P629="","",编辑!P629)</f>
        <v>100</v>
      </c>
      <c r="J629" s="109">
        <f>IF(编辑!Q629="","",编辑!Q629)</f>
        <v>3104</v>
      </c>
      <c r="K629" s="109">
        <f>IF(编辑!S629="","",编辑!S629)</f>
        <v>1</v>
      </c>
      <c r="L629" s="109">
        <f>IF(编辑!T629="","",编辑!T629)</f>
        <v>1</v>
      </c>
      <c r="M629" s="109">
        <f>IF(编辑!U629="","",编辑!U629)</f>
        <v>100</v>
      </c>
      <c r="N629" s="109">
        <f>IF(编辑!V629="","",编辑!V629)</f>
        <v>3404</v>
      </c>
      <c r="O629" s="109">
        <f>IF(编辑!X629="","",编辑!X629)</f>
        <v>1</v>
      </c>
      <c r="P629" s="109">
        <f>IF(编辑!Y629="","",编辑!Y629)</f>
        <v>1</v>
      </c>
      <c r="Q629" s="109">
        <f>IF(编辑!Z629="","",编辑!Z629)</f>
        <v>100</v>
      </c>
      <c r="R629" s="109" t="str">
        <f>IF(编辑!AA629="","",编辑!AA629)</f>
        <v/>
      </c>
      <c r="S629" s="109" t="str">
        <f>IF(编辑!AC629="","",编辑!AC629)</f>
        <v/>
      </c>
      <c r="T629" s="109" t="str">
        <f>IF(编辑!AD629="","",编辑!AD629)</f>
        <v/>
      </c>
      <c r="U629" s="109" t="str">
        <f>IF(编辑!AE629="","",编辑!AE629)</f>
        <v/>
      </c>
      <c r="V629" s="109" t="str">
        <f>IF(编辑!AF629="","",编辑!AF629)</f>
        <v/>
      </c>
      <c r="W629" s="109" t="str">
        <f>IF(编辑!AH629="","",编辑!AH629)</f>
        <v/>
      </c>
      <c r="X629" s="109" t="str">
        <f>IF(编辑!AI629="","",编辑!AI629)</f>
        <v/>
      </c>
      <c r="Y629" s="109" t="str">
        <f>IF(编辑!AJ629="","",编辑!AJ629)</f>
        <v/>
      </c>
      <c r="Z629" s="109" t="str">
        <f>IF(编辑!AK629="","",编辑!AK629)</f>
        <v/>
      </c>
      <c r="AA629" s="109" t="str">
        <f>IF(编辑!AM629="","",编辑!AM629)</f>
        <v/>
      </c>
      <c r="AB629" s="109" t="str">
        <f>IF(编辑!AN629="","",编辑!AN629)</f>
        <v/>
      </c>
      <c r="AC629" s="111" t="str">
        <f>IF(编辑!AO629="","",编辑!AO629)</f>
        <v/>
      </c>
    </row>
    <row r="630" spans="1:29">
      <c r="A630" s="109">
        <f>IF(编辑!A630="","",编辑!A630)</f>
        <v>120131</v>
      </c>
      <c r="B630" s="109" t="str">
        <f>IF(编辑!B630="","",编辑!B630)</f>
        <v>日常任务</v>
      </c>
      <c r="C630" s="109">
        <f>IF(编辑!I630="","",编辑!I630)</f>
        <v>860</v>
      </c>
      <c r="D630" s="109">
        <f>IF(编辑!J630="","",编辑!J630)</f>
        <v>0</v>
      </c>
      <c r="E630" s="109" t="str">
        <f>IF(编辑!K630="","",编辑!K630)</f>
        <v/>
      </c>
      <c r="F630" s="109">
        <f>IF(编辑!L630="","",编辑!L630)</f>
        <v>3004</v>
      </c>
      <c r="G630" s="109">
        <f>IF(编辑!N630="","",编辑!N630)</f>
        <v>1</v>
      </c>
      <c r="H630" s="109">
        <f>IF(编辑!O630="","",编辑!O630)</f>
        <v>1</v>
      </c>
      <c r="I630" s="109">
        <f>IF(编辑!P630="","",编辑!P630)</f>
        <v>100</v>
      </c>
      <c r="J630" s="109">
        <f>IF(编辑!Q630="","",编辑!Q630)</f>
        <v>3104</v>
      </c>
      <c r="K630" s="109">
        <f>IF(编辑!S630="","",编辑!S630)</f>
        <v>1</v>
      </c>
      <c r="L630" s="109">
        <f>IF(编辑!T630="","",编辑!T630)</f>
        <v>1</v>
      </c>
      <c r="M630" s="109">
        <f>IF(编辑!U630="","",编辑!U630)</f>
        <v>100</v>
      </c>
      <c r="N630" s="109">
        <f>IF(编辑!V630="","",编辑!V630)</f>
        <v>3404</v>
      </c>
      <c r="O630" s="109">
        <f>IF(编辑!X630="","",编辑!X630)</f>
        <v>1</v>
      </c>
      <c r="P630" s="109">
        <f>IF(编辑!Y630="","",编辑!Y630)</f>
        <v>1</v>
      </c>
      <c r="Q630" s="109">
        <f>IF(编辑!Z630="","",编辑!Z630)</f>
        <v>100</v>
      </c>
      <c r="R630" s="109" t="str">
        <f>IF(编辑!AA630="","",编辑!AA630)</f>
        <v/>
      </c>
      <c r="S630" s="109" t="str">
        <f>IF(编辑!AC630="","",编辑!AC630)</f>
        <v/>
      </c>
      <c r="T630" s="109" t="str">
        <f>IF(编辑!AD630="","",编辑!AD630)</f>
        <v/>
      </c>
      <c r="U630" s="109" t="str">
        <f>IF(编辑!AE630="","",编辑!AE630)</f>
        <v/>
      </c>
      <c r="V630" s="109" t="str">
        <f>IF(编辑!AF630="","",编辑!AF630)</f>
        <v/>
      </c>
      <c r="W630" s="109" t="str">
        <f>IF(编辑!AH630="","",编辑!AH630)</f>
        <v/>
      </c>
      <c r="X630" s="109" t="str">
        <f>IF(编辑!AI630="","",编辑!AI630)</f>
        <v/>
      </c>
      <c r="Y630" s="109" t="str">
        <f>IF(编辑!AJ630="","",编辑!AJ630)</f>
        <v/>
      </c>
      <c r="Z630" s="109" t="str">
        <f>IF(编辑!AK630="","",编辑!AK630)</f>
        <v/>
      </c>
      <c r="AA630" s="109" t="str">
        <f>IF(编辑!AM630="","",编辑!AM630)</f>
        <v/>
      </c>
      <c r="AB630" s="109" t="str">
        <f>IF(编辑!AN630="","",编辑!AN630)</f>
        <v/>
      </c>
      <c r="AC630" s="111" t="str">
        <f>IF(编辑!AO630="","",编辑!AO630)</f>
        <v/>
      </c>
    </row>
    <row r="631" spans="1:29">
      <c r="A631" s="109">
        <f>IF(编辑!A631="","",编辑!A631)</f>
        <v>120132</v>
      </c>
      <c r="B631" s="109" t="str">
        <f>IF(编辑!B631="","",编辑!B631)</f>
        <v>日常任务</v>
      </c>
      <c r="C631" s="109">
        <f>IF(编辑!I631="","",编辑!I631)</f>
        <v>860</v>
      </c>
      <c r="D631" s="109">
        <f>IF(编辑!J631="","",编辑!J631)</f>
        <v>0</v>
      </c>
      <c r="E631" s="109" t="str">
        <f>IF(编辑!K631="","",编辑!K631)</f>
        <v/>
      </c>
      <c r="F631" s="109">
        <f>IF(编辑!L631="","",编辑!L631)</f>
        <v>3004</v>
      </c>
      <c r="G631" s="109">
        <f>IF(编辑!N631="","",编辑!N631)</f>
        <v>1</v>
      </c>
      <c r="H631" s="109">
        <f>IF(编辑!O631="","",编辑!O631)</f>
        <v>1</v>
      </c>
      <c r="I631" s="109">
        <f>IF(编辑!P631="","",编辑!P631)</f>
        <v>100</v>
      </c>
      <c r="J631" s="109">
        <f>IF(编辑!Q631="","",编辑!Q631)</f>
        <v>3104</v>
      </c>
      <c r="K631" s="109">
        <f>IF(编辑!S631="","",编辑!S631)</f>
        <v>1</v>
      </c>
      <c r="L631" s="109">
        <f>IF(编辑!T631="","",编辑!T631)</f>
        <v>1</v>
      </c>
      <c r="M631" s="109">
        <f>IF(编辑!U631="","",编辑!U631)</f>
        <v>100</v>
      </c>
      <c r="N631" s="109">
        <f>IF(编辑!V631="","",编辑!V631)</f>
        <v>3404</v>
      </c>
      <c r="O631" s="109">
        <f>IF(编辑!X631="","",编辑!X631)</f>
        <v>1</v>
      </c>
      <c r="P631" s="109">
        <f>IF(编辑!Y631="","",编辑!Y631)</f>
        <v>1</v>
      </c>
      <c r="Q631" s="109">
        <f>IF(编辑!Z631="","",编辑!Z631)</f>
        <v>100</v>
      </c>
      <c r="R631" s="109" t="str">
        <f>IF(编辑!AA631="","",编辑!AA631)</f>
        <v/>
      </c>
      <c r="S631" s="109" t="str">
        <f>IF(编辑!AC631="","",编辑!AC631)</f>
        <v/>
      </c>
      <c r="T631" s="109" t="str">
        <f>IF(编辑!AD631="","",编辑!AD631)</f>
        <v/>
      </c>
      <c r="U631" s="109" t="str">
        <f>IF(编辑!AE631="","",编辑!AE631)</f>
        <v/>
      </c>
      <c r="V631" s="109" t="str">
        <f>IF(编辑!AF631="","",编辑!AF631)</f>
        <v/>
      </c>
      <c r="W631" s="109" t="str">
        <f>IF(编辑!AH631="","",编辑!AH631)</f>
        <v/>
      </c>
      <c r="X631" s="109" t="str">
        <f>IF(编辑!AI631="","",编辑!AI631)</f>
        <v/>
      </c>
      <c r="Y631" s="109" t="str">
        <f>IF(编辑!AJ631="","",编辑!AJ631)</f>
        <v/>
      </c>
      <c r="Z631" s="109" t="str">
        <f>IF(编辑!AK631="","",编辑!AK631)</f>
        <v/>
      </c>
      <c r="AA631" s="109" t="str">
        <f>IF(编辑!AM631="","",编辑!AM631)</f>
        <v/>
      </c>
      <c r="AB631" s="109" t="str">
        <f>IF(编辑!AN631="","",编辑!AN631)</f>
        <v/>
      </c>
      <c r="AC631" s="111" t="str">
        <f>IF(编辑!AO631="","",编辑!AO631)</f>
        <v/>
      </c>
    </row>
    <row r="632" spans="1:29">
      <c r="A632" s="109">
        <f>IF(编辑!A632="","",编辑!A632)</f>
        <v>120133</v>
      </c>
      <c r="B632" s="109" t="str">
        <f>IF(编辑!B632="","",编辑!B632)</f>
        <v>日常任务</v>
      </c>
      <c r="C632" s="109">
        <f>IF(编辑!I632="","",编辑!I632)</f>
        <v>860</v>
      </c>
      <c r="D632" s="109">
        <f>IF(编辑!J632="","",编辑!J632)</f>
        <v>0</v>
      </c>
      <c r="E632" s="109" t="str">
        <f>IF(编辑!K632="","",编辑!K632)</f>
        <v/>
      </c>
      <c r="F632" s="109">
        <f>IF(编辑!L632="","",编辑!L632)</f>
        <v>3004</v>
      </c>
      <c r="G632" s="109">
        <f>IF(编辑!N632="","",编辑!N632)</f>
        <v>1</v>
      </c>
      <c r="H632" s="109">
        <f>IF(编辑!O632="","",编辑!O632)</f>
        <v>1</v>
      </c>
      <c r="I632" s="109">
        <f>IF(编辑!P632="","",编辑!P632)</f>
        <v>100</v>
      </c>
      <c r="J632" s="109">
        <f>IF(编辑!Q632="","",编辑!Q632)</f>
        <v>3104</v>
      </c>
      <c r="K632" s="109">
        <f>IF(编辑!S632="","",编辑!S632)</f>
        <v>1</v>
      </c>
      <c r="L632" s="109">
        <f>IF(编辑!T632="","",编辑!T632)</f>
        <v>1</v>
      </c>
      <c r="M632" s="109">
        <f>IF(编辑!U632="","",编辑!U632)</f>
        <v>100</v>
      </c>
      <c r="N632" s="109">
        <f>IF(编辑!V632="","",编辑!V632)</f>
        <v>3404</v>
      </c>
      <c r="O632" s="109">
        <f>IF(编辑!X632="","",编辑!X632)</f>
        <v>1</v>
      </c>
      <c r="P632" s="109">
        <f>IF(编辑!Y632="","",编辑!Y632)</f>
        <v>1</v>
      </c>
      <c r="Q632" s="109">
        <f>IF(编辑!Z632="","",编辑!Z632)</f>
        <v>100</v>
      </c>
      <c r="R632" s="109" t="str">
        <f>IF(编辑!AA632="","",编辑!AA632)</f>
        <v/>
      </c>
      <c r="S632" s="109" t="str">
        <f>IF(编辑!AC632="","",编辑!AC632)</f>
        <v/>
      </c>
      <c r="T632" s="109" t="str">
        <f>IF(编辑!AD632="","",编辑!AD632)</f>
        <v/>
      </c>
      <c r="U632" s="109" t="str">
        <f>IF(编辑!AE632="","",编辑!AE632)</f>
        <v/>
      </c>
      <c r="V632" s="109" t="str">
        <f>IF(编辑!AF632="","",编辑!AF632)</f>
        <v/>
      </c>
      <c r="W632" s="109" t="str">
        <f>IF(编辑!AH632="","",编辑!AH632)</f>
        <v/>
      </c>
      <c r="X632" s="109" t="str">
        <f>IF(编辑!AI632="","",编辑!AI632)</f>
        <v/>
      </c>
      <c r="Y632" s="109" t="str">
        <f>IF(编辑!AJ632="","",编辑!AJ632)</f>
        <v/>
      </c>
      <c r="Z632" s="109" t="str">
        <f>IF(编辑!AK632="","",编辑!AK632)</f>
        <v/>
      </c>
      <c r="AA632" s="109" t="str">
        <f>IF(编辑!AM632="","",编辑!AM632)</f>
        <v/>
      </c>
      <c r="AB632" s="109" t="str">
        <f>IF(编辑!AN632="","",编辑!AN632)</f>
        <v/>
      </c>
      <c r="AC632" s="111" t="str">
        <f>IF(编辑!AO632="","",编辑!AO632)</f>
        <v/>
      </c>
    </row>
    <row r="633" spans="1:29">
      <c r="A633" s="109">
        <f>IF(编辑!A633="","",编辑!A633)</f>
        <v>120134</v>
      </c>
      <c r="B633" s="109" t="str">
        <f>IF(编辑!B633="","",编辑!B633)</f>
        <v>日常任务</v>
      </c>
      <c r="C633" s="109">
        <f>IF(编辑!I633="","",编辑!I633)</f>
        <v>860</v>
      </c>
      <c r="D633" s="109">
        <f>IF(编辑!J633="","",编辑!J633)</f>
        <v>0</v>
      </c>
      <c r="E633" s="109" t="str">
        <f>IF(编辑!K633="","",编辑!K633)</f>
        <v/>
      </c>
      <c r="F633" s="109">
        <f>IF(编辑!L633="","",编辑!L633)</f>
        <v>3004</v>
      </c>
      <c r="G633" s="109">
        <f>IF(编辑!N633="","",编辑!N633)</f>
        <v>1</v>
      </c>
      <c r="H633" s="109">
        <f>IF(编辑!O633="","",编辑!O633)</f>
        <v>1</v>
      </c>
      <c r="I633" s="109">
        <f>IF(编辑!P633="","",编辑!P633)</f>
        <v>100</v>
      </c>
      <c r="J633" s="109">
        <f>IF(编辑!Q633="","",编辑!Q633)</f>
        <v>3104</v>
      </c>
      <c r="K633" s="109">
        <f>IF(编辑!S633="","",编辑!S633)</f>
        <v>1</v>
      </c>
      <c r="L633" s="109">
        <f>IF(编辑!T633="","",编辑!T633)</f>
        <v>1</v>
      </c>
      <c r="M633" s="109">
        <f>IF(编辑!U633="","",编辑!U633)</f>
        <v>100</v>
      </c>
      <c r="N633" s="109">
        <f>IF(编辑!V633="","",编辑!V633)</f>
        <v>3404</v>
      </c>
      <c r="O633" s="109">
        <f>IF(编辑!X633="","",编辑!X633)</f>
        <v>1</v>
      </c>
      <c r="P633" s="109">
        <f>IF(编辑!Y633="","",编辑!Y633)</f>
        <v>1</v>
      </c>
      <c r="Q633" s="109">
        <f>IF(编辑!Z633="","",编辑!Z633)</f>
        <v>100</v>
      </c>
      <c r="R633" s="109" t="str">
        <f>IF(编辑!AA633="","",编辑!AA633)</f>
        <v/>
      </c>
      <c r="S633" s="109" t="str">
        <f>IF(编辑!AC633="","",编辑!AC633)</f>
        <v/>
      </c>
      <c r="T633" s="109" t="str">
        <f>IF(编辑!AD633="","",编辑!AD633)</f>
        <v/>
      </c>
      <c r="U633" s="109" t="str">
        <f>IF(编辑!AE633="","",编辑!AE633)</f>
        <v/>
      </c>
      <c r="V633" s="109" t="str">
        <f>IF(编辑!AF633="","",编辑!AF633)</f>
        <v/>
      </c>
      <c r="W633" s="109" t="str">
        <f>IF(编辑!AH633="","",编辑!AH633)</f>
        <v/>
      </c>
      <c r="X633" s="109" t="str">
        <f>IF(编辑!AI633="","",编辑!AI633)</f>
        <v/>
      </c>
      <c r="Y633" s="109" t="str">
        <f>IF(编辑!AJ633="","",编辑!AJ633)</f>
        <v/>
      </c>
      <c r="Z633" s="109" t="str">
        <f>IF(编辑!AK633="","",编辑!AK633)</f>
        <v/>
      </c>
      <c r="AA633" s="109" t="str">
        <f>IF(编辑!AM633="","",编辑!AM633)</f>
        <v/>
      </c>
      <c r="AB633" s="109" t="str">
        <f>IF(编辑!AN633="","",编辑!AN633)</f>
        <v/>
      </c>
      <c r="AC633" s="111" t="str">
        <f>IF(编辑!AO633="","",编辑!AO633)</f>
        <v/>
      </c>
    </row>
    <row r="634" spans="1:29">
      <c r="A634" s="109">
        <f>IF(编辑!A634="","",编辑!A634)</f>
        <v>120135</v>
      </c>
      <c r="B634" s="109" t="str">
        <f>IF(编辑!B634="","",编辑!B634)</f>
        <v>日常任务</v>
      </c>
      <c r="C634" s="109">
        <f>IF(编辑!I634="","",编辑!I634)</f>
        <v>860</v>
      </c>
      <c r="D634" s="109">
        <f>IF(编辑!J634="","",编辑!J634)</f>
        <v>0</v>
      </c>
      <c r="E634" s="109" t="str">
        <f>IF(编辑!K634="","",编辑!K634)</f>
        <v/>
      </c>
      <c r="F634" s="109">
        <f>IF(编辑!L634="","",编辑!L634)</f>
        <v>3004</v>
      </c>
      <c r="G634" s="109">
        <f>IF(编辑!N634="","",编辑!N634)</f>
        <v>1</v>
      </c>
      <c r="H634" s="109">
        <f>IF(编辑!O634="","",编辑!O634)</f>
        <v>1</v>
      </c>
      <c r="I634" s="109">
        <f>IF(编辑!P634="","",编辑!P634)</f>
        <v>100</v>
      </c>
      <c r="J634" s="109">
        <f>IF(编辑!Q634="","",编辑!Q634)</f>
        <v>3104</v>
      </c>
      <c r="K634" s="109">
        <f>IF(编辑!S634="","",编辑!S634)</f>
        <v>1</v>
      </c>
      <c r="L634" s="109">
        <f>IF(编辑!T634="","",编辑!T634)</f>
        <v>1</v>
      </c>
      <c r="M634" s="109">
        <f>IF(编辑!U634="","",编辑!U634)</f>
        <v>100</v>
      </c>
      <c r="N634" s="109">
        <f>IF(编辑!V634="","",编辑!V634)</f>
        <v>3404</v>
      </c>
      <c r="O634" s="109">
        <f>IF(编辑!X634="","",编辑!X634)</f>
        <v>1</v>
      </c>
      <c r="P634" s="109">
        <f>IF(编辑!Y634="","",编辑!Y634)</f>
        <v>1</v>
      </c>
      <c r="Q634" s="109">
        <f>IF(编辑!Z634="","",编辑!Z634)</f>
        <v>100</v>
      </c>
      <c r="R634" s="109" t="str">
        <f>IF(编辑!AA634="","",编辑!AA634)</f>
        <v/>
      </c>
      <c r="S634" s="109" t="str">
        <f>IF(编辑!AC634="","",编辑!AC634)</f>
        <v/>
      </c>
      <c r="T634" s="109" t="str">
        <f>IF(编辑!AD634="","",编辑!AD634)</f>
        <v/>
      </c>
      <c r="U634" s="109" t="str">
        <f>IF(编辑!AE634="","",编辑!AE634)</f>
        <v/>
      </c>
      <c r="V634" s="109" t="str">
        <f>IF(编辑!AF634="","",编辑!AF634)</f>
        <v/>
      </c>
      <c r="W634" s="109" t="str">
        <f>IF(编辑!AH634="","",编辑!AH634)</f>
        <v/>
      </c>
      <c r="X634" s="109" t="str">
        <f>IF(编辑!AI634="","",编辑!AI634)</f>
        <v/>
      </c>
      <c r="Y634" s="109" t="str">
        <f>IF(编辑!AJ634="","",编辑!AJ634)</f>
        <v/>
      </c>
      <c r="Z634" s="109" t="str">
        <f>IF(编辑!AK634="","",编辑!AK634)</f>
        <v/>
      </c>
      <c r="AA634" s="109" t="str">
        <f>IF(编辑!AM634="","",编辑!AM634)</f>
        <v/>
      </c>
      <c r="AB634" s="109" t="str">
        <f>IF(编辑!AN634="","",编辑!AN634)</f>
        <v/>
      </c>
      <c r="AC634" s="111" t="str">
        <f>IF(编辑!AO634="","",编辑!AO634)</f>
        <v/>
      </c>
    </row>
    <row r="635" spans="1:29">
      <c r="A635" s="109">
        <f>IF(编辑!A635="","",编辑!A635)</f>
        <v>120136</v>
      </c>
      <c r="B635" s="109" t="str">
        <f>IF(编辑!B635="","",编辑!B635)</f>
        <v>日常任务</v>
      </c>
      <c r="C635" s="109">
        <f>IF(编辑!I635="","",编辑!I635)</f>
        <v>860</v>
      </c>
      <c r="D635" s="109">
        <f>IF(编辑!J635="","",编辑!J635)</f>
        <v>0</v>
      </c>
      <c r="E635" s="109" t="str">
        <f>IF(编辑!K635="","",编辑!K635)</f>
        <v/>
      </c>
      <c r="F635" s="109">
        <f>IF(编辑!L635="","",编辑!L635)</f>
        <v>3004</v>
      </c>
      <c r="G635" s="109">
        <f>IF(编辑!N635="","",编辑!N635)</f>
        <v>1</v>
      </c>
      <c r="H635" s="109">
        <f>IF(编辑!O635="","",编辑!O635)</f>
        <v>1</v>
      </c>
      <c r="I635" s="109">
        <f>IF(编辑!P635="","",编辑!P635)</f>
        <v>100</v>
      </c>
      <c r="J635" s="109">
        <f>IF(编辑!Q635="","",编辑!Q635)</f>
        <v>3104</v>
      </c>
      <c r="K635" s="109">
        <f>IF(编辑!S635="","",编辑!S635)</f>
        <v>1</v>
      </c>
      <c r="L635" s="109">
        <f>IF(编辑!T635="","",编辑!T635)</f>
        <v>1</v>
      </c>
      <c r="M635" s="109">
        <f>IF(编辑!U635="","",编辑!U635)</f>
        <v>100</v>
      </c>
      <c r="N635" s="109">
        <f>IF(编辑!V635="","",编辑!V635)</f>
        <v>3404</v>
      </c>
      <c r="O635" s="109">
        <f>IF(编辑!X635="","",编辑!X635)</f>
        <v>1</v>
      </c>
      <c r="P635" s="109">
        <f>IF(编辑!Y635="","",编辑!Y635)</f>
        <v>1</v>
      </c>
      <c r="Q635" s="109">
        <f>IF(编辑!Z635="","",编辑!Z635)</f>
        <v>100</v>
      </c>
      <c r="R635" s="109" t="str">
        <f>IF(编辑!AA635="","",编辑!AA635)</f>
        <v/>
      </c>
      <c r="S635" s="109" t="str">
        <f>IF(编辑!AC635="","",编辑!AC635)</f>
        <v/>
      </c>
      <c r="T635" s="109" t="str">
        <f>IF(编辑!AD635="","",编辑!AD635)</f>
        <v/>
      </c>
      <c r="U635" s="109" t="str">
        <f>IF(编辑!AE635="","",编辑!AE635)</f>
        <v/>
      </c>
      <c r="V635" s="109" t="str">
        <f>IF(编辑!AF635="","",编辑!AF635)</f>
        <v/>
      </c>
      <c r="W635" s="109" t="str">
        <f>IF(编辑!AH635="","",编辑!AH635)</f>
        <v/>
      </c>
      <c r="X635" s="109" t="str">
        <f>IF(编辑!AI635="","",编辑!AI635)</f>
        <v/>
      </c>
      <c r="Y635" s="109" t="str">
        <f>IF(编辑!AJ635="","",编辑!AJ635)</f>
        <v/>
      </c>
      <c r="Z635" s="109" t="str">
        <f>IF(编辑!AK635="","",编辑!AK635)</f>
        <v/>
      </c>
      <c r="AA635" s="109" t="str">
        <f>IF(编辑!AM635="","",编辑!AM635)</f>
        <v/>
      </c>
      <c r="AB635" s="109" t="str">
        <f>IF(编辑!AN635="","",编辑!AN635)</f>
        <v/>
      </c>
      <c r="AC635" s="111" t="str">
        <f>IF(编辑!AO635="","",编辑!AO635)</f>
        <v/>
      </c>
    </row>
    <row r="636" spans="1:29">
      <c r="A636" s="109">
        <f>IF(编辑!A636="","",编辑!A636)</f>
        <v>120137</v>
      </c>
      <c r="B636" s="109" t="str">
        <f>IF(编辑!B636="","",编辑!B636)</f>
        <v>日常任务</v>
      </c>
      <c r="C636" s="109">
        <f>IF(编辑!I636="","",编辑!I636)</f>
        <v>860</v>
      </c>
      <c r="D636" s="109">
        <f>IF(编辑!J636="","",编辑!J636)</f>
        <v>0</v>
      </c>
      <c r="E636" s="109" t="str">
        <f>IF(编辑!K636="","",编辑!K636)</f>
        <v/>
      </c>
      <c r="F636" s="109">
        <f>IF(编辑!L636="","",编辑!L636)</f>
        <v>3004</v>
      </c>
      <c r="G636" s="109">
        <f>IF(编辑!N636="","",编辑!N636)</f>
        <v>1</v>
      </c>
      <c r="H636" s="109">
        <f>IF(编辑!O636="","",编辑!O636)</f>
        <v>1</v>
      </c>
      <c r="I636" s="109">
        <f>IF(编辑!P636="","",编辑!P636)</f>
        <v>100</v>
      </c>
      <c r="J636" s="109">
        <f>IF(编辑!Q636="","",编辑!Q636)</f>
        <v>3104</v>
      </c>
      <c r="K636" s="109">
        <f>IF(编辑!S636="","",编辑!S636)</f>
        <v>1</v>
      </c>
      <c r="L636" s="109">
        <f>IF(编辑!T636="","",编辑!T636)</f>
        <v>1</v>
      </c>
      <c r="M636" s="109">
        <f>IF(编辑!U636="","",编辑!U636)</f>
        <v>100</v>
      </c>
      <c r="N636" s="109">
        <f>IF(编辑!V636="","",编辑!V636)</f>
        <v>3404</v>
      </c>
      <c r="O636" s="109">
        <f>IF(编辑!X636="","",编辑!X636)</f>
        <v>1</v>
      </c>
      <c r="P636" s="109">
        <f>IF(编辑!Y636="","",编辑!Y636)</f>
        <v>1</v>
      </c>
      <c r="Q636" s="109">
        <f>IF(编辑!Z636="","",编辑!Z636)</f>
        <v>100</v>
      </c>
      <c r="R636" s="109" t="str">
        <f>IF(编辑!AA636="","",编辑!AA636)</f>
        <v/>
      </c>
      <c r="S636" s="109" t="str">
        <f>IF(编辑!AC636="","",编辑!AC636)</f>
        <v/>
      </c>
      <c r="T636" s="109" t="str">
        <f>IF(编辑!AD636="","",编辑!AD636)</f>
        <v/>
      </c>
      <c r="U636" s="109" t="str">
        <f>IF(编辑!AE636="","",编辑!AE636)</f>
        <v/>
      </c>
      <c r="V636" s="109" t="str">
        <f>IF(编辑!AF636="","",编辑!AF636)</f>
        <v/>
      </c>
      <c r="W636" s="109" t="str">
        <f>IF(编辑!AH636="","",编辑!AH636)</f>
        <v/>
      </c>
      <c r="X636" s="109" t="str">
        <f>IF(编辑!AI636="","",编辑!AI636)</f>
        <v/>
      </c>
      <c r="Y636" s="109" t="str">
        <f>IF(编辑!AJ636="","",编辑!AJ636)</f>
        <v/>
      </c>
      <c r="Z636" s="109" t="str">
        <f>IF(编辑!AK636="","",编辑!AK636)</f>
        <v/>
      </c>
      <c r="AA636" s="109" t="str">
        <f>IF(编辑!AM636="","",编辑!AM636)</f>
        <v/>
      </c>
      <c r="AB636" s="109" t="str">
        <f>IF(编辑!AN636="","",编辑!AN636)</f>
        <v/>
      </c>
      <c r="AC636" s="111" t="str">
        <f>IF(编辑!AO636="","",编辑!AO636)</f>
        <v/>
      </c>
    </row>
    <row r="637" spans="1:29">
      <c r="A637" s="109">
        <f>IF(编辑!A637="","",编辑!A637)</f>
        <v>120138</v>
      </c>
      <c r="B637" s="109" t="str">
        <f>IF(编辑!B637="","",编辑!B637)</f>
        <v>日常任务</v>
      </c>
      <c r="C637" s="109">
        <f>IF(编辑!I637="","",编辑!I637)</f>
        <v>860</v>
      </c>
      <c r="D637" s="109">
        <f>IF(编辑!J637="","",编辑!J637)</f>
        <v>0</v>
      </c>
      <c r="E637" s="109" t="str">
        <f>IF(编辑!K637="","",编辑!K637)</f>
        <v/>
      </c>
      <c r="F637" s="109">
        <f>IF(编辑!L637="","",编辑!L637)</f>
        <v>3004</v>
      </c>
      <c r="G637" s="109">
        <f>IF(编辑!N637="","",编辑!N637)</f>
        <v>1</v>
      </c>
      <c r="H637" s="109">
        <f>IF(编辑!O637="","",编辑!O637)</f>
        <v>1</v>
      </c>
      <c r="I637" s="109">
        <f>IF(编辑!P637="","",编辑!P637)</f>
        <v>100</v>
      </c>
      <c r="J637" s="109">
        <f>IF(编辑!Q637="","",编辑!Q637)</f>
        <v>3104</v>
      </c>
      <c r="K637" s="109">
        <f>IF(编辑!S637="","",编辑!S637)</f>
        <v>1</v>
      </c>
      <c r="L637" s="109">
        <f>IF(编辑!T637="","",编辑!T637)</f>
        <v>1</v>
      </c>
      <c r="M637" s="109">
        <f>IF(编辑!U637="","",编辑!U637)</f>
        <v>100</v>
      </c>
      <c r="N637" s="109">
        <f>IF(编辑!V637="","",编辑!V637)</f>
        <v>3404</v>
      </c>
      <c r="O637" s="109">
        <f>IF(编辑!X637="","",编辑!X637)</f>
        <v>1</v>
      </c>
      <c r="P637" s="109">
        <f>IF(编辑!Y637="","",编辑!Y637)</f>
        <v>1</v>
      </c>
      <c r="Q637" s="109">
        <f>IF(编辑!Z637="","",编辑!Z637)</f>
        <v>100</v>
      </c>
      <c r="R637" s="109" t="str">
        <f>IF(编辑!AA637="","",编辑!AA637)</f>
        <v/>
      </c>
      <c r="S637" s="109" t="str">
        <f>IF(编辑!AC637="","",编辑!AC637)</f>
        <v/>
      </c>
      <c r="T637" s="109" t="str">
        <f>IF(编辑!AD637="","",编辑!AD637)</f>
        <v/>
      </c>
      <c r="U637" s="109" t="str">
        <f>IF(编辑!AE637="","",编辑!AE637)</f>
        <v/>
      </c>
      <c r="V637" s="109" t="str">
        <f>IF(编辑!AF637="","",编辑!AF637)</f>
        <v/>
      </c>
      <c r="W637" s="109" t="str">
        <f>IF(编辑!AH637="","",编辑!AH637)</f>
        <v/>
      </c>
      <c r="X637" s="109" t="str">
        <f>IF(编辑!AI637="","",编辑!AI637)</f>
        <v/>
      </c>
      <c r="Y637" s="109" t="str">
        <f>IF(编辑!AJ637="","",编辑!AJ637)</f>
        <v/>
      </c>
      <c r="Z637" s="109" t="str">
        <f>IF(编辑!AK637="","",编辑!AK637)</f>
        <v/>
      </c>
      <c r="AA637" s="109" t="str">
        <f>IF(编辑!AM637="","",编辑!AM637)</f>
        <v/>
      </c>
      <c r="AB637" s="109" t="str">
        <f>IF(编辑!AN637="","",编辑!AN637)</f>
        <v/>
      </c>
      <c r="AC637" s="111" t="str">
        <f>IF(编辑!AO637="","",编辑!AO637)</f>
        <v/>
      </c>
    </row>
    <row r="638" spans="1:29">
      <c r="A638" s="109">
        <f>IF(编辑!A638="","",编辑!A638)</f>
        <v>120139</v>
      </c>
      <c r="B638" s="109" t="str">
        <f>IF(编辑!B638="","",编辑!B638)</f>
        <v>日常任务</v>
      </c>
      <c r="C638" s="109">
        <f>IF(编辑!I638="","",编辑!I638)</f>
        <v>860</v>
      </c>
      <c r="D638" s="109">
        <f>IF(编辑!J638="","",编辑!J638)</f>
        <v>0</v>
      </c>
      <c r="E638" s="109" t="str">
        <f>IF(编辑!K638="","",编辑!K638)</f>
        <v/>
      </c>
      <c r="F638" s="109">
        <f>IF(编辑!L638="","",编辑!L638)</f>
        <v>3004</v>
      </c>
      <c r="G638" s="109">
        <f>IF(编辑!N638="","",编辑!N638)</f>
        <v>1</v>
      </c>
      <c r="H638" s="109">
        <f>IF(编辑!O638="","",编辑!O638)</f>
        <v>1</v>
      </c>
      <c r="I638" s="109">
        <f>IF(编辑!P638="","",编辑!P638)</f>
        <v>100</v>
      </c>
      <c r="J638" s="109">
        <f>IF(编辑!Q638="","",编辑!Q638)</f>
        <v>3104</v>
      </c>
      <c r="K638" s="109">
        <f>IF(编辑!S638="","",编辑!S638)</f>
        <v>1</v>
      </c>
      <c r="L638" s="109">
        <f>IF(编辑!T638="","",编辑!T638)</f>
        <v>1</v>
      </c>
      <c r="M638" s="109">
        <f>IF(编辑!U638="","",编辑!U638)</f>
        <v>100</v>
      </c>
      <c r="N638" s="109">
        <f>IF(编辑!V638="","",编辑!V638)</f>
        <v>3404</v>
      </c>
      <c r="O638" s="109">
        <f>IF(编辑!X638="","",编辑!X638)</f>
        <v>1</v>
      </c>
      <c r="P638" s="109">
        <f>IF(编辑!Y638="","",编辑!Y638)</f>
        <v>1</v>
      </c>
      <c r="Q638" s="109">
        <f>IF(编辑!Z638="","",编辑!Z638)</f>
        <v>100</v>
      </c>
      <c r="R638" s="109" t="str">
        <f>IF(编辑!AA638="","",编辑!AA638)</f>
        <v/>
      </c>
      <c r="S638" s="109" t="str">
        <f>IF(编辑!AC638="","",编辑!AC638)</f>
        <v/>
      </c>
      <c r="T638" s="109" t="str">
        <f>IF(编辑!AD638="","",编辑!AD638)</f>
        <v/>
      </c>
      <c r="U638" s="109" t="str">
        <f>IF(编辑!AE638="","",编辑!AE638)</f>
        <v/>
      </c>
      <c r="V638" s="109" t="str">
        <f>IF(编辑!AF638="","",编辑!AF638)</f>
        <v/>
      </c>
      <c r="W638" s="109" t="str">
        <f>IF(编辑!AH638="","",编辑!AH638)</f>
        <v/>
      </c>
      <c r="X638" s="109" t="str">
        <f>IF(编辑!AI638="","",编辑!AI638)</f>
        <v/>
      </c>
      <c r="Y638" s="109" t="str">
        <f>IF(编辑!AJ638="","",编辑!AJ638)</f>
        <v/>
      </c>
      <c r="Z638" s="109" t="str">
        <f>IF(编辑!AK638="","",编辑!AK638)</f>
        <v/>
      </c>
      <c r="AA638" s="109" t="str">
        <f>IF(编辑!AM638="","",编辑!AM638)</f>
        <v/>
      </c>
      <c r="AB638" s="109" t="str">
        <f>IF(编辑!AN638="","",编辑!AN638)</f>
        <v/>
      </c>
      <c r="AC638" s="111" t="str">
        <f>IF(编辑!AO638="","",编辑!AO638)</f>
        <v/>
      </c>
    </row>
    <row r="639" spans="1:29">
      <c r="A639" s="109">
        <f>IF(编辑!A639="","",编辑!A639)</f>
        <v>120140</v>
      </c>
      <c r="B639" s="109" t="str">
        <f>IF(编辑!B639="","",编辑!B639)</f>
        <v>日常任务</v>
      </c>
      <c r="C639" s="109">
        <f>IF(编辑!I639="","",编辑!I639)</f>
        <v>860</v>
      </c>
      <c r="D639" s="109">
        <f>IF(编辑!J639="","",编辑!J639)</f>
        <v>0</v>
      </c>
      <c r="E639" s="109" t="str">
        <f>IF(编辑!K639="","",编辑!K639)</f>
        <v/>
      </c>
      <c r="F639" s="109">
        <f>IF(编辑!L639="","",编辑!L639)</f>
        <v>3004</v>
      </c>
      <c r="G639" s="109">
        <f>IF(编辑!N639="","",编辑!N639)</f>
        <v>1</v>
      </c>
      <c r="H639" s="109">
        <f>IF(编辑!O639="","",编辑!O639)</f>
        <v>1</v>
      </c>
      <c r="I639" s="109">
        <f>IF(编辑!P639="","",编辑!P639)</f>
        <v>100</v>
      </c>
      <c r="J639" s="109">
        <f>IF(编辑!Q639="","",编辑!Q639)</f>
        <v>3104</v>
      </c>
      <c r="K639" s="109">
        <f>IF(编辑!S639="","",编辑!S639)</f>
        <v>1</v>
      </c>
      <c r="L639" s="109">
        <f>IF(编辑!T639="","",编辑!T639)</f>
        <v>1</v>
      </c>
      <c r="M639" s="109">
        <f>IF(编辑!U639="","",编辑!U639)</f>
        <v>100</v>
      </c>
      <c r="N639" s="109">
        <f>IF(编辑!V639="","",编辑!V639)</f>
        <v>3404</v>
      </c>
      <c r="O639" s="109">
        <f>IF(编辑!X639="","",编辑!X639)</f>
        <v>1</v>
      </c>
      <c r="P639" s="109">
        <f>IF(编辑!Y639="","",编辑!Y639)</f>
        <v>1</v>
      </c>
      <c r="Q639" s="109">
        <f>IF(编辑!Z639="","",编辑!Z639)</f>
        <v>100</v>
      </c>
      <c r="R639" s="109" t="str">
        <f>IF(编辑!AA639="","",编辑!AA639)</f>
        <v/>
      </c>
      <c r="S639" s="109" t="str">
        <f>IF(编辑!AC639="","",编辑!AC639)</f>
        <v/>
      </c>
      <c r="T639" s="109" t="str">
        <f>IF(编辑!AD639="","",编辑!AD639)</f>
        <v/>
      </c>
      <c r="U639" s="109" t="str">
        <f>IF(编辑!AE639="","",编辑!AE639)</f>
        <v/>
      </c>
      <c r="V639" s="109" t="str">
        <f>IF(编辑!AF639="","",编辑!AF639)</f>
        <v/>
      </c>
      <c r="W639" s="109" t="str">
        <f>IF(编辑!AH639="","",编辑!AH639)</f>
        <v/>
      </c>
      <c r="X639" s="109" t="str">
        <f>IF(编辑!AI639="","",编辑!AI639)</f>
        <v/>
      </c>
      <c r="Y639" s="109" t="str">
        <f>IF(编辑!AJ639="","",编辑!AJ639)</f>
        <v/>
      </c>
      <c r="Z639" s="109" t="str">
        <f>IF(编辑!AK639="","",编辑!AK639)</f>
        <v/>
      </c>
      <c r="AA639" s="109" t="str">
        <f>IF(编辑!AM639="","",编辑!AM639)</f>
        <v/>
      </c>
      <c r="AB639" s="109" t="str">
        <f>IF(编辑!AN639="","",编辑!AN639)</f>
        <v/>
      </c>
      <c r="AC639" s="111" t="str">
        <f>IF(编辑!AO639="","",编辑!AO639)</f>
        <v/>
      </c>
    </row>
    <row r="640" spans="1:29">
      <c r="A640" s="109">
        <f>IF(编辑!A640="","",编辑!A640)</f>
        <v>120141</v>
      </c>
      <c r="B640" s="109" t="str">
        <f>IF(编辑!B640="","",编辑!B640)</f>
        <v>日常任务</v>
      </c>
      <c r="C640" s="109">
        <f>IF(编辑!I640="","",编辑!I640)</f>
        <v>860</v>
      </c>
      <c r="D640" s="109">
        <f>IF(编辑!J640="","",编辑!J640)</f>
        <v>0</v>
      </c>
      <c r="E640" s="109" t="str">
        <f>IF(编辑!K640="","",编辑!K640)</f>
        <v/>
      </c>
      <c r="F640" s="109">
        <f>IF(编辑!L640="","",编辑!L640)</f>
        <v>3004</v>
      </c>
      <c r="G640" s="109">
        <f>IF(编辑!N640="","",编辑!N640)</f>
        <v>1</v>
      </c>
      <c r="H640" s="109">
        <f>IF(编辑!O640="","",编辑!O640)</f>
        <v>1</v>
      </c>
      <c r="I640" s="109">
        <f>IF(编辑!P640="","",编辑!P640)</f>
        <v>100</v>
      </c>
      <c r="J640" s="109">
        <f>IF(编辑!Q640="","",编辑!Q640)</f>
        <v>3104</v>
      </c>
      <c r="K640" s="109">
        <f>IF(编辑!S640="","",编辑!S640)</f>
        <v>1</v>
      </c>
      <c r="L640" s="109">
        <f>IF(编辑!T640="","",编辑!T640)</f>
        <v>1</v>
      </c>
      <c r="M640" s="109">
        <f>IF(编辑!U640="","",编辑!U640)</f>
        <v>100</v>
      </c>
      <c r="N640" s="109">
        <f>IF(编辑!V640="","",编辑!V640)</f>
        <v>3404</v>
      </c>
      <c r="O640" s="109">
        <f>IF(编辑!X640="","",编辑!X640)</f>
        <v>1</v>
      </c>
      <c r="P640" s="109">
        <f>IF(编辑!Y640="","",编辑!Y640)</f>
        <v>1</v>
      </c>
      <c r="Q640" s="109">
        <f>IF(编辑!Z640="","",编辑!Z640)</f>
        <v>100</v>
      </c>
      <c r="R640" s="109" t="str">
        <f>IF(编辑!AA640="","",编辑!AA640)</f>
        <v/>
      </c>
      <c r="S640" s="109" t="str">
        <f>IF(编辑!AC640="","",编辑!AC640)</f>
        <v/>
      </c>
      <c r="T640" s="109" t="str">
        <f>IF(编辑!AD640="","",编辑!AD640)</f>
        <v/>
      </c>
      <c r="U640" s="109" t="str">
        <f>IF(编辑!AE640="","",编辑!AE640)</f>
        <v/>
      </c>
      <c r="V640" s="109" t="str">
        <f>IF(编辑!AF640="","",编辑!AF640)</f>
        <v/>
      </c>
      <c r="W640" s="109" t="str">
        <f>IF(编辑!AH640="","",编辑!AH640)</f>
        <v/>
      </c>
      <c r="X640" s="109" t="str">
        <f>IF(编辑!AI640="","",编辑!AI640)</f>
        <v/>
      </c>
      <c r="Y640" s="109" t="str">
        <f>IF(编辑!AJ640="","",编辑!AJ640)</f>
        <v/>
      </c>
      <c r="Z640" s="109" t="str">
        <f>IF(编辑!AK640="","",编辑!AK640)</f>
        <v/>
      </c>
      <c r="AA640" s="109" t="str">
        <f>IF(编辑!AM640="","",编辑!AM640)</f>
        <v/>
      </c>
      <c r="AB640" s="109" t="str">
        <f>IF(编辑!AN640="","",编辑!AN640)</f>
        <v/>
      </c>
      <c r="AC640" s="111" t="str">
        <f>IF(编辑!AO640="","",编辑!AO640)</f>
        <v/>
      </c>
    </row>
    <row r="641" spans="1:29">
      <c r="A641" s="109">
        <f>IF(编辑!A641="","",编辑!A641)</f>
        <v>120142</v>
      </c>
      <c r="B641" s="109" t="str">
        <f>IF(编辑!B641="","",编辑!B641)</f>
        <v>日常任务</v>
      </c>
      <c r="C641" s="109">
        <f>IF(编辑!I641="","",编辑!I641)</f>
        <v>860</v>
      </c>
      <c r="D641" s="109">
        <f>IF(编辑!J641="","",编辑!J641)</f>
        <v>0</v>
      </c>
      <c r="E641" s="109" t="str">
        <f>IF(编辑!K641="","",编辑!K641)</f>
        <v/>
      </c>
      <c r="F641" s="109">
        <f>IF(编辑!L641="","",编辑!L641)</f>
        <v>3004</v>
      </c>
      <c r="G641" s="109">
        <f>IF(编辑!N641="","",编辑!N641)</f>
        <v>1</v>
      </c>
      <c r="H641" s="109">
        <f>IF(编辑!O641="","",编辑!O641)</f>
        <v>1</v>
      </c>
      <c r="I641" s="109">
        <f>IF(编辑!P641="","",编辑!P641)</f>
        <v>100</v>
      </c>
      <c r="J641" s="109">
        <f>IF(编辑!Q641="","",编辑!Q641)</f>
        <v>3104</v>
      </c>
      <c r="K641" s="109">
        <f>IF(编辑!S641="","",编辑!S641)</f>
        <v>1</v>
      </c>
      <c r="L641" s="109">
        <f>IF(编辑!T641="","",编辑!T641)</f>
        <v>1</v>
      </c>
      <c r="M641" s="109">
        <f>IF(编辑!U641="","",编辑!U641)</f>
        <v>100</v>
      </c>
      <c r="N641" s="109">
        <f>IF(编辑!V641="","",编辑!V641)</f>
        <v>3404</v>
      </c>
      <c r="O641" s="109">
        <f>IF(编辑!X641="","",编辑!X641)</f>
        <v>1</v>
      </c>
      <c r="P641" s="109">
        <f>IF(编辑!Y641="","",编辑!Y641)</f>
        <v>1</v>
      </c>
      <c r="Q641" s="109">
        <f>IF(编辑!Z641="","",编辑!Z641)</f>
        <v>100</v>
      </c>
      <c r="R641" s="109" t="str">
        <f>IF(编辑!AA641="","",编辑!AA641)</f>
        <v/>
      </c>
      <c r="S641" s="109" t="str">
        <f>IF(编辑!AC641="","",编辑!AC641)</f>
        <v/>
      </c>
      <c r="T641" s="109" t="str">
        <f>IF(编辑!AD641="","",编辑!AD641)</f>
        <v/>
      </c>
      <c r="U641" s="109" t="str">
        <f>IF(编辑!AE641="","",编辑!AE641)</f>
        <v/>
      </c>
      <c r="V641" s="109" t="str">
        <f>IF(编辑!AF641="","",编辑!AF641)</f>
        <v/>
      </c>
      <c r="W641" s="109" t="str">
        <f>IF(编辑!AH641="","",编辑!AH641)</f>
        <v/>
      </c>
      <c r="X641" s="109" t="str">
        <f>IF(编辑!AI641="","",编辑!AI641)</f>
        <v/>
      </c>
      <c r="Y641" s="109" t="str">
        <f>IF(编辑!AJ641="","",编辑!AJ641)</f>
        <v/>
      </c>
      <c r="Z641" s="109" t="str">
        <f>IF(编辑!AK641="","",编辑!AK641)</f>
        <v/>
      </c>
      <c r="AA641" s="109" t="str">
        <f>IF(编辑!AM641="","",编辑!AM641)</f>
        <v/>
      </c>
      <c r="AB641" s="109" t="str">
        <f>IF(编辑!AN641="","",编辑!AN641)</f>
        <v/>
      </c>
      <c r="AC641" s="111" t="str">
        <f>IF(编辑!AO641="","",编辑!AO641)</f>
        <v/>
      </c>
    </row>
    <row r="642" spans="1:29">
      <c r="A642" s="109">
        <f>IF(编辑!A642="","",编辑!A642)</f>
        <v>120143</v>
      </c>
      <c r="B642" s="109" t="str">
        <f>IF(编辑!B642="","",编辑!B642)</f>
        <v>日常任务</v>
      </c>
      <c r="C642" s="109">
        <f>IF(编辑!I642="","",编辑!I642)</f>
        <v>860</v>
      </c>
      <c r="D642" s="109">
        <f>IF(编辑!J642="","",编辑!J642)</f>
        <v>0</v>
      </c>
      <c r="E642" s="109" t="str">
        <f>IF(编辑!K642="","",编辑!K642)</f>
        <v/>
      </c>
      <c r="F642" s="109">
        <f>IF(编辑!L642="","",编辑!L642)</f>
        <v>3004</v>
      </c>
      <c r="G642" s="109">
        <f>IF(编辑!N642="","",编辑!N642)</f>
        <v>1</v>
      </c>
      <c r="H642" s="109">
        <f>IF(编辑!O642="","",编辑!O642)</f>
        <v>1</v>
      </c>
      <c r="I642" s="109">
        <f>IF(编辑!P642="","",编辑!P642)</f>
        <v>100</v>
      </c>
      <c r="J642" s="109">
        <f>IF(编辑!Q642="","",编辑!Q642)</f>
        <v>3104</v>
      </c>
      <c r="K642" s="109">
        <f>IF(编辑!S642="","",编辑!S642)</f>
        <v>1</v>
      </c>
      <c r="L642" s="109">
        <f>IF(编辑!T642="","",编辑!T642)</f>
        <v>1</v>
      </c>
      <c r="M642" s="109">
        <f>IF(编辑!U642="","",编辑!U642)</f>
        <v>100</v>
      </c>
      <c r="N642" s="109">
        <f>IF(编辑!V642="","",编辑!V642)</f>
        <v>3404</v>
      </c>
      <c r="O642" s="109">
        <f>IF(编辑!X642="","",编辑!X642)</f>
        <v>1</v>
      </c>
      <c r="P642" s="109">
        <f>IF(编辑!Y642="","",编辑!Y642)</f>
        <v>1</v>
      </c>
      <c r="Q642" s="109">
        <f>IF(编辑!Z642="","",编辑!Z642)</f>
        <v>100</v>
      </c>
      <c r="R642" s="109" t="str">
        <f>IF(编辑!AA642="","",编辑!AA642)</f>
        <v/>
      </c>
      <c r="S642" s="109" t="str">
        <f>IF(编辑!AC642="","",编辑!AC642)</f>
        <v/>
      </c>
      <c r="T642" s="109" t="str">
        <f>IF(编辑!AD642="","",编辑!AD642)</f>
        <v/>
      </c>
      <c r="U642" s="109" t="str">
        <f>IF(编辑!AE642="","",编辑!AE642)</f>
        <v/>
      </c>
      <c r="V642" s="109" t="str">
        <f>IF(编辑!AF642="","",编辑!AF642)</f>
        <v/>
      </c>
      <c r="W642" s="109" t="str">
        <f>IF(编辑!AH642="","",编辑!AH642)</f>
        <v/>
      </c>
      <c r="X642" s="109" t="str">
        <f>IF(编辑!AI642="","",编辑!AI642)</f>
        <v/>
      </c>
      <c r="Y642" s="109" t="str">
        <f>IF(编辑!AJ642="","",编辑!AJ642)</f>
        <v/>
      </c>
      <c r="Z642" s="109" t="str">
        <f>IF(编辑!AK642="","",编辑!AK642)</f>
        <v/>
      </c>
      <c r="AA642" s="109" t="str">
        <f>IF(编辑!AM642="","",编辑!AM642)</f>
        <v/>
      </c>
      <c r="AB642" s="109" t="str">
        <f>IF(编辑!AN642="","",编辑!AN642)</f>
        <v/>
      </c>
      <c r="AC642" s="111" t="str">
        <f>IF(编辑!AO642="","",编辑!AO642)</f>
        <v/>
      </c>
    </row>
    <row r="643" spans="1:29">
      <c r="A643" s="109">
        <f>IF(编辑!A643="","",编辑!A643)</f>
        <v>120144</v>
      </c>
      <c r="B643" s="109" t="str">
        <f>IF(编辑!B643="","",编辑!B643)</f>
        <v>日常任务</v>
      </c>
      <c r="C643" s="109">
        <f>IF(编辑!I643="","",编辑!I643)</f>
        <v>860</v>
      </c>
      <c r="D643" s="109">
        <f>IF(编辑!J643="","",编辑!J643)</f>
        <v>0</v>
      </c>
      <c r="E643" s="109" t="str">
        <f>IF(编辑!K643="","",编辑!K643)</f>
        <v/>
      </c>
      <c r="F643" s="109">
        <f>IF(编辑!L643="","",编辑!L643)</f>
        <v>3004</v>
      </c>
      <c r="G643" s="109">
        <f>IF(编辑!N643="","",编辑!N643)</f>
        <v>1</v>
      </c>
      <c r="H643" s="109">
        <f>IF(编辑!O643="","",编辑!O643)</f>
        <v>1</v>
      </c>
      <c r="I643" s="109">
        <f>IF(编辑!P643="","",编辑!P643)</f>
        <v>100</v>
      </c>
      <c r="J643" s="109">
        <f>IF(编辑!Q643="","",编辑!Q643)</f>
        <v>3104</v>
      </c>
      <c r="K643" s="109">
        <f>IF(编辑!S643="","",编辑!S643)</f>
        <v>1</v>
      </c>
      <c r="L643" s="109">
        <f>IF(编辑!T643="","",编辑!T643)</f>
        <v>1</v>
      </c>
      <c r="M643" s="109">
        <f>IF(编辑!U643="","",编辑!U643)</f>
        <v>100</v>
      </c>
      <c r="N643" s="109">
        <f>IF(编辑!V643="","",编辑!V643)</f>
        <v>3404</v>
      </c>
      <c r="O643" s="109">
        <f>IF(编辑!X643="","",编辑!X643)</f>
        <v>1</v>
      </c>
      <c r="P643" s="109">
        <f>IF(编辑!Y643="","",编辑!Y643)</f>
        <v>1</v>
      </c>
      <c r="Q643" s="109">
        <f>IF(编辑!Z643="","",编辑!Z643)</f>
        <v>100</v>
      </c>
      <c r="R643" s="109" t="str">
        <f>IF(编辑!AA643="","",编辑!AA643)</f>
        <v/>
      </c>
      <c r="S643" s="109" t="str">
        <f>IF(编辑!AC643="","",编辑!AC643)</f>
        <v/>
      </c>
      <c r="T643" s="109" t="str">
        <f>IF(编辑!AD643="","",编辑!AD643)</f>
        <v/>
      </c>
      <c r="U643" s="109" t="str">
        <f>IF(编辑!AE643="","",编辑!AE643)</f>
        <v/>
      </c>
      <c r="V643" s="109" t="str">
        <f>IF(编辑!AF643="","",编辑!AF643)</f>
        <v/>
      </c>
      <c r="W643" s="109" t="str">
        <f>IF(编辑!AH643="","",编辑!AH643)</f>
        <v/>
      </c>
      <c r="X643" s="109" t="str">
        <f>IF(编辑!AI643="","",编辑!AI643)</f>
        <v/>
      </c>
      <c r="Y643" s="109" t="str">
        <f>IF(编辑!AJ643="","",编辑!AJ643)</f>
        <v/>
      </c>
      <c r="Z643" s="109" t="str">
        <f>IF(编辑!AK643="","",编辑!AK643)</f>
        <v/>
      </c>
      <c r="AA643" s="109" t="str">
        <f>IF(编辑!AM643="","",编辑!AM643)</f>
        <v/>
      </c>
      <c r="AB643" s="109" t="str">
        <f>IF(编辑!AN643="","",编辑!AN643)</f>
        <v/>
      </c>
      <c r="AC643" s="111" t="str">
        <f>IF(编辑!AO643="","",编辑!AO643)</f>
        <v/>
      </c>
    </row>
    <row r="644" spans="1:29">
      <c r="A644" s="109">
        <f>IF(编辑!A644="","",编辑!A644)</f>
        <v>120145</v>
      </c>
      <c r="B644" s="109" t="str">
        <f>IF(编辑!B644="","",编辑!B644)</f>
        <v>日常任务</v>
      </c>
      <c r="C644" s="109">
        <f>IF(编辑!I644="","",编辑!I644)</f>
        <v>1120</v>
      </c>
      <c r="D644" s="109">
        <f>IF(编辑!J644="","",编辑!J644)</f>
        <v>0</v>
      </c>
      <c r="E644" s="109" t="str">
        <f>IF(编辑!K644="","",编辑!K644)</f>
        <v/>
      </c>
      <c r="F644" s="109">
        <f>IF(编辑!L644="","",编辑!L644)</f>
        <v>3004</v>
      </c>
      <c r="G644" s="109">
        <f>IF(编辑!N644="","",编辑!N644)</f>
        <v>1</v>
      </c>
      <c r="H644" s="109">
        <f>IF(编辑!O644="","",编辑!O644)</f>
        <v>1</v>
      </c>
      <c r="I644" s="109">
        <f>IF(编辑!P644="","",编辑!P644)</f>
        <v>100</v>
      </c>
      <c r="J644" s="109">
        <f>IF(编辑!Q644="","",编辑!Q644)</f>
        <v>3104</v>
      </c>
      <c r="K644" s="109">
        <f>IF(编辑!S644="","",编辑!S644)</f>
        <v>1</v>
      </c>
      <c r="L644" s="109">
        <f>IF(编辑!T644="","",编辑!T644)</f>
        <v>1</v>
      </c>
      <c r="M644" s="109">
        <f>IF(编辑!U644="","",编辑!U644)</f>
        <v>100</v>
      </c>
      <c r="N644" s="109">
        <f>IF(编辑!V644="","",编辑!V644)</f>
        <v>3404</v>
      </c>
      <c r="O644" s="109">
        <f>IF(编辑!X644="","",编辑!X644)</f>
        <v>1</v>
      </c>
      <c r="P644" s="109">
        <f>IF(编辑!Y644="","",编辑!Y644)</f>
        <v>1</v>
      </c>
      <c r="Q644" s="109">
        <f>IF(编辑!Z644="","",编辑!Z644)</f>
        <v>100</v>
      </c>
      <c r="R644" s="109" t="str">
        <f>IF(编辑!AA644="","",编辑!AA644)</f>
        <v/>
      </c>
      <c r="S644" s="109" t="str">
        <f>IF(编辑!AC644="","",编辑!AC644)</f>
        <v/>
      </c>
      <c r="T644" s="109" t="str">
        <f>IF(编辑!AD644="","",编辑!AD644)</f>
        <v/>
      </c>
      <c r="U644" s="109" t="str">
        <f>IF(编辑!AE644="","",编辑!AE644)</f>
        <v/>
      </c>
      <c r="V644" s="109" t="str">
        <f>IF(编辑!AF644="","",编辑!AF644)</f>
        <v/>
      </c>
      <c r="W644" s="109" t="str">
        <f>IF(编辑!AH644="","",编辑!AH644)</f>
        <v/>
      </c>
      <c r="X644" s="109" t="str">
        <f>IF(编辑!AI644="","",编辑!AI644)</f>
        <v/>
      </c>
      <c r="Y644" s="109" t="str">
        <f>IF(编辑!AJ644="","",编辑!AJ644)</f>
        <v/>
      </c>
      <c r="Z644" s="109" t="str">
        <f>IF(编辑!AK644="","",编辑!AK644)</f>
        <v/>
      </c>
      <c r="AA644" s="109" t="str">
        <f>IF(编辑!AM644="","",编辑!AM644)</f>
        <v/>
      </c>
      <c r="AB644" s="109" t="str">
        <f>IF(编辑!AN644="","",编辑!AN644)</f>
        <v/>
      </c>
      <c r="AC644" s="111" t="str">
        <f>IF(编辑!AO644="","",编辑!AO644)</f>
        <v/>
      </c>
    </row>
    <row r="645" spans="1:29">
      <c r="A645" s="109">
        <f>IF(编辑!A645="","",编辑!A645)</f>
        <v>120146</v>
      </c>
      <c r="B645" s="109" t="str">
        <f>IF(编辑!B645="","",编辑!B645)</f>
        <v>日常任务</v>
      </c>
      <c r="C645" s="109">
        <f>IF(编辑!I645="","",编辑!I645)</f>
        <v>1120</v>
      </c>
      <c r="D645" s="109">
        <f>IF(编辑!J645="","",编辑!J645)</f>
        <v>0</v>
      </c>
      <c r="E645" s="109" t="str">
        <f>IF(编辑!K645="","",编辑!K645)</f>
        <v/>
      </c>
      <c r="F645" s="109">
        <f>IF(编辑!L645="","",编辑!L645)</f>
        <v>3004</v>
      </c>
      <c r="G645" s="109">
        <f>IF(编辑!N645="","",编辑!N645)</f>
        <v>1</v>
      </c>
      <c r="H645" s="109">
        <f>IF(编辑!O645="","",编辑!O645)</f>
        <v>1</v>
      </c>
      <c r="I645" s="109">
        <f>IF(编辑!P645="","",编辑!P645)</f>
        <v>100</v>
      </c>
      <c r="J645" s="109">
        <f>IF(编辑!Q645="","",编辑!Q645)</f>
        <v>3104</v>
      </c>
      <c r="K645" s="109">
        <f>IF(编辑!S645="","",编辑!S645)</f>
        <v>1</v>
      </c>
      <c r="L645" s="109">
        <f>IF(编辑!T645="","",编辑!T645)</f>
        <v>1</v>
      </c>
      <c r="M645" s="109">
        <f>IF(编辑!U645="","",编辑!U645)</f>
        <v>100</v>
      </c>
      <c r="N645" s="109">
        <f>IF(编辑!V645="","",编辑!V645)</f>
        <v>3404</v>
      </c>
      <c r="O645" s="109">
        <f>IF(编辑!X645="","",编辑!X645)</f>
        <v>1</v>
      </c>
      <c r="P645" s="109">
        <f>IF(编辑!Y645="","",编辑!Y645)</f>
        <v>1</v>
      </c>
      <c r="Q645" s="109">
        <f>IF(编辑!Z645="","",编辑!Z645)</f>
        <v>100</v>
      </c>
      <c r="R645" s="109" t="str">
        <f>IF(编辑!AA645="","",编辑!AA645)</f>
        <v/>
      </c>
      <c r="S645" s="109" t="str">
        <f>IF(编辑!AC645="","",编辑!AC645)</f>
        <v/>
      </c>
      <c r="T645" s="109" t="str">
        <f>IF(编辑!AD645="","",编辑!AD645)</f>
        <v/>
      </c>
      <c r="U645" s="109" t="str">
        <f>IF(编辑!AE645="","",编辑!AE645)</f>
        <v/>
      </c>
      <c r="V645" s="109" t="str">
        <f>IF(编辑!AF645="","",编辑!AF645)</f>
        <v/>
      </c>
      <c r="W645" s="109" t="str">
        <f>IF(编辑!AH645="","",编辑!AH645)</f>
        <v/>
      </c>
      <c r="X645" s="109" t="str">
        <f>IF(编辑!AI645="","",编辑!AI645)</f>
        <v/>
      </c>
      <c r="Y645" s="109" t="str">
        <f>IF(编辑!AJ645="","",编辑!AJ645)</f>
        <v/>
      </c>
      <c r="Z645" s="109" t="str">
        <f>IF(编辑!AK645="","",编辑!AK645)</f>
        <v/>
      </c>
      <c r="AA645" s="109" t="str">
        <f>IF(编辑!AM645="","",编辑!AM645)</f>
        <v/>
      </c>
      <c r="AB645" s="109" t="str">
        <f>IF(编辑!AN645="","",编辑!AN645)</f>
        <v/>
      </c>
      <c r="AC645" s="111" t="str">
        <f>IF(编辑!AO645="","",编辑!AO645)</f>
        <v/>
      </c>
    </row>
    <row r="646" spans="1:29">
      <c r="A646" s="109">
        <f>IF(编辑!A646="","",编辑!A646)</f>
        <v>120147</v>
      </c>
      <c r="B646" s="109" t="str">
        <f>IF(编辑!B646="","",编辑!B646)</f>
        <v>日常任务</v>
      </c>
      <c r="C646" s="109">
        <f>IF(编辑!I646="","",编辑!I646)</f>
        <v>1120</v>
      </c>
      <c r="D646" s="109">
        <f>IF(编辑!J646="","",编辑!J646)</f>
        <v>0</v>
      </c>
      <c r="E646" s="109" t="str">
        <f>IF(编辑!K646="","",编辑!K646)</f>
        <v/>
      </c>
      <c r="F646" s="109">
        <f>IF(编辑!L646="","",编辑!L646)</f>
        <v>3004</v>
      </c>
      <c r="G646" s="109">
        <f>IF(编辑!N646="","",编辑!N646)</f>
        <v>1</v>
      </c>
      <c r="H646" s="109">
        <f>IF(编辑!O646="","",编辑!O646)</f>
        <v>1</v>
      </c>
      <c r="I646" s="109">
        <f>IF(编辑!P646="","",编辑!P646)</f>
        <v>100</v>
      </c>
      <c r="J646" s="109">
        <f>IF(编辑!Q646="","",编辑!Q646)</f>
        <v>3104</v>
      </c>
      <c r="K646" s="109">
        <f>IF(编辑!S646="","",编辑!S646)</f>
        <v>1</v>
      </c>
      <c r="L646" s="109">
        <f>IF(编辑!T646="","",编辑!T646)</f>
        <v>1</v>
      </c>
      <c r="M646" s="109">
        <f>IF(编辑!U646="","",编辑!U646)</f>
        <v>100</v>
      </c>
      <c r="N646" s="109">
        <f>IF(编辑!V646="","",编辑!V646)</f>
        <v>3404</v>
      </c>
      <c r="O646" s="109">
        <f>IF(编辑!X646="","",编辑!X646)</f>
        <v>1</v>
      </c>
      <c r="P646" s="109">
        <f>IF(编辑!Y646="","",编辑!Y646)</f>
        <v>1</v>
      </c>
      <c r="Q646" s="109">
        <f>IF(编辑!Z646="","",编辑!Z646)</f>
        <v>100</v>
      </c>
      <c r="R646" s="109" t="str">
        <f>IF(编辑!AA646="","",编辑!AA646)</f>
        <v/>
      </c>
      <c r="S646" s="109" t="str">
        <f>IF(编辑!AC646="","",编辑!AC646)</f>
        <v/>
      </c>
      <c r="T646" s="109" t="str">
        <f>IF(编辑!AD646="","",编辑!AD646)</f>
        <v/>
      </c>
      <c r="U646" s="109" t="str">
        <f>IF(编辑!AE646="","",编辑!AE646)</f>
        <v/>
      </c>
      <c r="V646" s="109" t="str">
        <f>IF(编辑!AF646="","",编辑!AF646)</f>
        <v/>
      </c>
      <c r="W646" s="109" t="str">
        <f>IF(编辑!AH646="","",编辑!AH646)</f>
        <v/>
      </c>
      <c r="X646" s="109" t="str">
        <f>IF(编辑!AI646="","",编辑!AI646)</f>
        <v/>
      </c>
      <c r="Y646" s="109" t="str">
        <f>IF(编辑!AJ646="","",编辑!AJ646)</f>
        <v/>
      </c>
      <c r="Z646" s="109" t="str">
        <f>IF(编辑!AK646="","",编辑!AK646)</f>
        <v/>
      </c>
      <c r="AA646" s="109" t="str">
        <f>IF(编辑!AM646="","",编辑!AM646)</f>
        <v/>
      </c>
      <c r="AB646" s="109" t="str">
        <f>IF(编辑!AN646="","",编辑!AN646)</f>
        <v/>
      </c>
      <c r="AC646" s="111" t="str">
        <f>IF(编辑!AO646="","",编辑!AO646)</f>
        <v/>
      </c>
    </row>
    <row r="647" spans="1:29">
      <c r="A647" s="109">
        <f>IF(编辑!A647="","",编辑!A647)</f>
        <v>120148</v>
      </c>
      <c r="B647" s="109" t="str">
        <f>IF(编辑!B647="","",编辑!B647)</f>
        <v>日常任务</v>
      </c>
      <c r="C647" s="109">
        <f>IF(编辑!I647="","",编辑!I647)</f>
        <v>1120</v>
      </c>
      <c r="D647" s="109">
        <f>IF(编辑!J647="","",编辑!J647)</f>
        <v>0</v>
      </c>
      <c r="E647" s="109" t="str">
        <f>IF(编辑!K647="","",编辑!K647)</f>
        <v/>
      </c>
      <c r="F647" s="109">
        <f>IF(编辑!L647="","",编辑!L647)</f>
        <v>3004</v>
      </c>
      <c r="G647" s="109">
        <f>IF(编辑!N647="","",编辑!N647)</f>
        <v>1</v>
      </c>
      <c r="H647" s="109">
        <f>IF(编辑!O647="","",编辑!O647)</f>
        <v>1</v>
      </c>
      <c r="I647" s="109">
        <f>IF(编辑!P647="","",编辑!P647)</f>
        <v>100</v>
      </c>
      <c r="J647" s="109">
        <f>IF(编辑!Q647="","",编辑!Q647)</f>
        <v>3104</v>
      </c>
      <c r="K647" s="109">
        <f>IF(编辑!S647="","",编辑!S647)</f>
        <v>1</v>
      </c>
      <c r="L647" s="109">
        <f>IF(编辑!T647="","",编辑!T647)</f>
        <v>1</v>
      </c>
      <c r="M647" s="109">
        <f>IF(编辑!U647="","",编辑!U647)</f>
        <v>100</v>
      </c>
      <c r="N647" s="109">
        <f>IF(编辑!V647="","",编辑!V647)</f>
        <v>3404</v>
      </c>
      <c r="O647" s="109">
        <f>IF(编辑!X647="","",编辑!X647)</f>
        <v>1</v>
      </c>
      <c r="P647" s="109">
        <f>IF(编辑!Y647="","",编辑!Y647)</f>
        <v>1</v>
      </c>
      <c r="Q647" s="109">
        <f>IF(编辑!Z647="","",编辑!Z647)</f>
        <v>100</v>
      </c>
      <c r="R647" s="109" t="str">
        <f>IF(编辑!AA647="","",编辑!AA647)</f>
        <v/>
      </c>
      <c r="S647" s="109" t="str">
        <f>IF(编辑!AC647="","",编辑!AC647)</f>
        <v/>
      </c>
      <c r="T647" s="109" t="str">
        <f>IF(编辑!AD647="","",编辑!AD647)</f>
        <v/>
      </c>
      <c r="U647" s="109" t="str">
        <f>IF(编辑!AE647="","",编辑!AE647)</f>
        <v/>
      </c>
      <c r="V647" s="109" t="str">
        <f>IF(编辑!AF647="","",编辑!AF647)</f>
        <v/>
      </c>
      <c r="W647" s="109" t="str">
        <f>IF(编辑!AH647="","",编辑!AH647)</f>
        <v/>
      </c>
      <c r="X647" s="109" t="str">
        <f>IF(编辑!AI647="","",编辑!AI647)</f>
        <v/>
      </c>
      <c r="Y647" s="109" t="str">
        <f>IF(编辑!AJ647="","",编辑!AJ647)</f>
        <v/>
      </c>
      <c r="Z647" s="109" t="str">
        <f>IF(编辑!AK647="","",编辑!AK647)</f>
        <v/>
      </c>
      <c r="AA647" s="109" t="str">
        <f>IF(编辑!AM647="","",编辑!AM647)</f>
        <v/>
      </c>
      <c r="AB647" s="109" t="str">
        <f>IF(编辑!AN647="","",编辑!AN647)</f>
        <v/>
      </c>
      <c r="AC647" s="111" t="str">
        <f>IF(编辑!AO647="","",编辑!AO647)</f>
        <v/>
      </c>
    </row>
    <row r="648" spans="1:29">
      <c r="A648" s="109">
        <f>IF(编辑!A648="","",编辑!A648)</f>
        <v>120149</v>
      </c>
      <c r="B648" s="109" t="str">
        <f>IF(编辑!B648="","",编辑!B648)</f>
        <v>日常任务</v>
      </c>
      <c r="C648" s="109">
        <f>IF(编辑!I648="","",编辑!I648)</f>
        <v>1120</v>
      </c>
      <c r="D648" s="109">
        <f>IF(编辑!J648="","",编辑!J648)</f>
        <v>0</v>
      </c>
      <c r="E648" s="109" t="str">
        <f>IF(编辑!K648="","",编辑!K648)</f>
        <v/>
      </c>
      <c r="F648" s="109">
        <f>IF(编辑!L648="","",编辑!L648)</f>
        <v>3004</v>
      </c>
      <c r="G648" s="109">
        <f>IF(编辑!N648="","",编辑!N648)</f>
        <v>1</v>
      </c>
      <c r="H648" s="109">
        <f>IF(编辑!O648="","",编辑!O648)</f>
        <v>1</v>
      </c>
      <c r="I648" s="109">
        <f>IF(编辑!P648="","",编辑!P648)</f>
        <v>100</v>
      </c>
      <c r="J648" s="109">
        <f>IF(编辑!Q648="","",编辑!Q648)</f>
        <v>3104</v>
      </c>
      <c r="K648" s="109">
        <f>IF(编辑!S648="","",编辑!S648)</f>
        <v>1</v>
      </c>
      <c r="L648" s="109">
        <f>IF(编辑!T648="","",编辑!T648)</f>
        <v>1</v>
      </c>
      <c r="M648" s="109">
        <f>IF(编辑!U648="","",编辑!U648)</f>
        <v>100</v>
      </c>
      <c r="N648" s="109">
        <f>IF(编辑!V648="","",编辑!V648)</f>
        <v>3404</v>
      </c>
      <c r="O648" s="109">
        <f>IF(编辑!X648="","",编辑!X648)</f>
        <v>1</v>
      </c>
      <c r="P648" s="109">
        <f>IF(编辑!Y648="","",编辑!Y648)</f>
        <v>1</v>
      </c>
      <c r="Q648" s="109">
        <f>IF(编辑!Z648="","",编辑!Z648)</f>
        <v>100</v>
      </c>
      <c r="R648" s="109" t="str">
        <f>IF(编辑!AA648="","",编辑!AA648)</f>
        <v/>
      </c>
      <c r="S648" s="109" t="str">
        <f>IF(编辑!AC648="","",编辑!AC648)</f>
        <v/>
      </c>
      <c r="T648" s="109" t="str">
        <f>IF(编辑!AD648="","",编辑!AD648)</f>
        <v/>
      </c>
      <c r="U648" s="109" t="str">
        <f>IF(编辑!AE648="","",编辑!AE648)</f>
        <v/>
      </c>
      <c r="V648" s="109" t="str">
        <f>IF(编辑!AF648="","",编辑!AF648)</f>
        <v/>
      </c>
      <c r="W648" s="109" t="str">
        <f>IF(编辑!AH648="","",编辑!AH648)</f>
        <v/>
      </c>
      <c r="X648" s="109" t="str">
        <f>IF(编辑!AI648="","",编辑!AI648)</f>
        <v/>
      </c>
      <c r="Y648" s="109" t="str">
        <f>IF(编辑!AJ648="","",编辑!AJ648)</f>
        <v/>
      </c>
      <c r="Z648" s="109" t="str">
        <f>IF(编辑!AK648="","",编辑!AK648)</f>
        <v/>
      </c>
      <c r="AA648" s="109" t="str">
        <f>IF(编辑!AM648="","",编辑!AM648)</f>
        <v/>
      </c>
      <c r="AB648" s="109" t="str">
        <f>IF(编辑!AN648="","",编辑!AN648)</f>
        <v/>
      </c>
      <c r="AC648" s="111" t="str">
        <f>IF(编辑!AO648="","",编辑!AO648)</f>
        <v/>
      </c>
    </row>
    <row r="649" spans="1:29">
      <c r="A649" s="109">
        <f>IF(编辑!A649="","",编辑!A649)</f>
        <v>120150</v>
      </c>
      <c r="B649" s="109" t="str">
        <f>IF(编辑!B649="","",编辑!B649)</f>
        <v>日常任务</v>
      </c>
      <c r="C649" s="109">
        <f>IF(编辑!I649="","",编辑!I649)</f>
        <v>1120</v>
      </c>
      <c r="D649" s="109">
        <f>IF(编辑!J649="","",编辑!J649)</f>
        <v>0</v>
      </c>
      <c r="E649" s="109" t="str">
        <f>IF(编辑!K649="","",编辑!K649)</f>
        <v/>
      </c>
      <c r="F649" s="109">
        <f>IF(编辑!L649="","",编辑!L649)</f>
        <v>3004</v>
      </c>
      <c r="G649" s="109">
        <f>IF(编辑!N649="","",编辑!N649)</f>
        <v>1</v>
      </c>
      <c r="H649" s="109">
        <f>IF(编辑!O649="","",编辑!O649)</f>
        <v>1</v>
      </c>
      <c r="I649" s="109">
        <f>IF(编辑!P649="","",编辑!P649)</f>
        <v>100</v>
      </c>
      <c r="J649" s="109">
        <f>IF(编辑!Q649="","",编辑!Q649)</f>
        <v>3104</v>
      </c>
      <c r="K649" s="109">
        <f>IF(编辑!S649="","",编辑!S649)</f>
        <v>1</v>
      </c>
      <c r="L649" s="109">
        <f>IF(编辑!T649="","",编辑!T649)</f>
        <v>1</v>
      </c>
      <c r="M649" s="109">
        <f>IF(编辑!U649="","",编辑!U649)</f>
        <v>100</v>
      </c>
      <c r="N649" s="109">
        <f>IF(编辑!V649="","",编辑!V649)</f>
        <v>3404</v>
      </c>
      <c r="O649" s="109">
        <f>IF(编辑!X649="","",编辑!X649)</f>
        <v>1</v>
      </c>
      <c r="P649" s="109">
        <f>IF(编辑!Y649="","",编辑!Y649)</f>
        <v>1</v>
      </c>
      <c r="Q649" s="109">
        <f>IF(编辑!Z649="","",编辑!Z649)</f>
        <v>100</v>
      </c>
      <c r="R649" s="109" t="str">
        <f>IF(编辑!AA649="","",编辑!AA649)</f>
        <v/>
      </c>
      <c r="S649" s="109" t="str">
        <f>IF(编辑!AC649="","",编辑!AC649)</f>
        <v/>
      </c>
      <c r="T649" s="109" t="str">
        <f>IF(编辑!AD649="","",编辑!AD649)</f>
        <v/>
      </c>
      <c r="U649" s="109" t="str">
        <f>IF(编辑!AE649="","",编辑!AE649)</f>
        <v/>
      </c>
      <c r="V649" s="109" t="str">
        <f>IF(编辑!AF649="","",编辑!AF649)</f>
        <v/>
      </c>
      <c r="W649" s="109" t="str">
        <f>IF(编辑!AH649="","",编辑!AH649)</f>
        <v/>
      </c>
      <c r="X649" s="109" t="str">
        <f>IF(编辑!AI649="","",编辑!AI649)</f>
        <v/>
      </c>
      <c r="Y649" s="109" t="str">
        <f>IF(编辑!AJ649="","",编辑!AJ649)</f>
        <v/>
      </c>
      <c r="Z649" s="109" t="str">
        <f>IF(编辑!AK649="","",编辑!AK649)</f>
        <v/>
      </c>
      <c r="AA649" s="109" t="str">
        <f>IF(编辑!AM649="","",编辑!AM649)</f>
        <v/>
      </c>
      <c r="AB649" s="109" t="str">
        <f>IF(编辑!AN649="","",编辑!AN649)</f>
        <v/>
      </c>
      <c r="AC649" s="111" t="str">
        <f>IF(编辑!AO649="","",编辑!AO649)</f>
        <v/>
      </c>
    </row>
    <row r="650" spans="1:29">
      <c r="A650" s="109">
        <f>IF(编辑!A650="","",编辑!A650)</f>
        <v>120151</v>
      </c>
      <c r="B650" s="109" t="str">
        <f>IF(编辑!B650="","",编辑!B650)</f>
        <v>日常任务</v>
      </c>
      <c r="C650" s="109">
        <f>IF(编辑!I650="","",编辑!I650)</f>
        <v>1120</v>
      </c>
      <c r="D650" s="109">
        <f>IF(编辑!J650="","",编辑!J650)</f>
        <v>0</v>
      </c>
      <c r="E650" s="109" t="str">
        <f>IF(编辑!K650="","",编辑!K650)</f>
        <v/>
      </c>
      <c r="F650" s="109">
        <f>IF(编辑!L650="","",编辑!L650)</f>
        <v>3004</v>
      </c>
      <c r="G650" s="109">
        <f>IF(编辑!N650="","",编辑!N650)</f>
        <v>1</v>
      </c>
      <c r="H650" s="109">
        <f>IF(编辑!O650="","",编辑!O650)</f>
        <v>1</v>
      </c>
      <c r="I650" s="109">
        <f>IF(编辑!P650="","",编辑!P650)</f>
        <v>100</v>
      </c>
      <c r="J650" s="109">
        <f>IF(编辑!Q650="","",编辑!Q650)</f>
        <v>3104</v>
      </c>
      <c r="K650" s="109">
        <f>IF(编辑!S650="","",编辑!S650)</f>
        <v>1</v>
      </c>
      <c r="L650" s="109">
        <f>IF(编辑!T650="","",编辑!T650)</f>
        <v>1</v>
      </c>
      <c r="M650" s="109">
        <f>IF(编辑!U650="","",编辑!U650)</f>
        <v>100</v>
      </c>
      <c r="N650" s="109">
        <f>IF(编辑!V650="","",编辑!V650)</f>
        <v>3404</v>
      </c>
      <c r="O650" s="109">
        <f>IF(编辑!X650="","",编辑!X650)</f>
        <v>1</v>
      </c>
      <c r="P650" s="109">
        <f>IF(编辑!Y650="","",编辑!Y650)</f>
        <v>1</v>
      </c>
      <c r="Q650" s="109">
        <f>IF(编辑!Z650="","",编辑!Z650)</f>
        <v>100</v>
      </c>
      <c r="R650" s="109" t="str">
        <f>IF(编辑!AA650="","",编辑!AA650)</f>
        <v/>
      </c>
      <c r="S650" s="109" t="str">
        <f>IF(编辑!AC650="","",编辑!AC650)</f>
        <v/>
      </c>
      <c r="T650" s="109" t="str">
        <f>IF(编辑!AD650="","",编辑!AD650)</f>
        <v/>
      </c>
      <c r="U650" s="109" t="str">
        <f>IF(编辑!AE650="","",编辑!AE650)</f>
        <v/>
      </c>
      <c r="V650" s="109" t="str">
        <f>IF(编辑!AF650="","",编辑!AF650)</f>
        <v/>
      </c>
      <c r="W650" s="109" t="str">
        <f>IF(编辑!AH650="","",编辑!AH650)</f>
        <v/>
      </c>
      <c r="X650" s="109" t="str">
        <f>IF(编辑!AI650="","",编辑!AI650)</f>
        <v/>
      </c>
      <c r="Y650" s="109" t="str">
        <f>IF(编辑!AJ650="","",编辑!AJ650)</f>
        <v/>
      </c>
      <c r="Z650" s="109" t="str">
        <f>IF(编辑!AK650="","",编辑!AK650)</f>
        <v/>
      </c>
      <c r="AA650" s="109" t="str">
        <f>IF(编辑!AM650="","",编辑!AM650)</f>
        <v/>
      </c>
      <c r="AB650" s="109" t="str">
        <f>IF(编辑!AN650="","",编辑!AN650)</f>
        <v/>
      </c>
      <c r="AC650" s="111" t="str">
        <f>IF(编辑!AO650="","",编辑!AO650)</f>
        <v/>
      </c>
    </row>
    <row r="651" spans="1:29">
      <c r="A651" s="109">
        <f>IF(编辑!A651="","",编辑!A651)</f>
        <v>120152</v>
      </c>
      <c r="B651" s="109" t="str">
        <f>IF(编辑!B651="","",编辑!B651)</f>
        <v>日常任务</v>
      </c>
      <c r="C651" s="109">
        <f>IF(编辑!I651="","",编辑!I651)</f>
        <v>1120</v>
      </c>
      <c r="D651" s="109">
        <f>IF(编辑!J651="","",编辑!J651)</f>
        <v>0</v>
      </c>
      <c r="E651" s="109" t="str">
        <f>IF(编辑!K651="","",编辑!K651)</f>
        <v/>
      </c>
      <c r="F651" s="109">
        <f>IF(编辑!L651="","",编辑!L651)</f>
        <v>3004</v>
      </c>
      <c r="G651" s="109">
        <f>IF(编辑!N651="","",编辑!N651)</f>
        <v>1</v>
      </c>
      <c r="H651" s="109">
        <f>IF(编辑!O651="","",编辑!O651)</f>
        <v>1</v>
      </c>
      <c r="I651" s="109">
        <f>IF(编辑!P651="","",编辑!P651)</f>
        <v>100</v>
      </c>
      <c r="J651" s="109">
        <f>IF(编辑!Q651="","",编辑!Q651)</f>
        <v>3104</v>
      </c>
      <c r="K651" s="109">
        <f>IF(编辑!S651="","",编辑!S651)</f>
        <v>1</v>
      </c>
      <c r="L651" s="109">
        <f>IF(编辑!T651="","",编辑!T651)</f>
        <v>1</v>
      </c>
      <c r="M651" s="109">
        <f>IF(编辑!U651="","",编辑!U651)</f>
        <v>100</v>
      </c>
      <c r="N651" s="109">
        <f>IF(编辑!V651="","",编辑!V651)</f>
        <v>3404</v>
      </c>
      <c r="O651" s="109">
        <f>IF(编辑!X651="","",编辑!X651)</f>
        <v>1</v>
      </c>
      <c r="P651" s="109">
        <f>IF(编辑!Y651="","",编辑!Y651)</f>
        <v>1</v>
      </c>
      <c r="Q651" s="109">
        <f>IF(编辑!Z651="","",编辑!Z651)</f>
        <v>100</v>
      </c>
      <c r="R651" s="109" t="str">
        <f>IF(编辑!AA651="","",编辑!AA651)</f>
        <v/>
      </c>
      <c r="S651" s="109" t="str">
        <f>IF(编辑!AC651="","",编辑!AC651)</f>
        <v/>
      </c>
      <c r="T651" s="109" t="str">
        <f>IF(编辑!AD651="","",编辑!AD651)</f>
        <v/>
      </c>
      <c r="U651" s="109" t="str">
        <f>IF(编辑!AE651="","",编辑!AE651)</f>
        <v/>
      </c>
      <c r="V651" s="109" t="str">
        <f>IF(编辑!AF651="","",编辑!AF651)</f>
        <v/>
      </c>
      <c r="W651" s="109" t="str">
        <f>IF(编辑!AH651="","",编辑!AH651)</f>
        <v/>
      </c>
      <c r="X651" s="109" t="str">
        <f>IF(编辑!AI651="","",编辑!AI651)</f>
        <v/>
      </c>
      <c r="Y651" s="109" t="str">
        <f>IF(编辑!AJ651="","",编辑!AJ651)</f>
        <v/>
      </c>
      <c r="Z651" s="109" t="str">
        <f>IF(编辑!AK651="","",编辑!AK651)</f>
        <v/>
      </c>
      <c r="AA651" s="109" t="str">
        <f>IF(编辑!AM651="","",编辑!AM651)</f>
        <v/>
      </c>
      <c r="AB651" s="109" t="str">
        <f>IF(编辑!AN651="","",编辑!AN651)</f>
        <v/>
      </c>
      <c r="AC651" s="111" t="str">
        <f>IF(编辑!AO651="","",编辑!AO651)</f>
        <v/>
      </c>
    </row>
    <row r="652" spans="1:29">
      <c r="A652" s="109">
        <f>IF(编辑!A652="","",编辑!A652)</f>
        <v>120153</v>
      </c>
      <c r="B652" s="109" t="str">
        <f>IF(编辑!B652="","",编辑!B652)</f>
        <v>日常任务</v>
      </c>
      <c r="C652" s="109">
        <f>IF(编辑!I652="","",编辑!I652)</f>
        <v>1120</v>
      </c>
      <c r="D652" s="109">
        <f>IF(编辑!J652="","",编辑!J652)</f>
        <v>0</v>
      </c>
      <c r="E652" s="109" t="str">
        <f>IF(编辑!K652="","",编辑!K652)</f>
        <v/>
      </c>
      <c r="F652" s="109">
        <f>IF(编辑!L652="","",编辑!L652)</f>
        <v>3004</v>
      </c>
      <c r="G652" s="109">
        <f>IF(编辑!N652="","",编辑!N652)</f>
        <v>1</v>
      </c>
      <c r="H652" s="109">
        <f>IF(编辑!O652="","",编辑!O652)</f>
        <v>1</v>
      </c>
      <c r="I652" s="109">
        <f>IF(编辑!P652="","",编辑!P652)</f>
        <v>100</v>
      </c>
      <c r="J652" s="109">
        <f>IF(编辑!Q652="","",编辑!Q652)</f>
        <v>3104</v>
      </c>
      <c r="K652" s="109">
        <f>IF(编辑!S652="","",编辑!S652)</f>
        <v>1</v>
      </c>
      <c r="L652" s="109">
        <f>IF(编辑!T652="","",编辑!T652)</f>
        <v>1</v>
      </c>
      <c r="M652" s="109">
        <f>IF(编辑!U652="","",编辑!U652)</f>
        <v>100</v>
      </c>
      <c r="N652" s="109">
        <f>IF(编辑!V652="","",编辑!V652)</f>
        <v>3404</v>
      </c>
      <c r="O652" s="109">
        <f>IF(编辑!X652="","",编辑!X652)</f>
        <v>1</v>
      </c>
      <c r="P652" s="109">
        <f>IF(编辑!Y652="","",编辑!Y652)</f>
        <v>1</v>
      </c>
      <c r="Q652" s="109">
        <f>IF(编辑!Z652="","",编辑!Z652)</f>
        <v>100</v>
      </c>
      <c r="R652" s="109" t="str">
        <f>IF(编辑!AA652="","",编辑!AA652)</f>
        <v/>
      </c>
      <c r="S652" s="109" t="str">
        <f>IF(编辑!AC652="","",编辑!AC652)</f>
        <v/>
      </c>
      <c r="T652" s="109" t="str">
        <f>IF(编辑!AD652="","",编辑!AD652)</f>
        <v/>
      </c>
      <c r="U652" s="109" t="str">
        <f>IF(编辑!AE652="","",编辑!AE652)</f>
        <v/>
      </c>
      <c r="V652" s="109" t="str">
        <f>IF(编辑!AF652="","",编辑!AF652)</f>
        <v/>
      </c>
      <c r="W652" s="109" t="str">
        <f>IF(编辑!AH652="","",编辑!AH652)</f>
        <v/>
      </c>
      <c r="X652" s="109" t="str">
        <f>IF(编辑!AI652="","",编辑!AI652)</f>
        <v/>
      </c>
      <c r="Y652" s="109" t="str">
        <f>IF(编辑!AJ652="","",编辑!AJ652)</f>
        <v/>
      </c>
      <c r="Z652" s="109" t="str">
        <f>IF(编辑!AK652="","",编辑!AK652)</f>
        <v/>
      </c>
      <c r="AA652" s="109" t="str">
        <f>IF(编辑!AM652="","",编辑!AM652)</f>
        <v/>
      </c>
      <c r="AB652" s="109" t="str">
        <f>IF(编辑!AN652="","",编辑!AN652)</f>
        <v/>
      </c>
      <c r="AC652" s="111" t="str">
        <f>IF(编辑!AO652="","",编辑!AO652)</f>
        <v/>
      </c>
    </row>
    <row r="653" spans="1:29">
      <c r="A653" s="109">
        <f>IF(编辑!A653="","",编辑!A653)</f>
        <v>120154</v>
      </c>
      <c r="B653" s="109" t="str">
        <f>IF(编辑!B653="","",编辑!B653)</f>
        <v>日常任务</v>
      </c>
      <c r="C653" s="109">
        <f>IF(编辑!I653="","",编辑!I653)</f>
        <v>1120</v>
      </c>
      <c r="D653" s="109">
        <f>IF(编辑!J653="","",编辑!J653)</f>
        <v>0</v>
      </c>
      <c r="E653" s="109" t="str">
        <f>IF(编辑!K653="","",编辑!K653)</f>
        <v/>
      </c>
      <c r="F653" s="109">
        <f>IF(编辑!L653="","",编辑!L653)</f>
        <v>3004</v>
      </c>
      <c r="G653" s="109">
        <f>IF(编辑!N653="","",编辑!N653)</f>
        <v>1</v>
      </c>
      <c r="H653" s="109">
        <f>IF(编辑!O653="","",编辑!O653)</f>
        <v>1</v>
      </c>
      <c r="I653" s="109">
        <f>IF(编辑!P653="","",编辑!P653)</f>
        <v>100</v>
      </c>
      <c r="J653" s="109">
        <f>IF(编辑!Q653="","",编辑!Q653)</f>
        <v>3104</v>
      </c>
      <c r="K653" s="109">
        <f>IF(编辑!S653="","",编辑!S653)</f>
        <v>1</v>
      </c>
      <c r="L653" s="109">
        <f>IF(编辑!T653="","",编辑!T653)</f>
        <v>1</v>
      </c>
      <c r="M653" s="109">
        <f>IF(编辑!U653="","",编辑!U653)</f>
        <v>100</v>
      </c>
      <c r="N653" s="109">
        <f>IF(编辑!V653="","",编辑!V653)</f>
        <v>3404</v>
      </c>
      <c r="O653" s="109">
        <f>IF(编辑!X653="","",编辑!X653)</f>
        <v>1</v>
      </c>
      <c r="P653" s="109">
        <f>IF(编辑!Y653="","",编辑!Y653)</f>
        <v>1</v>
      </c>
      <c r="Q653" s="109">
        <f>IF(编辑!Z653="","",编辑!Z653)</f>
        <v>100</v>
      </c>
      <c r="R653" s="109" t="str">
        <f>IF(编辑!AA653="","",编辑!AA653)</f>
        <v/>
      </c>
      <c r="S653" s="109" t="str">
        <f>IF(编辑!AC653="","",编辑!AC653)</f>
        <v/>
      </c>
      <c r="T653" s="109" t="str">
        <f>IF(编辑!AD653="","",编辑!AD653)</f>
        <v/>
      </c>
      <c r="U653" s="109" t="str">
        <f>IF(编辑!AE653="","",编辑!AE653)</f>
        <v/>
      </c>
      <c r="V653" s="109" t="str">
        <f>IF(编辑!AF653="","",编辑!AF653)</f>
        <v/>
      </c>
      <c r="W653" s="109" t="str">
        <f>IF(编辑!AH653="","",编辑!AH653)</f>
        <v/>
      </c>
      <c r="X653" s="109" t="str">
        <f>IF(编辑!AI653="","",编辑!AI653)</f>
        <v/>
      </c>
      <c r="Y653" s="109" t="str">
        <f>IF(编辑!AJ653="","",编辑!AJ653)</f>
        <v/>
      </c>
      <c r="Z653" s="109" t="str">
        <f>IF(编辑!AK653="","",编辑!AK653)</f>
        <v/>
      </c>
      <c r="AA653" s="109" t="str">
        <f>IF(编辑!AM653="","",编辑!AM653)</f>
        <v/>
      </c>
      <c r="AB653" s="109" t="str">
        <f>IF(编辑!AN653="","",编辑!AN653)</f>
        <v/>
      </c>
      <c r="AC653" s="111" t="str">
        <f>IF(编辑!AO653="","",编辑!AO653)</f>
        <v/>
      </c>
    </row>
    <row r="654" spans="1:29">
      <c r="A654" s="109">
        <f>IF(编辑!A654="","",编辑!A654)</f>
        <v>120155</v>
      </c>
      <c r="B654" s="109" t="str">
        <f>IF(编辑!B654="","",编辑!B654)</f>
        <v>日常任务</v>
      </c>
      <c r="C654" s="109">
        <f>IF(编辑!I654="","",编辑!I654)</f>
        <v>1120</v>
      </c>
      <c r="D654" s="109">
        <f>IF(编辑!J654="","",编辑!J654)</f>
        <v>0</v>
      </c>
      <c r="E654" s="109" t="str">
        <f>IF(编辑!K654="","",编辑!K654)</f>
        <v/>
      </c>
      <c r="F654" s="109">
        <f>IF(编辑!L654="","",编辑!L654)</f>
        <v>3004</v>
      </c>
      <c r="G654" s="109">
        <f>IF(编辑!N654="","",编辑!N654)</f>
        <v>1</v>
      </c>
      <c r="H654" s="109">
        <f>IF(编辑!O654="","",编辑!O654)</f>
        <v>1</v>
      </c>
      <c r="I654" s="109">
        <f>IF(编辑!P654="","",编辑!P654)</f>
        <v>100</v>
      </c>
      <c r="J654" s="109">
        <f>IF(编辑!Q654="","",编辑!Q654)</f>
        <v>3104</v>
      </c>
      <c r="K654" s="109">
        <f>IF(编辑!S654="","",编辑!S654)</f>
        <v>1</v>
      </c>
      <c r="L654" s="109">
        <f>IF(编辑!T654="","",编辑!T654)</f>
        <v>1</v>
      </c>
      <c r="M654" s="109">
        <f>IF(编辑!U654="","",编辑!U654)</f>
        <v>100</v>
      </c>
      <c r="N654" s="109">
        <f>IF(编辑!V654="","",编辑!V654)</f>
        <v>3404</v>
      </c>
      <c r="O654" s="109">
        <f>IF(编辑!X654="","",编辑!X654)</f>
        <v>1</v>
      </c>
      <c r="P654" s="109">
        <f>IF(编辑!Y654="","",编辑!Y654)</f>
        <v>1</v>
      </c>
      <c r="Q654" s="109">
        <f>IF(编辑!Z654="","",编辑!Z654)</f>
        <v>100</v>
      </c>
      <c r="R654" s="109" t="str">
        <f>IF(编辑!AA654="","",编辑!AA654)</f>
        <v/>
      </c>
      <c r="S654" s="109" t="str">
        <f>IF(编辑!AC654="","",编辑!AC654)</f>
        <v/>
      </c>
      <c r="T654" s="109" t="str">
        <f>IF(编辑!AD654="","",编辑!AD654)</f>
        <v/>
      </c>
      <c r="U654" s="109" t="str">
        <f>IF(编辑!AE654="","",编辑!AE654)</f>
        <v/>
      </c>
      <c r="V654" s="109" t="str">
        <f>IF(编辑!AF654="","",编辑!AF654)</f>
        <v/>
      </c>
      <c r="W654" s="109" t="str">
        <f>IF(编辑!AH654="","",编辑!AH654)</f>
        <v/>
      </c>
      <c r="X654" s="109" t="str">
        <f>IF(编辑!AI654="","",编辑!AI654)</f>
        <v/>
      </c>
      <c r="Y654" s="109" t="str">
        <f>IF(编辑!AJ654="","",编辑!AJ654)</f>
        <v/>
      </c>
      <c r="Z654" s="109" t="str">
        <f>IF(编辑!AK654="","",编辑!AK654)</f>
        <v/>
      </c>
      <c r="AA654" s="109" t="str">
        <f>IF(编辑!AM654="","",编辑!AM654)</f>
        <v/>
      </c>
      <c r="AB654" s="109" t="str">
        <f>IF(编辑!AN654="","",编辑!AN654)</f>
        <v/>
      </c>
      <c r="AC654" s="111" t="str">
        <f>IF(编辑!AO654="","",编辑!AO654)</f>
        <v/>
      </c>
    </row>
    <row r="655" spans="1:29">
      <c r="A655" s="109">
        <f>IF(编辑!A655="","",编辑!A655)</f>
        <v>120156</v>
      </c>
      <c r="B655" s="109" t="str">
        <f>IF(编辑!B655="","",编辑!B655)</f>
        <v>日常任务</v>
      </c>
      <c r="C655" s="109">
        <f>IF(编辑!I655="","",编辑!I655)</f>
        <v>1120</v>
      </c>
      <c r="D655" s="109">
        <f>IF(编辑!J655="","",编辑!J655)</f>
        <v>0</v>
      </c>
      <c r="E655" s="109" t="str">
        <f>IF(编辑!K655="","",编辑!K655)</f>
        <v/>
      </c>
      <c r="F655" s="109">
        <f>IF(编辑!L655="","",编辑!L655)</f>
        <v>3004</v>
      </c>
      <c r="G655" s="109">
        <f>IF(编辑!N655="","",编辑!N655)</f>
        <v>1</v>
      </c>
      <c r="H655" s="109">
        <f>IF(编辑!O655="","",编辑!O655)</f>
        <v>1</v>
      </c>
      <c r="I655" s="109">
        <f>IF(编辑!P655="","",编辑!P655)</f>
        <v>100</v>
      </c>
      <c r="J655" s="109">
        <f>IF(编辑!Q655="","",编辑!Q655)</f>
        <v>3104</v>
      </c>
      <c r="K655" s="109">
        <f>IF(编辑!S655="","",编辑!S655)</f>
        <v>1</v>
      </c>
      <c r="L655" s="109">
        <f>IF(编辑!T655="","",编辑!T655)</f>
        <v>1</v>
      </c>
      <c r="M655" s="109">
        <f>IF(编辑!U655="","",编辑!U655)</f>
        <v>100</v>
      </c>
      <c r="N655" s="109">
        <f>IF(编辑!V655="","",编辑!V655)</f>
        <v>3404</v>
      </c>
      <c r="O655" s="109">
        <f>IF(编辑!X655="","",编辑!X655)</f>
        <v>1</v>
      </c>
      <c r="P655" s="109">
        <f>IF(编辑!Y655="","",编辑!Y655)</f>
        <v>1</v>
      </c>
      <c r="Q655" s="109">
        <f>IF(编辑!Z655="","",编辑!Z655)</f>
        <v>100</v>
      </c>
      <c r="R655" s="109" t="str">
        <f>IF(编辑!AA655="","",编辑!AA655)</f>
        <v/>
      </c>
      <c r="S655" s="109" t="str">
        <f>IF(编辑!AC655="","",编辑!AC655)</f>
        <v/>
      </c>
      <c r="T655" s="109" t="str">
        <f>IF(编辑!AD655="","",编辑!AD655)</f>
        <v/>
      </c>
      <c r="U655" s="109" t="str">
        <f>IF(编辑!AE655="","",编辑!AE655)</f>
        <v/>
      </c>
      <c r="V655" s="109" t="str">
        <f>IF(编辑!AF655="","",编辑!AF655)</f>
        <v/>
      </c>
      <c r="W655" s="109" t="str">
        <f>IF(编辑!AH655="","",编辑!AH655)</f>
        <v/>
      </c>
      <c r="X655" s="109" t="str">
        <f>IF(编辑!AI655="","",编辑!AI655)</f>
        <v/>
      </c>
      <c r="Y655" s="109" t="str">
        <f>IF(编辑!AJ655="","",编辑!AJ655)</f>
        <v/>
      </c>
      <c r="Z655" s="109" t="str">
        <f>IF(编辑!AK655="","",编辑!AK655)</f>
        <v/>
      </c>
      <c r="AA655" s="109" t="str">
        <f>IF(编辑!AM655="","",编辑!AM655)</f>
        <v/>
      </c>
      <c r="AB655" s="109" t="str">
        <f>IF(编辑!AN655="","",编辑!AN655)</f>
        <v/>
      </c>
      <c r="AC655" s="111" t="str">
        <f>IF(编辑!AO655="","",编辑!AO655)</f>
        <v/>
      </c>
    </row>
    <row r="656" spans="1:29">
      <c r="A656" s="109">
        <f>IF(编辑!A656="","",编辑!A656)</f>
        <v>120157</v>
      </c>
      <c r="B656" s="109" t="str">
        <f>IF(编辑!B656="","",编辑!B656)</f>
        <v>日常任务</v>
      </c>
      <c r="C656" s="109">
        <f>IF(编辑!I656="","",编辑!I656)</f>
        <v>1120</v>
      </c>
      <c r="D656" s="109">
        <f>IF(编辑!J656="","",编辑!J656)</f>
        <v>0</v>
      </c>
      <c r="E656" s="109" t="str">
        <f>IF(编辑!K656="","",编辑!K656)</f>
        <v/>
      </c>
      <c r="F656" s="109">
        <f>IF(编辑!L656="","",编辑!L656)</f>
        <v>3004</v>
      </c>
      <c r="G656" s="109">
        <f>IF(编辑!N656="","",编辑!N656)</f>
        <v>1</v>
      </c>
      <c r="H656" s="109">
        <f>IF(编辑!O656="","",编辑!O656)</f>
        <v>1</v>
      </c>
      <c r="I656" s="109">
        <f>IF(编辑!P656="","",编辑!P656)</f>
        <v>100</v>
      </c>
      <c r="J656" s="109">
        <f>IF(编辑!Q656="","",编辑!Q656)</f>
        <v>3104</v>
      </c>
      <c r="K656" s="109">
        <f>IF(编辑!S656="","",编辑!S656)</f>
        <v>1</v>
      </c>
      <c r="L656" s="109">
        <f>IF(编辑!T656="","",编辑!T656)</f>
        <v>1</v>
      </c>
      <c r="M656" s="109">
        <f>IF(编辑!U656="","",编辑!U656)</f>
        <v>100</v>
      </c>
      <c r="N656" s="109">
        <f>IF(编辑!V656="","",编辑!V656)</f>
        <v>3404</v>
      </c>
      <c r="O656" s="109">
        <f>IF(编辑!X656="","",编辑!X656)</f>
        <v>1</v>
      </c>
      <c r="P656" s="109">
        <f>IF(编辑!Y656="","",编辑!Y656)</f>
        <v>1</v>
      </c>
      <c r="Q656" s="109">
        <f>IF(编辑!Z656="","",编辑!Z656)</f>
        <v>100</v>
      </c>
      <c r="R656" s="109" t="str">
        <f>IF(编辑!AA656="","",编辑!AA656)</f>
        <v/>
      </c>
      <c r="S656" s="109" t="str">
        <f>IF(编辑!AC656="","",编辑!AC656)</f>
        <v/>
      </c>
      <c r="T656" s="109" t="str">
        <f>IF(编辑!AD656="","",编辑!AD656)</f>
        <v/>
      </c>
      <c r="U656" s="109" t="str">
        <f>IF(编辑!AE656="","",编辑!AE656)</f>
        <v/>
      </c>
      <c r="V656" s="109" t="str">
        <f>IF(编辑!AF656="","",编辑!AF656)</f>
        <v/>
      </c>
      <c r="W656" s="109" t="str">
        <f>IF(编辑!AH656="","",编辑!AH656)</f>
        <v/>
      </c>
      <c r="X656" s="109" t="str">
        <f>IF(编辑!AI656="","",编辑!AI656)</f>
        <v/>
      </c>
      <c r="Y656" s="109" t="str">
        <f>IF(编辑!AJ656="","",编辑!AJ656)</f>
        <v/>
      </c>
      <c r="Z656" s="109" t="str">
        <f>IF(编辑!AK656="","",编辑!AK656)</f>
        <v/>
      </c>
      <c r="AA656" s="109" t="str">
        <f>IF(编辑!AM656="","",编辑!AM656)</f>
        <v/>
      </c>
      <c r="AB656" s="109" t="str">
        <f>IF(编辑!AN656="","",编辑!AN656)</f>
        <v/>
      </c>
      <c r="AC656" s="111" t="str">
        <f>IF(编辑!AO656="","",编辑!AO656)</f>
        <v/>
      </c>
    </row>
    <row r="657" spans="1:29">
      <c r="A657" s="109">
        <f>IF(编辑!A657="","",编辑!A657)</f>
        <v>120158</v>
      </c>
      <c r="B657" s="109" t="str">
        <f>IF(编辑!B657="","",编辑!B657)</f>
        <v>日常任务</v>
      </c>
      <c r="C657" s="109">
        <f>IF(编辑!I657="","",编辑!I657)</f>
        <v>1120</v>
      </c>
      <c r="D657" s="109">
        <f>IF(编辑!J657="","",编辑!J657)</f>
        <v>0</v>
      </c>
      <c r="E657" s="109" t="str">
        <f>IF(编辑!K657="","",编辑!K657)</f>
        <v/>
      </c>
      <c r="F657" s="109">
        <f>IF(编辑!L657="","",编辑!L657)</f>
        <v>3004</v>
      </c>
      <c r="G657" s="109">
        <f>IF(编辑!N657="","",编辑!N657)</f>
        <v>1</v>
      </c>
      <c r="H657" s="109">
        <f>IF(编辑!O657="","",编辑!O657)</f>
        <v>1</v>
      </c>
      <c r="I657" s="109">
        <f>IF(编辑!P657="","",编辑!P657)</f>
        <v>100</v>
      </c>
      <c r="J657" s="109">
        <f>IF(编辑!Q657="","",编辑!Q657)</f>
        <v>3104</v>
      </c>
      <c r="K657" s="109">
        <f>IF(编辑!S657="","",编辑!S657)</f>
        <v>1</v>
      </c>
      <c r="L657" s="109">
        <f>IF(编辑!T657="","",编辑!T657)</f>
        <v>1</v>
      </c>
      <c r="M657" s="109">
        <f>IF(编辑!U657="","",编辑!U657)</f>
        <v>100</v>
      </c>
      <c r="N657" s="109">
        <f>IF(编辑!V657="","",编辑!V657)</f>
        <v>3404</v>
      </c>
      <c r="O657" s="109">
        <f>IF(编辑!X657="","",编辑!X657)</f>
        <v>1</v>
      </c>
      <c r="P657" s="109">
        <f>IF(编辑!Y657="","",编辑!Y657)</f>
        <v>1</v>
      </c>
      <c r="Q657" s="109">
        <f>IF(编辑!Z657="","",编辑!Z657)</f>
        <v>100</v>
      </c>
      <c r="R657" s="109" t="str">
        <f>IF(编辑!AA657="","",编辑!AA657)</f>
        <v/>
      </c>
      <c r="S657" s="109" t="str">
        <f>IF(编辑!AC657="","",编辑!AC657)</f>
        <v/>
      </c>
      <c r="T657" s="109" t="str">
        <f>IF(编辑!AD657="","",编辑!AD657)</f>
        <v/>
      </c>
      <c r="U657" s="109" t="str">
        <f>IF(编辑!AE657="","",编辑!AE657)</f>
        <v/>
      </c>
      <c r="V657" s="109" t="str">
        <f>IF(编辑!AF657="","",编辑!AF657)</f>
        <v/>
      </c>
      <c r="W657" s="109" t="str">
        <f>IF(编辑!AH657="","",编辑!AH657)</f>
        <v/>
      </c>
      <c r="X657" s="109" t="str">
        <f>IF(编辑!AI657="","",编辑!AI657)</f>
        <v/>
      </c>
      <c r="Y657" s="109" t="str">
        <f>IF(编辑!AJ657="","",编辑!AJ657)</f>
        <v/>
      </c>
      <c r="Z657" s="109" t="str">
        <f>IF(编辑!AK657="","",编辑!AK657)</f>
        <v/>
      </c>
      <c r="AA657" s="109" t="str">
        <f>IF(编辑!AM657="","",编辑!AM657)</f>
        <v/>
      </c>
      <c r="AB657" s="109" t="str">
        <f>IF(编辑!AN657="","",编辑!AN657)</f>
        <v/>
      </c>
      <c r="AC657" s="111" t="str">
        <f>IF(编辑!AO657="","",编辑!AO657)</f>
        <v/>
      </c>
    </row>
    <row r="658" spans="1:29">
      <c r="A658" s="109">
        <f>IF(编辑!A658="","",编辑!A658)</f>
        <v>120159</v>
      </c>
      <c r="B658" s="109" t="str">
        <f>IF(编辑!B658="","",编辑!B658)</f>
        <v>日常任务</v>
      </c>
      <c r="C658" s="109">
        <f>IF(编辑!I658="","",编辑!I658)</f>
        <v>1120</v>
      </c>
      <c r="D658" s="109">
        <f>IF(编辑!J658="","",编辑!J658)</f>
        <v>0</v>
      </c>
      <c r="E658" s="109" t="str">
        <f>IF(编辑!K658="","",编辑!K658)</f>
        <v/>
      </c>
      <c r="F658" s="109">
        <f>IF(编辑!L658="","",编辑!L658)</f>
        <v>3004</v>
      </c>
      <c r="G658" s="109">
        <f>IF(编辑!N658="","",编辑!N658)</f>
        <v>1</v>
      </c>
      <c r="H658" s="109">
        <f>IF(编辑!O658="","",编辑!O658)</f>
        <v>1</v>
      </c>
      <c r="I658" s="109">
        <f>IF(编辑!P658="","",编辑!P658)</f>
        <v>100</v>
      </c>
      <c r="J658" s="109">
        <f>IF(编辑!Q658="","",编辑!Q658)</f>
        <v>3104</v>
      </c>
      <c r="K658" s="109">
        <f>IF(编辑!S658="","",编辑!S658)</f>
        <v>1</v>
      </c>
      <c r="L658" s="109">
        <f>IF(编辑!T658="","",编辑!T658)</f>
        <v>1</v>
      </c>
      <c r="M658" s="109">
        <f>IF(编辑!U658="","",编辑!U658)</f>
        <v>100</v>
      </c>
      <c r="N658" s="109">
        <f>IF(编辑!V658="","",编辑!V658)</f>
        <v>3404</v>
      </c>
      <c r="O658" s="109">
        <f>IF(编辑!X658="","",编辑!X658)</f>
        <v>1</v>
      </c>
      <c r="P658" s="109">
        <f>IF(编辑!Y658="","",编辑!Y658)</f>
        <v>1</v>
      </c>
      <c r="Q658" s="109">
        <f>IF(编辑!Z658="","",编辑!Z658)</f>
        <v>100</v>
      </c>
      <c r="R658" s="109" t="str">
        <f>IF(编辑!AA658="","",编辑!AA658)</f>
        <v/>
      </c>
      <c r="S658" s="109" t="str">
        <f>IF(编辑!AC658="","",编辑!AC658)</f>
        <v/>
      </c>
      <c r="T658" s="109" t="str">
        <f>IF(编辑!AD658="","",编辑!AD658)</f>
        <v/>
      </c>
      <c r="U658" s="109" t="str">
        <f>IF(编辑!AE658="","",编辑!AE658)</f>
        <v/>
      </c>
      <c r="V658" s="109" t="str">
        <f>IF(编辑!AF658="","",编辑!AF658)</f>
        <v/>
      </c>
      <c r="W658" s="109" t="str">
        <f>IF(编辑!AH658="","",编辑!AH658)</f>
        <v/>
      </c>
      <c r="X658" s="109" t="str">
        <f>IF(编辑!AI658="","",编辑!AI658)</f>
        <v/>
      </c>
      <c r="Y658" s="109" t="str">
        <f>IF(编辑!AJ658="","",编辑!AJ658)</f>
        <v/>
      </c>
      <c r="Z658" s="109" t="str">
        <f>IF(编辑!AK658="","",编辑!AK658)</f>
        <v/>
      </c>
      <c r="AA658" s="109" t="str">
        <f>IF(编辑!AM658="","",编辑!AM658)</f>
        <v/>
      </c>
      <c r="AB658" s="109" t="str">
        <f>IF(编辑!AN658="","",编辑!AN658)</f>
        <v/>
      </c>
      <c r="AC658" s="111" t="str">
        <f>IF(编辑!AO658="","",编辑!AO658)</f>
        <v/>
      </c>
    </row>
    <row r="659" spans="1:29">
      <c r="A659" s="109">
        <f>IF(编辑!A659="","",编辑!A659)</f>
        <v>120160</v>
      </c>
      <c r="B659" s="109" t="str">
        <f>IF(编辑!B659="","",编辑!B659)</f>
        <v>日常任务</v>
      </c>
      <c r="C659" s="109">
        <f>IF(编辑!I659="","",编辑!I659)</f>
        <v>1120</v>
      </c>
      <c r="D659" s="109">
        <f>IF(编辑!J659="","",编辑!J659)</f>
        <v>0</v>
      </c>
      <c r="E659" s="109" t="str">
        <f>IF(编辑!K659="","",编辑!K659)</f>
        <v/>
      </c>
      <c r="F659" s="109">
        <f>IF(编辑!L659="","",编辑!L659)</f>
        <v>3004</v>
      </c>
      <c r="G659" s="109">
        <f>IF(编辑!N659="","",编辑!N659)</f>
        <v>1</v>
      </c>
      <c r="H659" s="109">
        <f>IF(编辑!O659="","",编辑!O659)</f>
        <v>1</v>
      </c>
      <c r="I659" s="109">
        <f>IF(编辑!P659="","",编辑!P659)</f>
        <v>100</v>
      </c>
      <c r="J659" s="109">
        <f>IF(编辑!Q659="","",编辑!Q659)</f>
        <v>3104</v>
      </c>
      <c r="K659" s="109">
        <f>IF(编辑!S659="","",编辑!S659)</f>
        <v>1</v>
      </c>
      <c r="L659" s="109">
        <f>IF(编辑!T659="","",编辑!T659)</f>
        <v>1</v>
      </c>
      <c r="M659" s="109">
        <f>IF(编辑!U659="","",编辑!U659)</f>
        <v>100</v>
      </c>
      <c r="N659" s="109">
        <f>IF(编辑!V659="","",编辑!V659)</f>
        <v>3404</v>
      </c>
      <c r="O659" s="109">
        <f>IF(编辑!X659="","",编辑!X659)</f>
        <v>1</v>
      </c>
      <c r="P659" s="109">
        <f>IF(编辑!Y659="","",编辑!Y659)</f>
        <v>1</v>
      </c>
      <c r="Q659" s="109">
        <f>IF(编辑!Z659="","",编辑!Z659)</f>
        <v>100</v>
      </c>
      <c r="R659" s="109" t="str">
        <f>IF(编辑!AA659="","",编辑!AA659)</f>
        <v/>
      </c>
      <c r="S659" s="109" t="str">
        <f>IF(编辑!AC659="","",编辑!AC659)</f>
        <v/>
      </c>
      <c r="T659" s="109" t="str">
        <f>IF(编辑!AD659="","",编辑!AD659)</f>
        <v/>
      </c>
      <c r="U659" s="109" t="str">
        <f>IF(编辑!AE659="","",编辑!AE659)</f>
        <v/>
      </c>
      <c r="V659" s="109" t="str">
        <f>IF(编辑!AF659="","",编辑!AF659)</f>
        <v/>
      </c>
      <c r="W659" s="109" t="str">
        <f>IF(编辑!AH659="","",编辑!AH659)</f>
        <v/>
      </c>
      <c r="X659" s="109" t="str">
        <f>IF(编辑!AI659="","",编辑!AI659)</f>
        <v/>
      </c>
      <c r="Y659" s="109" t="str">
        <f>IF(编辑!AJ659="","",编辑!AJ659)</f>
        <v/>
      </c>
      <c r="Z659" s="109" t="str">
        <f>IF(编辑!AK659="","",编辑!AK659)</f>
        <v/>
      </c>
      <c r="AA659" s="109" t="str">
        <f>IF(编辑!AM659="","",编辑!AM659)</f>
        <v/>
      </c>
      <c r="AB659" s="109" t="str">
        <f>IF(编辑!AN659="","",编辑!AN659)</f>
        <v/>
      </c>
      <c r="AC659" s="111" t="str">
        <f>IF(编辑!AO659="","",编辑!AO659)</f>
        <v/>
      </c>
    </row>
    <row r="660" spans="1:29">
      <c r="A660" s="109">
        <f>IF(编辑!A660="","",编辑!A660)</f>
        <v>120161</v>
      </c>
      <c r="B660" s="109" t="str">
        <f>IF(编辑!B660="","",编辑!B660)</f>
        <v>日常任务</v>
      </c>
      <c r="C660" s="109">
        <f>IF(编辑!I660="","",编辑!I660)</f>
        <v>1120</v>
      </c>
      <c r="D660" s="109">
        <f>IF(编辑!J660="","",编辑!J660)</f>
        <v>0</v>
      </c>
      <c r="E660" s="109" t="str">
        <f>IF(编辑!K660="","",编辑!K660)</f>
        <v/>
      </c>
      <c r="F660" s="109">
        <f>IF(编辑!L660="","",编辑!L660)</f>
        <v>3004</v>
      </c>
      <c r="G660" s="109">
        <f>IF(编辑!N660="","",编辑!N660)</f>
        <v>1</v>
      </c>
      <c r="H660" s="109">
        <f>IF(编辑!O660="","",编辑!O660)</f>
        <v>1</v>
      </c>
      <c r="I660" s="109">
        <f>IF(编辑!P660="","",编辑!P660)</f>
        <v>100</v>
      </c>
      <c r="J660" s="109">
        <f>IF(编辑!Q660="","",编辑!Q660)</f>
        <v>3104</v>
      </c>
      <c r="K660" s="109">
        <f>IF(编辑!S660="","",编辑!S660)</f>
        <v>1</v>
      </c>
      <c r="L660" s="109">
        <f>IF(编辑!T660="","",编辑!T660)</f>
        <v>1</v>
      </c>
      <c r="M660" s="109">
        <f>IF(编辑!U660="","",编辑!U660)</f>
        <v>100</v>
      </c>
      <c r="N660" s="109">
        <f>IF(编辑!V660="","",编辑!V660)</f>
        <v>3404</v>
      </c>
      <c r="O660" s="109">
        <f>IF(编辑!X660="","",编辑!X660)</f>
        <v>1</v>
      </c>
      <c r="P660" s="109">
        <f>IF(编辑!Y660="","",编辑!Y660)</f>
        <v>1</v>
      </c>
      <c r="Q660" s="109">
        <f>IF(编辑!Z660="","",编辑!Z660)</f>
        <v>100</v>
      </c>
      <c r="R660" s="109" t="str">
        <f>IF(编辑!AA660="","",编辑!AA660)</f>
        <v/>
      </c>
      <c r="S660" s="109" t="str">
        <f>IF(编辑!AC660="","",编辑!AC660)</f>
        <v/>
      </c>
      <c r="T660" s="109" t="str">
        <f>IF(编辑!AD660="","",编辑!AD660)</f>
        <v/>
      </c>
      <c r="U660" s="109" t="str">
        <f>IF(编辑!AE660="","",编辑!AE660)</f>
        <v/>
      </c>
      <c r="V660" s="109" t="str">
        <f>IF(编辑!AF660="","",编辑!AF660)</f>
        <v/>
      </c>
      <c r="W660" s="109" t="str">
        <f>IF(编辑!AH660="","",编辑!AH660)</f>
        <v/>
      </c>
      <c r="X660" s="109" t="str">
        <f>IF(编辑!AI660="","",编辑!AI660)</f>
        <v/>
      </c>
      <c r="Y660" s="109" t="str">
        <f>IF(编辑!AJ660="","",编辑!AJ660)</f>
        <v/>
      </c>
      <c r="Z660" s="109" t="str">
        <f>IF(编辑!AK660="","",编辑!AK660)</f>
        <v/>
      </c>
      <c r="AA660" s="109" t="str">
        <f>IF(编辑!AM660="","",编辑!AM660)</f>
        <v/>
      </c>
      <c r="AB660" s="109" t="str">
        <f>IF(编辑!AN660="","",编辑!AN660)</f>
        <v/>
      </c>
      <c r="AC660" s="111" t="str">
        <f>IF(编辑!AO660="","",编辑!AO660)</f>
        <v/>
      </c>
    </row>
    <row r="661" spans="1:29">
      <c r="A661" s="109">
        <f>IF(编辑!A661="","",编辑!A661)</f>
        <v>120162</v>
      </c>
      <c r="B661" s="109" t="str">
        <f>IF(编辑!B661="","",编辑!B661)</f>
        <v>日常任务</v>
      </c>
      <c r="C661" s="109">
        <f>IF(编辑!I661="","",编辑!I661)</f>
        <v>1120</v>
      </c>
      <c r="D661" s="109">
        <f>IF(编辑!J661="","",编辑!J661)</f>
        <v>0</v>
      </c>
      <c r="E661" s="109" t="str">
        <f>IF(编辑!K661="","",编辑!K661)</f>
        <v/>
      </c>
      <c r="F661" s="109">
        <f>IF(编辑!L661="","",编辑!L661)</f>
        <v>3004</v>
      </c>
      <c r="G661" s="109">
        <f>IF(编辑!N661="","",编辑!N661)</f>
        <v>1</v>
      </c>
      <c r="H661" s="109">
        <f>IF(编辑!O661="","",编辑!O661)</f>
        <v>1</v>
      </c>
      <c r="I661" s="109">
        <f>IF(编辑!P661="","",编辑!P661)</f>
        <v>100</v>
      </c>
      <c r="J661" s="109">
        <f>IF(编辑!Q661="","",编辑!Q661)</f>
        <v>3104</v>
      </c>
      <c r="K661" s="109">
        <f>IF(编辑!S661="","",编辑!S661)</f>
        <v>1</v>
      </c>
      <c r="L661" s="109">
        <f>IF(编辑!T661="","",编辑!T661)</f>
        <v>1</v>
      </c>
      <c r="M661" s="109">
        <f>IF(编辑!U661="","",编辑!U661)</f>
        <v>100</v>
      </c>
      <c r="N661" s="109">
        <f>IF(编辑!V661="","",编辑!V661)</f>
        <v>3404</v>
      </c>
      <c r="O661" s="109">
        <f>IF(编辑!X661="","",编辑!X661)</f>
        <v>1</v>
      </c>
      <c r="P661" s="109">
        <f>IF(编辑!Y661="","",编辑!Y661)</f>
        <v>1</v>
      </c>
      <c r="Q661" s="109">
        <f>IF(编辑!Z661="","",编辑!Z661)</f>
        <v>100</v>
      </c>
      <c r="R661" s="109" t="str">
        <f>IF(编辑!AA661="","",编辑!AA661)</f>
        <v/>
      </c>
      <c r="S661" s="109" t="str">
        <f>IF(编辑!AC661="","",编辑!AC661)</f>
        <v/>
      </c>
      <c r="T661" s="109" t="str">
        <f>IF(编辑!AD661="","",编辑!AD661)</f>
        <v/>
      </c>
      <c r="U661" s="109" t="str">
        <f>IF(编辑!AE661="","",编辑!AE661)</f>
        <v/>
      </c>
      <c r="V661" s="109" t="str">
        <f>IF(编辑!AF661="","",编辑!AF661)</f>
        <v/>
      </c>
      <c r="W661" s="109" t="str">
        <f>IF(编辑!AH661="","",编辑!AH661)</f>
        <v/>
      </c>
      <c r="X661" s="109" t="str">
        <f>IF(编辑!AI661="","",编辑!AI661)</f>
        <v/>
      </c>
      <c r="Y661" s="109" t="str">
        <f>IF(编辑!AJ661="","",编辑!AJ661)</f>
        <v/>
      </c>
      <c r="Z661" s="109" t="str">
        <f>IF(编辑!AK661="","",编辑!AK661)</f>
        <v/>
      </c>
      <c r="AA661" s="109" t="str">
        <f>IF(编辑!AM661="","",编辑!AM661)</f>
        <v/>
      </c>
      <c r="AB661" s="109" t="str">
        <f>IF(编辑!AN661="","",编辑!AN661)</f>
        <v/>
      </c>
      <c r="AC661" s="111" t="str">
        <f>IF(编辑!AO661="","",编辑!AO661)</f>
        <v/>
      </c>
    </row>
    <row r="662" spans="1:29">
      <c r="A662" s="109">
        <f>IF(编辑!A662="","",编辑!A662)</f>
        <v>120163</v>
      </c>
      <c r="B662" s="109" t="str">
        <f>IF(编辑!B662="","",编辑!B662)</f>
        <v>日常任务</v>
      </c>
      <c r="C662" s="109">
        <f>IF(编辑!I662="","",编辑!I662)</f>
        <v>1120</v>
      </c>
      <c r="D662" s="109">
        <f>IF(编辑!J662="","",编辑!J662)</f>
        <v>0</v>
      </c>
      <c r="E662" s="109" t="str">
        <f>IF(编辑!K662="","",编辑!K662)</f>
        <v/>
      </c>
      <c r="F662" s="109">
        <f>IF(编辑!L662="","",编辑!L662)</f>
        <v>3004</v>
      </c>
      <c r="G662" s="109">
        <f>IF(编辑!N662="","",编辑!N662)</f>
        <v>1</v>
      </c>
      <c r="H662" s="109">
        <f>IF(编辑!O662="","",编辑!O662)</f>
        <v>1</v>
      </c>
      <c r="I662" s="109">
        <f>IF(编辑!P662="","",编辑!P662)</f>
        <v>100</v>
      </c>
      <c r="J662" s="109">
        <f>IF(编辑!Q662="","",编辑!Q662)</f>
        <v>3104</v>
      </c>
      <c r="K662" s="109">
        <f>IF(编辑!S662="","",编辑!S662)</f>
        <v>1</v>
      </c>
      <c r="L662" s="109">
        <f>IF(编辑!T662="","",编辑!T662)</f>
        <v>1</v>
      </c>
      <c r="M662" s="109">
        <f>IF(编辑!U662="","",编辑!U662)</f>
        <v>100</v>
      </c>
      <c r="N662" s="109">
        <f>IF(编辑!V662="","",编辑!V662)</f>
        <v>3404</v>
      </c>
      <c r="O662" s="109">
        <f>IF(编辑!X662="","",编辑!X662)</f>
        <v>1</v>
      </c>
      <c r="P662" s="109">
        <f>IF(编辑!Y662="","",编辑!Y662)</f>
        <v>1</v>
      </c>
      <c r="Q662" s="109">
        <f>IF(编辑!Z662="","",编辑!Z662)</f>
        <v>100</v>
      </c>
      <c r="R662" s="109" t="str">
        <f>IF(编辑!AA662="","",编辑!AA662)</f>
        <v/>
      </c>
      <c r="S662" s="109" t="str">
        <f>IF(编辑!AC662="","",编辑!AC662)</f>
        <v/>
      </c>
      <c r="T662" s="109" t="str">
        <f>IF(编辑!AD662="","",编辑!AD662)</f>
        <v/>
      </c>
      <c r="U662" s="109" t="str">
        <f>IF(编辑!AE662="","",编辑!AE662)</f>
        <v/>
      </c>
      <c r="V662" s="109" t="str">
        <f>IF(编辑!AF662="","",编辑!AF662)</f>
        <v/>
      </c>
      <c r="W662" s="109" t="str">
        <f>IF(编辑!AH662="","",编辑!AH662)</f>
        <v/>
      </c>
      <c r="X662" s="109" t="str">
        <f>IF(编辑!AI662="","",编辑!AI662)</f>
        <v/>
      </c>
      <c r="Y662" s="109" t="str">
        <f>IF(编辑!AJ662="","",编辑!AJ662)</f>
        <v/>
      </c>
      <c r="Z662" s="109" t="str">
        <f>IF(编辑!AK662="","",编辑!AK662)</f>
        <v/>
      </c>
      <c r="AA662" s="109" t="str">
        <f>IF(编辑!AM662="","",编辑!AM662)</f>
        <v/>
      </c>
      <c r="AB662" s="109" t="str">
        <f>IF(编辑!AN662="","",编辑!AN662)</f>
        <v/>
      </c>
      <c r="AC662" s="111" t="str">
        <f>IF(编辑!AO662="","",编辑!AO662)</f>
        <v/>
      </c>
    </row>
    <row r="663" spans="1:29">
      <c r="A663" s="109">
        <f>IF(编辑!A663="","",编辑!A663)</f>
        <v>120164</v>
      </c>
      <c r="B663" s="109" t="str">
        <f>IF(编辑!B663="","",编辑!B663)</f>
        <v>日常任务</v>
      </c>
      <c r="C663" s="109">
        <f>IF(编辑!I663="","",编辑!I663)</f>
        <v>1120</v>
      </c>
      <c r="D663" s="109">
        <f>IF(编辑!J663="","",编辑!J663)</f>
        <v>0</v>
      </c>
      <c r="E663" s="109" t="str">
        <f>IF(编辑!K663="","",编辑!K663)</f>
        <v/>
      </c>
      <c r="F663" s="109">
        <f>IF(编辑!L663="","",编辑!L663)</f>
        <v>3004</v>
      </c>
      <c r="G663" s="109">
        <f>IF(编辑!N663="","",编辑!N663)</f>
        <v>1</v>
      </c>
      <c r="H663" s="109">
        <f>IF(编辑!O663="","",编辑!O663)</f>
        <v>1</v>
      </c>
      <c r="I663" s="109">
        <f>IF(编辑!P663="","",编辑!P663)</f>
        <v>100</v>
      </c>
      <c r="J663" s="109">
        <f>IF(编辑!Q663="","",编辑!Q663)</f>
        <v>3104</v>
      </c>
      <c r="K663" s="109">
        <f>IF(编辑!S663="","",编辑!S663)</f>
        <v>1</v>
      </c>
      <c r="L663" s="109">
        <f>IF(编辑!T663="","",编辑!T663)</f>
        <v>1</v>
      </c>
      <c r="M663" s="109">
        <f>IF(编辑!U663="","",编辑!U663)</f>
        <v>100</v>
      </c>
      <c r="N663" s="109">
        <f>IF(编辑!V663="","",编辑!V663)</f>
        <v>3404</v>
      </c>
      <c r="O663" s="109">
        <f>IF(编辑!X663="","",编辑!X663)</f>
        <v>1</v>
      </c>
      <c r="P663" s="109">
        <f>IF(编辑!Y663="","",编辑!Y663)</f>
        <v>1</v>
      </c>
      <c r="Q663" s="109">
        <f>IF(编辑!Z663="","",编辑!Z663)</f>
        <v>100</v>
      </c>
      <c r="R663" s="109" t="str">
        <f>IF(编辑!AA663="","",编辑!AA663)</f>
        <v/>
      </c>
      <c r="S663" s="109" t="str">
        <f>IF(编辑!AC663="","",编辑!AC663)</f>
        <v/>
      </c>
      <c r="T663" s="109" t="str">
        <f>IF(编辑!AD663="","",编辑!AD663)</f>
        <v/>
      </c>
      <c r="U663" s="109" t="str">
        <f>IF(编辑!AE663="","",编辑!AE663)</f>
        <v/>
      </c>
      <c r="V663" s="109" t="str">
        <f>IF(编辑!AF663="","",编辑!AF663)</f>
        <v/>
      </c>
      <c r="W663" s="109" t="str">
        <f>IF(编辑!AH663="","",编辑!AH663)</f>
        <v/>
      </c>
      <c r="X663" s="109" t="str">
        <f>IF(编辑!AI663="","",编辑!AI663)</f>
        <v/>
      </c>
      <c r="Y663" s="109" t="str">
        <f>IF(编辑!AJ663="","",编辑!AJ663)</f>
        <v/>
      </c>
      <c r="Z663" s="109" t="str">
        <f>IF(编辑!AK663="","",编辑!AK663)</f>
        <v/>
      </c>
      <c r="AA663" s="109" t="str">
        <f>IF(编辑!AM663="","",编辑!AM663)</f>
        <v/>
      </c>
      <c r="AB663" s="109" t="str">
        <f>IF(编辑!AN663="","",编辑!AN663)</f>
        <v/>
      </c>
      <c r="AC663" s="111" t="str">
        <f>IF(编辑!AO663="","",编辑!AO663)</f>
        <v/>
      </c>
    </row>
    <row r="664" spans="1:29">
      <c r="A664" s="109">
        <f>IF(编辑!A664="","",编辑!A664)</f>
        <v>120165</v>
      </c>
      <c r="B664" s="109" t="str">
        <f>IF(编辑!B664="","",编辑!B664)</f>
        <v>日常任务</v>
      </c>
      <c r="C664" s="109">
        <f>IF(编辑!I664="","",编辑!I664)</f>
        <v>1120</v>
      </c>
      <c r="D664" s="109">
        <f>IF(编辑!J664="","",编辑!J664)</f>
        <v>0</v>
      </c>
      <c r="E664" s="109" t="str">
        <f>IF(编辑!K664="","",编辑!K664)</f>
        <v/>
      </c>
      <c r="F664" s="109">
        <f>IF(编辑!L664="","",编辑!L664)</f>
        <v>3004</v>
      </c>
      <c r="G664" s="109">
        <f>IF(编辑!N664="","",编辑!N664)</f>
        <v>1</v>
      </c>
      <c r="H664" s="109">
        <f>IF(编辑!O664="","",编辑!O664)</f>
        <v>1</v>
      </c>
      <c r="I664" s="109">
        <f>IF(编辑!P664="","",编辑!P664)</f>
        <v>100</v>
      </c>
      <c r="J664" s="109">
        <f>IF(编辑!Q664="","",编辑!Q664)</f>
        <v>3104</v>
      </c>
      <c r="K664" s="109">
        <f>IF(编辑!S664="","",编辑!S664)</f>
        <v>1</v>
      </c>
      <c r="L664" s="109">
        <f>IF(编辑!T664="","",编辑!T664)</f>
        <v>1</v>
      </c>
      <c r="M664" s="109">
        <f>IF(编辑!U664="","",编辑!U664)</f>
        <v>100</v>
      </c>
      <c r="N664" s="109">
        <f>IF(编辑!V664="","",编辑!V664)</f>
        <v>3404</v>
      </c>
      <c r="O664" s="109">
        <f>IF(编辑!X664="","",编辑!X664)</f>
        <v>1</v>
      </c>
      <c r="P664" s="109">
        <f>IF(编辑!Y664="","",编辑!Y664)</f>
        <v>1</v>
      </c>
      <c r="Q664" s="109">
        <f>IF(编辑!Z664="","",编辑!Z664)</f>
        <v>100</v>
      </c>
      <c r="R664" s="109" t="str">
        <f>IF(编辑!AA664="","",编辑!AA664)</f>
        <v/>
      </c>
      <c r="S664" s="109" t="str">
        <f>IF(编辑!AC664="","",编辑!AC664)</f>
        <v/>
      </c>
      <c r="T664" s="109" t="str">
        <f>IF(编辑!AD664="","",编辑!AD664)</f>
        <v/>
      </c>
      <c r="U664" s="109" t="str">
        <f>IF(编辑!AE664="","",编辑!AE664)</f>
        <v/>
      </c>
      <c r="V664" s="109" t="str">
        <f>IF(编辑!AF664="","",编辑!AF664)</f>
        <v/>
      </c>
      <c r="W664" s="109" t="str">
        <f>IF(编辑!AH664="","",编辑!AH664)</f>
        <v/>
      </c>
      <c r="X664" s="109" t="str">
        <f>IF(编辑!AI664="","",编辑!AI664)</f>
        <v/>
      </c>
      <c r="Y664" s="109" t="str">
        <f>IF(编辑!AJ664="","",编辑!AJ664)</f>
        <v/>
      </c>
      <c r="Z664" s="109" t="str">
        <f>IF(编辑!AK664="","",编辑!AK664)</f>
        <v/>
      </c>
      <c r="AA664" s="109" t="str">
        <f>IF(编辑!AM664="","",编辑!AM664)</f>
        <v/>
      </c>
      <c r="AB664" s="109" t="str">
        <f>IF(编辑!AN664="","",编辑!AN664)</f>
        <v/>
      </c>
      <c r="AC664" s="111" t="str">
        <f>IF(编辑!AO664="","",编辑!AO664)</f>
        <v/>
      </c>
    </row>
    <row r="665" spans="1:29">
      <c r="A665" s="109">
        <f>IF(编辑!A665="","",编辑!A665)</f>
        <v>120166</v>
      </c>
      <c r="B665" s="109" t="str">
        <f>IF(编辑!B665="","",编辑!B665)</f>
        <v>日常任务</v>
      </c>
      <c r="C665" s="109">
        <f>IF(编辑!I665="","",编辑!I665)</f>
        <v>1120</v>
      </c>
      <c r="D665" s="109">
        <f>IF(编辑!J665="","",编辑!J665)</f>
        <v>0</v>
      </c>
      <c r="E665" s="109" t="str">
        <f>IF(编辑!K665="","",编辑!K665)</f>
        <v/>
      </c>
      <c r="F665" s="109">
        <f>IF(编辑!L665="","",编辑!L665)</f>
        <v>3004</v>
      </c>
      <c r="G665" s="109">
        <f>IF(编辑!N665="","",编辑!N665)</f>
        <v>1</v>
      </c>
      <c r="H665" s="109">
        <f>IF(编辑!O665="","",编辑!O665)</f>
        <v>1</v>
      </c>
      <c r="I665" s="109">
        <f>IF(编辑!P665="","",编辑!P665)</f>
        <v>100</v>
      </c>
      <c r="J665" s="109">
        <f>IF(编辑!Q665="","",编辑!Q665)</f>
        <v>3104</v>
      </c>
      <c r="K665" s="109">
        <f>IF(编辑!S665="","",编辑!S665)</f>
        <v>1</v>
      </c>
      <c r="L665" s="109">
        <f>IF(编辑!T665="","",编辑!T665)</f>
        <v>1</v>
      </c>
      <c r="M665" s="109">
        <f>IF(编辑!U665="","",编辑!U665)</f>
        <v>100</v>
      </c>
      <c r="N665" s="109">
        <f>IF(编辑!V665="","",编辑!V665)</f>
        <v>3404</v>
      </c>
      <c r="O665" s="109">
        <f>IF(编辑!X665="","",编辑!X665)</f>
        <v>1</v>
      </c>
      <c r="P665" s="109">
        <f>IF(编辑!Y665="","",编辑!Y665)</f>
        <v>1</v>
      </c>
      <c r="Q665" s="109">
        <f>IF(编辑!Z665="","",编辑!Z665)</f>
        <v>100</v>
      </c>
      <c r="R665" s="109" t="str">
        <f>IF(编辑!AA665="","",编辑!AA665)</f>
        <v/>
      </c>
      <c r="S665" s="109" t="str">
        <f>IF(编辑!AC665="","",编辑!AC665)</f>
        <v/>
      </c>
      <c r="T665" s="109" t="str">
        <f>IF(编辑!AD665="","",编辑!AD665)</f>
        <v/>
      </c>
      <c r="U665" s="109" t="str">
        <f>IF(编辑!AE665="","",编辑!AE665)</f>
        <v/>
      </c>
      <c r="V665" s="109" t="str">
        <f>IF(编辑!AF665="","",编辑!AF665)</f>
        <v/>
      </c>
      <c r="W665" s="109" t="str">
        <f>IF(编辑!AH665="","",编辑!AH665)</f>
        <v/>
      </c>
      <c r="X665" s="109" t="str">
        <f>IF(编辑!AI665="","",编辑!AI665)</f>
        <v/>
      </c>
      <c r="Y665" s="109" t="str">
        <f>IF(编辑!AJ665="","",编辑!AJ665)</f>
        <v/>
      </c>
      <c r="Z665" s="109" t="str">
        <f>IF(编辑!AK665="","",编辑!AK665)</f>
        <v/>
      </c>
      <c r="AA665" s="109" t="str">
        <f>IF(编辑!AM665="","",编辑!AM665)</f>
        <v/>
      </c>
      <c r="AB665" s="109" t="str">
        <f>IF(编辑!AN665="","",编辑!AN665)</f>
        <v/>
      </c>
      <c r="AC665" s="111" t="str">
        <f>IF(编辑!AO665="","",编辑!AO665)</f>
        <v/>
      </c>
    </row>
    <row r="666" spans="1:29">
      <c r="A666" s="109">
        <f>IF(编辑!A666="","",编辑!A666)</f>
        <v>120167</v>
      </c>
      <c r="B666" s="109" t="str">
        <f>IF(编辑!B666="","",编辑!B666)</f>
        <v>日常任务</v>
      </c>
      <c r="C666" s="109">
        <f>IF(编辑!I666="","",编辑!I666)</f>
        <v>1120</v>
      </c>
      <c r="D666" s="109">
        <f>IF(编辑!J666="","",编辑!J666)</f>
        <v>0</v>
      </c>
      <c r="E666" s="109" t="str">
        <f>IF(编辑!K666="","",编辑!K666)</f>
        <v/>
      </c>
      <c r="F666" s="109">
        <f>IF(编辑!L666="","",编辑!L666)</f>
        <v>3004</v>
      </c>
      <c r="G666" s="109">
        <f>IF(编辑!N666="","",编辑!N666)</f>
        <v>1</v>
      </c>
      <c r="H666" s="109">
        <f>IF(编辑!O666="","",编辑!O666)</f>
        <v>1</v>
      </c>
      <c r="I666" s="109">
        <f>IF(编辑!P666="","",编辑!P666)</f>
        <v>100</v>
      </c>
      <c r="J666" s="109">
        <f>IF(编辑!Q666="","",编辑!Q666)</f>
        <v>3104</v>
      </c>
      <c r="K666" s="109">
        <f>IF(编辑!S666="","",编辑!S666)</f>
        <v>1</v>
      </c>
      <c r="L666" s="109">
        <f>IF(编辑!T666="","",编辑!T666)</f>
        <v>1</v>
      </c>
      <c r="M666" s="109">
        <f>IF(编辑!U666="","",编辑!U666)</f>
        <v>100</v>
      </c>
      <c r="N666" s="109">
        <f>IF(编辑!V666="","",编辑!V666)</f>
        <v>3404</v>
      </c>
      <c r="O666" s="109">
        <f>IF(编辑!X666="","",编辑!X666)</f>
        <v>1</v>
      </c>
      <c r="P666" s="109">
        <f>IF(编辑!Y666="","",编辑!Y666)</f>
        <v>1</v>
      </c>
      <c r="Q666" s="109">
        <f>IF(编辑!Z666="","",编辑!Z666)</f>
        <v>100</v>
      </c>
      <c r="R666" s="109" t="str">
        <f>IF(编辑!AA666="","",编辑!AA666)</f>
        <v/>
      </c>
      <c r="S666" s="109" t="str">
        <f>IF(编辑!AC666="","",编辑!AC666)</f>
        <v/>
      </c>
      <c r="T666" s="109" t="str">
        <f>IF(编辑!AD666="","",编辑!AD666)</f>
        <v/>
      </c>
      <c r="U666" s="109" t="str">
        <f>IF(编辑!AE666="","",编辑!AE666)</f>
        <v/>
      </c>
      <c r="V666" s="109" t="str">
        <f>IF(编辑!AF666="","",编辑!AF666)</f>
        <v/>
      </c>
      <c r="W666" s="109" t="str">
        <f>IF(编辑!AH666="","",编辑!AH666)</f>
        <v/>
      </c>
      <c r="X666" s="109" t="str">
        <f>IF(编辑!AI666="","",编辑!AI666)</f>
        <v/>
      </c>
      <c r="Y666" s="109" t="str">
        <f>IF(编辑!AJ666="","",编辑!AJ666)</f>
        <v/>
      </c>
      <c r="Z666" s="109" t="str">
        <f>IF(编辑!AK666="","",编辑!AK666)</f>
        <v/>
      </c>
      <c r="AA666" s="109" t="str">
        <f>IF(编辑!AM666="","",编辑!AM666)</f>
        <v/>
      </c>
      <c r="AB666" s="109" t="str">
        <f>IF(编辑!AN666="","",编辑!AN666)</f>
        <v/>
      </c>
      <c r="AC666" s="111" t="str">
        <f>IF(编辑!AO666="","",编辑!AO666)</f>
        <v/>
      </c>
    </row>
    <row r="667" spans="1:29">
      <c r="A667" s="109">
        <f>IF(编辑!A667="","",编辑!A667)</f>
        <v>120168</v>
      </c>
      <c r="B667" s="109" t="str">
        <f>IF(编辑!B667="","",编辑!B667)</f>
        <v>日常任务</v>
      </c>
      <c r="C667" s="109">
        <f>IF(编辑!I667="","",编辑!I667)</f>
        <v>1120</v>
      </c>
      <c r="D667" s="109">
        <f>IF(编辑!J667="","",编辑!J667)</f>
        <v>0</v>
      </c>
      <c r="E667" s="109" t="str">
        <f>IF(编辑!K667="","",编辑!K667)</f>
        <v/>
      </c>
      <c r="F667" s="109">
        <f>IF(编辑!L667="","",编辑!L667)</f>
        <v>3004</v>
      </c>
      <c r="G667" s="109">
        <f>IF(编辑!N667="","",编辑!N667)</f>
        <v>1</v>
      </c>
      <c r="H667" s="109">
        <f>IF(编辑!O667="","",编辑!O667)</f>
        <v>1</v>
      </c>
      <c r="I667" s="109">
        <f>IF(编辑!P667="","",编辑!P667)</f>
        <v>100</v>
      </c>
      <c r="J667" s="109">
        <f>IF(编辑!Q667="","",编辑!Q667)</f>
        <v>3104</v>
      </c>
      <c r="K667" s="109">
        <f>IF(编辑!S667="","",编辑!S667)</f>
        <v>1</v>
      </c>
      <c r="L667" s="109">
        <f>IF(编辑!T667="","",编辑!T667)</f>
        <v>1</v>
      </c>
      <c r="M667" s="109">
        <f>IF(编辑!U667="","",编辑!U667)</f>
        <v>100</v>
      </c>
      <c r="N667" s="109">
        <f>IF(编辑!V667="","",编辑!V667)</f>
        <v>3404</v>
      </c>
      <c r="O667" s="109">
        <f>IF(编辑!X667="","",编辑!X667)</f>
        <v>1</v>
      </c>
      <c r="P667" s="109">
        <f>IF(编辑!Y667="","",编辑!Y667)</f>
        <v>1</v>
      </c>
      <c r="Q667" s="109">
        <f>IF(编辑!Z667="","",编辑!Z667)</f>
        <v>100</v>
      </c>
      <c r="R667" s="109" t="str">
        <f>IF(编辑!AA667="","",编辑!AA667)</f>
        <v/>
      </c>
      <c r="S667" s="109" t="str">
        <f>IF(编辑!AC667="","",编辑!AC667)</f>
        <v/>
      </c>
      <c r="T667" s="109" t="str">
        <f>IF(编辑!AD667="","",编辑!AD667)</f>
        <v/>
      </c>
      <c r="U667" s="109" t="str">
        <f>IF(编辑!AE667="","",编辑!AE667)</f>
        <v/>
      </c>
      <c r="V667" s="109" t="str">
        <f>IF(编辑!AF667="","",编辑!AF667)</f>
        <v/>
      </c>
      <c r="W667" s="109" t="str">
        <f>IF(编辑!AH667="","",编辑!AH667)</f>
        <v/>
      </c>
      <c r="X667" s="109" t="str">
        <f>IF(编辑!AI667="","",编辑!AI667)</f>
        <v/>
      </c>
      <c r="Y667" s="109" t="str">
        <f>IF(编辑!AJ667="","",编辑!AJ667)</f>
        <v/>
      </c>
      <c r="Z667" s="109" t="str">
        <f>IF(编辑!AK667="","",编辑!AK667)</f>
        <v/>
      </c>
      <c r="AA667" s="109" t="str">
        <f>IF(编辑!AM667="","",编辑!AM667)</f>
        <v/>
      </c>
      <c r="AB667" s="109" t="str">
        <f>IF(编辑!AN667="","",编辑!AN667)</f>
        <v/>
      </c>
      <c r="AC667" s="111" t="str">
        <f>IF(编辑!AO667="","",编辑!AO667)</f>
        <v/>
      </c>
    </row>
    <row r="668" spans="1:29">
      <c r="A668" s="109">
        <f>IF(编辑!A668="","",编辑!A668)</f>
        <v>120169</v>
      </c>
      <c r="B668" s="109" t="str">
        <f>IF(编辑!B668="","",编辑!B668)</f>
        <v>日常任务</v>
      </c>
      <c r="C668" s="109">
        <f>IF(编辑!I668="","",编辑!I668)</f>
        <v>1430</v>
      </c>
      <c r="D668" s="109">
        <f>IF(编辑!J668="","",编辑!J668)</f>
        <v>0</v>
      </c>
      <c r="E668" s="109" t="str">
        <f>IF(编辑!K668="","",编辑!K668)</f>
        <v/>
      </c>
      <c r="F668" s="109">
        <f>IF(编辑!L668="","",编辑!L668)</f>
        <v>3005</v>
      </c>
      <c r="G668" s="109">
        <f>IF(编辑!N668="","",编辑!N668)</f>
        <v>1</v>
      </c>
      <c r="H668" s="109">
        <f>IF(编辑!O668="","",编辑!O668)</f>
        <v>1</v>
      </c>
      <c r="I668" s="109">
        <f>IF(编辑!P668="","",编辑!P668)</f>
        <v>100</v>
      </c>
      <c r="J668" s="109">
        <f>IF(编辑!Q668="","",编辑!Q668)</f>
        <v>3105</v>
      </c>
      <c r="K668" s="109">
        <f>IF(编辑!S668="","",编辑!S668)</f>
        <v>1</v>
      </c>
      <c r="L668" s="109">
        <f>IF(编辑!T668="","",编辑!T668)</f>
        <v>1</v>
      </c>
      <c r="M668" s="109">
        <f>IF(编辑!U668="","",编辑!U668)</f>
        <v>100</v>
      </c>
      <c r="N668" s="109">
        <f>IF(编辑!V668="","",编辑!V668)</f>
        <v>3405</v>
      </c>
      <c r="O668" s="109">
        <f>IF(编辑!X668="","",编辑!X668)</f>
        <v>1</v>
      </c>
      <c r="P668" s="109">
        <f>IF(编辑!Y668="","",编辑!Y668)</f>
        <v>1</v>
      </c>
      <c r="Q668" s="109">
        <f>IF(编辑!Z668="","",编辑!Z668)</f>
        <v>100</v>
      </c>
      <c r="R668" s="109" t="str">
        <f>IF(编辑!AA668="","",编辑!AA668)</f>
        <v/>
      </c>
      <c r="S668" s="109" t="str">
        <f>IF(编辑!AC668="","",编辑!AC668)</f>
        <v/>
      </c>
      <c r="T668" s="109" t="str">
        <f>IF(编辑!AD668="","",编辑!AD668)</f>
        <v/>
      </c>
      <c r="U668" s="109" t="str">
        <f>IF(编辑!AE668="","",编辑!AE668)</f>
        <v/>
      </c>
      <c r="V668" s="109" t="str">
        <f>IF(编辑!AF668="","",编辑!AF668)</f>
        <v/>
      </c>
      <c r="W668" s="109" t="str">
        <f>IF(编辑!AH668="","",编辑!AH668)</f>
        <v/>
      </c>
      <c r="X668" s="109" t="str">
        <f>IF(编辑!AI668="","",编辑!AI668)</f>
        <v/>
      </c>
      <c r="Y668" s="109" t="str">
        <f>IF(编辑!AJ668="","",编辑!AJ668)</f>
        <v/>
      </c>
      <c r="Z668" s="109" t="str">
        <f>IF(编辑!AK668="","",编辑!AK668)</f>
        <v/>
      </c>
      <c r="AA668" s="109" t="str">
        <f>IF(编辑!AM668="","",编辑!AM668)</f>
        <v/>
      </c>
      <c r="AB668" s="109" t="str">
        <f>IF(编辑!AN668="","",编辑!AN668)</f>
        <v/>
      </c>
      <c r="AC668" s="111" t="str">
        <f>IF(编辑!AO668="","",编辑!AO668)</f>
        <v/>
      </c>
    </row>
    <row r="669" spans="1:29">
      <c r="A669" s="109">
        <f>IF(编辑!A669="","",编辑!A669)</f>
        <v>120170</v>
      </c>
      <c r="B669" s="109" t="str">
        <f>IF(编辑!B669="","",编辑!B669)</f>
        <v>日常任务</v>
      </c>
      <c r="C669" s="109">
        <f>IF(编辑!I669="","",编辑!I669)</f>
        <v>1430</v>
      </c>
      <c r="D669" s="109">
        <f>IF(编辑!J669="","",编辑!J669)</f>
        <v>0</v>
      </c>
      <c r="E669" s="109" t="str">
        <f>IF(编辑!K669="","",编辑!K669)</f>
        <v/>
      </c>
      <c r="F669" s="109">
        <f>IF(编辑!L669="","",编辑!L669)</f>
        <v>3005</v>
      </c>
      <c r="G669" s="109">
        <f>IF(编辑!N669="","",编辑!N669)</f>
        <v>1</v>
      </c>
      <c r="H669" s="109">
        <f>IF(编辑!O669="","",编辑!O669)</f>
        <v>1</v>
      </c>
      <c r="I669" s="109">
        <f>IF(编辑!P669="","",编辑!P669)</f>
        <v>100</v>
      </c>
      <c r="J669" s="109">
        <f>IF(编辑!Q669="","",编辑!Q669)</f>
        <v>3105</v>
      </c>
      <c r="K669" s="109">
        <f>IF(编辑!S669="","",编辑!S669)</f>
        <v>1</v>
      </c>
      <c r="L669" s="109">
        <f>IF(编辑!T669="","",编辑!T669)</f>
        <v>1</v>
      </c>
      <c r="M669" s="109">
        <f>IF(编辑!U669="","",编辑!U669)</f>
        <v>100</v>
      </c>
      <c r="N669" s="109">
        <f>IF(编辑!V669="","",编辑!V669)</f>
        <v>3405</v>
      </c>
      <c r="O669" s="109">
        <f>IF(编辑!X669="","",编辑!X669)</f>
        <v>1</v>
      </c>
      <c r="P669" s="109">
        <f>IF(编辑!Y669="","",编辑!Y669)</f>
        <v>1</v>
      </c>
      <c r="Q669" s="109">
        <f>IF(编辑!Z669="","",编辑!Z669)</f>
        <v>100</v>
      </c>
      <c r="R669" s="109" t="str">
        <f>IF(编辑!AA669="","",编辑!AA669)</f>
        <v/>
      </c>
      <c r="S669" s="109" t="str">
        <f>IF(编辑!AC669="","",编辑!AC669)</f>
        <v/>
      </c>
      <c r="T669" s="109" t="str">
        <f>IF(编辑!AD669="","",编辑!AD669)</f>
        <v/>
      </c>
      <c r="U669" s="109" t="str">
        <f>IF(编辑!AE669="","",编辑!AE669)</f>
        <v/>
      </c>
      <c r="V669" s="109" t="str">
        <f>IF(编辑!AF669="","",编辑!AF669)</f>
        <v/>
      </c>
      <c r="W669" s="109" t="str">
        <f>IF(编辑!AH669="","",编辑!AH669)</f>
        <v/>
      </c>
      <c r="X669" s="109" t="str">
        <f>IF(编辑!AI669="","",编辑!AI669)</f>
        <v/>
      </c>
      <c r="Y669" s="109" t="str">
        <f>IF(编辑!AJ669="","",编辑!AJ669)</f>
        <v/>
      </c>
      <c r="Z669" s="109" t="str">
        <f>IF(编辑!AK669="","",编辑!AK669)</f>
        <v/>
      </c>
      <c r="AA669" s="109" t="str">
        <f>IF(编辑!AM669="","",编辑!AM669)</f>
        <v/>
      </c>
      <c r="AB669" s="109" t="str">
        <f>IF(编辑!AN669="","",编辑!AN669)</f>
        <v/>
      </c>
      <c r="AC669" s="111" t="str">
        <f>IF(编辑!AO669="","",编辑!AO669)</f>
        <v/>
      </c>
    </row>
    <row r="670" spans="1:29">
      <c r="A670" s="109">
        <f>IF(编辑!A670="","",编辑!A670)</f>
        <v>120171</v>
      </c>
      <c r="B670" s="109" t="str">
        <f>IF(编辑!B670="","",编辑!B670)</f>
        <v>日常任务</v>
      </c>
      <c r="C670" s="109">
        <f>IF(编辑!I670="","",编辑!I670)</f>
        <v>1430</v>
      </c>
      <c r="D670" s="109">
        <f>IF(编辑!J670="","",编辑!J670)</f>
        <v>0</v>
      </c>
      <c r="E670" s="109" t="str">
        <f>IF(编辑!K670="","",编辑!K670)</f>
        <v/>
      </c>
      <c r="F670" s="109">
        <f>IF(编辑!L670="","",编辑!L670)</f>
        <v>3005</v>
      </c>
      <c r="G670" s="109">
        <f>IF(编辑!N670="","",编辑!N670)</f>
        <v>1</v>
      </c>
      <c r="H670" s="109">
        <f>IF(编辑!O670="","",编辑!O670)</f>
        <v>1</v>
      </c>
      <c r="I670" s="109">
        <f>IF(编辑!P670="","",编辑!P670)</f>
        <v>100</v>
      </c>
      <c r="J670" s="109">
        <f>IF(编辑!Q670="","",编辑!Q670)</f>
        <v>3105</v>
      </c>
      <c r="K670" s="109">
        <f>IF(编辑!S670="","",编辑!S670)</f>
        <v>1</v>
      </c>
      <c r="L670" s="109">
        <f>IF(编辑!T670="","",编辑!T670)</f>
        <v>1</v>
      </c>
      <c r="M670" s="109">
        <f>IF(编辑!U670="","",编辑!U670)</f>
        <v>100</v>
      </c>
      <c r="N670" s="109">
        <f>IF(编辑!V670="","",编辑!V670)</f>
        <v>3405</v>
      </c>
      <c r="O670" s="109">
        <f>IF(编辑!X670="","",编辑!X670)</f>
        <v>1</v>
      </c>
      <c r="P670" s="109">
        <f>IF(编辑!Y670="","",编辑!Y670)</f>
        <v>1</v>
      </c>
      <c r="Q670" s="109">
        <f>IF(编辑!Z670="","",编辑!Z670)</f>
        <v>100</v>
      </c>
      <c r="R670" s="109" t="str">
        <f>IF(编辑!AA670="","",编辑!AA670)</f>
        <v/>
      </c>
      <c r="S670" s="109" t="str">
        <f>IF(编辑!AC670="","",编辑!AC670)</f>
        <v/>
      </c>
      <c r="T670" s="109" t="str">
        <f>IF(编辑!AD670="","",编辑!AD670)</f>
        <v/>
      </c>
      <c r="U670" s="109" t="str">
        <f>IF(编辑!AE670="","",编辑!AE670)</f>
        <v/>
      </c>
      <c r="V670" s="109" t="str">
        <f>IF(编辑!AF670="","",编辑!AF670)</f>
        <v/>
      </c>
      <c r="W670" s="109" t="str">
        <f>IF(编辑!AH670="","",编辑!AH670)</f>
        <v/>
      </c>
      <c r="X670" s="109" t="str">
        <f>IF(编辑!AI670="","",编辑!AI670)</f>
        <v/>
      </c>
      <c r="Y670" s="109" t="str">
        <f>IF(编辑!AJ670="","",编辑!AJ670)</f>
        <v/>
      </c>
      <c r="Z670" s="109" t="str">
        <f>IF(编辑!AK670="","",编辑!AK670)</f>
        <v/>
      </c>
      <c r="AA670" s="109" t="str">
        <f>IF(编辑!AM670="","",编辑!AM670)</f>
        <v/>
      </c>
      <c r="AB670" s="109" t="str">
        <f>IF(编辑!AN670="","",编辑!AN670)</f>
        <v/>
      </c>
      <c r="AC670" s="111" t="str">
        <f>IF(编辑!AO670="","",编辑!AO670)</f>
        <v/>
      </c>
    </row>
    <row r="671" spans="1:29">
      <c r="A671" s="109">
        <f>IF(编辑!A671="","",编辑!A671)</f>
        <v>120172</v>
      </c>
      <c r="B671" s="109" t="str">
        <f>IF(编辑!B671="","",编辑!B671)</f>
        <v>日常任务</v>
      </c>
      <c r="C671" s="109">
        <f>IF(编辑!I671="","",编辑!I671)</f>
        <v>1430</v>
      </c>
      <c r="D671" s="109">
        <f>IF(编辑!J671="","",编辑!J671)</f>
        <v>0</v>
      </c>
      <c r="E671" s="109" t="str">
        <f>IF(编辑!K671="","",编辑!K671)</f>
        <v/>
      </c>
      <c r="F671" s="109">
        <f>IF(编辑!L671="","",编辑!L671)</f>
        <v>3005</v>
      </c>
      <c r="G671" s="109">
        <f>IF(编辑!N671="","",编辑!N671)</f>
        <v>1</v>
      </c>
      <c r="H671" s="109">
        <f>IF(编辑!O671="","",编辑!O671)</f>
        <v>1</v>
      </c>
      <c r="I671" s="109">
        <f>IF(编辑!P671="","",编辑!P671)</f>
        <v>100</v>
      </c>
      <c r="J671" s="109">
        <f>IF(编辑!Q671="","",编辑!Q671)</f>
        <v>3105</v>
      </c>
      <c r="K671" s="109">
        <f>IF(编辑!S671="","",编辑!S671)</f>
        <v>1</v>
      </c>
      <c r="L671" s="109">
        <f>IF(编辑!T671="","",编辑!T671)</f>
        <v>1</v>
      </c>
      <c r="M671" s="109">
        <f>IF(编辑!U671="","",编辑!U671)</f>
        <v>100</v>
      </c>
      <c r="N671" s="109">
        <f>IF(编辑!V671="","",编辑!V671)</f>
        <v>3405</v>
      </c>
      <c r="O671" s="109">
        <f>IF(编辑!X671="","",编辑!X671)</f>
        <v>1</v>
      </c>
      <c r="P671" s="109">
        <f>IF(编辑!Y671="","",编辑!Y671)</f>
        <v>1</v>
      </c>
      <c r="Q671" s="109">
        <f>IF(编辑!Z671="","",编辑!Z671)</f>
        <v>100</v>
      </c>
      <c r="R671" s="109" t="str">
        <f>IF(编辑!AA671="","",编辑!AA671)</f>
        <v/>
      </c>
      <c r="S671" s="109" t="str">
        <f>IF(编辑!AC671="","",编辑!AC671)</f>
        <v/>
      </c>
      <c r="T671" s="109" t="str">
        <f>IF(编辑!AD671="","",编辑!AD671)</f>
        <v/>
      </c>
      <c r="U671" s="109" t="str">
        <f>IF(编辑!AE671="","",编辑!AE671)</f>
        <v/>
      </c>
      <c r="V671" s="109" t="str">
        <f>IF(编辑!AF671="","",编辑!AF671)</f>
        <v/>
      </c>
      <c r="W671" s="109" t="str">
        <f>IF(编辑!AH671="","",编辑!AH671)</f>
        <v/>
      </c>
      <c r="X671" s="109" t="str">
        <f>IF(编辑!AI671="","",编辑!AI671)</f>
        <v/>
      </c>
      <c r="Y671" s="109" t="str">
        <f>IF(编辑!AJ671="","",编辑!AJ671)</f>
        <v/>
      </c>
      <c r="Z671" s="109" t="str">
        <f>IF(编辑!AK671="","",编辑!AK671)</f>
        <v/>
      </c>
      <c r="AA671" s="109" t="str">
        <f>IF(编辑!AM671="","",编辑!AM671)</f>
        <v/>
      </c>
      <c r="AB671" s="109" t="str">
        <f>IF(编辑!AN671="","",编辑!AN671)</f>
        <v/>
      </c>
      <c r="AC671" s="111" t="str">
        <f>IF(编辑!AO671="","",编辑!AO671)</f>
        <v/>
      </c>
    </row>
    <row r="672" spans="1:29">
      <c r="A672" s="109">
        <f>IF(编辑!A672="","",编辑!A672)</f>
        <v>120173</v>
      </c>
      <c r="B672" s="109" t="str">
        <f>IF(编辑!B672="","",编辑!B672)</f>
        <v>日常任务</v>
      </c>
      <c r="C672" s="109">
        <f>IF(编辑!I672="","",编辑!I672)</f>
        <v>1430</v>
      </c>
      <c r="D672" s="109">
        <f>IF(编辑!J672="","",编辑!J672)</f>
        <v>0</v>
      </c>
      <c r="E672" s="109" t="str">
        <f>IF(编辑!K672="","",编辑!K672)</f>
        <v/>
      </c>
      <c r="F672" s="109">
        <f>IF(编辑!L672="","",编辑!L672)</f>
        <v>3005</v>
      </c>
      <c r="G672" s="109">
        <f>IF(编辑!N672="","",编辑!N672)</f>
        <v>1</v>
      </c>
      <c r="H672" s="109">
        <f>IF(编辑!O672="","",编辑!O672)</f>
        <v>1</v>
      </c>
      <c r="I672" s="109">
        <f>IF(编辑!P672="","",编辑!P672)</f>
        <v>100</v>
      </c>
      <c r="J672" s="109">
        <f>IF(编辑!Q672="","",编辑!Q672)</f>
        <v>3105</v>
      </c>
      <c r="K672" s="109">
        <f>IF(编辑!S672="","",编辑!S672)</f>
        <v>1</v>
      </c>
      <c r="L672" s="109">
        <f>IF(编辑!T672="","",编辑!T672)</f>
        <v>1</v>
      </c>
      <c r="M672" s="109">
        <f>IF(编辑!U672="","",编辑!U672)</f>
        <v>100</v>
      </c>
      <c r="N672" s="109">
        <f>IF(编辑!V672="","",编辑!V672)</f>
        <v>3405</v>
      </c>
      <c r="O672" s="109">
        <f>IF(编辑!X672="","",编辑!X672)</f>
        <v>1</v>
      </c>
      <c r="P672" s="109">
        <f>IF(编辑!Y672="","",编辑!Y672)</f>
        <v>1</v>
      </c>
      <c r="Q672" s="109">
        <f>IF(编辑!Z672="","",编辑!Z672)</f>
        <v>100</v>
      </c>
      <c r="R672" s="109" t="str">
        <f>IF(编辑!AA672="","",编辑!AA672)</f>
        <v/>
      </c>
      <c r="S672" s="109" t="str">
        <f>IF(编辑!AC672="","",编辑!AC672)</f>
        <v/>
      </c>
      <c r="T672" s="109" t="str">
        <f>IF(编辑!AD672="","",编辑!AD672)</f>
        <v/>
      </c>
      <c r="U672" s="109" t="str">
        <f>IF(编辑!AE672="","",编辑!AE672)</f>
        <v/>
      </c>
      <c r="V672" s="109" t="str">
        <f>IF(编辑!AF672="","",编辑!AF672)</f>
        <v/>
      </c>
      <c r="W672" s="109" t="str">
        <f>IF(编辑!AH672="","",编辑!AH672)</f>
        <v/>
      </c>
      <c r="X672" s="109" t="str">
        <f>IF(编辑!AI672="","",编辑!AI672)</f>
        <v/>
      </c>
      <c r="Y672" s="109" t="str">
        <f>IF(编辑!AJ672="","",编辑!AJ672)</f>
        <v/>
      </c>
      <c r="Z672" s="109" t="str">
        <f>IF(编辑!AK672="","",编辑!AK672)</f>
        <v/>
      </c>
      <c r="AA672" s="109" t="str">
        <f>IF(编辑!AM672="","",编辑!AM672)</f>
        <v/>
      </c>
      <c r="AB672" s="109" t="str">
        <f>IF(编辑!AN672="","",编辑!AN672)</f>
        <v/>
      </c>
      <c r="AC672" s="111" t="str">
        <f>IF(编辑!AO672="","",编辑!AO672)</f>
        <v/>
      </c>
    </row>
    <row r="673" spans="1:29">
      <c r="A673" s="109">
        <f>IF(编辑!A673="","",编辑!A673)</f>
        <v>120174</v>
      </c>
      <c r="B673" s="109" t="str">
        <f>IF(编辑!B673="","",编辑!B673)</f>
        <v>日常任务</v>
      </c>
      <c r="C673" s="109">
        <f>IF(编辑!I673="","",编辑!I673)</f>
        <v>1430</v>
      </c>
      <c r="D673" s="109">
        <f>IF(编辑!J673="","",编辑!J673)</f>
        <v>0</v>
      </c>
      <c r="E673" s="109" t="str">
        <f>IF(编辑!K673="","",编辑!K673)</f>
        <v/>
      </c>
      <c r="F673" s="109">
        <f>IF(编辑!L673="","",编辑!L673)</f>
        <v>3005</v>
      </c>
      <c r="G673" s="109">
        <f>IF(编辑!N673="","",编辑!N673)</f>
        <v>1</v>
      </c>
      <c r="H673" s="109">
        <f>IF(编辑!O673="","",编辑!O673)</f>
        <v>1</v>
      </c>
      <c r="I673" s="109">
        <f>IF(编辑!P673="","",编辑!P673)</f>
        <v>100</v>
      </c>
      <c r="J673" s="109">
        <f>IF(编辑!Q673="","",编辑!Q673)</f>
        <v>3105</v>
      </c>
      <c r="K673" s="109">
        <f>IF(编辑!S673="","",编辑!S673)</f>
        <v>1</v>
      </c>
      <c r="L673" s="109">
        <f>IF(编辑!T673="","",编辑!T673)</f>
        <v>1</v>
      </c>
      <c r="M673" s="109">
        <f>IF(编辑!U673="","",编辑!U673)</f>
        <v>100</v>
      </c>
      <c r="N673" s="109">
        <f>IF(编辑!V673="","",编辑!V673)</f>
        <v>3405</v>
      </c>
      <c r="O673" s="109">
        <f>IF(编辑!X673="","",编辑!X673)</f>
        <v>1</v>
      </c>
      <c r="P673" s="109">
        <f>IF(编辑!Y673="","",编辑!Y673)</f>
        <v>1</v>
      </c>
      <c r="Q673" s="109">
        <f>IF(编辑!Z673="","",编辑!Z673)</f>
        <v>100</v>
      </c>
      <c r="R673" s="109" t="str">
        <f>IF(编辑!AA673="","",编辑!AA673)</f>
        <v/>
      </c>
      <c r="S673" s="109" t="str">
        <f>IF(编辑!AC673="","",编辑!AC673)</f>
        <v/>
      </c>
      <c r="T673" s="109" t="str">
        <f>IF(编辑!AD673="","",编辑!AD673)</f>
        <v/>
      </c>
      <c r="U673" s="109" t="str">
        <f>IF(编辑!AE673="","",编辑!AE673)</f>
        <v/>
      </c>
      <c r="V673" s="109" t="str">
        <f>IF(编辑!AF673="","",编辑!AF673)</f>
        <v/>
      </c>
      <c r="W673" s="109" t="str">
        <f>IF(编辑!AH673="","",编辑!AH673)</f>
        <v/>
      </c>
      <c r="X673" s="109" t="str">
        <f>IF(编辑!AI673="","",编辑!AI673)</f>
        <v/>
      </c>
      <c r="Y673" s="109" t="str">
        <f>IF(编辑!AJ673="","",编辑!AJ673)</f>
        <v/>
      </c>
      <c r="Z673" s="109" t="str">
        <f>IF(编辑!AK673="","",编辑!AK673)</f>
        <v/>
      </c>
      <c r="AA673" s="109" t="str">
        <f>IF(编辑!AM673="","",编辑!AM673)</f>
        <v/>
      </c>
      <c r="AB673" s="109" t="str">
        <f>IF(编辑!AN673="","",编辑!AN673)</f>
        <v/>
      </c>
      <c r="AC673" s="111" t="str">
        <f>IF(编辑!AO673="","",编辑!AO673)</f>
        <v/>
      </c>
    </row>
    <row r="674" spans="1:29">
      <c r="A674" s="109">
        <f>IF(编辑!A674="","",编辑!A674)</f>
        <v>120175</v>
      </c>
      <c r="B674" s="109" t="str">
        <f>IF(编辑!B674="","",编辑!B674)</f>
        <v>日常任务</v>
      </c>
      <c r="C674" s="109">
        <f>IF(编辑!I674="","",编辑!I674)</f>
        <v>1430</v>
      </c>
      <c r="D674" s="109">
        <f>IF(编辑!J674="","",编辑!J674)</f>
        <v>0</v>
      </c>
      <c r="E674" s="109" t="str">
        <f>IF(编辑!K674="","",编辑!K674)</f>
        <v/>
      </c>
      <c r="F674" s="109">
        <f>IF(编辑!L674="","",编辑!L674)</f>
        <v>3005</v>
      </c>
      <c r="G674" s="109">
        <f>IF(编辑!N674="","",编辑!N674)</f>
        <v>1</v>
      </c>
      <c r="H674" s="109">
        <f>IF(编辑!O674="","",编辑!O674)</f>
        <v>1</v>
      </c>
      <c r="I674" s="109">
        <f>IF(编辑!P674="","",编辑!P674)</f>
        <v>100</v>
      </c>
      <c r="J674" s="109">
        <f>IF(编辑!Q674="","",编辑!Q674)</f>
        <v>3105</v>
      </c>
      <c r="K674" s="109">
        <f>IF(编辑!S674="","",编辑!S674)</f>
        <v>1</v>
      </c>
      <c r="L674" s="109">
        <f>IF(编辑!T674="","",编辑!T674)</f>
        <v>1</v>
      </c>
      <c r="M674" s="109">
        <f>IF(编辑!U674="","",编辑!U674)</f>
        <v>100</v>
      </c>
      <c r="N674" s="109">
        <f>IF(编辑!V674="","",编辑!V674)</f>
        <v>3405</v>
      </c>
      <c r="O674" s="109">
        <f>IF(编辑!X674="","",编辑!X674)</f>
        <v>1</v>
      </c>
      <c r="P674" s="109">
        <f>IF(编辑!Y674="","",编辑!Y674)</f>
        <v>1</v>
      </c>
      <c r="Q674" s="109">
        <f>IF(编辑!Z674="","",编辑!Z674)</f>
        <v>100</v>
      </c>
      <c r="R674" s="109" t="str">
        <f>IF(编辑!AA674="","",编辑!AA674)</f>
        <v/>
      </c>
      <c r="S674" s="109" t="str">
        <f>IF(编辑!AC674="","",编辑!AC674)</f>
        <v/>
      </c>
      <c r="T674" s="109" t="str">
        <f>IF(编辑!AD674="","",编辑!AD674)</f>
        <v/>
      </c>
      <c r="U674" s="109" t="str">
        <f>IF(编辑!AE674="","",编辑!AE674)</f>
        <v/>
      </c>
      <c r="V674" s="109" t="str">
        <f>IF(编辑!AF674="","",编辑!AF674)</f>
        <v/>
      </c>
      <c r="W674" s="109" t="str">
        <f>IF(编辑!AH674="","",编辑!AH674)</f>
        <v/>
      </c>
      <c r="X674" s="109" t="str">
        <f>IF(编辑!AI674="","",编辑!AI674)</f>
        <v/>
      </c>
      <c r="Y674" s="109" t="str">
        <f>IF(编辑!AJ674="","",编辑!AJ674)</f>
        <v/>
      </c>
      <c r="Z674" s="109" t="str">
        <f>IF(编辑!AK674="","",编辑!AK674)</f>
        <v/>
      </c>
      <c r="AA674" s="109" t="str">
        <f>IF(编辑!AM674="","",编辑!AM674)</f>
        <v/>
      </c>
      <c r="AB674" s="109" t="str">
        <f>IF(编辑!AN674="","",编辑!AN674)</f>
        <v/>
      </c>
      <c r="AC674" s="111" t="str">
        <f>IF(编辑!AO674="","",编辑!AO674)</f>
        <v/>
      </c>
    </row>
    <row r="675" spans="1:29">
      <c r="A675" s="109">
        <f>IF(编辑!A675="","",编辑!A675)</f>
        <v>120176</v>
      </c>
      <c r="B675" s="109" t="str">
        <f>IF(编辑!B675="","",编辑!B675)</f>
        <v>日常任务</v>
      </c>
      <c r="C675" s="109">
        <f>IF(编辑!I675="","",编辑!I675)</f>
        <v>1430</v>
      </c>
      <c r="D675" s="109">
        <f>IF(编辑!J675="","",编辑!J675)</f>
        <v>0</v>
      </c>
      <c r="E675" s="109" t="str">
        <f>IF(编辑!K675="","",编辑!K675)</f>
        <v/>
      </c>
      <c r="F675" s="109">
        <f>IF(编辑!L675="","",编辑!L675)</f>
        <v>3005</v>
      </c>
      <c r="G675" s="109">
        <f>IF(编辑!N675="","",编辑!N675)</f>
        <v>1</v>
      </c>
      <c r="H675" s="109">
        <f>IF(编辑!O675="","",编辑!O675)</f>
        <v>1</v>
      </c>
      <c r="I675" s="109">
        <f>IF(编辑!P675="","",编辑!P675)</f>
        <v>100</v>
      </c>
      <c r="J675" s="109">
        <f>IF(编辑!Q675="","",编辑!Q675)</f>
        <v>3105</v>
      </c>
      <c r="K675" s="109">
        <f>IF(编辑!S675="","",编辑!S675)</f>
        <v>1</v>
      </c>
      <c r="L675" s="109">
        <f>IF(编辑!T675="","",编辑!T675)</f>
        <v>1</v>
      </c>
      <c r="M675" s="109">
        <f>IF(编辑!U675="","",编辑!U675)</f>
        <v>100</v>
      </c>
      <c r="N675" s="109">
        <f>IF(编辑!V675="","",编辑!V675)</f>
        <v>3405</v>
      </c>
      <c r="O675" s="109">
        <f>IF(编辑!X675="","",编辑!X675)</f>
        <v>1</v>
      </c>
      <c r="P675" s="109">
        <f>IF(编辑!Y675="","",编辑!Y675)</f>
        <v>1</v>
      </c>
      <c r="Q675" s="109">
        <f>IF(编辑!Z675="","",编辑!Z675)</f>
        <v>100</v>
      </c>
      <c r="R675" s="109" t="str">
        <f>IF(编辑!AA675="","",编辑!AA675)</f>
        <v/>
      </c>
      <c r="S675" s="109" t="str">
        <f>IF(编辑!AC675="","",编辑!AC675)</f>
        <v/>
      </c>
      <c r="T675" s="109" t="str">
        <f>IF(编辑!AD675="","",编辑!AD675)</f>
        <v/>
      </c>
      <c r="U675" s="109" t="str">
        <f>IF(编辑!AE675="","",编辑!AE675)</f>
        <v/>
      </c>
      <c r="V675" s="109" t="str">
        <f>IF(编辑!AF675="","",编辑!AF675)</f>
        <v/>
      </c>
      <c r="W675" s="109" t="str">
        <f>IF(编辑!AH675="","",编辑!AH675)</f>
        <v/>
      </c>
      <c r="X675" s="109" t="str">
        <f>IF(编辑!AI675="","",编辑!AI675)</f>
        <v/>
      </c>
      <c r="Y675" s="109" t="str">
        <f>IF(编辑!AJ675="","",编辑!AJ675)</f>
        <v/>
      </c>
      <c r="Z675" s="109" t="str">
        <f>IF(编辑!AK675="","",编辑!AK675)</f>
        <v/>
      </c>
      <c r="AA675" s="109" t="str">
        <f>IF(编辑!AM675="","",编辑!AM675)</f>
        <v/>
      </c>
      <c r="AB675" s="109" t="str">
        <f>IF(编辑!AN675="","",编辑!AN675)</f>
        <v/>
      </c>
      <c r="AC675" s="111" t="str">
        <f>IF(编辑!AO675="","",编辑!AO675)</f>
        <v/>
      </c>
    </row>
    <row r="676" spans="1:29">
      <c r="A676" s="109">
        <f>IF(编辑!A676="","",编辑!A676)</f>
        <v>120177</v>
      </c>
      <c r="B676" s="109" t="str">
        <f>IF(编辑!B676="","",编辑!B676)</f>
        <v>日常任务</v>
      </c>
      <c r="C676" s="109">
        <f>IF(编辑!I676="","",编辑!I676)</f>
        <v>1430</v>
      </c>
      <c r="D676" s="109">
        <f>IF(编辑!J676="","",编辑!J676)</f>
        <v>0</v>
      </c>
      <c r="E676" s="109" t="str">
        <f>IF(编辑!K676="","",编辑!K676)</f>
        <v/>
      </c>
      <c r="F676" s="109">
        <f>IF(编辑!L676="","",编辑!L676)</f>
        <v>3005</v>
      </c>
      <c r="G676" s="109">
        <f>IF(编辑!N676="","",编辑!N676)</f>
        <v>1</v>
      </c>
      <c r="H676" s="109">
        <f>IF(编辑!O676="","",编辑!O676)</f>
        <v>1</v>
      </c>
      <c r="I676" s="109">
        <f>IF(编辑!P676="","",编辑!P676)</f>
        <v>100</v>
      </c>
      <c r="J676" s="109">
        <f>IF(编辑!Q676="","",编辑!Q676)</f>
        <v>3105</v>
      </c>
      <c r="K676" s="109">
        <f>IF(编辑!S676="","",编辑!S676)</f>
        <v>1</v>
      </c>
      <c r="L676" s="109">
        <f>IF(编辑!T676="","",编辑!T676)</f>
        <v>1</v>
      </c>
      <c r="M676" s="109">
        <f>IF(编辑!U676="","",编辑!U676)</f>
        <v>100</v>
      </c>
      <c r="N676" s="109">
        <f>IF(编辑!V676="","",编辑!V676)</f>
        <v>3405</v>
      </c>
      <c r="O676" s="109">
        <f>IF(编辑!X676="","",编辑!X676)</f>
        <v>1</v>
      </c>
      <c r="P676" s="109">
        <f>IF(编辑!Y676="","",编辑!Y676)</f>
        <v>1</v>
      </c>
      <c r="Q676" s="109">
        <f>IF(编辑!Z676="","",编辑!Z676)</f>
        <v>100</v>
      </c>
      <c r="R676" s="109" t="str">
        <f>IF(编辑!AA676="","",编辑!AA676)</f>
        <v/>
      </c>
      <c r="S676" s="109" t="str">
        <f>IF(编辑!AC676="","",编辑!AC676)</f>
        <v/>
      </c>
      <c r="T676" s="109" t="str">
        <f>IF(编辑!AD676="","",编辑!AD676)</f>
        <v/>
      </c>
      <c r="U676" s="109" t="str">
        <f>IF(编辑!AE676="","",编辑!AE676)</f>
        <v/>
      </c>
      <c r="V676" s="109" t="str">
        <f>IF(编辑!AF676="","",编辑!AF676)</f>
        <v/>
      </c>
      <c r="W676" s="109" t="str">
        <f>IF(编辑!AH676="","",编辑!AH676)</f>
        <v/>
      </c>
      <c r="X676" s="109" t="str">
        <f>IF(编辑!AI676="","",编辑!AI676)</f>
        <v/>
      </c>
      <c r="Y676" s="109" t="str">
        <f>IF(编辑!AJ676="","",编辑!AJ676)</f>
        <v/>
      </c>
      <c r="Z676" s="109" t="str">
        <f>IF(编辑!AK676="","",编辑!AK676)</f>
        <v/>
      </c>
      <c r="AA676" s="109" t="str">
        <f>IF(编辑!AM676="","",编辑!AM676)</f>
        <v/>
      </c>
      <c r="AB676" s="109" t="str">
        <f>IF(编辑!AN676="","",编辑!AN676)</f>
        <v/>
      </c>
      <c r="AC676" s="111" t="str">
        <f>IF(编辑!AO676="","",编辑!AO676)</f>
        <v/>
      </c>
    </row>
    <row r="677" spans="1:29">
      <c r="A677" s="109">
        <f>IF(编辑!A677="","",编辑!A677)</f>
        <v>120178</v>
      </c>
      <c r="B677" s="109" t="str">
        <f>IF(编辑!B677="","",编辑!B677)</f>
        <v>日常任务</v>
      </c>
      <c r="C677" s="109">
        <f>IF(编辑!I677="","",编辑!I677)</f>
        <v>1430</v>
      </c>
      <c r="D677" s="109">
        <f>IF(编辑!J677="","",编辑!J677)</f>
        <v>0</v>
      </c>
      <c r="E677" s="109" t="str">
        <f>IF(编辑!K677="","",编辑!K677)</f>
        <v/>
      </c>
      <c r="F677" s="109">
        <f>IF(编辑!L677="","",编辑!L677)</f>
        <v>3005</v>
      </c>
      <c r="G677" s="109">
        <f>IF(编辑!N677="","",编辑!N677)</f>
        <v>1</v>
      </c>
      <c r="H677" s="109">
        <f>IF(编辑!O677="","",编辑!O677)</f>
        <v>1</v>
      </c>
      <c r="I677" s="109">
        <f>IF(编辑!P677="","",编辑!P677)</f>
        <v>100</v>
      </c>
      <c r="J677" s="109">
        <f>IF(编辑!Q677="","",编辑!Q677)</f>
        <v>3105</v>
      </c>
      <c r="K677" s="109">
        <f>IF(编辑!S677="","",编辑!S677)</f>
        <v>1</v>
      </c>
      <c r="L677" s="109">
        <f>IF(编辑!T677="","",编辑!T677)</f>
        <v>1</v>
      </c>
      <c r="M677" s="109">
        <f>IF(编辑!U677="","",编辑!U677)</f>
        <v>100</v>
      </c>
      <c r="N677" s="109">
        <f>IF(编辑!V677="","",编辑!V677)</f>
        <v>3405</v>
      </c>
      <c r="O677" s="109">
        <f>IF(编辑!X677="","",编辑!X677)</f>
        <v>1</v>
      </c>
      <c r="P677" s="109">
        <f>IF(编辑!Y677="","",编辑!Y677)</f>
        <v>1</v>
      </c>
      <c r="Q677" s="109">
        <f>IF(编辑!Z677="","",编辑!Z677)</f>
        <v>100</v>
      </c>
      <c r="R677" s="109" t="str">
        <f>IF(编辑!AA677="","",编辑!AA677)</f>
        <v/>
      </c>
      <c r="S677" s="109" t="str">
        <f>IF(编辑!AC677="","",编辑!AC677)</f>
        <v/>
      </c>
      <c r="T677" s="109" t="str">
        <f>IF(编辑!AD677="","",编辑!AD677)</f>
        <v/>
      </c>
      <c r="U677" s="109" t="str">
        <f>IF(编辑!AE677="","",编辑!AE677)</f>
        <v/>
      </c>
      <c r="V677" s="109" t="str">
        <f>IF(编辑!AF677="","",编辑!AF677)</f>
        <v/>
      </c>
      <c r="W677" s="109" t="str">
        <f>IF(编辑!AH677="","",编辑!AH677)</f>
        <v/>
      </c>
      <c r="X677" s="109" t="str">
        <f>IF(编辑!AI677="","",编辑!AI677)</f>
        <v/>
      </c>
      <c r="Y677" s="109" t="str">
        <f>IF(编辑!AJ677="","",编辑!AJ677)</f>
        <v/>
      </c>
      <c r="Z677" s="109" t="str">
        <f>IF(编辑!AK677="","",编辑!AK677)</f>
        <v/>
      </c>
      <c r="AA677" s="109" t="str">
        <f>IF(编辑!AM677="","",编辑!AM677)</f>
        <v/>
      </c>
      <c r="AB677" s="109" t="str">
        <f>IF(编辑!AN677="","",编辑!AN677)</f>
        <v/>
      </c>
      <c r="AC677" s="111" t="str">
        <f>IF(编辑!AO677="","",编辑!AO677)</f>
        <v/>
      </c>
    </row>
    <row r="678" spans="1:29">
      <c r="A678" s="109">
        <f>IF(编辑!A678="","",编辑!A678)</f>
        <v>120179</v>
      </c>
      <c r="B678" s="109" t="str">
        <f>IF(编辑!B678="","",编辑!B678)</f>
        <v>日常任务</v>
      </c>
      <c r="C678" s="109">
        <f>IF(编辑!I678="","",编辑!I678)</f>
        <v>1430</v>
      </c>
      <c r="D678" s="109">
        <f>IF(编辑!J678="","",编辑!J678)</f>
        <v>0</v>
      </c>
      <c r="E678" s="109" t="str">
        <f>IF(编辑!K678="","",编辑!K678)</f>
        <v/>
      </c>
      <c r="F678" s="109">
        <f>IF(编辑!L678="","",编辑!L678)</f>
        <v>3005</v>
      </c>
      <c r="G678" s="109">
        <f>IF(编辑!N678="","",编辑!N678)</f>
        <v>1</v>
      </c>
      <c r="H678" s="109">
        <f>IF(编辑!O678="","",编辑!O678)</f>
        <v>1</v>
      </c>
      <c r="I678" s="109">
        <f>IF(编辑!P678="","",编辑!P678)</f>
        <v>100</v>
      </c>
      <c r="J678" s="109">
        <f>IF(编辑!Q678="","",编辑!Q678)</f>
        <v>3105</v>
      </c>
      <c r="K678" s="109">
        <f>IF(编辑!S678="","",编辑!S678)</f>
        <v>1</v>
      </c>
      <c r="L678" s="109">
        <f>IF(编辑!T678="","",编辑!T678)</f>
        <v>1</v>
      </c>
      <c r="M678" s="109">
        <f>IF(编辑!U678="","",编辑!U678)</f>
        <v>100</v>
      </c>
      <c r="N678" s="109">
        <f>IF(编辑!V678="","",编辑!V678)</f>
        <v>3405</v>
      </c>
      <c r="O678" s="109">
        <f>IF(编辑!X678="","",编辑!X678)</f>
        <v>1</v>
      </c>
      <c r="P678" s="109">
        <f>IF(编辑!Y678="","",编辑!Y678)</f>
        <v>1</v>
      </c>
      <c r="Q678" s="109">
        <f>IF(编辑!Z678="","",编辑!Z678)</f>
        <v>100</v>
      </c>
      <c r="R678" s="109" t="str">
        <f>IF(编辑!AA678="","",编辑!AA678)</f>
        <v/>
      </c>
      <c r="S678" s="109" t="str">
        <f>IF(编辑!AC678="","",编辑!AC678)</f>
        <v/>
      </c>
      <c r="T678" s="109" t="str">
        <f>IF(编辑!AD678="","",编辑!AD678)</f>
        <v/>
      </c>
      <c r="U678" s="109" t="str">
        <f>IF(编辑!AE678="","",编辑!AE678)</f>
        <v/>
      </c>
      <c r="V678" s="109" t="str">
        <f>IF(编辑!AF678="","",编辑!AF678)</f>
        <v/>
      </c>
      <c r="W678" s="109" t="str">
        <f>IF(编辑!AH678="","",编辑!AH678)</f>
        <v/>
      </c>
      <c r="X678" s="109" t="str">
        <f>IF(编辑!AI678="","",编辑!AI678)</f>
        <v/>
      </c>
      <c r="Y678" s="109" t="str">
        <f>IF(编辑!AJ678="","",编辑!AJ678)</f>
        <v/>
      </c>
      <c r="Z678" s="109" t="str">
        <f>IF(编辑!AK678="","",编辑!AK678)</f>
        <v/>
      </c>
      <c r="AA678" s="109" t="str">
        <f>IF(编辑!AM678="","",编辑!AM678)</f>
        <v/>
      </c>
      <c r="AB678" s="109" t="str">
        <f>IF(编辑!AN678="","",编辑!AN678)</f>
        <v/>
      </c>
      <c r="AC678" s="111" t="str">
        <f>IF(编辑!AO678="","",编辑!AO678)</f>
        <v/>
      </c>
    </row>
    <row r="679" spans="1:29">
      <c r="A679" s="109">
        <f>IF(编辑!A679="","",编辑!A679)</f>
        <v>120180</v>
      </c>
      <c r="B679" s="109" t="str">
        <f>IF(编辑!B679="","",编辑!B679)</f>
        <v>日常任务</v>
      </c>
      <c r="C679" s="109">
        <f>IF(编辑!I679="","",编辑!I679)</f>
        <v>1430</v>
      </c>
      <c r="D679" s="109">
        <f>IF(编辑!J679="","",编辑!J679)</f>
        <v>0</v>
      </c>
      <c r="E679" s="109" t="str">
        <f>IF(编辑!K679="","",编辑!K679)</f>
        <v/>
      </c>
      <c r="F679" s="109">
        <f>IF(编辑!L679="","",编辑!L679)</f>
        <v>3005</v>
      </c>
      <c r="G679" s="109">
        <f>IF(编辑!N679="","",编辑!N679)</f>
        <v>1</v>
      </c>
      <c r="H679" s="109">
        <f>IF(编辑!O679="","",编辑!O679)</f>
        <v>1</v>
      </c>
      <c r="I679" s="109">
        <f>IF(编辑!P679="","",编辑!P679)</f>
        <v>100</v>
      </c>
      <c r="J679" s="109">
        <f>IF(编辑!Q679="","",编辑!Q679)</f>
        <v>3105</v>
      </c>
      <c r="K679" s="109">
        <f>IF(编辑!S679="","",编辑!S679)</f>
        <v>1</v>
      </c>
      <c r="L679" s="109">
        <f>IF(编辑!T679="","",编辑!T679)</f>
        <v>1</v>
      </c>
      <c r="M679" s="109">
        <f>IF(编辑!U679="","",编辑!U679)</f>
        <v>100</v>
      </c>
      <c r="N679" s="109">
        <f>IF(编辑!V679="","",编辑!V679)</f>
        <v>3405</v>
      </c>
      <c r="O679" s="109">
        <f>IF(编辑!X679="","",编辑!X679)</f>
        <v>1</v>
      </c>
      <c r="P679" s="109">
        <f>IF(编辑!Y679="","",编辑!Y679)</f>
        <v>1</v>
      </c>
      <c r="Q679" s="109">
        <f>IF(编辑!Z679="","",编辑!Z679)</f>
        <v>100</v>
      </c>
      <c r="R679" s="109" t="str">
        <f>IF(编辑!AA679="","",编辑!AA679)</f>
        <v/>
      </c>
      <c r="S679" s="109" t="str">
        <f>IF(编辑!AC679="","",编辑!AC679)</f>
        <v/>
      </c>
      <c r="T679" s="109" t="str">
        <f>IF(编辑!AD679="","",编辑!AD679)</f>
        <v/>
      </c>
      <c r="U679" s="109" t="str">
        <f>IF(编辑!AE679="","",编辑!AE679)</f>
        <v/>
      </c>
      <c r="V679" s="109" t="str">
        <f>IF(编辑!AF679="","",编辑!AF679)</f>
        <v/>
      </c>
      <c r="W679" s="109" t="str">
        <f>IF(编辑!AH679="","",编辑!AH679)</f>
        <v/>
      </c>
      <c r="X679" s="109" t="str">
        <f>IF(编辑!AI679="","",编辑!AI679)</f>
        <v/>
      </c>
      <c r="Y679" s="109" t="str">
        <f>IF(编辑!AJ679="","",编辑!AJ679)</f>
        <v/>
      </c>
      <c r="Z679" s="109" t="str">
        <f>IF(编辑!AK679="","",编辑!AK679)</f>
        <v/>
      </c>
      <c r="AA679" s="109" t="str">
        <f>IF(编辑!AM679="","",编辑!AM679)</f>
        <v/>
      </c>
      <c r="AB679" s="109" t="str">
        <f>IF(编辑!AN679="","",编辑!AN679)</f>
        <v/>
      </c>
      <c r="AC679" s="111" t="str">
        <f>IF(编辑!AO679="","",编辑!AO679)</f>
        <v/>
      </c>
    </row>
    <row r="680" spans="1:29">
      <c r="A680" s="109">
        <f>IF(编辑!A680="","",编辑!A680)</f>
        <v>120181</v>
      </c>
      <c r="B680" s="109" t="str">
        <f>IF(编辑!B680="","",编辑!B680)</f>
        <v>日常任务</v>
      </c>
      <c r="C680" s="109">
        <f>IF(编辑!I680="","",编辑!I680)</f>
        <v>1430</v>
      </c>
      <c r="D680" s="109">
        <f>IF(编辑!J680="","",编辑!J680)</f>
        <v>0</v>
      </c>
      <c r="E680" s="109" t="str">
        <f>IF(编辑!K680="","",编辑!K680)</f>
        <v/>
      </c>
      <c r="F680" s="109">
        <f>IF(编辑!L680="","",编辑!L680)</f>
        <v>3005</v>
      </c>
      <c r="G680" s="109">
        <f>IF(编辑!N680="","",编辑!N680)</f>
        <v>1</v>
      </c>
      <c r="H680" s="109">
        <f>IF(编辑!O680="","",编辑!O680)</f>
        <v>1</v>
      </c>
      <c r="I680" s="109">
        <f>IF(编辑!P680="","",编辑!P680)</f>
        <v>100</v>
      </c>
      <c r="J680" s="109">
        <f>IF(编辑!Q680="","",编辑!Q680)</f>
        <v>3105</v>
      </c>
      <c r="K680" s="109">
        <f>IF(编辑!S680="","",编辑!S680)</f>
        <v>1</v>
      </c>
      <c r="L680" s="109">
        <f>IF(编辑!T680="","",编辑!T680)</f>
        <v>1</v>
      </c>
      <c r="M680" s="109">
        <f>IF(编辑!U680="","",编辑!U680)</f>
        <v>100</v>
      </c>
      <c r="N680" s="109">
        <f>IF(编辑!V680="","",编辑!V680)</f>
        <v>3405</v>
      </c>
      <c r="O680" s="109">
        <f>IF(编辑!X680="","",编辑!X680)</f>
        <v>1</v>
      </c>
      <c r="P680" s="109">
        <f>IF(编辑!Y680="","",编辑!Y680)</f>
        <v>1</v>
      </c>
      <c r="Q680" s="109">
        <f>IF(编辑!Z680="","",编辑!Z680)</f>
        <v>100</v>
      </c>
      <c r="R680" s="109" t="str">
        <f>IF(编辑!AA680="","",编辑!AA680)</f>
        <v/>
      </c>
      <c r="S680" s="109" t="str">
        <f>IF(编辑!AC680="","",编辑!AC680)</f>
        <v/>
      </c>
      <c r="T680" s="109" t="str">
        <f>IF(编辑!AD680="","",编辑!AD680)</f>
        <v/>
      </c>
      <c r="U680" s="109" t="str">
        <f>IF(编辑!AE680="","",编辑!AE680)</f>
        <v/>
      </c>
      <c r="V680" s="109" t="str">
        <f>IF(编辑!AF680="","",编辑!AF680)</f>
        <v/>
      </c>
      <c r="W680" s="109" t="str">
        <f>IF(编辑!AH680="","",编辑!AH680)</f>
        <v/>
      </c>
      <c r="X680" s="109" t="str">
        <f>IF(编辑!AI680="","",编辑!AI680)</f>
        <v/>
      </c>
      <c r="Y680" s="109" t="str">
        <f>IF(编辑!AJ680="","",编辑!AJ680)</f>
        <v/>
      </c>
      <c r="Z680" s="109" t="str">
        <f>IF(编辑!AK680="","",编辑!AK680)</f>
        <v/>
      </c>
      <c r="AA680" s="109" t="str">
        <f>IF(编辑!AM680="","",编辑!AM680)</f>
        <v/>
      </c>
      <c r="AB680" s="109" t="str">
        <f>IF(编辑!AN680="","",编辑!AN680)</f>
        <v/>
      </c>
      <c r="AC680" s="111" t="str">
        <f>IF(编辑!AO680="","",编辑!AO680)</f>
        <v/>
      </c>
    </row>
    <row r="681" spans="1:29">
      <c r="A681" s="109">
        <f>IF(编辑!A681="","",编辑!A681)</f>
        <v>120182</v>
      </c>
      <c r="B681" s="109" t="str">
        <f>IF(编辑!B681="","",编辑!B681)</f>
        <v>日常任务</v>
      </c>
      <c r="C681" s="109">
        <f>IF(编辑!I681="","",编辑!I681)</f>
        <v>1430</v>
      </c>
      <c r="D681" s="109">
        <f>IF(编辑!J681="","",编辑!J681)</f>
        <v>0</v>
      </c>
      <c r="E681" s="109" t="str">
        <f>IF(编辑!K681="","",编辑!K681)</f>
        <v/>
      </c>
      <c r="F681" s="109">
        <f>IF(编辑!L681="","",编辑!L681)</f>
        <v>3005</v>
      </c>
      <c r="G681" s="109">
        <f>IF(编辑!N681="","",编辑!N681)</f>
        <v>1</v>
      </c>
      <c r="H681" s="109">
        <f>IF(编辑!O681="","",编辑!O681)</f>
        <v>1</v>
      </c>
      <c r="I681" s="109">
        <f>IF(编辑!P681="","",编辑!P681)</f>
        <v>100</v>
      </c>
      <c r="J681" s="109">
        <f>IF(编辑!Q681="","",编辑!Q681)</f>
        <v>3105</v>
      </c>
      <c r="K681" s="109">
        <f>IF(编辑!S681="","",编辑!S681)</f>
        <v>1</v>
      </c>
      <c r="L681" s="109">
        <f>IF(编辑!T681="","",编辑!T681)</f>
        <v>1</v>
      </c>
      <c r="M681" s="109">
        <f>IF(编辑!U681="","",编辑!U681)</f>
        <v>100</v>
      </c>
      <c r="N681" s="109">
        <f>IF(编辑!V681="","",编辑!V681)</f>
        <v>3405</v>
      </c>
      <c r="O681" s="109">
        <f>IF(编辑!X681="","",编辑!X681)</f>
        <v>1</v>
      </c>
      <c r="P681" s="109">
        <f>IF(编辑!Y681="","",编辑!Y681)</f>
        <v>1</v>
      </c>
      <c r="Q681" s="109">
        <f>IF(编辑!Z681="","",编辑!Z681)</f>
        <v>100</v>
      </c>
      <c r="R681" s="109" t="str">
        <f>IF(编辑!AA681="","",编辑!AA681)</f>
        <v/>
      </c>
      <c r="S681" s="109" t="str">
        <f>IF(编辑!AC681="","",编辑!AC681)</f>
        <v/>
      </c>
      <c r="T681" s="109" t="str">
        <f>IF(编辑!AD681="","",编辑!AD681)</f>
        <v/>
      </c>
      <c r="U681" s="109" t="str">
        <f>IF(编辑!AE681="","",编辑!AE681)</f>
        <v/>
      </c>
      <c r="V681" s="109" t="str">
        <f>IF(编辑!AF681="","",编辑!AF681)</f>
        <v/>
      </c>
      <c r="W681" s="109" t="str">
        <f>IF(编辑!AH681="","",编辑!AH681)</f>
        <v/>
      </c>
      <c r="X681" s="109" t="str">
        <f>IF(编辑!AI681="","",编辑!AI681)</f>
        <v/>
      </c>
      <c r="Y681" s="109" t="str">
        <f>IF(编辑!AJ681="","",编辑!AJ681)</f>
        <v/>
      </c>
      <c r="Z681" s="109" t="str">
        <f>IF(编辑!AK681="","",编辑!AK681)</f>
        <v/>
      </c>
      <c r="AA681" s="109" t="str">
        <f>IF(编辑!AM681="","",编辑!AM681)</f>
        <v/>
      </c>
      <c r="AB681" s="109" t="str">
        <f>IF(编辑!AN681="","",编辑!AN681)</f>
        <v/>
      </c>
      <c r="AC681" s="111" t="str">
        <f>IF(编辑!AO681="","",编辑!AO681)</f>
        <v/>
      </c>
    </row>
    <row r="682" spans="1:29">
      <c r="A682" s="109">
        <f>IF(编辑!A682="","",编辑!A682)</f>
        <v>120183</v>
      </c>
      <c r="B682" s="109" t="str">
        <f>IF(编辑!B682="","",编辑!B682)</f>
        <v>日常任务</v>
      </c>
      <c r="C682" s="109">
        <f>IF(编辑!I682="","",编辑!I682)</f>
        <v>1430</v>
      </c>
      <c r="D682" s="109">
        <f>IF(编辑!J682="","",编辑!J682)</f>
        <v>0</v>
      </c>
      <c r="E682" s="109" t="str">
        <f>IF(编辑!K682="","",编辑!K682)</f>
        <v/>
      </c>
      <c r="F682" s="109">
        <f>IF(编辑!L682="","",编辑!L682)</f>
        <v>3005</v>
      </c>
      <c r="G682" s="109">
        <f>IF(编辑!N682="","",编辑!N682)</f>
        <v>1</v>
      </c>
      <c r="H682" s="109">
        <f>IF(编辑!O682="","",编辑!O682)</f>
        <v>1</v>
      </c>
      <c r="I682" s="109">
        <f>IF(编辑!P682="","",编辑!P682)</f>
        <v>100</v>
      </c>
      <c r="J682" s="109">
        <f>IF(编辑!Q682="","",编辑!Q682)</f>
        <v>3105</v>
      </c>
      <c r="K682" s="109">
        <f>IF(编辑!S682="","",编辑!S682)</f>
        <v>1</v>
      </c>
      <c r="L682" s="109">
        <f>IF(编辑!T682="","",编辑!T682)</f>
        <v>1</v>
      </c>
      <c r="M682" s="109">
        <f>IF(编辑!U682="","",编辑!U682)</f>
        <v>100</v>
      </c>
      <c r="N682" s="109">
        <f>IF(编辑!V682="","",编辑!V682)</f>
        <v>3405</v>
      </c>
      <c r="O682" s="109">
        <f>IF(编辑!X682="","",编辑!X682)</f>
        <v>1</v>
      </c>
      <c r="P682" s="109">
        <f>IF(编辑!Y682="","",编辑!Y682)</f>
        <v>1</v>
      </c>
      <c r="Q682" s="109">
        <f>IF(编辑!Z682="","",编辑!Z682)</f>
        <v>100</v>
      </c>
      <c r="R682" s="109" t="str">
        <f>IF(编辑!AA682="","",编辑!AA682)</f>
        <v/>
      </c>
      <c r="S682" s="109" t="str">
        <f>IF(编辑!AC682="","",编辑!AC682)</f>
        <v/>
      </c>
      <c r="T682" s="109" t="str">
        <f>IF(编辑!AD682="","",编辑!AD682)</f>
        <v/>
      </c>
      <c r="U682" s="109" t="str">
        <f>IF(编辑!AE682="","",编辑!AE682)</f>
        <v/>
      </c>
      <c r="V682" s="109" t="str">
        <f>IF(编辑!AF682="","",编辑!AF682)</f>
        <v/>
      </c>
      <c r="W682" s="109" t="str">
        <f>IF(编辑!AH682="","",编辑!AH682)</f>
        <v/>
      </c>
      <c r="X682" s="109" t="str">
        <f>IF(编辑!AI682="","",编辑!AI682)</f>
        <v/>
      </c>
      <c r="Y682" s="109" t="str">
        <f>IF(编辑!AJ682="","",编辑!AJ682)</f>
        <v/>
      </c>
      <c r="Z682" s="109" t="str">
        <f>IF(编辑!AK682="","",编辑!AK682)</f>
        <v/>
      </c>
      <c r="AA682" s="109" t="str">
        <f>IF(编辑!AM682="","",编辑!AM682)</f>
        <v/>
      </c>
      <c r="AB682" s="109" t="str">
        <f>IF(编辑!AN682="","",编辑!AN682)</f>
        <v/>
      </c>
      <c r="AC682" s="111" t="str">
        <f>IF(编辑!AO682="","",编辑!AO682)</f>
        <v/>
      </c>
    </row>
    <row r="683" spans="1:29">
      <c r="A683" s="109">
        <f>IF(编辑!A683="","",编辑!A683)</f>
        <v>120184</v>
      </c>
      <c r="B683" s="109" t="str">
        <f>IF(编辑!B683="","",编辑!B683)</f>
        <v>日常任务</v>
      </c>
      <c r="C683" s="109">
        <f>IF(编辑!I683="","",编辑!I683)</f>
        <v>1430</v>
      </c>
      <c r="D683" s="109">
        <f>IF(编辑!J683="","",编辑!J683)</f>
        <v>0</v>
      </c>
      <c r="E683" s="109" t="str">
        <f>IF(编辑!K683="","",编辑!K683)</f>
        <v/>
      </c>
      <c r="F683" s="109">
        <f>IF(编辑!L683="","",编辑!L683)</f>
        <v>3005</v>
      </c>
      <c r="G683" s="109">
        <f>IF(编辑!N683="","",编辑!N683)</f>
        <v>1</v>
      </c>
      <c r="H683" s="109">
        <f>IF(编辑!O683="","",编辑!O683)</f>
        <v>1</v>
      </c>
      <c r="I683" s="109">
        <f>IF(编辑!P683="","",编辑!P683)</f>
        <v>100</v>
      </c>
      <c r="J683" s="109">
        <f>IF(编辑!Q683="","",编辑!Q683)</f>
        <v>3105</v>
      </c>
      <c r="K683" s="109">
        <f>IF(编辑!S683="","",编辑!S683)</f>
        <v>1</v>
      </c>
      <c r="L683" s="109">
        <f>IF(编辑!T683="","",编辑!T683)</f>
        <v>1</v>
      </c>
      <c r="M683" s="109">
        <f>IF(编辑!U683="","",编辑!U683)</f>
        <v>100</v>
      </c>
      <c r="N683" s="109">
        <f>IF(编辑!V683="","",编辑!V683)</f>
        <v>3405</v>
      </c>
      <c r="O683" s="109">
        <f>IF(编辑!X683="","",编辑!X683)</f>
        <v>1</v>
      </c>
      <c r="P683" s="109">
        <f>IF(编辑!Y683="","",编辑!Y683)</f>
        <v>1</v>
      </c>
      <c r="Q683" s="109">
        <f>IF(编辑!Z683="","",编辑!Z683)</f>
        <v>100</v>
      </c>
      <c r="R683" s="109" t="str">
        <f>IF(编辑!AA683="","",编辑!AA683)</f>
        <v/>
      </c>
      <c r="S683" s="109" t="str">
        <f>IF(编辑!AC683="","",编辑!AC683)</f>
        <v/>
      </c>
      <c r="T683" s="109" t="str">
        <f>IF(编辑!AD683="","",编辑!AD683)</f>
        <v/>
      </c>
      <c r="U683" s="109" t="str">
        <f>IF(编辑!AE683="","",编辑!AE683)</f>
        <v/>
      </c>
      <c r="V683" s="109" t="str">
        <f>IF(编辑!AF683="","",编辑!AF683)</f>
        <v/>
      </c>
      <c r="W683" s="109" t="str">
        <f>IF(编辑!AH683="","",编辑!AH683)</f>
        <v/>
      </c>
      <c r="X683" s="109" t="str">
        <f>IF(编辑!AI683="","",编辑!AI683)</f>
        <v/>
      </c>
      <c r="Y683" s="109" t="str">
        <f>IF(编辑!AJ683="","",编辑!AJ683)</f>
        <v/>
      </c>
      <c r="Z683" s="109" t="str">
        <f>IF(编辑!AK683="","",编辑!AK683)</f>
        <v/>
      </c>
      <c r="AA683" s="109" t="str">
        <f>IF(编辑!AM683="","",编辑!AM683)</f>
        <v/>
      </c>
      <c r="AB683" s="109" t="str">
        <f>IF(编辑!AN683="","",编辑!AN683)</f>
        <v/>
      </c>
      <c r="AC683" s="111" t="str">
        <f>IF(编辑!AO683="","",编辑!AO683)</f>
        <v/>
      </c>
    </row>
    <row r="684" spans="1:29">
      <c r="A684" s="109">
        <f>IF(编辑!A684="","",编辑!A684)</f>
        <v>120185</v>
      </c>
      <c r="B684" s="109" t="str">
        <f>IF(编辑!B684="","",编辑!B684)</f>
        <v>日常任务</v>
      </c>
      <c r="C684" s="109">
        <f>IF(编辑!I684="","",编辑!I684)</f>
        <v>1430</v>
      </c>
      <c r="D684" s="109">
        <f>IF(编辑!J684="","",编辑!J684)</f>
        <v>0</v>
      </c>
      <c r="E684" s="109" t="str">
        <f>IF(编辑!K684="","",编辑!K684)</f>
        <v/>
      </c>
      <c r="F684" s="109">
        <f>IF(编辑!L684="","",编辑!L684)</f>
        <v>3005</v>
      </c>
      <c r="G684" s="109">
        <f>IF(编辑!N684="","",编辑!N684)</f>
        <v>1</v>
      </c>
      <c r="H684" s="109">
        <f>IF(编辑!O684="","",编辑!O684)</f>
        <v>1</v>
      </c>
      <c r="I684" s="109">
        <f>IF(编辑!P684="","",编辑!P684)</f>
        <v>100</v>
      </c>
      <c r="J684" s="109">
        <f>IF(编辑!Q684="","",编辑!Q684)</f>
        <v>3105</v>
      </c>
      <c r="K684" s="109">
        <f>IF(编辑!S684="","",编辑!S684)</f>
        <v>1</v>
      </c>
      <c r="L684" s="109">
        <f>IF(编辑!T684="","",编辑!T684)</f>
        <v>1</v>
      </c>
      <c r="M684" s="109">
        <f>IF(编辑!U684="","",编辑!U684)</f>
        <v>100</v>
      </c>
      <c r="N684" s="109">
        <f>IF(编辑!V684="","",编辑!V684)</f>
        <v>3405</v>
      </c>
      <c r="O684" s="109">
        <f>IF(编辑!X684="","",编辑!X684)</f>
        <v>1</v>
      </c>
      <c r="P684" s="109">
        <f>IF(编辑!Y684="","",编辑!Y684)</f>
        <v>1</v>
      </c>
      <c r="Q684" s="109">
        <f>IF(编辑!Z684="","",编辑!Z684)</f>
        <v>100</v>
      </c>
      <c r="R684" s="109" t="str">
        <f>IF(编辑!AA684="","",编辑!AA684)</f>
        <v/>
      </c>
      <c r="S684" s="109" t="str">
        <f>IF(编辑!AC684="","",编辑!AC684)</f>
        <v/>
      </c>
      <c r="T684" s="109" t="str">
        <f>IF(编辑!AD684="","",编辑!AD684)</f>
        <v/>
      </c>
      <c r="U684" s="109" t="str">
        <f>IF(编辑!AE684="","",编辑!AE684)</f>
        <v/>
      </c>
      <c r="V684" s="109" t="str">
        <f>IF(编辑!AF684="","",编辑!AF684)</f>
        <v/>
      </c>
      <c r="W684" s="109" t="str">
        <f>IF(编辑!AH684="","",编辑!AH684)</f>
        <v/>
      </c>
      <c r="X684" s="109" t="str">
        <f>IF(编辑!AI684="","",编辑!AI684)</f>
        <v/>
      </c>
      <c r="Y684" s="109" t="str">
        <f>IF(编辑!AJ684="","",编辑!AJ684)</f>
        <v/>
      </c>
      <c r="Z684" s="109" t="str">
        <f>IF(编辑!AK684="","",编辑!AK684)</f>
        <v/>
      </c>
      <c r="AA684" s="109" t="str">
        <f>IF(编辑!AM684="","",编辑!AM684)</f>
        <v/>
      </c>
      <c r="AB684" s="109" t="str">
        <f>IF(编辑!AN684="","",编辑!AN684)</f>
        <v/>
      </c>
      <c r="AC684" s="111" t="str">
        <f>IF(编辑!AO684="","",编辑!AO684)</f>
        <v/>
      </c>
    </row>
    <row r="685" spans="1:29">
      <c r="A685" s="109">
        <f>IF(编辑!A685="","",编辑!A685)</f>
        <v>120186</v>
      </c>
      <c r="B685" s="109" t="str">
        <f>IF(编辑!B685="","",编辑!B685)</f>
        <v>日常任务</v>
      </c>
      <c r="C685" s="109">
        <f>IF(编辑!I685="","",编辑!I685)</f>
        <v>1430</v>
      </c>
      <c r="D685" s="109">
        <f>IF(编辑!J685="","",编辑!J685)</f>
        <v>0</v>
      </c>
      <c r="E685" s="109" t="str">
        <f>IF(编辑!K685="","",编辑!K685)</f>
        <v/>
      </c>
      <c r="F685" s="109">
        <f>IF(编辑!L685="","",编辑!L685)</f>
        <v>3005</v>
      </c>
      <c r="G685" s="109">
        <f>IF(编辑!N685="","",编辑!N685)</f>
        <v>1</v>
      </c>
      <c r="H685" s="109">
        <f>IF(编辑!O685="","",编辑!O685)</f>
        <v>1</v>
      </c>
      <c r="I685" s="109">
        <f>IF(编辑!P685="","",编辑!P685)</f>
        <v>100</v>
      </c>
      <c r="J685" s="109">
        <f>IF(编辑!Q685="","",编辑!Q685)</f>
        <v>3105</v>
      </c>
      <c r="K685" s="109">
        <f>IF(编辑!S685="","",编辑!S685)</f>
        <v>1</v>
      </c>
      <c r="L685" s="109">
        <f>IF(编辑!T685="","",编辑!T685)</f>
        <v>1</v>
      </c>
      <c r="M685" s="109">
        <f>IF(编辑!U685="","",编辑!U685)</f>
        <v>100</v>
      </c>
      <c r="N685" s="109">
        <f>IF(编辑!V685="","",编辑!V685)</f>
        <v>3405</v>
      </c>
      <c r="O685" s="109">
        <f>IF(编辑!X685="","",编辑!X685)</f>
        <v>1</v>
      </c>
      <c r="P685" s="109">
        <f>IF(编辑!Y685="","",编辑!Y685)</f>
        <v>1</v>
      </c>
      <c r="Q685" s="109">
        <f>IF(编辑!Z685="","",编辑!Z685)</f>
        <v>100</v>
      </c>
      <c r="R685" s="109" t="str">
        <f>IF(编辑!AA685="","",编辑!AA685)</f>
        <v/>
      </c>
      <c r="S685" s="109" t="str">
        <f>IF(编辑!AC685="","",编辑!AC685)</f>
        <v/>
      </c>
      <c r="T685" s="109" t="str">
        <f>IF(编辑!AD685="","",编辑!AD685)</f>
        <v/>
      </c>
      <c r="U685" s="109" t="str">
        <f>IF(编辑!AE685="","",编辑!AE685)</f>
        <v/>
      </c>
      <c r="V685" s="109" t="str">
        <f>IF(编辑!AF685="","",编辑!AF685)</f>
        <v/>
      </c>
      <c r="W685" s="109" t="str">
        <f>IF(编辑!AH685="","",编辑!AH685)</f>
        <v/>
      </c>
      <c r="X685" s="109" t="str">
        <f>IF(编辑!AI685="","",编辑!AI685)</f>
        <v/>
      </c>
      <c r="Y685" s="109" t="str">
        <f>IF(编辑!AJ685="","",编辑!AJ685)</f>
        <v/>
      </c>
      <c r="Z685" s="109" t="str">
        <f>IF(编辑!AK685="","",编辑!AK685)</f>
        <v/>
      </c>
      <c r="AA685" s="109" t="str">
        <f>IF(编辑!AM685="","",编辑!AM685)</f>
        <v/>
      </c>
      <c r="AB685" s="109" t="str">
        <f>IF(编辑!AN685="","",编辑!AN685)</f>
        <v/>
      </c>
      <c r="AC685" s="111" t="str">
        <f>IF(编辑!AO685="","",编辑!AO685)</f>
        <v/>
      </c>
    </row>
    <row r="686" spans="1:29">
      <c r="A686" s="109">
        <f>IF(编辑!A686="","",编辑!A686)</f>
        <v>120187</v>
      </c>
      <c r="B686" s="109" t="str">
        <f>IF(编辑!B686="","",编辑!B686)</f>
        <v>日常任务</v>
      </c>
      <c r="C686" s="109">
        <f>IF(编辑!I686="","",编辑!I686)</f>
        <v>1430</v>
      </c>
      <c r="D686" s="109">
        <f>IF(编辑!J686="","",编辑!J686)</f>
        <v>0</v>
      </c>
      <c r="E686" s="109" t="str">
        <f>IF(编辑!K686="","",编辑!K686)</f>
        <v/>
      </c>
      <c r="F686" s="109">
        <f>IF(编辑!L686="","",编辑!L686)</f>
        <v>3005</v>
      </c>
      <c r="G686" s="109">
        <f>IF(编辑!N686="","",编辑!N686)</f>
        <v>1</v>
      </c>
      <c r="H686" s="109">
        <f>IF(编辑!O686="","",编辑!O686)</f>
        <v>1</v>
      </c>
      <c r="I686" s="109">
        <f>IF(编辑!P686="","",编辑!P686)</f>
        <v>100</v>
      </c>
      <c r="J686" s="109">
        <f>IF(编辑!Q686="","",编辑!Q686)</f>
        <v>3105</v>
      </c>
      <c r="K686" s="109">
        <f>IF(编辑!S686="","",编辑!S686)</f>
        <v>1</v>
      </c>
      <c r="L686" s="109">
        <f>IF(编辑!T686="","",编辑!T686)</f>
        <v>1</v>
      </c>
      <c r="M686" s="109">
        <f>IF(编辑!U686="","",编辑!U686)</f>
        <v>100</v>
      </c>
      <c r="N686" s="109">
        <f>IF(编辑!V686="","",编辑!V686)</f>
        <v>3405</v>
      </c>
      <c r="O686" s="109">
        <f>IF(编辑!X686="","",编辑!X686)</f>
        <v>1</v>
      </c>
      <c r="P686" s="109">
        <f>IF(编辑!Y686="","",编辑!Y686)</f>
        <v>1</v>
      </c>
      <c r="Q686" s="109">
        <f>IF(编辑!Z686="","",编辑!Z686)</f>
        <v>100</v>
      </c>
      <c r="R686" s="109" t="str">
        <f>IF(编辑!AA686="","",编辑!AA686)</f>
        <v/>
      </c>
      <c r="S686" s="109" t="str">
        <f>IF(编辑!AC686="","",编辑!AC686)</f>
        <v/>
      </c>
      <c r="T686" s="109" t="str">
        <f>IF(编辑!AD686="","",编辑!AD686)</f>
        <v/>
      </c>
      <c r="U686" s="109" t="str">
        <f>IF(编辑!AE686="","",编辑!AE686)</f>
        <v/>
      </c>
      <c r="V686" s="109" t="str">
        <f>IF(编辑!AF686="","",编辑!AF686)</f>
        <v/>
      </c>
      <c r="W686" s="109" t="str">
        <f>IF(编辑!AH686="","",编辑!AH686)</f>
        <v/>
      </c>
      <c r="X686" s="109" t="str">
        <f>IF(编辑!AI686="","",编辑!AI686)</f>
        <v/>
      </c>
      <c r="Y686" s="109" t="str">
        <f>IF(编辑!AJ686="","",编辑!AJ686)</f>
        <v/>
      </c>
      <c r="Z686" s="109" t="str">
        <f>IF(编辑!AK686="","",编辑!AK686)</f>
        <v/>
      </c>
      <c r="AA686" s="109" t="str">
        <f>IF(编辑!AM686="","",编辑!AM686)</f>
        <v/>
      </c>
      <c r="AB686" s="109" t="str">
        <f>IF(编辑!AN686="","",编辑!AN686)</f>
        <v/>
      </c>
      <c r="AC686" s="111" t="str">
        <f>IF(编辑!AO686="","",编辑!AO686)</f>
        <v/>
      </c>
    </row>
    <row r="687" spans="1:29">
      <c r="A687" s="109">
        <f>IF(编辑!A687="","",编辑!A687)</f>
        <v>120188</v>
      </c>
      <c r="B687" s="109" t="str">
        <f>IF(编辑!B687="","",编辑!B687)</f>
        <v>日常任务</v>
      </c>
      <c r="C687" s="109">
        <f>IF(编辑!I687="","",编辑!I687)</f>
        <v>1430</v>
      </c>
      <c r="D687" s="109">
        <f>IF(编辑!J687="","",编辑!J687)</f>
        <v>0</v>
      </c>
      <c r="E687" s="109" t="str">
        <f>IF(编辑!K687="","",编辑!K687)</f>
        <v/>
      </c>
      <c r="F687" s="109">
        <f>IF(编辑!L687="","",编辑!L687)</f>
        <v>3005</v>
      </c>
      <c r="G687" s="109">
        <f>IF(编辑!N687="","",编辑!N687)</f>
        <v>1</v>
      </c>
      <c r="H687" s="109">
        <f>IF(编辑!O687="","",编辑!O687)</f>
        <v>1</v>
      </c>
      <c r="I687" s="109">
        <f>IF(编辑!P687="","",编辑!P687)</f>
        <v>100</v>
      </c>
      <c r="J687" s="109">
        <f>IF(编辑!Q687="","",编辑!Q687)</f>
        <v>3105</v>
      </c>
      <c r="K687" s="109">
        <f>IF(编辑!S687="","",编辑!S687)</f>
        <v>1</v>
      </c>
      <c r="L687" s="109">
        <f>IF(编辑!T687="","",编辑!T687)</f>
        <v>1</v>
      </c>
      <c r="M687" s="109">
        <f>IF(编辑!U687="","",编辑!U687)</f>
        <v>100</v>
      </c>
      <c r="N687" s="109">
        <f>IF(编辑!V687="","",编辑!V687)</f>
        <v>3405</v>
      </c>
      <c r="O687" s="109">
        <f>IF(编辑!X687="","",编辑!X687)</f>
        <v>1</v>
      </c>
      <c r="P687" s="109">
        <f>IF(编辑!Y687="","",编辑!Y687)</f>
        <v>1</v>
      </c>
      <c r="Q687" s="109">
        <f>IF(编辑!Z687="","",编辑!Z687)</f>
        <v>100</v>
      </c>
      <c r="R687" s="109" t="str">
        <f>IF(编辑!AA687="","",编辑!AA687)</f>
        <v/>
      </c>
      <c r="S687" s="109" t="str">
        <f>IF(编辑!AC687="","",编辑!AC687)</f>
        <v/>
      </c>
      <c r="T687" s="109" t="str">
        <f>IF(编辑!AD687="","",编辑!AD687)</f>
        <v/>
      </c>
      <c r="U687" s="109" t="str">
        <f>IF(编辑!AE687="","",编辑!AE687)</f>
        <v/>
      </c>
      <c r="V687" s="109" t="str">
        <f>IF(编辑!AF687="","",编辑!AF687)</f>
        <v/>
      </c>
      <c r="W687" s="109" t="str">
        <f>IF(编辑!AH687="","",编辑!AH687)</f>
        <v/>
      </c>
      <c r="X687" s="109" t="str">
        <f>IF(编辑!AI687="","",编辑!AI687)</f>
        <v/>
      </c>
      <c r="Y687" s="109" t="str">
        <f>IF(编辑!AJ687="","",编辑!AJ687)</f>
        <v/>
      </c>
      <c r="Z687" s="109" t="str">
        <f>IF(编辑!AK687="","",编辑!AK687)</f>
        <v/>
      </c>
      <c r="AA687" s="109" t="str">
        <f>IF(编辑!AM687="","",编辑!AM687)</f>
        <v/>
      </c>
      <c r="AB687" s="109" t="str">
        <f>IF(编辑!AN687="","",编辑!AN687)</f>
        <v/>
      </c>
      <c r="AC687" s="111" t="str">
        <f>IF(编辑!AO687="","",编辑!AO687)</f>
        <v/>
      </c>
    </row>
    <row r="688" spans="1:29">
      <c r="A688" s="109">
        <f>IF(编辑!A688="","",编辑!A688)</f>
        <v>120189</v>
      </c>
      <c r="B688" s="109" t="str">
        <f>IF(编辑!B688="","",编辑!B688)</f>
        <v>日常任务</v>
      </c>
      <c r="C688" s="109">
        <f>IF(编辑!I688="","",编辑!I688)</f>
        <v>1430</v>
      </c>
      <c r="D688" s="109">
        <f>IF(编辑!J688="","",编辑!J688)</f>
        <v>0</v>
      </c>
      <c r="E688" s="109" t="str">
        <f>IF(编辑!K688="","",编辑!K688)</f>
        <v/>
      </c>
      <c r="F688" s="109">
        <f>IF(编辑!L688="","",编辑!L688)</f>
        <v>3005</v>
      </c>
      <c r="G688" s="109">
        <f>IF(编辑!N688="","",编辑!N688)</f>
        <v>1</v>
      </c>
      <c r="H688" s="109">
        <f>IF(编辑!O688="","",编辑!O688)</f>
        <v>1</v>
      </c>
      <c r="I688" s="109">
        <f>IF(编辑!P688="","",编辑!P688)</f>
        <v>100</v>
      </c>
      <c r="J688" s="109">
        <f>IF(编辑!Q688="","",编辑!Q688)</f>
        <v>3105</v>
      </c>
      <c r="K688" s="109">
        <f>IF(编辑!S688="","",编辑!S688)</f>
        <v>1</v>
      </c>
      <c r="L688" s="109">
        <f>IF(编辑!T688="","",编辑!T688)</f>
        <v>1</v>
      </c>
      <c r="M688" s="109">
        <f>IF(编辑!U688="","",编辑!U688)</f>
        <v>100</v>
      </c>
      <c r="N688" s="109">
        <f>IF(编辑!V688="","",编辑!V688)</f>
        <v>3405</v>
      </c>
      <c r="O688" s="109">
        <f>IF(编辑!X688="","",编辑!X688)</f>
        <v>1</v>
      </c>
      <c r="P688" s="109">
        <f>IF(编辑!Y688="","",编辑!Y688)</f>
        <v>1</v>
      </c>
      <c r="Q688" s="109">
        <f>IF(编辑!Z688="","",编辑!Z688)</f>
        <v>100</v>
      </c>
      <c r="R688" s="109" t="str">
        <f>IF(编辑!AA688="","",编辑!AA688)</f>
        <v/>
      </c>
      <c r="S688" s="109" t="str">
        <f>IF(编辑!AC688="","",编辑!AC688)</f>
        <v/>
      </c>
      <c r="T688" s="109" t="str">
        <f>IF(编辑!AD688="","",编辑!AD688)</f>
        <v/>
      </c>
      <c r="U688" s="109" t="str">
        <f>IF(编辑!AE688="","",编辑!AE688)</f>
        <v/>
      </c>
      <c r="V688" s="109" t="str">
        <f>IF(编辑!AF688="","",编辑!AF688)</f>
        <v/>
      </c>
      <c r="W688" s="109" t="str">
        <f>IF(编辑!AH688="","",编辑!AH688)</f>
        <v/>
      </c>
      <c r="X688" s="109" t="str">
        <f>IF(编辑!AI688="","",编辑!AI688)</f>
        <v/>
      </c>
      <c r="Y688" s="109" t="str">
        <f>IF(编辑!AJ688="","",编辑!AJ688)</f>
        <v/>
      </c>
      <c r="Z688" s="109" t="str">
        <f>IF(编辑!AK688="","",编辑!AK688)</f>
        <v/>
      </c>
      <c r="AA688" s="109" t="str">
        <f>IF(编辑!AM688="","",编辑!AM688)</f>
        <v/>
      </c>
      <c r="AB688" s="109" t="str">
        <f>IF(编辑!AN688="","",编辑!AN688)</f>
        <v/>
      </c>
      <c r="AC688" s="111" t="str">
        <f>IF(编辑!AO688="","",编辑!AO688)</f>
        <v/>
      </c>
    </row>
    <row r="689" spans="1:29">
      <c r="A689" s="109">
        <f>IF(编辑!A689="","",编辑!A689)</f>
        <v>120190</v>
      </c>
      <c r="B689" s="109" t="str">
        <f>IF(编辑!B689="","",编辑!B689)</f>
        <v>日常任务</v>
      </c>
      <c r="C689" s="109">
        <f>IF(编辑!I689="","",编辑!I689)</f>
        <v>1430</v>
      </c>
      <c r="D689" s="109">
        <f>IF(编辑!J689="","",编辑!J689)</f>
        <v>0</v>
      </c>
      <c r="E689" s="109" t="str">
        <f>IF(编辑!K689="","",编辑!K689)</f>
        <v/>
      </c>
      <c r="F689" s="109">
        <f>IF(编辑!L689="","",编辑!L689)</f>
        <v>3005</v>
      </c>
      <c r="G689" s="109">
        <f>IF(编辑!N689="","",编辑!N689)</f>
        <v>1</v>
      </c>
      <c r="H689" s="109">
        <f>IF(编辑!O689="","",编辑!O689)</f>
        <v>1</v>
      </c>
      <c r="I689" s="109">
        <f>IF(编辑!P689="","",编辑!P689)</f>
        <v>100</v>
      </c>
      <c r="J689" s="109">
        <f>IF(编辑!Q689="","",编辑!Q689)</f>
        <v>3105</v>
      </c>
      <c r="K689" s="109">
        <f>IF(编辑!S689="","",编辑!S689)</f>
        <v>1</v>
      </c>
      <c r="L689" s="109">
        <f>IF(编辑!T689="","",编辑!T689)</f>
        <v>1</v>
      </c>
      <c r="M689" s="109">
        <f>IF(编辑!U689="","",编辑!U689)</f>
        <v>100</v>
      </c>
      <c r="N689" s="109">
        <f>IF(编辑!V689="","",编辑!V689)</f>
        <v>3405</v>
      </c>
      <c r="O689" s="109">
        <f>IF(编辑!X689="","",编辑!X689)</f>
        <v>1</v>
      </c>
      <c r="P689" s="109">
        <f>IF(编辑!Y689="","",编辑!Y689)</f>
        <v>1</v>
      </c>
      <c r="Q689" s="109">
        <f>IF(编辑!Z689="","",编辑!Z689)</f>
        <v>100</v>
      </c>
      <c r="R689" s="109" t="str">
        <f>IF(编辑!AA689="","",编辑!AA689)</f>
        <v/>
      </c>
      <c r="S689" s="109" t="str">
        <f>IF(编辑!AC689="","",编辑!AC689)</f>
        <v/>
      </c>
      <c r="T689" s="109" t="str">
        <f>IF(编辑!AD689="","",编辑!AD689)</f>
        <v/>
      </c>
      <c r="U689" s="109" t="str">
        <f>IF(编辑!AE689="","",编辑!AE689)</f>
        <v/>
      </c>
      <c r="V689" s="109" t="str">
        <f>IF(编辑!AF689="","",编辑!AF689)</f>
        <v/>
      </c>
      <c r="W689" s="109" t="str">
        <f>IF(编辑!AH689="","",编辑!AH689)</f>
        <v/>
      </c>
      <c r="X689" s="109" t="str">
        <f>IF(编辑!AI689="","",编辑!AI689)</f>
        <v/>
      </c>
      <c r="Y689" s="109" t="str">
        <f>IF(编辑!AJ689="","",编辑!AJ689)</f>
        <v/>
      </c>
      <c r="Z689" s="109" t="str">
        <f>IF(编辑!AK689="","",编辑!AK689)</f>
        <v/>
      </c>
      <c r="AA689" s="109" t="str">
        <f>IF(编辑!AM689="","",编辑!AM689)</f>
        <v/>
      </c>
      <c r="AB689" s="109" t="str">
        <f>IF(编辑!AN689="","",编辑!AN689)</f>
        <v/>
      </c>
      <c r="AC689" s="111" t="str">
        <f>IF(编辑!AO689="","",编辑!AO689)</f>
        <v/>
      </c>
    </row>
    <row r="690" spans="1:29">
      <c r="A690" s="109">
        <f>IF(编辑!A690="","",编辑!A690)</f>
        <v>120191</v>
      </c>
      <c r="B690" s="109" t="str">
        <f>IF(编辑!B690="","",编辑!B690)</f>
        <v>日常任务</v>
      </c>
      <c r="C690" s="109">
        <f>IF(编辑!I690="","",编辑!I690)</f>
        <v>1430</v>
      </c>
      <c r="D690" s="109">
        <f>IF(编辑!J690="","",编辑!J690)</f>
        <v>0</v>
      </c>
      <c r="E690" s="109" t="str">
        <f>IF(编辑!K690="","",编辑!K690)</f>
        <v/>
      </c>
      <c r="F690" s="109">
        <f>IF(编辑!L690="","",编辑!L690)</f>
        <v>3005</v>
      </c>
      <c r="G690" s="109">
        <f>IF(编辑!N690="","",编辑!N690)</f>
        <v>1</v>
      </c>
      <c r="H690" s="109">
        <f>IF(编辑!O690="","",编辑!O690)</f>
        <v>1</v>
      </c>
      <c r="I690" s="109">
        <f>IF(编辑!P690="","",编辑!P690)</f>
        <v>100</v>
      </c>
      <c r="J690" s="109">
        <f>IF(编辑!Q690="","",编辑!Q690)</f>
        <v>3105</v>
      </c>
      <c r="K690" s="109">
        <f>IF(编辑!S690="","",编辑!S690)</f>
        <v>1</v>
      </c>
      <c r="L690" s="109">
        <f>IF(编辑!T690="","",编辑!T690)</f>
        <v>1</v>
      </c>
      <c r="M690" s="109">
        <f>IF(编辑!U690="","",编辑!U690)</f>
        <v>100</v>
      </c>
      <c r="N690" s="109">
        <f>IF(编辑!V690="","",编辑!V690)</f>
        <v>3405</v>
      </c>
      <c r="O690" s="109">
        <f>IF(编辑!X690="","",编辑!X690)</f>
        <v>1</v>
      </c>
      <c r="P690" s="109">
        <f>IF(编辑!Y690="","",编辑!Y690)</f>
        <v>1</v>
      </c>
      <c r="Q690" s="109">
        <f>IF(编辑!Z690="","",编辑!Z690)</f>
        <v>100</v>
      </c>
      <c r="R690" s="109" t="str">
        <f>IF(编辑!AA690="","",编辑!AA690)</f>
        <v/>
      </c>
      <c r="S690" s="109" t="str">
        <f>IF(编辑!AC690="","",编辑!AC690)</f>
        <v/>
      </c>
      <c r="T690" s="109" t="str">
        <f>IF(编辑!AD690="","",编辑!AD690)</f>
        <v/>
      </c>
      <c r="U690" s="109" t="str">
        <f>IF(编辑!AE690="","",编辑!AE690)</f>
        <v/>
      </c>
      <c r="V690" s="109" t="str">
        <f>IF(编辑!AF690="","",编辑!AF690)</f>
        <v/>
      </c>
      <c r="W690" s="109" t="str">
        <f>IF(编辑!AH690="","",编辑!AH690)</f>
        <v/>
      </c>
      <c r="X690" s="109" t="str">
        <f>IF(编辑!AI690="","",编辑!AI690)</f>
        <v/>
      </c>
      <c r="Y690" s="109" t="str">
        <f>IF(编辑!AJ690="","",编辑!AJ690)</f>
        <v/>
      </c>
      <c r="Z690" s="109" t="str">
        <f>IF(编辑!AK690="","",编辑!AK690)</f>
        <v/>
      </c>
      <c r="AA690" s="109" t="str">
        <f>IF(编辑!AM690="","",编辑!AM690)</f>
        <v/>
      </c>
      <c r="AB690" s="109" t="str">
        <f>IF(编辑!AN690="","",编辑!AN690)</f>
        <v/>
      </c>
      <c r="AC690" s="111" t="str">
        <f>IF(编辑!AO690="","",编辑!AO690)</f>
        <v/>
      </c>
    </row>
    <row r="691" spans="1:29">
      <c r="A691" s="109">
        <f>IF(编辑!A691="","",编辑!A691)</f>
        <v>120192</v>
      </c>
      <c r="B691" s="109" t="str">
        <f>IF(编辑!B691="","",编辑!B691)</f>
        <v>日常任务</v>
      </c>
      <c r="C691" s="109">
        <f>IF(编辑!I691="","",编辑!I691)</f>
        <v>1430</v>
      </c>
      <c r="D691" s="109">
        <f>IF(编辑!J691="","",编辑!J691)</f>
        <v>0</v>
      </c>
      <c r="E691" s="109" t="str">
        <f>IF(编辑!K691="","",编辑!K691)</f>
        <v/>
      </c>
      <c r="F691" s="109">
        <f>IF(编辑!L691="","",编辑!L691)</f>
        <v>3005</v>
      </c>
      <c r="G691" s="109">
        <f>IF(编辑!N691="","",编辑!N691)</f>
        <v>1</v>
      </c>
      <c r="H691" s="109">
        <f>IF(编辑!O691="","",编辑!O691)</f>
        <v>1</v>
      </c>
      <c r="I691" s="109">
        <f>IF(编辑!P691="","",编辑!P691)</f>
        <v>100</v>
      </c>
      <c r="J691" s="109">
        <f>IF(编辑!Q691="","",编辑!Q691)</f>
        <v>3105</v>
      </c>
      <c r="K691" s="109">
        <f>IF(编辑!S691="","",编辑!S691)</f>
        <v>1</v>
      </c>
      <c r="L691" s="109">
        <f>IF(编辑!T691="","",编辑!T691)</f>
        <v>1</v>
      </c>
      <c r="M691" s="109">
        <f>IF(编辑!U691="","",编辑!U691)</f>
        <v>100</v>
      </c>
      <c r="N691" s="109">
        <f>IF(编辑!V691="","",编辑!V691)</f>
        <v>3405</v>
      </c>
      <c r="O691" s="109">
        <f>IF(编辑!X691="","",编辑!X691)</f>
        <v>1</v>
      </c>
      <c r="P691" s="109">
        <f>IF(编辑!Y691="","",编辑!Y691)</f>
        <v>1</v>
      </c>
      <c r="Q691" s="109">
        <f>IF(编辑!Z691="","",编辑!Z691)</f>
        <v>100</v>
      </c>
      <c r="R691" s="109" t="str">
        <f>IF(编辑!AA691="","",编辑!AA691)</f>
        <v/>
      </c>
      <c r="S691" s="109" t="str">
        <f>IF(编辑!AC691="","",编辑!AC691)</f>
        <v/>
      </c>
      <c r="T691" s="109" t="str">
        <f>IF(编辑!AD691="","",编辑!AD691)</f>
        <v/>
      </c>
      <c r="U691" s="109" t="str">
        <f>IF(编辑!AE691="","",编辑!AE691)</f>
        <v/>
      </c>
      <c r="V691" s="109" t="str">
        <f>IF(编辑!AF691="","",编辑!AF691)</f>
        <v/>
      </c>
      <c r="W691" s="109" t="str">
        <f>IF(编辑!AH691="","",编辑!AH691)</f>
        <v/>
      </c>
      <c r="X691" s="109" t="str">
        <f>IF(编辑!AI691="","",编辑!AI691)</f>
        <v/>
      </c>
      <c r="Y691" s="109" t="str">
        <f>IF(编辑!AJ691="","",编辑!AJ691)</f>
        <v/>
      </c>
      <c r="Z691" s="109" t="str">
        <f>IF(编辑!AK691="","",编辑!AK691)</f>
        <v/>
      </c>
      <c r="AA691" s="109" t="str">
        <f>IF(编辑!AM691="","",编辑!AM691)</f>
        <v/>
      </c>
      <c r="AB691" s="109" t="str">
        <f>IF(编辑!AN691="","",编辑!AN691)</f>
        <v/>
      </c>
      <c r="AC691" s="111" t="str">
        <f>IF(编辑!AO691="","",编辑!AO691)</f>
        <v/>
      </c>
    </row>
    <row r="692" spans="1:29">
      <c r="A692" s="109">
        <f>IF(编辑!A692="","",编辑!A692)</f>
        <v>120193</v>
      </c>
      <c r="B692" s="109" t="str">
        <f>IF(编辑!B692="","",编辑!B692)</f>
        <v>日常任务</v>
      </c>
      <c r="C692" s="109">
        <f>IF(编辑!I692="","",编辑!I692)</f>
        <v>1800</v>
      </c>
      <c r="D692" s="109">
        <f>IF(编辑!J692="","",编辑!J692)</f>
        <v>0</v>
      </c>
      <c r="E692" s="109" t="str">
        <f>IF(编辑!K692="","",编辑!K692)</f>
        <v/>
      </c>
      <c r="F692" s="109">
        <f>IF(编辑!L692="","",编辑!L692)</f>
        <v>3005</v>
      </c>
      <c r="G692" s="109">
        <f>IF(编辑!N692="","",编辑!N692)</f>
        <v>1</v>
      </c>
      <c r="H692" s="109">
        <f>IF(编辑!O692="","",编辑!O692)</f>
        <v>1</v>
      </c>
      <c r="I692" s="109">
        <f>IF(编辑!P692="","",编辑!P692)</f>
        <v>100</v>
      </c>
      <c r="J692" s="109">
        <f>IF(编辑!Q692="","",编辑!Q692)</f>
        <v>3105</v>
      </c>
      <c r="K692" s="109">
        <f>IF(编辑!S692="","",编辑!S692)</f>
        <v>1</v>
      </c>
      <c r="L692" s="109">
        <f>IF(编辑!T692="","",编辑!T692)</f>
        <v>1</v>
      </c>
      <c r="M692" s="109">
        <f>IF(编辑!U692="","",编辑!U692)</f>
        <v>100</v>
      </c>
      <c r="N692" s="109">
        <f>IF(编辑!V692="","",编辑!V692)</f>
        <v>3405</v>
      </c>
      <c r="O692" s="109">
        <f>IF(编辑!X692="","",编辑!X692)</f>
        <v>1</v>
      </c>
      <c r="P692" s="109">
        <f>IF(编辑!Y692="","",编辑!Y692)</f>
        <v>1</v>
      </c>
      <c r="Q692" s="109">
        <f>IF(编辑!Z692="","",编辑!Z692)</f>
        <v>100</v>
      </c>
      <c r="R692" s="109" t="str">
        <f>IF(编辑!AA692="","",编辑!AA692)</f>
        <v/>
      </c>
      <c r="S692" s="109" t="str">
        <f>IF(编辑!AC692="","",编辑!AC692)</f>
        <v/>
      </c>
      <c r="T692" s="109" t="str">
        <f>IF(编辑!AD692="","",编辑!AD692)</f>
        <v/>
      </c>
      <c r="U692" s="109" t="str">
        <f>IF(编辑!AE692="","",编辑!AE692)</f>
        <v/>
      </c>
      <c r="V692" s="109" t="str">
        <f>IF(编辑!AF692="","",编辑!AF692)</f>
        <v/>
      </c>
      <c r="W692" s="109" t="str">
        <f>IF(编辑!AH692="","",编辑!AH692)</f>
        <v/>
      </c>
      <c r="X692" s="109" t="str">
        <f>IF(编辑!AI692="","",编辑!AI692)</f>
        <v/>
      </c>
      <c r="Y692" s="109" t="str">
        <f>IF(编辑!AJ692="","",编辑!AJ692)</f>
        <v/>
      </c>
      <c r="Z692" s="109" t="str">
        <f>IF(编辑!AK692="","",编辑!AK692)</f>
        <v/>
      </c>
      <c r="AA692" s="109" t="str">
        <f>IF(编辑!AM692="","",编辑!AM692)</f>
        <v/>
      </c>
      <c r="AB692" s="109" t="str">
        <f>IF(编辑!AN692="","",编辑!AN692)</f>
        <v/>
      </c>
      <c r="AC692" s="111" t="str">
        <f>IF(编辑!AO692="","",编辑!AO692)</f>
        <v/>
      </c>
    </row>
    <row r="693" spans="1:29">
      <c r="A693" s="109">
        <f>IF(编辑!A693="","",编辑!A693)</f>
        <v>120194</v>
      </c>
      <c r="B693" s="109" t="str">
        <f>IF(编辑!B693="","",编辑!B693)</f>
        <v>日常任务</v>
      </c>
      <c r="C693" s="109">
        <f>IF(编辑!I693="","",编辑!I693)</f>
        <v>1800</v>
      </c>
      <c r="D693" s="109">
        <f>IF(编辑!J693="","",编辑!J693)</f>
        <v>0</v>
      </c>
      <c r="E693" s="109" t="str">
        <f>IF(编辑!K693="","",编辑!K693)</f>
        <v/>
      </c>
      <c r="F693" s="109">
        <f>IF(编辑!L693="","",编辑!L693)</f>
        <v>3005</v>
      </c>
      <c r="G693" s="109">
        <f>IF(编辑!N693="","",编辑!N693)</f>
        <v>1</v>
      </c>
      <c r="H693" s="109">
        <f>IF(编辑!O693="","",编辑!O693)</f>
        <v>1</v>
      </c>
      <c r="I693" s="109">
        <f>IF(编辑!P693="","",编辑!P693)</f>
        <v>100</v>
      </c>
      <c r="J693" s="109">
        <f>IF(编辑!Q693="","",编辑!Q693)</f>
        <v>3105</v>
      </c>
      <c r="K693" s="109">
        <f>IF(编辑!S693="","",编辑!S693)</f>
        <v>1</v>
      </c>
      <c r="L693" s="109">
        <f>IF(编辑!T693="","",编辑!T693)</f>
        <v>1</v>
      </c>
      <c r="M693" s="109">
        <f>IF(编辑!U693="","",编辑!U693)</f>
        <v>100</v>
      </c>
      <c r="N693" s="109">
        <f>IF(编辑!V693="","",编辑!V693)</f>
        <v>3405</v>
      </c>
      <c r="O693" s="109">
        <f>IF(编辑!X693="","",编辑!X693)</f>
        <v>1</v>
      </c>
      <c r="P693" s="109">
        <f>IF(编辑!Y693="","",编辑!Y693)</f>
        <v>1</v>
      </c>
      <c r="Q693" s="109">
        <f>IF(编辑!Z693="","",编辑!Z693)</f>
        <v>100</v>
      </c>
      <c r="R693" s="109" t="str">
        <f>IF(编辑!AA693="","",编辑!AA693)</f>
        <v/>
      </c>
      <c r="S693" s="109" t="str">
        <f>IF(编辑!AC693="","",编辑!AC693)</f>
        <v/>
      </c>
      <c r="T693" s="109" t="str">
        <f>IF(编辑!AD693="","",编辑!AD693)</f>
        <v/>
      </c>
      <c r="U693" s="109" t="str">
        <f>IF(编辑!AE693="","",编辑!AE693)</f>
        <v/>
      </c>
      <c r="V693" s="109" t="str">
        <f>IF(编辑!AF693="","",编辑!AF693)</f>
        <v/>
      </c>
      <c r="W693" s="109" t="str">
        <f>IF(编辑!AH693="","",编辑!AH693)</f>
        <v/>
      </c>
      <c r="X693" s="109" t="str">
        <f>IF(编辑!AI693="","",编辑!AI693)</f>
        <v/>
      </c>
      <c r="Y693" s="109" t="str">
        <f>IF(编辑!AJ693="","",编辑!AJ693)</f>
        <v/>
      </c>
      <c r="Z693" s="109" t="str">
        <f>IF(编辑!AK693="","",编辑!AK693)</f>
        <v/>
      </c>
      <c r="AA693" s="109" t="str">
        <f>IF(编辑!AM693="","",编辑!AM693)</f>
        <v/>
      </c>
      <c r="AB693" s="109" t="str">
        <f>IF(编辑!AN693="","",编辑!AN693)</f>
        <v/>
      </c>
      <c r="AC693" s="111" t="str">
        <f>IF(编辑!AO693="","",编辑!AO693)</f>
        <v/>
      </c>
    </row>
    <row r="694" spans="1:29">
      <c r="A694" s="109">
        <f>IF(编辑!A694="","",编辑!A694)</f>
        <v>120195</v>
      </c>
      <c r="B694" s="109" t="str">
        <f>IF(编辑!B694="","",编辑!B694)</f>
        <v>日常任务</v>
      </c>
      <c r="C694" s="109">
        <f>IF(编辑!I694="","",编辑!I694)</f>
        <v>1800</v>
      </c>
      <c r="D694" s="109">
        <f>IF(编辑!J694="","",编辑!J694)</f>
        <v>0</v>
      </c>
      <c r="E694" s="109" t="str">
        <f>IF(编辑!K694="","",编辑!K694)</f>
        <v/>
      </c>
      <c r="F694" s="109">
        <f>IF(编辑!L694="","",编辑!L694)</f>
        <v>3005</v>
      </c>
      <c r="G694" s="109">
        <f>IF(编辑!N694="","",编辑!N694)</f>
        <v>1</v>
      </c>
      <c r="H694" s="109">
        <f>IF(编辑!O694="","",编辑!O694)</f>
        <v>1</v>
      </c>
      <c r="I694" s="109">
        <f>IF(编辑!P694="","",编辑!P694)</f>
        <v>100</v>
      </c>
      <c r="J694" s="109">
        <f>IF(编辑!Q694="","",编辑!Q694)</f>
        <v>3105</v>
      </c>
      <c r="K694" s="109">
        <f>IF(编辑!S694="","",编辑!S694)</f>
        <v>1</v>
      </c>
      <c r="L694" s="109">
        <f>IF(编辑!T694="","",编辑!T694)</f>
        <v>1</v>
      </c>
      <c r="M694" s="109">
        <f>IF(编辑!U694="","",编辑!U694)</f>
        <v>100</v>
      </c>
      <c r="N694" s="109">
        <f>IF(编辑!V694="","",编辑!V694)</f>
        <v>3405</v>
      </c>
      <c r="O694" s="109">
        <f>IF(编辑!X694="","",编辑!X694)</f>
        <v>1</v>
      </c>
      <c r="P694" s="109">
        <f>IF(编辑!Y694="","",编辑!Y694)</f>
        <v>1</v>
      </c>
      <c r="Q694" s="109">
        <f>IF(编辑!Z694="","",编辑!Z694)</f>
        <v>100</v>
      </c>
      <c r="R694" s="109" t="str">
        <f>IF(编辑!AA694="","",编辑!AA694)</f>
        <v/>
      </c>
      <c r="S694" s="109" t="str">
        <f>IF(编辑!AC694="","",编辑!AC694)</f>
        <v/>
      </c>
      <c r="T694" s="109" t="str">
        <f>IF(编辑!AD694="","",编辑!AD694)</f>
        <v/>
      </c>
      <c r="U694" s="109" t="str">
        <f>IF(编辑!AE694="","",编辑!AE694)</f>
        <v/>
      </c>
      <c r="V694" s="109" t="str">
        <f>IF(编辑!AF694="","",编辑!AF694)</f>
        <v/>
      </c>
      <c r="W694" s="109" t="str">
        <f>IF(编辑!AH694="","",编辑!AH694)</f>
        <v/>
      </c>
      <c r="X694" s="109" t="str">
        <f>IF(编辑!AI694="","",编辑!AI694)</f>
        <v/>
      </c>
      <c r="Y694" s="109" t="str">
        <f>IF(编辑!AJ694="","",编辑!AJ694)</f>
        <v/>
      </c>
      <c r="Z694" s="109" t="str">
        <f>IF(编辑!AK694="","",编辑!AK694)</f>
        <v/>
      </c>
      <c r="AA694" s="109" t="str">
        <f>IF(编辑!AM694="","",编辑!AM694)</f>
        <v/>
      </c>
      <c r="AB694" s="109" t="str">
        <f>IF(编辑!AN694="","",编辑!AN694)</f>
        <v/>
      </c>
      <c r="AC694" s="111" t="str">
        <f>IF(编辑!AO694="","",编辑!AO694)</f>
        <v/>
      </c>
    </row>
    <row r="695" spans="1:29">
      <c r="A695" s="109">
        <f>IF(编辑!A695="","",编辑!A695)</f>
        <v>120196</v>
      </c>
      <c r="B695" s="109" t="str">
        <f>IF(编辑!B695="","",编辑!B695)</f>
        <v>日常任务</v>
      </c>
      <c r="C695" s="109">
        <f>IF(编辑!I695="","",编辑!I695)</f>
        <v>1800</v>
      </c>
      <c r="D695" s="109">
        <f>IF(编辑!J695="","",编辑!J695)</f>
        <v>0</v>
      </c>
      <c r="E695" s="109" t="str">
        <f>IF(编辑!K695="","",编辑!K695)</f>
        <v/>
      </c>
      <c r="F695" s="109">
        <f>IF(编辑!L695="","",编辑!L695)</f>
        <v>3005</v>
      </c>
      <c r="G695" s="109">
        <f>IF(编辑!N695="","",编辑!N695)</f>
        <v>1</v>
      </c>
      <c r="H695" s="109">
        <f>IF(编辑!O695="","",编辑!O695)</f>
        <v>1</v>
      </c>
      <c r="I695" s="109">
        <f>IF(编辑!P695="","",编辑!P695)</f>
        <v>100</v>
      </c>
      <c r="J695" s="109">
        <f>IF(编辑!Q695="","",编辑!Q695)</f>
        <v>3105</v>
      </c>
      <c r="K695" s="109">
        <f>IF(编辑!S695="","",编辑!S695)</f>
        <v>1</v>
      </c>
      <c r="L695" s="109">
        <f>IF(编辑!T695="","",编辑!T695)</f>
        <v>1</v>
      </c>
      <c r="M695" s="109">
        <f>IF(编辑!U695="","",编辑!U695)</f>
        <v>100</v>
      </c>
      <c r="N695" s="109">
        <f>IF(编辑!V695="","",编辑!V695)</f>
        <v>3405</v>
      </c>
      <c r="O695" s="109">
        <f>IF(编辑!X695="","",编辑!X695)</f>
        <v>1</v>
      </c>
      <c r="P695" s="109">
        <f>IF(编辑!Y695="","",编辑!Y695)</f>
        <v>1</v>
      </c>
      <c r="Q695" s="109">
        <f>IF(编辑!Z695="","",编辑!Z695)</f>
        <v>100</v>
      </c>
      <c r="R695" s="109" t="str">
        <f>IF(编辑!AA695="","",编辑!AA695)</f>
        <v/>
      </c>
      <c r="S695" s="109" t="str">
        <f>IF(编辑!AC695="","",编辑!AC695)</f>
        <v/>
      </c>
      <c r="T695" s="109" t="str">
        <f>IF(编辑!AD695="","",编辑!AD695)</f>
        <v/>
      </c>
      <c r="U695" s="109" t="str">
        <f>IF(编辑!AE695="","",编辑!AE695)</f>
        <v/>
      </c>
      <c r="V695" s="109" t="str">
        <f>IF(编辑!AF695="","",编辑!AF695)</f>
        <v/>
      </c>
      <c r="W695" s="109" t="str">
        <f>IF(编辑!AH695="","",编辑!AH695)</f>
        <v/>
      </c>
      <c r="X695" s="109" t="str">
        <f>IF(编辑!AI695="","",编辑!AI695)</f>
        <v/>
      </c>
      <c r="Y695" s="109" t="str">
        <f>IF(编辑!AJ695="","",编辑!AJ695)</f>
        <v/>
      </c>
      <c r="Z695" s="109" t="str">
        <f>IF(编辑!AK695="","",编辑!AK695)</f>
        <v/>
      </c>
      <c r="AA695" s="109" t="str">
        <f>IF(编辑!AM695="","",编辑!AM695)</f>
        <v/>
      </c>
      <c r="AB695" s="109" t="str">
        <f>IF(编辑!AN695="","",编辑!AN695)</f>
        <v/>
      </c>
      <c r="AC695" s="111" t="str">
        <f>IF(编辑!AO695="","",编辑!AO695)</f>
        <v/>
      </c>
    </row>
    <row r="696" spans="1:29">
      <c r="A696" s="109">
        <f>IF(编辑!A696="","",编辑!A696)</f>
        <v>120197</v>
      </c>
      <c r="B696" s="109" t="str">
        <f>IF(编辑!B696="","",编辑!B696)</f>
        <v>日常任务</v>
      </c>
      <c r="C696" s="109">
        <f>IF(编辑!I696="","",编辑!I696)</f>
        <v>1800</v>
      </c>
      <c r="D696" s="109">
        <f>IF(编辑!J696="","",编辑!J696)</f>
        <v>0</v>
      </c>
      <c r="E696" s="109" t="str">
        <f>IF(编辑!K696="","",编辑!K696)</f>
        <v/>
      </c>
      <c r="F696" s="109">
        <f>IF(编辑!L696="","",编辑!L696)</f>
        <v>3005</v>
      </c>
      <c r="G696" s="109">
        <f>IF(编辑!N696="","",编辑!N696)</f>
        <v>1</v>
      </c>
      <c r="H696" s="109">
        <f>IF(编辑!O696="","",编辑!O696)</f>
        <v>1</v>
      </c>
      <c r="I696" s="109">
        <f>IF(编辑!P696="","",编辑!P696)</f>
        <v>100</v>
      </c>
      <c r="J696" s="109">
        <f>IF(编辑!Q696="","",编辑!Q696)</f>
        <v>3105</v>
      </c>
      <c r="K696" s="109">
        <f>IF(编辑!S696="","",编辑!S696)</f>
        <v>1</v>
      </c>
      <c r="L696" s="109">
        <f>IF(编辑!T696="","",编辑!T696)</f>
        <v>1</v>
      </c>
      <c r="M696" s="109">
        <f>IF(编辑!U696="","",编辑!U696)</f>
        <v>100</v>
      </c>
      <c r="N696" s="109">
        <f>IF(编辑!V696="","",编辑!V696)</f>
        <v>3405</v>
      </c>
      <c r="O696" s="109">
        <f>IF(编辑!X696="","",编辑!X696)</f>
        <v>1</v>
      </c>
      <c r="P696" s="109">
        <f>IF(编辑!Y696="","",编辑!Y696)</f>
        <v>1</v>
      </c>
      <c r="Q696" s="109">
        <f>IF(编辑!Z696="","",编辑!Z696)</f>
        <v>100</v>
      </c>
      <c r="R696" s="109" t="str">
        <f>IF(编辑!AA696="","",编辑!AA696)</f>
        <v/>
      </c>
      <c r="S696" s="109" t="str">
        <f>IF(编辑!AC696="","",编辑!AC696)</f>
        <v/>
      </c>
      <c r="T696" s="109" t="str">
        <f>IF(编辑!AD696="","",编辑!AD696)</f>
        <v/>
      </c>
      <c r="U696" s="109" t="str">
        <f>IF(编辑!AE696="","",编辑!AE696)</f>
        <v/>
      </c>
      <c r="V696" s="109" t="str">
        <f>IF(编辑!AF696="","",编辑!AF696)</f>
        <v/>
      </c>
      <c r="W696" s="109" t="str">
        <f>IF(编辑!AH696="","",编辑!AH696)</f>
        <v/>
      </c>
      <c r="X696" s="109" t="str">
        <f>IF(编辑!AI696="","",编辑!AI696)</f>
        <v/>
      </c>
      <c r="Y696" s="109" t="str">
        <f>IF(编辑!AJ696="","",编辑!AJ696)</f>
        <v/>
      </c>
      <c r="Z696" s="109" t="str">
        <f>IF(编辑!AK696="","",编辑!AK696)</f>
        <v/>
      </c>
      <c r="AA696" s="109" t="str">
        <f>IF(编辑!AM696="","",编辑!AM696)</f>
        <v/>
      </c>
      <c r="AB696" s="109" t="str">
        <f>IF(编辑!AN696="","",编辑!AN696)</f>
        <v/>
      </c>
      <c r="AC696" s="111" t="str">
        <f>IF(编辑!AO696="","",编辑!AO696)</f>
        <v/>
      </c>
    </row>
    <row r="697" spans="1:29">
      <c r="A697" s="109">
        <f>IF(编辑!A697="","",编辑!A697)</f>
        <v>120198</v>
      </c>
      <c r="B697" s="109" t="str">
        <f>IF(编辑!B697="","",编辑!B697)</f>
        <v>日常任务</v>
      </c>
      <c r="C697" s="109">
        <f>IF(编辑!I697="","",编辑!I697)</f>
        <v>1800</v>
      </c>
      <c r="D697" s="109">
        <f>IF(编辑!J697="","",编辑!J697)</f>
        <v>0</v>
      </c>
      <c r="E697" s="109" t="str">
        <f>IF(编辑!K697="","",编辑!K697)</f>
        <v/>
      </c>
      <c r="F697" s="109">
        <f>IF(编辑!L697="","",编辑!L697)</f>
        <v>3005</v>
      </c>
      <c r="G697" s="109">
        <f>IF(编辑!N697="","",编辑!N697)</f>
        <v>1</v>
      </c>
      <c r="H697" s="109">
        <f>IF(编辑!O697="","",编辑!O697)</f>
        <v>1</v>
      </c>
      <c r="I697" s="109">
        <f>IF(编辑!P697="","",编辑!P697)</f>
        <v>100</v>
      </c>
      <c r="J697" s="109">
        <f>IF(编辑!Q697="","",编辑!Q697)</f>
        <v>3105</v>
      </c>
      <c r="K697" s="109">
        <f>IF(编辑!S697="","",编辑!S697)</f>
        <v>1</v>
      </c>
      <c r="L697" s="109">
        <f>IF(编辑!T697="","",编辑!T697)</f>
        <v>1</v>
      </c>
      <c r="M697" s="109">
        <f>IF(编辑!U697="","",编辑!U697)</f>
        <v>100</v>
      </c>
      <c r="N697" s="109">
        <f>IF(编辑!V697="","",编辑!V697)</f>
        <v>3405</v>
      </c>
      <c r="O697" s="109">
        <f>IF(编辑!X697="","",编辑!X697)</f>
        <v>1</v>
      </c>
      <c r="P697" s="109">
        <f>IF(编辑!Y697="","",编辑!Y697)</f>
        <v>1</v>
      </c>
      <c r="Q697" s="109">
        <f>IF(编辑!Z697="","",编辑!Z697)</f>
        <v>100</v>
      </c>
      <c r="R697" s="109" t="str">
        <f>IF(编辑!AA697="","",编辑!AA697)</f>
        <v/>
      </c>
      <c r="S697" s="109" t="str">
        <f>IF(编辑!AC697="","",编辑!AC697)</f>
        <v/>
      </c>
      <c r="T697" s="109" t="str">
        <f>IF(编辑!AD697="","",编辑!AD697)</f>
        <v/>
      </c>
      <c r="U697" s="109" t="str">
        <f>IF(编辑!AE697="","",编辑!AE697)</f>
        <v/>
      </c>
      <c r="V697" s="109" t="str">
        <f>IF(编辑!AF697="","",编辑!AF697)</f>
        <v/>
      </c>
      <c r="W697" s="109" t="str">
        <f>IF(编辑!AH697="","",编辑!AH697)</f>
        <v/>
      </c>
      <c r="X697" s="109" t="str">
        <f>IF(编辑!AI697="","",编辑!AI697)</f>
        <v/>
      </c>
      <c r="Y697" s="109" t="str">
        <f>IF(编辑!AJ697="","",编辑!AJ697)</f>
        <v/>
      </c>
      <c r="Z697" s="109" t="str">
        <f>IF(编辑!AK697="","",编辑!AK697)</f>
        <v/>
      </c>
      <c r="AA697" s="109" t="str">
        <f>IF(编辑!AM697="","",编辑!AM697)</f>
        <v/>
      </c>
      <c r="AB697" s="109" t="str">
        <f>IF(编辑!AN697="","",编辑!AN697)</f>
        <v/>
      </c>
      <c r="AC697" s="111" t="str">
        <f>IF(编辑!AO697="","",编辑!AO697)</f>
        <v/>
      </c>
    </row>
    <row r="698" spans="1:29">
      <c r="A698" s="109">
        <f>IF(编辑!A698="","",编辑!A698)</f>
        <v>120199</v>
      </c>
      <c r="B698" s="109" t="str">
        <f>IF(编辑!B698="","",编辑!B698)</f>
        <v>日常任务</v>
      </c>
      <c r="C698" s="109">
        <f>IF(编辑!I698="","",编辑!I698)</f>
        <v>1800</v>
      </c>
      <c r="D698" s="109">
        <f>IF(编辑!J698="","",编辑!J698)</f>
        <v>0</v>
      </c>
      <c r="E698" s="109" t="str">
        <f>IF(编辑!K698="","",编辑!K698)</f>
        <v/>
      </c>
      <c r="F698" s="109">
        <f>IF(编辑!L698="","",编辑!L698)</f>
        <v>3005</v>
      </c>
      <c r="G698" s="109">
        <f>IF(编辑!N698="","",编辑!N698)</f>
        <v>1</v>
      </c>
      <c r="H698" s="109">
        <f>IF(编辑!O698="","",编辑!O698)</f>
        <v>1</v>
      </c>
      <c r="I698" s="109">
        <f>IF(编辑!P698="","",编辑!P698)</f>
        <v>100</v>
      </c>
      <c r="J698" s="109">
        <f>IF(编辑!Q698="","",编辑!Q698)</f>
        <v>3105</v>
      </c>
      <c r="K698" s="109">
        <f>IF(编辑!S698="","",编辑!S698)</f>
        <v>1</v>
      </c>
      <c r="L698" s="109">
        <f>IF(编辑!T698="","",编辑!T698)</f>
        <v>1</v>
      </c>
      <c r="M698" s="109">
        <f>IF(编辑!U698="","",编辑!U698)</f>
        <v>100</v>
      </c>
      <c r="N698" s="109">
        <f>IF(编辑!V698="","",编辑!V698)</f>
        <v>3405</v>
      </c>
      <c r="O698" s="109">
        <f>IF(编辑!X698="","",编辑!X698)</f>
        <v>1</v>
      </c>
      <c r="P698" s="109">
        <f>IF(编辑!Y698="","",编辑!Y698)</f>
        <v>1</v>
      </c>
      <c r="Q698" s="109">
        <f>IF(编辑!Z698="","",编辑!Z698)</f>
        <v>100</v>
      </c>
      <c r="R698" s="109" t="str">
        <f>IF(编辑!AA698="","",编辑!AA698)</f>
        <v/>
      </c>
      <c r="S698" s="109" t="str">
        <f>IF(编辑!AC698="","",编辑!AC698)</f>
        <v/>
      </c>
      <c r="T698" s="109" t="str">
        <f>IF(编辑!AD698="","",编辑!AD698)</f>
        <v/>
      </c>
      <c r="U698" s="109" t="str">
        <f>IF(编辑!AE698="","",编辑!AE698)</f>
        <v/>
      </c>
      <c r="V698" s="109" t="str">
        <f>IF(编辑!AF698="","",编辑!AF698)</f>
        <v/>
      </c>
      <c r="W698" s="109" t="str">
        <f>IF(编辑!AH698="","",编辑!AH698)</f>
        <v/>
      </c>
      <c r="X698" s="109" t="str">
        <f>IF(编辑!AI698="","",编辑!AI698)</f>
        <v/>
      </c>
      <c r="Y698" s="109" t="str">
        <f>IF(编辑!AJ698="","",编辑!AJ698)</f>
        <v/>
      </c>
      <c r="Z698" s="109" t="str">
        <f>IF(编辑!AK698="","",编辑!AK698)</f>
        <v/>
      </c>
      <c r="AA698" s="109" t="str">
        <f>IF(编辑!AM698="","",编辑!AM698)</f>
        <v/>
      </c>
      <c r="AB698" s="109" t="str">
        <f>IF(编辑!AN698="","",编辑!AN698)</f>
        <v/>
      </c>
      <c r="AC698" s="111" t="str">
        <f>IF(编辑!AO698="","",编辑!AO698)</f>
        <v/>
      </c>
    </row>
    <row r="699" spans="1:29">
      <c r="A699" s="109">
        <f>IF(编辑!A699="","",编辑!A699)</f>
        <v>120200</v>
      </c>
      <c r="B699" s="109" t="str">
        <f>IF(编辑!B699="","",编辑!B699)</f>
        <v>日常任务</v>
      </c>
      <c r="C699" s="109">
        <f>IF(编辑!I699="","",编辑!I699)</f>
        <v>1800</v>
      </c>
      <c r="D699" s="109">
        <f>IF(编辑!J699="","",编辑!J699)</f>
        <v>0</v>
      </c>
      <c r="E699" s="109" t="str">
        <f>IF(编辑!K699="","",编辑!K699)</f>
        <v/>
      </c>
      <c r="F699" s="109">
        <f>IF(编辑!L699="","",编辑!L699)</f>
        <v>3005</v>
      </c>
      <c r="G699" s="109">
        <f>IF(编辑!N699="","",编辑!N699)</f>
        <v>1</v>
      </c>
      <c r="H699" s="109">
        <f>IF(编辑!O699="","",编辑!O699)</f>
        <v>1</v>
      </c>
      <c r="I699" s="109">
        <f>IF(编辑!P699="","",编辑!P699)</f>
        <v>100</v>
      </c>
      <c r="J699" s="109">
        <f>IF(编辑!Q699="","",编辑!Q699)</f>
        <v>3105</v>
      </c>
      <c r="K699" s="109">
        <f>IF(编辑!S699="","",编辑!S699)</f>
        <v>1</v>
      </c>
      <c r="L699" s="109">
        <f>IF(编辑!T699="","",编辑!T699)</f>
        <v>1</v>
      </c>
      <c r="M699" s="109">
        <f>IF(编辑!U699="","",编辑!U699)</f>
        <v>100</v>
      </c>
      <c r="N699" s="109">
        <f>IF(编辑!V699="","",编辑!V699)</f>
        <v>3405</v>
      </c>
      <c r="O699" s="109">
        <f>IF(编辑!X699="","",编辑!X699)</f>
        <v>1</v>
      </c>
      <c r="P699" s="109">
        <f>IF(编辑!Y699="","",编辑!Y699)</f>
        <v>1</v>
      </c>
      <c r="Q699" s="109">
        <f>IF(编辑!Z699="","",编辑!Z699)</f>
        <v>100</v>
      </c>
      <c r="R699" s="109" t="str">
        <f>IF(编辑!AA699="","",编辑!AA699)</f>
        <v/>
      </c>
      <c r="S699" s="109" t="str">
        <f>IF(编辑!AC699="","",编辑!AC699)</f>
        <v/>
      </c>
      <c r="T699" s="109" t="str">
        <f>IF(编辑!AD699="","",编辑!AD699)</f>
        <v/>
      </c>
      <c r="U699" s="109" t="str">
        <f>IF(编辑!AE699="","",编辑!AE699)</f>
        <v/>
      </c>
      <c r="V699" s="109" t="str">
        <f>IF(编辑!AF699="","",编辑!AF699)</f>
        <v/>
      </c>
      <c r="W699" s="109" t="str">
        <f>IF(编辑!AH699="","",编辑!AH699)</f>
        <v/>
      </c>
      <c r="X699" s="109" t="str">
        <f>IF(编辑!AI699="","",编辑!AI699)</f>
        <v/>
      </c>
      <c r="Y699" s="109" t="str">
        <f>IF(编辑!AJ699="","",编辑!AJ699)</f>
        <v/>
      </c>
      <c r="Z699" s="109" t="str">
        <f>IF(编辑!AK699="","",编辑!AK699)</f>
        <v/>
      </c>
      <c r="AA699" s="109" t="str">
        <f>IF(编辑!AM699="","",编辑!AM699)</f>
        <v/>
      </c>
      <c r="AB699" s="109" t="str">
        <f>IF(编辑!AN699="","",编辑!AN699)</f>
        <v/>
      </c>
      <c r="AC699" s="111" t="str">
        <f>IF(编辑!AO699="","",编辑!AO699)</f>
        <v/>
      </c>
    </row>
    <row r="700" spans="1:29">
      <c r="A700" s="109">
        <f>IF(编辑!A700="","",编辑!A700)</f>
        <v>120201</v>
      </c>
      <c r="B700" s="109" t="str">
        <f>IF(编辑!B700="","",编辑!B700)</f>
        <v>日常任务</v>
      </c>
      <c r="C700" s="109">
        <f>IF(编辑!I700="","",编辑!I700)</f>
        <v>1800</v>
      </c>
      <c r="D700" s="109">
        <f>IF(编辑!J700="","",编辑!J700)</f>
        <v>0</v>
      </c>
      <c r="E700" s="109" t="str">
        <f>IF(编辑!K700="","",编辑!K700)</f>
        <v/>
      </c>
      <c r="F700" s="109">
        <f>IF(编辑!L700="","",编辑!L700)</f>
        <v>3005</v>
      </c>
      <c r="G700" s="109">
        <f>IF(编辑!N700="","",编辑!N700)</f>
        <v>1</v>
      </c>
      <c r="H700" s="109">
        <f>IF(编辑!O700="","",编辑!O700)</f>
        <v>1</v>
      </c>
      <c r="I700" s="109">
        <f>IF(编辑!P700="","",编辑!P700)</f>
        <v>100</v>
      </c>
      <c r="J700" s="109">
        <f>IF(编辑!Q700="","",编辑!Q700)</f>
        <v>3105</v>
      </c>
      <c r="K700" s="109">
        <f>IF(编辑!S700="","",编辑!S700)</f>
        <v>1</v>
      </c>
      <c r="L700" s="109">
        <f>IF(编辑!T700="","",编辑!T700)</f>
        <v>1</v>
      </c>
      <c r="M700" s="109">
        <f>IF(编辑!U700="","",编辑!U700)</f>
        <v>100</v>
      </c>
      <c r="N700" s="109">
        <f>IF(编辑!V700="","",编辑!V700)</f>
        <v>3405</v>
      </c>
      <c r="O700" s="109">
        <f>IF(编辑!X700="","",编辑!X700)</f>
        <v>1</v>
      </c>
      <c r="P700" s="109">
        <f>IF(编辑!Y700="","",编辑!Y700)</f>
        <v>1</v>
      </c>
      <c r="Q700" s="109">
        <f>IF(编辑!Z700="","",编辑!Z700)</f>
        <v>100</v>
      </c>
      <c r="R700" s="109" t="str">
        <f>IF(编辑!AA700="","",编辑!AA700)</f>
        <v/>
      </c>
      <c r="S700" s="109" t="str">
        <f>IF(编辑!AC700="","",编辑!AC700)</f>
        <v/>
      </c>
      <c r="T700" s="109" t="str">
        <f>IF(编辑!AD700="","",编辑!AD700)</f>
        <v/>
      </c>
      <c r="U700" s="109" t="str">
        <f>IF(编辑!AE700="","",编辑!AE700)</f>
        <v/>
      </c>
      <c r="V700" s="109" t="str">
        <f>IF(编辑!AF700="","",编辑!AF700)</f>
        <v/>
      </c>
      <c r="W700" s="109" t="str">
        <f>IF(编辑!AH700="","",编辑!AH700)</f>
        <v/>
      </c>
      <c r="X700" s="109" t="str">
        <f>IF(编辑!AI700="","",编辑!AI700)</f>
        <v/>
      </c>
      <c r="Y700" s="109" t="str">
        <f>IF(编辑!AJ700="","",编辑!AJ700)</f>
        <v/>
      </c>
      <c r="Z700" s="109" t="str">
        <f>IF(编辑!AK700="","",编辑!AK700)</f>
        <v/>
      </c>
      <c r="AA700" s="109" t="str">
        <f>IF(编辑!AM700="","",编辑!AM700)</f>
        <v/>
      </c>
      <c r="AB700" s="109" t="str">
        <f>IF(编辑!AN700="","",编辑!AN700)</f>
        <v/>
      </c>
      <c r="AC700" s="111" t="str">
        <f>IF(编辑!AO700="","",编辑!AO700)</f>
        <v/>
      </c>
    </row>
    <row r="701" spans="1:29">
      <c r="A701" s="109">
        <f>IF(编辑!A701="","",编辑!A701)</f>
        <v>120202</v>
      </c>
      <c r="B701" s="109" t="str">
        <f>IF(编辑!B701="","",编辑!B701)</f>
        <v>日常任务</v>
      </c>
      <c r="C701" s="109">
        <f>IF(编辑!I701="","",编辑!I701)</f>
        <v>1800</v>
      </c>
      <c r="D701" s="109">
        <f>IF(编辑!J701="","",编辑!J701)</f>
        <v>0</v>
      </c>
      <c r="E701" s="109" t="str">
        <f>IF(编辑!K701="","",编辑!K701)</f>
        <v/>
      </c>
      <c r="F701" s="109">
        <f>IF(编辑!L701="","",编辑!L701)</f>
        <v>3005</v>
      </c>
      <c r="G701" s="109">
        <f>IF(编辑!N701="","",编辑!N701)</f>
        <v>1</v>
      </c>
      <c r="H701" s="109">
        <f>IF(编辑!O701="","",编辑!O701)</f>
        <v>1</v>
      </c>
      <c r="I701" s="109">
        <f>IF(编辑!P701="","",编辑!P701)</f>
        <v>100</v>
      </c>
      <c r="J701" s="109">
        <f>IF(编辑!Q701="","",编辑!Q701)</f>
        <v>3105</v>
      </c>
      <c r="K701" s="109">
        <f>IF(编辑!S701="","",编辑!S701)</f>
        <v>1</v>
      </c>
      <c r="L701" s="109">
        <f>IF(编辑!T701="","",编辑!T701)</f>
        <v>1</v>
      </c>
      <c r="M701" s="109">
        <f>IF(编辑!U701="","",编辑!U701)</f>
        <v>100</v>
      </c>
      <c r="N701" s="109">
        <f>IF(编辑!V701="","",编辑!V701)</f>
        <v>3405</v>
      </c>
      <c r="O701" s="109">
        <f>IF(编辑!X701="","",编辑!X701)</f>
        <v>1</v>
      </c>
      <c r="P701" s="109">
        <f>IF(编辑!Y701="","",编辑!Y701)</f>
        <v>1</v>
      </c>
      <c r="Q701" s="109">
        <f>IF(编辑!Z701="","",编辑!Z701)</f>
        <v>100</v>
      </c>
      <c r="R701" s="109" t="str">
        <f>IF(编辑!AA701="","",编辑!AA701)</f>
        <v/>
      </c>
      <c r="S701" s="109" t="str">
        <f>IF(编辑!AC701="","",编辑!AC701)</f>
        <v/>
      </c>
      <c r="T701" s="109" t="str">
        <f>IF(编辑!AD701="","",编辑!AD701)</f>
        <v/>
      </c>
      <c r="U701" s="109" t="str">
        <f>IF(编辑!AE701="","",编辑!AE701)</f>
        <v/>
      </c>
      <c r="V701" s="109" t="str">
        <f>IF(编辑!AF701="","",编辑!AF701)</f>
        <v/>
      </c>
      <c r="W701" s="109" t="str">
        <f>IF(编辑!AH701="","",编辑!AH701)</f>
        <v/>
      </c>
      <c r="X701" s="109" t="str">
        <f>IF(编辑!AI701="","",编辑!AI701)</f>
        <v/>
      </c>
      <c r="Y701" s="109" t="str">
        <f>IF(编辑!AJ701="","",编辑!AJ701)</f>
        <v/>
      </c>
      <c r="Z701" s="109" t="str">
        <f>IF(编辑!AK701="","",编辑!AK701)</f>
        <v/>
      </c>
      <c r="AA701" s="109" t="str">
        <f>IF(编辑!AM701="","",编辑!AM701)</f>
        <v/>
      </c>
      <c r="AB701" s="109" t="str">
        <f>IF(编辑!AN701="","",编辑!AN701)</f>
        <v/>
      </c>
      <c r="AC701" s="111" t="str">
        <f>IF(编辑!AO701="","",编辑!AO701)</f>
        <v/>
      </c>
    </row>
    <row r="702" spans="1:29">
      <c r="A702" s="109">
        <f>IF(编辑!A702="","",编辑!A702)</f>
        <v>120203</v>
      </c>
      <c r="B702" s="109" t="str">
        <f>IF(编辑!B702="","",编辑!B702)</f>
        <v>日常任务</v>
      </c>
      <c r="C702" s="109">
        <f>IF(编辑!I702="","",编辑!I702)</f>
        <v>1800</v>
      </c>
      <c r="D702" s="109">
        <f>IF(编辑!J702="","",编辑!J702)</f>
        <v>0</v>
      </c>
      <c r="E702" s="109" t="str">
        <f>IF(编辑!K702="","",编辑!K702)</f>
        <v/>
      </c>
      <c r="F702" s="109">
        <f>IF(编辑!L702="","",编辑!L702)</f>
        <v>3005</v>
      </c>
      <c r="G702" s="109">
        <f>IF(编辑!N702="","",编辑!N702)</f>
        <v>1</v>
      </c>
      <c r="H702" s="109">
        <f>IF(编辑!O702="","",编辑!O702)</f>
        <v>1</v>
      </c>
      <c r="I702" s="109">
        <f>IF(编辑!P702="","",编辑!P702)</f>
        <v>100</v>
      </c>
      <c r="J702" s="109">
        <f>IF(编辑!Q702="","",编辑!Q702)</f>
        <v>3105</v>
      </c>
      <c r="K702" s="109">
        <f>IF(编辑!S702="","",编辑!S702)</f>
        <v>1</v>
      </c>
      <c r="L702" s="109">
        <f>IF(编辑!T702="","",编辑!T702)</f>
        <v>1</v>
      </c>
      <c r="M702" s="109">
        <f>IF(编辑!U702="","",编辑!U702)</f>
        <v>100</v>
      </c>
      <c r="N702" s="109">
        <f>IF(编辑!V702="","",编辑!V702)</f>
        <v>3405</v>
      </c>
      <c r="O702" s="109">
        <f>IF(编辑!X702="","",编辑!X702)</f>
        <v>1</v>
      </c>
      <c r="P702" s="109">
        <f>IF(编辑!Y702="","",编辑!Y702)</f>
        <v>1</v>
      </c>
      <c r="Q702" s="109">
        <f>IF(编辑!Z702="","",编辑!Z702)</f>
        <v>100</v>
      </c>
      <c r="R702" s="109" t="str">
        <f>IF(编辑!AA702="","",编辑!AA702)</f>
        <v/>
      </c>
      <c r="S702" s="109" t="str">
        <f>IF(编辑!AC702="","",编辑!AC702)</f>
        <v/>
      </c>
      <c r="T702" s="109" t="str">
        <f>IF(编辑!AD702="","",编辑!AD702)</f>
        <v/>
      </c>
      <c r="U702" s="109" t="str">
        <f>IF(编辑!AE702="","",编辑!AE702)</f>
        <v/>
      </c>
      <c r="V702" s="109" t="str">
        <f>IF(编辑!AF702="","",编辑!AF702)</f>
        <v/>
      </c>
      <c r="W702" s="109" t="str">
        <f>IF(编辑!AH702="","",编辑!AH702)</f>
        <v/>
      </c>
      <c r="X702" s="109" t="str">
        <f>IF(编辑!AI702="","",编辑!AI702)</f>
        <v/>
      </c>
      <c r="Y702" s="109" t="str">
        <f>IF(编辑!AJ702="","",编辑!AJ702)</f>
        <v/>
      </c>
      <c r="Z702" s="109" t="str">
        <f>IF(编辑!AK702="","",编辑!AK702)</f>
        <v/>
      </c>
      <c r="AA702" s="109" t="str">
        <f>IF(编辑!AM702="","",编辑!AM702)</f>
        <v/>
      </c>
      <c r="AB702" s="109" t="str">
        <f>IF(编辑!AN702="","",编辑!AN702)</f>
        <v/>
      </c>
      <c r="AC702" s="111" t="str">
        <f>IF(编辑!AO702="","",编辑!AO702)</f>
        <v/>
      </c>
    </row>
    <row r="703" spans="1:29">
      <c r="A703" s="109">
        <f>IF(编辑!A703="","",编辑!A703)</f>
        <v>120204</v>
      </c>
      <c r="B703" s="109" t="str">
        <f>IF(编辑!B703="","",编辑!B703)</f>
        <v>日常任务</v>
      </c>
      <c r="C703" s="109">
        <f>IF(编辑!I703="","",编辑!I703)</f>
        <v>1800</v>
      </c>
      <c r="D703" s="109">
        <f>IF(编辑!J703="","",编辑!J703)</f>
        <v>0</v>
      </c>
      <c r="E703" s="109" t="str">
        <f>IF(编辑!K703="","",编辑!K703)</f>
        <v/>
      </c>
      <c r="F703" s="109">
        <f>IF(编辑!L703="","",编辑!L703)</f>
        <v>3005</v>
      </c>
      <c r="G703" s="109">
        <f>IF(编辑!N703="","",编辑!N703)</f>
        <v>1</v>
      </c>
      <c r="H703" s="109">
        <f>IF(编辑!O703="","",编辑!O703)</f>
        <v>1</v>
      </c>
      <c r="I703" s="109">
        <f>IF(编辑!P703="","",编辑!P703)</f>
        <v>100</v>
      </c>
      <c r="J703" s="109">
        <f>IF(编辑!Q703="","",编辑!Q703)</f>
        <v>3105</v>
      </c>
      <c r="K703" s="109">
        <f>IF(编辑!S703="","",编辑!S703)</f>
        <v>1</v>
      </c>
      <c r="L703" s="109">
        <f>IF(编辑!T703="","",编辑!T703)</f>
        <v>1</v>
      </c>
      <c r="M703" s="109">
        <f>IF(编辑!U703="","",编辑!U703)</f>
        <v>100</v>
      </c>
      <c r="N703" s="109">
        <f>IF(编辑!V703="","",编辑!V703)</f>
        <v>3405</v>
      </c>
      <c r="O703" s="109">
        <f>IF(编辑!X703="","",编辑!X703)</f>
        <v>1</v>
      </c>
      <c r="P703" s="109">
        <f>IF(编辑!Y703="","",编辑!Y703)</f>
        <v>1</v>
      </c>
      <c r="Q703" s="109">
        <f>IF(编辑!Z703="","",编辑!Z703)</f>
        <v>100</v>
      </c>
      <c r="R703" s="109" t="str">
        <f>IF(编辑!AA703="","",编辑!AA703)</f>
        <v/>
      </c>
      <c r="S703" s="109" t="str">
        <f>IF(编辑!AC703="","",编辑!AC703)</f>
        <v/>
      </c>
      <c r="T703" s="109" t="str">
        <f>IF(编辑!AD703="","",编辑!AD703)</f>
        <v/>
      </c>
      <c r="U703" s="109" t="str">
        <f>IF(编辑!AE703="","",编辑!AE703)</f>
        <v/>
      </c>
      <c r="V703" s="109" t="str">
        <f>IF(编辑!AF703="","",编辑!AF703)</f>
        <v/>
      </c>
      <c r="W703" s="109" t="str">
        <f>IF(编辑!AH703="","",编辑!AH703)</f>
        <v/>
      </c>
      <c r="X703" s="109" t="str">
        <f>IF(编辑!AI703="","",编辑!AI703)</f>
        <v/>
      </c>
      <c r="Y703" s="109" t="str">
        <f>IF(编辑!AJ703="","",编辑!AJ703)</f>
        <v/>
      </c>
      <c r="Z703" s="109" t="str">
        <f>IF(编辑!AK703="","",编辑!AK703)</f>
        <v/>
      </c>
      <c r="AA703" s="109" t="str">
        <f>IF(编辑!AM703="","",编辑!AM703)</f>
        <v/>
      </c>
      <c r="AB703" s="109" t="str">
        <f>IF(编辑!AN703="","",编辑!AN703)</f>
        <v/>
      </c>
      <c r="AC703" s="111" t="str">
        <f>IF(编辑!AO703="","",编辑!AO703)</f>
        <v/>
      </c>
    </row>
    <row r="704" spans="1:29">
      <c r="A704" s="109">
        <f>IF(编辑!A704="","",编辑!A704)</f>
        <v>120205</v>
      </c>
      <c r="B704" s="109" t="str">
        <f>IF(编辑!B704="","",编辑!B704)</f>
        <v>日常任务</v>
      </c>
      <c r="C704" s="109">
        <f>IF(编辑!I704="","",编辑!I704)</f>
        <v>1800</v>
      </c>
      <c r="D704" s="109">
        <f>IF(编辑!J704="","",编辑!J704)</f>
        <v>0</v>
      </c>
      <c r="E704" s="109" t="str">
        <f>IF(编辑!K704="","",编辑!K704)</f>
        <v/>
      </c>
      <c r="F704" s="109">
        <f>IF(编辑!L704="","",编辑!L704)</f>
        <v>3005</v>
      </c>
      <c r="G704" s="109">
        <f>IF(编辑!N704="","",编辑!N704)</f>
        <v>1</v>
      </c>
      <c r="H704" s="109">
        <f>IF(编辑!O704="","",编辑!O704)</f>
        <v>1</v>
      </c>
      <c r="I704" s="109">
        <f>IF(编辑!P704="","",编辑!P704)</f>
        <v>100</v>
      </c>
      <c r="J704" s="109">
        <f>IF(编辑!Q704="","",编辑!Q704)</f>
        <v>3105</v>
      </c>
      <c r="K704" s="109">
        <f>IF(编辑!S704="","",编辑!S704)</f>
        <v>1</v>
      </c>
      <c r="L704" s="109">
        <f>IF(编辑!T704="","",编辑!T704)</f>
        <v>1</v>
      </c>
      <c r="M704" s="109">
        <f>IF(编辑!U704="","",编辑!U704)</f>
        <v>100</v>
      </c>
      <c r="N704" s="109">
        <f>IF(编辑!V704="","",编辑!V704)</f>
        <v>3405</v>
      </c>
      <c r="O704" s="109">
        <f>IF(编辑!X704="","",编辑!X704)</f>
        <v>1</v>
      </c>
      <c r="P704" s="109">
        <f>IF(编辑!Y704="","",编辑!Y704)</f>
        <v>1</v>
      </c>
      <c r="Q704" s="109">
        <f>IF(编辑!Z704="","",编辑!Z704)</f>
        <v>100</v>
      </c>
      <c r="R704" s="109" t="str">
        <f>IF(编辑!AA704="","",编辑!AA704)</f>
        <v/>
      </c>
      <c r="S704" s="109" t="str">
        <f>IF(编辑!AC704="","",编辑!AC704)</f>
        <v/>
      </c>
      <c r="T704" s="109" t="str">
        <f>IF(编辑!AD704="","",编辑!AD704)</f>
        <v/>
      </c>
      <c r="U704" s="109" t="str">
        <f>IF(编辑!AE704="","",编辑!AE704)</f>
        <v/>
      </c>
      <c r="V704" s="109" t="str">
        <f>IF(编辑!AF704="","",编辑!AF704)</f>
        <v/>
      </c>
      <c r="W704" s="109" t="str">
        <f>IF(编辑!AH704="","",编辑!AH704)</f>
        <v/>
      </c>
      <c r="X704" s="109" t="str">
        <f>IF(编辑!AI704="","",编辑!AI704)</f>
        <v/>
      </c>
      <c r="Y704" s="109" t="str">
        <f>IF(编辑!AJ704="","",编辑!AJ704)</f>
        <v/>
      </c>
      <c r="Z704" s="109" t="str">
        <f>IF(编辑!AK704="","",编辑!AK704)</f>
        <v/>
      </c>
      <c r="AA704" s="109" t="str">
        <f>IF(编辑!AM704="","",编辑!AM704)</f>
        <v/>
      </c>
      <c r="AB704" s="109" t="str">
        <f>IF(编辑!AN704="","",编辑!AN704)</f>
        <v/>
      </c>
      <c r="AC704" s="111" t="str">
        <f>IF(编辑!AO704="","",编辑!AO704)</f>
        <v/>
      </c>
    </row>
    <row r="705" spans="1:29">
      <c r="A705" s="109">
        <f>IF(编辑!A705="","",编辑!A705)</f>
        <v>120206</v>
      </c>
      <c r="B705" s="109" t="str">
        <f>IF(编辑!B705="","",编辑!B705)</f>
        <v>日常任务</v>
      </c>
      <c r="C705" s="109">
        <f>IF(编辑!I705="","",编辑!I705)</f>
        <v>1800</v>
      </c>
      <c r="D705" s="109">
        <f>IF(编辑!J705="","",编辑!J705)</f>
        <v>0</v>
      </c>
      <c r="E705" s="109" t="str">
        <f>IF(编辑!K705="","",编辑!K705)</f>
        <v/>
      </c>
      <c r="F705" s="109">
        <f>IF(编辑!L705="","",编辑!L705)</f>
        <v>3005</v>
      </c>
      <c r="G705" s="109">
        <f>IF(编辑!N705="","",编辑!N705)</f>
        <v>1</v>
      </c>
      <c r="H705" s="109">
        <f>IF(编辑!O705="","",编辑!O705)</f>
        <v>1</v>
      </c>
      <c r="I705" s="109">
        <f>IF(编辑!P705="","",编辑!P705)</f>
        <v>100</v>
      </c>
      <c r="J705" s="109">
        <f>IF(编辑!Q705="","",编辑!Q705)</f>
        <v>3105</v>
      </c>
      <c r="K705" s="109">
        <f>IF(编辑!S705="","",编辑!S705)</f>
        <v>1</v>
      </c>
      <c r="L705" s="109">
        <f>IF(编辑!T705="","",编辑!T705)</f>
        <v>1</v>
      </c>
      <c r="M705" s="109">
        <f>IF(编辑!U705="","",编辑!U705)</f>
        <v>100</v>
      </c>
      <c r="N705" s="109">
        <f>IF(编辑!V705="","",编辑!V705)</f>
        <v>3405</v>
      </c>
      <c r="O705" s="109">
        <f>IF(编辑!X705="","",编辑!X705)</f>
        <v>1</v>
      </c>
      <c r="P705" s="109">
        <f>IF(编辑!Y705="","",编辑!Y705)</f>
        <v>1</v>
      </c>
      <c r="Q705" s="109">
        <f>IF(编辑!Z705="","",编辑!Z705)</f>
        <v>100</v>
      </c>
      <c r="R705" s="109" t="str">
        <f>IF(编辑!AA705="","",编辑!AA705)</f>
        <v/>
      </c>
      <c r="S705" s="109" t="str">
        <f>IF(编辑!AC705="","",编辑!AC705)</f>
        <v/>
      </c>
      <c r="T705" s="109" t="str">
        <f>IF(编辑!AD705="","",编辑!AD705)</f>
        <v/>
      </c>
      <c r="U705" s="109" t="str">
        <f>IF(编辑!AE705="","",编辑!AE705)</f>
        <v/>
      </c>
      <c r="V705" s="109" t="str">
        <f>IF(编辑!AF705="","",编辑!AF705)</f>
        <v/>
      </c>
      <c r="W705" s="109" t="str">
        <f>IF(编辑!AH705="","",编辑!AH705)</f>
        <v/>
      </c>
      <c r="X705" s="109" t="str">
        <f>IF(编辑!AI705="","",编辑!AI705)</f>
        <v/>
      </c>
      <c r="Y705" s="109" t="str">
        <f>IF(编辑!AJ705="","",编辑!AJ705)</f>
        <v/>
      </c>
      <c r="Z705" s="109" t="str">
        <f>IF(编辑!AK705="","",编辑!AK705)</f>
        <v/>
      </c>
      <c r="AA705" s="109" t="str">
        <f>IF(编辑!AM705="","",编辑!AM705)</f>
        <v/>
      </c>
      <c r="AB705" s="109" t="str">
        <f>IF(编辑!AN705="","",编辑!AN705)</f>
        <v/>
      </c>
      <c r="AC705" s="111" t="str">
        <f>IF(编辑!AO705="","",编辑!AO705)</f>
        <v/>
      </c>
    </row>
    <row r="706" spans="1:29">
      <c r="A706" s="109">
        <f>IF(编辑!A706="","",编辑!A706)</f>
        <v>120207</v>
      </c>
      <c r="B706" s="109" t="str">
        <f>IF(编辑!B706="","",编辑!B706)</f>
        <v>日常任务</v>
      </c>
      <c r="C706" s="109">
        <f>IF(编辑!I706="","",编辑!I706)</f>
        <v>1800</v>
      </c>
      <c r="D706" s="109">
        <f>IF(编辑!J706="","",编辑!J706)</f>
        <v>0</v>
      </c>
      <c r="E706" s="109" t="str">
        <f>IF(编辑!K706="","",编辑!K706)</f>
        <v/>
      </c>
      <c r="F706" s="109">
        <f>IF(编辑!L706="","",编辑!L706)</f>
        <v>3006</v>
      </c>
      <c r="G706" s="109">
        <f>IF(编辑!N706="","",编辑!N706)</f>
        <v>1</v>
      </c>
      <c r="H706" s="109">
        <f>IF(编辑!O706="","",编辑!O706)</f>
        <v>1</v>
      </c>
      <c r="I706" s="109">
        <f>IF(编辑!P706="","",编辑!P706)</f>
        <v>50</v>
      </c>
      <c r="J706" s="109">
        <f>IF(编辑!Q706="","",编辑!Q706)</f>
        <v>3106</v>
      </c>
      <c r="K706" s="109">
        <f>IF(编辑!S706="","",编辑!S706)</f>
        <v>1</v>
      </c>
      <c r="L706" s="109">
        <f>IF(编辑!T706="","",编辑!T706)</f>
        <v>1</v>
      </c>
      <c r="M706" s="109">
        <f>IF(编辑!U706="","",编辑!U706)</f>
        <v>50</v>
      </c>
      <c r="N706" s="109">
        <f>IF(编辑!V706="","",编辑!V706)</f>
        <v>3406</v>
      </c>
      <c r="O706" s="109">
        <f>IF(编辑!X706="","",编辑!X706)</f>
        <v>1</v>
      </c>
      <c r="P706" s="109">
        <f>IF(编辑!Y706="","",编辑!Y706)</f>
        <v>1</v>
      </c>
      <c r="Q706" s="109">
        <f>IF(编辑!Z706="","",编辑!Z706)</f>
        <v>50</v>
      </c>
      <c r="R706" s="109" t="str">
        <f>IF(编辑!AA706="","",编辑!AA706)</f>
        <v/>
      </c>
      <c r="S706" s="109" t="str">
        <f>IF(编辑!AC706="","",编辑!AC706)</f>
        <v/>
      </c>
      <c r="T706" s="109" t="str">
        <f>IF(编辑!AD706="","",编辑!AD706)</f>
        <v/>
      </c>
      <c r="U706" s="109" t="str">
        <f>IF(编辑!AE706="","",编辑!AE706)</f>
        <v/>
      </c>
      <c r="V706" s="109" t="str">
        <f>IF(编辑!AF706="","",编辑!AF706)</f>
        <v/>
      </c>
      <c r="W706" s="109" t="str">
        <f>IF(编辑!AH706="","",编辑!AH706)</f>
        <v/>
      </c>
      <c r="X706" s="109" t="str">
        <f>IF(编辑!AI706="","",编辑!AI706)</f>
        <v/>
      </c>
      <c r="Y706" s="109" t="str">
        <f>IF(编辑!AJ706="","",编辑!AJ706)</f>
        <v/>
      </c>
      <c r="Z706" s="109" t="str">
        <f>IF(编辑!AK706="","",编辑!AK706)</f>
        <v/>
      </c>
      <c r="AA706" s="109" t="str">
        <f>IF(编辑!AM706="","",编辑!AM706)</f>
        <v/>
      </c>
      <c r="AB706" s="109" t="str">
        <f>IF(编辑!AN706="","",编辑!AN706)</f>
        <v/>
      </c>
      <c r="AC706" s="111" t="str">
        <f>IF(编辑!AO706="","",编辑!AO706)</f>
        <v/>
      </c>
    </row>
    <row r="707" spans="1:29">
      <c r="A707" s="109">
        <f>IF(编辑!A707="","",编辑!A707)</f>
        <v>120208</v>
      </c>
      <c r="B707" s="109" t="str">
        <f>IF(编辑!B707="","",编辑!B707)</f>
        <v>日常任务</v>
      </c>
      <c r="C707" s="109">
        <f>IF(编辑!I707="","",编辑!I707)</f>
        <v>1800</v>
      </c>
      <c r="D707" s="109">
        <f>IF(编辑!J707="","",编辑!J707)</f>
        <v>0</v>
      </c>
      <c r="E707" s="109" t="str">
        <f>IF(编辑!K707="","",编辑!K707)</f>
        <v/>
      </c>
      <c r="F707" s="109">
        <f>IF(编辑!L707="","",编辑!L707)</f>
        <v>3006</v>
      </c>
      <c r="G707" s="109">
        <f>IF(编辑!N707="","",编辑!N707)</f>
        <v>1</v>
      </c>
      <c r="H707" s="109">
        <f>IF(编辑!O707="","",编辑!O707)</f>
        <v>1</v>
      </c>
      <c r="I707" s="109">
        <f>IF(编辑!P707="","",编辑!P707)</f>
        <v>50</v>
      </c>
      <c r="J707" s="109">
        <f>IF(编辑!Q707="","",编辑!Q707)</f>
        <v>3106</v>
      </c>
      <c r="K707" s="109">
        <f>IF(编辑!S707="","",编辑!S707)</f>
        <v>1</v>
      </c>
      <c r="L707" s="109">
        <f>IF(编辑!T707="","",编辑!T707)</f>
        <v>1</v>
      </c>
      <c r="M707" s="109">
        <f>IF(编辑!U707="","",编辑!U707)</f>
        <v>50</v>
      </c>
      <c r="N707" s="109">
        <f>IF(编辑!V707="","",编辑!V707)</f>
        <v>3406</v>
      </c>
      <c r="O707" s="109">
        <f>IF(编辑!X707="","",编辑!X707)</f>
        <v>1</v>
      </c>
      <c r="P707" s="109">
        <f>IF(编辑!Y707="","",编辑!Y707)</f>
        <v>1</v>
      </c>
      <c r="Q707" s="109">
        <f>IF(编辑!Z707="","",编辑!Z707)</f>
        <v>50</v>
      </c>
      <c r="R707" s="109" t="str">
        <f>IF(编辑!AA707="","",编辑!AA707)</f>
        <v/>
      </c>
      <c r="S707" s="109" t="str">
        <f>IF(编辑!AC707="","",编辑!AC707)</f>
        <v/>
      </c>
      <c r="T707" s="109" t="str">
        <f>IF(编辑!AD707="","",编辑!AD707)</f>
        <v/>
      </c>
      <c r="U707" s="109" t="str">
        <f>IF(编辑!AE707="","",编辑!AE707)</f>
        <v/>
      </c>
      <c r="V707" s="109" t="str">
        <f>IF(编辑!AF707="","",编辑!AF707)</f>
        <v/>
      </c>
      <c r="W707" s="109" t="str">
        <f>IF(编辑!AH707="","",编辑!AH707)</f>
        <v/>
      </c>
      <c r="X707" s="109" t="str">
        <f>IF(编辑!AI707="","",编辑!AI707)</f>
        <v/>
      </c>
      <c r="Y707" s="109" t="str">
        <f>IF(编辑!AJ707="","",编辑!AJ707)</f>
        <v/>
      </c>
      <c r="Z707" s="109" t="str">
        <f>IF(编辑!AK707="","",编辑!AK707)</f>
        <v/>
      </c>
      <c r="AA707" s="109" t="str">
        <f>IF(编辑!AM707="","",编辑!AM707)</f>
        <v/>
      </c>
      <c r="AB707" s="109" t="str">
        <f>IF(编辑!AN707="","",编辑!AN707)</f>
        <v/>
      </c>
      <c r="AC707" s="111" t="str">
        <f>IF(编辑!AO707="","",编辑!AO707)</f>
        <v/>
      </c>
    </row>
    <row r="708" spans="1:29">
      <c r="A708" s="109">
        <f>IF(编辑!A708="","",编辑!A708)</f>
        <v>120209</v>
      </c>
      <c r="B708" s="109" t="str">
        <f>IF(编辑!B708="","",编辑!B708)</f>
        <v>日常任务</v>
      </c>
      <c r="C708" s="109">
        <f>IF(编辑!I708="","",编辑!I708)</f>
        <v>1800</v>
      </c>
      <c r="D708" s="109">
        <f>IF(编辑!J708="","",编辑!J708)</f>
        <v>0</v>
      </c>
      <c r="E708" s="109" t="str">
        <f>IF(编辑!K708="","",编辑!K708)</f>
        <v/>
      </c>
      <c r="F708" s="109">
        <f>IF(编辑!L708="","",编辑!L708)</f>
        <v>3006</v>
      </c>
      <c r="G708" s="109">
        <f>IF(编辑!N708="","",编辑!N708)</f>
        <v>1</v>
      </c>
      <c r="H708" s="109">
        <f>IF(编辑!O708="","",编辑!O708)</f>
        <v>1</v>
      </c>
      <c r="I708" s="109">
        <f>IF(编辑!P708="","",编辑!P708)</f>
        <v>50</v>
      </c>
      <c r="J708" s="109">
        <f>IF(编辑!Q708="","",编辑!Q708)</f>
        <v>3106</v>
      </c>
      <c r="K708" s="109">
        <f>IF(编辑!S708="","",编辑!S708)</f>
        <v>1</v>
      </c>
      <c r="L708" s="109">
        <f>IF(编辑!T708="","",编辑!T708)</f>
        <v>1</v>
      </c>
      <c r="M708" s="109">
        <f>IF(编辑!U708="","",编辑!U708)</f>
        <v>50</v>
      </c>
      <c r="N708" s="109">
        <f>IF(编辑!V708="","",编辑!V708)</f>
        <v>3406</v>
      </c>
      <c r="O708" s="109">
        <f>IF(编辑!X708="","",编辑!X708)</f>
        <v>1</v>
      </c>
      <c r="P708" s="109">
        <f>IF(编辑!Y708="","",编辑!Y708)</f>
        <v>1</v>
      </c>
      <c r="Q708" s="109">
        <f>IF(编辑!Z708="","",编辑!Z708)</f>
        <v>50</v>
      </c>
      <c r="R708" s="109" t="str">
        <f>IF(编辑!AA708="","",编辑!AA708)</f>
        <v/>
      </c>
      <c r="S708" s="109" t="str">
        <f>IF(编辑!AC708="","",编辑!AC708)</f>
        <v/>
      </c>
      <c r="T708" s="109" t="str">
        <f>IF(编辑!AD708="","",编辑!AD708)</f>
        <v/>
      </c>
      <c r="U708" s="109" t="str">
        <f>IF(编辑!AE708="","",编辑!AE708)</f>
        <v/>
      </c>
      <c r="V708" s="109" t="str">
        <f>IF(编辑!AF708="","",编辑!AF708)</f>
        <v/>
      </c>
      <c r="W708" s="109" t="str">
        <f>IF(编辑!AH708="","",编辑!AH708)</f>
        <v/>
      </c>
      <c r="X708" s="109" t="str">
        <f>IF(编辑!AI708="","",编辑!AI708)</f>
        <v/>
      </c>
      <c r="Y708" s="109" t="str">
        <f>IF(编辑!AJ708="","",编辑!AJ708)</f>
        <v/>
      </c>
      <c r="Z708" s="109" t="str">
        <f>IF(编辑!AK708="","",编辑!AK708)</f>
        <v/>
      </c>
      <c r="AA708" s="109" t="str">
        <f>IF(编辑!AM708="","",编辑!AM708)</f>
        <v/>
      </c>
      <c r="AB708" s="109" t="str">
        <f>IF(编辑!AN708="","",编辑!AN708)</f>
        <v/>
      </c>
      <c r="AC708" s="111" t="str">
        <f>IF(编辑!AO708="","",编辑!AO708)</f>
        <v/>
      </c>
    </row>
    <row r="709" spans="1:29">
      <c r="A709" s="109">
        <f>IF(编辑!A709="","",编辑!A709)</f>
        <v>120210</v>
      </c>
      <c r="B709" s="109" t="str">
        <f>IF(编辑!B709="","",编辑!B709)</f>
        <v>日常任务</v>
      </c>
      <c r="C709" s="109">
        <f>IF(编辑!I709="","",编辑!I709)</f>
        <v>1800</v>
      </c>
      <c r="D709" s="109">
        <f>IF(编辑!J709="","",编辑!J709)</f>
        <v>0</v>
      </c>
      <c r="E709" s="109" t="str">
        <f>IF(编辑!K709="","",编辑!K709)</f>
        <v/>
      </c>
      <c r="F709" s="109">
        <f>IF(编辑!L709="","",编辑!L709)</f>
        <v>3006</v>
      </c>
      <c r="G709" s="109">
        <f>IF(编辑!N709="","",编辑!N709)</f>
        <v>1</v>
      </c>
      <c r="H709" s="109">
        <f>IF(编辑!O709="","",编辑!O709)</f>
        <v>1</v>
      </c>
      <c r="I709" s="109">
        <f>IF(编辑!P709="","",编辑!P709)</f>
        <v>50</v>
      </c>
      <c r="J709" s="109">
        <f>IF(编辑!Q709="","",编辑!Q709)</f>
        <v>3106</v>
      </c>
      <c r="K709" s="109">
        <f>IF(编辑!S709="","",编辑!S709)</f>
        <v>1</v>
      </c>
      <c r="L709" s="109">
        <f>IF(编辑!T709="","",编辑!T709)</f>
        <v>1</v>
      </c>
      <c r="M709" s="109">
        <f>IF(编辑!U709="","",编辑!U709)</f>
        <v>50</v>
      </c>
      <c r="N709" s="109">
        <f>IF(编辑!V709="","",编辑!V709)</f>
        <v>3406</v>
      </c>
      <c r="O709" s="109">
        <f>IF(编辑!X709="","",编辑!X709)</f>
        <v>1</v>
      </c>
      <c r="P709" s="109">
        <f>IF(编辑!Y709="","",编辑!Y709)</f>
        <v>1</v>
      </c>
      <c r="Q709" s="109">
        <f>IF(编辑!Z709="","",编辑!Z709)</f>
        <v>50</v>
      </c>
      <c r="R709" s="109" t="str">
        <f>IF(编辑!AA709="","",编辑!AA709)</f>
        <v/>
      </c>
      <c r="S709" s="109" t="str">
        <f>IF(编辑!AC709="","",编辑!AC709)</f>
        <v/>
      </c>
      <c r="T709" s="109" t="str">
        <f>IF(编辑!AD709="","",编辑!AD709)</f>
        <v/>
      </c>
      <c r="U709" s="109" t="str">
        <f>IF(编辑!AE709="","",编辑!AE709)</f>
        <v/>
      </c>
      <c r="V709" s="109" t="str">
        <f>IF(编辑!AF709="","",编辑!AF709)</f>
        <v/>
      </c>
      <c r="W709" s="109" t="str">
        <f>IF(编辑!AH709="","",编辑!AH709)</f>
        <v/>
      </c>
      <c r="X709" s="109" t="str">
        <f>IF(编辑!AI709="","",编辑!AI709)</f>
        <v/>
      </c>
      <c r="Y709" s="109" t="str">
        <f>IF(编辑!AJ709="","",编辑!AJ709)</f>
        <v/>
      </c>
      <c r="Z709" s="109" t="str">
        <f>IF(编辑!AK709="","",编辑!AK709)</f>
        <v/>
      </c>
      <c r="AA709" s="109" t="str">
        <f>IF(编辑!AM709="","",编辑!AM709)</f>
        <v/>
      </c>
      <c r="AB709" s="109" t="str">
        <f>IF(编辑!AN709="","",编辑!AN709)</f>
        <v/>
      </c>
      <c r="AC709" s="111" t="str">
        <f>IF(编辑!AO709="","",编辑!AO709)</f>
        <v/>
      </c>
    </row>
    <row r="710" spans="1:29">
      <c r="A710" s="109">
        <f>IF(编辑!A710="","",编辑!A710)</f>
        <v>120211</v>
      </c>
      <c r="B710" s="109" t="str">
        <f>IF(编辑!B710="","",编辑!B710)</f>
        <v>日常任务</v>
      </c>
      <c r="C710" s="109">
        <f>IF(编辑!I710="","",编辑!I710)</f>
        <v>1800</v>
      </c>
      <c r="D710" s="109">
        <f>IF(编辑!J710="","",编辑!J710)</f>
        <v>0</v>
      </c>
      <c r="E710" s="109" t="str">
        <f>IF(编辑!K710="","",编辑!K710)</f>
        <v/>
      </c>
      <c r="F710" s="109">
        <f>IF(编辑!L710="","",编辑!L710)</f>
        <v>3006</v>
      </c>
      <c r="G710" s="109">
        <f>IF(编辑!N710="","",编辑!N710)</f>
        <v>1</v>
      </c>
      <c r="H710" s="109">
        <f>IF(编辑!O710="","",编辑!O710)</f>
        <v>1</v>
      </c>
      <c r="I710" s="109">
        <f>IF(编辑!P710="","",编辑!P710)</f>
        <v>50</v>
      </c>
      <c r="J710" s="109">
        <f>IF(编辑!Q710="","",编辑!Q710)</f>
        <v>3106</v>
      </c>
      <c r="K710" s="109">
        <f>IF(编辑!S710="","",编辑!S710)</f>
        <v>1</v>
      </c>
      <c r="L710" s="109">
        <f>IF(编辑!T710="","",编辑!T710)</f>
        <v>1</v>
      </c>
      <c r="M710" s="109">
        <f>IF(编辑!U710="","",编辑!U710)</f>
        <v>50</v>
      </c>
      <c r="N710" s="109">
        <f>IF(编辑!V710="","",编辑!V710)</f>
        <v>3406</v>
      </c>
      <c r="O710" s="109">
        <f>IF(编辑!X710="","",编辑!X710)</f>
        <v>1</v>
      </c>
      <c r="P710" s="109">
        <f>IF(编辑!Y710="","",编辑!Y710)</f>
        <v>1</v>
      </c>
      <c r="Q710" s="109">
        <f>IF(编辑!Z710="","",编辑!Z710)</f>
        <v>50</v>
      </c>
      <c r="R710" s="109" t="str">
        <f>IF(编辑!AA710="","",编辑!AA710)</f>
        <v/>
      </c>
      <c r="S710" s="109" t="str">
        <f>IF(编辑!AC710="","",编辑!AC710)</f>
        <v/>
      </c>
      <c r="T710" s="109" t="str">
        <f>IF(编辑!AD710="","",编辑!AD710)</f>
        <v/>
      </c>
      <c r="U710" s="109" t="str">
        <f>IF(编辑!AE710="","",编辑!AE710)</f>
        <v/>
      </c>
      <c r="V710" s="109" t="str">
        <f>IF(编辑!AF710="","",编辑!AF710)</f>
        <v/>
      </c>
      <c r="W710" s="109" t="str">
        <f>IF(编辑!AH710="","",编辑!AH710)</f>
        <v/>
      </c>
      <c r="X710" s="109" t="str">
        <f>IF(编辑!AI710="","",编辑!AI710)</f>
        <v/>
      </c>
      <c r="Y710" s="109" t="str">
        <f>IF(编辑!AJ710="","",编辑!AJ710)</f>
        <v/>
      </c>
      <c r="Z710" s="109" t="str">
        <f>IF(编辑!AK710="","",编辑!AK710)</f>
        <v/>
      </c>
      <c r="AA710" s="109" t="str">
        <f>IF(编辑!AM710="","",编辑!AM710)</f>
        <v/>
      </c>
      <c r="AB710" s="109" t="str">
        <f>IF(编辑!AN710="","",编辑!AN710)</f>
        <v/>
      </c>
      <c r="AC710" s="111" t="str">
        <f>IF(编辑!AO710="","",编辑!AO710)</f>
        <v/>
      </c>
    </row>
    <row r="711" spans="1:29">
      <c r="A711" s="109">
        <f>IF(编辑!A711="","",编辑!A711)</f>
        <v>120212</v>
      </c>
      <c r="B711" s="109" t="str">
        <f>IF(编辑!B711="","",编辑!B711)</f>
        <v>日常任务</v>
      </c>
      <c r="C711" s="109">
        <f>IF(编辑!I711="","",编辑!I711)</f>
        <v>1800</v>
      </c>
      <c r="D711" s="109">
        <f>IF(编辑!J711="","",编辑!J711)</f>
        <v>0</v>
      </c>
      <c r="E711" s="109" t="str">
        <f>IF(编辑!K711="","",编辑!K711)</f>
        <v/>
      </c>
      <c r="F711" s="109">
        <f>IF(编辑!L711="","",编辑!L711)</f>
        <v>3006</v>
      </c>
      <c r="G711" s="109">
        <f>IF(编辑!N711="","",编辑!N711)</f>
        <v>1</v>
      </c>
      <c r="H711" s="109">
        <f>IF(编辑!O711="","",编辑!O711)</f>
        <v>1</v>
      </c>
      <c r="I711" s="109">
        <f>IF(编辑!P711="","",编辑!P711)</f>
        <v>50</v>
      </c>
      <c r="J711" s="109">
        <f>IF(编辑!Q711="","",编辑!Q711)</f>
        <v>3106</v>
      </c>
      <c r="K711" s="109">
        <f>IF(编辑!S711="","",编辑!S711)</f>
        <v>1</v>
      </c>
      <c r="L711" s="109">
        <f>IF(编辑!T711="","",编辑!T711)</f>
        <v>1</v>
      </c>
      <c r="M711" s="109">
        <f>IF(编辑!U711="","",编辑!U711)</f>
        <v>50</v>
      </c>
      <c r="N711" s="109">
        <f>IF(编辑!V711="","",编辑!V711)</f>
        <v>3406</v>
      </c>
      <c r="O711" s="109">
        <f>IF(编辑!X711="","",编辑!X711)</f>
        <v>1</v>
      </c>
      <c r="P711" s="109">
        <f>IF(编辑!Y711="","",编辑!Y711)</f>
        <v>1</v>
      </c>
      <c r="Q711" s="109">
        <f>IF(编辑!Z711="","",编辑!Z711)</f>
        <v>50</v>
      </c>
      <c r="R711" s="109" t="str">
        <f>IF(编辑!AA711="","",编辑!AA711)</f>
        <v/>
      </c>
      <c r="S711" s="109" t="str">
        <f>IF(编辑!AC711="","",编辑!AC711)</f>
        <v/>
      </c>
      <c r="T711" s="109" t="str">
        <f>IF(编辑!AD711="","",编辑!AD711)</f>
        <v/>
      </c>
      <c r="U711" s="109" t="str">
        <f>IF(编辑!AE711="","",编辑!AE711)</f>
        <v/>
      </c>
      <c r="V711" s="109" t="str">
        <f>IF(编辑!AF711="","",编辑!AF711)</f>
        <v/>
      </c>
      <c r="W711" s="109" t="str">
        <f>IF(编辑!AH711="","",编辑!AH711)</f>
        <v/>
      </c>
      <c r="X711" s="109" t="str">
        <f>IF(编辑!AI711="","",编辑!AI711)</f>
        <v/>
      </c>
      <c r="Y711" s="109" t="str">
        <f>IF(编辑!AJ711="","",编辑!AJ711)</f>
        <v/>
      </c>
      <c r="Z711" s="109" t="str">
        <f>IF(编辑!AK711="","",编辑!AK711)</f>
        <v/>
      </c>
      <c r="AA711" s="109" t="str">
        <f>IF(编辑!AM711="","",编辑!AM711)</f>
        <v/>
      </c>
      <c r="AB711" s="109" t="str">
        <f>IF(编辑!AN711="","",编辑!AN711)</f>
        <v/>
      </c>
      <c r="AC711" s="111" t="str">
        <f>IF(编辑!AO711="","",编辑!AO711)</f>
        <v/>
      </c>
    </row>
    <row r="712" spans="1:29">
      <c r="A712" s="109">
        <f>IF(编辑!A712="","",编辑!A712)</f>
        <v>120213</v>
      </c>
      <c r="B712" s="109" t="str">
        <f>IF(编辑!B712="","",编辑!B712)</f>
        <v>日常任务</v>
      </c>
      <c r="C712" s="109">
        <f>IF(编辑!I712="","",编辑!I712)</f>
        <v>1800</v>
      </c>
      <c r="D712" s="109">
        <f>IF(编辑!J712="","",编辑!J712)</f>
        <v>0</v>
      </c>
      <c r="E712" s="109" t="str">
        <f>IF(编辑!K712="","",编辑!K712)</f>
        <v/>
      </c>
      <c r="F712" s="109">
        <f>IF(编辑!L712="","",编辑!L712)</f>
        <v>3006</v>
      </c>
      <c r="G712" s="109">
        <f>IF(编辑!N712="","",编辑!N712)</f>
        <v>1</v>
      </c>
      <c r="H712" s="109">
        <f>IF(编辑!O712="","",编辑!O712)</f>
        <v>1</v>
      </c>
      <c r="I712" s="109">
        <f>IF(编辑!P712="","",编辑!P712)</f>
        <v>50</v>
      </c>
      <c r="J712" s="109">
        <f>IF(编辑!Q712="","",编辑!Q712)</f>
        <v>3106</v>
      </c>
      <c r="K712" s="109">
        <f>IF(编辑!S712="","",编辑!S712)</f>
        <v>1</v>
      </c>
      <c r="L712" s="109">
        <f>IF(编辑!T712="","",编辑!T712)</f>
        <v>1</v>
      </c>
      <c r="M712" s="109">
        <f>IF(编辑!U712="","",编辑!U712)</f>
        <v>50</v>
      </c>
      <c r="N712" s="109">
        <f>IF(编辑!V712="","",编辑!V712)</f>
        <v>3406</v>
      </c>
      <c r="O712" s="109">
        <f>IF(编辑!X712="","",编辑!X712)</f>
        <v>1</v>
      </c>
      <c r="P712" s="109">
        <f>IF(编辑!Y712="","",编辑!Y712)</f>
        <v>1</v>
      </c>
      <c r="Q712" s="109">
        <f>IF(编辑!Z712="","",编辑!Z712)</f>
        <v>50</v>
      </c>
      <c r="R712" s="109" t="str">
        <f>IF(编辑!AA712="","",编辑!AA712)</f>
        <v/>
      </c>
      <c r="S712" s="109" t="str">
        <f>IF(编辑!AC712="","",编辑!AC712)</f>
        <v/>
      </c>
      <c r="T712" s="109" t="str">
        <f>IF(编辑!AD712="","",编辑!AD712)</f>
        <v/>
      </c>
      <c r="U712" s="109" t="str">
        <f>IF(编辑!AE712="","",编辑!AE712)</f>
        <v/>
      </c>
      <c r="V712" s="109" t="str">
        <f>IF(编辑!AF712="","",编辑!AF712)</f>
        <v/>
      </c>
      <c r="W712" s="109" t="str">
        <f>IF(编辑!AH712="","",编辑!AH712)</f>
        <v/>
      </c>
      <c r="X712" s="109" t="str">
        <f>IF(编辑!AI712="","",编辑!AI712)</f>
        <v/>
      </c>
      <c r="Y712" s="109" t="str">
        <f>IF(编辑!AJ712="","",编辑!AJ712)</f>
        <v/>
      </c>
      <c r="Z712" s="109" t="str">
        <f>IF(编辑!AK712="","",编辑!AK712)</f>
        <v/>
      </c>
      <c r="AA712" s="109" t="str">
        <f>IF(编辑!AM712="","",编辑!AM712)</f>
        <v/>
      </c>
      <c r="AB712" s="109" t="str">
        <f>IF(编辑!AN712="","",编辑!AN712)</f>
        <v/>
      </c>
      <c r="AC712" s="111" t="str">
        <f>IF(编辑!AO712="","",编辑!AO712)</f>
        <v/>
      </c>
    </row>
    <row r="713" spans="1:29">
      <c r="A713" s="109">
        <f>IF(编辑!A713="","",编辑!A713)</f>
        <v>120214</v>
      </c>
      <c r="B713" s="109" t="str">
        <f>IF(编辑!B713="","",编辑!B713)</f>
        <v>日常任务</v>
      </c>
      <c r="C713" s="109">
        <f>IF(编辑!I713="","",编辑!I713)</f>
        <v>1800</v>
      </c>
      <c r="D713" s="109">
        <f>IF(编辑!J713="","",编辑!J713)</f>
        <v>0</v>
      </c>
      <c r="E713" s="109" t="str">
        <f>IF(编辑!K713="","",编辑!K713)</f>
        <v/>
      </c>
      <c r="F713" s="109">
        <f>IF(编辑!L713="","",编辑!L713)</f>
        <v>3006</v>
      </c>
      <c r="G713" s="109">
        <f>IF(编辑!N713="","",编辑!N713)</f>
        <v>1</v>
      </c>
      <c r="H713" s="109">
        <f>IF(编辑!O713="","",编辑!O713)</f>
        <v>1</v>
      </c>
      <c r="I713" s="109">
        <f>IF(编辑!P713="","",编辑!P713)</f>
        <v>50</v>
      </c>
      <c r="J713" s="109">
        <f>IF(编辑!Q713="","",编辑!Q713)</f>
        <v>3106</v>
      </c>
      <c r="K713" s="109">
        <f>IF(编辑!S713="","",编辑!S713)</f>
        <v>1</v>
      </c>
      <c r="L713" s="109">
        <f>IF(编辑!T713="","",编辑!T713)</f>
        <v>1</v>
      </c>
      <c r="M713" s="109">
        <f>IF(编辑!U713="","",编辑!U713)</f>
        <v>50</v>
      </c>
      <c r="N713" s="109">
        <f>IF(编辑!V713="","",编辑!V713)</f>
        <v>3406</v>
      </c>
      <c r="O713" s="109">
        <f>IF(编辑!X713="","",编辑!X713)</f>
        <v>1</v>
      </c>
      <c r="P713" s="109">
        <f>IF(编辑!Y713="","",编辑!Y713)</f>
        <v>1</v>
      </c>
      <c r="Q713" s="109">
        <f>IF(编辑!Z713="","",编辑!Z713)</f>
        <v>50</v>
      </c>
      <c r="R713" s="109" t="str">
        <f>IF(编辑!AA713="","",编辑!AA713)</f>
        <v/>
      </c>
      <c r="S713" s="109" t="str">
        <f>IF(编辑!AC713="","",编辑!AC713)</f>
        <v/>
      </c>
      <c r="T713" s="109" t="str">
        <f>IF(编辑!AD713="","",编辑!AD713)</f>
        <v/>
      </c>
      <c r="U713" s="109" t="str">
        <f>IF(编辑!AE713="","",编辑!AE713)</f>
        <v/>
      </c>
      <c r="V713" s="109" t="str">
        <f>IF(编辑!AF713="","",编辑!AF713)</f>
        <v/>
      </c>
      <c r="W713" s="109" t="str">
        <f>IF(编辑!AH713="","",编辑!AH713)</f>
        <v/>
      </c>
      <c r="X713" s="109" t="str">
        <f>IF(编辑!AI713="","",编辑!AI713)</f>
        <v/>
      </c>
      <c r="Y713" s="109" t="str">
        <f>IF(编辑!AJ713="","",编辑!AJ713)</f>
        <v/>
      </c>
      <c r="Z713" s="109" t="str">
        <f>IF(编辑!AK713="","",编辑!AK713)</f>
        <v/>
      </c>
      <c r="AA713" s="109" t="str">
        <f>IF(编辑!AM713="","",编辑!AM713)</f>
        <v/>
      </c>
      <c r="AB713" s="109" t="str">
        <f>IF(编辑!AN713="","",编辑!AN713)</f>
        <v/>
      </c>
      <c r="AC713" s="111" t="str">
        <f>IF(编辑!AO713="","",编辑!AO713)</f>
        <v/>
      </c>
    </row>
    <row r="714" spans="1:29">
      <c r="A714" s="109">
        <f>IF(编辑!A714="","",编辑!A714)</f>
        <v>120215</v>
      </c>
      <c r="B714" s="109" t="str">
        <f>IF(编辑!B714="","",编辑!B714)</f>
        <v>日常任务</v>
      </c>
      <c r="C714" s="109">
        <f>IF(编辑!I714="","",编辑!I714)</f>
        <v>1800</v>
      </c>
      <c r="D714" s="109">
        <f>IF(编辑!J714="","",编辑!J714)</f>
        <v>0</v>
      </c>
      <c r="E714" s="109" t="str">
        <f>IF(编辑!K714="","",编辑!K714)</f>
        <v/>
      </c>
      <c r="F714" s="109">
        <f>IF(编辑!L714="","",编辑!L714)</f>
        <v>3006</v>
      </c>
      <c r="G714" s="109">
        <f>IF(编辑!N714="","",编辑!N714)</f>
        <v>1</v>
      </c>
      <c r="H714" s="109">
        <f>IF(编辑!O714="","",编辑!O714)</f>
        <v>1</v>
      </c>
      <c r="I714" s="109">
        <f>IF(编辑!P714="","",编辑!P714)</f>
        <v>50</v>
      </c>
      <c r="J714" s="109">
        <f>IF(编辑!Q714="","",编辑!Q714)</f>
        <v>3106</v>
      </c>
      <c r="K714" s="109">
        <f>IF(编辑!S714="","",编辑!S714)</f>
        <v>1</v>
      </c>
      <c r="L714" s="109">
        <f>IF(编辑!T714="","",编辑!T714)</f>
        <v>1</v>
      </c>
      <c r="M714" s="109">
        <f>IF(编辑!U714="","",编辑!U714)</f>
        <v>50</v>
      </c>
      <c r="N714" s="109">
        <f>IF(编辑!V714="","",编辑!V714)</f>
        <v>3406</v>
      </c>
      <c r="O714" s="109">
        <f>IF(编辑!X714="","",编辑!X714)</f>
        <v>1</v>
      </c>
      <c r="P714" s="109">
        <f>IF(编辑!Y714="","",编辑!Y714)</f>
        <v>1</v>
      </c>
      <c r="Q714" s="109">
        <f>IF(编辑!Z714="","",编辑!Z714)</f>
        <v>50</v>
      </c>
      <c r="R714" s="109" t="str">
        <f>IF(编辑!AA714="","",编辑!AA714)</f>
        <v/>
      </c>
      <c r="S714" s="109" t="str">
        <f>IF(编辑!AC714="","",编辑!AC714)</f>
        <v/>
      </c>
      <c r="T714" s="109" t="str">
        <f>IF(编辑!AD714="","",编辑!AD714)</f>
        <v/>
      </c>
      <c r="U714" s="109" t="str">
        <f>IF(编辑!AE714="","",编辑!AE714)</f>
        <v/>
      </c>
      <c r="V714" s="109" t="str">
        <f>IF(编辑!AF714="","",编辑!AF714)</f>
        <v/>
      </c>
      <c r="W714" s="109" t="str">
        <f>IF(编辑!AH714="","",编辑!AH714)</f>
        <v/>
      </c>
      <c r="X714" s="109" t="str">
        <f>IF(编辑!AI714="","",编辑!AI714)</f>
        <v/>
      </c>
      <c r="Y714" s="109" t="str">
        <f>IF(编辑!AJ714="","",编辑!AJ714)</f>
        <v/>
      </c>
      <c r="Z714" s="109" t="str">
        <f>IF(编辑!AK714="","",编辑!AK714)</f>
        <v/>
      </c>
      <c r="AA714" s="109" t="str">
        <f>IF(编辑!AM714="","",编辑!AM714)</f>
        <v/>
      </c>
      <c r="AB714" s="109" t="str">
        <f>IF(编辑!AN714="","",编辑!AN714)</f>
        <v/>
      </c>
      <c r="AC714" s="111" t="str">
        <f>IF(编辑!AO714="","",编辑!AO714)</f>
        <v/>
      </c>
    </row>
    <row r="715" spans="1:29">
      <c r="A715" s="109">
        <f>IF(编辑!A715="","",编辑!A715)</f>
        <v>120216</v>
      </c>
      <c r="B715" s="109" t="str">
        <f>IF(编辑!B715="","",编辑!B715)</f>
        <v>日常任务</v>
      </c>
      <c r="C715" s="109">
        <f>IF(编辑!I715="","",编辑!I715)</f>
        <v>1800</v>
      </c>
      <c r="D715" s="109">
        <f>IF(编辑!J715="","",编辑!J715)</f>
        <v>0</v>
      </c>
      <c r="E715" s="109" t="str">
        <f>IF(编辑!K715="","",编辑!K715)</f>
        <v/>
      </c>
      <c r="F715" s="109">
        <f>IF(编辑!L715="","",编辑!L715)</f>
        <v>3006</v>
      </c>
      <c r="G715" s="109">
        <f>IF(编辑!N715="","",编辑!N715)</f>
        <v>1</v>
      </c>
      <c r="H715" s="109">
        <f>IF(编辑!O715="","",编辑!O715)</f>
        <v>1</v>
      </c>
      <c r="I715" s="109">
        <f>IF(编辑!P715="","",编辑!P715)</f>
        <v>50</v>
      </c>
      <c r="J715" s="109">
        <f>IF(编辑!Q715="","",编辑!Q715)</f>
        <v>3106</v>
      </c>
      <c r="K715" s="109">
        <f>IF(编辑!S715="","",编辑!S715)</f>
        <v>1</v>
      </c>
      <c r="L715" s="109">
        <f>IF(编辑!T715="","",编辑!T715)</f>
        <v>1</v>
      </c>
      <c r="M715" s="109">
        <f>IF(编辑!U715="","",编辑!U715)</f>
        <v>50</v>
      </c>
      <c r="N715" s="109">
        <f>IF(编辑!V715="","",编辑!V715)</f>
        <v>3406</v>
      </c>
      <c r="O715" s="109">
        <f>IF(编辑!X715="","",编辑!X715)</f>
        <v>1</v>
      </c>
      <c r="P715" s="109">
        <f>IF(编辑!Y715="","",编辑!Y715)</f>
        <v>1</v>
      </c>
      <c r="Q715" s="109">
        <f>IF(编辑!Z715="","",编辑!Z715)</f>
        <v>50</v>
      </c>
      <c r="R715" s="109" t="str">
        <f>IF(编辑!AA715="","",编辑!AA715)</f>
        <v/>
      </c>
      <c r="S715" s="109" t="str">
        <f>IF(编辑!AC715="","",编辑!AC715)</f>
        <v/>
      </c>
      <c r="T715" s="109" t="str">
        <f>IF(编辑!AD715="","",编辑!AD715)</f>
        <v/>
      </c>
      <c r="U715" s="109" t="str">
        <f>IF(编辑!AE715="","",编辑!AE715)</f>
        <v/>
      </c>
      <c r="V715" s="109" t="str">
        <f>IF(编辑!AF715="","",编辑!AF715)</f>
        <v/>
      </c>
      <c r="W715" s="109" t="str">
        <f>IF(编辑!AH715="","",编辑!AH715)</f>
        <v/>
      </c>
      <c r="X715" s="109" t="str">
        <f>IF(编辑!AI715="","",编辑!AI715)</f>
        <v/>
      </c>
      <c r="Y715" s="109" t="str">
        <f>IF(编辑!AJ715="","",编辑!AJ715)</f>
        <v/>
      </c>
      <c r="Z715" s="109" t="str">
        <f>IF(编辑!AK715="","",编辑!AK715)</f>
        <v/>
      </c>
      <c r="AA715" s="109" t="str">
        <f>IF(编辑!AM715="","",编辑!AM715)</f>
        <v/>
      </c>
      <c r="AB715" s="109" t="str">
        <f>IF(编辑!AN715="","",编辑!AN715)</f>
        <v/>
      </c>
      <c r="AC715" s="111" t="str">
        <f>IF(编辑!AO715="","",编辑!AO715)</f>
        <v/>
      </c>
    </row>
    <row r="716" spans="1:29">
      <c r="A716" s="109">
        <f>IF(编辑!A716="","",编辑!A716)</f>
        <v>120217</v>
      </c>
      <c r="B716" s="109" t="str">
        <f>IF(编辑!B716="","",编辑!B716)</f>
        <v>日常任务</v>
      </c>
      <c r="C716" s="109">
        <f>IF(编辑!I716="","",编辑!I716)</f>
        <v>2200</v>
      </c>
      <c r="D716" s="109">
        <f>IF(编辑!J716="","",编辑!J716)</f>
        <v>0</v>
      </c>
      <c r="E716" s="109" t="str">
        <f>IF(编辑!K716="","",编辑!K716)</f>
        <v/>
      </c>
      <c r="F716" s="109">
        <f>IF(编辑!L716="","",编辑!L716)</f>
        <v>3007</v>
      </c>
      <c r="G716" s="109">
        <f>IF(编辑!N716="","",编辑!N716)</f>
        <v>1</v>
      </c>
      <c r="H716" s="109">
        <f>IF(编辑!O716="","",编辑!O716)</f>
        <v>1</v>
      </c>
      <c r="I716" s="109">
        <f>IF(编辑!P716="","",编辑!P716)</f>
        <v>80</v>
      </c>
      <c r="J716" s="109">
        <f>IF(编辑!Q716="","",编辑!Q716)</f>
        <v>3107</v>
      </c>
      <c r="K716" s="109">
        <f>IF(编辑!S716="","",编辑!S716)</f>
        <v>1</v>
      </c>
      <c r="L716" s="109">
        <f>IF(编辑!T716="","",编辑!T716)</f>
        <v>1</v>
      </c>
      <c r="M716" s="109">
        <f>IF(编辑!U716="","",编辑!U716)</f>
        <v>80</v>
      </c>
      <c r="N716" s="109">
        <f>IF(编辑!V716="","",编辑!V716)</f>
        <v>3407</v>
      </c>
      <c r="O716" s="109">
        <f>IF(编辑!X716="","",编辑!X716)</f>
        <v>1</v>
      </c>
      <c r="P716" s="109">
        <f>IF(编辑!Y716="","",编辑!Y716)</f>
        <v>1</v>
      </c>
      <c r="Q716" s="109">
        <f>IF(编辑!Z716="","",编辑!Z716)</f>
        <v>80</v>
      </c>
      <c r="R716" s="109">
        <f>IF(编辑!AA716="","",编辑!AA716)</f>
        <v>21365</v>
      </c>
      <c r="S716" s="109">
        <f>IF(编辑!AC716="","",编辑!AC716)</f>
        <v>1</v>
      </c>
      <c r="T716" s="109">
        <f>IF(编辑!AD716="","",编辑!AD716)</f>
        <v>1</v>
      </c>
      <c r="U716" s="109">
        <f>IF(编辑!AE716="","",编辑!AE716)</f>
        <v>10</v>
      </c>
      <c r="V716" s="109" t="str">
        <f>IF(编辑!AF716="","",编辑!AF716)</f>
        <v/>
      </c>
      <c r="W716" s="109" t="str">
        <f>IF(编辑!AH716="","",编辑!AH716)</f>
        <v/>
      </c>
      <c r="X716" s="109" t="str">
        <f>IF(编辑!AI716="","",编辑!AI716)</f>
        <v/>
      </c>
      <c r="Y716" s="109" t="str">
        <f>IF(编辑!AJ716="","",编辑!AJ716)</f>
        <v/>
      </c>
      <c r="Z716" s="109" t="str">
        <f>IF(编辑!AK716="","",编辑!AK716)</f>
        <v/>
      </c>
      <c r="AA716" s="109" t="str">
        <f>IF(编辑!AM716="","",编辑!AM716)</f>
        <v/>
      </c>
      <c r="AB716" s="109" t="str">
        <f>IF(编辑!AN716="","",编辑!AN716)</f>
        <v/>
      </c>
      <c r="AC716" s="111" t="str">
        <f>IF(编辑!AO716="","",编辑!AO716)</f>
        <v/>
      </c>
    </row>
    <row r="717" spans="1:29">
      <c r="A717" s="109">
        <f>IF(编辑!A717="","",编辑!A717)</f>
        <v>120218</v>
      </c>
      <c r="B717" s="109" t="str">
        <f>IF(编辑!B717="","",编辑!B717)</f>
        <v>日常任务</v>
      </c>
      <c r="C717" s="109">
        <f>IF(编辑!I717="","",编辑!I717)</f>
        <v>2200</v>
      </c>
      <c r="D717" s="109">
        <f>IF(编辑!J717="","",编辑!J717)</f>
        <v>0</v>
      </c>
      <c r="E717" s="109" t="str">
        <f>IF(编辑!K717="","",编辑!K717)</f>
        <v/>
      </c>
      <c r="F717" s="109">
        <f>IF(编辑!L717="","",编辑!L717)</f>
        <v>3007</v>
      </c>
      <c r="G717" s="109">
        <f>IF(编辑!N717="","",编辑!N717)</f>
        <v>1</v>
      </c>
      <c r="H717" s="109">
        <f>IF(编辑!O717="","",编辑!O717)</f>
        <v>1</v>
      </c>
      <c r="I717" s="109">
        <f>IF(编辑!P717="","",编辑!P717)</f>
        <v>80</v>
      </c>
      <c r="J717" s="109">
        <f>IF(编辑!Q717="","",编辑!Q717)</f>
        <v>3107</v>
      </c>
      <c r="K717" s="109">
        <f>IF(编辑!S717="","",编辑!S717)</f>
        <v>1</v>
      </c>
      <c r="L717" s="109">
        <f>IF(编辑!T717="","",编辑!T717)</f>
        <v>1</v>
      </c>
      <c r="M717" s="109">
        <f>IF(编辑!U717="","",编辑!U717)</f>
        <v>80</v>
      </c>
      <c r="N717" s="109">
        <f>IF(编辑!V717="","",编辑!V717)</f>
        <v>3407</v>
      </c>
      <c r="O717" s="109">
        <f>IF(编辑!X717="","",编辑!X717)</f>
        <v>1</v>
      </c>
      <c r="P717" s="109">
        <f>IF(编辑!Y717="","",编辑!Y717)</f>
        <v>1</v>
      </c>
      <c r="Q717" s="109">
        <f>IF(编辑!Z717="","",编辑!Z717)</f>
        <v>80</v>
      </c>
      <c r="R717" s="109">
        <f>IF(编辑!AA717="","",编辑!AA717)</f>
        <v>21365</v>
      </c>
      <c r="S717" s="109">
        <f>IF(编辑!AC717="","",编辑!AC717)</f>
        <v>1</v>
      </c>
      <c r="T717" s="109">
        <f>IF(编辑!AD717="","",编辑!AD717)</f>
        <v>1</v>
      </c>
      <c r="U717" s="109">
        <f>IF(编辑!AE717="","",编辑!AE717)</f>
        <v>10</v>
      </c>
      <c r="V717" s="109" t="str">
        <f>IF(编辑!AF717="","",编辑!AF717)</f>
        <v/>
      </c>
      <c r="W717" s="109" t="str">
        <f>IF(编辑!AH717="","",编辑!AH717)</f>
        <v/>
      </c>
      <c r="X717" s="109" t="str">
        <f>IF(编辑!AI717="","",编辑!AI717)</f>
        <v/>
      </c>
      <c r="Y717" s="109" t="str">
        <f>IF(编辑!AJ717="","",编辑!AJ717)</f>
        <v/>
      </c>
      <c r="Z717" s="109" t="str">
        <f>IF(编辑!AK717="","",编辑!AK717)</f>
        <v/>
      </c>
      <c r="AA717" s="109" t="str">
        <f>IF(编辑!AM717="","",编辑!AM717)</f>
        <v/>
      </c>
      <c r="AB717" s="109" t="str">
        <f>IF(编辑!AN717="","",编辑!AN717)</f>
        <v/>
      </c>
      <c r="AC717" s="111" t="str">
        <f>IF(编辑!AO717="","",编辑!AO717)</f>
        <v/>
      </c>
    </row>
    <row r="718" spans="1:29">
      <c r="A718" s="109">
        <f>IF(编辑!A718="","",编辑!A718)</f>
        <v>120219</v>
      </c>
      <c r="B718" s="109" t="str">
        <f>IF(编辑!B718="","",编辑!B718)</f>
        <v>日常任务</v>
      </c>
      <c r="C718" s="109">
        <f>IF(编辑!I718="","",编辑!I718)</f>
        <v>2200</v>
      </c>
      <c r="D718" s="109">
        <f>IF(编辑!J718="","",编辑!J718)</f>
        <v>0</v>
      </c>
      <c r="E718" s="109" t="str">
        <f>IF(编辑!K718="","",编辑!K718)</f>
        <v/>
      </c>
      <c r="F718" s="109">
        <f>IF(编辑!L718="","",编辑!L718)</f>
        <v>3007</v>
      </c>
      <c r="G718" s="109">
        <f>IF(编辑!N718="","",编辑!N718)</f>
        <v>1</v>
      </c>
      <c r="H718" s="109">
        <f>IF(编辑!O718="","",编辑!O718)</f>
        <v>1</v>
      </c>
      <c r="I718" s="109">
        <f>IF(编辑!P718="","",编辑!P718)</f>
        <v>80</v>
      </c>
      <c r="J718" s="109">
        <f>IF(编辑!Q718="","",编辑!Q718)</f>
        <v>3107</v>
      </c>
      <c r="K718" s="109">
        <f>IF(编辑!S718="","",编辑!S718)</f>
        <v>1</v>
      </c>
      <c r="L718" s="109">
        <f>IF(编辑!T718="","",编辑!T718)</f>
        <v>1</v>
      </c>
      <c r="M718" s="109">
        <f>IF(编辑!U718="","",编辑!U718)</f>
        <v>80</v>
      </c>
      <c r="N718" s="109">
        <f>IF(编辑!V718="","",编辑!V718)</f>
        <v>3407</v>
      </c>
      <c r="O718" s="109">
        <f>IF(编辑!X718="","",编辑!X718)</f>
        <v>1</v>
      </c>
      <c r="P718" s="109">
        <f>IF(编辑!Y718="","",编辑!Y718)</f>
        <v>1</v>
      </c>
      <c r="Q718" s="109">
        <f>IF(编辑!Z718="","",编辑!Z718)</f>
        <v>80</v>
      </c>
      <c r="R718" s="109">
        <f>IF(编辑!AA718="","",编辑!AA718)</f>
        <v>21365</v>
      </c>
      <c r="S718" s="109">
        <f>IF(编辑!AC718="","",编辑!AC718)</f>
        <v>1</v>
      </c>
      <c r="T718" s="109">
        <f>IF(编辑!AD718="","",编辑!AD718)</f>
        <v>1</v>
      </c>
      <c r="U718" s="109">
        <f>IF(编辑!AE718="","",编辑!AE718)</f>
        <v>10</v>
      </c>
      <c r="V718" s="109" t="str">
        <f>IF(编辑!AF718="","",编辑!AF718)</f>
        <v/>
      </c>
      <c r="W718" s="109" t="str">
        <f>IF(编辑!AH718="","",编辑!AH718)</f>
        <v/>
      </c>
      <c r="X718" s="109" t="str">
        <f>IF(编辑!AI718="","",编辑!AI718)</f>
        <v/>
      </c>
      <c r="Y718" s="109" t="str">
        <f>IF(编辑!AJ718="","",编辑!AJ718)</f>
        <v/>
      </c>
      <c r="Z718" s="109" t="str">
        <f>IF(编辑!AK718="","",编辑!AK718)</f>
        <v/>
      </c>
      <c r="AA718" s="109" t="str">
        <f>IF(编辑!AM718="","",编辑!AM718)</f>
        <v/>
      </c>
      <c r="AB718" s="109" t="str">
        <f>IF(编辑!AN718="","",编辑!AN718)</f>
        <v/>
      </c>
      <c r="AC718" s="111" t="str">
        <f>IF(编辑!AO718="","",编辑!AO718)</f>
        <v/>
      </c>
    </row>
    <row r="719" spans="1:29">
      <c r="A719" s="109">
        <f>IF(编辑!A719="","",编辑!A719)</f>
        <v>120220</v>
      </c>
      <c r="B719" s="109" t="str">
        <f>IF(编辑!B719="","",编辑!B719)</f>
        <v>日常任务</v>
      </c>
      <c r="C719" s="109">
        <f>IF(编辑!I719="","",编辑!I719)</f>
        <v>2200</v>
      </c>
      <c r="D719" s="109">
        <f>IF(编辑!J719="","",编辑!J719)</f>
        <v>0</v>
      </c>
      <c r="E719" s="109" t="str">
        <f>IF(编辑!K719="","",编辑!K719)</f>
        <v/>
      </c>
      <c r="F719" s="109">
        <f>IF(编辑!L719="","",编辑!L719)</f>
        <v>3007</v>
      </c>
      <c r="G719" s="109">
        <f>IF(编辑!N719="","",编辑!N719)</f>
        <v>1</v>
      </c>
      <c r="H719" s="109">
        <f>IF(编辑!O719="","",编辑!O719)</f>
        <v>1</v>
      </c>
      <c r="I719" s="109">
        <f>IF(编辑!P719="","",编辑!P719)</f>
        <v>80</v>
      </c>
      <c r="J719" s="109">
        <f>IF(编辑!Q719="","",编辑!Q719)</f>
        <v>3107</v>
      </c>
      <c r="K719" s="109">
        <f>IF(编辑!S719="","",编辑!S719)</f>
        <v>1</v>
      </c>
      <c r="L719" s="109">
        <f>IF(编辑!T719="","",编辑!T719)</f>
        <v>1</v>
      </c>
      <c r="M719" s="109">
        <f>IF(编辑!U719="","",编辑!U719)</f>
        <v>80</v>
      </c>
      <c r="N719" s="109">
        <f>IF(编辑!V719="","",编辑!V719)</f>
        <v>3407</v>
      </c>
      <c r="O719" s="109">
        <f>IF(编辑!X719="","",编辑!X719)</f>
        <v>1</v>
      </c>
      <c r="P719" s="109">
        <f>IF(编辑!Y719="","",编辑!Y719)</f>
        <v>1</v>
      </c>
      <c r="Q719" s="109">
        <f>IF(编辑!Z719="","",编辑!Z719)</f>
        <v>80</v>
      </c>
      <c r="R719" s="109">
        <f>IF(编辑!AA719="","",编辑!AA719)</f>
        <v>21365</v>
      </c>
      <c r="S719" s="109">
        <f>IF(编辑!AC719="","",编辑!AC719)</f>
        <v>1</v>
      </c>
      <c r="T719" s="109">
        <f>IF(编辑!AD719="","",编辑!AD719)</f>
        <v>1</v>
      </c>
      <c r="U719" s="109">
        <f>IF(编辑!AE719="","",编辑!AE719)</f>
        <v>10</v>
      </c>
      <c r="V719" s="109" t="str">
        <f>IF(编辑!AF719="","",编辑!AF719)</f>
        <v/>
      </c>
      <c r="W719" s="109" t="str">
        <f>IF(编辑!AH719="","",编辑!AH719)</f>
        <v/>
      </c>
      <c r="X719" s="109" t="str">
        <f>IF(编辑!AI719="","",编辑!AI719)</f>
        <v/>
      </c>
      <c r="Y719" s="109" t="str">
        <f>IF(编辑!AJ719="","",编辑!AJ719)</f>
        <v/>
      </c>
      <c r="Z719" s="109" t="str">
        <f>IF(编辑!AK719="","",编辑!AK719)</f>
        <v/>
      </c>
      <c r="AA719" s="109" t="str">
        <f>IF(编辑!AM719="","",编辑!AM719)</f>
        <v/>
      </c>
      <c r="AB719" s="109" t="str">
        <f>IF(编辑!AN719="","",编辑!AN719)</f>
        <v/>
      </c>
      <c r="AC719" s="111" t="str">
        <f>IF(编辑!AO719="","",编辑!AO719)</f>
        <v/>
      </c>
    </row>
    <row r="720" spans="1:29">
      <c r="A720" s="109">
        <f>IF(编辑!A720="","",编辑!A720)</f>
        <v>120221</v>
      </c>
      <c r="B720" s="109" t="str">
        <f>IF(编辑!B720="","",编辑!B720)</f>
        <v>日常任务</v>
      </c>
      <c r="C720" s="109">
        <f>IF(编辑!I720="","",编辑!I720)</f>
        <v>2200</v>
      </c>
      <c r="D720" s="109">
        <f>IF(编辑!J720="","",编辑!J720)</f>
        <v>0</v>
      </c>
      <c r="E720" s="109" t="str">
        <f>IF(编辑!K720="","",编辑!K720)</f>
        <v/>
      </c>
      <c r="F720" s="109">
        <f>IF(编辑!L720="","",编辑!L720)</f>
        <v>3007</v>
      </c>
      <c r="G720" s="109">
        <f>IF(编辑!N720="","",编辑!N720)</f>
        <v>1</v>
      </c>
      <c r="H720" s="109">
        <f>IF(编辑!O720="","",编辑!O720)</f>
        <v>1</v>
      </c>
      <c r="I720" s="109">
        <f>IF(编辑!P720="","",编辑!P720)</f>
        <v>80</v>
      </c>
      <c r="J720" s="109">
        <f>IF(编辑!Q720="","",编辑!Q720)</f>
        <v>3107</v>
      </c>
      <c r="K720" s="109">
        <f>IF(编辑!S720="","",编辑!S720)</f>
        <v>1</v>
      </c>
      <c r="L720" s="109">
        <f>IF(编辑!T720="","",编辑!T720)</f>
        <v>1</v>
      </c>
      <c r="M720" s="109">
        <f>IF(编辑!U720="","",编辑!U720)</f>
        <v>80</v>
      </c>
      <c r="N720" s="109">
        <f>IF(编辑!V720="","",编辑!V720)</f>
        <v>3407</v>
      </c>
      <c r="O720" s="109">
        <f>IF(编辑!X720="","",编辑!X720)</f>
        <v>1</v>
      </c>
      <c r="P720" s="109">
        <f>IF(编辑!Y720="","",编辑!Y720)</f>
        <v>1</v>
      </c>
      <c r="Q720" s="109">
        <f>IF(编辑!Z720="","",编辑!Z720)</f>
        <v>80</v>
      </c>
      <c r="R720" s="109">
        <f>IF(编辑!AA720="","",编辑!AA720)</f>
        <v>21365</v>
      </c>
      <c r="S720" s="109">
        <f>IF(编辑!AC720="","",编辑!AC720)</f>
        <v>1</v>
      </c>
      <c r="T720" s="109">
        <f>IF(编辑!AD720="","",编辑!AD720)</f>
        <v>1</v>
      </c>
      <c r="U720" s="109">
        <f>IF(编辑!AE720="","",编辑!AE720)</f>
        <v>10</v>
      </c>
      <c r="V720" s="109" t="str">
        <f>IF(编辑!AF720="","",编辑!AF720)</f>
        <v/>
      </c>
      <c r="W720" s="109" t="str">
        <f>IF(编辑!AH720="","",编辑!AH720)</f>
        <v/>
      </c>
      <c r="X720" s="109" t="str">
        <f>IF(编辑!AI720="","",编辑!AI720)</f>
        <v/>
      </c>
      <c r="Y720" s="109" t="str">
        <f>IF(编辑!AJ720="","",编辑!AJ720)</f>
        <v/>
      </c>
      <c r="Z720" s="109" t="str">
        <f>IF(编辑!AK720="","",编辑!AK720)</f>
        <v/>
      </c>
      <c r="AA720" s="109" t="str">
        <f>IF(编辑!AM720="","",编辑!AM720)</f>
        <v/>
      </c>
      <c r="AB720" s="109" t="str">
        <f>IF(编辑!AN720="","",编辑!AN720)</f>
        <v/>
      </c>
      <c r="AC720" s="111" t="str">
        <f>IF(编辑!AO720="","",编辑!AO720)</f>
        <v/>
      </c>
    </row>
    <row r="721" spans="1:29">
      <c r="A721" s="109">
        <f>IF(编辑!A721="","",编辑!A721)</f>
        <v>120222</v>
      </c>
      <c r="B721" s="109" t="str">
        <f>IF(编辑!B721="","",编辑!B721)</f>
        <v>日常任务</v>
      </c>
      <c r="C721" s="109">
        <f>IF(编辑!I721="","",编辑!I721)</f>
        <v>2200</v>
      </c>
      <c r="D721" s="109">
        <f>IF(编辑!J721="","",编辑!J721)</f>
        <v>0</v>
      </c>
      <c r="E721" s="109" t="str">
        <f>IF(编辑!K721="","",编辑!K721)</f>
        <v/>
      </c>
      <c r="F721" s="109">
        <f>IF(编辑!L721="","",编辑!L721)</f>
        <v>3007</v>
      </c>
      <c r="G721" s="109">
        <f>IF(编辑!N721="","",编辑!N721)</f>
        <v>1</v>
      </c>
      <c r="H721" s="109">
        <f>IF(编辑!O721="","",编辑!O721)</f>
        <v>1</v>
      </c>
      <c r="I721" s="109">
        <f>IF(编辑!P721="","",编辑!P721)</f>
        <v>80</v>
      </c>
      <c r="J721" s="109">
        <f>IF(编辑!Q721="","",编辑!Q721)</f>
        <v>3107</v>
      </c>
      <c r="K721" s="109">
        <f>IF(编辑!S721="","",编辑!S721)</f>
        <v>1</v>
      </c>
      <c r="L721" s="109">
        <f>IF(编辑!T721="","",编辑!T721)</f>
        <v>1</v>
      </c>
      <c r="M721" s="109">
        <f>IF(编辑!U721="","",编辑!U721)</f>
        <v>80</v>
      </c>
      <c r="N721" s="109">
        <f>IF(编辑!V721="","",编辑!V721)</f>
        <v>3407</v>
      </c>
      <c r="O721" s="109">
        <f>IF(编辑!X721="","",编辑!X721)</f>
        <v>1</v>
      </c>
      <c r="P721" s="109">
        <f>IF(编辑!Y721="","",编辑!Y721)</f>
        <v>1</v>
      </c>
      <c r="Q721" s="109">
        <f>IF(编辑!Z721="","",编辑!Z721)</f>
        <v>80</v>
      </c>
      <c r="R721" s="109">
        <f>IF(编辑!AA721="","",编辑!AA721)</f>
        <v>21365</v>
      </c>
      <c r="S721" s="109">
        <f>IF(编辑!AC721="","",编辑!AC721)</f>
        <v>1</v>
      </c>
      <c r="T721" s="109">
        <f>IF(编辑!AD721="","",编辑!AD721)</f>
        <v>1</v>
      </c>
      <c r="U721" s="109">
        <f>IF(编辑!AE721="","",编辑!AE721)</f>
        <v>10</v>
      </c>
      <c r="V721" s="109" t="str">
        <f>IF(编辑!AF721="","",编辑!AF721)</f>
        <v/>
      </c>
      <c r="W721" s="109" t="str">
        <f>IF(编辑!AH721="","",编辑!AH721)</f>
        <v/>
      </c>
      <c r="X721" s="109" t="str">
        <f>IF(编辑!AI721="","",编辑!AI721)</f>
        <v/>
      </c>
      <c r="Y721" s="109" t="str">
        <f>IF(编辑!AJ721="","",编辑!AJ721)</f>
        <v/>
      </c>
      <c r="Z721" s="109" t="str">
        <f>IF(编辑!AK721="","",编辑!AK721)</f>
        <v/>
      </c>
      <c r="AA721" s="109" t="str">
        <f>IF(编辑!AM721="","",编辑!AM721)</f>
        <v/>
      </c>
      <c r="AB721" s="109" t="str">
        <f>IF(编辑!AN721="","",编辑!AN721)</f>
        <v/>
      </c>
      <c r="AC721" s="111" t="str">
        <f>IF(编辑!AO721="","",编辑!AO721)</f>
        <v/>
      </c>
    </row>
    <row r="722" spans="1:29">
      <c r="A722" s="109">
        <f>IF(编辑!A722="","",编辑!A722)</f>
        <v>120223</v>
      </c>
      <c r="B722" s="109" t="str">
        <f>IF(编辑!B722="","",编辑!B722)</f>
        <v>日常任务</v>
      </c>
      <c r="C722" s="109">
        <f>IF(编辑!I722="","",编辑!I722)</f>
        <v>2200</v>
      </c>
      <c r="D722" s="109">
        <f>IF(编辑!J722="","",编辑!J722)</f>
        <v>0</v>
      </c>
      <c r="E722" s="109" t="str">
        <f>IF(编辑!K722="","",编辑!K722)</f>
        <v/>
      </c>
      <c r="F722" s="109">
        <f>IF(编辑!L722="","",编辑!L722)</f>
        <v>3007</v>
      </c>
      <c r="G722" s="109">
        <f>IF(编辑!N722="","",编辑!N722)</f>
        <v>1</v>
      </c>
      <c r="H722" s="109">
        <f>IF(编辑!O722="","",编辑!O722)</f>
        <v>1</v>
      </c>
      <c r="I722" s="109">
        <f>IF(编辑!P722="","",编辑!P722)</f>
        <v>80</v>
      </c>
      <c r="J722" s="109">
        <f>IF(编辑!Q722="","",编辑!Q722)</f>
        <v>3107</v>
      </c>
      <c r="K722" s="109">
        <f>IF(编辑!S722="","",编辑!S722)</f>
        <v>1</v>
      </c>
      <c r="L722" s="109">
        <f>IF(编辑!T722="","",编辑!T722)</f>
        <v>1</v>
      </c>
      <c r="M722" s="109">
        <f>IF(编辑!U722="","",编辑!U722)</f>
        <v>80</v>
      </c>
      <c r="N722" s="109">
        <f>IF(编辑!V722="","",编辑!V722)</f>
        <v>3407</v>
      </c>
      <c r="O722" s="109">
        <f>IF(编辑!X722="","",编辑!X722)</f>
        <v>1</v>
      </c>
      <c r="P722" s="109">
        <f>IF(编辑!Y722="","",编辑!Y722)</f>
        <v>1</v>
      </c>
      <c r="Q722" s="109">
        <f>IF(编辑!Z722="","",编辑!Z722)</f>
        <v>80</v>
      </c>
      <c r="R722" s="109">
        <f>IF(编辑!AA722="","",编辑!AA722)</f>
        <v>21365</v>
      </c>
      <c r="S722" s="109">
        <f>IF(编辑!AC722="","",编辑!AC722)</f>
        <v>1</v>
      </c>
      <c r="T722" s="109">
        <f>IF(编辑!AD722="","",编辑!AD722)</f>
        <v>1</v>
      </c>
      <c r="U722" s="109">
        <f>IF(编辑!AE722="","",编辑!AE722)</f>
        <v>10</v>
      </c>
      <c r="V722" s="109" t="str">
        <f>IF(编辑!AF722="","",编辑!AF722)</f>
        <v/>
      </c>
      <c r="W722" s="109" t="str">
        <f>IF(编辑!AH722="","",编辑!AH722)</f>
        <v/>
      </c>
      <c r="X722" s="109" t="str">
        <f>IF(编辑!AI722="","",编辑!AI722)</f>
        <v/>
      </c>
      <c r="Y722" s="109" t="str">
        <f>IF(编辑!AJ722="","",编辑!AJ722)</f>
        <v/>
      </c>
      <c r="Z722" s="109" t="str">
        <f>IF(编辑!AK722="","",编辑!AK722)</f>
        <v/>
      </c>
      <c r="AA722" s="109" t="str">
        <f>IF(编辑!AM722="","",编辑!AM722)</f>
        <v/>
      </c>
      <c r="AB722" s="109" t="str">
        <f>IF(编辑!AN722="","",编辑!AN722)</f>
        <v/>
      </c>
      <c r="AC722" s="111" t="str">
        <f>IF(编辑!AO722="","",编辑!AO722)</f>
        <v/>
      </c>
    </row>
    <row r="723" spans="1:29">
      <c r="A723" s="109">
        <f>IF(编辑!A723="","",编辑!A723)</f>
        <v>120224</v>
      </c>
      <c r="B723" s="109" t="str">
        <f>IF(编辑!B723="","",编辑!B723)</f>
        <v>日常任务</v>
      </c>
      <c r="C723" s="109">
        <f>IF(编辑!I723="","",编辑!I723)</f>
        <v>2200</v>
      </c>
      <c r="D723" s="109">
        <f>IF(编辑!J723="","",编辑!J723)</f>
        <v>0</v>
      </c>
      <c r="E723" s="109" t="str">
        <f>IF(编辑!K723="","",编辑!K723)</f>
        <v/>
      </c>
      <c r="F723" s="109">
        <f>IF(编辑!L723="","",编辑!L723)</f>
        <v>3007</v>
      </c>
      <c r="G723" s="109">
        <f>IF(编辑!N723="","",编辑!N723)</f>
        <v>1</v>
      </c>
      <c r="H723" s="109">
        <f>IF(编辑!O723="","",编辑!O723)</f>
        <v>1</v>
      </c>
      <c r="I723" s="109">
        <f>IF(编辑!P723="","",编辑!P723)</f>
        <v>80</v>
      </c>
      <c r="J723" s="109">
        <f>IF(编辑!Q723="","",编辑!Q723)</f>
        <v>3107</v>
      </c>
      <c r="K723" s="109">
        <f>IF(编辑!S723="","",编辑!S723)</f>
        <v>1</v>
      </c>
      <c r="L723" s="109">
        <f>IF(编辑!T723="","",编辑!T723)</f>
        <v>1</v>
      </c>
      <c r="M723" s="109">
        <f>IF(编辑!U723="","",编辑!U723)</f>
        <v>80</v>
      </c>
      <c r="N723" s="109">
        <f>IF(编辑!V723="","",编辑!V723)</f>
        <v>3407</v>
      </c>
      <c r="O723" s="109">
        <f>IF(编辑!X723="","",编辑!X723)</f>
        <v>1</v>
      </c>
      <c r="P723" s="109">
        <f>IF(编辑!Y723="","",编辑!Y723)</f>
        <v>1</v>
      </c>
      <c r="Q723" s="109">
        <f>IF(编辑!Z723="","",编辑!Z723)</f>
        <v>80</v>
      </c>
      <c r="R723" s="109">
        <f>IF(编辑!AA723="","",编辑!AA723)</f>
        <v>21365</v>
      </c>
      <c r="S723" s="109">
        <f>IF(编辑!AC723="","",编辑!AC723)</f>
        <v>1</v>
      </c>
      <c r="T723" s="109">
        <f>IF(编辑!AD723="","",编辑!AD723)</f>
        <v>1</v>
      </c>
      <c r="U723" s="109">
        <f>IF(编辑!AE723="","",编辑!AE723)</f>
        <v>10</v>
      </c>
      <c r="V723" s="109" t="str">
        <f>IF(编辑!AF723="","",编辑!AF723)</f>
        <v/>
      </c>
      <c r="W723" s="109" t="str">
        <f>IF(编辑!AH723="","",编辑!AH723)</f>
        <v/>
      </c>
      <c r="X723" s="109" t="str">
        <f>IF(编辑!AI723="","",编辑!AI723)</f>
        <v/>
      </c>
      <c r="Y723" s="109" t="str">
        <f>IF(编辑!AJ723="","",编辑!AJ723)</f>
        <v/>
      </c>
      <c r="Z723" s="109" t="str">
        <f>IF(编辑!AK723="","",编辑!AK723)</f>
        <v/>
      </c>
      <c r="AA723" s="109" t="str">
        <f>IF(编辑!AM723="","",编辑!AM723)</f>
        <v/>
      </c>
      <c r="AB723" s="109" t="str">
        <f>IF(编辑!AN723="","",编辑!AN723)</f>
        <v/>
      </c>
      <c r="AC723" s="111" t="str">
        <f>IF(编辑!AO723="","",编辑!AO723)</f>
        <v/>
      </c>
    </row>
    <row r="724" spans="1:29">
      <c r="A724" s="109">
        <f>IF(编辑!A724="","",编辑!A724)</f>
        <v>120225</v>
      </c>
      <c r="B724" s="109" t="str">
        <f>IF(编辑!B724="","",编辑!B724)</f>
        <v>日常任务</v>
      </c>
      <c r="C724" s="109">
        <f>IF(编辑!I724="","",编辑!I724)</f>
        <v>2200</v>
      </c>
      <c r="D724" s="109">
        <f>IF(编辑!J724="","",编辑!J724)</f>
        <v>0</v>
      </c>
      <c r="E724" s="109" t="str">
        <f>IF(编辑!K724="","",编辑!K724)</f>
        <v/>
      </c>
      <c r="F724" s="109">
        <f>IF(编辑!L724="","",编辑!L724)</f>
        <v>3007</v>
      </c>
      <c r="G724" s="109">
        <f>IF(编辑!N724="","",编辑!N724)</f>
        <v>1</v>
      </c>
      <c r="H724" s="109">
        <f>IF(编辑!O724="","",编辑!O724)</f>
        <v>1</v>
      </c>
      <c r="I724" s="109">
        <f>IF(编辑!P724="","",编辑!P724)</f>
        <v>80</v>
      </c>
      <c r="J724" s="109">
        <f>IF(编辑!Q724="","",编辑!Q724)</f>
        <v>3107</v>
      </c>
      <c r="K724" s="109">
        <f>IF(编辑!S724="","",编辑!S724)</f>
        <v>1</v>
      </c>
      <c r="L724" s="109">
        <f>IF(编辑!T724="","",编辑!T724)</f>
        <v>1</v>
      </c>
      <c r="M724" s="109">
        <f>IF(编辑!U724="","",编辑!U724)</f>
        <v>80</v>
      </c>
      <c r="N724" s="109">
        <f>IF(编辑!V724="","",编辑!V724)</f>
        <v>3407</v>
      </c>
      <c r="O724" s="109">
        <f>IF(编辑!X724="","",编辑!X724)</f>
        <v>1</v>
      </c>
      <c r="P724" s="109">
        <f>IF(编辑!Y724="","",编辑!Y724)</f>
        <v>1</v>
      </c>
      <c r="Q724" s="109">
        <f>IF(编辑!Z724="","",编辑!Z724)</f>
        <v>80</v>
      </c>
      <c r="R724" s="109">
        <f>IF(编辑!AA724="","",编辑!AA724)</f>
        <v>21365</v>
      </c>
      <c r="S724" s="109">
        <f>IF(编辑!AC724="","",编辑!AC724)</f>
        <v>1</v>
      </c>
      <c r="T724" s="109">
        <f>IF(编辑!AD724="","",编辑!AD724)</f>
        <v>1</v>
      </c>
      <c r="U724" s="109">
        <f>IF(编辑!AE724="","",编辑!AE724)</f>
        <v>10</v>
      </c>
      <c r="V724" s="109" t="str">
        <f>IF(编辑!AF724="","",编辑!AF724)</f>
        <v/>
      </c>
      <c r="W724" s="109" t="str">
        <f>IF(编辑!AH724="","",编辑!AH724)</f>
        <v/>
      </c>
      <c r="X724" s="109" t="str">
        <f>IF(编辑!AI724="","",编辑!AI724)</f>
        <v/>
      </c>
      <c r="Y724" s="109" t="str">
        <f>IF(编辑!AJ724="","",编辑!AJ724)</f>
        <v/>
      </c>
      <c r="Z724" s="109" t="str">
        <f>IF(编辑!AK724="","",编辑!AK724)</f>
        <v/>
      </c>
      <c r="AA724" s="109" t="str">
        <f>IF(编辑!AM724="","",编辑!AM724)</f>
        <v/>
      </c>
      <c r="AB724" s="109" t="str">
        <f>IF(编辑!AN724="","",编辑!AN724)</f>
        <v/>
      </c>
      <c r="AC724" s="111" t="str">
        <f>IF(编辑!AO724="","",编辑!AO724)</f>
        <v/>
      </c>
    </row>
    <row r="725" spans="1:29">
      <c r="A725" s="109">
        <f>IF(编辑!A725="","",编辑!A725)</f>
        <v>120226</v>
      </c>
      <c r="B725" s="109" t="str">
        <f>IF(编辑!B725="","",编辑!B725)</f>
        <v>日常任务</v>
      </c>
      <c r="C725" s="109">
        <f>IF(编辑!I725="","",编辑!I725)</f>
        <v>2200</v>
      </c>
      <c r="D725" s="109">
        <f>IF(编辑!J725="","",编辑!J725)</f>
        <v>0</v>
      </c>
      <c r="E725" s="109" t="str">
        <f>IF(编辑!K725="","",编辑!K725)</f>
        <v/>
      </c>
      <c r="F725" s="109">
        <f>IF(编辑!L725="","",编辑!L725)</f>
        <v>3007</v>
      </c>
      <c r="G725" s="109">
        <f>IF(编辑!N725="","",编辑!N725)</f>
        <v>1</v>
      </c>
      <c r="H725" s="109">
        <f>IF(编辑!O725="","",编辑!O725)</f>
        <v>1</v>
      </c>
      <c r="I725" s="109">
        <f>IF(编辑!P725="","",编辑!P725)</f>
        <v>80</v>
      </c>
      <c r="J725" s="109">
        <f>IF(编辑!Q725="","",编辑!Q725)</f>
        <v>3107</v>
      </c>
      <c r="K725" s="109">
        <f>IF(编辑!S725="","",编辑!S725)</f>
        <v>1</v>
      </c>
      <c r="L725" s="109">
        <f>IF(编辑!T725="","",编辑!T725)</f>
        <v>1</v>
      </c>
      <c r="M725" s="109">
        <f>IF(编辑!U725="","",编辑!U725)</f>
        <v>80</v>
      </c>
      <c r="N725" s="109">
        <f>IF(编辑!V725="","",编辑!V725)</f>
        <v>3407</v>
      </c>
      <c r="O725" s="109">
        <f>IF(编辑!X725="","",编辑!X725)</f>
        <v>1</v>
      </c>
      <c r="P725" s="109">
        <f>IF(编辑!Y725="","",编辑!Y725)</f>
        <v>1</v>
      </c>
      <c r="Q725" s="109">
        <f>IF(编辑!Z725="","",编辑!Z725)</f>
        <v>80</v>
      </c>
      <c r="R725" s="109">
        <f>IF(编辑!AA725="","",编辑!AA725)</f>
        <v>21365</v>
      </c>
      <c r="S725" s="109">
        <f>IF(编辑!AC725="","",编辑!AC725)</f>
        <v>1</v>
      </c>
      <c r="T725" s="109">
        <f>IF(编辑!AD725="","",编辑!AD725)</f>
        <v>1</v>
      </c>
      <c r="U725" s="109">
        <f>IF(编辑!AE725="","",编辑!AE725)</f>
        <v>10</v>
      </c>
      <c r="V725" s="109" t="str">
        <f>IF(编辑!AF725="","",编辑!AF725)</f>
        <v/>
      </c>
      <c r="W725" s="109" t="str">
        <f>IF(编辑!AH725="","",编辑!AH725)</f>
        <v/>
      </c>
      <c r="X725" s="109" t="str">
        <f>IF(编辑!AI725="","",编辑!AI725)</f>
        <v/>
      </c>
      <c r="Y725" s="109" t="str">
        <f>IF(编辑!AJ725="","",编辑!AJ725)</f>
        <v/>
      </c>
      <c r="Z725" s="109" t="str">
        <f>IF(编辑!AK725="","",编辑!AK725)</f>
        <v/>
      </c>
      <c r="AA725" s="109" t="str">
        <f>IF(编辑!AM725="","",编辑!AM725)</f>
        <v/>
      </c>
      <c r="AB725" s="109" t="str">
        <f>IF(编辑!AN725="","",编辑!AN725)</f>
        <v/>
      </c>
      <c r="AC725" s="111" t="str">
        <f>IF(编辑!AO725="","",编辑!AO725)</f>
        <v/>
      </c>
    </row>
    <row r="726" spans="1:29">
      <c r="A726" s="109">
        <f>IF(编辑!A726="","",编辑!A726)</f>
        <v>120227</v>
      </c>
      <c r="B726" s="109" t="str">
        <f>IF(编辑!B726="","",编辑!B726)</f>
        <v>日常任务</v>
      </c>
      <c r="C726" s="109">
        <f>IF(编辑!I726="","",编辑!I726)</f>
        <v>2200</v>
      </c>
      <c r="D726" s="109">
        <f>IF(编辑!J726="","",编辑!J726)</f>
        <v>0</v>
      </c>
      <c r="E726" s="109" t="str">
        <f>IF(编辑!K726="","",编辑!K726)</f>
        <v/>
      </c>
      <c r="F726" s="109">
        <f>IF(编辑!L726="","",编辑!L726)</f>
        <v>3007</v>
      </c>
      <c r="G726" s="109">
        <f>IF(编辑!N726="","",编辑!N726)</f>
        <v>1</v>
      </c>
      <c r="H726" s="109">
        <f>IF(编辑!O726="","",编辑!O726)</f>
        <v>1</v>
      </c>
      <c r="I726" s="109">
        <f>IF(编辑!P726="","",编辑!P726)</f>
        <v>80</v>
      </c>
      <c r="J726" s="109">
        <f>IF(编辑!Q726="","",编辑!Q726)</f>
        <v>3107</v>
      </c>
      <c r="K726" s="109">
        <f>IF(编辑!S726="","",编辑!S726)</f>
        <v>1</v>
      </c>
      <c r="L726" s="109">
        <f>IF(编辑!T726="","",编辑!T726)</f>
        <v>1</v>
      </c>
      <c r="M726" s="109">
        <f>IF(编辑!U726="","",编辑!U726)</f>
        <v>80</v>
      </c>
      <c r="N726" s="109">
        <f>IF(编辑!V726="","",编辑!V726)</f>
        <v>3407</v>
      </c>
      <c r="O726" s="109">
        <f>IF(编辑!X726="","",编辑!X726)</f>
        <v>1</v>
      </c>
      <c r="P726" s="109">
        <f>IF(编辑!Y726="","",编辑!Y726)</f>
        <v>1</v>
      </c>
      <c r="Q726" s="109">
        <f>IF(编辑!Z726="","",编辑!Z726)</f>
        <v>80</v>
      </c>
      <c r="R726" s="109">
        <f>IF(编辑!AA726="","",编辑!AA726)</f>
        <v>21365</v>
      </c>
      <c r="S726" s="109">
        <f>IF(编辑!AC726="","",编辑!AC726)</f>
        <v>1</v>
      </c>
      <c r="T726" s="109">
        <f>IF(编辑!AD726="","",编辑!AD726)</f>
        <v>1</v>
      </c>
      <c r="U726" s="109">
        <f>IF(编辑!AE726="","",编辑!AE726)</f>
        <v>10</v>
      </c>
      <c r="V726" s="109" t="str">
        <f>IF(编辑!AF726="","",编辑!AF726)</f>
        <v/>
      </c>
      <c r="W726" s="109" t="str">
        <f>IF(编辑!AH726="","",编辑!AH726)</f>
        <v/>
      </c>
      <c r="X726" s="109" t="str">
        <f>IF(编辑!AI726="","",编辑!AI726)</f>
        <v/>
      </c>
      <c r="Y726" s="109" t="str">
        <f>IF(编辑!AJ726="","",编辑!AJ726)</f>
        <v/>
      </c>
      <c r="Z726" s="109" t="str">
        <f>IF(编辑!AK726="","",编辑!AK726)</f>
        <v/>
      </c>
      <c r="AA726" s="109" t="str">
        <f>IF(编辑!AM726="","",编辑!AM726)</f>
        <v/>
      </c>
      <c r="AB726" s="109" t="str">
        <f>IF(编辑!AN726="","",编辑!AN726)</f>
        <v/>
      </c>
      <c r="AC726" s="111" t="str">
        <f>IF(编辑!AO726="","",编辑!AO726)</f>
        <v/>
      </c>
    </row>
    <row r="727" spans="1:29">
      <c r="A727" s="109">
        <f>IF(编辑!A727="","",编辑!A727)</f>
        <v>120228</v>
      </c>
      <c r="B727" s="109" t="str">
        <f>IF(编辑!B727="","",编辑!B727)</f>
        <v>日常任务</v>
      </c>
      <c r="C727" s="109">
        <f>IF(编辑!I727="","",编辑!I727)</f>
        <v>2200</v>
      </c>
      <c r="D727" s="109">
        <f>IF(编辑!J727="","",编辑!J727)</f>
        <v>0</v>
      </c>
      <c r="E727" s="109" t="str">
        <f>IF(编辑!K727="","",编辑!K727)</f>
        <v/>
      </c>
      <c r="F727" s="109">
        <f>IF(编辑!L727="","",编辑!L727)</f>
        <v>3007</v>
      </c>
      <c r="G727" s="109">
        <f>IF(编辑!N727="","",编辑!N727)</f>
        <v>1</v>
      </c>
      <c r="H727" s="109">
        <f>IF(编辑!O727="","",编辑!O727)</f>
        <v>1</v>
      </c>
      <c r="I727" s="109">
        <f>IF(编辑!P727="","",编辑!P727)</f>
        <v>80</v>
      </c>
      <c r="J727" s="109">
        <f>IF(编辑!Q727="","",编辑!Q727)</f>
        <v>3107</v>
      </c>
      <c r="K727" s="109">
        <f>IF(编辑!S727="","",编辑!S727)</f>
        <v>1</v>
      </c>
      <c r="L727" s="109">
        <f>IF(编辑!T727="","",编辑!T727)</f>
        <v>1</v>
      </c>
      <c r="M727" s="109">
        <f>IF(编辑!U727="","",编辑!U727)</f>
        <v>80</v>
      </c>
      <c r="N727" s="109">
        <f>IF(编辑!V727="","",编辑!V727)</f>
        <v>3407</v>
      </c>
      <c r="O727" s="109">
        <f>IF(编辑!X727="","",编辑!X727)</f>
        <v>1</v>
      </c>
      <c r="P727" s="109">
        <f>IF(编辑!Y727="","",编辑!Y727)</f>
        <v>1</v>
      </c>
      <c r="Q727" s="109">
        <f>IF(编辑!Z727="","",编辑!Z727)</f>
        <v>80</v>
      </c>
      <c r="R727" s="109">
        <f>IF(编辑!AA727="","",编辑!AA727)</f>
        <v>21365</v>
      </c>
      <c r="S727" s="109">
        <f>IF(编辑!AC727="","",编辑!AC727)</f>
        <v>1</v>
      </c>
      <c r="T727" s="109">
        <f>IF(编辑!AD727="","",编辑!AD727)</f>
        <v>1</v>
      </c>
      <c r="U727" s="109">
        <f>IF(编辑!AE727="","",编辑!AE727)</f>
        <v>10</v>
      </c>
      <c r="V727" s="109" t="str">
        <f>IF(编辑!AF727="","",编辑!AF727)</f>
        <v/>
      </c>
      <c r="W727" s="109" t="str">
        <f>IF(编辑!AH727="","",编辑!AH727)</f>
        <v/>
      </c>
      <c r="X727" s="109" t="str">
        <f>IF(编辑!AI727="","",编辑!AI727)</f>
        <v/>
      </c>
      <c r="Y727" s="109" t="str">
        <f>IF(编辑!AJ727="","",编辑!AJ727)</f>
        <v/>
      </c>
      <c r="Z727" s="109" t="str">
        <f>IF(编辑!AK727="","",编辑!AK727)</f>
        <v/>
      </c>
      <c r="AA727" s="109" t="str">
        <f>IF(编辑!AM727="","",编辑!AM727)</f>
        <v/>
      </c>
      <c r="AB727" s="109" t="str">
        <f>IF(编辑!AN727="","",编辑!AN727)</f>
        <v/>
      </c>
      <c r="AC727" s="111" t="str">
        <f>IF(编辑!AO727="","",编辑!AO727)</f>
        <v/>
      </c>
    </row>
    <row r="728" spans="1:29">
      <c r="A728" s="109">
        <f>IF(编辑!A728="","",编辑!A728)</f>
        <v>120229</v>
      </c>
      <c r="B728" s="109" t="str">
        <f>IF(编辑!B728="","",编辑!B728)</f>
        <v>日常任务</v>
      </c>
      <c r="C728" s="109">
        <f>IF(编辑!I728="","",编辑!I728)</f>
        <v>2650</v>
      </c>
      <c r="D728" s="109">
        <f>IF(编辑!J728="","",编辑!J728)</f>
        <v>0</v>
      </c>
      <c r="E728" s="109" t="str">
        <f>IF(编辑!K728="","",编辑!K728)</f>
        <v/>
      </c>
      <c r="F728" s="109">
        <f>IF(编辑!L728="","",编辑!L728)</f>
        <v>3007</v>
      </c>
      <c r="G728" s="109">
        <f>IF(编辑!N728="","",编辑!N728)</f>
        <v>1</v>
      </c>
      <c r="H728" s="109">
        <f>IF(编辑!O728="","",编辑!O728)</f>
        <v>1</v>
      </c>
      <c r="I728" s="109">
        <f>IF(编辑!P728="","",编辑!P728)</f>
        <v>80</v>
      </c>
      <c r="J728" s="109">
        <f>IF(编辑!Q728="","",编辑!Q728)</f>
        <v>3107</v>
      </c>
      <c r="K728" s="109">
        <f>IF(编辑!S728="","",编辑!S728)</f>
        <v>1</v>
      </c>
      <c r="L728" s="109">
        <f>IF(编辑!T728="","",编辑!T728)</f>
        <v>1</v>
      </c>
      <c r="M728" s="109">
        <f>IF(编辑!U728="","",编辑!U728)</f>
        <v>80</v>
      </c>
      <c r="N728" s="109">
        <f>IF(编辑!V728="","",编辑!V728)</f>
        <v>3407</v>
      </c>
      <c r="O728" s="109">
        <f>IF(编辑!X728="","",编辑!X728)</f>
        <v>1</v>
      </c>
      <c r="P728" s="109">
        <f>IF(编辑!Y728="","",编辑!Y728)</f>
        <v>1</v>
      </c>
      <c r="Q728" s="109">
        <f>IF(编辑!Z728="","",编辑!Z728)</f>
        <v>80</v>
      </c>
      <c r="R728" s="109">
        <f>IF(编辑!AA728="","",编辑!AA728)</f>
        <v>21365</v>
      </c>
      <c r="S728" s="109">
        <f>IF(编辑!AC728="","",编辑!AC728)</f>
        <v>1</v>
      </c>
      <c r="T728" s="109">
        <f>IF(编辑!AD728="","",编辑!AD728)</f>
        <v>1</v>
      </c>
      <c r="U728" s="109">
        <f>IF(编辑!AE728="","",编辑!AE728)</f>
        <v>10</v>
      </c>
      <c r="V728" s="109" t="str">
        <f>IF(编辑!AF728="","",编辑!AF728)</f>
        <v/>
      </c>
      <c r="W728" s="109" t="str">
        <f>IF(编辑!AH728="","",编辑!AH728)</f>
        <v/>
      </c>
      <c r="X728" s="109" t="str">
        <f>IF(编辑!AI728="","",编辑!AI728)</f>
        <v/>
      </c>
      <c r="Y728" s="109" t="str">
        <f>IF(编辑!AJ728="","",编辑!AJ728)</f>
        <v/>
      </c>
      <c r="Z728" s="109" t="str">
        <f>IF(编辑!AK728="","",编辑!AK728)</f>
        <v/>
      </c>
      <c r="AA728" s="109" t="str">
        <f>IF(编辑!AM728="","",编辑!AM728)</f>
        <v/>
      </c>
      <c r="AB728" s="109" t="str">
        <f>IF(编辑!AN728="","",编辑!AN728)</f>
        <v/>
      </c>
      <c r="AC728" s="111" t="str">
        <f>IF(编辑!AO728="","",编辑!AO728)</f>
        <v/>
      </c>
    </row>
    <row r="729" spans="1:29">
      <c r="A729" s="109">
        <f>IF(编辑!A729="","",编辑!A729)</f>
        <v>120230</v>
      </c>
      <c r="B729" s="109" t="str">
        <f>IF(编辑!B729="","",编辑!B729)</f>
        <v>日常任务</v>
      </c>
      <c r="C729" s="109">
        <f>IF(编辑!I729="","",编辑!I729)</f>
        <v>2650</v>
      </c>
      <c r="D729" s="109">
        <f>IF(编辑!J729="","",编辑!J729)</f>
        <v>0</v>
      </c>
      <c r="E729" s="109" t="str">
        <f>IF(编辑!K729="","",编辑!K729)</f>
        <v/>
      </c>
      <c r="F729" s="109">
        <f>IF(编辑!L729="","",编辑!L729)</f>
        <v>3007</v>
      </c>
      <c r="G729" s="109">
        <f>IF(编辑!N729="","",编辑!N729)</f>
        <v>1</v>
      </c>
      <c r="H729" s="109">
        <f>IF(编辑!O729="","",编辑!O729)</f>
        <v>1</v>
      </c>
      <c r="I729" s="109">
        <f>IF(编辑!P729="","",编辑!P729)</f>
        <v>80</v>
      </c>
      <c r="J729" s="109">
        <f>IF(编辑!Q729="","",编辑!Q729)</f>
        <v>3107</v>
      </c>
      <c r="K729" s="109">
        <f>IF(编辑!S729="","",编辑!S729)</f>
        <v>1</v>
      </c>
      <c r="L729" s="109">
        <f>IF(编辑!T729="","",编辑!T729)</f>
        <v>1</v>
      </c>
      <c r="M729" s="109">
        <f>IF(编辑!U729="","",编辑!U729)</f>
        <v>80</v>
      </c>
      <c r="N729" s="109">
        <f>IF(编辑!V729="","",编辑!V729)</f>
        <v>3407</v>
      </c>
      <c r="O729" s="109">
        <f>IF(编辑!X729="","",编辑!X729)</f>
        <v>1</v>
      </c>
      <c r="P729" s="109">
        <f>IF(编辑!Y729="","",编辑!Y729)</f>
        <v>1</v>
      </c>
      <c r="Q729" s="109">
        <f>IF(编辑!Z729="","",编辑!Z729)</f>
        <v>80</v>
      </c>
      <c r="R729" s="109">
        <f>IF(编辑!AA729="","",编辑!AA729)</f>
        <v>21365</v>
      </c>
      <c r="S729" s="109">
        <f>IF(编辑!AC729="","",编辑!AC729)</f>
        <v>1</v>
      </c>
      <c r="T729" s="109">
        <f>IF(编辑!AD729="","",编辑!AD729)</f>
        <v>1</v>
      </c>
      <c r="U729" s="109">
        <f>IF(编辑!AE729="","",编辑!AE729)</f>
        <v>10</v>
      </c>
      <c r="V729" s="109" t="str">
        <f>IF(编辑!AF729="","",编辑!AF729)</f>
        <v/>
      </c>
      <c r="W729" s="109" t="str">
        <f>IF(编辑!AH729="","",编辑!AH729)</f>
        <v/>
      </c>
      <c r="X729" s="109" t="str">
        <f>IF(编辑!AI729="","",编辑!AI729)</f>
        <v/>
      </c>
      <c r="Y729" s="109" t="str">
        <f>IF(编辑!AJ729="","",编辑!AJ729)</f>
        <v/>
      </c>
      <c r="Z729" s="109" t="str">
        <f>IF(编辑!AK729="","",编辑!AK729)</f>
        <v/>
      </c>
      <c r="AA729" s="109" t="str">
        <f>IF(编辑!AM729="","",编辑!AM729)</f>
        <v/>
      </c>
      <c r="AB729" s="109" t="str">
        <f>IF(编辑!AN729="","",编辑!AN729)</f>
        <v/>
      </c>
      <c r="AC729" s="111" t="str">
        <f>IF(编辑!AO729="","",编辑!AO729)</f>
        <v/>
      </c>
    </row>
    <row r="730" spans="1:29">
      <c r="A730" s="109">
        <f>IF(编辑!A730="","",编辑!A730)</f>
        <v>120231</v>
      </c>
      <c r="B730" s="109" t="str">
        <f>IF(编辑!B730="","",编辑!B730)</f>
        <v>日常任务</v>
      </c>
      <c r="C730" s="109">
        <f>IF(编辑!I730="","",编辑!I730)</f>
        <v>2650</v>
      </c>
      <c r="D730" s="109">
        <f>IF(编辑!J730="","",编辑!J730)</f>
        <v>0</v>
      </c>
      <c r="E730" s="109" t="str">
        <f>IF(编辑!K730="","",编辑!K730)</f>
        <v/>
      </c>
      <c r="F730" s="109">
        <f>IF(编辑!L730="","",编辑!L730)</f>
        <v>3007</v>
      </c>
      <c r="G730" s="109">
        <f>IF(编辑!N730="","",编辑!N730)</f>
        <v>1</v>
      </c>
      <c r="H730" s="109">
        <f>IF(编辑!O730="","",编辑!O730)</f>
        <v>1</v>
      </c>
      <c r="I730" s="109">
        <f>IF(编辑!P730="","",编辑!P730)</f>
        <v>80</v>
      </c>
      <c r="J730" s="109">
        <f>IF(编辑!Q730="","",编辑!Q730)</f>
        <v>3107</v>
      </c>
      <c r="K730" s="109">
        <f>IF(编辑!S730="","",编辑!S730)</f>
        <v>1</v>
      </c>
      <c r="L730" s="109">
        <f>IF(编辑!T730="","",编辑!T730)</f>
        <v>1</v>
      </c>
      <c r="M730" s="109">
        <f>IF(编辑!U730="","",编辑!U730)</f>
        <v>80</v>
      </c>
      <c r="N730" s="109">
        <f>IF(编辑!V730="","",编辑!V730)</f>
        <v>3407</v>
      </c>
      <c r="O730" s="109">
        <f>IF(编辑!X730="","",编辑!X730)</f>
        <v>1</v>
      </c>
      <c r="P730" s="109">
        <f>IF(编辑!Y730="","",编辑!Y730)</f>
        <v>1</v>
      </c>
      <c r="Q730" s="109">
        <f>IF(编辑!Z730="","",编辑!Z730)</f>
        <v>80</v>
      </c>
      <c r="R730" s="109">
        <f>IF(编辑!AA730="","",编辑!AA730)</f>
        <v>21365</v>
      </c>
      <c r="S730" s="109">
        <f>IF(编辑!AC730="","",编辑!AC730)</f>
        <v>1</v>
      </c>
      <c r="T730" s="109">
        <f>IF(编辑!AD730="","",编辑!AD730)</f>
        <v>1</v>
      </c>
      <c r="U730" s="109">
        <f>IF(编辑!AE730="","",编辑!AE730)</f>
        <v>10</v>
      </c>
      <c r="V730" s="109" t="str">
        <f>IF(编辑!AF730="","",编辑!AF730)</f>
        <v/>
      </c>
      <c r="W730" s="109" t="str">
        <f>IF(编辑!AH730="","",编辑!AH730)</f>
        <v/>
      </c>
      <c r="X730" s="109" t="str">
        <f>IF(编辑!AI730="","",编辑!AI730)</f>
        <v/>
      </c>
      <c r="Y730" s="109" t="str">
        <f>IF(编辑!AJ730="","",编辑!AJ730)</f>
        <v/>
      </c>
      <c r="Z730" s="109" t="str">
        <f>IF(编辑!AK730="","",编辑!AK730)</f>
        <v/>
      </c>
      <c r="AA730" s="109" t="str">
        <f>IF(编辑!AM730="","",编辑!AM730)</f>
        <v/>
      </c>
      <c r="AB730" s="109" t="str">
        <f>IF(编辑!AN730="","",编辑!AN730)</f>
        <v/>
      </c>
      <c r="AC730" s="111" t="str">
        <f>IF(编辑!AO730="","",编辑!AO730)</f>
        <v/>
      </c>
    </row>
    <row r="731" spans="1:29">
      <c r="A731" s="109">
        <f>IF(编辑!A731="","",编辑!A731)</f>
        <v>120232</v>
      </c>
      <c r="B731" s="109" t="str">
        <f>IF(编辑!B731="","",编辑!B731)</f>
        <v>日常任务</v>
      </c>
      <c r="C731" s="109">
        <f>IF(编辑!I731="","",编辑!I731)</f>
        <v>2650</v>
      </c>
      <c r="D731" s="109">
        <f>IF(编辑!J731="","",编辑!J731)</f>
        <v>0</v>
      </c>
      <c r="E731" s="109" t="str">
        <f>IF(编辑!K731="","",编辑!K731)</f>
        <v/>
      </c>
      <c r="F731" s="109">
        <f>IF(编辑!L731="","",编辑!L731)</f>
        <v>3007</v>
      </c>
      <c r="G731" s="109">
        <f>IF(编辑!N731="","",编辑!N731)</f>
        <v>1</v>
      </c>
      <c r="H731" s="109">
        <f>IF(编辑!O731="","",编辑!O731)</f>
        <v>1</v>
      </c>
      <c r="I731" s="109">
        <f>IF(编辑!P731="","",编辑!P731)</f>
        <v>80</v>
      </c>
      <c r="J731" s="109">
        <f>IF(编辑!Q731="","",编辑!Q731)</f>
        <v>3107</v>
      </c>
      <c r="K731" s="109">
        <f>IF(编辑!S731="","",编辑!S731)</f>
        <v>1</v>
      </c>
      <c r="L731" s="109">
        <f>IF(编辑!T731="","",编辑!T731)</f>
        <v>1</v>
      </c>
      <c r="M731" s="109">
        <f>IF(编辑!U731="","",编辑!U731)</f>
        <v>80</v>
      </c>
      <c r="N731" s="109">
        <f>IF(编辑!V731="","",编辑!V731)</f>
        <v>3407</v>
      </c>
      <c r="O731" s="109">
        <f>IF(编辑!X731="","",编辑!X731)</f>
        <v>1</v>
      </c>
      <c r="P731" s="109">
        <f>IF(编辑!Y731="","",编辑!Y731)</f>
        <v>1</v>
      </c>
      <c r="Q731" s="109">
        <f>IF(编辑!Z731="","",编辑!Z731)</f>
        <v>80</v>
      </c>
      <c r="R731" s="109">
        <f>IF(编辑!AA731="","",编辑!AA731)</f>
        <v>21365</v>
      </c>
      <c r="S731" s="109">
        <f>IF(编辑!AC731="","",编辑!AC731)</f>
        <v>1</v>
      </c>
      <c r="T731" s="109">
        <f>IF(编辑!AD731="","",编辑!AD731)</f>
        <v>1</v>
      </c>
      <c r="U731" s="109">
        <f>IF(编辑!AE731="","",编辑!AE731)</f>
        <v>10</v>
      </c>
      <c r="V731" s="109" t="str">
        <f>IF(编辑!AF731="","",编辑!AF731)</f>
        <v/>
      </c>
      <c r="W731" s="109" t="str">
        <f>IF(编辑!AH731="","",编辑!AH731)</f>
        <v/>
      </c>
      <c r="X731" s="109" t="str">
        <f>IF(编辑!AI731="","",编辑!AI731)</f>
        <v/>
      </c>
      <c r="Y731" s="109" t="str">
        <f>IF(编辑!AJ731="","",编辑!AJ731)</f>
        <v/>
      </c>
      <c r="Z731" s="109" t="str">
        <f>IF(编辑!AK731="","",编辑!AK731)</f>
        <v/>
      </c>
      <c r="AA731" s="109" t="str">
        <f>IF(编辑!AM731="","",编辑!AM731)</f>
        <v/>
      </c>
      <c r="AB731" s="109" t="str">
        <f>IF(编辑!AN731="","",编辑!AN731)</f>
        <v/>
      </c>
      <c r="AC731" s="111" t="str">
        <f>IF(编辑!AO731="","",编辑!AO731)</f>
        <v/>
      </c>
    </row>
    <row r="732" spans="1:29">
      <c r="A732" s="109">
        <f>IF(编辑!A732="","",编辑!A732)</f>
        <v>120233</v>
      </c>
      <c r="B732" s="109" t="str">
        <f>IF(编辑!B732="","",编辑!B732)</f>
        <v>日常任务</v>
      </c>
      <c r="C732" s="109">
        <f>IF(编辑!I732="","",编辑!I732)</f>
        <v>2650</v>
      </c>
      <c r="D732" s="109">
        <f>IF(编辑!J732="","",编辑!J732)</f>
        <v>0</v>
      </c>
      <c r="E732" s="109" t="str">
        <f>IF(编辑!K732="","",编辑!K732)</f>
        <v/>
      </c>
      <c r="F732" s="109">
        <f>IF(编辑!L732="","",编辑!L732)</f>
        <v>3007</v>
      </c>
      <c r="G732" s="109">
        <f>IF(编辑!N732="","",编辑!N732)</f>
        <v>1</v>
      </c>
      <c r="H732" s="109">
        <f>IF(编辑!O732="","",编辑!O732)</f>
        <v>1</v>
      </c>
      <c r="I732" s="109">
        <f>IF(编辑!P732="","",编辑!P732)</f>
        <v>80</v>
      </c>
      <c r="J732" s="109">
        <f>IF(编辑!Q732="","",编辑!Q732)</f>
        <v>3107</v>
      </c>
      <c r="K732" s="109">
        <f>IF(编辑!S732="","",编辑!S732)</f>
        <v>1</v>
      </c>
      <c r="L732" s="109">
        <f>IF(编辑!T732="","",编辑!T732)</f>
        <v>1</v>
      </c>
      <c r="M732" s="109">
        <f>IF(编辑!U732="","",编辑!U732)</f>
        <v>80</v>
      </c>
      <c r="N732" s="109">
        <f>IF(编辑!V732="","",编辑!V732)</f>
        <v>3407</v>
      </c>
      <c r="O732" s="109">
        <f>IF(编辑!X732="","",编辑!X732)</f>
        <v>1</v>
      </c>
      <c r="P732" s="109">
        <f>IF(编辑!Y732="","",编辑!Y732)</f>
        <v>1</v>
      </c>
      <c r="Q732" s="109">
        <f>IF(编辑!Z732="","",编辑!Z732)</f>
        <v>80</v>
      </c>
      <c r="R732" s="109">
        <f>IF(编辑!AA732="","",编辑!AA732)</f>
        <v>21365</v>
      </c>
      <c r="S732" s="109">
        <f>IF(编辑!AC732="","",编辑!AC732)</f>
        <v>1</v>
      </c>
      <c r="T732" s="109">
        <f>IF(编辑!AD732="","",编辑!AD732)</f>
        <v>1</v>
      </c>
      <c r="U732" s="109">
        <f>IF(编辑!AE732="","",编辑!AE732)</f>
        <v>10</v>
      </c>
      <c r="V732" s="109" t="str">
        <f>IF(编辑!AF732="","",编辑!AF732)</f>
        <v/>
      </c>
      <c r="W732" s="109" t="str">
        <f>IF(编辑!AH732="","",编辑!AH732)</f>
        <v/>
      </c>
      <c r="X732" s="109" t="str">
        <f>IF(编辑!AI732="","",编辑!AI732)</f>
        <v/>
      </c>
      <c r="Y732" s="109" t="str">
        <f>IF(编辑!AJ732="","",编辑!AJ732)</f>
        <v/>
      </c>
      <c r="Z732" s="109" t="str">
        <f>IF(编辑!AK732="","",编辑!AK732)</f>
        <v/>
      </c>
      <c r="AA732" s="109" t="str">
        <f>IF(编辑!AM732="","",编辑!AM732)</f>
        <v/>
      </c>
      <c r="AB732" s="109" t="str">
        <f>IF(编辑!AN732="","",编辑!AN732)</f>
        <v/>
      </c>
      <c r="AC732" s="111" t="str">
        <f>IF(编辑!AO732="","",编辑!AO732)</f>
        <v/>
      </c>
    </row>
    <row r="733" spans="1:29">
      <c r="A733" s="109">
        <f>IF(编辑!A733="","",编辑!A733)</f>
        <v>120234</v>
      </c>
      <c r="B733" s="109" t="str">
        <f>IF(编辑!B733="","",编辑!B733)</f>
        <v>日常任务</v>
      </c>
      <c r="C733" s="109">
        <f>IF(编辑!I733="","",编辑!I733)</f>
        <v>2650</v>
      </c>
      <c r="D733" s="109">
        <f>IF(编辑!J733="","",编辑!J733)</f>
        <v>0</v>
      </c>
      <c r="E733" s="109" t="str">
        <f>IF(编辑!K733="","",编辑!K733)</f>
        <v/>
      </c>
      <c r="F733" s="109">
        <f>IF(编辑!L733="","",编辑!L733)</f>
        <v>3007</v>
      </c>
      <c r="G733" s="109">
        <f>IF(编辑!N733="","",编辑!N733)</f>
        <v>1</v>
      </c>
      <c r="H733" s="109">
        <f>IF(编辑!O733="","",编辑!O733)</f>
        <v>1</v>
      </c>
      <c r="I733" s="109">
        <f>IF(编辑!P733="","",编辑!P733)</f>
        <v>80</v>
      </c>
      <c r="J733" s="109">
        <f>IF(编辑!Q733="","",编辑!Q733)</f>
        <v>3107</v>
      </c>
      <c r="K733" s="109">
        <f>IF(编辑!S733="","",编辑!S733)</f>
        <v>1</v>
      </c>
      <c r="L733" s="109">
        <f>IF(编辑!T733="","",编辑!T733)</f>
        <v>1</v>
      </c>
      <c r="M733" s="109">
        <f>IF(编辑!U733="","",编辑!U733)</f>
        <v>80</v>
      </c>
      <c r="N733" s="109">
        <f>IF(编辑!V733="","",编辑!V733)</f>
        <v>3407</v>
      </c>
      <c r="O733" s="109">
        <f>IF(编辑!X733="","",编辑!X733)</f>
        <v>1</v>
      </c>
      <c r="P733" s="109">
        <f>IF(编辑!Y733="","",编辑!Y733)</f>
        <v>1</v>
      </c>
      <c r="Q733" s="109">
        <f>IF(编辑!Z733="","",编辑!Z733)</f>
        <v>80</v>
      </c>
      <c r="R733" s="109">
        <f>IF(编辑!AA733="","",编辑!AA733)</f>
        <v>21365</v>
      </c>
      <c r="S733" s="109">
        <f>IF(编辑!AC733="","",编辑!AC733)</f>
        <v>1</v>
      </c>
      <c r="T733" s="109">
        <f>IF(编辑!AD733="","",编辑!AD733)</f>
        <v>1</v>
      </c>
      <c r="U733" s="109">
        <f>IF(编辑!AE733="","",编辑!AE733)</f>
        <v>10</v>
      </c>
      <c r="V733" s="109" t="str">
        <f>IF(编辑!AF733="","",编辑!AF733)</f>
        <v/>
      </c>
      <c r="W733" s="109" t="str">
        <f>IF(编辑!AH733="","",编辑!AH733)</f>
        <v/>
      </c>
      <c r="X733" s="109" t="str">
        <f>IF(编辑!AI733="","",编辑!AI733)</f>
        <v/>
      </c>
      <c r="Y733" s="109" t="str">
        <f>IF(编辑!AJ733="","",编辑!AJ733)</f>
        <v/>
      </c>
      <c r="Z733" s="109" t="str">
        <f>IF(编辑!AK733="","",编辑!AK733)</f>
        <v/>
      </c>
      <c r="AA733" s="109" t="str">
        <f>IF(编辑!AM733="","",编辑!AM733)</f>
        <v/>
      </c>
      <c r="AB733" s="109" t="str">
        <f>IF(编辑!AN733="","",编辑!AN733)</f>
        <v/>
      </c>
      <c r="AC733" s="111" t="str">
        <f>IF(编辑!AO733="","",编辑!AO733)</f>
        <v/>
      </c>
    </row>
    <row r="734" spans="1:29">
      <c r="A734" s="109">
        <f>IF(编辑!A734="","",编辑!A734)</f>
        <v>140001</v>
      </c>
      <c r="B734" s="109" t="str">
        <f>IF(编辑!B734="","",编辑!B734)</f>
        <v>通缉任务</v>
      </c>
      <c r="C734" s="109">
        <f>IF(编辑!I734="","",编辑!I734)</f>
        <v>150</v>
      </c>
      <c r="D734" s="109">
        <f>IF(编辑!J734="","",编辑!J734)</f>
        <v>0</v>
      </c>
      <c r="E734" s="109" t="str">
        <f>IF(编辑!K734="","",编辑!K734)</f>
        <v/>
      </c>
      <c r="F734" s="109">
        <f>IF(编辑!L734="","",编辑!L734)</f>
        <v>3001</v>
      </c>
      <c r="G734" s="109">
        <f>IF(编辑!N734="","",编辑!N734)</f>
        <v>1</v>
      </c>
      <c r="H734" s="109">
        <f>IF(编辑!O734="","",编辑!O734)</f>
        <v>1</v>
      </c>
      <c r="I734" s="109">
        <f>IF(编辑!P734="","",编辑!P734)</f>
        <v>500</v>
      </c>
      <c r="J734" s="109">
        <f>IF(编辑!Q734="","",编辑!Q734)</f>
        <v>3101</v>
      </c>
      <c r="K734" s="109">
        <f>IF(编辑!S734="","",编辑!S734)</f>
        <v>1</v>
      </c>
      <c r="L734" s="109">
        <f>IF(编辑!T734="","",编辑!T734)</f>
        <v>1</v>
      </c>
      <c r="M734" s="109">
        <f>IF(编辑!U734="","",编辑!U734)</f>
        <v>500</v>
      </c>
      <c r="N734" s="109">
        <f>IF(编辑!V734="","",编辑!V734)</f>
        <v>3401</v>
      </c>
      <c r="O734" s="109">
        <f>IF(编辑!X734="","",编辑!X734)</f>
        <v>1</v>
      </c>
      <c r="P734" s="109">
        <f>IF(编辑!Y734="","",编辑!Y734)</f>
        <v>1</v>
      </c>
      <c r="Q734" s="109">
        <f>IF(编辑!Z734="","",编辑!Z734)</f>
        <v>500</v>
      </c>
      <c r="R734" s="109" t="str">
        <f>IF(编辑!AA734="","",编辑!AA734)</f>
        <v/>
      </c>
      <c r="S734" s="109" t="str">
        <f>IF(编辑!AC734="","",编辑!AC734)</f>
        <v/>
      </c>
      <c r="T734" s="109" t="str">
        <f>IF(编辑!AD734="","",编辑!AD734)</f>
        <v/>
      </c>
      <c r="U734" s="109" t="str">
        <f>IF(编辑!AE734="","",编辑!AE734)</f>
        <v/>
      </c>
      <c r="V734" s="109" t="str">
        <f>IF(编辑!AF734="","",编辑!AF734)</f>
        <v/>
      </c>
      <c r="W734" s="109" t="str">
        <f>IF(编辑!AH734="","",编辑!AH734)</f>
        <v/>
      </c>
      <c r="X734" s="109" t="str">
        <f>IF(编辑!AI734="","",编辑!AI734)</f>
        <v/>
      </c>
      <c r="Y734" s="109" t="str">
        <f>IF(编辑!AJ734="","",编辑!AJ734)</f>
        <v/>
      </c>
      <c r="Z734" s="109" t="str">
        <f>IF(编辑!AK734="","",编辑!AK734)</f>
        <v/>
      </c>
      <c r="AA734" s="109" t="str">
        <f>IF(编辑!AM734="","",编辑!AM734)</f>
        <v/>
      </c>
      <c r="AB734" s="109" t="str">
        <f>IF(编辑!AN734="","",编辑!AN734)</f>
        <v/>
      </c>
      <c r="AC734" s="111" t="str">
        <f>IF(编辑!AO734="","",编辑!AO734)</f>
        <v/>
      </c>
    </row>
    <row r="735" spans="1:29">
      <c r="A735" s="109">
        <f>IF(编辑!A735="","",编辑!A735)</f>
        <v>140002</v>
      </c>
      <c r="B735" s="109" t="str">
        <f>IF(编辑!B735="","",编辑!B735)</f>
        <v>通缉任务</v>
      </c>
      <c r="C735" s="109">
        <f>IF(编辑!I735="","",编辑!I735)</f>
        <v>150</v>
      </c>
      <c r="D735" s="109">
        <f>IF(编辑!J735="","",编辑!J735)</f>
        <v>0</v>
      </c>
      <c r="E735" s="109" t="str">
        <f>IF(编辑!K735="","",编辑!K735)</f>
        <v/>
      </c>
      <c r="F735" s="109">
        <f>IF(编辑!L735="","",编辑!L735)</f>
        <v>3001</v>
      </c>
      <c r="G735" s="109">
        <f>IF(编辑!N735="","",编辑!N735)</f>
        <v>1</v>
      </c>
      <c r="H735" s="109">
        <f>IF(编辑!O735="","",编辑!O735)</f>
        <v>1</v>
      </c>
      <c r="I735" s="109">
        <f>IF(编辑!P735="","",编辑!P735)</f>
        <v>500</v>
      </c>
      <c r="J735" s="109">
        <f>IF(编辑!Q735="","",编辑!Q735)</f>
        <v>3101</v>
      </c>
      <c r="K735" s="109">
        <f>IF(编辑!S735="","",编辑!S735)</f>
        <v>1</v>
      </c>
      <c r="L735" s="109">
        <f>IF(编辑!T735="","",编辑!T735)</f>
        <v>1</v>
      </c>
      <c r="M735" s="109">
        <f>IF(编辑!U735="","",编辑!U735)</f>
        <v>500</v>
      </c>
      <c r="N735" s="109">
        <f>IF(编辑!V735="","",编辑!V735)</f>
        <v>3401</v>
      </c>
      <c r="O735" s="109">
        <f>IF(编辑!X735="","",编辑!X735)</f>
        <v>1</v>
      </c>
      <c r="P735" s="109">
        <f>IF(编辑!Y735="","",编辑!Y735)</f>
        <v>1</v>
      </c>
      <c r="Q735" s="109">
        <f>IF(编辑!Z735="","",编辑!Z735)</f>
        <v>500</v>
      </c>
      <c r="R735" s="109" t="str">
        <f>IF(编辑!AA735="","",编辑!AA735)</f>
        <v/>
      </c>
      <c r="S735" s="109" t="str">
        <f>IF(编辑!AC735="","",编辑!AC735)</f>
        <v/>
      </c>
      <c r="T735" s="109" t="str">
        <f>IF(编辑!AD735="","",编辑!AD735)</f>
        <v/>
      </c>
      <c r="U735" s="109" t="str">
        <f>IF(编辑!AE735="","",编辑!AE735)</f>
        <v/>
      </c>
      <c r="V735" s="109" t="str">
        <f>IF(编辑!AF735="","",编辑!AF735)</f>
        <v/>
      </c>
      <c r="W735" s="109" t="str">
        <f>IF(编辑!AH735="","",编辑!AH735)</f>
        <v/>
      </c>
      <c r="X735" s="109" t="str">
        <f>IF(编辑!AI735="","",编辑!AI735)</f>
        <v/>
      </c>
      <c r="Y735" s="109" t="str">
        <f>IF(编辑!AJ735="","",编辑!AJ735)</f>
        <v/>
      </c>
      <c r="Z735" s="109" t="str">
        <f>IF(编辑!AK735="","",编辑!AK735)</f>
        <v/>
      </c>
      <c r="AA735" s="109" t="str">
        <f>IF(编辑!AM735="","",编辑!AM735)</f>
        <v/>
      </c>
      <c r="AB735" s="109" t="str">
        <f>IF(编辑!AN735="","",编辑!AN735)</f>
        <v/>
      </c>
      <c r="AC735" s="111" t="str">
        <f>IF(编辑!AO735="","",编辑!AO735)</f>
        <v/>
      </c>
    </row>
    <row r="736" spans="1:29">
      <c r="A736" s="109">
        <f>IF(编辑!A736="","",编辑!A736)</f>
        <v>140003</v>
      </c>
      <c r="B736" s="109" t="str">
        <f>IF(编辑!B736="","",编辑!B736)</f>
        <v>通缉任务</v>
      </c>
      <c r="C736" s="109">
        <f>IF(编辑!I736="","",编辑!I736)</f>
        <v>150</v>
      </c>
      <c r="D736" s="109">
        <f>IF(编辑!J736="","",编辑!J736)</f>
        <v>0</v>
      </c>
      <c r="E736" s="109" t="str">
        <f>IF(编辑!K736="","",编辑!K736)</f>
        <v/>
      </c>
      <c r="F736" s="109">
        <f>IF(编辑!L736="","",编辑!L736)</f>
        <v>3001</v>
      </c>
      <c r="G736" s="109">
        <f>IF(编辑!N736="","",编辑!N736)</f>
        <v>1</v>
      </c>
      <c r="H736" s="109">
        <f>IF(编辑!O736="","",编辑!O736)</f>
        <v>1</v>
      </c>
      <c r="I736" s="109">
        <f>IF(编辑!P736="","",编辑!P736)</f>
        <v>500</v>
      </c>
      <c r="J736" s="109">
        <f>IF(编辑!Q736="","",编辑!Q736)</f>
        <v>3101</v>
      </c>
      <c r="K736" s="109">
        <f>IF(编辑!S736="","",编辑!S736)</f>
        <v>1</v>
      </c>
      <c r="L736" s="109">
        <f>IF(编辑!T736="","",编辑!T736)</f>
        <v>1</v>
      </c>
      <c r="M736" s="109">
        <f>IF(编辑!U736="","",编辑!U736)</f>
        <v>500</v>
      </c>
      <c r="N736" s="109">
        <f>IF(编辑!V736="","",编辑!V736)</f>
        <v>3401</v>
      </c>
      <c r="O736" s="109">
        <f>IF(编辑!X736="","",编辑!X736)</f>
        <v>1</v>
      </c>
      <c r="P736" s="109">
        <f>IF(编辑!Y736="","",编辑!Y736)</f>
        <v>1</v>
      </c>
      <c r="Q736" s="109">
        <f>IF(编辑!Z736="","",编辑!Z736)</f>
        <v>500</v>
      </c>
      <c r="R736" s="109" t="str">
        <f>IF(编辑!AA736="","",编辑!AA736)</f>
        <v/>
      </c>
      <c r="S736" s="109" t="str">
        <f>IF(编辑!AC736="","",编辑!AC736)</f>
        <v/>
      </c>
      <c r="T736" s="109" t="str">
        <f>IF(编辑!AD736="","",编辑!AD736)</f>
        <v/>
      </c>
      <c r="U736" s="109" t="str">
        <f>IF(编辑!AE736="","",编辑!AE736)</f>
        <v/>
      </c>
      <c r="V736" s="109" t="str">
        <f>IF(编辑!AF736="","",编辑!AF736)</f>
        <v/>
      </c>
      <c r="W736" s="109" t="str">
        <f>IF(编辑!AH736="","",编辑!AH736)</f>
        <v/>
      </c>
      <c r="X736" s="109" t="str">
        <f>IF(编辑!AI736="","",编辑!AI736)</f>
        <v/>
      </c>
      <c r="Y736" s="109" t="str">
        <f>IF(编辑!AJ736="","",编辑!AJ736)</f>
        <v/>
      </c>
      <c r="Z736" s="109" t="str">
        <f>IF(编辑!AK736="","",编辑!AK736)</f>
        <v/>
      </c>
      <c r="AA736" s="109" t="str">
        <f>IF(编辑!AM736="","",编辑!AM736)</f>
        <v/>
      </c>
      <c r="AB736" s="109" t="str">
        <f>IF(编辑!AN736="","",编辑!AN736)</f>
        <v/>
      </c>
      <c r="AC736" s="111" t="str">
        <f>IF(编辑!AO736="","",编辑!AO736)</f>
        <v/>
      </c>
    </row>
    <row r="737" spans="1:29">
      <c r="A737" s="109">
        <f>IF(编辑!A737="","",编辑!A737)</f>
        <v>140004</v>
      </c>
      <c r="B737" s="109" t="str">
        <f>IF(编辑!B737="","",编辑!B737)</f>
        <v>通缉任务</v>
      </c>
      <c r="C737" s="109">
        <f>IF(编辑!I737="","",编辑!I737)</f>
        <v>150</v>
      </c>
      <c r="D737" s="109">
        <f>IF(编辑!J737="","",编辑!J737)</f>
        <v>0</v>
      </c>
      <c r="E737" s="109" t="str">
        <f>IF(编辑!K737="","",编辑!K737)</f>
        <v/>
      </c>
      <c r="F737" s="109">
        <f>IF(编辑!L737="","",编辑!L737)</f>
        <v>3001</v>
      </c>
      <c r="G737" s="109">
        <f>IF(编辑!N737="","",编辑!N737)</f>
        <v>1</v>
      </c>
      <c r="H737" s="109">
        <f>IF(编辑!O737="","",编辑!O737)</f>
        <v>1</v>
      </c>
      <c r="I737" s="109">
        <f>IF(编辑!P737="","",编辑!P737)</f>
        <v>500</v>
      </c>
      <c r="J737" s="109">
        <f>IF(编辑!Q737="","",编辑!Q737)</f>
        <v>3101</v>
      </c>
      <c r="K737" s="109">
        <f>IF(编辑!S737="","",编辑!S737)</f>
        <v>1</v>
      </c>
      <c r="L737" s="109">
        <f>IF(编辑!T737="","",编辑!T737)</f>
        <v>1</v>
      </c>
      <c r="M737" s="109">
        <f>IF(编辑!U737="","",编辑!U737)</f>
        <v>500</v>
      </c>
      <c r="N737" s="109">
        <f>IF(编辑!V737="","",编辑!V737)</f>
        <v>3401</v>
      </c>
      <c r="O737" s="109">
        <f>IF(编辑!X737="","",编辑!X737)</f>
        <v>1</v>
      </c>
      <c r="P737" s="109">
        <f>IF(编辑!Y737="","",编辑!Y737)</f>
        <v>1</v>
      </c>
      <c r="Q737" s="109">
        <f>IF(编辑!Z737="","",编辑!Z737)</f>
        <v>500</v>
      </c>
      <c r="R737" s="109" t="str">
        <f>IF(编辑!AA737="","",编辑!AA737)</f>
        <v/>
      </c>
      <c r="S737" s="109" t="str">
        <f>IF(编辑!AC737="","",编辑!AC737)</f>
        <v/>
      </c>
      <c r="T737" s="109" t="str">
        <f>IF(编辑!AD737="","",编辑!AD737)</f>
        <v/>
      </c>
      <c r="U737" s="109" t="str">
        <f>IF(编辑!AE737="","",编辑!AE737)</f>
        <v/>
      </c>
      <c r="V737" s="109" t="str">
        <f>IF(编辑!AF737="","",编辑!AF737)</f>
        <v/>
      </c>
      <c r="W737" s="109" t="str">
        <f>IF(编辑!AH737="","",编辑!AH737)</f>
        <v/>
      </c>
      <c r="X737" s="109" t="str">
        <f>IF(编辑!AI737="","",编辑!AI737)</f>
        <v/>
      </c>
      <c r="Y737" s="109" t="str">
        <f>IF(编辑!AJ737="","",编辑!AJ737)</f>
        <v/>
      </c>
      <c r="Z737" s="109" t="str">
        <f>IF(编辑!AK737="","",编辑!AK737)</f>
        <v/>
      </c>
      <c r="AA737" s="109" t="str">
        <f>IF(编辑!AM737="","",编辑!AM737)</f>
        <v/>
      </c>
      <c r="AB737" s="109" t="str">
        <f>IF(编辑!AN737="","",编辑!AN737)</f>
        <v/>
      </c>
      <c r="AC737" s="111" t="str">
        <f>IF(编辑!AO737="","",编辑!AO737)</f>
        <v/>
      </c>
    </row>
    <row r="738" spans="1:29">
      <c r="A738" s="109">
        <f>IF(编辑!A738="","",编辑!A738)</f>
        <v>140005</v>
      </c>
      <c r="B738" s="109" t="str">
        <f>IF(编辑!B738="","",编辑!B738)</f>
        <v>通缉任务</v>
      </c>
      <c r="C738" s="109">
        <f>IF(编辑!I738="","",编辑!I738)</f>
        <v>150</v>
      </c>
      <c r="D738" s="109">
        <f>IF(编辑!J738="","",编辑!J738)</f>
        <v>0</v>
      </c>
      <c r="E738" s="109" t="str">
        <f>IF(编辑!K738="","",编辑!K738)</f>
        <v/>
      </c>
      <c r="F738" s="109">
        <f>IF(编辑!L738="","",编辑!L738)</f>
        <v>3001</v>
      </c>
      <c r="G738" s="109">
        <f>IF(编辑!N738="","",编辑!N738)</f>
        <v>1</v>
      </c>
      <c r="H738" s="109">
        <f>IF(编辑!O738="","",编辑!O738)</f>
        <v>1</v>
      </c>
      <c r="I738" s="109">
        <f>IF(编辑!P738="","",编辑!P738)</f>
        <v>500</v>
      </c>
      <c r="J738" s="109">
        <f>IF(编辑!Q738="","",编辑!Q738)</f>
        <v>3101</v>
      </c>
      <c r="K738" s="109">
        <f>IF(编辑!S738="","",编辑!S738)</f>
        <v>1</v>
      </c>
      <c r="L738" s="109">
        <f>IF(编辑!T738="","",编辑!T738)</f>
        <v>1</v>
      </c>
      <c r="M738" s="109">
        <f>IF(编辑!U738="","",编辑!U738)</f>
        <v>500</v>
      </c>
      <c r="N738" s="109">
        <f>IF(编辑!V738="","",编辑!V738)</f>
        <v>3401</v>
      </c>
      <c r="O738" s="109">
        <f>IF(编辑!X738="","",编辑!X738)</f>
        <v>1</v>
      </c>
      <c r="P738" s="109">
        <f>IF(编辑!Y738="","",编辑!Y738)</f>
        <v>1</v>
      </c>
      <c r="Q738" s="109">
        <f>IF(编辑!Z738="","",编辑!Z738)</f>
        <v>500</v>
      </c>
      <c r="R738" s="109" t="str">
        <f>IF(编辑!AA738="","",编辑!AA738)</f>
        <v/>
      </c>
      <c r="S738" s="109" t="str">
        <f>IF(编辑!AC738="","",编辑!AC738)</f>
        <v/>
      </c>
      <c r="T738" s="109" t="str">
        <f>IF(编辑!AD738="","",编辑!AD738)</f>
        <v/>
      </c>
      <c r="U738" s="109" t="str">
        <f>IF(编辑!AE738="","",编辑!AE738)</f>
        <v/>
      </c>
      <c r="V738" s="109" t="str">
        <f>IF(编辑!AF738="","",编辑!AF738)</f>
        <v/>
      </c>
      <c r="W738" s="109" t="str">
        <f>IF(编辑!AH738="","",编辑!AH738)</f>
        <v/>
      </c>
      <c r="X738" s="109" t="str">
        <f>IF(编辑!AI738="","",编辑!AI738)</f>
        <v/>
      </c>
      <c r="Y738" s="109" t="str">
        <f>IF(编辑!AJ738="","",编辑!AJ738)</f>
        <v/>
      </c>
      <c r="Z738" s="109" t="str">
        <f>IF(编辑!AK738="","",编辑!AK738)</f>
        <v/>
      </c>
      <c r="AA738" s="109" t="str">
        <f>IF(编辑!AM738="","",编辑!AM738)</f>
        <v/>
      </c>
      <c r="AB738" s="109" t="str">
        <f>IF(编辑!AN738="","",编辑!AN738)</f>
        <v/>
      </c>
      <c r="AC738" s="111" t="str">
        <f>IF(编辑!AO738="","",编辑!AO738)</f>
        <v/>
      </c>
    </row>
    <row r="739" spans="1:29">
      <c r="A739" s="109">
        <f>IF(编辑!A739="","",编辑!A739)</f>
        <v>140006</v>
      </c>
      <c r="B739" s="109" t="str">
        <f>IF(编辑!B739="","",编辑!B739)</f>
        <v>通缉任务</v>
      </c>
      <c r="C739" s="109">
        <f>IF(编辑!I739="","",编辑!I739)</f>
        <v>150</v>
      </c>
      <c r="D739" s="109">
        <f>IF(编辑!J739="","",编辑!J739)</f>
        <v>0</v>
      </c>
      <c r="E739" s="109" t="str">
        <f>IF(编辑!K739="","",编辑!K739)</f>
        <v/>
      </c>
      <c r="F739" s="109">
        <f>IF(编辑!L739="","",编辑!L739)</f>
        <v>3001</v>
      </c>
      <c r="G739" s="109">
        <f>IF(编辑!N739="","",编辑!N739)</f>
        <v>1</v>
      </c>
      <c r="H739" s="109">
        <f>IF(编辑!O739="","",编辑!O739)</f>
        <v>1</v>
      </c>
      <c r="I739" s="109">
        <f>IF(编辑!P739="","",编辑!P739)</f>
        <v>500</v>
      </c>
      <c r="J739" s="109">
        <f>IF(编辑!Q739="","",编辑!Q739)</f>
        <v>3101</v>
      </c>
      <c r="K739" s="109">
        <f>IF(编辑!S739="","",编辑!S739)</f>
        <v>1</v>
      </c>
      <c r="L739" s="109">
        <f>IF(编辑!T739="","",编辑!T739)</f>
        <v>1</v>
      </c>
      <c r="M739" s="109">
        <f>IF(编辑!U739="","",编辑!U739)</f>
        <v>500</v>
      </c>
      <c r="N739" s="109">
        <f>IF(编辑!V739="","",编辑!V739)</f>
        <v>3401</v>
      </c>
      <c r="O739" s="109">
        <f>IF(编辑!X739="","",编辑!X739)</f>
        <v>1</v>
      </c>
      <c r="P739" s="109">
        <f>IF(编辑!Y739="","",编辑!Y739)</f>
        <v>1</v>
      </c>
      <c r="Q739" s="109">
        <f>IF(编辑!Z739="","",编辑!Z739)</f>
        <v>500</v>
      </c>
      <c r="R739" s="109" t="str">
        <f>IF(编辑!AA739="","",编辑!AA739)</f>
        <v/>
      </c>
      <c r="S739" s="109" t="str">
        <f>IF(编辑!AC739="","",编辑!AC739)</f>
        <v/>
      </c>
      <c r="T739" s="109" t="str">
        <f>IF(编辑!AD739="","",编辑!AD739)</f>
        <v/>
      </c>
      <c r="U739" s="109" t="str">
        <f>IF(编辑!AE739="","",编辑!AE739)</f>
        <v/>
      </c>
      <c r="V739" s="109" t="str">
        <f>IF(编辑!AF739="","",编辑!AF739)</f>
        <v/>
      </c>
      <c r="W739" s="109" t="str">
        <f>IF(编辑!AH739="","",编辑!AH739)</f>
        <v/>
      </c>
      <c r="X739" s="109" t="str">
        <f>IF(编辑!AI739="","",编辑!AI739)</f>
        <v/>
      </c>
      <c r="Y739" s="109" t="str">
        <f>IF(编辑!AJ739="","",编辑!AJ739)</f>
        <v/>
      </c>
      <c r="Z739" s="109" t="str">
        <f>IF(编辑!AK739="","",编辑!AK739)</f>
        <v/>
      </c>
      <c r="AA739" s="109" t="str">
        <f>IF(编辑!AM739="","",编辑!AM739)</f>
        <v/>
      </c>
      <c r="AB739" s="109" t="str">
        <f>IF(编辑!AN739="","",编辑!AN739)</f>
        <v/>
      </c>
      <c r="AC739" s="111" t="str">
        <f>IF(编辑!AO739="","",编辑!AO739)</f>
        <v/>
      </c>
    </row>
    <row r="740" spans="1:29">
      <c r="A740" s="109">
        <f>IF(编辑!A740="","",编辑!A740)</f>
        <v>140007</v>
      </c>
      <c r="B740" s="109" t="str">
        <f>IF(编辑!B740="","",编辑!B740)</f>
        <v>通缉任务</v>
      </c>
      <c r="C740" s="109">
        <f>IF(编辑!I740="","",编辑!I740)</f>
        <v>150</v>
      </c>
      <c r="D740" s="109">
        <f>IF(编辑!J740="","",编辑!J740)</f>
        <v>0</v>
      </c>
      <c r="E740" s="109" t="str">
        <f>IF(编辑!K740="","",编辑!K740)</f>
        <v/>
      </c>
      <c r="F740" s="109">
        <f>IF(编辑!L740="","",编辑!L740)</f>
        <v>3001</v>
      </c>
      <c r="G740" s="109">
        <f>IF(编辑!N740="","",编辑!N740)</f>
        <v>1</v>
      </c>
      <c r="H740" s="109">
        <f>IF(编辑!O740="","",编辑!O740)</f>
        <v>1</v>
      </c>
      <c r="I740" s="109">
        <f>IF(编辑!P740="","",编辑!P740)</f>
        <v>500</v>
      </c>
      <c r="J740" s="109">
        <f>IF(编辑!Q740="","",编辑!Q740)</f>
        <v>3101</v>
      </c>
      <c r="K740" s="109">
        <f>IF(编辑!S740="","",编辑!S740)</f>
        <v>1</v>
      </c>
      <c r="L740" s="109">
        <f>IF(编辑!T740="","",编辑!T740)</f>
        <v>1</v>
      </c>
      <c r="M740" s="109">
        <f>IF(编辑!U740="","",编辑!U740)</f>
        <v>500</v>
      </c>
      <c r="N740" s="109">
        <f>IF(编辑!V740="","",编辑!V740)</f>
        <v>3401</v>
      </c>
      <c r="O740" s="109">
        <f>IF(编辑!X740="","",编辑!X740)</f>
        <v>1</v>
      </c>
      <c r="P740" s="109">
        <f>IF(编辑!Y740="","",编辑!Y740)</f>
        <v>1</v>
      </c>
      <c r="Q740" s="109">
        <f>IF(编辑!Z740="","",编辑!Z740)</f>
        <v>500</v>
      </c>
      <c r="R740" s="109" t="str">
        <f>IF(编辑!AA740="","",编辑!AA740)</f>
        <v/>
      </c>
      <c r="S740" s="109" t="str">
        <f>IF(编辑!AC740="","",编辑!AC740)</f>
        <v/>
      </c>
      <c r="T740" s="109" t="str">
        <f>IF(编辑!AD740="","",编辑!AD740)</f>
        <v/>
      </c>
      <c r="U740" s="109" t="str">
        <f>IF(编辑!AE740="","",编辑!AE740)</f>
        <v/>
      </c>
      <c r="V740" s="109" t="str">
        <f>IF(编辑!AF740="","",编辑!AF740)</f>
        <v/>
      </c>
      <c r="W740" s="109" t="str">
        <f>IF(编辑!AH740="","",编辑!AH740)</f>
        <v/>
      </c>
      <c r="X740" s="109" t="str">
        <f>IF(编辑!AI740="","",编辑!AI740)</f>
        <v/>
      </c>
      <c r="Y740" s="109" t="str">
        <f>IF(编辑!AJ740="","",编辑!AJ740)</f>
        <v/>
      </c>
      <c r="Z740" s="109" t="str">
        <f>IF(编辑!AK740="","",编辑!AK740)</f>
        <v/>
      </c>
      <c r="AA740" s="109" t="str">
        <f>IF(编辑!AM740="","",编辑!AM740)</f>
        <v/>
      </c>
      <c r="AB740" s="109" t="str">
        <f>IF(编辑!AN740="","",编辑!AN740)</f>
        <v/>
      </c>
      <c r="AC740" s="111" t="str">
        <f>IF(编辑!AO740="","",编辑!AO740)</f>
        <v/>
      </c>
    </row>
    <row r="741" spans="1:29">
      <c r="A741" s="109">
        <f>IF(编辑!A741="","",编辑!A741)</f>
        <v>140008</v>
      </c>
      <c r="B741" s="109" t="str">
        <f>IF(编辑!B741="","",编辑!B741)</f>
        <v>通缉任务</v>
      </c>
      <c r="C741" s="109">
        <f>IF(编辑!I741="","",编辑!I741)</f>
        <v>150</v>
      </c>
      <c r="D741" s="109">
        <f>IF(编辑!J741="","",编辑!J741)</f>
        <v>0</v>
      </c>
      <c r="E741" s="109" t="str">
        <f>IF(编辑!K741="","",编辑!K741)</f>
        <v/>
      </c>
      <c r="F741" s="109">
        <f>IF(编辑!L741="","",编辑!L741)</f>
        <v>3001</v>
      </c>
      <c r="G741" s="109">
        <f>IF(编辑!N741="","",编辑!N741)</f>
        <v>1</v>
      </c>
      <c r="H741" s="109">
        <f>IF(编辑!O741="","",编辑!O741)</f>
        <v>1</v>
      </c>
      <c r="I741" s="109">
        <f>IF(编辑!P741="","",编辑!P741)</f>
        <v>500</v>
      </c>
      <c r="J741" s="109">
        <f>IF(编辑!Q741="","",编辑!Q741)</f>
        <v>3101</v>
      </c>
      <c r="K741" s="109">
        <f>IF(编辑!S741="","",编辑!S741)</f>
        <v>1</v>
      </c>
      <c r="L741" s="109">
        <f>IF(编辑!T741="","",编辑!T741)</f>
        <v>1</v>
      </c>
      <c r="M741" s="109">
        <f>IF(编辑!U741="","",编辑!U741)</f>
        <v>500</v>
      </c>
      <c r="N741" s="109">
        <f>IF(编辑!V741="","",编辑!V741)</f>
        <v>3401</v>
      </c>
      <c r="O741" s="109">
        <f>IF(编辑!X741="","",编辑!X741)</f>
        <v>1</v>
      </c>
      <c r="P741" s="109">
        <f>IF(编辑!Y741="","",编辑!Y741)</f>
        <v>1</v>
      </c>
      <c r="Q741" s="109">
        <f>IF(编辑!Z741="","",编辑!Z741)</f>
        <v>500</v>
      </c>
      <c r="R741" s="109" t="str">
        <f>IF(编辑!AA741="","",编辑!AA741)</f>
        <v/>
      </c>
      <c r="S741" s="109" t="str">
        <f>IF(编辑!AC741="","",编辑!AC741)</f>
        <v/>
      </c>
      <c r="T741" s="109" t="str">
        <f>IF(编辑!AD741="","",编辑!AD741)</f>
        <v/>
      </c>
      <c r="U741" s="109" t="str">
        <f>IF(编辑!AE741="","",编辑!AE741)</f>
        <v/>
      </c>
      <c r="V741" s="109" t="str">
        <f>IF(编辑!AF741="","",编辑!AF741)</f>
        <v/>
      </c>
      <c r="W741" s="109" t="str">
        <f>IF(编辑!AH741="","",编辑!AH741)</f>
        <v/>
      </c>
      <c r="X741" s="109" t="str">
        <f>IF(编辑!AI741="","",编辑!AI741)</f>
        <v/>
      </c>
      <c r="Y741" s="109" t="str">
        <f>IF(编辑!AJ741="","",编辑!AJ741)</f>
        <v/>
      </c>
      <c r="Z741" s="109" t="str">
        <f>IF(编辑!AK741="","",编辑!AK741)</f>
        <v/>
      </c>
      <c r="AA741" s="109" t="str">
        <f>IF(编辑!AM741="","",编辑!AM741)</f>
        <v/>
      </c>
      <c r="AB741" s="109" t="str">
        <f>IF(编辑!AN741="","",编辑!AN741)</f>
        <v/>
      </c>
      <c r="AC741" s="111" t="str">
        <f>IF(编辑!AO741="","",编辑!AO741)</f>
        <v/>
      </c>
    </row>
    <row r="742" spans="1:29">
      <c r="A742" s="109">
        <f>IF(编辑!A742="","",编辑!A742)</f>
        <v>140009</v>
      </c>
      <c r="B742" s="109" t="str">
        <f>IF(编辑!B742="","",编辑!B742)</f>
        <v>通缉任务</v>
      </c>
      <c r="C742" s="109">
        <f>IF(编辑!I742="","",编辑!I742)</f>
        <v>150</v>
      </c>
      <c r="D742" s="109">
        <f>IF(编辑!J742="","",编辑!J742)</f>
        <v>0</v>
      </c>
      <c r="E742" s="109" t="str">
        <f>IF(编辑!K742="","",编辑!K742)</f>
        <v/>
      </c>
      <c r="F742" s="109">
        <f>IF(编辑!L742="","",编辑!L742)</f>
        <v>3001</v>
      </c>
      <c r="G742" s="109">
        <f>IF(编辑!N742="","",编辑!N742)</f>
        <v>1</v>
      </c>
      <c r="H742" s="109">
        <f>IF(编辑!O742="","",编辑!O742)</f>
        <v>1</v>
      </c>
      <c r="I742" s="109">
        <f>IF(编辑!P742="","",编辑!P742)</f>
        <v>500</v>
      </c>
      <c r="J742" s="109">
        <f>IF(编辑!Q742="","",编辑!Q742)</f>
        <v>3101</v>
      </c>
      <c r="K742" s="109">
        <f>IF(编辑!S742="","",编辑!S742)</f>
        <v>1</v>
      </c>
      <c r="L742" s="109">
        <f>IF(编辑!T742="","",编辑!T742)</f>
        <v>1</v>
      </c>
      <c r="M742" s="109">
        <f>IF(编辑!U742="","",编辑!U742)</f>
        <v>500</v>
      </c>
      <c r="N742" s="109">
        <f>IF(编辑!V742="","",编辑!V742)</f>
        <v>3401</v>
      </c>
      <c r="O742" s="109">
        <f>IF(编辑!X742="","",编辑!X742)</f>
        <v>1</v>
      </c>
      <c r="P742" s="109">
        <f>IF(编辑!Y742="","",编辑!Y742)</f>
        <v>1</v>
      </c>
      <c r="Q742" s="109">
        <f>IF(编辑!Z742="","",编辑!Z742)</f>
        <v>500</v>
      </c>
      <c r="R742" s="109" t="str">
        <f>IF(编辑!AA742="","",编辑!AA742)</f>
        <v/>
      </c>
      <c r="S742" s="109" t="str">
        <f>IF(编辑!AC742="","",编辑!AC742)</f>
        <v/>
      </c>
      <c r="T742" s="109" t="str">
        <f>IF(编辑!AD742="","",编辑!AD742)</f>
        <v/>
      </c>
      <c r="U742" s="109" t="str">
        <f>IF(编辑!AE742="","",编辑!AE742)</f>
        <v/>
      </c>
      <c r="V742" s="109" t="str">
        <f>IF(编辑!AF742="","",编辑!AF742)</f>
        <v/>
      </c>
      <c r="W742" s="109" t="str">
        <f>IF(编辑!AH742="","",编辑!AH742)</f>
        <v/>
      </c>
      <c r="X742" s="109" t="str">
        <f>IF(编辑!AI742="","",编辑!AI742)</f>
        <v/>
      </c>
      <c r="Y742" s="109" t="str">
        <f>IF(编辑!AJ742="","",编辑!AJ742)</f>
        <v/>
      </c>
      <c r="Z742" s="109" t="str">
        <f>IF(编辑!AK742="","",编辑!AK742)</f>
        <v/>
      </c>
      <c r="AA742" s="109" t="str">
        <f>IF(编辑!AM742="","",编辑!AM742)</f>
        <v/>
      </c>
      <c r="AB742" s="109" t="str">
        <f>IF(编辑!AN742="","",编辑!AN742)</f>
        <v/>
      </c>
      <c r="AC742" s="111" t="str">
        <f>IF(编辑!AO742="","",编辑!AO742)</f>
        <v/>
      </c>
    </row>
    <row r="743" spans="1:29">
      <c r="A743" s="109">
        <f>IF(编辑!A743="","",编辑!A743)</f>
        <v>140010</v>
      </c>
      <c r="B743" s="109" t="str">
        <f>IF(编辑!B743="","",编辑!B743)</f>
        <v>通缉任务</v>
      </c>
      <c r="C743" s="109">
        <f>IF(编辑!I743="","",编辑!I743)</f>
        <v>150</v>
      </c>
      <c r="D743" s="109">
        <f>IF(编辑!J743="","",编辑!J743)</f>
        <v>0</v>
      </c>
      <c r="E743" s="109" t="str">
        <f>IF(编辑!K743="","",编辑!K743)</f>
        <v/>
      </c>
      <c r="F743" s="109">
        <f>IF(编辑!L743="","",编辑!L743)</f>
        <v>3001</v>
      </c>
      <c r="G743" s="109">
        <f>IF(编辑!N743="","",编辑!N743)</f>
        <v>1</v>
      </c>
      <c r="H743" s="109">
        <f>IF(编辑!O743="","",编辑!O743)</f>
        <v>1</v>
      </c>
      <c r="I743" s="109">
        <f>IF(编辑!P743="","",编辑!P743)</f>
        <v>500</v>
      </c>
      <c r="J743" s="109">
        <f>IF(编辑!Q743="","",编辑!Q743)</f>
        <v>3101</v>
      </c>
      <c r="K743" s="109">
        <f>IF(编辑!S743="","",编辑!S743)</f>
        <v>1</v>
      </c>
      <c r="L743" s="109">
        <f>IF(编辑!T743="","",编辑!T743)</f>
        <v>1</v>
      </c>
      <c r="M743" s="109">
        <f>IF(编辑!U743="","",编辑!U743)</f>
        <v>500</v>
      </c>
      <c r="N743" s="109">
        <f>IF(编辑!V743="","",编辑!V743)</f>
        <v>3401</v>
      </c>
      <c r="O743" s="109">
        <f>IF(编辑!X743="","",编辑!X743)</f>
        <v>1</v>
      </c>
      <c r="P743" s="109">
        <f>IF(编辑!Y743="","",编辑!Y743)</f>
        <v>1</v>
      </c>
      <c r="Q743" s="109">
        <f>IF(编辑!Z743="","",编辑!Z743)</f>
        <v>500</v>
      </c>
      <c r="R743" s="109" t="str">
        <f>IF(编辑!AA743="","",编辑!AA743)</f>
        <v/>
      </c>
      <c r="S743" s="109" t="str">
        <f>IF(编辑!AC743="","",编辑!AC743)</f>
        <v/>
      </c>
      <c r="T743" s="109" t="str">
        <f>IF(编辑!AD743="","",编辑!AD743)</f>
        <v/>
      </c>
      <c r="U743" s="109" t="str">
        <f>IF(编辑!AE743="","",编辑!AE743)</f>
        <v/>
      </c>
      <c r="V743" s="109" t="str">
        <f>IF(编辑!AF743="","",编辑!AF743)</f>
        <v/>
      </c>
      <c r="W743" s="109" t="str">
        <f>IF(编辑!AH743="","",编辑!AH743)</f>
        <v/>
      </c>
      <c r="X743" s="109" t="str">
        <f>IF(编辑!AI743="","",编辑!AI743)</f>
        <v/>
      </c>
      <c r="Y743" s="109" t="str">
        <f>IF(编辑!AJ743="","",编辑!AJ743)</f>
        <v/>
      </c>
      <c r="Z743" s="109" t="str">
        <f>IF(编辑!AK743="","",编辑!AK743)</f>
        <v/>
      </c>
      <c r="AA743" s="109" t="str">
        <f>IF(编辑!AM743="","",编辑!AM743)</f>
        <v/>
      </c>
      <c r="AB743" s="109" t="str">
        <f>IF(编辑!AN743="","",编辑!AN743)</f>
        <v/>
      </c>
      <c r="AC743" s="111" t="str">
        <f>IF(编辑!AO743="","",编辑!AO743)</f>
        <v/>
      </c>
    </row>
    <row r="744" spans="1:29">
      <c r="A744" s="109">
        <f>IF(编辑!A744="","",编辑!A744)</f>
        <v>140011</v>
      </c>
      <c r="B744" s="109" t="str">
        <f>IF(编辑!B744="","",编辑!B744)</f>
        <v>通缉任务</v>
      </c>
      <c r="C744" s="109">
        <f>IF(编辑!I744="","",编辑!I744)</f>
        <v>150</v>
      </c>
      <c r="D744" s="109">
        <f>IF(编辑!J744="","",编辑!J744)</f>
        <v>0</v>
      </c>
      <c r="E744" s="109" t="str">
        <f>IF(编辑!K744="","",编辑!K744)</f>
        <v/>
      </c>
      <c r="F744" s="109">
        <f>IF(编辑!L744="","",编辑!L744)</f>
        <v>3001</v>
      </c>
      <c r="G744" s="109">
        <f>IF(编辑!N744="","",编辑!N744)</f>
        <v>1</v>
      </c>
      <c r="H744" s="109">
        <f>IF(编辑!O744="","",编辑!O744)</f>
        <v>1</v>
      </c>
      <c r="I744" s="109">
        <f>IF(编辑!P744="","",编辑!P744)</f>
        <v>500</v>
      </c>
      <c r="J744" s="109">
        <f>IF(编辑!Q744="","",编辑!Q744)</f>
        <v>3101</v>
      </c>
      <c r="K744" s="109">
        <f>IF(编辑!S744="","",编辑!S744)</f>
        <v>1</v>
      </c>
      <c r="L744" s="109">
        <f>IF(编辑!T744="","",编辑!T744)</f>
        <v>1</v>
      </c>
      <c r="M744" s="109">
        <f>IF(编辑!U744="","",编辑!U744)</f>
        <v>500</v>
      </c>
      <c r="N744" s="109">
        <f>IF(编辑!V744="","",编辑!V744)</f>
        <v>3401</v>
      </c>
      <c r="O744" s="109">
        <f>IF(编辑!X744="","",编辑!X744)</f>
        <v>1</v>
      </c>
      <c r="P744" s="109">
        <f>IF(编辑!Y744="","",编辑!Y744)</f>
        <v>1</v>
      </c>
      <c r="Q744" s="109">
        <f>IF(编辑!Z744="","",编辑!Z744)</f>
        <v>500</v>
      </c>
      <c r="R744" s="109" t="str">
        <f>IF(编辑!AA744="","",编辑!AA744)</f>
        <v/>
      </c>
      <c r="S744" s="109" t="str">
        <f>IF(编辑!AC744="","",编辑!AC744)</f>
        <v/>
      </c>
      <c r="T744" s="109" t="str">
        <f>IF(编辑!AD744="","",编辑!AD744)</f>
        <v/>
      </c>
      <c r="U744" s="109" t="str">
        <f>IF(编辑!AE744="","",编辑!AE744)</f>
        <v/>
      </c>
      <c r="V744" s="109" t="str">
        <f>IF(编辑!AF744="","",编辑!AF744)</f>
        <v/>
      </c>
      <c r="W744" s="109" t="str">
        <f>IF(编辑!AH744="","",编辑!AH744)</f>
        <v/>
      </c>
      <c r="X744" s="109" t="str">
        <f>IF(编辑!AI744="","",编辑!AI744)</f>
        <v/>
      </c>
      <c r="Y744" s="109" t="str">
        <f>IF(编辑!AJ744="","",编辑!AJ744)</f>
        <v/>
      </c>
      <c r="Z744" s="109" t="str">
        <f>IF(编辑!AK744="","",编辑!AK744)</f>
        <v/>
      </c>
      <c r="AA744" s="109" t="str">
        <f>IF(编辑!AM744="","",编辑!AM744)</f>
        <v/>
      </c>
      <c r="AB744" s="109" t="str">
        <f>IF(编辑!AN744="","",编辑!AN744)</f>
        <v/>
      </c>
      <c r="AC744" s="111" t="str">
        <f>IF(编辑!AO744="","",编辑!AO744)</f>
        <v/>
      </c>
    </row>
    <row r="745" spans="1:29">
      <c r="A745" s="109">
        <f>IF(编辑!A745="","",编辑!A745)</f>
        <v>140012</v>
      </c>
      <c r="B745" s="109" t="str">
        <f>IF(编辑!B745="","",编辑!B745)</f>
        <v>通缉任务</v>
      </c>
      <c r="C745" s="109">
        <f>IF(编辑!I745="","",编辑!I745)</f>
        <v>150</v>
      </c>
      <c r="D745" s="109">
        <f>IF(编辑!J745="","",编辑!J745)</f>
        <v>0</v>
      </c>
      <c r="E745" s="109" t="str">
        <f>IF(编辑!K745="","",编辑!K745)</f>
        <v/>
      </c>
      <c r="F745" s="109">
        <f>IF(编辑!L745="","",编辑!L745)</f>
        <v>3001</v>
      </c>
      <c r="G745" s="109">
        <f>IF(编辑!N745="","",编辑!N745)</f>
        <v>1</v>
      </c>
      <c r="H745" s="109">
        <f>IF(编辑!O745="","",编辑!O745)</f>
        <v>1</v>
      </c>
      <c r="I745" s="109">
        <f>IF(编辑!P745="","",编辑!P745)</f>
        <v>500</v>
      </c>
      <c r="J745" s="109">
        <f>IF(编辑!Q745="","",编辑!Q745)</f>
        <v>3101</v>
      </c>
      <c r="K745" s="109">
        <f>IF(编辑!S745="","",编辑!S745)</f>
        <v>1</v>
      </c>
      <c r="L745" s="109">
        <f>IF(编辑!T745="","",编辑!T745)</f>
        <v>1</v>
      </c>
      <c r="M745" s="109">
        <f>IF(编辑!U745="","",编辑!U745)</f>
        <v>500</v>
      </c>
      <c r="N745" s="109">
        <f>IF(编辑!V745="","",编辑!V745)</f>
        <v>3401</v>
      </c>
      <c r="O745" s="109">
        <f>IF(编辑!X745="","",编辑!X745)</f>
        <v>1</v>
      </c>
      <c r="P745" s="109">
        <f>IF(编辑!Y745="","",编辑!Y745)</f>
        <v>1</v>
      </c>
      <c r="Q745" s="109">
        <f>IF(编辑!Z745="","",编辑!Z745)</f>
        <v>500</v>
      </c>
      <c r="R745" s="109" t="str">
        <f>IF(编辑!AA745="","",编辑!AA745)</f>
        <v/>
      </c>
      <c r="S745" s="109" t="str">
        <f>IF(编辑!AC745="","",编辑!AC745)</f>
        <v/>
      </c>
      <c r="T745" s="109" t="str">
        <f>IF(编辑!AD745="","",编辑!AD745)</f>
        <v/>
      </c>
      <c r="U745" s="109" t="str">
        <f>IF(编辑!AE745="","",编辑!AE745)</f>
        <v/>
      </c>
      <c r="V745" s="109" t="str">
        <f>IF(编辑!AF745="","",编辑!AF745)</f>
        <v/>
      </c>
      <c r="W745" s="109" t="str">
        <f>IF(编辑!AH745="","",编辑!AH745)</f>
        <v/>
      </c>
      <c r="X745" s="109" t="str">
        <f>IF(编辑!AI745="","",编辑!AI745)</f>
        <v/>
      </c>
      <c r="Y745" s="109" t="str">
        <f>IF(编辑!AJ745="","",编辑!AJ745)</f>
        <v/>
      </c>
      <c r="Z745" s="109" t="str">
        <f>IF(编辑!AK745="","",编辑!AK745)</f>
        <v/>
      </c>
      <c r="AA745" s="109" t="str">
        <f>IF(编辑!AM745="","",编辑!AM745)</f>
        <v/>
      </c>
      <c r="AB745" s="109" t="str">
        <f>IF(编辑!AN745="","",编辑!AN745)</f>
        <v/>
      </c>
      <c r="AC745" s="111" t="str">
        <f>IF(编辑!AO745="","",编辑!AO745)</f>
        <v/>
      </c>
    </row>
    <row r="746" spans="1:29">
      <c r="A746" s="109">
        <f>IF(编辑!A746="","",编辑!A746)</f>
        <v>140013</v>
      </c>
      <c r="B746" s="109" t="str">
        <f>IF(编辑!B746="","",编辑!B746)</f>
        <v>通缉任务</v>
      </c>
      <c r="C746" s="109">
        <f>IF(编辑!I746="","",编辑!I746)</f>
        <v>150</v>
      </c>
      <c r="D746" s="109">
        <f>IF(编辑!J746="","",编辑!J746)</f>
        <v>0</v>
      </c>
      <c r="E746" s="109" t="str">
        <f>IF(编辑!K746="","",编辑!K746)</f>
        <v/>
      </c>
      <c r="F746" s="109">
        <f>IF(编辑!L746="","",编辑!L746)</f>
        <v>3001</v>
      </c>
      <c r="G746" s="109">
        <f>IF(编辑!N746="","",编辑!N746)</f>
        <v>1</v>
      </c>
      <c r="H746" s="109">
        <f>IF(编辑!O746="","",编辑!O746)</f>
        <v>1</v>
      </c>
      <c r="I746" s="109">
        <f>IF(编辑!P746="","",编辑!P746)</f>
        <v>500</v>
      </c>
      <c r="J746" s="109">
        <f>IF(编辑!Q746="","",编辑!Q746)</f>
        <v>3101</v>
      </c>
      <c r="K746" s="109">
        <f>IF(编辑!S746="","",编辑!S746)</f>
        <v>1</v>
      </c>
      <c r="L746" s="109">
        <f>IF(编辑!T746="","",编辑!T746)</f>
        <v>1</v>
      </c>
      <c r="M746" s="109">
        <f>IF(编辑!U746="","",编辑!U746)</f>
        <v>500</v>
      </c>
      <c r="N746" s="109">
        <f>IF(编辑!V746="","",编辑!V746)</f>
        <v>3401</v>
      </c>
      <c r="O746" s="109">
        <f>IF(编辑!X746="","",编辑!X746)</f>
        <v>1</v>
      </c>
      <c r="P746" s="109">
        <f>IF(编辑!Y746="","",编辑!Y746)</f>
        <v>1</v>
      </c>
      <c r="Q746" s="109">
        <f>IF(编辑!Z746="","",编辑!Z746)</f>
        <v>500</v>
      </c>
      <c r="R746" s="109" t="str">
        <f>IF(编辑!AA746="","",编辑!AA746)</f>
        <v/>
      </c>
      <c r="S746" s="109" t="str">
        <f>IF(编辑!AC746="","",编辑!AC746)</f>
        <v/>
      </c>
      <c r="T746" s="109" t="str">
        <f>IF(编辑!AD746="","",编辑!AD746)</f>
        <v/>
      </c>
      <c r="U746" s="109" t="str">
        <f>IF(编辑!AE746="","",编辑!AE746)</f>
        <v/>
      </c>
      <c r="V746" s="109" t="str">
        <f>IF(编辑!AF746="","",编辑!AF746)</f>
        <v/>
      </c>
      <c r="W746" s="109" t="str">
        <f>IF(编辑!AH746="","",编辑!AH746)</f>
        <v/>
      </c>
      <c r="X746" s="109" t="str">
        <f>IF(编辑!AI746="","",编辑!AI746)</f>
        <v/>
      </c>
      <c r="Y746" s="109" t="str">
        <f>IF(编辑!AJ746="","",编辑!AJ746)</f>
        <v/>
      </c>
      <c r="Z746" s="109" t="str">
        <f>IF(编辑!AK746="","",编辑!AK746)</f>
        <v/>
      </c>
      <c r="AA746" s="109" t="str">
        <f>IF(编辑!AM746="","",编辑!AM746)</f>
        <v/>
      </c>
      <c r="AB746" s="109" t="str">
        <f>IF(编辑!AN746="","",编辑!AN746)</f>
        <v/>
      </c>
      <c r="AC746" s="111" t="str">
        <f>IF(编辑!AO746="","",编辑!AO746)</f>
        <v/>
      </c>
    </row>
    <row r="747" spans="1:29">
      <c r="A747" s="109">
        <f>IF(编辑!A747="","",编辑!A747)</f>
        <v>140014</v>
      </c>
      <c r="B747" s="109" t="str">
        <f>IF(编辑!B747="","",编辑!B747)</f>
        <v>通缉任务</v>
      </c>
      <c r="C747" s="109">
        <f>IF(编辑!I747="","",编辑!I747)</f>
        <v>150</v>
      </c>
      <c r="D747" s="109">
        <f>IF(编辑!J747="","",编辑!J747)</f>
        <v>0</v>
      </c>
      <c r="E747" s="109" t="str">
        <f>IF(编辑!K747="","",编辑!K747)</f>
        <v/>
      </c>
      <c r="F747" s="109">
        <f>IF(编辑!L747="","",编辑!L747)</f>
        <v>3001</v>
      </c>
      <c r="G747" s="109">
        <f>IF(编辑!N747="","",编辑!N747)</f>
        <v>1</v>
      </c>
      <c r="H747" s="109">
        <f>IF(编辑!O747="","",编辑!O747)</f>
        <v>1</v>
      </c>
      <c r="I747" s="109">
        <f>IF(编辑!P747="","",编辑!P747)</f>
        <v>500</v>
      </c>
      <c r="J747" s="109">
        <f>IF(编辑!Q747="","",编辑!Q747)</f>
        <v>3101</v>
      </c>
      <c r="K747" s="109">
        <f>IF(编辑!S747="","",编辑!S747)</f>
        <v>1</v>
      </c>
      <c r="L747" s="109">
        <f>IF(编辑!T747="","",编辑!T747)</f>
        <v>1</v>
      </c>
      <c r="M747" s="109">
        <f>IF(编辑!U747="","",编辑!U747)</f>
        <v>500</v>
      </c>
      <c r="N747" s="109">
        <f>IF(编辑!V747="","",编辑!V747)</f>
        <v>3401</v>
      </c>
      <c r="O747" s="109">
        <f>IF(编辑!X747="","",编辑!X747)</f>
        <v>1</v>
      </c>
      <c r="P747" s="109">
        <f>IF(编辑!Y747="","",编辑!Y747)</f>
        <v>1</v>
      </c>
      <c r="Q747" s="109">
        <f>IF(编辑!Z747="","",编辑!Z747)</f>
        <v>500</v>
      </c>
      <c r="R747" s="109" t="str">
        <f>IF(编辑!AA747="","",编辑!AA747)</f>
        <v/>
      </c>
      <c r="S747" s="109" t="str">
        <f>IF(编辑!AC747="","",编辑!AC747)</f>
        <v/>
      </c>
      <c r="T747" s="109" t="str">
        <f>IF(编辑!AD747="","",编辑!AD747)</f>
        <v/>
      </c>
      <c r="U747" s="109" t="str">
        <f>IF(编辑!AE747="","",编辑!AE747)</f>
        <v/>
      </c>
      <c r="V747" s="109" t="str">
        <f>IF(编辑!AF747="","",编辑!AF747)</f>
        <v/>
      </c>
      <c r="W747" s="109" t="str">
        <f>IF(编辑!AH747="","",编辑!AH747)</f>
        <v/>
      </c>
      <c r="X747" s="109" t="str">
        <f>IF(编辑!AI747="","",编辑!AI747)</f>
        <v/>
      </c>
      <c r="Y747" s="109" t="str">
        <f>IF(编辑!AJ747="","",编辑!AJ747)</f>
        <v/>
      </c>
      <c r="Z747" s="109" t="str">
        <f>IF(编辑!AK747="","",编辑!AK747)</f>
        <v/>
      </c>
      <c r="AA747" s="109" t="str">
        <f>IF(编辑!AM747="","",编辑!AM747)</f>
        <v/>
      </c>
      <c r="AB747" s="109" t="str">
        <f>IF(编辑!AN747="","",编辑!AN747)</f>
        <v/>
      </c>
      <c r="AC747" s="111" t="str">
        <f>IF(编辑!AO747="","",编辑!AO747)</f>
        <v/>
      </c>
    </row>
    <row r="748" spans="1:29">
      <c r="A748" s="109">
        <f>IF(编辑!A748="","",编辑!A748)</f>
        <v>140015</v>
      </c>
      <c r="B748" s="109" t="str">
        <f>IF(编辑!B748="","",编辑!B748)</f>
        <v>通缉任务</v>
      </c>
      <c r="C748" s="109">
        <f>IF(编辑!I748="","",编辑!I748)</f>
        <v>150</v>
      </c>
      <c r="D748" s="109">
        <f>IF(编辑!J748="","",编辑!J748)</f>
        <v>0</v>
      </c>
      <c r="E748" s="109" t="str">
        <f>IF(编辑!K748="","",编辑!K748)</f>
        <v/>
      </c>
      <c r="F748" s="109">
        <f>IF(编辑!L748="","",编辑!L748)</f>
        <v>3001</v>
      </c>
      <c r="G748" s="109">
        <f>IF(编辑!N748="","",编辑!N748)</f>
        <v>1</v>
      </c>
      <c r="H748" s="109">
        <f>IF(编辑!O748="","",编辑!O748)</f>
        <v>1</v>
      </c>
      <c r="I748" s="109">
        <f>IF(编辑!P748="","",编辑!P748)</f>
        <v>500</v>
      </c>
      <c r="J748" s="109">
        <f>IF(编辑!Q748="","",编辑!Q748)</f>
        <v>3101</v>
      </c>
      <c r="K748" s="109">
        <f>IF(编辑!S748="","",编辑!S748)</f>
        <v>1</v>
      </c>
      <c r="L748" s="109">
        <f>IF(编辑!T748="","",编辑!T748)</f>
        <v>1</v>
      </c>
      <c r="M748" s="109">
        <f>IF(编辑!U748="","",编辑!U748)</f>
        <v>500</v>
      </c>
      <c r="N748" s="109">
        <f>IF(编辑!V748="","",编辑!V748)</f>
        <v>3401</v>
      </c>
      <c r="O748" s="109">
        <f>IF(编辑!X748="","",编辑!X748)</f>
        <v>1</v>
      </c>
      <c r="P748" s="109">
        <f>IF(编辑!Y748="","",编辑!Y748)</f>
        <v>1</v>
      </c>
      <c r="Q748" s="109">
        <f>IF(编辑!Z748="","",编辑!Z748)</f>
        <v>500</v>
      </c>
      <c r="R748" s="109" t="str">
        <f>IF(编辑!AA748="","",编辑!AA748)</f>
        <v/>
      </c>
      <c r="S748" s="109" t="str">
        <f>IF(编辑!AC748="","",编辑!AC748)</f>
        <v/>
      </c>
      <c r="T748" s="109" t="str">
        <f>IF(编辑!AD748="","",编辑!AD748)</f>
        <v/>
      </c>
      <c r="U748" s="109" t="str">
        <f>IF(编辑!AE748="","",编辑!AE748)</f>
        <v/>
      </c>
      <c r="V748" s="109" t="str">
        <f>IF(编辑!AF748="","",编辑!AF748)</f>
        <v/>
      </c>
      <c r="W748" s="109" t="str">
        <f>IF(编辑!AH748="","",编辑!AH748)</f>
        <v/>
      </c>
      <c r="X748" s="109" t="str">
        <f>IF(编辑!AI748="","",编辑!AI748)</f>
        <v/>
      </c>
      <c r="Y748" s="109" t="str">
        <f>IF(编辑!AJ748="","",编辑!AJ748)</f>
        <v/>
      </c>
      <c r="Z748" s="109" t="str">
        <f>IF(编辑!AK748="","",编辑!AK748)</f>
        <v/>
      </c>
      <c r="AA748" s="109" t="str">
        <f>IF(编辑!AM748="","",编辑!AM748)</f>
        <v/>
      </c>
      <c r="AB748" s="109" t="str">
        <f>IF(编辑!AN748="","",编辑!AN748)</f>
        <v/>
      </c>
      <c r="AC748" s="111" t="str">
        <f>IF(编辑!AO748="","",编辑!AO748)</f>
        <v/>
      </c>
    </row>
    <row r="749" spans="1:29">
      <c r="A749" s="109">
        <f>IF(编辑!A749="","",编辑!A749)</f>
        <v>140016</v>
      </c>
      <c r="B749" s="109" t="str">
        <f>IF(编辑!B749="","",编辑!B749)</f>
        <v>通缉任务</v>
      </c>
      <c r="C749" s="109">
        <f>IF(编辑!I749="","",编辑!I749)</f>
        <v>230</v>
      </c>
      <c r="D749" s="109">
        <f>IF(编辑!J749="","",编辑!J749)</f>
        <v>0</v>
      </c>
      <c r="E749" s="109" t="str">
        <f>IF(编辑!K749="","",编辑!K749)</f>
        <v/>
      </c>
      <c r="F749" s="109">
        <f>IF(编辑!L749="","",编辑!L749)</f>
        <v>3002</v>
      </c>
      <c r="G749" s="109">
        <f>IF(编辑!N749="","",编辑!N749)</f>
        <v>1</v>
      </c>
      <c r="H749" s="109">
        <f>IF(编辑!O749="","",编辑!O749)</f>
        <v>1</v>
      </c>
      <c r="I749" s="109">
        <f>IF(编辑!P749="","",编辑!P749)</f>
        <v>300</v>
      </c>
      <c r="J749" s="109">
        <f>IF(编辑!Q749="","",编辑!Q749)</f>
        <v>3102</v>
      </c>
      <c r="K749" s="109">
        <f>IF(编辑!S749="","",编辑!S749)</f>
        <v>1</v>
      </c>
      <c r="L749" s="109">
        <f>IF(编辑!T749="","",编辑!T749)</f>
        <v>1</v>
      </c>
      <c r="M749" s="109">
        <f>IF(编辑!U749="","",编辑!U749)</f>
        <v>300</v>
      </c>
      <c r="N749" s="109">
        <f>IF(编辑!V749="","",编辑!V749)</f>
        <v>3402</v>
      </c>
      <c r="O749" s="109">
        <f>IF(编辑!X749="","",编辑!X749)</f>
        <v>1</v>
      </c>
      <c r="P749" s="109">
        <f>IF(编辑!Y749="","",编辑!Y749)</f>
        <v>1</v>
      </c>
      <c r="Q749" s="109">
        <f>IF(编辑!Z749="","",编辑!Z749)</f>
        <v>300</v>
      </c>
      <c r="R749" s="109" t="str">
        <f>IF(编辑!AA749="","",编辑!AA749)</f>
        <v/>
      </c>
      <c r="S749" s="109" t="str">
        <f>IF(编辑!AC749="","",编辑!AC749)</f>
        <v/>
      </c>
      <c r="T749" s="109" t="str">
        <f>IF(编辑!AD749="","",编辑!AD749)</f>
        <v/>
      </c>
      <c r="U749" s="109" t="str">
        <f>IF(编辑!AE749="","",编辑!AE749)</f>
        <v/>
      </c>
      <c r="V749" s="109" t="str">
        <f>IF(编辑!AF749="","",编辑!AF749)</f>
        <v/>
      </c>
      <c r="W749" s="109" t="str">
        <f>IF(编辑!AH749="","",编辑!AH749)</f>
        <v/>
      </c>
      <c r="X749" s="109" t="str">
        <f>IF(编辑!AI749="","",编辑!AI749)</f>
        <v/>
      </c>
      <c r="Y749" s="109" t="str">
        <f>IF(编辑!AJ749="","",编辑!AJ749)</f>
        <v/>
      </c>
      <c r="Z749" s="109" t="str">
        <f>IF(编辑!AK749="","",编辑!AK749)</f>
        <v/>
      </c>
      <c r="AA749" s="109" t="str">
        <f>IF(编辑!AM749="","",编辑!AM749)</f>
        <v/>
      </c>
      <c r="AB749" s="109" t="str">
        <f>IF(编辑!AN749="","",编辑!AN749)</f>
        <v/>
      </c>
      <c r="AC749" s="111" t="str">
        <f>IF(编辑!AO749="","",编辑!AO749)</f>
        <v/>
      </c>
    </row>
    <row r="750" spans="1:29">
      <c r="A750" s="109">
        <f>IF(编辑!A750="","",编辑!A750)</f>
        <v>140017</v>
      </c>
      <c r="B750" s="109" t="str">
        <f>IF(编辑!B750="","",编辑!B750)</f>
        <v>通缉任务</v>
      </c>
      <c r="C750" s="109">
        <f>IF(编辑!I750="","",编辑!I750)</f>
        <v>230</v>
      </c>
      <c r="D750" s="109">
        <f>IF(编辑!J750="","",编辑!J750)</f>
        <v>0</v>
      </c>
      <c r="E750" s="109" t="str">
        <f>IF(编辑!K750="","",编辑!K750)</f>
        <v/>
      </c>
      <c r="F750" s="109">
        <f>IF(编辑!L750="","",编辑!L750)</f>
        <v>3002</v>
      </c>
      <c r="G750" s="109">
        <f>IF(编辑!N750="","",编辑!N750)</f>
        <v>1</v>
      </c>
      <c r="H750" s="109">
        <f>IF(编辑!O750="","",编辑!O750)</f>
        <v>1</v>
      </c>
      <c r="I750" s="109">
        <f>IF(编辑!P750="","",编辑!P750)</f>
        <v>300</v>
      </c>
      <c r="J750" s="109">
        <f>IF(编辑!Q750="","",编辑!Q750)</f>
        <v>3102</v>
      </c>
      <c r="K750" s="109">
        <f>IF(编辑!S750="","",编辑!S750)</f>
        <v>1</v>
      </c>
      <c r="L750" s="109">
        <f>IF(编辑!T750="","",编辑!T750)</f>
        <v>1</v>
      </c>
      <c r="M750" s="109">
        <f>IF(编辑!U750="","",编辑!U750)</f>
        <v>300</v>
      </c>
      <c r="N750" s="109">
        <f>IF(编辑!V750="","",编辑!V750)</f>
        <v>3402</v>
      </c>
      <c r="O750" s="109">
        <f>IF(编辑!X750="","",编辑!X750)</f>
        <v>1</v>
      </c>
      <c r="P750" s="109">
        <f>IF(编辑!Y750="","",编辑!Y750)</f>
        <v>1</v>
      </c>
      <c r="Q750" s="109">
        <f>IF(编辑!Z750="","",编辑!Z750)</f>
        <v>300</v>
      </c>
      <c r="R750" s="109" t="str">
        <f>IF(编辑!AA750="","",编辑!AA750)</f>
        <v/>
      </c>
      <c r="S750" s="109" t="str">
        <f>IF(编辑!AC750="","",编辑!AC750)</f>
        <v/>
      </c>
      <c r="T750" s="109" t="str">
        <f>IF(编辑!AD750="","",编辑!AD750)</f>
        <v/>
      </c>
      <c r="U750" s="109" t="str">
        <f>IF(编辑!AE750="","",编辑!AE750)</f>
        <v/>
      </c>
      <c r="V750" s="109" t="str">
        <f>IF(编辑!AF750="","",编辑!AF750)</f>
        <v/>
      </c>
      <c r="W750" s="109" t="str">
        <f>IF(编辑!AH750="","",编辑!AH750)</f>
        <v/>
      </c>
      <c r="X750" s="109" t="str">
        <f>IF(编辑!AI750="","",编辑!AI750)</f>
        <v/>
      </c>
      <c r="Y750" s="109" t="str">
        <f>IF(编辑!AJ750="","",编辑!AJ750)</f>
        <v/>
      </c>
      <c r="Z750" s="109" t="str">
        <f>IF(编辑!AK750="","",编辑!AK750)</f>
        <v/>
      </c>
      <c r="AA750" s="109" t="str">
        <f>IF(编辑!AM750="","",编辑!AM750)</f>
        <v/>
      </c>
      <c r="AB750" s="109" t="str">
        <f>IF(编辑!AN750="","",编辑!AN750)</f>
        <v/>
      </c>
      <c r="AC750" s="111" t="str">
        <f>IF(编辑!AO750="","",编辑!AO750)</f>
        <v/>
      </c>
    </row>
    <row r="751" spans="1:29">
      <c r="A751" s="109">
        <f>IF(编辑!A751="","",编辑!A751)</f>
        <v>140018</v>
      </c>
      <c r="B751" s="109" t="str">
        <f>IF(编辑!B751="","",编辑!B751)</f>
        <v>通缉任务</v>
      </c>
      <c r="C751" s="109">
        <f>IF(编辑!I751="","",编辑!I751)</f>
        <v>230</v>
      </c>
      <c r="D751" s="109">
        <f>IF(编辑!J751="","",编辑!J751)</f>
        <v>0</v>
      </c>
      <c r="E751" s="109" t="str">
        <f>IF(编辑!K751="","",编辑!K751)</f>
        <v/>
      </c>
      <c r="F751" s="109">
        <f>IF(编辑!L751="","",编辑!L751)</f>
        <v>3002</v>
      </c>
      <c r="G751" s="109">
        <f>IF(编辑!N751="","",编辑!N751)</f>
        <v>1</v>
      </c>
      <c r="H751" s="109">
        <f>IF(编辑!O751="","",编辑!O751)</f>
        <v>1</v>
      </c>
      <c r="I751" s="109">
        <f>IF(编辑!P751="","",编辑!P751)</f>
        <v>300</v>
      </c>
      <c r="J751" s="109">
        <f>IF(编辑!Q751="","",编辑!Q751)</f>
        <v>3102</v>
      </c>
      <c r="K751" s="109">
        <f>IF(编辑!S751="","",编辑!S751)</f>
        <v>1</v>
      </c>
      <c r="L751" s="109">
        <f>IF(编辑!T751="","",编辑!T751)</f>
        <v>1</v>
      </c>
      <c r="M751" s="109">
        <f>IF(编辑!U751="","",编辑!U751)</f>
        <v>300</v>
      </c>
      <c r="N751" s="109">
        <f>IF(编辑!V751="","",编辑!V751)</f>
        <v>3402</v>
      </c>
      <c r="O751" s="109">
        <f>IF(编辑!X751="","",编辑!X751)</f>
        <v>1</v>
      </c>
      <c r="P751" s="109">
        <f>IF(编辑!Y751="","",编辑!Y751)</f>
        <v>1</v>
      </c>
      <c r="Q751" s="109">
        <f>IF(编辑!Z751="","",编辑!Z751)</f>
        <v>300</v>
      </c>
      <c r="R751" s="109" t="str">
        <f>IF(编辑!AA751="","",编辑!AA751)</f>
        <v/>
      </c>
      <c r="S751" s="109" t="str">
        <f>IF(编辑!AC751="","",编辑!AC751)</f>
        <v/>
      </c>
      <c r="T751" s="109" t="str">
        <f>IF(编辑!AD751="","",编辑!AD751)</f>
        <v/>
      </c>
      <c r="U751" s="109" t="str">
        <f>IF(编辑!AE751="","",编辑!AE751)</f>
        <v/>
      </c>
      <c r="V751" s="109" t="str">
        <f>IF(编辑!AF751="","",编辑!AF751)</f>
        <v/>
      </c>
      <c r="W751" s="109" t="str">
        <f>IF(编辑!AH751="","",编辑!AH751)</f>
        <v/>
      </c>
      <c r="X751" s="109" t="str">
        <f>IF(编辑!AI751="","",编辑!AI751)</f>
        <v/>
      </c>
      <c r="Y751" s="109" t="str">
        <f>IF(编辑!AJ751="","",编辑!AJ751)</f>
        <v/>
      </c>
      <c r="Z751" s="109" t="str">
        <f>IF(编辑!AK751="","",编辑!AK751)</f>
        <v/>
      </c>
      <c r="AA751" s="109" t="str">
        <f>IF(编辑!AM751="","",编辑!AM751)</f>
        <v/>
      </c>
      <c r="AB751" s="109" t="str">
        <f>IF(编辑!AN751="","",编辑!AN751)</f>
        <v/>
      </c>
      <c r="AC751" s="111" t="str">
        <f>IF(编辑!AO751="","",编辑!AO751)</f>
        <v/>
      </c>
    </row>
    <row r="752" spans="1:29">
      <c r="A752" s="109">
        <f>IF(编辑!A752="","",编辑!A752)</f>
        <v>140019</v>
      </c>
      <c r="B752" s="109" t="str">
        <f>IF(编辑!B752="","",编辑!B752)</f>
        <v>通缉任务</v>
      </c>
      <c r="C752" s="109">
        <f>IF(编辑!I752="","",编辑!I752)</f>
        <v>230</v>
      </c>
      <c r="D752" s="109">
        <f>IF(编辑!J752="","",编辑!J752)</f>
        <v>0</v>
      </c>
      <c r="E752" s="109" t="str">
        <f>IF(编辑!K752="","",编辑!K752)</f>
        <v/>
      </c>
      <c r="F752" s="109">
        <f>IF(编辑!L752="","",编辑!L752)</f>
        <v>3002</v>
      </c>
      <c r="G752" s="109">
        <f>IF(编辑!N752="","",编辑!N752)</f>
        <v>1</v>
      </c>
      <c r="H752" s="109">
        <f>IF(编辑!O752="","",编辑!O752)</f>
        <v>1</v>
      </c>
      <c r="I752" s="109">
        <f>IF(编辑!P752="","",编辑!P752)</f>
        <v>300</v>
      </c>
      <c r="J752" s="109">
        <f>IF(编辑!Q752="","",编辑!Q752)</f>
        <v>3102</v>
      </c>
      <c r="K752" s="109">
        <f>IF(编辑!S752="","",编辑!S752)</f>
        <v>1</v>
      </c>
      <c r="L752" s="109">
        <f>IF(编辑!T752="","",编辑!T752)</f>
        <v>1</v>
      </c>
      <c r="M752" s="109">
        <f>IF(编辑!U752="","",编辑!U752)</f>
        <v>300</v>
      </c>
      <c r="N752" s="109">
        <f>IF(编辑!V752="","",编辑!V752)</f>
        <v>3402</v>
      </c>
      <c r="O752" s="109">
        <f>IF(编辑!X752="","",编辑!X752)</f>
        <v>1</v>
      </c>
      <c r="P752" s="109">
        <f>IF(编辑!Y752="","",编辑!Y752)</f>
        <v>1</v>
      </c>
      <c r="Q752" s="109">
        <f>IF(编辑!Z752="","",编辑!Z752)</f>
        <v>300</v>
      </c>
      <c r="R752" s="109" t="str">
        <f>IF(编辑!AA752="","",编辑!AA752)</f>
        <v/>
      </c>
      <c r="S752" s="109" t="str">
        <f>IF(编辑!AC752="","",编辑!AC752)</f>
        <v/>
      </c>
      <c r="T752" s="109" t="str">
        <f>IF(编辑!AD752="","",编辑!AD752)</f>
        <v/>
      </c>
      <c r="U752" s="109" t="str">
        <f>IF(编辑!AE752="","",编辑!AE752)</f>
        <v/>
      </c>
      <c r="V752" s="109" t="str">
        <f>IF(编辑!AF752="","",编辑!AF752)</f>
        <v/>
      </c>
      <c r="W752" s="109" t="str">
        <f>IF(编辑!AH752="","",编辑!AH752)</f>
        <v/>
      </c>
      <c r="X752" s="109" t="str">
        <f>IF(编辑!AI752="","",编辑!AI752)</f>
        <v/>
      </c>
      <c r="Y752" s="109" t="str">
        <f>IF(编辑!AJ752="","",编辑!AJ752)</f>
        <v/>
      </c>
      <c r="Z752" s="109" t="str">
        <f>IF(编辑!AK752="","",编辑!AK752)</f>
        <v/>
      </c>
      <c r="AA752" s="109" t="str">
        <f>IF(编辑!AM752="","",编辑!AM752)</f>
        <v/>
      </c>
      <c r="AB752" s="109" t="str">
        <f>IF(编辑!AN752="","",编辑!AN752)</f>
        <v/>
      </c>
      <c r="AC752" s="111" t="str">
        <f>IF(编辑!AO752="","",编辑!AO752)</f>
        <v/>
      </c>
    </row>
    <row r="753" spans="1:29">
      <c r="A753" s="109">
        <f>IF(编辑!A753="","",编辑!A753)</f>
        <v>140020</v>
      </c>
      <c r="B753" s="109" t="str">
        <f>IF(编辑!B753="","",编辑!B753)</f>
        <v>通缉任务</v>
      </c>
      <c r="C753" s="109">
        <f>IF(编辑!I753="","",编辑!I753)</f>
        <v>230</v>
      </c>
      <c r="D753" s="109">
        <f>IF(编辑!J753="","",编辑!J753)</f>
        <v>0</v>
      </c>
      <c r="E753" s="109" t="str">
        <f>IF(编辑!K753="","",编辑!K753)</f>
        <v/>
      </c>
      <c r="F753" s="109">
        <f>IF(编辑!L753="","",编辑!L753)</f>
        <v>3002</v>
      </c>
      <c r="G753" s="109">
        <f>IF(编辑!N753="","",编辑!N753)</f>
        <v>1</v>
      </c>
      <c r="H753" s="109">
        <f>IF(编辑!O753="","",编辑!O753)</f>
        <v>1</v>
      </c>
      <c r="I753" s="109">
        <f>IF(编辑!P753="","",编辑!P753)</f>
        <v>300</v>
      </c>
      <c r="J753" s="109">
        <f>IF(编辑!Q753="","",编辑!Q753)</f>
        <v>3102</v>
      </c>
      <c r="K753" s="109">
        <f>IF(编辑!S753="","",编辑!S753)</f>
        <v>1</v>
      </c>
      <c r="L753" s="109">
        <f>IF(编辑!T753="","",编辑!T753)</f>
        <v>1</v>
      </c>
      <c r="M753" s="109">
        <f>IF(编辑!U753="","",编辑!U753)</f>
        <v>300</v>
      </c>
      <c r="N753" s="109">
        <f>IF(编辑!V753="","",编辑!V753)</f>
        <v>3402</v>
      </c>
      <c r="O753" s="109">
        <f>IF(编辑!X753="","",编辑!X753)</f>
        <v>1</v>
      </c>
      <c r="P753" s="109">
        <f>IF(编辑!Y753="","",编辑!Y753)</f>
        <v>1</v>
      </c>
      <c r="Q753" s="109">
        <f>IF(编辑!Z753="","",编辑!Z753)</f>
        <v>300</v>
      </c>
      <c r="R753" s="109" t="str">
        <f>IF(编辑!AA753="","",编辑!AA753)</f>
        <v/>
      </c>
      <c r="S753" s="109" t="str">
        <f>IF(编辑!AC753="","",编辑!AC753)</f>
        <v/>
      </c>
      <c r="T753" s="109" t="str">
        <f>IF(编辑!AD753="","",编辑!AD753)</f>
        <v/>
      </c>
      <c r="U753" s="109" t="str">
        <f>IF(编辑!AE753="","",编辑!AE753)</f>
        <v/>
      </c>
      <c r="V753" s="109" t="str">
        <f>IF(编辑!AF753="","",编辑!AF753)</f>
        <v/>
      </c>
      <c r="W753" s="109" t="str">
        <f>IF(编辑!AH753="","",编辑!AH753)</f>
        <v/>
      </c>
      <c r="X753" s="109" t="str">
        <f>IF(编辑!AI753="","",编辑!AI753)</f>
        <v/>
      </c>
      <c r="Y753" s="109" t="str">
        <f>IF(编辑!AJ753="","",编辑!AJ753)</f>
        <v/>
      </c>
      <c r="Z753" s="109" t="str">
        <f>IF(编辑!AK753="","",编辑!AK753)</f>
        <v/>
      </c>
      <c r="AA753" s="109" t="str">
        <f>IF(编辑!AM753="","",编辑!AM753)</f>
        <v/>
      </c>
      <c r="AB753" s="109" t="str">
        <f>IF(编辑!AN753="","",编辑!AN753)</f>
        <v/>
      </c>
      <c r="AC753" s="111" t="str">
        <f>IF(编辑!AO753="","",编辑!AO753)</f>
        <v/>
      </c>
    </row>
    <row r="754" spans="1:29">
      <c r="A754" s="109">
        <f>IF(编辑!A754="","",编辑!A754)</f>
        <v>140021</v>
      </c>
      <c r="B754" s="109" t="str">
        <f>IF(编辑!B754="","",编辑!B754)</f>
        <v>通缉任务</v>
      </c>
      <c r="C754" s="109">
        <f>IF(编辑!I754="","",编辑!I754)</f>
        <v>230</v>
      </c>
      <c r="D754" s="109">
        <f>IF(编辑!J754="","",编辑!J754)</f>
        <v>0</v>
      </c>
      <c r="E754" s="109" t="str">
        <f>IF(编辑!K754="","",编辑!K754)</f>
        <v/>
      </c>
      <c r="F754" s="109">
        <f>IF(编辑!L754="","",编辑!L754)</f>
        <v>3002</v>
      </c>
      <c r="G754" s="109">
        <f>IF(编辑!N754="","",编辑!N754)</f>
        <v>1</v>
      </c>
      <c r="H754" s="109">
        <f>IF(编辑!O754="","",编辑!O754)</f>
        <v>1</v>
      </c>
      <c r="I754" s="109">
        <f>IF(编辑!P754="","",编辑!P754)</f>
        <v>300</v>
      </c>
      <c r="J754" s="109">
        <f>IF(编辑!Q754="","",编辑!Q754)</f>
        <v>3102</v>
      </c>
      <c r="K754" s="109">
        <f>IF(编辑!S754="","",编辑!S754)</f>
        <v>1</v>
      </c>
      <c r="L754" s="109">
        <f>IF(编辑!T754="","",编辑!T754)</f>
        <v>1</v>
      </c>
      <c r="M754" s="109">
        <f>IF(编辑!U754="","",编辑!U754)</f>
        <v>300</v>
      </c>
      <c r="N754" s="109">
        <f>IF(编辑!V754="","",编辑!V754)</f>
        <v>3402</v>
      </c>
      <c r="O754" s="109">
        <f>IF(编辑!X754="","",编辑!X754)</f>
        <v>1</v>
      </c>
      <c r="P754" s="109">
        <f>IF(编辑!Y754="","",编辑!Y754)</f>
        <v>1</v>
      </c>
      <c r="Q754" s="109">
        <f>IF(编辑!Z754="","",编辑!Z754)</f>
        <v>300</v>
      </c>
      <c r="R754" s="109" t="str">
        <f>IF(编辑!AA754="","",编辑!AA754)</f>
        <v/>
      </c>
      <c r="S754" s="109" t="str">
        <f>IF(编辑!AC754="","",编辑!AC754)</f>
        <v/>
      </c>
      <c r="T754" s="109" t="str">
        <f>IF(编辑!AD754="","",编辑!AD754)</f>
        <v/>
      </c>
      <c r="U754" s="109" t="str">
        <f>IF(编辑!AE754="","",编辑!AE754)</f>
        <v/>
      </c>
      <c r="V754" s="109" t="str">
        <f>IF(编辑!AF754="","",编辑!AF754)</f>
        <v/>
      </c>
      <c r="W754" s="109" t="str">
        <f>IF(编辑!AH754="","",编辑!AH754)</f>
        <v/>
      </c>
      <c r="X754" s="109" t="str">
        <f>IF(编辑!AI754="","",编辑!AI754)</f>
        <v/>
      </c>
      <c r="Y754" s="109" t="str">
        <f>IF(编辑!AJ754="","",编辑!AJ754)</f>
        <v/>
      </c>
      <c r="Z754" s="109" t="str">
        <f>IF(编辑!AK754="","",编辑!AK754)</f>
        <v/>
      </c>
      <c r="AA754" s="109" t="str">
        <f>IF(编辑!AM754="","",编辑!AM754)</f>
        <v/>
      </c>
      <c r="AB754" s="109" t="str">
        <f>IF(编辑!AN754="","",编辑!AN754)</f>
        <v/>
      </c>
      <c r="AC754" s="111" t="str">
        <f>IF(编辑!AO754="","",编辑!AO754)</f>
        <v/>
      </c>
    </row>
    <row r="755" spans="1:29">
      <c r="A755" s="109">
        <f>IF(编辑!A755="","",编辑!A755)</f>
        <v>140022</v>
      </c>
      <c r="B755" s="109" t="str">
        <f>IF(编辑!B755="","",编辑!B755)</f>
        <v>通缉任务</v>
      </c>
      <c r="C755" s="109">
        <f>IF(编辑!I755="","",编辑!I755)</f>
        <v>230</v>
      </c>
      <c r="D755" s="109">
        <f>IF(编辑!J755="","",编辑!J755)</f>
        <v>0</v>
      </c>
      <c r="E755" s="109" t="str">
        <f>IF(编辑!K755="","",编辑!K755)</f>
        <v/>
      </c>
      <c r="F755" s="109">
        <f>IF(编辑!L755="","",编辑!L755)</f>
        <v>3002</v>
      </c>
      <c r="G755" s="109">
        <f>IF(编辑!N755="","",编辑!N755)</f>
        <v>1</v>
      </c>
      <c r="H755" s="109">
        <f>IF(编辑!O755="","",编辑!O755)</f>
        <v>1</v>
      </c>
      <c r="I755" s="109">
        <f>IF(编辑!P755="","",编辑!P755)</f>
        <v>300</v>
      </c>
      <c r="J755" s="109">
        <f>IF(编辑!Q755="","",编辑!Q755)</f>
        <v>3102</v>
      </c>
      <c r="K755" s="109">
        <f>IF(编辑!S755="","",编辑!S755)</f>
        <v>1</v>
      </c>
      <c r="L755" s="109">
        <f>IF(编辑!T755="","",编辑!T755)</f>
        <v>1</v>
      </c>
      <c r="M755" s="109">
        <f>IF(编辑!U755="","",编辑!U755)</f>
        <v>300</v>
      </c>
      <c r="N755" s="109">
        <f>IF(编辑!V755="","",编辑!V755)</f>
        <v>3402</v>
      </c>
      <c r="O755" s="109">
        <f>IF(编辑!X755="","",编辑!X755)</f>
        <v>1</v>
      </c>
      <c r="P755" s="109">
        <f>IF(编辑!Y755="","",编辑!Y755)</f>
        <v>1</v>
      </c>
      <c r="Q755" s="109">
        <f>IF(编辑!Z755="","",编辑!Z755)</f>
        <v>300</v>
      </c>
      <c r="R755" s="109" t="str">
        <f>IF(编辑!AA755="","",编辑!AA755)</f>
        <v/>
      </c>
      <c r="S755" s="109" t="str">
        <f>IF(编辑!AC755="","",编辑!AC755)</f>
        <v/>
      </c>
      <c r="T755" s="109" t="str">
        <f>IF(编辑!AD755="","",编辑!AD755)</f>
        <v/>
      </c>
      <c r="U755" s="109" t="str">
        <f>IF(编辑!AE755="","",编辑!AE755)</f>
        <v/>
      </c>
      <c r="V755" s="109" t="str">
        <f>IF(编辑!AF755="","",编辑!AF755)</f>
        <v/>
      </c>
      <c r="W755" s="109" t="str">
        <f>IF(编辑!AH755="","",编辑!AH755)</f>
        <v/>
      </c>
      <c r="X755" s="109" t="str">
        <f>IF(编辑!AI755="","",编辑!AI755)</f>
        <v/>
      </c>
      <c r="Y755" s="109" t="str">
        <f>IF(编辑!AJ755="","",编辑!AJ755)</f>
        <v/>
      </c>
      <c r="Z755" s="109" t="str">
        <f>IF(编辑!AK755="","",编辑!AK755)</f>
        <v/>
      </c>
      <c r="AA755" s="109" t="str">
        <f>IF(编辑!AM755="","",编辑!AM755)</f>
        <v/>
      </c>
      <c r="AB755" s="109" t="str">
        <f>IF(编辑!AN755="","",编辑!AN755)</f>
        <v/>
      </c>
      <c r="AC755" s="111" t="str">
        <f>IF(编辑!AO755="","",编辑!AO755)</f>
        <v/>
      </c>
    </row>
    <row r="756" spans="1:29">
      <c r="A756" s="109">
        <f>IF(编辑!A756="","",编辑!A756)</f>
        <v>140023</v>
      </c>
      <c r="B756" s="109" t="str">
        <f>IF(编辑!B756="","",编辑!B756)</f>
        <v>通缉任务</v>
      </c>
      <c r="C756" s="109">
        <f>IF(编辑!I756="","",编辑!I756)</f>
        <v>230</v>
      </c>
      <c r="D756" s="109">
        <f>IF(编辑!J756="","",编辑!J756)</f>
        <v>0</v>
      </c>
      <c r="E756" s="109" t="str">
        <f>IF(编辑!K756="","",编辑!K756)</f>
        <v/>
      </c>
      <c r="F756" s="109">
        <f>IF(编辑!L756="","",编辑!L756)</f>
        <v>3002</v>
      </c>
      <c r="G756" s="109">
        <f>IF(编辑!N756="","",编辑!N756)</f>
        <v>1</v>
      </c>
      <c r="H756" s="109">
        <f>IF(编辑!O756="","",编辑!O756)</f>
        <v>1</v>
      </c>
      <c r="I756" s="109">
        <f>IF(编辑!P756="","",编辑!P756)</f>
        <v>300</v>
      </c>
      <c r="J756" s="109">
        <f>IF(编辑!Q756="","",编辑!Q756)</f>
        <v>3102</v>
      </c>
      <c r="K756" s="109">
        <f>IF(编辑!S756="","",编辑!S756)</f>
        <v>1</v>
      </c>
      <c r="L756" s="109">
        <f>IF(编辑!T756="","",编辑!T756)</f>
        <v>1</v>
      </c>
      <c r="M756" s="109">
        <f>IF(编辑!U756="","",编辑!U756)</f>
        <v>300</v>
      </c>
      <c r="N756" s="109">
        <f>IF(编辑!V756="","",编辑!V756)</f>
        <v>3402</v>
      </c>
      <c r="O756" s="109">
        <f>IF(编辑!X756="","",编辑!X756)</f>
        <v>1</v>
      </c>
      <c r="P756" s="109">
        <f>IF(编辑!Y756="","",编辑!Y756)</f>
        <v>1</v>
      </c>
      <c r="Q756" s="109">
        <f>IF(编辑!Z756="","",编辑!Z756)</f>
        <v>300</v>
      </c>
      <c r="R756" s="109" t="str">
        <f>IF(编辑!AA756="","",编辑!AA756)</f>
        <v/>
      </c>
      <c r="S756" s="109" t="str">
        <f>IF(编辑!AC756="","",编辑!AC756)</f>
        <v/>
      </c>
      <c r="T756" s="109" t="str">
        <f>IF(编辑!AD756="","",编辑!AD756)</f>
        <v/>
      </c>
      <c r="U756" s="109" t="str">
        <f>IF(编辑!AE756="","",编辑!AE756)</f>
        <v/>
      </c>
      <c r="V756" s="109" t="str">
        <f>IF(编辑!AF756="","",编辑!AF756)</f>
        <v/>
      </c>
      <c r="W756" s="109" t="str">
        <f>IF(编辑!AH756="","",编辑!AH756)</f>
        <v/>
      </c>
      <c r="X756" s="109" t="str">
        <f>IF(编辑!AI756="","",编辑!AI756)</f>
        <v/>
      </c>
      <c r="Y756" s="109" t="str">
        <f>IF(编辑!AJ756="","",编辑!AJ756)</f>
        <v/>
      </c>
      <c r="Z756" s="109" t="str">
        <f>IF(编辑!AK756="","",编辑!AK756)</f>
        <v/>
      </c>
      <c r="AA756" s="109" t="str">
        <f>IF(编辑!AM756="","",编辑!AM756)</f>
        <v/>
      </c>
      <c r="AB756" s="109" t="str">
        <f>IF(编辑!AN756="","",编辑!AN756)</f>
        <v/>
      </c>
      <c r="AC756" s="111" t="str">
        <f>IF(编辑!AO756="","",编辑!AO756)</f>
        <v/>
      </c>
    </row>
    <row r="757" spans="1:29">
      <c r="A757" s="109">
        <f>IF(编辑!A757="","",编辑!A757)</f>
        <v>140024</v>
      </c>
      <c r="B757" s="109" t="str">
        <f>IF(编辑!B757="","",编辑!B757)</f>
        <v>通缉任务</v>
      </c>
      <c r="C757" s="109">
        <f>IF(编辑!I757="","",编辑!I757)</f>
        <v>230</v>
      </c>
      <c r="D757" s="109">
        <f>IF(编辑!J757="","",编辑!J757)</f>
        <v>0</v>
      </c>
      <c r="E757" s="109" t="str">
        <f>IF(编辑!K757="","",编辑!K757)</f>
        <v/>
      </c>
      <c r="F757" s="109">
        <f>IF(编辑!L757="","",编辑!L757)</f>
        <v>3002</v>
      </c>
      <c r="G757" s="109">
        <f>IF(编辑!N757="","",编辑!N757)</f>
        <v>1</v>
      </c>
      <c r="H757" s="109">
        <f>IF(编辑!O757="","",编辑!O757)</f>
        <v>1</v>
      </c>
      <c r="I757" s="109">
        <f>IF(编辑!P757="","",编辑!P757)</f>
        <v>300</v>
      </c>
      <c r="J757" s="109">
        <f>IF(编辑!Q757="","",编辑!Q757)</f>
        <v>3102</v>
      </c>
      <c r="K757" s="109">
        <f>IF(编辑!S757="","",编辑!S757)</f>
        <v>1</v>
      </c>
      <c r="L757" s="109">
        <f>IF(编辑!T757="","",编辑!T757)</f>
        <v>1</v>
      </c>
      <c r="M757" s="109">
        <f>IF(编辑!U757="","",编辑!U757)</f>
        <v>300</v>
      </c>
      <c r="N757" s="109">
        <f>IF(编辑!V757="","",编辑!V757)</f>
        <v>3402</v>
      </c>
      <c r="O757" s="109">
        <f>IF(编辑!X757="","",编辑!X757)</f>
        <v>1</v>
      </c>
      <c r="P757" s="109">
        <f>IF(编辑!Y757="","",编辑!Y757)</f>
        <v>1</v>
      </c>
      <c r="Q757" s="109">
        <f>IF(编辑!Z757="","",编辑!Z757)</f>
        <v>300</v>
      </c>
      <c r="R757" s="109" t="str">
        <f>IF(编辑!AA757="","",编辑!AA757)</f>
        <v/>
      </c>
      <c r="S757" s="109" t="str">
        <f>IF(编辑!AC757="","",编辑!AC757)</f>
        <v/>
      </c>
      <c r="T757" s="109" t="str">
        <f>IF(编辑!AD757="","",编辑!AD757)</f>
        <v/>
      </c>
      <c r="U757" s="109" t="str">
        <f>IF(编辑!AE757="","",编辑!AE757)</f>
        <v/>
      </c>
      <c r="V757" s="109" t="str">
        <f>IF(编辑!AF757="","",编辑!AF757)</f>
        <v/>
      </c>
      <c r="W757" s="109" t="str">
        <f>IF(编辑!AH757="","",编辑!AH757)</f>
        <v/>
      </c>
      <c r="X757" s="109" t="str">
        <f>IF(编辑!AI757="","",编辑!AI757)</f>
        <v/>
      </c>
      <c r="Y757" s="109" t="str">
        <f>IF(编辑!AJ757="","",编辑!AJ757)</f>
        <v/>
      </c>
      <c r="Z757" s="109" t="str">
        <f>IF(编辑!AK757="","",编辑!AK757)</f>
        <v/>
      </c>
      <c r="AA757" s="109" t="str">
        <f>IF(编辑!AM757="","",编辑!AM757)</f>
        <v/>
      </c>
      <c r="AB757" s="109" t="str">
        <f>IF(编辑!AN757="","",编辑!AN757)</f>
        <v/>
      </c>
      <c r="AC757" s="111" t="str">
        <f>IF(编辑!AO757="","",编辑!AO757)</f>
        <v/>
      </c>
    </row>
    <row r="758" spans="1:29">
      <c r="A758" s="109">
        <f>IF(编辑!A758="","",编辑!A758)</f>
        <v>140025</v>
      </c>
      <c r="B758" s="109" t="str">
        <f>IF(编辑!B758="","",编辑!B758)</f>
        <v>通缉任务</v>
      </c>
      <c r="C758" s="109">
        <f>IF(编辑!I758="","",编辑!I758)</f>
        <v>230</v>
      </c>
      <c r="D758" s="109">
        <f>IF(编辑!J758="","",编辑!J758)</f>
        <v>0</v>
      </c>
      <c r="E758" s="109" t="str">
        <f>IF(编辑!K758="","",编辑!K758)</f>
        <v/>
      </c>
      <c r="F758" s="109">
        <f>IF(编辑!L758="","",编辑!L758)</f>
        <v>3002</v>
      </c>
      <c r="G758" s="109">
        <f>IF(编辑!N758="","",编辑!N758)</f>
        <v>1</v>
      </c>
      <c r="H758" s="109">
        <f>IF(编辑!O758="","",编辑!O758)</f>
        <v>1</v>
      </c>
      <c r="I758" s="109">
        <f>IF(编辑!P758="","",编辑!P758)</f>
        <v>300</v>
      </c>
      <c r="J758" s="109">
        <f>IF(编辑!Q758="","",编辑!Q758)</f>
        <v>3102</v>
      </c>
      <c r="K758" s="109">
        <f>IF(编辑!S758="","",编辑!S758)</f>
        <v>1</v>
      </c>
      <c r="L758" s="109">
        <f>IF(编辑!T758="","",编辑!T758)</f>
        <v>1</v>
      </c>
      <c r="M758" s="109">
        <f>IF(编辑!U758="","",编辑!U758)</f>
        <v>300</v>
      </c>
      <c r="N758" s="109">
        <f>IF(编辑!V758="","",编辑!V758)</f>
        <v>3402</v>
      </c>
      <c r="O758" s="109">
        <f>IF(编辑!X758="","",编辑!X758)</f>
        <v>1</v>
      </c>
      <c r="P758" s="109">
        <f>IF(编辑!Y758="","",编辑!Y758)</f>
        <v>1</v>
      </c>
      <c r="Q758" s="109">
        <f>IF(编辑!Z758="","",编辑!Z758)</f>
        <v>300</v>
      </c>
      <c r="R758" s="109" t="str">
        <f>IF(编辑!AA758="","",编辑!AA758)</f>
        <v/>
      </c>
      <c r="S758" s="109" t="str">
        <f>IF(编辑!AC758="","",编辑!AC758)</f>
        <v/>
      </c>
      <c r="T758" s="109" t="str">
        <f>IF(编辑!AD758="","",编辑!AD758)</f>
        <v/>
      </c>
      <c r="U758" s="109" t="str">
        <f>IF(编辑!AE758="","",编辑!AE758)</f>
        <v/>
      </c>
      <c r="V758" s="109" t="str">
        <f>IF(编辑!AF758="","",编辑!AF758)</f>
        <v/>
      </c>
      <c r="W758" s="109" t="str">
        <f>IF(编辑!AH758="","",编辑!AH758)</f>
        <v/>
      </c>
      <c r="X758" s="109" t="str">
        <f>IF(编辑!AI758="","",编辑!AI758)</f>
        <v/>
      </c>
      <c r="Y758" s="109" t="str">
        <f>IF(编辑!AJ758="","",编辑!AJ758)</f>
        <v/>
      </c>
      <c r="Z758" s="109" t="str">
        <f>IF(编辑!AK758="","",编辑!AK758)</f>
        <v/>
      </c>
      <c r="AA758" s="109" t="str">
        <f>IF(编辑!AM758="","",编辑!AM758)</f>
        <v/>
      </c>
      <c r="AB758" s="109" t="str">
        <f>IF(编辑!AN758="","",编辑!AN758)</f>
        <v/>
      </c>
      <c r="AC758" s="111" t="str">
        <f>IF(编辑!AO758="","",编辑!AO758)</f>
        <v/>
      </c>
    </row>
    <row r="759" spans="1:29">
      <c r="A759" s="109">
        <f>IF(编辑!A759="","",编辑!A759)</f>
        <v>140026</v>
      </c>
      <c r="B759" s="109" t="str">
        <f>IF(编辑!B759="","",编辑!B759)</f>
        <v>通缉任务</v>
      </c>
      <c r="C759" s="109">
        <f>IF(编辑!I759="","",编辑!I759)</f>
        <v>230</v>
      </c>
      <c r="D759" s="109">
        <f>IF(编辑!J759="","",编辑!J759)</f>
        <v>0</v>
      </c>
      <c r="E759" s="109" t="str">
        <f>IF(编辑!K759="","",编辑!K759)</f>
        <v/>
      </c>
      <c r="F759" s="109">
        <f>IF(编辑!L759="","",编辑!L759)</f>
        <v>3002</v>
      </c>
      <c r="G759" s="109">
        <f>IF(编辑!N759="","",编辑!N759)</f>
        <v>1</v>
      </c>
      <c r="H759" s="109">
        <f>IF(编辑!O759="","",编辑!O759)</f>
        <v>1</v>
      </c>
      <c r="I759" s="109">
        <f>IF(编辑!P759="","",编辑!P759)</f>
        <v>300</v>
      </c>
      <c r="J759" s="109">
        <f>IF(编辑!Q759="","",编辑!Q759)</f>
        <v>3102</v>
      </c>
      <c r="K759" s="109">
        <f>IF(编辑!S759="","",编辑!S759)</f>
        <v>1</v>
      </c>
      <c r="L759" s="109">
        <f>IF(编辑!T759="","",编辑!T759)</f>
        <v>1</v>
      </c>
      <c r="M759" s="109">
        <f>IF(编辑!U759="","",编辑!U759)</f>
        <v>300</v>
      </c>
      <c r="N759" s="109">
        <f>IF(编辑!V759="","",编辑!V759)</f>
        <v>3402</v>
      </c>
      <c r="O759" s="109">
        <f>IF(编辑!X759="","",编辑!X759)</f>
        <v>1</v>
      </c>
      <c r="P759" s="109">
        <f>IF(编辑!Y759="","",编辑!Y759)</f>
        <v>1</v>
      </c>
      <c r="Q759" s="109">
        <f>IF(编辑!Z759="","",编辑!Z759)</f>
        <v>300</v>
      </c>
      <c r="R759" s="109" t="str">
        <f>IF(编辑!AA759="","",编辑!AA759)</f>
        <v/>
      </c>
      <c r="S759" s="109" t="str">
        <f>IF(编辑!AC759="","",编辑!AC759)</f>
        <v/>
      </c>
      <c r="T759" s="109" t="str">
        <f>IF(编辑!AD759="","",编辑!AD759)</f>
        <v/>
      </c>
      <c r="U759" s="109" t="str">
        <f>IF(编辑!AE759="","",编辑!AE759)</f>
        <v/>
      </c>
      <c r="V759" s="109" t="str">
        <f>IF(编辑!AF759="","",编辑!AF759)</f>
        <v/>
      </c>
      <c r="W759" s="109" t="str">
        <f>IF(编辑!AH759="","",编辑!AH759)</f>
        <v/>
      </c>
      <c r="X759" s="109" t="str">
        <f>IF(编辑!AI759="","",编辑!AI759)</f>
        <v/>
      </c>
      <c r="Y759" s="109" t="str">
        <f>IF(编辑!AJ759="","",编辑!AJ759)</f>
        <v/>
      </c>
      <c r="Z759" s="109" t="str">
        <f>IF(编辑!AK759="","",编辑!AK759)</f>
        <v/>
      </c>
      <c r="AA759" s="109" t="str">
        <f>IF(编辑!AM759="","",编辑!AM759)</f>
        <v/>
      </c>
      <c r="AB759" s="109" t="str">
        <f>IF(编辑!AN759="","",编辑!AN759)</f>
        <v/>
      </c>
      <c r="AC759" s="111" t="str">
        <f>IF(编辑!AO759="","",编辑!AO759)</f>
        <v/>
      </c>
    </row>
    <row r="760" spans="1:29">
      <c r="A760" s="109">
        <f>IF(编辑!A760="","",编辑!A760)</f>
        <v>140027</v>
      </c>
      <c r="B760" s="109" t="str">
        <f>IF(编辑!B760="","",编辑!B760)</f>
        <v>通缉任务</v>
      </c>
      <c r="C760" s="109">
        <f>IF(编辑!I760="","",编辑!I760)</f>
        <v>230</v>
      </c>
      <c r="D760" s="109">
        <f>IF(编辑!J760="","",编辑!J760)</f>
        <v>0</v>
      </c>
      <c r="E760" s="109" t="str">
        <f>IF(编辑!K760="","",编辑!K760)</f>
        <v/>
      </c>
      <c r="F760" s="109">
        <f>IF(编辑!L760="","",编辑!L760)</f>
        <v>3002</v>
      </c>
      <c r="G760" s="109">
        <f>IF(编辑!N760="","",编辑!N760)</f>
        <v>1</v>
      </c>
      <c r="H760" s="109">
        <f>IF(编辑!O760="","",编辑!O760)</f>
        <v>1</v>
      </c>
      <c r="I760" s="109">
        <f>IF(编辑!P760="","",编辑!P760)</f>
        <v>300</v>
      </c>
      <c r="J760" s="109">
        <f>IF(编辑!Q760="","",编辑!Q760)</f>
        <v>3102</v>
      </c>
      <c r="K760" s="109">
        <f>IF(编辑!S760="","",编辑!S760)</f>
        <v>1</v>
      </c>
      <c r="L760" s="109">
        <f>IF(编辑!T760="","",编辑!T760)</f>
        <v>1</v>
      </c>
      <c r="M760" s="109">
        <f>IF(编辑!U760="","",编辑!U760)</f>
        <v>300</v>
      </c>
      <c r="N760" s="109">
        <f>IF(编辑!V760="","",编辑!V760)</f>
        <v>3402</v>
      </c>
      <c r="O760" s="109">
        <f>IF(编辑!X760="","",编辑!X760)</f>
        <v>1</v>
      </c>
      <c r="P760" s="109">
        <f>IF(编辑!Y760="","",编辑!Y760)</f>
        <v>1</v>
      </c>
      <c r="Q760" s="109">
        <f>IF(编辑!Z760="","",编辑!Z760)</f>
        <v>300</v>
      </c>
      <c r="R760" s="109" t="str">
        <f>IF(编辑!AA760="","",编辑!AA760)</f>
        <v/>
      </c>
      <c r="S760" s="109" t="str">
        <f>IF(编辑!AC760="","",编辑!AC760)</f>
        <v/>
      </c>
      <c r="T760" s="109" t="str">
        <f>IF(编辑!AD760="","",编辑!AD760)</f>
        <v/>
      </c>
      <c r="U760" s="109" t="str">
        <f>IF(编辑!AE760="","",编辑!AE760)</f>
        <v/>
      </c>
      <c r="V760" s="109" t="str">
        <f>IF(编辑!AF760="","",编辑!AF760)</f>
        <v/>
      </c>
      <c r="W760" s="109" t="str">
        <f>IF(编辑!AH760="","",编辑!AH760)</f>
        <v/>
      </c>
      <c r="X760" s="109" t="str">
        <f>IF(编辑!AI760="","",编辑!AI760)</f>
        <v/>
      </c>
      <c r="Y760" s="109" t="str">
        <f>IF(编辑!AJ760="","",编辑!AJ760)</f>
        <v/>
      </c>
      <c r="Z760" s="109" t="str">
        <f>IF(编辑!AK760="","",编辑!AK760)</f>
        <v/>
      </c>
      <c r="AA760" s="109" t="str">
        <f>IF(编辑!AM760="","",编辑!AM760)</f>
        <v/>
      </c>
      <c r="AB760" s="109" t="str">
        <f>IF(编辑!AN760="","",编辑!AN760)</f>
        <v/>
      </c>
      <c r="AC760" s="111" t="str">
        <f>IF(编辑!AO760="","",编辑!AO760)</f>
        <v/>
      </c>
    </row>
    <row r="761" spans="1:29">
      <c r="A761" s="109">
        <f>IF(编辑!A761="","",编辑!A761)</f>
        <v>140028</v>
      </c>
      <c r="B761" s="109" t="str">
        <f>IF(编辑!B761="","",编辑!B761)</f>
        <v>通缉任务</v>
      </c>
      <c r="C761" s="109">
        <f>IF(编辑!I761="","",编辑!I761)</f>
        <v>230</v>
      </c>
      <c r="D761" s="109">
        <f>IF(编辑!J761="","",编辑!J761)</f>
        <v>0</v>
      </c>
      <c r="E761" s="109" t="str">
        <f>IF(编辑!K761="","",编辑!K761)</f>
        <v/>
      </c>
      <c r="F761" s="109">
        <f>IF(编辑!L761="","",编辑!L761)</f>
        <v>3002</v>
      </c>
      <c r="G761" s="109">
        <f>IF(编辑!N761="","",编辑!N761)</f>
        <v>1</v>
      </c>
      <c r="H761" s="109">
        <f>IF(编辑!O761="","",编辑!O761)</f>
        <v>1</v>
      </c>
      <c r="I761" s="109">
        <f>IF(编辑!P761="","",编辑!P761)</f>
        <v>300</v>
      </c>
      <c r="J761" s="109">
        <f>IF(编辑!Q761="","",编辑!Q761)</f>
        <v>3102</v>
      </c>
      <c r="K761" s="109">
        <f>IF(编辑!S761="","",编辑!S761)</f>
        <v>1</v>
      </c>
      <c r="L761" s="109">
        <f>IF(编辑!T761="","",编辑!T761)</f>
        <v>1</v>
      </c>
      <c r="M761" s="109">
        <f>IF(编辑!U761="","",编辑!U761)</f>
        <v>300</v>
      </c>
      <c r="N761" s="109">
        <f>IF(编辑!V761="","",编辑!V761)</f>
        <v>3402</v>
      </c>
      <c r="O761" s="109">
        <f>IF(编辑!X761="","",编辑!X761)</f>
        <v>1</v>
      </c>
      <c r="P761" s="109">
        <f>IF(编辑!Y761="","",编辑!Y761)</f>
        <v>1</v>
      </c>
      <c r="Q761" s="109">
        <f>IF(编辑!Z761="","",编辑!Z761)</f>
        <v>300</v>
      </c>
      <c r="R761" s="109" t="str">
        <f>IF(编辑!AA761="","",编辑!AA761)</f>
        <v/>
      </c>
      <c r="S761" s="109" t="str">
        <f>IF(编辑!AC761="","",编辑!AC761)</f>
        <v/>
      </c>
      <c r="T761" s="109" t="str">
        <f>IF(编辑!AD761="","",编辑!AD761)</f>
        <v/>
      </c>
      <c r="U761" s="109" t="str">
        <f>IF(编辑!AE761="","",编辑!AE761)</f>
        <v/>
      </c>
      <c r="V761" s="109" t="str">
        <f>IF(编辑!AF761="","",编辑!AF761)</f>
        <v/>
      </c>
      <c r="W761" s="109" t="str">
        <f>IF(编辑!AH761="","",编辑!AH761)</f>
        <v/>
      </c>
      <c r="X761" s="109" t="str">
        <f>IF(编辑!AI761="","",编辑!AI761)</f>
        <v/>
      </c>
      <c r="Y761" s="109" t="str">
        <f>IF(编辑!AJ761="","",编辑!AJ761)</f>
        <v/>
      </c>
      <c r="Z761" s="109" t="str">
        <f>IF(编辑!AK761="","",编辑!AK761)</f>
        <v/>
      </c>
      <c r="AA761" s="109" t="str">
        <f>IF(编辑!AM761="","",编辑!AM761)</f>
        <v/>
      </c>
      <c r="AB761" s="109" t="str">
        <f>IF(编辑!AN761="","",编辑!AN761)</f>
        <v/>
      </c>
      <c r="AC761" s="111" t="str">
        <f>IF(编辑!AO761="","",编辑!AO761)</f>
        <v/>
      </c>
    </row>
    <row r="762" spans="1:29">
      <c r="A762" s="109">
        <f>IF(编辑!A762="","",编辑!A762)</f>
        <v>140029</v>
      </c>
      <c r="B762" s="109" t="str">
        <f>IF(编辑!B762="","",编辑!B762)</f>
        <v>通缉任务</v>
      </c>
      <c r="C762" s="109">
        <f>IF(编辑!I762="","",编辑!I762)</f>
        <v>230</v>
      </c>
      <c r="D762" s="109">
        <f>IF(编辑!J762="","",编辑!J762)</f>
        <v>0</v>
      </c>
      <c r="E762" s="109" t="str">
        <f>IF(编辑!K762="","",编辑!K762)</f>
        <v/>
      </c>
      <c r="F762" s="109">
        <f>IF(编辑!L762="","",编辑!L762)</f>
        <v>3002</v>
      </c>
      <c r="G762" s="109">
        <f>IF(编辑!N762="","",编辑!N762)</f>
        <v>1</v>
      </c>
      <c r="H762" s="109">
        <f>IF(编辑!O762="","",编辑!O762)</f>
        <v>1</v>
      </c>
      <c r="I762" s="109">
        <f>IF(编辑!P762="","",编辑!P762)</f>
        <v>300</v>
      </c>
      <c r="J762" s="109">
        <f>IF(编辑!Q762="","",编辑!Q762)</f>
        <v>3102</v>
      </c>
      <c r="K762" s="109">
        <f>IF(编辑!S762="","",编辑!S762)</f>
        <v>1</v>
      </c>
      <c r="L762" s="109">
        <f>IF(编辑!T762="","",编辑!T762)</f>
        <v>1</v>
      </c>
      <c r="M762" s="109">
        <f>IF(编辑!U762="","",编辑!U762)</f>
        <v>300</v>
      </c>
      <c r="N762" s="109">
        <f>IF(编辑!V762="","",编辑!V762)</f>
        <v>3402</v>
      </c>
      <c r="O762" s="109">
        <f>IF(编辑!X762="","",编辑!X762)</f>
        <v>1</v>
      </c>
      <c r="P762" s="109">
        <f>IF(编辑!Y762="","",编辑!Y762)</f>
        <v>1</v>
      </c>
      <c r="Q762" s="109">
        <f>IF(编辑!Z762="","",编辑!Z762)</f>
        <v>300</v>
      </c>
      <c r="R762" s="109" t="str">
        <f>IF(编辑!AA762="","",编辑!AA762)</f>
        <v/>
      </c>
      <c r="S762" s="109" t="str">
        <f>IF(编辑!AC762="","",编辑!AC762)</f>
        <v/>
      </c>
      <c r="T762" s="109" t="str">
        <f>IF(编辑!AD762="","",编辑!AD762)</f>
        <v/>
      </c>
      <c r="U762" s="109" t="str">
        <f>IF(编辑!AE762="","",编辑!AE762)</f>
        <v/>
      </c>
      <c r="V762" s="109" t="str">
        <f>IF(编辑!AF762="","",编辑!AF762)</f>
        <v/>
      </c>
      <c r="W762" s="109" t="str">
        <f>IF(编辑!AH762="","",编辑!AH762)</f>
        <v/>
      </c>
      <c r="X762" s="109" t="str">
        <f>IF(编辑!AI762="","",编辑!AI762)</f>
        <v/>
      </c>
      <c r="Y762" s="109" t="str">
        <f>IF(编辑!AJ762="","",编辑!AJ762)</f>
        <v/>
      </c>
      <c r="Z762" s="109" t="str">
        <f>IF(编辑!AK762="","",编辑!AK762)</f>
        <v/>
      </c>
      <c r="AA762" s="109" t="str">
        <f>IF(编辑!AM762="","",编辑!AM762)</f>
        <v/>
      </c>
      <c r="AB762" s="109" t="str">
        <f>IF(编辑!AN762="","",编辑!AN762)</f>
        <v/>
      </c>
      <c r="AC762" s="111" t="str">
        <f>IF(编辑!AO762="","",编辑!AO762)</f>
        <v/>
      </c>
    </row>
    <row r="763" spans="1:29">
      <c r="A763" s="109">
        <f>IF(编辑!A763="","",编辑!A763)</f>
        <v>140030</v>
      </c>
      <c r="B763" s="109" t="str">
        <f>IF(编辑!B763="","",编辑!B763)</f>
        <v>通缉任务</v>
      </c>
      <c r="C763" s="109">
        <f>IF(编辑!I763="","",编辑!I763)</f>
        <v>230</v>
      </c>
      <c r="D763" s="109">
        <f>IF(编辑!J763="","",编辑!J763)</f>
        <v>0</v>
      </c>
      <c r="E763" s="109" t="str">
        <f>IF(编辑!K763="","",编辑!K763)</f>
        <v/>
      </c>
      <c r="F763" s="109">
        <f>IF(编辑!L763="","",编辑!L763)</f>
        <v>3002</v>
      </c>
      <c r="G763" s="109">
        <f>IF(编辑!N763="","",编辑!N763)</f>
        <v>1</v>
      </c>
      <c r="H763" s="109">
        <f>IF(编辑!O763="","",编辑!O763)</f>
        <v>1</v>
      </c>
      <c r="I763" s="109">
        <f>IF(编辑!P763="","",编辑!P763)</f>
        <v>300</v>
      </c>
      <c r="J763" s="109">
        <f>IF(编辑!Q763="","",编辑!Q763)</f>
        <v>3102</v>
      </c>
      <c r="K763" s="109">
        <f>IF(编辑!S763="","",编辑!S763)</f>
        <v>1</v>
      </c>
      <c r="L763" s="109">
        <f>IF(编辑!T763="","",编辑!T763)</f>
        <v>1</v>
      </c>
      <c r="M763" s="109">
        <f>IF(编辑!U763="","",编辑!U763)</f>
        <v>300</v>
      </c>
      <c r="N763" s="109">
        <f>IF(编辑!V763="","",编辑!V763)</f>
        <v>3402</v>
      </c>
      <c r="O763" s="109">
        <f>IF(编辑!X763="","",编辑!X763)</f>
        <v>1</v>
      </c>
      <c r="P763" s="109">
        <f>IF(编辑!Y763="","",编辑!Y763)</f>
        <v>1</v>
      </c>
      <c r="Q763" s="109">
        <f>IF(编辑!Z763="","",编辑!Z763)</f>
        <v>300</v>
      </c>
      <c r="R763" s="109" t="str">
        <f>IF(编辑!AA763="","",编辑!AA763)</f>
        <v/>
      </c>
      <c r="S763" s="109" t="str">
        <f>IF(编辑!AC763="","",编辑!AC763)</f>
        <v/>
      </c>
      <c r="T763" s="109" t="str">
        <f>IF(编辑!AD763="","",编辑!AD763)</f>
        <v/>
      </c>
      <c r="U763" s="109" t="str">
        <f>IF(编辑!AE763="","",编辑!AE763)</f>
        <v/>
      </c>
      <c r="V763" s="109" t="str">
        <f>IF(编辑!AF763="","",编辑!AF763)</f>
        <v/>
      </c>
      <c r="W763" s="109" t="str">
        <f>IF(编辑!AH763="","",编辑!AH763)</f>
        <v/>
      </c>
      <c r="X763" s="109" t="str">
        <f>IF(编辑!AI763="","",编辑!AI763)</f>
        <v/>
      </c>
      <c r="Y763" s="109" t="str">
        <f>IF(编辑!AJ763="","",编辑!AJ763)</f>
        <v/>
      </c>
      <c r="Z763" s="109" t="str">
        <f>IF(编辑!AK763="","",编辑!AK763)</f>
        <v/>
      </c>
      <c r="AA763" s="109" t="str">
        <f>IF(编辑!AM763="","",编辑!AM763)</f>
        <v/>
      </c>
      <c r="AB763" s="109" t="str">
        <f>IF(编辑!AN763="","",编辑!AN763)</f>
        <v/>
      </c>
      <c r="AC763" s="111" t="str">
        <f>IF(编辑!AO763="","",编辑!AO763)</f>
        <v/>
      </c>
    </row>
    <row r="764" spans="1:29">
      <c r="A764" s="109">
        <f>IF(编辑!A764="","",编辑!A764)</f>
        <v>140031</v>
      </c>
      <c r="B764" s="109" t="str">
        <f>IF(编辑!B764="","",编辑!B764)</f>
        <v>通缉任务</v>
      </c>
      <c r="C764" s="109">
        <f>IF(编辑!I764="","",编辑!I764)</f>
        <v>340</v>
      </c>
      <c r="D764" s="109">
        <f>IF(编辑!J764="","",编辑!J764)</f>
        <v>0</v>
      </c>
      <c r="E764" s="109" t="str">
        <f>IF(编辑!K764="","",编辑!K764)</f>
        <v/>
      </c>
      <c r="F764" s="109">
        <f>IF(编辑!L764="","",编辑!L764)</f>
        <v>3002</v>
      </c>
      <c r="G764" s="109">
        <f>IF(编辑!N764="","",编辑!N764)</f>
        <v>1</v>
      </c>
      <c r="H764" s="109">
        <f>IF(编辑!O764="","",编辑!O764)</f>
        <v>1</v>
      </c>
      <c r="I764" s="109">
        <f>IF(编辑!P764="","",编辑!P764)</f>
        <v>300</v>
      </c>
      <c r="J764" s="109">
        <f>IF(编辑!Q764="","",编辑!Q764)</f>
        <v>3102</v>
      </c>
      <c r="K764" s="109">
        <f>IF(编辑!S764="","",编辑!S764)</f>
        <v>1</v>
      </c>
      <c r="L764" s="109">
        <f>IF(编辑!T764="","",编辑!T764)</f>
        <v>1</v>
      </c>
      <c r="M764" s="109">
        <f>IF(编辑!U764="","",编辑!U764)</f>
        <v>300</v>
      </c>
      <c r="N764" s="109">
        <f>IF(编辑!V764="","",编辑!V764)</f>
        <v>3402</v>
      </c>
      <c r="O764" s="109">
        <f>IF(编辑!X764="","",编辑!X764)</f>
        <v>1</v>
      </c>
      <c r="P764" s="109">
        <f>IF(编辑!Y764="","",编辑!Y764)</f>
        <v>1</v>
      </c>
      <c r="Q764" s="109">
        <f>IF(编辑!Z764="","",编辑!Z764)</f>
        <v>300</v>
      </c>
      <c r="R764" s="109" t="str">
        <f>IF(编辑!AA764="","",编辑!AA764)</f>
        <v/>
      </c>
      <c r="S764" s="109" t="str">
        <f>IF(编辑!AC764="","",编辑!AC764)</f>
        <v/>
      </c>
      <c r="T764" s="109" t="str">
        <f>IF(编辑!AD764="","",编辑!AD764)</f>
        <v/>
      </c>
      <c r="U764" s="109" t="str">
        <f>IF(编辑!AE764="","",编辑!AE764)</f>
        <v/>
      </c>
      <c r="V764" s="109" t="str">
        <f>IF(编辑!AF764="","",编辑!AF764)</f>
        <v/>
      </c>
      <c r="W764" s="109" t="str">
        <f>IF(编辑!AH764="","",编辑!AH764)</f>
        <v/>
      </c>
      <c r="X764" s="109" t="str">
        <f>IF(编辑!AI764="","",编辑!AI764)</f>
        <v/>
      </c>
      <c r="Y764" s="109" t="str">
        <f>IF(编辑!AJ764="","",编辑!AJ764)</f>
        <v/>
      </c>
      <c r="Z764" s="109" t="str">
        <f>IF(编辑!AK764="","",编辑!AK764)</f>
        <v/>
      </c>
      <c r="AA764" s="109" t="str">
        <f>IF(编辑!AM764="","",编辑!AM764)</f>
        <v/>
      </c>
      <c r="AB764" s="109" t="str">
        <f>IF(编辑!AN764="","",编辑!AN764)</f>
        <v/>
      </c>
      <c r="AC764" s="111" t="str">
        <f>IF(编辑!AO764="","",编辑!AO764)</f>
        <v/>
      </c>
    </row>
    <row r="765" spans="1:29">
      <c r="A765" s="109">
        <f>IF(编辑!A765="","",编辑!A765)</f>
        <v>140032</v>
      </c>
      <c r="B765" s="109" t="str">
        <f>IF(编辑!B765="","",编辑!B765)</f>
        <v>通缉任务</v>
      </c>
      <c r="C765" s="109">
        <f>IF(编辑!I765="","",编辑!I765)</f>
        <v>340</v>
      </c>
      <c r="D765" s="109">
        <f>IF(编辑!J765="","",编辑!J765)</f>
        <v>0</v>
      </c>
      <c r="E765" s="109" t="str">
        <f>IF(编辑!K765="","",编辑!K765)</f>
        <v/>
      </c>
      <c r="F765" s="109">
        <f>IF(编辑!L765="","",编辑!L765)</f>
        <v>3002</v>
      </c>
      <c r="G765" s="109">
        <f>IF(编辑!N765="","",编辑!N765)</f>
        <v>1</v>
      </c>
      <c r="H765" s="109">
        <f>IF(编辑!O765="","",编辑!O765)</f>
        <v>1</v>
      </c>
      <c r="I765" s="109">
        <f>IF(编辑!P765="","",编辑!P765)</f>
        <v>300</v>
      </c>
      <c r="J765" s="109">
        <f>IF(编辑!Q765="","",编辑!Q765)</f>
        <v>3102</v>
      </c>
      <c r="K765" s="109">
        <f>IF(编辑!S765="","",编辑!S765)</f>
        <v>1</v>
      </c>
      <c r="L765" s="109">
        <f>IF(编辑!T765="","",编辑!T765)</f>
        <v>1</v>
      </c>
      <c r="M765" s="109">
        <f>IF(编辑!U765="","",编辑!U765)</f>
        <v>300</v>
      </c>
      <c r="N765" s="109">
        <f>IF(编辑!V765="","",编辑!V765)</f>
        <v>3402</v>
      </c>
      <c r="O765" s="109">
        <f>IF(编辑!X765="","",编辑!X765)</f>
        <v>1</v>
      </c>
      <c r="P765" s="109">
        <f>IF(编辑!Y765="","",编辑!Y765)</f>
        <v>1</v>
      </c>
      <c r="Q765" s="109">
        <f>IF(编辑!Z765="","",编辑!Z765)</f>
        <v>300</v>
      </c>
      <c r="R765" s="109" t="str">
        <f>IF(编辑!AA765="","",编辑!AA765)</f>
        <v/>
      </c>
      <c r="S765" s="109" t="str">
        <f>IF(编辑!AC765="","",编辑!AC765)</f>
        <v/>
      </c>
      <c r="T765" s="109" t="str">
        <f>IF(编辑!AD765="","",编辑!AD765)</f>
        <v/>
      </c>
      <c r="U765" s="109" t="str">
        <f>IF(编辑!AE765="","",编辑!AE765)</f>
        <v/>
      </c>
      <c r="V765" s="109" t="str">
        <f>IF(编辑!AF765="","",编辑!AF765)</f>
        <v/>
      </c>
      <c r="W765" s="109" t="str">
        <f>IF(编辑!AH765="","",编辑!AH765)</f>
        <v/>
      </c>
      <c r="X765" s="109" t="str">
        <f>IF(编辑!AI765="","",编辑!AI765)</f>
        <v/>
      </c>
      <c r="Y765" s="109" t="str">
        <f>IF(编辑!AJ765="","",编辑!AJ765)</f>
        <v/>
      </c>
      <c r="Z765" s="109" t="str">
        <f>IF(编辑!AK765="","",编辑!AK765)</f>
        <v/>
      </c>
      <c r="AA765" s="109" t="str">
        <f>IF(编辑!AM765="","",编辑!AM765)</f>
        <v/>
      </c>
      <c r="AB765" s="109" t="str">
        <f>IF(编辑!AN765="","",编辑!AN765)</f>
        <v/>
      </c>
      <c r="AC765" s="111" t="str">
        <f>IF(编辑!AO765="","",编辑!AO765)</f>
        <v/>
      </c>
    </row>
    <row r="766" spans="1:29">
      <c r="A766" s="109">
        <f>IF(编辑!A766="","",编辑!A766)</f>
        <v>140033</v>
      </c>
      <c r="B766" s="109" t="str">
        <f>IF(编辑!B766="","",编辑!B766)</f>
        <v>通缉任务</v>
      </c>
      <c r="C766" s="109">
        <f>IF(编辑!I766="","",编辑!I766)</f>
        <v>340</v>
      </c>
      <c r="D766" s="109">
        <f>IF(编辑!J766="","",编辑!J766)</f>
        <v>0</v>
      </c>
      <c r="E766" s="109" t="str">
        <f>IF(编辑!K766="","",编辑!K766)</f>
        <v/>
      </c>
      <c r="F766" s="109">
        <f>IF(编辑!L766="","",编辑!L766)</f>
        <v>3002</v>
      </c>
      <c r="G766" s="109">
        <f>IF(编辑!N766="","",编辑!N766)</f>
        <v>1</v>
      </c>
      <c r="H766" s="109">
        <f>IF(编辑!O766="","",编辑!O766)</f>
        <v>1</v>
      </c>
      <c r="I766" s="109">
        <f>IF(编辑!P766="","",编辑!P766)</f>
        <v>300</v>
      </c>
      <c r="J766" s="109">
        <f>IF(编辑!Q766="","",编辑!Q766)</f>
        <v>3102</v>
      </c>
      <c r="K766" s="109">
        <f>IF(编辑!S766="","",编辑!S766)</f>
        <v>1</v>
      </c>
      <c r="L766" s="109">
        <f>IF(编辑!T766="","",编辑!T766)</f>
        <v>1</v>
      </c>
      <c r="M766" s="109">
        <f>IF(编辑!U766="","",编辑!U766)</f>
        <v>300</v>
      </c>
      <c r="N766" s="109">
        <f>IF(编辑!V766="","",编辑!V766)</f>
        <v>3402</v>
      </c>
      <c r="O766" s="109">
        <f>IF(编辑!X766="","",编辑!X766)</f>
        <v>1</v>
      </c>
      <c r="P766" s="109">
        <f>IF(编辑!Y766="","",编辑!Y766)</f>
        <v>1</v>
      </c>
      <c r="Q766" s="109">
        <f>IF(编辑!Z766="","",编辑!Z766)</f>
        <v>300</v>
      </c>
      <c r="R766" s="109" t="str">
        <f>IF(编辑!AA766="","",编辑!AA766)</f>
        <v/>
      </c>
      <c r="S766" s="109" t="str">
        <f>IF(编辑!AC766="","",编辑!AC766)</f>
        <v/>
      </c>
      <c r="T766" s="109" t="str">
        <f>IF(编辑!AD766="","",编辑!AD766)</f>
        <v/>
      </c>
      <c r="U766" s="109" t="str">
        <f>IF(编辑!AE766="","",编辑!AE766)</f>
        <v/>
      </c>
      <c r="V766" s="109" t="str">
        <f>IF(编辑!AF766="","",编辑!AF766)</f>
        <v/>
      </c>
      <c r="W766" s="109" t="str">
        <f>IF(编辑!AH766="","",编辑!AH766)</f>
        <v/>
      </c>
      <c r="X766" s="109" t="str">
        <f>IF(编辑!AI766="","",编辑!AI766)</f>
        <v/>
      </c>
      <c r="Y766" s="109" t="str">
        <f>IF(编辑!AJ766="","",编辑!AJ766)</f>
        <v/>
      </c>
      <c r="Z766" s="109" t="str">
        <f>IF(编辑!AK766="","",编辑!AK766)</f>
        <v/>
      </c>
      <c r="AA766" s="109" t="str">
        <f>IF(编辑!AM766="","",编辑!AM766)</f>
        <v/>
      </c>
      <c r="AB766" s="109" t="str">
        <f>IF(编辑!AN766="","",编辑!AN766)</f>
        <v/>
      </c>
      <c r="AC766" s="111" t="str">
        <f>IF(编辑!AO766="","",编辑!AO766)</f>
        <v/>
      </c>
    </row>
    <row r="767" spans="1:29">
      <c r="A767" s="109">
        <f>IF(编辑!A767="","",编辑!A767)</f>
        <v>140034</v>
      </c>
      <c r="B767" s="109" t="str">
        <f>IF(编辑!B767="","",编辑!B767)</f>
        <v>通缉任务</v>
      </c>
      <c r="C767" s="109">
        <f>IF(编辑!I767="","",编辑!I767)</f>
        <v>340</v>
      </c>
      <c r="D767" s="109">
        <f>IF(编辑!J767="","",编辑!J767)</f>
        <v>0</v>
      </c>
      <c r="E767" s="109" t="str">
        <f>IF(编辑!K767="","",编辑!K767)</f>
        <v/>
      </c>
      <c r="F767" s="109">
        <f>IF(编辑!L767="","",编辑!L767)</f>
        <v>3002</v>
      </c>
      <c r="G767" s="109">
        <f>IF(编辑!N767="","",编辑!N767)</f>
        <v>1</v>
      </c>
      <c r="H767" s="109">
        <f>IF(编辑!O767="","",编辑!O767)</f>
        <v>1</v>
      </c>
      <c r="I767" s="109">
        <f>IF(编辑!P767="","",编辑!P767)</f>
        <v>300</v>
      </c>
      <c r="J767" s="109">
        <f>IF(编辑!Q767="","",编辑!Q767)</f>
        <v>3102</v>
      </c>
      <c r="K767" s="109">
        <f>IF(编辑!S767="","",编辑!S767)</f>
        <v>1</v>
      </c>
      <c r="L767" s="109">
        <f>IF(编辑!T767="","",编辑!T767)</f>
        <v>1</v>
      </c>
      <c r="M767" s="109">
        <f>IF(编辑!U767="","",编辑!U767)</f>
        <v>300</v>
      </c>
      <c r="N767" s="109">
        <f>IF(编辑!V767="","",编辑!V767)</f>
        <v>3402</v>
      </c>
      <c r="O767" s="109">
        <f>IF(编辑!X767="","",编辑!X767)</f>
        <v>1</v>
      </c>
      <c r="P767" s="109">
        <f>IF(编辑!Y767="","",编辑!Y767)</f>
        <v>1</v>
      </c>
      <c r="Q767" s="109">
        <f>IF(编辑!Z767="","",编辑!Z767)</f>
        <v>300</v>
      </c>
      <c r="R767" s="109" t="str">
        <f>IF(编辑!AA767="","",编辑!AA767)</f>
        <v/>
      </c>
      <c r="S767" s="109" t="str">
        <f>IF(编辑!AC767="","",编辑!AC767)</f>
        <v/>
      </c>
      <c r="T767" s="109" t="str">
        <f>IF(编辑!AD767="","",编辑!AD767)</f>
        <v/>
      </c>
      <c r="U767" s="109" t="str">
        <f>IF(编辑!AE767="","",编辑!AE767)</f>
        <v/>
      </c>
      <c r="V767" s="109" t="str">
        <f>IF(编辑!AF767="","",编辑!AF767)</f>
        <v/>
      </c>
      <c r="W767" s="109" t="str">
        <f>IF(编辑!AH767="","",编辑!AH767)</f>
        <v/>
      </c>
      <c r="X767" s="109" t="str">
        <f>IF(编辑!AI767="","",编辑!AI767)</f>
        <v/>
      </c>
      <c r="Y767" s="109" t="str">
        <f>IF(编辑!AJ767="","",编辑!AJ767)</f>
        <v/>
      </c>
      <c r="Z767" s="109" t="str">
        <f>IF(编辑!AK767="","",编辑!AK767)</f>
        <v/>
      </c>
      <c r="AA767" s="109" t="str">
        <f>IF(编辑!AM767="","",编辑!AM767)</f>
        <v/>
      </c>
      <c r="AB767" s="109" t="str">
        <f>IF(编辑!AN767="","",编辑!AN767)</f>
        <v/>
      </c>
      <c r="AC767" s="111" t="str">
        <f>IF(编辑!AO767="","",编辑!AO767)</f>
        <v/>
      </c>
    </row>
    <row r="768" spans="1:29">
      <c r="A768" s="109">
        <f>IF(编辑!A768="","",编辑!A768)</f>
        <v>140035</v>
      </c>
      <c r="B768" s="109" t="str">
        <f>IF(编辑!B768="","",编辑!B768)</f>
        <v>通缉任务</v>
      </c>
      <c r="C768" s="109">
        <f>IF(编辑!I768="","",编辑!I768)</f>
        <v>340</v>
      </c>
      <c r="D768" s="109">
        <f>IF(编辑!J768="","",编辑!J768)</f>
        <v>0</v>
      </c>
      <c r="E768" s="109" t="str">
        <f>IF(编辑!K768="","",编辑!K768)</f>
        <v/>
      </c>
      <c r="F768" s="109">
        <f>IF(编辑!L768="","",编辑!L768)</f>
        <v>3002</v>
      </c>
      <c r="G768" s="109">
        <f>IF(编辑!N768="","",编辑!N768)</f>
        <v>1</v>
      </c>
      <c r="H768" s="109">
        <f>IF(编辑!O768="","",编辑!O768)</f>
        <v>1</v>
      </c>
      <c r="I768" s="109">
        <f>IF(编辑!P768="","",编辑!P768)</f>
        <v>300</v>
      </c>
      <c r="J768" s="109">
        <f>IF(编辑!Q768="","",编辑!Q768)</f>
        <v>3102</v>
      </c>
      <c r="K768" s="109">
        <f>IF(编辑!S768="","",编辑!S768)</f>
        <v>1</v>
      </c>
      <c r="L768" s="109">
        <f>IF(编辑!T768="","",编辑!T768)</f>
        <v>1</v>
      </c>
      <c r="M768" s="109">
        <f>IF(编辑!U768="","",编辑!U768)</f>
        <v>300</v>
      </c>
      <c r="N768" s="109">
        <f>IF(编辑!V768="","",编辑!V768)</f>
        <v>3402</v>
      </c>
      <c r="O768" s="109">
        <f>IF(编辑!X768="","",编辑!X768)</f>
        <v>1</v>
      </c>
      <c r="P768" s="109">
        <f>IF(编辑!Y768="","",编辑!Y768)</f>
        <v>1</v>
      </c>
      <c r="Q768" s="109">
        <f>IF(编辑!Z768="","",编辑!Z768)</f>
        <v>300</v>
      </c>
      <c r="R768" s="109" t="str">
        <f>IF(编辑!AA768="","",编辑!AA768)</f>
        <v/>
      </c>
      <c r="S768" s="109" t="str">
        <f>IF(编辑!AC768="","",编辑!AC768)</f>
        <v/>
      </c>
      <c r="T768" s="109" t="str">
        <f>IF(编辑!AD768="","",编辑!AD768)</f>
        <v/>
      </c>
      <c r="U768" s="109" t="str">
        <f>IF(编辑!AE768="","",编辑!AE768)</f>
        <v/>
      </c>
      <c r="V768" s="109" t="str">
        <f>IF(编辑!AF768="","",编辑!AF768)</f>
        <v/>
      </c>
      <c r="W768" s="109" t="str">
        <f>IF(编辑!AH768="","",编辑!AH768)</f>
        <v/>
      </c>
      <c r="X768" s="109" t="str">
        <f>IF(编辑!AI768="","",编辑!AI768)</f>
        <v/>
      </c>
      <c r="Y768" s="109" t="str">
        <f>IF(编辑!AJ768="","",编辑!AJ768)</f>
        <v/>
      </c>
      <c r="Z768" s="109" t="str">
        <f>IF(编辑!AK768="","",编辑!AK768)</f>
        <v/>
      </c>
      <c r="AA768" s="109" t="str">
        <f>IF(编辑!AM768="","",编辑!AM768)</f>
        <v/>
      </c>
      <c r="AB768" s="109" t="str">
        <f>IF(编辑!AN768="","",编辑!AN768)</f>
        <v/>
      </c>
      <c r="AC768" s="111" t="str">
        <f>IF(编辑!AO768="","",编辑!AO768)</f>
        <v/>
      </c>
    </row>
    <row r="769" spans="1:29">
      <c r="A769" s="109">
        <f>IF(编辑!A769="","",编辑!A769)</f>
        <v>140036</v>
      </c>
      <c r="B769" s="109" t="str">
        <f>IF(编辑!B769="","",编辑!B769)</f>
        <v>通缉任务</v>
      </c>
      <c r="C769" s="109">
        <f>IF(编辑!I769="","",编辑!I769)</f>
        <v>340</v>
      </c>
      <c r="D769" s="109">
        <f>IF(编辑!J769="","",编辑!J769)</f>
        <v>0</v>
      </c>
      <c r="E769" s="109" t="str">
        <f>IF(编辑!K769="","",编辑!K769)</f>
        <v/>
      </c>
      <c r="F769" s="109">
        <f>IF(编辑!L769="","",编辑!L769)</f>
        <v>3002</v>
      </c>
      <c r="G769" s="109">
        <f>IF(编辑!N769="","",编辑!N769)</f>
        <v>1</v>
      </c>
      <c r="H769" s="109">
        <f>IF(编辑!O769="","",编辑!O769)</f>
        <v>1</v>
      </c>
      <c r="I769" s="109">
        <f>IF(编辑!P769="","",编辑!P769)</f>
        <v>300</v>
      </c>
      <c r="J769" s="109">
        <f>IF(编辑!Q769="","",编辑!Q769)</f>
        <v>3102</v>
      </c>
      <c r="K769" s="109">
        <f>IF(编辑!S769="","",编辑!S769)</f>
        <v>1</v>
      </c>
      <c r="L769" s="109">
        <f>IF(编辑!T769="","",编辑!T769)</f>
        <v>1</v>
      </c>
      <c r="M769" s="109">
        <f>IF(编辑!U769="","",编辑!U769)</f>
        <v>300</v>
      </c>
      <c r="N769" s="109">
        <f>IF(编辑!V769="","",编辑!V769)</f>
        <v>3402</v>
      </c>
      <c r="O769" s="109">
        <f>IF(编辑!X769="","",编辑!X769)</f>
        <v>1</v>
      </c>
      <c r="P769" s="109">
        <f>IF(编辑!Y769="","",编辑!Y769)</f>
        <v>1</v>
      </c>
      <c r="Q769" s="109">
        <f>IF(编辑!Z769="","",编辑!Z769)</f>
        <v>300</v>
      </c>
      <c r="R769" s="109" t="str">
        <f>IF(编辑!AA769="","",编辑!AA769)</f>
        <v/>
      </c>
      <c r="S769" s="109" t="str">
        <f>IF(编辑!AC769="","",编辑!AC769)</f>
        <v/>
      </c>
      <c r="T769" s="109" t="str">
        <f>IF(编辑!AD769="","",编辑!AD769)</f>
        <v/>
      </c>
      <c r="U769" s="109" t="str">
        <f>IF(编辑!AE769="","",编辑!AE769)</f>
        <v/>
      </c>
      <c r="V769" s="109" t="str">
        <f>IF(编辑!AF769="","",编辑!AF769)</f>
        <v/>
      </c>
      <c r="W769" s="109" t="str">
        <f>IF(编辑!AH769="","",编辑!AH769)</f>
        <v/>
      </c>
      <c r="X769" s="109" t="str">
        <f>IF(编辑!AI769="","",编辑!AI769)</f>
        <v/>
      </c>
      <c r="Y769" s="109" t="str">
        <f>IF(编辑!AJ769="","",编辑!AJ769)</f>
        <v/>
      </c>
      <c r="Z769" s="109" t="str">
        <f>IF(编辑!AK769="","",编辑!AK769)</f>
        <v/>
      </c>
      <c r="AA769" s="109" t="str">
        <f>IF(编辑!AM769="","",编辑!AM769)</f>
        <v/>
      </c>
      <c r="AB769" s="109" t="str">
        <f>IF(编辑!AN769="","",编辑!AN769)</f>
        <v/>
      </c>
      <c r="AC769" s="111" t="str">
        <f>IF(编辑!AO769="","",编辑!AO769)</f>
        <v/>
      </c>
    </row>
    <row r="770" spans="1:29">
      <c r="A770" s="109">
        <f>IF(编辑!A770="","",编辑!A770)</f>
        <v>140037</v>
      </c>
      <c r="B770" s="109" t="str">
        <f>IF(编辑!B770="","",编辑!B770)</f>
        <v>通缉任务</v>
      </c>
      <c r="C770" s="109">
        <f>IF(编辑!I770="","",编辑!I770)</f>
        <v>340</v>
      </c>
      <c r="D770" s="109">
        <f>IF(编辑!J770="","",编辑!J770)</f>
        <v>0</v>
      </c>
      <c r="E770" s="109" t="str">
        <f>IF(编辑!K770="","",编辑!K770)</f>
        <v/>
      </c>
      <c r="F770" s="109">
        <f>IF(编辑!L770="","",编辑!L770)</f>
        <v>3002</v>
      </c>
      <c r="G770" s="109">
        <f>IF(编辑!N770="","",编辑!N770)</f>
        <v>1</v>
      </c>
      <c r="H770" s="109">
        <f>IF(编辑!O770="","",编辑!O770)</f>
        <v>1</v>
      </c>
      <c r="I770" s="109">
        <f>IF(编辑!P770="","",编辑!P770)</f>
        <v>300</v>
      </c>
      <c r="J770" s="109">
        <f>IF(编辑!Q770="","",编辑!Q770)</f>
        <v>3102</v>
      </c>
      <c r="K770" s="109">
        <f>IF(编辑!S770="","",编辑!S770)</f>
        <v>1</v>
      </c>
      <c r="L770" s="109">
        <f>IF(编辑!T770="","",编辑!T770)</f>
        <v>1</v>
      </c>
      <c r="M770" s="109">
        <f>IF(编辑!U770="","",编辑!U770)</f>
        <v>300</v>
      </c>
      <c r="N770" s="109">
        <f>IF(编辑!V770="","",编辑!V770)</f>
        <v>3402</v>
      </c>
      <c r="O770" s="109">
        <f>IF(编辑!X770="","",编辑!X770)</f>
        <v>1</v>
      </c>
      <c r="P770" s="109">
        <f>IF(编辑!Y770="","",编辑!Y770)</f>
        <v>1</v>
      </c>
      <c r="Q770" s="109">
        <f>IF(编辑!Z770="","",编辑!Z770)</f>
        <v>300</v>
      </c>
      <c r="R770" s="109" t="str">
        <f>IF(编辑!AA770="","",编辑!AA770)</f>
        <v/>
      </c>
      <c r="S770" s="109" t="str">
        <f>IF(编辑!AC770="","",编辑!AC770)</f>
        <v/>
      </c>
      <c r="T770" s="109" t="str">
        <f>IF(编辑!AD770="","",编辑!AD770)</f>
        <v/>
      </c>
      <c r="U770" s="109" t="str">
        <f>IF(编辑!AE770="","",编辑!AE770)</f>
        <v/>
      </c>
      <c r="V770" s="109" t="str">
        <f>IF(编辑!AF770="","",编辑!AF770)</f>
        <v/>
      </c>
      <c r="W770" s="109" t="str">
        <f>IF(编辑!AH770="","",编辑!AH770)</f>
        <v/>
      </c>
      <c r="X770" s="109" t="str">
        <f>IF(编辑!AI770="","",编辑!AI770)</f>
        <v/>
      </c>
      <c r="Y770" s="109" t="str">
        <f>IF(编辑!AJ770="","",编辑!AJ770)</f>
        <v/>
      </c>
      <c r="Z770" s="109" t="str">
        <f>IF(编辑!AK770="","",编辑!AK770)</f>
        <v/>
      </c>
      <c r="AA770" s="109" t="str">
        <f>IF(编辑!AM770="","",编辑!AM770)</f>
        <v/>
      </c>
      <c r="AB770" s="109" t="str">
        <f>IF(编辑!AN770="","",编辑!AN770)</f>
        <v/>
      </c>
      <c r="AC770" s="111" t="str">
        <f>IF(编辑!AO770="","",编辑!AO770)</f>
        <v/>
      </c>
    </row>
    <row r="771" spans="1:29">
      <c r="A771" s="109">
        <f>IF(编辑!A771="","",编辑!A771)</f>
        <v>140038</v>
      </c>
      <c r="B771" s="109" t="str">
        <f>IF(编辑!B771="","",编辑!B771)</f>
        <v>通缉任务</v>
      </c>
      <c r="C771" s="109">
        <f>IF(编辑!I771="","",编辑!I771)</f>
        <v>340</v>
      </c>
      <c r="D771" s="109">
        <f>IF(编辑!J771="","",编辑!J771)</f>
        <v>0</v>
      </c>
      <c r="E771" s="109" t="str">
        <f>IF(编辑!K771="","",编辑!K771)</f>
        <v/>
      </c>
      <c r="F771" s="109">
        <f>IF(编辑!L771="","",编辑!L771)</f>
        <v>3002</v>
      </c>
      <c r="G771" s="109">
        <f>IF(编辑!N771="","",编辑!N771)</f>
        <v>1</v>
      </c>
      <c r="H771" s="109">
        <f>IF(编辑!O771="","",编辑!O771)</f>
        <v>1</v>
      </c>
      <c r="I771" s="109">
        <f>IF(编辑!P771="","",编辑!P771)</f>
        <v>300</v>
      </c>
      <c r="J771" s="109">
        <f>IF(编辑!Q771="","",编辑!Q771)</f>
        <v>3102</v>
      </c>
      <c r="K771" s="109">
        <f>IF(编辑!S771="","",编辑!S771)</f>
        <v>1</v>
      </c>
      <c r="L771" s="109">
        <f>IF(编辑!T771="","",编辑!T771)</f>
        <v>1</v>
      </c>
      <c r="M771" s="109">
        <f>IF(编辑!U771="","",编辑!U771)</f>
        <v>300</v>
      </c>
      <c r="N771" s="109">
        <f>IF(编辑!V771="","",编辑!V771)</f>
        <v>3402</v>
      </c>
      <c r="O771" s="109">
        <f>IF(编辑!X771="","",编辑!X771)</f>
        <v>1</v>
      </c>
      <c r="P771" s="109">
        <f>IF(编辑!Y771="","",编辑!Y771)</f>
        <v>1</v>
      </c>
      <c r="Q771" s="109">
        <f>IF(编辑!Z771="","",编辑!Z771)</f>
        <v>300</v>
      </c>
      <c r="R771" s="109" t="str">
        <f>IF(编辑!AA771="","",编辑!AA771)</f>
        <v/>
      </c>
      <c r="S771" s="109" t="str">
        <f>IF(编辑!AC771="","",编辑!AC771)</f>
        <v/>
      </c>
      <c r="T771" s="109" t="str">
        <f>IF(编辑!AD771="","",编辑!AD771)</f>
        <v/>
      </c>
      <c r="U771" s="109" t="str">
        <f>IF(编辑!AE771="","",编辑!AE771)</f>
        <v/>
      </c>
      <c r="V771" s="109" t="str">
        <f>IF(编辑!AF771="","",编辑!AF771)</f>
        <v/>
      </c>
      <c r="W771" s="109" t="str">
        <f>IF(编辑!AH771="","",编辑!AH771)</f>
        <v/>
      </c>
      <c r="X771" s="109" t="str">
        <f>IF(编辑!AI771="","",编辑!AI771)</f>
        <v/>
      </c>
      <c r="Y771" s="109" t="str">
        <f>IF(编辑!AJ771="","",编辑!AJ771)</f>
        <v/>
      </c>
      <c r="Z771" s="109" t="str">
        <f>IF(编辑!AK771="","",编辑!AK771)</f>
        <v/>
      </c>
      <c r="AA771" s="109" t="str">
        <f>IF(编辑!AM771="","",编辑!AM771)</f>
        <v/>
      </c>
      <c r="AB771" s="109" t="str">
        <f>IF(编辑!AN771="","",编辑!AN771)</f>
        <v/>
      </c>
      <c r="AC771" s="111" t="str">
        <f>IF(编辑!AO771="","",编辑!AO771)</f>
        <v/>
      </c>
    </row>
    <row r="772" spans="1:29">
      <c r="A772" s="109">
        <f>IF(编辑!A772="","",编辑!A772)</f>
        <v>140039</v>
      </c>
      <c r="B772" s="109" t="str">
        <f>IF(编辑!B772="","",编辑!B772)</f>
        <v>通缉任务</v>
      </c>
      <c r="C772" s="109">
        <f>IF(编辑!I772="","",编辑!I772)</f>
        <v>340</v>
      </c>
      <c r="D772" s="109">
        <f>IF(编辑!J772="","",编辑!J772)</f>
        <v>0</v>
      </c>
      <c r="E772" s="109" t="str">
        <f>IF(编辑!K772="","",编辑!K772)</f>
        <v/>
      </c>
      <c r="F772" s="109">
        <f>IF(编辑!L772="","",编辑!L772)</f>
        <v>3002</v>
      </c>
      <c r="G772" s="109">
        <f>IF(编辑!N772="","",编辑!N772)</f>
        <v>1</v>
      </c>
      <c r="H772" s="109">
        <f>IF(编辑!O772="","",编辑!O772)</f>
        <v>1</v>
      </c>
      <c r="I772" s="109">
        <f>IF(编辑!P772="","",编辑!P772)</f>
        <v>300</v>
      </c>
      <c r="J772" s="109">
        <f>IF(编辑!Q772="","",编辑!Q772)</f>
        <v>3102</v>
      </c>
      <c r="K772" s="109">
        <f>IF(编辑!S772="","",编辑!S772)</f>
        <v>1</v>
      </c>
      <c r="L772" s="109">
        <f>IF(编辑!T772="","",编辑!T772)</f>
        <v>1</v>
      </c>
      <c r="M772" s="109">
        <f>IF(编辑!U772="","",编辑!U772)</f>
        <v>300</v>
      </c>
      <c r="N772" s="109">
        <f>IF(编辑!V772="","",编辑!V772)</f>
        <v>3402</v>
      </c>
      <c r="O772" s="109">
        <f>IF(编辑!X772="","",编辑!X772)</f>
        <v>1</v>
      </c>
      <c r="P772" s="109">
        <f>IF(编辑!Y772="","",编辑!Y772)</f>
        <v>1</v>
      </c>
      <c r="Q772" s="109">
        <f>IF(编辑!Z772="","",编辑!Z772)</f>
        <v>300</v>
      </c>
      <c r="R772" s="109" t="str">
        <f>IF(编辑!AA772="","",编辑!AA772)</f>
        <v/>
      </c>
      <c r="S772" s="109" t="str">
        <f>IF(编辑!AC772="","",编辑!AC772)</f>
        <v/>
      </c>
      <c r="T772" s="109" t="str">
        <f>IF(编辑!AD772="","",编辑!AD772)</f>
        <v/>
      </c>
      <c r="U772" s="109" t="str">
        <f>IF(编辑!AE772="","",编辑!AE772)</f>
        <v/>
      </c>
      <c r="V772" s="109" t="str">
        <f>IF(编辑!AF772="","",编辑!AF772)</f>
        <v/>
      </c>
      <c r="W772" s="109" t="str">
        <f>IF(编辑!AH772="","",编辑!AH772)</f>
        <v/>
      </c>
      <c r="X772" s="109" t="str">
        <f>IF(编辑!AI772="","",编辑!AI772)</f>
        <v/>
      </c>
      <c r="Y772" s="109" t="str">
        <f>IF(编辑!AJ772="","",编辑!AJ772)</f>
        <v/>
      </c>
      <c r="Z772" s="109" t="str">
        <f>IF(编辑!AK772="","",编辑!AK772)</f>
        <v/>
      </c>
      <c r="AA772" s="109" t="str">
        <f>IF(编辑!AM772="","",编辑!AM772)</f>
        <v/>
      </c>
      <c r="AB772" s="109" t="str">
        <f>IF(编辑!AN772="","",编辑!AN772)</f>
        <v/>
      </c>
      <c r="AC772" s="111" t="str">
        <f>IF(编辑!AO772="","",编辑!AO772)</f>
        <v/>
      </c>
    </row>
    <row r="773" spans="1:29">
      <c r="A773" s="109">
        <f>IF(编辑!A773="","",编辑!A773)</f>
        <v>140040</v>
      </c>
      <c r="B773" s="109" t="str">
        <f>IF(编辑!B773="","",编辑!B773)</f>
        <v>通缉任务</v>
      </c>
      <c r="C773" s="109">
        <f>IF(编辑!I773="","",编辑!I773)</f>
        <v>340</v>
      </c>
      <c r="D773" s="109">
        <f>IF(编辑!J773="","",编辑!J773)</f>
        <v>0</v>
      </c>
      <c r="E773" s="109" t="str">
        <f>IF(编辑!K773="","",编辑!K773)</f>
        <v/>
      </c>
      <c r="F773" s="109">
        <f>IF(编辑!L773="","",编辑!L773)</f>
        <v>3002</v>
      </c>
      <c r="G773" s="109">
        <f>IF(编辑!N773="","",编辑!N773)</f>
        <v>1</v>
      </c>
      <c r="H773" s="109">
        <f>IF(编辑!O773="","",编辑!O773)</f>
        <v>1</v>
      </c>
      <c r="I773" s="109">
        <f>IF(编辑!P773="","",编辑!P773)</f>
        <v>300</v>
      </c>
      <c r="J773" s="109">
        <f>IF(编辑!Q773="","",编辑!Q773)</f>
        <v>3102</v>
      </c>
      <c r="K773" s="109">
        <f>IF(编辑!S773="","",编辑!S773)</f>
        <v>1</v>
      </c>
      <c r="L773" s="109">
        <f>IF(编辑!T773="","",编辑!T773)</f>
        <v>1</v>
      </c>
      <c r="M773" s="109">
        <f>IF(编辑!U773="","",编辑!U773)</f>
        <v>300</v>
      </c>
      <c r="N773" s="109">
        <f>IF(编辑!V773="","",编辑!V773)</f>
        <v>3402</v>
      </c>
      <c r="O773" s="109">
        <f>IF(编辑!X773="","",编辑!X773)</f>
        <v>1</v>
      </c>
      <c r="P773" s="109">
        <f>IF(编辑!Y773="","",编辑!Y773)</f>
        <v>1</v>
      </c>
      <c r="Q773" s="109">
        <f>IF(编辑!Z773="","",编辑!Z773)</f>
        <v>300</v>
      </c>
      <c r="R773" s="109" t="str">
        <f>IF(编辑!AA773="","",编辑!AA773)</f>
        <v/>
      </c>
      <c r="S773" s="109" t="str">
        <f>IF(编辑!AC773="","",编辑!AC773)</f>
        <v/>
      </c>
      <c r="T773" s="109" t="str">
        <f>IF(编辑!AD773="","",编辑!AD773)</f>
        <v/>
      </c>
      <c r="U773" s="109" t="str">
        <f>IF(编辑!AE773="","",编辑!AE773)</f>
        <v/>
      </c>
      <c r="V773" s="109" t="str">
        <f>IF(编辑!AF773="","",编辑!AF773)</f>
        <v/>
      </c>
      <c r="W773" s="109" t="str">
        <f>IF(编辑!AH773="","",编辑!AH773)</f>
        <v/>
      </c>
      <c r="X773" s="109" t="str">
        <f>IF(编辑!AI773="","",编辑!AI773)</f>
        <v/>
      </c>
      <c r="Y773" s="109" t="str">
        <f>IF(编辑!AJ773="","",编辑!AJ773)</f>
        <v/>
      </c>
      <c r="Z773" s="109" t="str">
        <f>IF(编辑!AK773="","",编辑!AK773)</f>
        <v/>
      </c>
      <c r="AA773" s="109" t="str">
        <f>IF(编辑!AM773="","",编辑!AM773)</f>
        <v/>
      </c>
      <c r="AB773" s="109" t="str">
        <f>IF(编辑!AN773="","",编辑!AN773)</f>
        <v/>
      </c>
      <c r="AC773" s="111" t="str">
        <f>IF(编辑!AO773="","",编辑!AO773)</f>
        <v/>
      </c>
    </row>
    <row r="774" spans="1:29">
      <c r="A774" s="109">
        <f>IF(编辑!A774="","",编辑!A774)</f>
        <v>140041</v>
      </c>
      <c r="B774" s="109" t="str">
        <f>IF(编辑!B774="","",编辑!B774)</f>
        <v>通缉任务</v>
      </c>
      <c r="C774" s="109">
        <f>IF(编辑!I774="","",编辑!I774)</f>
        <v>340</v>
      </c>
      <c r="D774" s="109">
        <f>IF(编辑!J774="","",编辑!J774)</f>
        <v>0</v>
      </c>
      <c r="E774" s="109" t="str">
        <f>IF(编辑!K774="","",编辑!K774)</f>
        <v/>
      </c>
      <c r="F774" s="109">
        <f>IF(编辑!L774="","",编辑!L774)</f>
        <v>3002</v>
      </c>
      <c r="G774" s="109">
        <f>IF(编辑!N774="","",编辑!N774)</f>
        <v>1</v>
      </c>
      <c r="H774" s="109">
        <f>IF(编辑!O774="","",编辑!O774)</f>
        <v>1</v>
      </c>
      <c r="I774" s="109">
        <f>IF(编辑!P774="","",编辑!P774)</f>
        <v>300</v>
      </c>
      <c r="J774" s="109">
        <f>IF(编辑!Q774="","",编辑!Q774)</f>
        <v>3102</v>
      </c>
      <c r="K774" s="109">
        <f>IF(编辑!S774="","",编辑!S774)</f>
        <v>1</v>
      </c>
      <c r="L774" s="109">
        <f>IF(编辑!T774="","",编辑!T774)</f>
        <v>1</v>
      </c>
      <c r="M774" s="109">
        <f>IF(编辑!U774="","",编辑!U774)</f>
        <v>300</v>
      </c>
      <c r="N774" s="109">
        <f>IF(编辑!V774="","",编辑!V774)</f>
        <v>3402</v>
      </c>
      <c r="O774" s="109">
        <f>IF(编辑!X774="","",编辑!X774)</f>
        <v>1</v>
      </c>
      <c r="P774" s="109">
        <f>IF(编辑!Y774="","",编辑!Y774)</f>
        <v>1</v>
      </c>
      <c r="Q774" s="109">
        <f>IF(编辑!Z774="","",编辑!Z774)</f>
        <v>300</v>
      </c>
      <c r="R774" s="109" t="str">
        <f>IF(编辑!AA774="","",编辑!AA774)</f>
        <v/>
      </c>
      <c r="S774" s="109" t="str">
        <f>IF(编辑!AC774="","",编辑!AC774)</f>
        <v/>
      </c>
      <c r="T774" s="109" t="str">
        <f>IF(编辑!AD774="","",编辑!AD774)</f>
        <v/>
      </c>
      <c r="U774" s="109" t="str">
        <f>IF(编辑!AE774="","",编辑!AE774)</f>
        <v/>
      </c>
      <c r="V774" s="109" t="str">
        <f>IF(编辑!AF774="","",编辑!AF774)</f>
        <v/>
      </c>
      <c r="W774" s="109" t="str">
        <f>IF(编辑!AH774="","",编辑!AH774)</f>
        <v/>
      </c>
      <c r="X774" s="109" t="str">
        <f>IF(编辑!AI774="","",编辑!AI774)</f>
        <v/>
      </c>
      <c r="Y774" s="109" t="str">
        <f>IF(编辑!AJ774="","",编辑!AJ774)</f>
        <v/>
      </c>
      <c r="Z774" s="109" t="str">
        <f>IF(编辑!AK774="","",编辑!AK774)</f>
        <v/>
      </c>
      <c r="AA774" s="109" t="str">
        <f>IF(编辑!AM774="","",编辑!AM774)</f>
        <v/>
      </c>
      <c r="AB774" s="109" t="str">
        <f>IF(编辑!AN774="","",编辑!AN774)</f>
        <v/>
      </c>
      <c r="AC774" s="111" t="str">
        <f>IF(编辑!AO774="","",编辑!AO774)</f>
        <v/>
      </c>
    </row>
    <row r="775" spans="1:29">
      <c r="A775" s="109">
        <f>IF(编辑!A775="","",编辑!A775)</f>
        <v>140042</v>
      </c>
      <c r="B775" s="109" t="str">
        <f>IF(编辑!B775="","",编辑!B775)</f>
        <v>通缉任务</v>
      </c>
      <c r="C775" s="109">
        <f>IF(编辑!I775="","",编辑!I775)</f>
        <v>340</v>
      </c>
      <c r="D775" s="109">
        <f>IF(编辑!J775="","",编辑!J775)</f>
        <v>0</v>
      </c>
      <c r="E775" s="109" t="str">
        <f>IF(编辑!K775="","",编辑!K775)</f>
        <v/>
      </c>
      <c r="F775" s="109">
        <f>IF(编辑!L775="","",编辑!L775)</f>
        <v>3002</v>
      </c>
      <c r="G775" s="109">
        <f>IF(编辑!N775="","",编辑!N775)</f>
        <v>1</v>
      </c>
      <c r="H775" s="109">
        <f>IF(编辑!O775="","",编辑!O775)</f>
        <v>1</v>
      </c>
      <c r="I775" s="109">
        <f>IF(编辑!P775="","",编辑!P775)</f>
        <v>300</v>
      </c>
      <c r="J775" s="109">
        <f>IF(编辑!Q775="","",编辑!Q775)</f>
        <v>3102</v>
      </c>
      <c r="K775" s="109">
        <f>IF(编辑!S775="","",编辑!S775)</f>
        <v>1</v>
      </c>
      <c r="L775" s="109">
        <f>IF(编辑!T775="","",编辑!T775)</f>
        <v>1</v>
      </c>
      <c r="M775" s="109">
        <f>IF(编辑!U775="","",编辑!U775)</f>
        <v>300</v>
      </c>
      <c r="N775" s="109">
        <f>IF(编辑!V775="","",编辑!V775)</f>
        <v>3402</v>
      </c>
      <c r="O775" s="109">
        <f>IF(编辑!X775="","",编辑!X775)</f>
        <v>1</v>
      </c>
      <c r="P775" s="109">
        <f>IF(编辑!Y775="","",编辑!Y775)</f>
        <v>1</v>
      </c>
      <c r="Q775" s="109">
        <f>IF(编辑!Z775="","",编辑!Z775)</f>
        <v>300</v>
      </c>
      <c r="R775" s="109" t="str">
        <f>IF(编辑!AA775="","",编辑!AA775)</f>
        <v/>
      </c>
      <c r="S775" s="109" t="str">
        <f>IF(编辑!AC775="","",编辑!AC775)</f>
        <v/>
      </c>
      <c r="T775" s="109" t="str">
        <f>IF(编辑!AD775="","",编辑!AD775)</f>
        <v/>
      </c>
      <c r="U775" s="109" t="str">
        <f>IF(编辑!AE775="","",编辑!AE775)</f>
        <v/>
      </c>
      <c r="V775" s="109" t="str">
        <f>IF(编辑!AF775="","",编辑!AF775)</f>
        <v/>
      </c>
      <c r="W775" s="109" t="str">
        <f>IF(编辑!AH775="","",编辑!AH775)</f>
        <v/>
      </c>
      <c r="X775" s="109" t="str">
        <f>IF(编辑!AI775="","",编辑!AI775)</f>
        <v/>
      </c>
      <c r="Y775" s="109" t="str">
        <f>IF(编辑!AJ775="","",编辑!AJ775)</f>
        <v/>
      </c>
      <c r="Z775" s="109" t="str">
        <f>IF(编辑!AK775="","",编辑!AK775)</f>
        <v/>
      </c>
      <c r="AA775" s="109" t="str">
        <f>IF(编辑!AM775="","",编辑!AM775)</f>
        <v/>
      </c>
      <c r="AB775" s="109" t="str">
        <f>IF(编辑!AN775="","",编辑!AN775)</f>
        <v/>
      </c>
      <c r="AC775" s="111" t="str">
        <f>IF(编辑!AO775="","",编辑!AO775)</f>
        <v/>
      </c>
    </row>
    <row r="776" spans="1:29">
      <c r="A776" s="109">
        <f>IF(编辑!A776="","",编辑!A776)</f>
        <v>140043</v>
      </c>
      <c r="B776" s="109" t="str">
        <f>IF(编辑!B776="","",编辑!B776)</f>
        <v>通缉任务</v>
      </c>
      <c r="C776" s="109">
        <f>IF(编辑!I776="","",编辑!I776)</f>
        <v>340</v>
      </c>
      <c r="D776" s="109">
        <f>IF(编辑!J776="","",编辑!J776)</f>
        <v>0</v>
      </c>
      <c r="E776" s="109" t="str">
        <f>IF(编辑!K776="","",编辑!K776)</f>
        <v/>
      </c>
      <c r="F776" s="109">
        <f>IF(编辑!L776="","",编辑!L776)</f>
        <v>3002</v>
      </c>
      <c r="G776" s="109">
        <f>IF(编辑!N776="","",编辑!N776)</f>
        <v>1</v>
      </c>
      <c r="H776" s="109">
        <f>IF(编辑!O776="","",编辑!O776)</f>
        <v>1</v>
      </c>
      <c r="I776" s="109">
        <f>IF(编辑!P776="","",编辑!P776)</f>
        <v>300</v>
      </c>
      <c r="J776" s="109">
        <f>IF(编辑!Q776="","",编辑!Q776)</f>
        <v>3102</v>
      </c>
      <c r="K776" s="109">
        <f>IF(编辑!S776="","",编辑!S776)</f>
        <v>1</v>
      </c>
      <c r="L776" s="109">
        <f>IF(编辑!T776="","",编辑!T776)</f>
        <v>1</v>
      </c>
      <c r="M776" s="109">
        <f>IF(编辑!U776="","",编辑!U776)</f>
        <v>300</v>
      </c>
      <c r="N776" s="109">
        <f>IF(编辑!V776="","",编辑!V776)</f>
        <v>3402</v>
      </c>
      <c r="O776" s="109">
        <f>IF(编辑!X776="","",编辑!X776)</f>
        <v>1</v>
      </c>
      <c r="P776" s="109">
        <f>IF(编辑!Y776="","",编辑!Y776)</f>
        <v>1</v>
      </c>
      <c r="Q776" s="109">
        <f>IF(编辑!Z776="","",编辑!Z776)</f>
        <v>300</v>
      </c>
      <c r="R776" s="109" t="str">
        <f>IF(编辑!AA776="","",编辑!AA776)</f>
        <v/>
      </c>
      <c r="S776" s="109" t="str">
        <f>IF(编辑!AC776="","",编辑!AC776)</f>
        <v/>
      </c>
      <c r="T776" s="109" t="str">
        <f>IF(编辑!AD776="","",编辑!AD776)</f>
        <v/>
      </c>
      <c r="U776" s="109" t="str">
        <f>IF(编辑!AE776="","",编辑!AE776)</f>
        <v/>
      </c>
      <c r="V776" s="109" t="str">
        <f>IF(编辑!AF776="","",编辑!AF776)</f>
        <v/>
      </c>
      <c r="W776" s="109" t="str">
        <f>IF(编辑!AH776="","",编辑!AH776)</f>
        <v/>
      </c>
      <c r="X776" s="109" t="str">
        <f>IF(编辑!AI776="","",编辑!AI776)</f>
        <v/>
      </c>
      <c r="Y776" s="109" t="str">
        <f>IF(编辑!AJ776="","",编辑!AJ776)</f>
        <v/>
      </c>
      <c r="Z776" s="109" t="str">
        <f>IF(编辑!AK776="","",编辑!AK776)</f>
        <v/>
      </c>
      <c r="AA776" s="109" t="str">
        <f>IF(编辑!AM776="","",编辑!AM776)</f>
        <v/>
      </c>
      <c r="AB776" s="109" t="str">
        <f>IF(编辑!AN776="","",编辑!AN776)</f>
        <v/>
      </c>
      <c r="AC776" s="111" t="str">
        <f>IF(编辑!AO776="","",编辑!AO776)</f>
        <v/>
      </c>
    </row>
    <row r="777" spans="1:29">
      <c r="A777" s="109">
        <f>IF(编辑!A777="","",编辑!A777)</f>
        <v>140044</v>
      </c>
      <c r="B777" s="109" t="str">
        <f>IF(编辑!B777="","",编辑!B777)</f>
        <v>通缉任务</v>
      </c>
      <c r="C777" s="109">
        <f>IF(编辑!I777="","",编辑!I777)</f>
        <v>340</v>
      </c>
      <c r="D777" s="109">
        <f>IF(编辑!J777="","",编辑!J777)</f>
        <v>0</v>
      </c>
      <c r="E777" s="109" t="str">
        <f>IF(编辑!K777="","",编辑!K777)</f>
        <v/>
      </c>
      <c r="F777" s="109">
        <f>IF(编辑!L777="","",编辑!L777)</f>
        <v>3002</v>
      </c>
      <c r="G777" s="109">
        <f>IF(编辑!N777="","",编辑!N777)</f>
        <v>1</v>
      </c>
      <c r="H777" s="109">
        <f>IF(编辑!O777="","",编辑!O777)</f>
        <v>1</v>
      </c>
      <c r="I777" s="109">
        <f>IF(编辑!P777="","",编辑!P777)</f>
        <v>300</v>
      </c>
      <c r="J777" s="109">
        <f>IF(编辑!Q777="","",编辑!Q777)</f>
        <v>3102</v>
      </c>
      <c r="K777" s="109">
        <f>IF(编辑!S777="","",编辑!S777)</f>
        <v>1</v>
      </c>
      <c r="L777" s="109">
        <f>IF(编辑!T777="","",编辑!T777)</f>
        <v>1</v>
      </c>
      <c r="M777" s="109">
        <f>IF(编辑!U777="","",编辑!U777)</f>
        <v>300</v>
      </c>
      <c r="N777" s="109">
        <f>IF(编辑!V777="","",编辑!V777)</f>
        <v>3402</v>
      </c>
      <c r="O777" s="109">
        <f>IF(编辑!X777="","",编辑!X777)</f>
        <v>1</v>
      </c>
      <c r="P777" s="109">
        <f>IF(编辑!Y777="","",编辑!Y777)</f>
        <v>1</v>
      </c>
      <c r="Q777" s="109">
        <f>IF(编辑!Z777="","",编辑!Z777)</f>
        <v>300</v>
      </c>
      <c r="R777" s="109" t="str">
        <f>IF(编辑!AA777="","",编辑!AA777)</f>
        <v/>
      </c>
      <c r="S777" s="109" t="str">
        <f>IF(编辑!AC777="","",编辑!AC777)</f>
        <v/>
      </c>
      <c r="T777" s="109" t="str">
        <f>IF(编辑!AD777="","",编辑!AD777)</f>
        <v/>
      </c>
      <c r="U777" s="109" t="str">
        <f>IF(编辑!AE777="","",编辑!AE777)</f>
        <v/>
      </c>
      <c r="V777" s="109" t="str">
        <f>IF(编辑!AF777="","",编辑!AF777)</f>
        <v/>
      </c>
      <c r="W777" s="109" t="str">
        <f>IF(编辑!AH777="","",编辑!AH777)</f>
        <v/>
      </c>
      <c r="X777" s="109" t="str">
        <f>IF(编辑!AI777="","",编辑!AI777)</f>
        <v/>
      </c>
      <c r="Y777" s="109" t="str">
        <f>IF(编辑!AJ777="","",编辑!AJ777)</f>
        <v/>
      </c>
      <c r="Z777" s="109" t="str">
        <f>IF(编辑!AK777="","",编辑!AK777)</f>
        <v/>
      </c>
      <c r="AA777" s="109" t="str">
        <f>IF(编辑!AM777="","",编辑!AM777)</f>
        <v/>
      </c>
      <c r="AB777" s="109" t="str">
        <f>IF(编辑!AN777="","",编辑!AN777)</f>
        <v/>
      </c>
      <c r="AC777" s="111" t="str">
        <f>IF(编辑!AO777="","",编辑!AO777)</f>
        <v/>
      </c>
    </row>
    <row r="778" spans="1:29">
      <c r="A778" s="109">
        <f>IF(编辑!A778="","",编辑!A778)</f>
        <v>140045</v>
      </c>
      <c r="B778" s="109" t="str">
        <f>IF(编辑!B778="","",编辑!B778)</f>
        <v>通缉任务</v>
      </c>
      <c r="C778" s="109">
        <f>IF(编辑!I778="","",编辑!I778)</f>
        <v>340</v>
      </c>
      <c r="D778" s="109">
        <f>IF(编辑!J778="","",编辑!J778)</f>
        <v>0</v>
      </c>
      <c r="E778" s="109" t="str">
        <f>IF(编辑!K778="","",编辑!K778)</f>
        <v/>
      </c>
      <c r="F778" s="109">
        <f>IF(编辑!L778="","",编辑!L778)</f>
        <v>3002</v>
      </c>
      <c r="G778" s="109">
        <f>IF(编辑!N778="","",编辑!N778)</f>
        <v>1</v>
      </c>
      <c r="H778" s="109">
        <f>IF(编辑!O778="","",编辑!O778)</f>
        <v>1</v>
      </c>
      <c r="I778" s="109">
        <f>IF(编辑!P778="","",编辑!P778)</f>
        <v>300</v>
      </c>
      <c r="J778" s="109">
        <f>IF(编辑!Q778="","",编辑!Q778)</f>
        <v>3102</v>
      </c>
      <c r="K778" s="109">
        <f>IF(编辑!S778="","",编辑!S778)</f>
        <v>1</v>
      </c>
      <c r="L778" s="109">
        <f>IF(编辑!T778="","",编辑!T778)</f>
        <v>1</v>
      </c>
      <c r="M778" s="109">
        <f>IF(编辑!U778="","",编辑!U778)</f>
        <v>300</v>
      </c>
      <c r="N778" s="109">
        <f>IF(编辑!V778="","",编辑!V778)</f>
        <v>3402</v>
      </c>
      <c r="O778" s="109">
        <f>IF(编辑!X778="","",编辑!X778)</f>
        <v>1</v>
      </c>
      <c r="P778" s="109">
        <f>IF(编辑!Y778="","",编辑!Y778)</f>
        <v>1</v>
      </c>
      <c r="Q778" s="109">
        <f>IF(编辑!Z778="","",编辑!Z778)</f>
        <v>300</v>
      </c>
      <c r="R778" s="109" t="str">
        <f>IF(编辑!AA778="","",编辑!AA778)</f>
        <v/>
      </c>
      <c r="S778" s="109" t="str">
        <f>IF(编辑!AC778="","",编辑!AC778)</f>
        <v/>
      </c>
      <c r="T778" s="109" t="str">
        <f>IF(编辑!AD778="","",编辑!AD778)</f>
        <v/>
      </c>
      <c r="U778" s="109" t="str">
        <f>IF(编辑!AE778="","",编辑!AE778)</f>
        <v/>
      </c>
      <c r="V778" s="109" t="str">
        <f>IF(编辑!AF778="","",编辑!AF778)</f>
        <v/>
      </c>
      <c r="W778" s="109" t="str">
        <f>IF(编辑!AH778="","",编辑!AH778)</f>
        <v/>
      </c>
      <c r="X778" s="109" t="str">
        <f>IF(编辑!AI778="","",编辑!AI778)</f>
        <v/>
      </c>
      <c r="Y778" s="109" t="str">
        <f>IF(编辑!AJ778="","",编辑!AJ778)</f>
        <v/>
      </c>
      <c r="Z778" s="109" t="str">
        <f>IF(编辑!AK778="","",编辑!AK778)</f>
        <v/>
      </c>
      <c r="AA778" s="109" t="str">
        <f>IF(编辑!AM778="","",编辑!AM778)</f>
        <v/>
      </c>
      <c r="AB778" s="109" t="str">
        <f>IF(编辑!AN778="","",编辑!AN778)</f>
        <v/>
      </c>
      <c r="AC778" s="111" t="str">
        <f>IF(编辑!AO778="","",编辑!AO778)</f>
        <v/>
      </c>
    </row>
    <row r="779" spans="1:29">
      <c r="A779" s="109">
        <f>IF(编辑!A779="","",编辑!A779)</f>
        <v>140046</v>
      </c>
      <c r="B779" s="109" t="str">
        <f>IF(编辑!B779="","",编辑!B779)</f>
        <v>通缉任务</v>
      </c>
      <c r="C779" s="109">
        <f>IF(编辑!I779="","",编辑!I779)</f>
        <v>480</v>
      </c>
      <c r="D779" s="109">
        <f>IF(编辑!J779="","",编辑!J779)</f>
        <v>0</v>
      </c>
      <c r="E779" s="109" t="str">
        <f>IF(编辑!K779="","",编辑!K779)</f>
        <v/>
      </c>
      <c r="F779" s="109">
        <f>IF(编辑!L779="","",编辑!L779)</f>
        <v>3003</v>
      </c>
      <c r="G779" s="109">
        <f>IF(编辑!N779="","",编辑!N779)</f>
        <v>1</v>
      </c>
      <c r="H779" s="109">
        <f>IF(编辑!O779="","",编辑!O779)</f>
        <v>1</v>
      </c>
      <c r="I779" s="109">
        <f>IF(编辑!P779="","",编辑!P779)</f>
        <v>200</v>
      </c>
      <c r="J779" s="109">
        <f>IF(编辑!Q779="","",编辑!Q779)</f>
        <v>3103</v>
      </c>
      <c r="K779" s="109">
        <f>IF(编辑!S779="","",编辑!S779)</f>
        <v>1</v>
      </c>
      <c r="L779" s="109">
        <f>IF(编辑!T779="","",编辑!T779)</f>
        <v>1</v>
      </c>
      <c r="M779" s="109">
        <f>IF(编辑!U779="","",编辑!U779)</f>
        <v>200</v>
      </c>
      <c r="N779" s="109">
        <f>IF(编辑!V779="","",编辑!V779)</f>
        <v>3403</v>
      </c>
      <c r="O779" s="109">
        <f>IF(编辑!X779="","",编辑!X779)</f>
        <v>1</v>
      </c>
      <c r="P779" s="109">
        <f>IF(编辑!Y779="","",编辑!Y779)</f>
        <v>1</v>
      </c>
      <c r="Q779" s="109">
        <f>IF(编辑!Z779="","",编辑!Z779)</f>
        <v>200</v>
      </c>
      <c r="R779" s="109" t="str">
        <f>IF(编辑!AA779="","",编辑!AA779)</f>
        <v/>
      </c>
      <c r="S779" s="109" t="str">
        <f>IF(编辑!AC779="","",编辑!AC779)</f>
        <v/>
      </c>
      <c r="T779" s="109" t="str">
        <f>IF(编辑!AD779="","",编辑!AD779)</f>
        <v/>
      </c>
      <c r="U779" s="109" t="str">
        <f>IF(编辑!AE779="","",编辑!AE779)</f>
        <v/>
      </c>
      <c r="V779" s="109" t="str">
        <f>IF(编辑!AF779="","",编辑!AF779)</f>
        <v/>
      </c>
      <c r="W779" s="109" t="str">
        <f>IF(编辑!AH779="","",编辑!AH779)</f>
        <v/>
      </c>
      <c r="X779" s="109" t="str">
        <f>IF(编辑!AI779="","",编辑!AI779)</f>
        <v/>
      </c>
      <c r="Y779" s="109" t="str">
        <f>IF(编辑!AJ779="","",编辑!AJ779)</f>
        <v/>
      </c>
      <c r="Z779" s="109" t="str">
        <f>IF(编辑!AK779="","",编辑!AK779)</f>
        <v/>
      </c>
      <c r="AA779" s="109" t="str">
        <f>IF(编辑!AM779="","",编辑!AM779)</f>
        <v/>
      </c>
      <c r="AB779" s="109" t="str">
        <f>IF(编辑!AN779="","",编辑!AN779)</f>
        <v/>
      </c>
      <c r="AC779" s="111" t="str">
        <f>IF(编辑!AO779="","",编辑!AO779)</f>
        <v/>
      </c>
    </row>
    <row r="780" spans="1:29">
      <c r="A780" s="109">
        <f>IF(编辑!A780="","",编辑!A780)</f>
        <v>140047</v>
      </c>
      <c r="B780" s="109" t="str">
        <f>IF(编辑!B780="","",编辑!B780)</f>
        <v>通缉任务</v>
      </c>
      <c r="C780" s="109">
        <f>IF(编辑!I780="","",编辑!I780)</f>
        <v>480</v>
      </c>
      <c r="D780" s="109">
        <f>IF(编辑!J780="","",编辑!J780)</f>
        <v>0</v>
      </c>
      <c r="E780" s="109" t="str">
        <f>IF(编辑!K780="","",编辑!K780)</f>
        <v/>
      </c>
      <c r="F780" s="109">
        <f>IF(编辑!L780="","",编辑!L780)</f>
        <v>3003</v>
      </c>
      <c r="G780" s="109">
        <f>IF(编辑!N780="","",编辑!N780)</f>
        <v>1</v>
      </c>
      <c r="H780" s="109">
        <f>IF(编辑!O780="","",编辑!O780)</f>
        <v>1</v>
      </c>
      <c r="I780" s="109">
        <f>IF(编辑!P780="","",编辑!P780)</f>
        <v>200</v>
      </c>
      <c r="J780" s="109">
        <f>IF(编辑!Q780="","",编辑!Q780)</f>
        <v>3103</v>
      </c>
      <c r="K780" s="109">
        <f>IF(编辑!S780="","",编辑!S780)</f>
        <v>1</v>
      </c>
      <c r="L780" s="109">
        <f>IF(编辑!T780="","",编辑!T780)</f>
        <v>1</v>
      </c>
      <c r="M780" s="109">
        <f>IF(编辑!U780="","",编辑!U780)</f>
        <v>200</v>
      </c>
      <c r="N780" s="109">
        <f>IF(编辑!V780="","",编辑!V780)</f>
        <v>3403</v>
      </c>
      <c r="O780" s="109">
        <f>IF(编辑!X780="","",编辑!X780)</f>
        <v>1</v>
      </c>
      <c r="P780" s="109">
        <f>IF(编辑!Y780="","",编辑!Y780)</f>
        <v>1</v>
      </c>
      <c r="Q780" s="109">
        <f>IF(编辑!Z780="","",编辑!Z780)</f>
        <v>200</v>
      </c>
      <c r="R780" s="109" t="str">
        <f>IF(编辑!AA780="","",编辑!AA780)</f>
        <v/>
      </c>
      <c r="S780" s="109" t="str">
        <f>IF(编辑!AC780="","",编辑!AC780)</f>
        <v/>
      </c>
      <c r="T780" s="109" t="str">
        <f>IF(编辑!AD780="","",编辑!AD780)</f>
        <v/>
      </c>
      <c r="U780" s="109" t="str">
        <f>IF(编辑!AE780="","",编辑!AE780)</f>
        <v/>
      </c>
      <c r="V780" s="109" t="str">
        <f>IF(编辑!AF780="","",编辑!AF780)</f>
        <v/>
      </c>
      <c r="W780" s="109" t="str">
        <f>IF(编辑!AH780="","",编辑!AH780)</f>
        <v/>
      </c>
      <c r="X780" s="109" t="str">
        <f>IF(编辑!AI780="","",编辑!AI780)</f>
        <v/>
      </c>
      <c r="Y780" s="109" t="str">
        <f>IF(编辑!AJ780="","",编辑!AJ780)</f>
        <v/>
      </c>
      <c r="Z780" s="109" t="str">
        <f>IF(编辑!AK780="","",编辑!AK780)</f>
        <v/>
      </c>
      <c r="AA780" s="109" t="str">
        <f>IF(编辑!AM780="","",编辑!AM780)</f>
        <v/>
      </c>
      <c r="AB780" s="109" t="str">
        <f>IF(编辑!AN780="","",编辑!AN780)</f>
        <v/>
      </c>
      <c r="AC780" s="111" t="str">
        <f>IF(编辑!AO780="","",编辑!AO780)</f>
        <v/>
      </c>
    </row>
    <row r="781" spans="1:29">
      <c r="A781" s="109">
        <f>IF(编辑!A781="","",编辑!A781)</f>
        <v>140048</v>
      </c>
      <c r="B781" s="109" t="str">
        <f>IF(编辑!B781="","",编辑!B781)</f>
        <v>通缉任务</v>
      </c>
      <c r="C781" s="109">
        <f>IF(编辑!I781="","",编辑!I781)</f>
        <v>480</v>
      </c>
      <c r="D781" s="109">
        <f>IF(编辑!J781="","",编辑!J781)</f>
        <v>0</v>
      </c>
      <c r="E781" s="109" t="str">
        <f>IF(编辑!K781="","",编辑!K781)</f>
        <v/>
      </c>
      <c r="F781" s="109">
        <f>IF(编辑!L781="","",编辑!L781)</f>
        <v>3003</v>
      </c>
      <c r="G781" s="109">
        <f>IF(编辑!N781="","",编辑!N781)</f>
        <v>1</v>
      </c>
      <c r="H781" s="109">
        <f>IF(编辑!O781="","",编辑!O781)</f>
        <v>1</v>
      </c>
      <c r="I781" s="109">
        <f>IF(编辑!P781="","",编辑!P781)</f>
        <v>200</v>
      </c>
      <c r="J781" s="109">
        <f>IF(编辑!Q781="","",编辑!Q781)</f>
        <v>3103</v>
      </c>
      <c r="K781" s="109">
        <f>IF(编辑!S781="","",编辑!S781)</f>
        <v>1</v>
      </c>
      <c r="L781" s="109">
        <f>IF(编辑!T781="","",编辑!T781)</f>
        <v>1</v>
      </c>
      <c r="M781" s="109">
        <f>IF(编辑!U781="","",编辑!U781)</f>
        <v>200</v>
      </c>
      <c r="N781" s="109">
        <f>IF(编辑!V781="","",编辑!V781)</f>
        <v>3403</v>
      </c>
      <c r="O781" s="109">
        <f>IF(编辑!X781="","",编辑!X781)</f>
        <v>1</v>
      </c>
      <c r="P781" s="109">
        <f>IF(编辑!Y781="","",编辑!Y781)</f>
        <v>1</v>
      </c>
      <c r="Q781" s="109">
        <f>IF(编辑!Z781="","",编辑!Z781)</f>
        <v>200</v>
      </c>
      <c r="R781" s="109" t="str">
        <f>IF(编辑!AA781="","",编辑!AA781)</f>
        <v/>
      </c>
      <c r="S781" s="109" t="str">
        <f>IF(编辑!AC781="","",编辑!AC781)</f>
        <v/>
      </c>
      <c r="T781" s="109" t="str">
        <f>IF(编辑!AD781="","",编辑!AD781)</f>
        <v/>
      </c>
      <c r="U781" s="109" t="str">
        <f>IF(编辑!AE781="","",编辑!AE781)</f>
        <v/>
      </c>
      <c r="V781" s="109" t="str">
        <f>IF(编辑!AF781="","",编辑!AF781)</f>
        <v/>
      </c>
      <c r="W781" s="109" t="str">
        <f>IF(编辑!AH781="","",编辑!AH781)</f>
        <v/>
      </c>
      <c r="X781" s="109" t="str">
        <f>IF(编辑!AI781="","",编辑!AI781)</f>
        <v/>
      </c>
      <c r="Y781" s="109" t="str">
        <f>IF(编辑!AJ781="","",编辑!AJ781)</f>
        <v/>
      </c>
      <c r="Z781" s="109" t="str">
        <f>IF(编辑!AK781="","",编辑!AK781)</f>
        <v/>
      </c>
      <c r="AA781" s="109" t="str">
        <f>IF(编辑!AM781="","",编辑!AM781)</f>
        <v/>
      </c>
      <c r="AB781" s="109" t="str">
        <f>IF(编辑!AN781="","",编辑!AN781)</f>
        <v/>
      </c>
      <c r="AC781" s="111" t="str">
        <f>IF(编辑!AO781="","",编辑!AO781)</f>
        <v/>
      </c>
    </row>
    <row r="782" spans="1:29">
      <c r="A782" s="109">
        <f>IF(编辑!A782="","",编辑!A782)</f>
        <v>140049</v>
      </c>
      <c r="B782" s="109" t="str">
        <f>IF(编辑!B782="","",编辑!B782)</f>
        <v>通缉任务</v>
      </c>
      <c r="C782" s="109">
        <f>IF(编辑!I782="","",编辑!I782)</f>
        <v>480</v>
      </c>
      <c r="D782" s="109">
        <f>IF(编辑!J782="","",编辑!J782)</f>
        <v>0</v>
      </c>
      <c r="E782" s="109" t="str">
        <f>IF(编辑!K782="","",编辑!K782)</f>
        <v/>
      </c>
      <c r="F782" s="109">
        <f>IF(编辑!L782="","",编辑!L782)</f>
        <v>3003</v>
      </c>
      <c r="G782" s="109">
        <f>IF(编辑!N782="","",编辑!N782)</f>
        <v>1</v>
      </c>
      <c r="H782" s="109">
        <f>IF(编辑!O782="","",编辑!O782)</f>
        <v>1</v>
      </c>
      <c r="I782" s="109">
        <f>IF(编辑!P782="","",编辑!P782)</f>
        <v>200</v>
      </c>
      <c r="J782" s="109">
        <f>IF(编辑!Q782="","",编辑!Q782)</f>
        <v>3103</v>
      </c>
      <c r="K782" s="109">
        <f>IF(编辑!S782="","",编辑!S782)</f>
        <v>1</v>
      </c>
      <c r="L782" s="109">
        <f>IF(编辑!T782="","",编辑!T782)</f>
        <v>1</v>
      </c>
      <c r="M782" s="109">
        <f>IF(编辑!U782="","",编辑!U782)</f>
        <v>200</v>
      </c>
      <c r="N782" s="109">
        <f>IF(编辑!V782="","",编辑!V782)</f>
        <v>3403</v>
      </c>
      <c r="O782" s="109">
        <f>IF(编辑!X782="","",编辑!X782)</f>
        <v>1</v>
      </c>
      <c r="P782" s="109">
        <f>IF(编辑!Y782="","",编辑!Y782)</f>
        <v>1</v>
      </c>
      <c r="Q782" s="109">
        <f>IF(编辑!Z782="","",编辑!Z782)</f>
        <v>200</v>
      </c>
      <c r="R782" s="109" t="str">
        <f>IF(编辑!AA782="","",编辑!AA782)</f>
        <v/>
      </c>
      <c r="S782" s="109" t="str">
        <f>IF(编辑!AC782="","",编辑!AC782)</f>
        <v/>
      </c>
      <c r="T782" s="109" t="str">
        <f>IF(编辑!AD782="","",编辑!AD782)</f>
        <v/>
      </c>
      <c r="U782" s="109" t="str">
        <f>IF(编辑!AE782="","",编辑!AE782)</f>
        <v/>
      </c>
      <c r="V782" s="109" t="str">
        <f>IF(编辑!AF782="","",编辑!AF782)</f>
        <v/>
      </c>
      <c r="W782" s="109" t="str">
        <f>IF(编辑!AH782="","",编辑!AH782)</f>
        <v/>
      </c>
      <c r="X782" s="109" t="str">
        <f>IF(编辑!AI782="","",编辑!AI782)</f>
        <v/>
      </c>
      <c r="Y782" s="109" t="str">
        <f>IF(编辑!AJ782="","",编辑!AJ782)</f>
        <v/>
      </c>
      <c r="Z782" s="109" t="str">
        <f>IF(编辑!AK782="","",编辑!AK782)</f>
        <v/>
      </c>
      <c r="AA782" s="109" t="str">
        <f>IF(编辑!AM782="","",编辑!AM782)</f>
        <v/>
      </c>
      <c r="AB782" s="109" t="str">
        <f>IF(编辑!AN782="","",编辑!AN782)</f>
        <v/>
      </c>
      <c r="AC782" s="111" t="str">
        <f>IF(编辑!AO782="","",编辑!AO782)</f>
        <v/>
      </c>
    </row>
    <row r="783" spans="1:29">
      <c r="A783" s="109">
        <f>IF(编辑!A783="","",编辑!A783)</f>
        <v>140050</v>
      </c>
      <c r="B783" s="109" t="str">
        <f>IF(编辑!B783="","",编辑!B783)</f>
        <v>通缉任务</v>
      </c>
      <c r="C783" s="109">
        <f>IF(编辑!I783="","",编辑!I783)</f>
        <v>480</v>
      </c>
      <c r="D783" s="109">
        <f>IF(编辑!J783="","",编辑!J783)</f>
        <v>0</v>
      </c>
      <c r="E783" s="109" t="str">
        <f>IF(编辑!K783="","",编辑!K783)</f>
        <v/>
      </c>
      <c r="F783" s="109">
        <f>IF(编辑!L783="","",编辑!L783)</f>
        <v>3003</v>
      </c>
      <c r="G783" s="109">
        <f>IF(编辑!N783="","",编辑!N783)</f>
        <v>1</v>
      </c>
      <c r="H783" s="109">
        <f>IF(编辑!O783="","",编辑!O783)</f>
        <v>1</v>
      </c>
      <c r="I783" s="109">
        <f>IF(编辑!P783="","",编辑!P783)</f>
        <v>200</v>
      </c>
      <c r="J783" s="109">
        <f>IF(编辑!Q783="","",编辑!Q783)</f>
        <v>3103</v>
      </c>
      <c r="K783" s="109">
        <f>IF(编辑!S783="","",编辑!S783)</f>
        <v>1</v>
      </c>
      <c r="L783" s="109">
        <f>IF(编辑!T783="","",编辑!T783)</f>
        <v>1</v>
      </c>
      <c r="M783" s="109">
        <f>IF(编辑!U783="","",编辑!U783)</f>
        <v>200</v>
      </c>
      <c r="N783" s="109">
        <f>IF(编辑!V783="","",编辑!V783)</f>
        <v>3403</v>
      </c>
      <c r="O783" s="109">
        <f>IF(编辑!X783="","",编辑!X783)</f>
        <v>1</v>
      </c>
      <c r="P783" s="109">
        <f>IF(编辑!Y783="","",编辑!Y783)</f>
        <v>1</v>
      </c>
      <c r="Q783" s="109">
        <f>IF(编辑!Z783="","",编辑!Z783)</f>
        <v>200</v>
      </c>
      <c r="R783" s="109" t="str">
        <f>IF(编辑!AA783="","",编辑!AA783)</f>
        <v/>
      </c>
      <c r="S783" s="109" t="str">
        <f>IF(编辑!AC783="","",编辑!AC783)</f>
        <v/>
      </c>
      <c r="T783" s="109" t="str">
        <f>IF(编辑!AD783="","",编辑!AD783)</f>
        <v/>
      </c>
      <c r="U783" s="109" t="str">
        <f>IF(编辑!AE783="","",编辑!AE783)</f>
        <v/>
      </c>
      <c r="V783" s="109" t="str">
        <f>IF(编辑!AF783="","",编辑!AF783)</f>
        <v/>
      </c>
      <c r="W783" s="109" t="str">
        <f>IF(编辑!AH783="","",编辑!AH783)</f>
        <v/>
      </c>
      <c r="X783" s="109" t="str">
        <f>IF(编辑!AI783="","",编辑!AI783)</f>
        <v/>
      </c>
      <c r="Y783" s="109" t="str">
        <f>IF(编辑!AJ783="","",编辑!AJ783)</f>
        <v/>
      </c>
      <c r="Z783" s="109" t="str">
        <f>IF(编辑!AK783="","",编辑!AK783)</f>
        <v/>
      </c>
      <c r="AA783" s="109" t="str">
        <f>IF(编辑!AM783="","",编辑!AM783)</f>
        <v/>
      </c>
      <c r="AB783" s="109" t="str">
        <f>IF(编辑!AN783="","",编辑!AN783)</f>
        <v/>
      </c>
      <c r="AC783" s="111" t="str">
        <f>IF(编辑!AO783="","",编辑!AO783)</f>
        <v/>
      </c>
    </row>
    <row r="784" spans="1:29">
      <c r="A784" s="109">
        <f>IF(编辑!A784="","",编辑!A784)</f>
        <v>140051</v>
      </c>
      <c r="B784" s="109" t="str">
        <f>IF(编辑!B784="","",编辑!B784)</f>
        <v>通缉任务</v>
      </c>
      <c r="C784" s="109">
        <f>IF(编辑!I784="","",编辑!I784)</f>
        <v>480</v>
      </c>
      <c r="D784" s="109">
        <f>IF(编辑!J784="","",编辑!J784)</f>
        <v>0</v>
      </c>
      <c r="E784" s="109" t="str">
        <f>IF(编辑!K784="","",编辑!K784)</f>
        <v/>
      </c>
      <c r="F784" s="109">
        <f>IF(编辑!L784="","",编辑!L784)</f>
        <v>3003</v>
      </c>
      <c r="G784" s="109">
        <f>IF(编辑!N784="","",编辑!N784)</f>
        <v>1</v>
      </c>
      <c r="H784" s="109">
        <f>IF(编辑!O784="","",编辑!O784)</f>
        <v>1</v>
      </c>
      <c r="I784" s="109">
        <f>IF(编辑!P784="","",编辑!P784)</f>
        <v>200</v>
      </c>
      <c r="J784" s="109">
        <f>IF(编辑!Q784="","",编辑!Q784)</f>
        <v>3103</v>
      </c>
      <c r="K784" s="109">
        <f>IF(编辑!S784="","",编辑!S784)</f>
        <v>1</v>
      </c>
      <c r="L784" s="109">
        <f>IF(编辑!T784="","",编辑!T784)</f>
        <v>1</v>
      </c>
      <c r="M784" s="109">
        <f>IF(编辑!U784="","",编辑!U784)</f>
        <v>200</v>
      </c>
      <c r="N784" s="109">
        <f>IF(编辑!V784="","",编辑!V784)</f>
        <v>3403</v>
      </c>
      <c r="O784" s="109">
        <f>IF(编辑!X784="","",编辑!X784)</f>
        <v>1</v>
      </c>
      <c r="P784" s="109">
        <f>IF(编辑!Y784="","",编辑!Y784)</f>
        <v>1</v>
      </c>
      <c r="Q784" s="109">
        <f>IF(编辑!Z784="","",编辑!Z784)</f>
        <v>200</v>
      </c>
      <c r="R784" s="109" t="str">
        <f>IF(编辑!AA784="","",编辑!AA784)</f>
        <v/>
      </c>
      <c r="S784" s="109" t="str">
        <f>IF(编辑!AC784="","",编辑!AC784)</f>
        <v/>
      </c>
      <c r="T784" s="109" t="str">
        <f>IF(编辑!AD784="","",编辑!AD784)</f>
        <v/>
      </c>
      <c r="U784" s="109" t="str">
        <f>IF(编辑!AE784="","",编辑!AE784)</f>
        <v/>
      </c>
      <c r="V784" s="109" t="str">
        <f>IF(编辑!AF784="","",编辑!AF784)</f>
        <v/>
      </c>
      <c r="W784" s="109" t="str">
        <f>IF(编辑!AH784="","",编辑!AH784)</f>
        <v/>
      </c>
      <c r="X784" s="109" t="str">
        <f>IF(编辑!AI784="","",编辑!AI784)</f>
        <v/>
      </c>
      <c r="Y784" s="109" t="str">
        <f>IF(编辑!AJ784="","",编辑!AJ784)</f>
        <v/>
      </c>
      <c r="Z784" s="109" t="str">
        <f>IF(编辑!AK784="","",编辑!AK784)</f>
        <v/>
      </c>
      <c r="AA784" s="109" t="str">
        <f>IF(编辑!AM784="","",编辑!AM784)</f>
        <v/>
      </c>
      <c r="AB784" s="109" t="str">
        <f>IF(编辑!AN784="","",编辑!AN784)</f>
        <v/>
      </c>
      <c r="AC784" s="111" t="str">
        <f>IF(编辑!AO784="","",编辑!AO784)</f>
        <v/>
      </c>
    </row>
    <row r="785" spans="1:29">
      <c r="A785" s="109">
        <f>IF(编辑!A785="","",编辑!A785)</f>
        <v>140052</v>
      </c>
      <c r="B785" s="109" t="str">
        <f>IF(编辑!B785="","",编辑!B785)</f>
        <v>通缉任务</v>
      </c>
      <c r="C785" s="109">
        <f>IF(编辑!I785="","",编辑!I785)</f>
        <v>480</v>
      </c>
      <c r="D785" s="109">
        <f>IF(编辑!J785="","",编辑!J785)</f>
        <v>0</v>
      </c>
      <c r="E785" s="109" t="str">
        <f>IF(编辑!K785="","",编辑!K785)</f>
        <v/>
      </c>
      <c r="F785" s="109">
        <f>IF(编辑!L785="","",编辑!L785)</f>
        <v>3003</v>
      </c>
      <c r="G785" s="109">
        <f>IF(编辑!N785="","",编辑!N785)</f>
        <v>1</v>
      </c>
      <c r="H785" s="109">
        <f>IF(编辑!O785="","",编辑!O785)</f>
        <v>1</v>
      </c>
      <c r="I785" s="109">
        <f>IF(编辑!P785="","",编辑!P785)</f>
        <v>200</v>
      </c>
      <c r="J785" s="109">
        <f>IF(编辑!Q785="","",编辑!Q785)</f>
        <v>3103</v>
      </c>
      <c r="K785" s="109">
        <f>IF(编辑!S785="","",编辑!S785)</f>
        <v>1</v>
      </c>
      <c r="L785" s="109">
        <f>IF(编辑!T785="","",编辑!T785)</f>
        <v>1</v>
      </c>
      <c r="M785" s="109">
        <f>IF(编辑!U785="","",编辑!U785)</f>
        <v>200</v>
      </c>
      <c r="N785" s="109">
        <f>IF(编辑!V785="","",编辑!V785)</f>
        <v>3403</v>
      </c>
      <c r="O785" s="109">
        <f>IF(编辑!X785="","",编辑!X785)</f>
        <v>1</v>
      </c>
      <c r="P785" s="109">
        <f>IF(编辑!Y785="","",编辑!Y785)</f>
        <v>1</v>
      </c>
      <c r="Q785" s="109">
        <f>IF(编辑!Z785="","",编辑!Z785)</f>
        <v>200</v>
      </c>
      <c r="R785" s="109" t="str">
        <f>IF(编辑!AA785="","",编辑!AA785)</f>
        <v/>
      </c>
      <c r="S785" s="109" t="str">
        <f>IF(编辑!AC785="","",编辑!AC785)</f>
        <v/>
      </c>
      <c r="T785" s="109" t="str">
        <f>IF(编辑!AD785="","",编辑!AD785)</f>
        <v/>
      </c>
      <c r="U785" s="109" t="str">
        <f>IF(编辑!AE785="","",编辑!AE785)</f>
        <v/>
      </c>
      <c r="V785" s="109" t="str">
        <f>IF(编辑!AF785="","",编辑!AF785)</f>
        <v/>
      </c>
      <c r="W785" s="109" t="str">
        <f>IF(编辑!AH785="","",编辑!AH785)</f>
        <v/>
      </c>
      <c r="X785" s="109" t="str">
        <f>IF(编辑!AI785="","",编辑!AI785)</f>
        <v/>
      </c>
      <c r="Y785" s="109" t="str">
        <f>IF(编辑!AJ785="","",编辑!AJ785)</f>
        <v/>
      </c>
      <c r="Z785" s="109" t="str">
        <f>IF(编辑!AK785="","",编辑!AK785)</f>
        <v/>
      </c>
      <c r="AA785" s="109" t="str">
        <f>IF(编辑!AM785="","",编辑!AM785)</f>
        <v/>
      </c>
      <c r="AB785" s="109" t="str">
        <f>IF(编辑!AN785="","",编辑!AN785)</f>
        <v/>
      </c>
      <c r="AC785" s="111" t="str">
        <f>IF(编辑!AO785="","",编辑!AO785)</f>
        <v/>
      </c>
    </row>
    <row r="786" spans="1:29">
      <c r="A786" s="109">
        <f>IF(编辑!A786="","",编辑!A786)</f>
        <v>140053</v>
      </c>
      <c r="B786" s="109" t="str">
        <f>IF(编辑!B786="","",编辑!B786)</f>
        <v>通缉任务</v>
      </c>
      <c r="C786" s="109">
        <f>IF(编辑!I786="","",编辑!I786)</f>
        <v>480</v>
      </c>
      <c r="D786" s="109">
        <f>IF(编辑!J786="","",编辑!J786)</f>
        <v>0</v>
      </c>
      <c r="E786" s="109" t="str">
        <f>IF(编辑!K786="","",编辑!K786)</f>
        <v/>
      </c>
      <c r="F786" s="109">
        <f>IF(编辑!L786="","",编辑!L786)</f>
        <v>3003</v>
      </c>
      <c r="G786" s="109">
        <f>IF(编辑!N786="","",编辑!N786)</f>
        <v>1</v>
      </c>
      <c r="H786" s="109">
        <f>IF(编辑!O786="","",编辑!O786)</f>
        <v>1</v>
      </c>
      <c r="I786" s="109">
        <f>IF(编辑!P786="","",编辑!P786)</f>
        <v>200</v>
      </c>
      <c r="J786" s="109">
        <f>IF(编辑!Q786="","",编辑!Q786)</f>
        <v>3103</v>
      </c>
      <c r="K786" s="109">
        <f>IF(编辑!S786="","",编辑!S786)</f>
        <v>1</v>
      </c>
      <c r="L786" s="109">
        <f>IF(编辑!T786="","",编辑!T786)</f>
        <v>1</v>
      </c>
      <c r="M786" s="109">
        <f>IF(编辑!U786="","",编辑!U786)</f>
        <v>200</v>
      </c>
      <c r="N786" s="109">
        <f>IF(编辑!V786="","",编辑!V786)</f>
        <v>3403</v>
      </c>
      <c r="O786" s="109">
        <f>IF(编辑!X786="","",编辑!X786)</f>
        <v>1</v>
      </c>
      <c r="P786" s="109">
        <f>IF(编辑!Y786="","",编辑!Y786)</f>
        <v>1</v>
      </c>
      <c r="Q786" s="109">
        <f>IF(编辑!Z786="","",编辑!Z786)</f>
        <v>200</v>
      </c>
      <c r="R786" s="109" t="str">
        <f>IF(编辑!AA786="","",编辑!AA786)</f>
        <v/>
      </c>
      <c r="S786" s="109" t="str">
        <f>IF(编辑!AC786="","",编辑!AC786)</f>
        <v/>
      </c>
      <c r="T786" s="109" t="str">
        <f>IF(编辑!AD786="","",编辑!AD786)</f>
        <v/>
      </c>
      <c r="U786" s="109" t="str">
        <f>IF(编辑!AE786="","",编辑!AE786)</f>
        <v/>
      </c>
      <c r="V786" s="109" t="str">
        <f>IF(编辑!AF786="","",编辑!AF786)</f>
        <v/>
      </c>
      <c r="W786" s="109" t="str">
        <f>IF(编辑!AH786="","",编辑!AH786)</f>
        <v/>
      </c>
      <c r="X786" s="109" t="str">
        <f>IF(编辑!AI786="","",编辑!AI786)</f>
        <v/>
      </c>
      <c r="Y786" s="109" t="str">
        <f>IF(编辑!AJ786="","",编辑!AJ786)</f>
        <v/>
      </c>
      <c r="Z786" s="109" t="str">
        <f>IF(编辑!AK786="","",编辑!AK786)</f>
        <v/>
      </c>
      <c r="AA786" s="109" t="str">
        <f>IF(编辑!AM786="","",编辑!AM786)</f>
        <v/>
      </c>
      <c r="AB786" s="109" t="str">
        <f>IF(编辑!AN786="","",编辑!AN786)</f>
        <v/>
      </c>
      <c r="AC786" s="111" t="str">
        <f>IF(编辑!AO786="","",编辑!AO786)</f>
        <v/>
      </c>
    </row>
    <row r="787" spans="1:29">
      <c r="A787" s="109">
        <f>IF(编辑!A787="","",编辑!A787)</f>
        <v>140054</v>
      </c>
      <c r="B787" s="109" t="str">
        <f>IF(编辑!B787="","",编辑!B787)</f>
        <v>通缉任务</v>
      </c>
      <c r="C787" s="109">
        <f>IF(编辑!I787="","",编辑!I787)</f>
        <v>480</v>
      </c>
      <c r="D787" s="109">
        <f>IF(编辑!J787="","",编辑!J787)</f>
        <v>0</v>
      </c>
      <c r="E787" s="109" t="str">
        <f>IF(编辑!K787="","",编辑!K787)</f>
        <v/>
      </c>
      <c r="F787" s="109">
        <f>IF(编辑!L787="","",编辑!L787)</f>
        <v>3003</v>
      </c>
      <c r="G787" s="109">
        <f>IF(编辑!N787="","",编辑!N787)</f>
        <v>1</v>
      </c>
      <c r="H787" s="109">
        <f>IF(编辑!O787="","",编辑!O787)</f>
        <v>1</v>
      </c>
      <c r="I787" s="109">
        <f>IF(编辑!P787="","",编辑!P787)</f>
        <v>200</v>
      </c>
      <c r="J787" s="109">
        <f>IF(编辑!Q787="","",编辑!Q787)</f>
        <v>3103</v>
      </c>
      <c r="K787" s="109">
        <f>IF(编辑!S787="","",编辑!S787)</f>
        <v>1</v>
      </c>
      <c r="L787" s="109">
        <f>IF(编辑!T787="","",编辑!T787)</f>
        <v>1</v>
      </c>
      <c r="M787" s="109">
        <f>IF(编辑!U787="","",编辑!U787)</f>
        <v>200</v>
      </c>
      <c r="N787" s="109">
        <f>IF(编辑!V787="","",编辑!V787)</f>
        <v>3403</v>
      </c>
      <c r="O787" s="109">
        <f>IF(编辑!X787="","",编辑!X787)</f>
        <v>1</v>
      </c>
      <c r="P787" s="109">
        <f>IF(编辑!Y787="","",编辑!Y787)</f>
        <v>1</v>
      </c>
      <c r="Q787" s="109">
        <f>IF(编辑!Z787="","",编辑!Z787)</f>
        <v>200</v>
      </c>
      <c r="R787" s="109" t="str">
        <f>IF(编辑!AA787="","",编辑!AA787)</f>
        <v/>
      </c>
      <c r="S787" s="109" t="str">
        <f>IF(编辑!AC787="","",编辑!AC787)</f>
        <v/>
      </c>
      <c r="T787" s="109" t="str">
        <f>IF(编辑!AD787="","",编辑!AD787)</f>
        <v/>
      </c>
      <c r="U787" s="109" t="str">
        <f>IF(编辑!AE787="","",编辑!AE787)</f>
        <v/>
      </c>
      <c r="V787" s="109" t="str">
        <f>IF(编辑!AF787="","",编辑!AF787)</f>
        <v/>
      </c>
      <c r="W787" s="109" t="str">
        <f>IF(编辑!AH787="","",编辑!AH787)</f>
        <v/>
      </c>
      <c r="X787" s="109" t="str">
        <f>IF(编辑!AI787="","",编辑!AI787)</f>
        <v/>
      </c>
      <c r="Y787" s="109" t="str">
        <f>IF(编辑!AJ787="","",编辑!AJ787)</f>
        <v/>
      </c>
      <c r="Z787" s="109" t="str">
        <f>IF(编辑!AK787="","",编辑!AK787)</f>
        <v/>
      </c>
      <c r="AA787" s="109" t="str">
        <f>IF(编辑!AM787="","",编辑!AM787)</f>
        <v/>
      </c>
      <c r="AB787" s="109" t="str">
        <f>IF(编辑!AN787="","",编辑!AN787)</f>
        <v/>
      </c>
      <c r="AC787" s="111" t="str">
        <f>IF(编辑!AO787="","",编辑!AO787)</f>
        <v/>
      </c>
    </row>
    <row r="788" spans="1:29">
      <c r="A788" s="109">
        <f>IF(编辑!A788="","",编辑!A788)</f>
        <v>140055</v>
      </c>
      <c r="B788" s="109" t="str">
        <f>IF(编辑!B788="","",编辑!B788)</f>
        <v>通缉任务</v>
      </c>
      <c r="C788" s="109">
        <f>IF(编辑!I788="","",编辑!I788)</f>
        <v>480</v>
      </c>
      <c r="D788" s="109">
        <f>IF(编辑!J788="","",编辑!J788)</f>
        <v>0</v>
      </c>
      <c r="E788" s="109" t="str">
        <f>IF(编辑!K788="","",编辑!K788)</f>
        <v/>
      </c>
      <c r="F788" s="109">
        <f>IF(编辑!L788="","",编辑!L788)</f>
        <v>3003</v>
      </c>
      <c r="G788" s="109">
        <f>IF(编辑!N788="","",编辑!N788)</f>
        <v>1</v>
      </c>
      <c r="H788" s="109">
        <f>IF(编辑!O788="","",编辑!O788)</f>
        <v>1</v>
      </c>
      <c r="I788" s="109">
        <f>IF(编辑!P788="","",编辑!P788)</f>
        <v>200</v>
      </c>
      <c r="J788" s="109">
        <f>IF(编辑!Q788="","",编辑!Q788)</f>
        <v>3103</v>
      </c>
      <c r="K788" s="109">
        <f>IF(编辑!S788="","",编辑!S788)</f>
        <v>1</v>
      </c>
      <c r="L788" s="109">
        <f>IF(编辑!T788="","",编辑!T788)</f>
        <v>1</v>
      </c>
      <c r="M788" s="109">
        <f>IF(编辑!U788="","",编辑!U788)</f>
        <v>200</v>
      </c>
      <c r="N788" s="109">
        <f>IF(编辑!V788="","",编辑!V788)</f>
        <v>3403</v>
      </c>
      <c r="O788" s="109">
        <f>IF(编辑!X788="","",编辑!X788)</f>
        <v>1</v>
      </c>
      <c r="P788" s="109">
        <f>IF(编辑!Y788="","",编辑!Y788)</f>
        <v>1</v>
      </c>
      <c r="Q788" s="109">
        <f>IF(编辑!Z788="","",编辑!Z788)</f>
        <v>200</v>
      </c>
      <c r="R788" s="109" t="str">
        <f>IF(编辑!AA788="","",编辑!AA788)</f>
        <v/>
      </c>
      <c r="S788" s="109" t="str">
        <f>IF(编辑!AC788="","",编辑!AC788)</f>
        <v/>
      </c>
      <c r="T788" s="109" t="str">
        <f>IF(编辑!AD788="","",编辑!AD788)</f>
        <v/>
      </c>
      <c r="U788" s="109" t="str">
        <f>IF(编辑!AE788="","",编辑!AE788)</f>
        <v/>
      </c>
      <c r="V788" s="109" t="str">
        <f>IF(编辑!AF788="","",编辑!AF788)</f>
        <v/>
      </c>
      <c r="W788" s="109" t="str">
        <f>IF(编辑!AH788="","",编辑!AH788)</f>
        <v/>
      </c>
      <c r="X788" s="109" t="str">
        <f>IF(编辑!AI788="","",编辑!AI788)</f>
        <v/>
      </c>
      <c r="Y788" s="109" t="str">
        <f>IF(编辑!AJ788="","",编辑!AJ788)</f>
        <v/>
      </c>
      <c r="Z788" s="109" t="str">
        <f>IF(编辑!AK788="","",编辑!AK788)</f>
        <v/>
      </c>
      <c r="AA788" s="109" t="str">
        <f>IF(编辑!AM788="","",编辑!AM788)</f>
        <v/>
      </c>
      <c r="AB788" s="109" t="str">
        <f>IF(编辑!AN788="","",编辑!AN788)</f>
        <v/>
      </c>
      <c r="AC788" s="111" t="str">
        <f>IF(编辑!AO788="","",编辑!AO788)</f>
        <v/>
      </c>
    </row>
    <row r="789" spans="1:29">
      <c r="A789" s="109">
        <f>IF(编辑!A789="","",编辑!A789)</f>
        <v>140056</v>
      </c>
      <c r="B789" s="109" t="str">
        <f>IF(编辑!B789="","",编辑!B789)</f>
        <v>通缉任务</v>
      </c>
      <c r="C789" s="109">
        <f>IF(编辑!I789="","",编辑!I789)</f>
        <v>480</v>
      </c>
      <c r="D789" s="109">
        <f>IF(编辑!J789="","",编辑!J789)</f>
        <v>0</v>
      </c>
      <c r="E789" s="109" t="str">
        <f>IF(编辑!K789="","",编辑!K789)</f>
        <v/>
      </c>
      <c r="F789" s="109">
        <f>IF(编辑!L789="","",编辑!L789)</f>
        <v>3003</v>
      </c>
      <c r="G789" s="109">
        <f>IF(编辑!N789="","",编辑!N789)</f>
        <v>1</v>
      </c>
      <c r="H789" s="109">
        <f>IF(编辑!O789="","",编辑!O789)</f>
        <v>1</v>
      </c>
      <c r="I789" s="109">
        <f>IF(编辑!P789="","",编辑!P789)</f>
        <v>200</v>
      </c>
      <c r="J789" s="109">
        <f>IF(编辑!Q789="","",编辑!Q789)</f>
        <v>3103</v>
      </c>
      <c r="K789" s="109">
        <f>IF(编辑!S789="","",编辑!S789)</f>
        <v>1</v>
      </c>
      <c r="L789" s="109">
        <f>IF(编辑!T789="","",编辑!T789)</f>
        <v>1</v>
      </c>
      <c r="M789" s="109">
        <f>IF(编辑!U789="","",编辑!U789)</f>
        <v>200</v>
      </c>
      <c r="N789" s="109">
        <f>IF(编辑!V789="","",编辑!V789)</f>
        <v>3403</v>
      </c>
      <c r="O789" s="109">
        <f>IF(编辑!X789="","",编辑!X789)</f>
        <v>1</v>
      </c>
      <c r="P789" s="109">
        <f>IF(编辑!Y789="","",编辑!Y789)</f>
        <v>1</v>
      </c>
      <c r="Q789" s="109">
        <f>IF(编辑!Z789="","",编辑!Z789)</f>
        <v>200</v>
      </c>
      <c r="R789" s="109" t="str">
        <f>IF(编辑!AA789="","",编辑!AA789)</f>
        <v/>
      </c>
      <c r="S789" s="109" t="str">
        <f>IF(编辑!AC789="","",编辑!AC789)</f>
        <v/>
      </c>
      <c r="T789" s="109" t="str">
        <f>IF(编辑!AD789="","",编辑!AD789)</f>
        <v/>
      </c>
      <c r="U789" s="109" t="str">
        <f>IF(编辑!AE789="","",编辑!AE789)</f>
        <v/>
      </c>
      <c r="V789" s="109" t="str">
        <f>IF(编辑!AF789="","",编辑!AF789)</f>
        <v/>
      </c>
      <c r="W789" s="109" t="str">
        <f>IF(编辑!AH789="","",编辑!AH789)</f>
        <v/>
      </c>
      <c r="X789" s="109" t="str">
        <f>IF(编辑!AI789="","",编辑!AI789)</f>
        <v/>
      </c>
      <c r="Y789" s="109" t="str">
        <f>IF(编辑!AJ789="","",编辑!AJ789)</f>
        <v/>
      </c>
      <c r="Z789" s="109" t="str">
        <f>IF(编辑!AK789="","",编辑!AK789)</f>
        <v/>
      </c>
      <c r="AA789" s="109" t="str">
        <f>IF(编辑!AM789="","",编辑!AM789)</f>
        <v/>
      </c>
      <c r="AB789" s="109" t="str">
        <f>IF(编辑!AN789="","",编辑!AN789)</f>
        <v/>
      </c>
      <c r="AC789" s="111" t="str">
        <f>IF(编辑!AO789="","",编辑!AO789)</f>
        <v/>
      </c>
    </row>
    <row r="790" spans="1:29">
      <c r="A790" s="109">
        <f>IF(编辑!A790="","",编辑!A790)</f>
        <v>140057</v>
      </c>
      <c r="B790" s="109" t="str">
        <f>IF(编辑!B790="","",编辑!B790)</f>
        <v>通缉任务</v>
      </c>
      <c r="C790" s="109">
        <f>IF(编辑!I790="","",编辑!I790)</f>
        <v>480</v>
      </c>
      <c r="D790" s="109">
        <f>IF(编辑!J790="","",编辑!J790)</f>
        <v>0</v>
      </c>
      <c r="E790" s="109" t="str">
        <f>IF(编辑!K790="","",编辑!K790)</f>
        <v/>
      </c>
      <c r="F790" s="109">
        <f>IF(编辑!L790="","",编辑!L790)</f>
        <v>3003</v>
      </c>
      <c r="G790" s="109">
        <f>IF(编辑!N790="","",编辑!N790)</f>
        <v>1</v>
      </c>
      <c r="H790" s="109">
        <f>IF(编辑!O790="","",编辑!O790)</f>
        <v>1</v>
      </c>
      <c r="I790" s="109">
        <f>IF(编辑!P790="","",编辑!P790)</f>
        <v>200</v>
      </c>
      <c r="J790" s="109">
        <f>IF(编辑!Q790="","",编辑!Q790)</f>
        <v>3103</v>
      </c>
      <c r="K790" s="109">
        <f>IF(编辑!S790="","",编辑!S790)</f>
        <v>1</v>
      </c>
      <c r="L790" s="109">
        <f>IF(编辑!T790="","",编辑!T790)</f>
        <v>1</v>
      </c>
      <c r="M790" s="109">
        <f>IF(编辑!U790="","",编辑!U790)</f>
        <v>200</v>
      </c>
      <c r="N790" s="109">
        <f>IF(编辑!V790="","",编辑!V790)</f>
        <v>3403</v>
      </c>
      <c r="O790" s="109">
        <f>IF(编辑!X790="","",编辑!X790)</f>
        <v>1</v>
      </c>
      <c r="P790" s="109">
        <f>IF(编辑!Y790="","",编辑!Y790)</f>
        <v>1</v>
      </c>
      <c r="Q790" s="109">
        <f>IF(编辑!Z790="","",编辑!Z790)</f>
        <v>200</v>
      </c>
      <c r="R790" s="109" t="str">
        <f>IF(编辑!AA790="","",编辑!AA790)</f>
        <v/>
      </c>
      <c r="S790" s="109" t="str">
        <f>IF(编辑!AC790="","",编辑!AC790)</f>
        <v/>
      </c>
      <c r="T790" s="109" t="str">
        <f>IF(编辑!AD790="","",编辑!AD790)</f>
        <v/>
      </c>
      <c r="U790" s="109" t="str">
        <f>IF(编辑!AE790="","",编辑!AE790)</f>
        <v/>
      </c>
      <c r="V790" s="109" t="str">
        <f>IF(编辑!AF790="","",编辑!AF790)</f>
        <v/>
      </c>
      <c r="W790" s="109" t="str">
        <f>IF(编辑!AH790="","",编辑!AH790)</f>
        <v/>
      </c>
      <c r="X790" s="109" t="str">
        <f>IF(编辑!AI790="","",编辑!AI790)</f>
        <v/>
      </c>
      <c r="Y790" s="109" t="str">
        <f>IF(编辑!AJ790="","",编辑!AJ790)</f>
        <v/>
      </c>
      <c r="Z790" s="109" t="str">
        <f>IF(编辑!AK790="","",编辑!AK790)</f>
        <v/>
      </c>
      <c r="AA790" s="109" t="str">
        <f>IF(编辑!AM790="","",编辑!AM790)</f>
        <v/>
      </c>
      <c r="AB790" s="109" t="str">
        <f>IF(编辑!AN790="","",编辑!AN790)</f>
        <v/>
      </c>
      <c r="AC790" s="111" t="str">
        <f>IF(编辑!AO790="","",编辑!AO790)</f>
        <v/>
      </c>
    </row>
    <row r="791" spans="1:29">
      <c r="A791" s="109">
        <f>IF(编辑!A791="","",编辑!A791)</f>
        <v>140058</v>
      </c>
      <c r="B791" s="109" t="str">
        <f>IF(编辑!B791="","",编辑!B791)</f>
        <v>通缉任务</v>
      </c>
      <c r="C791" s="109">
        <f>IF(编辑!I791="","",编辑!I791)</f>
        <v>480</v>
      </c>
      <c r="D791" s="109">
        <f>IF(编辑!J791="","",编辑!J791)</f>
        <v>0</v>
      </c>
      <c r="E791" s="109" t="str">
        <f>IF(编辑!K791="","",编辑!K791)</f>
        <v/>
      </c>
      <c r="F791" s="109">
        <f>IF(编辑!L791="","",编辑!L791)</f>
        <v>3003</v>
      </c>
      <c r="G791" s="109">
        <f>IF(编辑!N791="","",编辑!N791)</f>
        <v>1</v>
      </c>
      <c r="H791" s="109">
        <f>IF(编辑!O791="","",编辑!O791)</f>
        <v>1</v>
      </c>
      <c r="I791" s="109">
        <f>IF(编辑!P791="","",编辑!P791)</f>
        <v>200</v>
      </c>
      <c r="J791" s="109">
        <f>IF(编辑!Q791="","",编辑!Q791)</f>
        <v>3103</v>
      </c>
      <c r="K791" s="109">
        <f>IF(编辑!S791="","",编辑!S791)</f>
        <v>1</v>
      </c>
      <c r="L791" s="109">
        <f>IF(编辑!T791="","",编辑!T791)</f>
        <v>1</v>
      </c>
      <c r="M791" s="109">
        <f>IF(编辑!U791="","",编辑!U791)</f>
        <v>200</v>
      </c>
      <c r="N791" s="109">
        <f>IF(编辑!V791="","",编辑!V791)</f>
        <v>3403</v>
      </c>
      <c r="O791" s="109">
        <f>IF(编辑!X791="","",编辑!X791)</f>
        <v>1</v>
      </c>
      <c r="P791" s="109">
        <f>IF(编辑!Y791="","",编辑!Y791)</f>
        <v>1</v>
      </c>
      <c r="Q791" s="109">
        <f>IF(编辑!Z791="","",编辑!Z791)</f>
        <v>200</v>
      </c>
      <c r="R791" s="109" t="str">
        <f>IF(编辑!AA791="","",编辑!AA791)</f>
        <v/>
      </c>
      <c r="S791" s="109" t="str">
        <f>IF(编辑!AC791="","",编辑!AC791)</f>
        <v/>
      </c>
      <c r="T791" s="109" t="str">
        <f>IF(编辑!AD791="","",编辑!AD791)</f>
        <v/>
      </c>
      <c r="U791" s="109" t="str">
        <f>IF(编辑!AE791="","",编辑!AE791)</f>
        <v/>
      </c>
      <c r="V791" s="109" t="str">
        <f>IF(编辑!AF791="","",编辑!AF791)</f>
        <v/>
      </c>
      <c r="W791" s="109" t="str">
        <f>IF(编辑!AH791="","",编辑!AH791)</f>
        <v/>
      </c>
      <c r="X791" s="109" t="str">
        <f>IF(编辑!AI791="","",编辑!AI791)</f>
        <v/>
      </c>
      <c r="Y791" s="109" t="str">
        <f>IF(编辑!AJ791="","",编辑!AJ791)</f>
        <v/>
      </c>
      <c r="Z791" s="109" t="str">
        <f>IF(编辑!AK791="","",编辑!AK791)</f>
        <v/>
      </c>
      <c r="AA791" s="109" t="str">
        <f>IF(编辑!AM791="","",编辑!AM791)</f>
        <v/>
      </c>
      <c r="AB791" s="109" t="str">
        <f>IF(编辑!AN791="","",编辑!AN791)</f>
        <v/>
      </c>
      <c r="AC791" s="111" t="str">
        <f>IF(编辑!AO791="","",编辑!AO791)</f>
        <v/>
      </c>
    </row>
    <row r="792" spans="1:29">
      <c r="A792" s="109">
        <f>IF(编辑!A792="","",编辑!A792)</f>
        <v>140059</v>
      </c>
      <c r="B792" s="109" t="str">
        <f>IF(编辑!B792="","",编辑!B792)</f>
        <v>通缉任务</v>
      </c>
      <c r="C792" s="109">
        <f>IF(编辑!I792="","",编辑!I792)</f>
        <v>480</v>
      </c>
      <c r="D792" s="109">
        <f>IF(编辑!J792="","",编辑!J792)</f>
        <v>0</v>
      </c>
      <c r="E792" s="109" t="str">
        <f>IF(编辑!K792="","",编辑!K792)</f>
        <v/>
      </c>
      <c r="F792" s="109">
        <f>IF(编辑!L792="","",编辑!L792)</f>
        <v>3003</v>
      </c>
      <c r="G792" s="109">
        <f>IF(编辑!N792="","",编辑!N792)</f>
        <v>1</v>
      </c>
      <c r="H792" s="109">
        <f>IF(编辑!O792="","",编辑!O792)</f>
        <v>1</v>
      </c>
      <c r="I792" s="109">
        <f>IF(编辑!P792="","",编辑!P792)</f>
        <v>200</v>
      </c>
      <c r="J792" s="109">
        <f>IF(编辑!Q792="","",编辑!Q792)</f>
        <v>3103</v>
      </c>
      <c r="K792" s="109">
        <f>IF(编辑!S792="","",编辑!S792)</f>
        <v>1</v>
      </c>
      <c r="L792" s="109">
        <f>IF(编辑!T792="","",编辑!T792)</f>
        <v>1</v>
      </c>
      <c r="M792" s="109">
        <f>IF(编辑!U792="","",编辑!U792)</f>
        <v>200</v>
      </c>
      <c r="N792" s="109">
        <f>IF(编辑!V792="","",编辑!V792)</f>
        <v>3403</v>
      </c>
      <c r="O792" s="109">
        <f>IF(编辑!X792="","",编辑!X792)</f>
        <v>1</v>
      </c>
      <c r="P792" s="109">
        <f>IF(编辑!Y792="","",编辑!Y792)</f>
        <v>1</v>
      </c>
      <c r="Q792" s="109">
        <f>IF(编辑!Z792="","",编辑!Z792)</f>
        <v>200</v>
      </c>
      <c r="R792" s="109" t="str">
        <f>IF(编辑!AA792="","",编辑!AA792)</f>
        <v/>
      </c>
      <c r="S792" s="109" t="str">
        <f>IF(编辑!AC792="","",编辑!AC792)</f>
        <v/>
      </c>
      <c r="T792" s="109" t="str">
        <f>IF(编辑!AD792="","",编辑!AD792)</f>
        <v/>
      </c>
      <c r="U792" s="109" t="str">
        <f>IF(编辑!AE792="","",编辑!AE792)</f>
        <v/>
      </c>
      <c r="V792" s="109" t="str">
        <f>IF(编辑!AF792="","",编辑!AF792)</f>
        <v/>
      </c>
      <c r="W792" s="109" t="str">
        <f>IF(编辑!AH792="","",编辑!AH792)</f>
        <v/>
      </c>
      <c r="X792" s="109" t="str">
        <f>IF(编辑!AI792="","",编辑!AI792)</f>
        <v/>
      </c>
      <c r="Y792" s="109" t="str">
        <f>IF(编辑!AJ792="","",编辑!AJ792)</f>
        <v/>
      </c>
      <c r="Z792" s="109" t="str">
        <f>IF(编辑!AK792="","",编辑!AK792)</f>
        <v/>
      </c>
      <c r="AA792" s="109" t="str">
        <f>IF(编辑!AM792="","",编辑!AM792)</f>
        <v/>
      </c>
      <c r="AB792" s="109" t="str">
        <f>IF(编辑!AN792="","",编辑!AN792)</f>
        <v/>
      </c>
      <c r="AC792" s="111" t="str">
        <f>IF(编辑!AO792="","",编辑!AO792)</f>
        <v/>
      </c>
    </row>
    <row r="793" spans="1:29">
      <c r="A793" s="109">
        <f>IF(编辑!A793="","",编辑!A793)</f>
        <v>140060</v>
      </c>
      <c r="B793" s="109" t="str">
        <f>IF(编辑!B793="","",编辑!B793)</f>
        <v>通缉任务</v>
      </c>
      <c r="C793" s="109">
        <f>IF(编辑!I793="","",编辑!I793)</f>
        <v>480</v>
      </c>
      <c r="D793" s="109">
        <f>IF(编辑!J793="","",编辑!J793)</f>
        <v>0</v>
      </c>
      <c r="E793" s="109" t="str">
        <f>IF(编辑!K793="","",编辑!K793)</f>
        <v/>
      </c>
      <c r="F793" s="109">
        <f>IF(编辑!L793="","",编辑!L793)</f>
        <v>3003</v>
      </c>
      <c r="G793" s="109">
        <f>IF(编辑!N793="","",编辑!N793)</f>
        <v>1</v>
      </c>
      <c r="H793" s="109">
        <f>IF(编辑!O793="","",编辑!O793)</f>
        <v>1</v>
      </c>
      <c r="I793" s="109">
        <f>IF(编辑!P793="","",编辑!P793)</f>
        <v>200</v>
      </c>
      <c r="J793" s="109">
        <f>IF(编辑!Q793="","",编辑!Q793)</f>
        <v>3103</v>
      </c>
      <c r="K793" s="109">
        <f>IF(编辑!S793="","",编辑!S793)</f>
        <v>1</v>
      </c>
      <c r="L793" s="109">
        <f>IF(编辑!T793="","",编辑!T793)</f>
        <v>1</v>
      </c>
      <c r="M793" s="109">
        <f>IF(编辑!U793="","",编辑!U793)</f>
        <v>200</v>
      </c>
      <c r="N793" s="109">
        <f>IF(编辑!V793="","",编辑!V793)</f>
        <v>3403</v>
      </c>
      <c r="O793" s="109">
        <f>IF(编辑!X793="","",编辑!X793)</f>
        <v>1</v>
      </c>
      <c r="P793" s="109">
        <f>IF(编辑!Y793="","",编辑!Y793)</f>
        <v>1</v>
      </c>
      <c r="Q793" s="109">
        <f>IF(编辑!Z793="","",编辑!Z793)</f>
        <v>200</v>
      </c>
      <c r="R793" s="109" t="str">
        <f>IF(编辑!AA793="","",编辑!AA793)</f>
        <v/>
      </c>
      <c r="S793" s="109" t="str">
        <f>IF(编辑!AC793="","",编辑!AC793)</f>
        <v/>
      </c>
      <c r="T793" s="109" t="str">
        <f>IF(编辑!AD793="","",编辑!AD793)</f>
        <v/>
      </c>
      <c r="U793" s="109" t="str">
        <f>IF(编辑!AE793="","",编辑!AE793)</f>
        <v/>
      </c>
      <c r="V793" s="109" t="str">
        <f>IF(编辑!AF793="","",编辑!AF793)</f>
        <v/>
      </c>
      <c r="W793" s="109" t="str">
        <f>IF(编辑!AH793="","",编辑!AH793)</f>
        <v/>
      </c>
      <c r="X793" s="109" t="str">
        <f>IF(编辑!AI793="","",编辑!AI793)</f>
        <v/>
      </c>
      <c r="Y793" s="109" t="str">
        <f>IF(编辑!AJ793="","",编辑!AJ793)</f>
        <v/>
      </c>
      <c r="Z793" s="109" t="str">
        <f>IF(编辑!AK793="","",编辑!AK793)</f>
        <v/>
      </c>
      <c r="AA793" s="109" t="str">
        <f>IF(编辑!AM793="","",编辑!AM793)</f>
        <v/>
      </c>
      <c r="AB793" s="109" t="str">
        <f>IF(编辑!AN793="","",编辑!AN793)</f>
        <v/>
      </c>
      <c r="AC793" s="111" t="str">
        <f>IF(编辑!AO793="","",编辑!AO793)</f>
        <v/>
      </c>
    </row>
    <row r="794" spans="1:29">
      <c r="A794" s="109">
        <f>IF(编辑!A794="","",编辑!A794)</f>
        <v>140061</v>
      </c>
      <c r="B794" s="109" t="str">
        <f>IF(编辑!B794="","",编辑!B794)</f>
        <v>通缉任务</v>
      </c>
      <c r="C794" s="109">
        <f>IF(编辑!I794="","",编辑!I794)</f>
        <v>650</v>
      </c>
      <c r="D794" s="109">
        <f>IF(编辑!J794="","",编辑!J794)</f>
        <v>0</v>
      </c>
      <c r="E794" s="109" t="str">
        <f>IF(编辑!K794="","",编辑!K794)</f>
        <v/>
      </c>
      <c r="F794" s="109">
        <f>IF(编辑!L794="","",编辑!L794)</f>
        <v>3003</v>
      </c>
      <c r="G794" s="109">
        <f>IF(编辑!N794="","",编辑!N794)</f>
        <v>1</v>
      </c>
      <c r="H794" s="109">
        <f>IF(编辑!O794="","",编辑!O794)</f>
        <v>1</v>
      </c>
      <c r="I794" s="109">
        <f>IF(编辑!P794="","",编辑!P794)</f>
        <v>200</v>
      </c>
      <c r="J794" s="109">
        <f>IF(编辑!Q794="","",编辑!Q794)</f>
        <v>3103</v>
      </c>
      <c r="K794" s="109">
        <f>IF(编辑!S794="","",编辑!S794)</f>
        <v>1</v>
      </c>
      <c r="L794" s="109">
        <f>IF(编辑!T794="","",编辑!T794)</f>
        <v>1</v>
      </c>
      <c r="M794" s="109">
        <f>IF(编辑!U794="","",编辑!U794)</f>
        <v>200</v>
      </c>
      <c r="N794" s="109">
        <f>IF(编辑!V794="","",编辑!V794)</f>
        <v>3403</v>
      </c>
      <c r="O794" s="109">
        <f>IF(编辑!X794="","",编辑!X794)</f>
        <v>1</v>
      </c>
      <c r="P794" s="109">
        <f>IF(编辑!Y794="","",编辑!Y794)</f>
        <v>1</v>
      </c>
      <c r="Q794" s="109">
        <f>IF(编辑!Z794="","",编辑!Z794)</f>
        <v>200</v>
      </c>
      <c r="R794" s="109" t="str">
        <f>IF(编辑!AA794="","",编辑!AA794)</f>
        <v/>
      </c>
      <c r="S794" s="109" t="str">
        <f>IF(编辑!AC794="","",编辑!AC794)</f>
        <v/>
      </c>
      <c r="T794" s="109" t="str">
        <f>IF(编辑!AD794="","",编辑!AD794)</f>
        <v/>
      </c>
      <c r="U794" s="109" t="str">
        <f>IF(编辑!AE794="","",编辑!AE794)</f>
        <v/>
      </c>
      <c r="V794" s="109" t="str">
        <f>IF(编辑!AF794="","",编辑!AF794)</f>
        <v/>
      </c>
      <c r="W794" s="109" t="str">
        <f>IF(编辑!AH794="","",编辑!AH794)</f>
        <v/>
      </c>
      <c r="X794" s="109" t="str">
        <f>IF(编辑!AI794="","",编辑!AI794)</f>
        <v/>
      </c>
      <c r="Y794" s="109" t="str">
        <f>IF(编辑!AJ794="","",编辑!AJ794)</f>
        <v/>
      </c>
      <c r="Z794" s="109" t="str">
        <f>IF(编辑!AK794="","",编辑!AK794)</f>
        <v/>
      </c>
      <c r="AA794" s="109" t="str">
        <f>IF(编辑!AM794="","",编辑!AM794)</f>
        <v/>
      </c>
      <c r="AB794" s="109" t="str">
        <f>IF(编辑!AN794="","",编辑!AN794)</f>
        <v/>
      </c>
      <c r="AC794" s="111" t="str">
        <f>IF(编辑!AO794="","",编辑!AO794)</f>
        <v/>
      </c>
    </row>
    <row r="795" spans="1:29">
      <c r="A795" s="109">
        <f>IF(编辑!A795="","",编辑!A795)</f>
        <v>140062</v>
      </c>
      <c r="B795" s="109" t="str">
        <f>IF(编辑!B795="","",编辑!B795)</f>
        <v>通缉任务</v>
      </c>
      <c r="C795" s="109">
        <f>IF(编辑!I795="","",编辑!I795)</f>
        <v>650</v>
      </c>
      <c r="D795" s="109">
        <f>IF(编辑!J795="","",编辑!J795)</f>
        <v>0</v>
      </c>
      <c r="E795" s="109" t="str">
        <f>IF(编辑!K795="","",编辑!K795)</f>
        <v/>
      </c>
      <c r="F795" s="109">
        <f>IF(编辑!L795="","",编辑!L795)</f>
        <v>3003</v>
      </c>
      <c r="G795" s="109">
        <f>IF(编辑!N795="","",编辑!N795)</f>
        <v>1</v>
      </c>
      <c r="H795" s="109">
        <f>IF(编辑!O795="","",编辑!O795)</f>
        <v>1</v>
      </c>
      <c r="I795" s="109">
        <f>IF(编辑!P795="","",编辑!P795)</f>
        <v>200</v>
      </c>
      <c r="J795" s="109">
        <f>IF(编辑!Q795="","",编辑!Q795)</f>
        <v>3103</v>
      </c>
      <c r="K795" s="109">
        <f>IF(编辑!S795="","",编辑!S795)</f>
        <v>1</v>
      </c>
      <c r="L795" s="109">
        <f>IF(编辑!T795="","",编辑!T795)</f>
        <v>1</v>
      </c>
      <c r="M795" s="109">
        <f>IF(编辑!U795="","",编辑!U795)</f>
        <v>200</v>
      </c>
      <c r="N795" s="109">
        <f>IF(编辑!V795="","",编辑!V795)</f>
        <v>3403</v>
      </c>
      <c r="O795" s="109">
        <f>IF(编辑!X795="","",编辑!X795)</f>
        <v>1</v>
      </c>
      <c r="P795" s="109">
        <f>IF(编辑!Y795="","",编辑!Y795)</f>
        <v>1</v>
      </c>
      <c r="Q795" s="109">
        <f>IF(编辑!Z795="","",编辑!Z795)</f>
        <v>200</v>
      </c>
      <c r="R795" s="109" t="str">
        <f>IF(编辑!AA795="","",编辑!AA795)</f>
        <v/>
      </c>
      <c r="S795" s="109" t="str">
        <f>IF(编辑!AC795="","",编辑!AC795)</f>
        <v/>
      </c>
      <c r="T795" s="109" t="str">
        <f>IF(编辑!AD795="","",编辑!AD795)</f>
        <v/>
      </c>
      <c r="U795" s="109" t="str">
        <f>IF(编辑!AE795="","",编辑!AE795)</f>
        <v/>
      </c>
      <c r="V795" s="109" t="str">
        <f>IF(编辑!AF795="","",编辑!AF795)</f>
        <v/>
      </c>
      <c r="W795" s="109" t="str">
        <f>IF(编辑!AH795="","",编辑!AH795)</f>
        <v/>
      </c>
      <c r="X795" s="109" t="str">
        <f>IF(编辑!AI795="","",编辑!AI795)</f>
        <v/>
      </c>
      <c r="Y795" s="109" t="str">
        <f>IF(编辑!AJ795="","",编辑!AJ795)</f>
        <v/>
      </c>
      <c r="Z795" s="109" t="str">
        <f>IF(编辑!AK795="","",编辑!AK795)</f>
        <v/>
      </c>
      <c r="AA795" s="109" t="str">
        <f>IF(编辑!AM795="","",编辑!AM795)</f>
        <v/>
      </c>
      <c r="AB795" s="109" t="str">
        <f>IF(编辑!AN795="","",编辑!AN795)</f>
        <v/>
      </c>
      <c r="AC795" s="111" t="str">
        <f>IF(编辑!AO795="","",编辑!AO795)</f>
        <v/>
      </c>
    </row>
    <row r="796" spans="1:29">
      <c r="A796" s="109">
        <f>IF(编辑!A796="","",编辑!A796)</f>
        <v>140063</v>
      </c>
      <c r="B796" s="109" t="str">
        <f>IF(编辑!B796="","",编辑!B796)</f>
        <v>通缉任务</v>
      </c>
      <c r="C796" s="109">
        <f>IF(编辑!I796="","",编辑!I796)</f>
        <v>650</v>
      </c>
      <c r="D796" s="109">
        <f>IF(编辑!J796="","",编辑!J796)</f>
        <v>0</v>
      </c>
      <c r="E796" s="109" t="str">
        <f>IF(编辑!K796="","",编辑!K796)</f>
        <v/>
      </c>
      <c r="F796" s="109">
        <f>IF(编辑!L796="","",编辑!L796)</f>
        <v>3003</v>
      </c>
      <c r="G796" s="109">
        <f>IF(编辑!N796="","",编辑!N796)</f>
        <v>1</v>
      </c>
      <c r="H796" s="109">
        <f>IF(编辑!O796="","",编辑!O796)</f>
        <v>1</v>
      </c>
      <c r="I796" s="109">
        <f>IF(编辑!P796="","",编辑!P796)</f>
        <v>200</v>
      </c>
      <c r="J796" s="109">
        <f>IF(编辑!Q796="","",编辑!Q796)</f>
        <v>3103</v>
      </c>
      <c r="K796" s="109">
        <f>IF(编辑!S796="","",编辑!S796)</f>
        <v>1</v>
      </c>
      <c r="L796" s="109">
        <f>IF(编辑!T796="","",编辑!T796)</f>
        <v>1</v>
      </c>
      <c r="M796" s="109">
        <f>IF(编辑!U796="","",编辑!U796)</f>
        <v>200</v>
      </c>
      <c r="N796" s="109">
        <f>IF(编辑!V796="","",编辑!V796)</f>
        <v>3403</v>
      </c>
      <c r="O796" s="109">
        <f>IF(编辑!X796="","",编辑!X796)</f>
        <v>1</v>
      </c>
      <c r="P796" s="109">
        <f>IF(编辑!Y796="","",编辑!Y796)</f>
        <v>1</v>
      </c>
      <c r="Q796" s="109">
        <f>IF(编辑!Z796="","",编辑!Z796)</f>
        <v>200</v>
      </c>
      <c r="R796" s="109" t="str">
        <f>IF(编辑!AA796="","",编辑!AA796)</f>
        <v/>
      </c>
      <c r="S796" s="109" t="str">
        <f>IF(编辑!AC796="","",编辑!AC796)</f>
        <v/>
      </c>
      <c r="T796" s="109" t="str">
        <f>IF(编辑!AD796="","",编辑!AD796)</f>
        <v/>
      </c>
      <c r="U796" s="109" t="str">
        <f>IF(编辑!AE796="","",编辑!AE796)</f>
        <v/>
      </c>
      <c r="V796" s="109" t="str">
        <f>IF(编辑!AF796="","",编辑!AF796)</f>
        <v/>
      </c>
      <c r="W796" s="109" t="str">
        <f>IF(编辑!AH796="","",编辑!AH796)</f>
        <v/>
      </c>
      <c r="X796" s="109" t="str">
        <f>IF(编辑!AI796="","",编辑!AI796)</f>
        <v/>
      </c>
      <c r="Y796" s="109" t="str">
        <f>IF(编辑!AJ796="","",编辑!AJ796)</f>
        <v/>
      </c>
      <c r="Z796" s="109" t="str">
        <f>IF(编辑!AK796="","",编辑!AK796)</f>
        <v/>
      </c>
      <c r="AA796" s="109" t="str">
        <f>IF(编辑!AM796="","",编辑!AM796)</f>
        <v/>
      </c>
      <c r="AB796" s="109" t="str">
        <f>IF(编辑!AN796="","",编辑!AN796)</f>
        <v/>
      </c>
      <c r="AC796" s="111" t="str">
        <f>IF(编辑!AO796="","",编辑!AO796)</f>
        <v/>
      </c>
    </row>
    <row r="797" spans="1:29">
      <c r="A797" s="109">
        <f>IF(编辑!A797="","",编辑!A797)</f>
        <v>140064</v>
      </c>
      <c r="B797" s="109" t="str">
        <f>IF(编辑!B797="","",编辑!B797)</f>
        <v>通缉任务</v>
      </c>
      <c r="C797" s="109">
        <f>IF(编辑!I797="","",编辑!I797)</f>
        <v>650</v>
      </c>
      <c r="D797" s="109">
        <f>IF(编辑!J797="","",编辑!J797)</f>
        <v>0</v>
      </c>
      <c r="E797" s="109" t="str">
        <f>IF(编辑!K797="","",编辑!K797)</f>
        <v/>
      </c>
      <c r="F797" s="109">
        <f>IF(编辑!L797="","",编辑!L797)</f>
        <v>3003</v>
      </c>
      <c r="G797" s="109">
        <f>IF(编辑!N797="","",编辑!N797)</f>
        <v>1</v>
      </c>
      <c r="H797" s="109">
        <f>IF(编辑!O797="","",编辑!O797)</f>
        <v>1</v>
      </c>
      <c r="I797" s="109">
        <f>IF(编辑!P797="","",编辑!P797)</f>
        <v>200</v>
      </c>
      <c r="J797" s="109">
        <f>IF(编辑!Q797="","",编辑!Q797)</f>
        <v>3103</v>
      </c>
      <c r="K797" s="109">
        <f>IF(编辑!S797="","",编辑!S797)</f>
        <v>1</v>
      </c>
      <c r="L797" s="109">
        <f>IF(编辑!T797="","",编辑!T797)</f>
        <v>1</v>
      </c>
      <c r="M797" s="109">
        <f>IF(编辑!U797="","",编辑!U797)</f>
        <v>200</v>
      </c>
      <c r="N797" s="109">
        <f>IF(编辑!V797="","",编辑!V797)</f>
        <v>3403</v>
      </c>
      <c r="O797" s="109">
        <f>IF(编辑!X797="","",编辑!X797)</f>
        <v>1</v>
      </c>
      <c r="P797" s="109">
        <f>IF(编辑!Y797="","",编辑!Y797)</f>
        <v>1</v>
      </c>
      <c r="Q797" s="109">
        <f>IF(编辑!Z797="","",编辑!Z797)</f>
        <v>200</v>
      </c>
      <c r="R797" s="109" t="str">
        <f>IF(编辑!AA797="","",编辑!AA797)</f>
        <v/>
      </c>
      <c r="S797" s="109" t="str">
        <f>IF(编辑!AC797="","",编辑!AC797)</f>
        <v/>
      </c>
      <c r="T797" s="109" t="str">
        <f>IF(编辑!AD797="","",编辑!AD797)</f>
        <v/>
      </c>
      <c r="U797" s="109" t="str">
        <f>IF(编辑!AE797="","",编辑!AE797)</f>
        <v/>
      </c>
      <c r="V797" s="109" t="str">
        <f>IF(编辑!AF797="","",编辑!AF797)</f>
        <v/>
      </c>
      <c r="W797" s="109" t="str">
        <f>IF(编辑!AH797="","",编辑!AH797)</f>
        <v/>
      </c>
      <c r="X797" s="109" t="str">
        <f>IF(编辑!AI797="","",编辑!AI797)</f>
        <v/>
      </c>
      <c r="Y797" s="109" t="str">
        <f>IF(编辑!AJ797="","",编辑!AJ797)</f>
        <v/>
      </c>
      <c r="Z797" s="109" t="str">
        <f>IF(编辑!AK797="","",编辑!AK797)</f>
        <v/>
      </c>
      <c r="AA797" s="109" t="str">
        <f>IF(编辑!AM797="","",编辑!AM797)</f>
        <v/>
      </c>
      <c r="AB797" s="109" t="str">
        <f>IF(编辑!AN797="","",编辑!AN797)</f>
        <v/>
      </c>
      <c r="AC797" s="111" t="str">
        <f>IF(编辑!AO797="","",编辑!AO797)</f>
        <v/>
      </c>
    </row>
    <row r="798" spans="1:29">
      <c r="A798" s="109">
        <f>IF(编辑!A798="","",编辑!A798)</f>
        <v>140065</v>
      </c>
      <c r="B798" s="109" t="str">
        <f>IF(编辑!B798="","",编辑!B798)</f>
        <v>通缉任务</v>
      </c>
      <c r="C798" s="109">
        <f>IF(编辑!I798="","",编辑!I798)</f>
        <v>650</v>
      </c>
      <c r="D798" s="109">
        <f>IF(编辑!J798="","",编辑!J798)</f>
        <v>0</v>
      </c>
      <c r="E798" s="109" t="str">
        <f>IF(编辑!K798="","",编辑!K798)</f>
        <v/>
      </c>
      <c r="F798" s="109">
        <f>IF(编辑!L798="","",编辑!L798)</f>
        <v>3003</v>
      </c>
      <c r="G798" s="109">
        <f>IF(编辑!N798="","",编辑!N798)</f>
        <v>1</v>
      </c>
      <c r="H798" s="109">
        <f>IF(编辑!O798="","",编辑!O798)</f>
        <v>1</v>
      </c>
      <c r="I798" s="109">
        <f>IF(编辑!P798="","",编辑!P798)</f>
        <v>200</v>
      </c>
      <c r="J798" s="109">
        <f>IF(编辑!Q798="","",编辑!Q798)</f>
        <v>3103</v>
      </c>
      <c r="K798" s="109">
        <f>IF(编辑!S798="","",编辑!S798)</f>
        <v>1</v>
      </c>
      <c r="L798" s="109">
        <f>IF(编辑!T798="","",编辑!T798)</f>
        <v>1</v>
      </c>
      <c r="M798" s="109">
        <f>IF(编辑!U798="","",编辑!U798)</f>
        <v>200</v>
      </c>
      <c r="N798" s="109">
        <f>IF(编辑!V798="","",编辑!V798)</f>
        <v>3403</v>
      </c>
      <c r="O798" s="109">
        <f>IF(编辑!X798="","",编辑!X798)</f>
        <v>1</v>
      </c>
      <c r="P798" s="109">
        <f>IF(编辑!Y798="","",编辑!Y798)</f>
        <v>1</v>
      </c>
      <c r="Q798" s="109">
        <f>IF(编辑!Z798="","",编辑!Z798)</f>
        <v>200</v>
      </c>
      <c r="R798" s="109" t="str">
        <f>IF(编辑!AA798="","",编辑!AA798)</f>
        <v/>
      </c>
      <c r="S798" s="109" t="str">
        <f>IF(编辑!AC798="","",编辑!AC798)</f>
        <v/>
      </c>
      <c r="T798" s="109" t="str">
        <f>IF(编辑!AD798="","",编辑!AD798)</f>
        <v/>
      </c>
      <c r="U798" s="109" t="str">
        <f>IF(编辑!AE798="","",编辑!AE798)</f>
        <v/>
      </c>
      <c r="V798" s="109" t="str">
        <f>IF(编辑!AF798="","",编辑!AF798)</f>
        <v/>
      </c>
      <c r="W798" s="109" t="str">
        <f>IF(编辑!AH798="","",编辑!AH798)</f>
        <v/>
      </c>
      <c r="X798" s="109" t="str">
        <f>IF(编辑!AI798="","",编辑!AI798)</f>
        <v/>
      </c>
      <c r="Y798" s="109" t="str">
        <f>IF(编辑!AJ798="","",编辑!AJ798)</f>
        <v/>
      </c>
      <c r="Z798" s="109" t="str">
        <f>IF(编辑!AK798="","",编辑!AK798)</f>
        <v/>
      </c>
      <c r="AA798" s="109" t="str">
        <f>IF(编辑!AM798="","",编辑!AM798)</f>
        <v/>
      </c>
      <c r="AB798" s="109" t="str">
        <f>IF(编辑!AN798="","",编辑!AN798)</f>
        <v/>
      </c>
      <c r="AC798" s="111" t="str">
        <f>IF(编辑!AO798="","",编辑!AO798)</f>
        <v/>
      </c>
    </row>
    <row r="799" spans="1:29">
      <c r="A799" s="109">
        <f>IF(编辑!A799="","",编辑!A799)</f>
        <v>140066</v>
      </c>
      <c r="B799" s="109" t="str">
        <f>IF(编辑!B799="","",编辑!B799)</f>
        <v>通缉任务</v>
      </c>
      <c r="C799" s="109">
        <f>IF(编辑!I799="","",编辑!I799)</f>
        <v>650</v>
      </c>
      <c r="D799" s="109">
        <f>IF(编辑!J799="","",编辑!J799)</f>
        <v>0</v>
      </c>
      <c r="E799" s="109" t="str">
        <f>IF(编辑!K799="","",编辑!K799)</f>
        <v/>
      </c>
      <c r="F799" s="109">
        <f>IF(编辑!L799="","",编辑!L799)</f>
        <v>3003</v>
      </c>
      <c r="G799" s="109">
        <f>IF(编辑!N799="","",编辑!N799)</f>
        <v>1</v>
      </c>
      <c r="H799" s="109">
        <f>IF(编辑!O799="","",编辑!O799)</f>
        <v>1</v>
      </c>
      <c r="I799" s="109">
        <f>IF(编辑!P799="","",编辑!P799)</f>
        <v>200</v>
      </c>
      <c r="J799" s="109">
        <f>IF(编辑!Q799="","",编辑!Q799)</f>
        <v>3103</v>
      </c>
      <c r="K799" s="109">
        <f>IF(编辑!S799="","",编辑!S799)</f>
        <v>1</v>
      </c>
      <c r="L799" s="109">
        <f>IF(编辑!T799="","",编辑!T799)</f>
        <v>1</v>
      </c>
      <c r="M799" s="109">
        <f>IF(编辑!U799="","",编辑!U799)</f>
        <v>200</v>
      </c>
      <c r="N799" s="109">
        <f>IF(编辑!V799="","",编辑!V799)</f>
        <v>3403</v>
      </c>
      <c r="O799" s="109">
        <f>IF(编辑!X799="","",编辑!X799)</f>
        <v>1</v>
      </c>
      <c r="P799" s="109">
        <f>IF(编辑!Y799="","",编辑!Y799)</f>
        <v>1</v>
      </c>
      <c r="Q799" s="109">
        <f>IF(编辑!Z799="","",编辑!Z799)</f>
        <v>200</v>
      </c>
      <c r="R799" s="109" t="str">
        <f>IF(编辑!AA799="","",编辑!AA799)</f>
        <v/>
      </c>
      <c r="S799" s="109" t="str">
        <f>IF(编辑!AC799="","",编辑!AC799)</f>
        <v/>
      </c>
      <c r="T799" s="109" t="str">
        <f>IF(编辑!AD799="","",编辑!AD799)</f>
        <v/>
      </c>
      <c r="U799" s="109" t="str">
        <f>IF(编辑!AE799="","",编辑!AE799)</f>
        <v/>
      </c>
      <c r="V799" s="109" t="str">
        <f>IF(编辑!AF799="","",编辑!AF799)</f>
        <v/>
      </c>
      <c r="W799" s="109" t="str">
        <f>IF(编辑!AH799="","",编辑!AH799)</f>
        <v/>
      </c>
      <c r="X799" s="109" t="str">
        <f>IF(编辑!AI799="","",编辑!AI799)</f>
        <v/>
      </c>
      <c r="Y799" s="109" t="str">
        <f>IF(编辑!AJ799="","",编辑!AJ799)</f>
        <v/>
      </c>
      <c r="Z799" s="109" t="str">
        <f>IF(编辑!AK799="","",编辑!AK799)</f>
        <v/>
      </c>
      <c r="AA799" s="109" t="str">
        <f>IF(编辑!AM799="","",编辑!AM799)</f>
        <v/>
      </c>
      <c r="AB799" s="109" t="str">
        <f>IF(编辑!AN799="","",编辑!AN799)</f>
        <v/>
      </c>
      <c r="AC799" s="111" t="str">
        <f>IF(编辑!AO799="","",编辑!AO799)</f>
        <v/>
      </c>
    </row>
    <row r="800" spans="1:29">
      <c r="A800" s="109">
        <f>IF(编辑!A800="","",编辑!A800)</f>
        <v>140067</v>
      </c>
      <c r="B800" s="109" t="str">
        <f>IF(编辑!B800="","",编辑!B800)</f>
        <v>通缉任务</v>
      </c>
      <c r="C800" s="109">
        <f>IF(编辑!I800="","",编辑!I800)</f>
        <v>650</v>
      </c>
      <c r="D800" s="109">
        <f>IF(编辑!J800="","",编辑!J800)</f>
        <v>0</v>
      </c>
      <c r="E800" s="109" t="str">
        <f>IF(编辑!K800="","",编辑!K800)</f>
        <v/>
      </c>
      <c r="F800" s="109">
        <f>IF(编辑!L800="","",编辑!L800)</f>
        <v>3003</v>
      </c>
      <c r="G800" s="109">
        <f>IF(编辑!N800="","",编辑!N800)</f>
        <v>1</v>
      </c>
      <c r="H800" s="109">
        <f>IF(编辑!O800="","",编辑!O800)</f>
        <v>1</v>
      </c>
      <c r="I800" s="109">
        <f>IF(编辑!P800="","",编辑!P800)</f>
        <v>200</v>
      </c>
      <c r="J800" s="109">
        <f>IF(编辑!Q800="","",编辑!Q800)</f>
        <v>3103</v>
      </c>
      <c r="K800" s="109">
        <f>IF(编辑!S800="","",编辑!S800)</f>
        <v>1</v>
      </c>
      <c r="L800" s="109">
        <f>IF(编辑!T800="","",编辑!T800)</f>
        <v>1</v>
      </c>
      <c r="M800" s="109">
        <f>IF(编辑!U800="","",编辑!U800)</f>
        <v>200</v>
      </c>
      <c r="N800" s="109">
        <f>IF(编辑!V800="","",编辑!V800)</f>
        <v>3403</v>
      </c>
      <c r="O800" s="109">
        <f>IF(编辑!X800="","",编辑!X800)</f>
        <v>1</v>
      </c>
      <c r="P800" s="109">
        <f>IF(编辑!Y800="","",编辑!Y800)</f>
        <v>1</v>
      </c>
      <c r="Q800" s="109">
        <f>IF(编辑!Z800="","",编辑!Z800)</f>
        <v>200</v>
      </c>
      <c r="R800" s="109" t="str">
        <f>IF(编辑!AA800="","",编辑!AA800)</f>
        <v/>
      </c>
      <c r="S800" s="109" t="str">
        <f>IF(编辑!AC800="","",编辑!AC800)</f>
        <v/>
      </c>
      <c r="T800" s="109" t="str">
        <f>IF(编辑!AD800="","",编辑!AD800)</f>
        <v/>
      </c>
      <c r="U800" s="109" t="str">
        <f>IF(编辑!AE800="","",编辑!AE800)</f>
        <v/>
      </c>
      <c r="V800" s="109" t="str">
        <f>IF(编辑!AF800="","",编辑!AF800)</f>
        <v/>
      </c>
      <c r="W800" s="109" t="str">
        <f>IF(编辑!AH800="","",编辑!AH800)</f>
        <v/>
      </c>
      <c r="X800" s="109" t="str">
        <f>IF(编辑!AI800="","",编辑!AI800)</f>
        <v/>
      </c>
      <c r="Y800" s="109" t="str">
        <f>IF(编辑!AJ800="","",编辑!AJ800)</f>
        <v/>
      </c>
      <c r="Z800" s="109" t="str">
        <f>IF(编辑!AK800="","",编辑!AK800)</f>
        <v/>
      </c>
      <c r="AA800" s="109" t="str">
        <f>IF(编辑!AM800="","",编辑!AM800)</f>
        <v/>
      </c>
      <c r="AB800" s="109" t="str">
        <f>IF(编辑!AN800="","",编辑!AN800)</f>
        <v/>
      </c>
      <c r="AC800" s="111" t="str">
        <f>IF(编辑!AO800="","",编辑!AO800)</f>
        <v/>
      </c>
    </row>
    <row r="801" spans="1:29">
      <c r="A801" s="109">
        <f>IF(编辑!A801="","",编辑!A801)</f>
        <v>140068</v>
      </c>
      <c r="B801" s="109" t="str">
        <f>IF(编辑!B801="","",编辑!B801)</f>
        <v>通缉任务</v>
      </c>
      <c r="C801" s="109">
        <f>IF(编辑!I801="","",编辑!I801)</f>
        <v>650</v>
      </c>
      <c r="D801" s="109">
        <f>IF(编辑!J801="","",编辑!J801)</f>
        <v>0</v>
      </c>
      <c r="E801" s="109" t="str">
        <f>IF(编辑!K801="","",编辑!K801)</f>
        <v/>
      </c>
      <c r="F801" s="109">
        <f>IF(编辑!L801="","",编辑!L801)</f>
        <v>3003</v>
      </c>
      <c r="G801" s="109">
        <f>IF(编辑!N801="","",编辑!N801)</f>
        <v>1</v>
      </c>
      <c r="H801" s="109">
        <f>IF(编辑!O801="","",编辑!O801)</f>
        <v>1</v>
      </c>
      <c r="I801" s="109">
        <f>IF(编辑!P801="","",编辑!P801)</f>
        <v>200</v>
      </c>
      <c r="J801" s="109">
        <f>IF(编辑!Q801="","",编辑!Q801)</f>
        <v>3103</v>
      </c>
      <c r="K801" s="109">
        <f>IF(编辑!S801="","",编辑!S801)</f>
        <v>1</v>
      </c>
      <c r="L801" s="109">
        <f>IF(编辑!T801="","",编辑!T801)</f>
        <v>1</v>
      </c>
      <c r="M801" s="109">
        <f>IF(编辑!U801="","",编辑!U801)</f>
        <v>200</v>
      </c>
      <c r="N801" s="109">
        <f>IF(编辑!V801="","",编辑!V801)</f>
        <v>3403</v>
      </c>
      <c r="O801" s="109">
        <f>IF(编辑!X801="","",编辑!X801)</f>
        <v>1</v>
      </c>
      <c r="P801" s="109">
        <f>IF(编辑!Y801="","",编辑!Y801)</f>
        <v>1</v>
      </c>
      <c r="Q801" s="109">
        <f>IF(编辑!Z801="","",编辑!Z801)</f>
        <v>200</v>
      </c>
      <c r="R801" s="109" t="str">
        <f>IF(编辑!AA801="","",编辑!AA801)</f>
        <v/>
      </c>
      <c r="S801" s="109" t="str">
        <f>IF(编辑!AC801="","",编辑!AC801)</f>
        <v/>
      </c>
      <c r="T801" s="109" t="str">
        <f>IF(编辑!AD801="","",编辑!AD801)</f>
        <v/>
      </c>
      <c r="U801" s="109" t="str">
        <f>IF(编辑!AE801="","",编辑!AE801)</f>
        <v/>
      </c>
      <c r="V801" s="109" t="str">
        <f>IF(编辑!AF801="","",编辑!AF801)</f>
        <v/>
      </c>
      <c r="W801" s="109" t="str">
        <f>IF(编辑!AH801="","",编辑!AH801)</f>
        <v/>
      </c>
      <c r="X801" s="109" t="str">
        <f>IF(编辑!AI801="","",编辑!AI801)</f>
        <v/>
      </c>
      <c r="Y801" s="109" t="str">
        <f>IF(编辑!AJ801="","",编辑!AJ801)</f>
        <v/>
      </c>
      <c r="Z801" s="109" t="str">
        <f>IF(编辑!AK801="","",编辑!AK801)</f>
        <v/>
      </c>
      <c r="AA801" s="109" t="str">
        <f>IF(编辑!AM801="","",编辑!AM801)</f>
        <v/>
      </c>
      <c r="AB801" s="109" t="str">
        <f>IF(编辑!AN801="","",编辑!AN801)</f>
        <v/>
      </c>
      <c r="AC801" s="111" t="str">
        <f>IF(编辑!AO801="","",编辑!AO801)</f>
        <v/>
      </c>
    </row>
    <row r="802" spans="1:29">
      <c r="A802" s="109">
        <f>IF(编辑!A802="","",编辑!A802)</f>
        <v>140069</v>
      </c>
      <c r="B802" s="109" t="str">
        <f>IF(编辑!B802="","",编辑!B802)</f>
        <v>通缉任务</v>
      </c>
      <c r="C802" s="109">
        <f>IF(编辑!I802="","",编辑!I802)</f>
        <v>650</v>
      </c>
      <c r="D802" s="109">
        <f>IF(编辑!J802="","",编辑!J802)</f>
        <v>0</v>
      </c>
      <c r="E802" s="109" t="str">
        <f>IF(编辑!K802="","",编辑!K802)</f>
        <v/>
      </c>
      <c r="F802" s="109">
        <f>IF(编辑!L802="","",编辑!L802)</f>
        <v>3003</v>
      </c>
      <c r="G802" s="109">
        <f>IF(编辑!N802="","",编辑!N802)</f>
        <v>1</v>
      </c>
      <c r="H802" s="109">
        <f>IF(编辑!O802="","",编辑!O802)</f>
        <v>1</v>
      </c>
      <c r="I802" s="109">
        <f>IF(编辑!P802="","",编辑!P802)</f>
        <v>200</v>
      </c>
      <c r="J802" s="109">
        <f>IF(编辑!Q802="","",编辑!Q802)</f>
        <v>3103</v>
      </c>
      <c r="K802" s="109">
        <f>IF(编辑!S802="","",编辑!S802)</f>
        <v>1</v>
      </c>
      <c r="L802" s="109">
        <f>IF(编辑!T802="","",编辑!T802)</f>
        <v>1</v>
      </c>
      <c r="M802" s="109">
        <f>IF(编辑!U802="","",编辑!U802)</f>
        <v>200</v>
      </c>
      <c r="N802" s="109">
        <f>IF(编辑!V802="","",编辑!V802)</f>
        <v>3403</v>
      </c>
      <c r="O802" s="109">
        <f>IF(编辑!X802="","",编辑!X802)</f>
        <v>1</v>
      </c>
      <c r="P802" s="109">
        <f>IF(编辑!Y802="","",编辑!Y802)</f>
        <v>1</v>
      </c>
      <c r="Q802" s="109">
        <f>IF(编辑!Z802="","",编辑!Z802)</f>
        <v>200</v>
      </c>
      <c r="R802" s="109" t="str">
        <f>IF(编辑!AA802="","",编辑!AA802)</f>
        <v/>
      </c>
      <c r="S802" s="109" t="str">
        <f>IF(编辑!AC802="","",编辑!AC802)</f>
        <v/>
      </c>
      <c r="T802" s="109" t="str">
        <f>IF(编辑!AD802="","",编辑!AD802)</f>
        <v/>
      </c>
      <c r="U802" s="109" t="str">
        <f>IF(编辑!AE802="","",编辑!AE802)</f>
        <v/>
      </c>
      <c r="V802" s="109" t="str">
        <f>IF(编辑!AF802="","",编辑!AF802)</f>
        <v/>
      </c>
      <c r="W802" s="109" t="str">
        <f>IF(编辑!AH802="","",编辑!AH802)</f>
        <v/>
      </c>
      <c r="X802" s="109" t="str">
        <f>IF(编辑!AI802="","",编辑!AI802)</f>
        <v/>
      </c>
      <c r="Y802" s="109" t="str">
        <f>IF(编辑!AJ802="","",编辑!AJ802)</f>
        <v/>
      </c>
      <c r="Z802" s="109" t="str">
        <f>IF(编辑!AK802="","",编辑!AK802)</f>
        <v/>
      </c>
      <c r="AA802" s="109" t="str">
        <f>IF(编辑!AM802="","",编辑!AM802)</f>
        <v/>
      </c>
      <c r="AB802" s="109" t="str">
        <f>IF(编辑!AN802="","",编辑!AN802)</f>
        <v/>
      </c>
      <c r="AC802" s="111" t="str">
        <f>IF(编辑!AO802="","",编辑!AO802)</f>
        <v/>
      </c>
    </row>
    <row r="803" spans="1:29">
      <c r="A803" s="109">
        <f>IF(编辑!A803="","",编辑!A803)</f>
        <v>140070</v>
      </c>
      <c r="B803" s="109" t="str">
        <f>IF(编辑!B803="","",编辑!B803)</f>
        <v>通缉任务</v>
      </c>
      <c r="C803" s="109">
        <f>IF(编辑!I803="","",编辑!I803)</f>
        <v>650</v>
      </c>
      <c r="D803" s="109">
        <f>IF(编辑!J803="","",编辑!J803)</f>
        <v>0</v>
      </c>
      <c r="E803" s="109" t="str">
        <f>IF(编辑!K803="","",编辑!K803)</f>
        <v/>
      </c>
      <c r="F803" s="109">
        <f>IF(编辑!L803="","",编辑!L803)</f>
        <v>3003</v>
      </c>
      <c r="G803" s="109">
        <f>IF(编辑!N803="","",编辑!N803)</f>
        <v>1</v>
      </c>
      <c r="H803" s="109">
        <f>IF(编辑!O803="","",编辑!O803)</f>
        <v>1</v>
      </c>
      <c r="I803" s="109">
        <f>IF(编辑!P803="","",编辑!P803)</f>
        <v>200</v>
      </c>
      <c r="J803" s="109">
        <f>IF(编辑!Q803="","",编辑!Q803)</f>
        <v>3103</v>
      </c>
      <c r="K803" s="109">
        <f>IF(编辑!S803="","",编辑!S803)</f>
        <v>1</v>
      </c>
      <c r="L803" s="109">
        <f>IF(编辑!T803="","",编辑!T803)</f>
        <v>1</v>
      </c>
      <c r="M803" s="109">
        <f>IF(编辑!U803="","",编辑!U803)</f>
        <v>200</v>
      </c>
      <c r="N803" s="109">
        <f>IF(编辑!V803="","",编辑!V803)</f>
        <v>3403</v>
      </c>
      <c r="O803" s="109">
        <f>IF(编辑!X803="","",编辑!X803)</f>
        <v>1</v>
      </c>
      <c r="P803" s="109">
        <f>IF(编辑!Y803="","",编辑!Y803)</f>
        <v>1</v>
      </c>
      <c r="Q803" s="109">
        <f>IF(编辑!Z803="","",编辑!Z803)</f>
        <v>200</v>
      </c>
      <c r="R803" s="109" t="str">
        <f>IF(编辑!AA803="","",编辑!AA803)</f>
        <v/>
      </c>
      <c r="S803" s="109" t="str">
        <f>IF(编辑!AC803="","",编辑!AC803)</f>
        <v/>
      </c>
      <c r="T803" s="109" t="str">
        <f>IF(编辑!AD803="","",编辑!AD803)</f>
        <v/>
      </c>
      <c r="U803" s="109" t="str">
        <f>IF(编辑!AE803="","",编辑!AE803)</f>
        <v/>
      </c>
      <c r="V803" s="109" t="str">
        <f>IF(编辑!AF803="","",编辑!AF803)</f>
        <v/>
      </c>
      <c r="W803" s="109" t="str">
        <f>IF(编辑!AH803="","",编辑!AH803)</f>
        <v/>
      </c>
      <c r="X803" s="109" t="str">
        <f>IF(编辑!AI803="","",编辑!AI803)</f>
        <v/>
      </c>
      <c r="Y803" s="109" t="str">
        <f>IF(编辑!AJ803="","",编辑!AJ803)</f>
        <v/>
      </c>
      <c r="Z803" s="109" t="str">
        <f>IF(编辑!AK803="","",编辑!AK803)</f>
        <v/>
      </c>
      <c r="AA803" s="109" t="str">
        <f>IF(编辑!AM803="","",编辑!AM803)</f>
        <v/>
      </c>
      <c r="AB803" s="109" t="str">
        <f>IF(编辑!AN803="","",编辑!AN803)</f>
        <v/>
      </c>
      <c r="AC803" s="111" t="str">
        <f>IF(编辑!AO803="","",编辑!AO803)</f>
        <v/>
      </c>
    </row>
    <row r="804" spans="1:29">
      <c r="A804" s="109">
        <f>IF(编辑!A804="","",编辑!A804)</f>
        <v>140071</v>
      </c>
      <c r="B804" s="109" t="str">
        <f>IF(编辑!B804="","",编辑!B804)</f>
        <v>通缉任务</v>
      </c>
      <c r="C804" s="109">
        <f>IF(编辑!I804="","",编辑!I804)</f>
        <v>650</v>
      </c>
      <c r="D804" s="109">
        <f>IF(编辑!J804="","",编辑!J804)</f>
        <v>0</v>
      </c>
      <c r="E804" s="109" t="str">
        <f>IF(编辑!K804="","",编辑!K804)</f>
        <v/>
      </c>
      <c r="F804" s="109">
        <f>IF(编辑!L804="","",编辑!L804)</f>
        <v>3003</v>
      </c>
      <c r="G804" s="109">
        <f>IF(编辑!N804="","",编辑!N804)</f>
        <v>1</v>
      </c>
      <c r="H804" s="109">
        <f>IF(编辑!O804="","",编辑!O804)</f>
        <v>1</v>
      </c>
      <c r="I804" s="109">
        <f>IF(编辑!P804="","",编辑!P804)</f>
        <v>200</v>
      </c>
      <c r="J804" s="109">
        <f>IF(编辑!Q804="","",编辑!Q804)</f>
        <v>3103</v>
      </c>
      <c r="K804" s="109">
        <f>IF(编辑!S804="","",编辑!S804)</f>
        <v>1</v>
      </c>
      <c r="L804" s="109">
        <f>IF(编辑!T804="","",编辑!T804)</f>
        <v>1</v>
      </c>
      <c r="M804" s="109">
        <f>IF(编辑!U804="","",编辑!U804)</f>
        <v>200</v>
      </c>
      <c r="N804" s="109">
        <f>IF(编辑!V804="","",编辑!V804)</f>
        <v>3403</v>
      </c>
      <c r="O804" s="109">
        <f>IF(编辑!X804="","",编辑!X804)</f>
        <v>1</v>
      </c>
      <c r="P804" s="109">
        <f>IF(编辑!Y804="","",编辑!Y804)</f>
        <v>1</v>
      </c>
      <c r="Q804" s="109">
        <f>IF(编辑!Z804="","",编辑!Z804)</f>
        <v>200</v>
      </c>
      <c r="R804" s="109" t="str">
        <f>IF(编辑!AA804="","",编辑!AA804)</f>
        <v/>
      </c>
      <c r="S804" s="109" t="str">
        <f>IF(编辑!AC804="","",编辑!AC804)</f>
        <v/>
      </c>
      <c r="T804" s="109" t="str">
        <f>IF(编辑!AD804="","",编辑!AD804)</f>
        <v/>
      </c>
      <c r="U804" s="109" t="str">
        <f>IF(编辑!AE804="","",编辑!AE804)</f>
        <v/>
      </c>
      <c r="V804" s="109" t="str">
        <f>IF(编辑!AF804="","",编辑!AF804)</f>
        <v/>
      </c>
      <c r="W804" s="109" t="str">
        <f>IF(编辑!AH804="","",编辑!AH804)</f>
        <v/>
      </c>
      <c r="X804" s="109" t="str">
        <f>IF(编辑!AI804="","",编辑!AI804)</f>
        <v/>
      </c>
      <c r="Y804" s="109" t="str">
        <f>IF(编辑!AJ804="","",编辑!AJ804)</f>
        <v/>
      </c>
      <c r="Z804" s="109" t="str">
        <f>IF(编辑!AK804="","",编辑!AK804)</f>
        <v/>
      </c>
      <c r="AA804" s="109" t="str">
        <f>IF(编辑!AM804="","",编辑!AM804)</f>
        <v/>
      </c>
      <c r="AB804" s="109" t="str">
        <f>IF(编辑!AN804="","",编辑!AN804)</f>
        <v/>
      </c>
      <c r="AC804" s="111" t="str">
        <f>IF(编辑!AO804="","",编辑!AO804)</f>
        <v/>
      </c>
    </row>
    <row r="805" spans="1:29">
      <c r="A805" s="109">
        <f>IF(编辑!A805="","",编辑!A805)</f>
        <v>140072</v>
      </c>
      <c r="B805" s="109" t="str">
        <f>IF(编辑!B805="","",编辑!B805)</f>
        <v>通缉任务</v>
      </c>
      <c r="C805" s="109">
        <f>IF(编辑!I805="","",编辑!I805)</f>
        <v>650</v>
      </c>
      <c r="D805" s="109">
        <f>IF(编辑!J805="","",编辑!J805)</f>
        <v>0</v>
      </c>
      <c r="E805" s="109" t="str">
        <f>IF(编辑!K805="","",编辑!K805)</f>
        <v/>
      </c>
      <c r="F805" s="109">
        <f>IF(编辑!L805="","",编辑!L805)</f>
        <v>3003</v>
      </c>
      <c r="G805" s="109">
        <f>IF(编辑!N805="","",编辑!N805)</f>
        <v>1</v>
      </c>
      <c r="H805" s="109">
        <f>IF(编辑!O805="","",编辑!O805)</f>
        <v>1</v>
      </c>
      <c r="I805" s="109">
        <f>IF(编辑!P805="","",编辑!P805)</f>
        <v>200</v>
      </c>
      <c r="J805" s="109">
        <f>IF(编辑!Q805="","",编辑!Q805)</f>
        <v>3103</v>
      </c>
      <c r="K805" s="109">
        <f>IF(编辑!S805="","",编辑!S805)</f>
        <v>1</v>
      </c>
      <c r="L805" s="109">
        <f>IF(编辑!T805="","",编辑!T805)</f>
        <v>1</v>
      </c>
      <c r="M805" s="109">
        <f>IF(编辑!U805="","",编辑!U805)</f>
        <v>200</v>
      </c>
      <c r="N805" s="109">
        <f>IF(编辑!V805="","",编辑!V805)</f>
        <v>3403</v>
      </c>
      <c r="O805" s="109">
        <f>IF(编辑!X805="","",编辑!X805)</f>
        <v>1</v>
      </c>
      <c r="P805" s="109">
        <f>IF(编辑!Y805="","",编辑!Y805)</f>
        <v>1</v>
      </c>
      <c r="Q805" s="109">
        <f>IF(编辑!Z805="","",编辑!Z805)</f>
        <v>200</v>
      </c>
      <c r="R805" s="109" t="str">
        <f>IF(编辑!AA805="","",编辑!AA805)</f>
        <v/>
      </c>
      <c r="S805" s="109" t="str">
        <f>IF(编辑!AC805="","",编辑!AC805)</f>
        <v/>
      </c>
      <c r="T805" s="109" t="str">
        <f>IF(编辑!AD805="","",编辑!AD805)</f>
        <v/>
      </c>
      <c r="U805" s="109" t="str">
        <f>IF(编辑!AE805="","",编辑!AE805)</f>
        <v/>
      </c>
      <c r="V805" s="109" t="str">
        <f>IF(编辑!AF805="","",编辑!AF805)</f>
        <v/>
      </c>
      <c r="W805" s="109" t="str">
        <f>IF(编辑!AH805="","",编辑!AH805)</f>
        <v/>
      </c>
      <c r="X805" s="109" t="str">
        <f>IF(编辑!AI805="","",编辑!AI805)</f>
        <v/>
      </c>
      <c r="Y805" s="109" t="str">
        <f>IF(编辑!AJ805="","",编辑!AJ805)</f>
        <v/>
      </c>
      <c r="Z805" s="109" t="str">
        <f>IF(编辑!AK805="","",编辑!AK805)</f>
        <v/>
      </c>
      <c r="AA805" s="109" t="str">
        <f>IF(编辑!AM805="","",编辑!AM805)</f>
        <v/>
      </c>
      <c r="AB805" s="109" t="str">
        <f>IF(编辑!AN805="","",编辑!AN805)</f>
        <v/>
      </c>
      <c r="AC805" s="111" t="str">
        <f>IF(编辑!AO805="","",编辑!AO805)</f>
        <v/>
      </c>
    </row>
    <row r="806" spans="1:29">
      <c r="A806" s="109">
        <f>IF(编辑!A806="","",编辑!A806)</f>
        <v>140073</v>
      </c>
      <c r="B806" s="109" t="str">
        <f>IF(编辑!B806="","",编辑!B806)</f>
        <v>通缉任务</v>
      </c>
      <c r="C806" s="109">
        <f>IF(编辑!I806="","",编辑!I806)</f>
        <v>650</v>
      </c>
      <c r="D806" s="109">
        <f>IF(编辑!J806="","",编辑!J806)</f>
        <v>0</v>
      </c>
      <c r="E806" s="109" t="str">
        <f>IF(编辑!K806="","",编辑!K806)</f>
        <v/>
      </c>
      <c r="F806" s="109">
        <f>IF(编辑!L806="","",编辑!L806)</f>
        <v>3003</v>
      </c>
      <c r="G806" s="109">
        <f>IF(编辑!N806="","",编辑!N806)</f>
        <v>1</v>
      </c>
      <c r="H806" s="109">
        <f>IF(编辑!O806="","",编辑!O806)</f>
        <v>1</v>
      </c>
      <c r="I806" s="109">
        <f>IF(编辑!P806="","",编辑!P806)</f>
        <v>200</v>
      </c>
      <c r="J806" s="109">
        <f>IF(编辑!Q806="","",编辑!Q806)</f>
        <v>3103</v>
      </c>
      <c r="K806" s="109">
        <f>IF(编辑!S806="","",编辑!S806)</f>
        <v>1</v>
      </c>
      <c r="L806" s="109">
        <f>IF(编辑!T806="","",编辑!T806)</f>
        <v>1</v>
      </c>
      <c r="M806" s="109">
        <f>IF(编辑!U806="","",编辑!U806)</f>
        <v>200</v>
      </c>
      <c r="N806" s="109">
        <f>IF(编辑!V806="","",编辑!V806)</f>
        <v>3403</v>
      </c>
      <c r="O806" s="109">
        <f>IF(编辑!X806="","",编辑!X806)</f>
        <v>1</v>
      </c>
      <c r="P806" s="109">
        <f>IF(编辑!Y806="","",编辑!Y806)</f>
        <v>1</v>
      </c>
      <c r="Q806" s="109">
        <f>IF(编辑!Z806="","",编辑!Z806)</f>
        <v>200</v>
      </c>
      <c r="R806" s="109" t="str">
        <f>IF(编辑!AA806="","",编辑!AA806)</f>
        <v/>
      </c>
      <c r="S806" s="109" t="str">
        <f>IF(编辑!AC806="","",编辑!AC806)</f>
        <v/>
      </c>
      <c r="T806" s="109" t="str">
        <f>IF(编辑!AD806="","",编辑!AD806)</f>
        <v/>
      </c>
      <c r="U806" s="109" t="str">
        <f>IF(编辑!AE806="","",编辑!AE806)</f>
        <v/>
      </c>
      <c r="V806" s="109" t="str">
        <f>IF(编辑!AF806="","",编辑!AF806)</f>
        <v/>
      </c>
      <c r="W806" s="109" t="str">
        <f>IF(编辑!AH806="","",编辑!AH806)</f>
        <v/>
      </c>
      <c r="X806" s="109" t="str">
        <f>IF(编辑!AI806="","",编辑!AI806)</f>
        <v/>
      </c>
      <c r="Y806" s="109" t="str">
        <f>IF(编辑!AJ806="","",编辑!AJ806)</f>
        <v/>
      </c>
      <c r="Z806" s="109" t="str">
        <f>IF(编辑!AK806="","",编辑!AK806)</f>
        <v/>
      </c>
      <c r="AA806" s="109" t="str">
        <f>IF(编辑!AM806="","",编辑!AM806)</f>
        <v/>
      </c>
      <c r="AB806" s="109" t="str">
        <f>IF(编辑!AN806="","",编辑!AN806)</f>
        <v/>
      </c>
      <c r="AC806" s="111" t="str">
        <f>IF(编辑!AO806="","",编辑!AO806)</f>
        <v/>
      </c>
    </row>
    <row r="807" spans="1:29">
      <c r="A807" s="109">
        <f>IF(编辑!A807="","",编辑!A807)</f>
        <v>140074</v>
      </c>
      <c r="B807" s="109" t="str">
        <f>IF(编辑!B807="","",编辑!B807)</f>
        <v>通缉任务</v>
      </c>
      <c r="C807" s="109">
        <f>IF(编辑!I807="","",编辑!I807)</f>
        <v>650</v>
      </c>
      <c r="D807" s="109">
        <f>IF(编辑!J807="","",编辑!J807)</f>
        <v>0</v>
      </c>
      <c r="E807" s="109" t="str">
        <f>IF(编辑!K807="","",编辑!K807)</f>
        <v/>
      </c>
      <c r="F807" s="109">
        <f>IF(编辑!L807="","",编辑!L807)</f>
        <v>3003</v>
      </c>
      <c r="G807" s="109">
        <f>IF(编辑!N807="","",编辑!N807)</f>
        <v>1</v>
      </c>
      <c r="H807" s="109">
        <f>IF(编辑!O807="","",编辑!O807)</f>
        <v>1</v>
      </c>
      <c r="I807" s="109">
        <f>IF(编辑!P807="","",编辑!P807)</f>
        <v>200</v>
      </c>
      <c r="J807" s="109">
        <f>IF(编辑!Q807="","",编辑!Q807)</f>
        <v>3103</v>
      </c>
      <c r="K807" s="109">
        <f>IF(编辑!S807="","",编辑!S807)</f>
        <v>1</v>
      </c>
      <c r="L807" s="109">
        <f>IF(编辑!T807="","",编辑!T807)</f>
        <v>1</v>
      </c>
      <c r="M807" s="109">
        <f>IF(编辑!U807="","",编辑!U807)</f>
        <v>200</v>
      </c>
      <c r="N807" s="109">
        <f>IF(编辑!V807="","",编辑!V807)</f>
        <v>3403</v>
      </c>
      <c r="O807" s="109">
        <f>IF(编辑!X807="","",编辑!X807)</f>
        <v>1</v>
      </c>
      <c r="P807" s="109">
        <f>IF(编辑!Y807="","",编辑!Y807)</f>
        <v>1</v>
      </c>
      <c r="Q807" s="109">
        <f>IF(编辑!Z807="","",编辑!Z807)</f>
        <v>200</v>
      </c>
      <c r="R807" s="109" t="str">
        <f>IF(编辑!AA807="","",编辑!AA807)</f>
        <v/>
      </c>
      <c r="S807" s="109" t="str">
        <f>IF(编辑!AC807="","",编辑!AC807)</f>
        <v/>
      </c>
      <c r="T807" s="109" t="str">
        <f>IF(编辑!AD807="","",编辑!AD807)</f>
        <v/>
      </c>
      <c r="U807" s="109" t="str">
        <f>IF(编辑!AE807="","",编辑!AE807)</f>
        <v/>
      </c>
      <c r="V807" s="109" t="str">
        <f>IF(编辑!AF807="","",编辑!AF807)</f>
        <v/>
      </c>
      <c r="W807" s="109" t="str">
        <f>IF(编辑!AH807="","",编辑!AH807)</f>
        <v/>
      </c>
      <c r="X807" s="109" t="str">
        <f>IF(编辑!AI807="","",编辑!AI807)</f>
        <v/>
      </c>
      <c r="Y807" s="109" t="str">
        <f>IF(编辑!AJ807="","",编辑!AJ807)</f>
        <v/>
      </c>
      <c r="Z807" s="109" t="str">
        <f>IF(编辑!AK807="","",编辑!AK807)</f>
        <v/>
      </c>
      <c r="AA807" s="109" t="str">
        <f>IF(编辑!AM807="","",编辑!AM807)</f>
        <v/>
      </c>
      <c r="AB807" s="109" t="str">
        <f>IF(编辑!AN807="","",编辑!AN807)</f>
        <v/>
      </c>
      <c r="AC807" s="111" t="str">
        <f>IF(编辑!AO807="","",编辑!AO807)</f>
        <v/>
      </c>
    </row>
    <row r="808" spans="1:29">
      <c r="A808" s="109">
        <f>IF(编辑!A808="","",编辑!A808)</f>
        <v>140075</v>
      </c>
      <c r="B808" s="109" t="str">
        <f>IF(编辑!B808="","",编辑!B808)</f>
        <v>通缉任务</v>
      </c>
      <c r="C808" s="109">
        <f>IF(编辑!I808="","",编辑!I808)</f>
        <v>650</v>
      </c>
      <c r="D808" s="109">
        <f>IF(编辑!J808="","",编辑!J808)</f>
        <v>0</v>
      </c>
      <c r="E808" s="109" t="str">
        <f>IF(编辑!K808="","",编辑!K808)</f>
        <v/>
      </c>
      <c r="F808" s="109">
        <f>IF(编辑!L808="","",编辑!L808)</f>
        <v>3003</v>
      </c>
      <c r="G808" s="109">
        <f>IF(编辑!N808="","",编辑!N808)</f>
        <v>1</v>
      </c>
      <c r="H808" s="109">
        <f>IF(编辑!O808="","",编辑!O808)</f>
        <v>1</v>
      </c>
      <c r="I808" s="109">
        <f>IF(编辑!P808="","",编辑!P808)</f>
        <v>200</v>
      </c>
      <c r="J808" s="109">
        <f>IF(编辑!Q808="","",编辑!Q808)</f>
        <v>3103</v>
      </c>
      <c r="K808" s="109">
        <f>IF(编辑!S808="","",编辑!S808)</f>
        <v>1</v>
      </c>
      <c r="L808" s="109">
        <f>IF(编辑!T808="","",编辑!T808)</f>
        <v>1</v>
      </c>
      <c r="M808" s="109">
        <f>IF(编辑!U808="","",编辑!U808)</f>
        <v>200</v>
      </c>
      <c r="N808" s="109">
        <f>IF(编辑!V808="","",编辑!V808)</f>
        <v>3403</v>
      </c>
      <c r="O808" s="109">
        <f>IF(编辑!X808="","",编辑!X808)</f>
        <v>1</v>
      </c>
      <c r="P808" s="109">
        <f>IF(编辑!Y808="","",编辑!Y808)</f>
        <v>1</v>
      </c>
      <c r="Q808" s="109">
        <f>IF(编辑!Z808="","",编辑!Z808)</f>
        <v>200</v>
      </c>
      <c r="R808" s="109" t="str">
        <f>IF(编辑!AA808="","",编辑!AA808)</f>
        <v/>
      </c>
      <c r="S808" s="109" t="str">
        <f>IF(编辑!AC808="","",编辑!AC808)</f>
        <v/>
      </c>
      <c r="T808" s="109" t="str">
        <f>IF(编辑!AD808="","",编辑!AD808)</f>
        <v/>
      </c>
      <c r="U808" s="109" t="str">
        <f>IF(编辑!AE808="","",编辑!AE808)</f>
        <v/>
      </c>
      <c r="V808" s="109" t="str">
        <f>IF(编辑!AF808="","",编辑!AF808)</f>
        <v/>
      </c>
      <c r="W808" s="109" t="str">
        <f>IF(编辑!AH808="","",编辑!AH808)</f>
        <v/>
      </c>
      <c r="X808" s="109" t="str">
        <f>IF(编辑!AI808="","",编辑!AI808)</f>
        <v/>
      </c>
      <c r="Y808" s="109" t="str">
        <f>IF(编辑!AJ808="","",编辑!AJ808)</f>
        <v/>
      </c>
      <c r="Z808" s="109" t="str">
        <f>IF(编辑!AK808="","",编辑!AK808)</f>
        <v/>
      </c>
      <c r="AA808" s="109" t="str">
        <f>IF(编辑!AM808="","",编辑!AM808)</f>
        <v/>
      </c>
      <c r="AB808" s="109" t="str">
        <f>IF(编辑!AN808="","",编辑!AN808)</f>
        <v/>
      </c>
      <c r="AC808" s="111" t="str">
        <f>IF(编辑!AO808="","",编辑!AO808)</f>
        <v/>
      </c>
    </row>
    <row r="809" spans="1:29">
      <c r="A809" s="109">
        <f>IF(编辑!A809="","",编辑!A809)</f>
        <v>140076</v>
      </c>
      <c r="B809" s="109" t="str">
        <f>IF(编辑!B809="","",编辑!B809)</f>
        <v>通缉任务</v>
      </c>
      <c r="C809" s="109">
        <f>IF(编辑!I809="","",编辑!I809)</f>
        <v>860</v>
      </c>
      <c r="D809" s="109">
        <f>IF(编辑!J809="","",编辑!J809)</f>
        <v>0</v>
      </c>
      <c r="E809" s="109" t="str">
        <f>IF(编辑!K809="","",编辑!K809)</f>
        <v/>
      </c>
      <c r="F809" s="109">
        <f>IF(编辑!L809="","",编辑!L809)</f>
        <v>3004</v>
      </c>
      <c r="G809" s="109">
        <f>IF(编辑!N809="","",编辑!N809)</f>
        <v>1</v>
      </c>
      <c r="H809" s="109">
        <f>IF(编辑!O809="","",编辑!O809)</f>
        <v>1</v>
      </c>
      <c r="I809" s="109">
        <f>IF(编辑!P809="","",编辑!P809)</f>
        <v>100</v>
      </c>
      <c r="J809" s="109">
        <f>IF(编辑!Q809="","",编辑!Q809)</f>
        <v>3104</v>
      </c>
      <c r="K809" s="109">
        <f>IF(编辑!S809="","",编辑!S809)</f>
        <v>1</v>
      </c>
      <c r="L809" s="109">
        <f>IF(编辑!T809="","",编辑!T809)</f>
        <v>1</v>
      </c>
      <c r="M809" s="109">
        <f>IF(编辑!U809="","",编辑!U809)</f>
        <v>100</v>
      </c>
      <c r="N809" s="109">
        <f>IF(编辑!V809="","",编辑!V809)</f>
        <v>3404</v>
      </c>
      <c r="O809" s="109">
        <f>IF(编辑!X809="","",编辑!X809)</f>
        <v>1</v>
      </c>
      <c r="P809" s="109">
        <f>IF(编辑!Y809="","",编辑!Y809)</f>
        <v>1</v>
      </c>
      <c r="Q809" s="109">
        <f>IF(编辑!Z809="","",编辑!Z809)</f>
        <v>100</v>
      </c>
      <c r="R809" s="109" t="str">
        <f>IF(编辑!AA809="","",编辑!AA809)</f>
        <v/>
      </c>
      <c r="S809" s="109" t="str">
        <f>IF(编辑!AC809="","",编辑!AC809)</f>
        <v/>
      </c>
      <c r="T809" s="109" t="str">
        <f>IF(编辑!AD809="","",编辑!AD809)</f>
        <v/>
      </c>
      <c r="U809" s="109" t="str">
        <f>IF(编辑!AE809="","",编辑!AE809)</f>
        <v/>
      </c>
      <c r="V809" s="109" t="str">
        <f>IF(编辑!AF809="","",编辑!AF809)</f>
        <v/>
      </c>
      <c r="W809" s="109" t="str">
        <f>IF(编辑!AH809="","",编辑!AH809)</f>
        <v/>
      </c>
      <c r="X809" s="109" t="str">
        <f>IF(编辑!AI809="","",编辑!AI809)</f>
        <v/>
      </c>
      <c r="Y809" s="109" t="str">
        <f>IF(编辑!AJ809="","",编辑!AJ809)</f>
        <v/>
      </c>
      <c r="Z809" s="109" t="str">
        <f>IF(编辑!AK809="","",编辑!AK809)</f>
        <v/>
      </c>
      <c r="AA809" s="109" t="str">
        <f>IF(编辑!AM809="","",编辑!AM809)</f>
        <v/>
      </c>
      <c r="AB809" s="109" t="str">
        <f>IF(编辑!AN809="","",编辑!AN809)</f>
        <v/>
      </c>
      <c r="AC809" s="111" t="str">
        <f>IF(编辑!AO809="","",编辑!AO809)</f>
        <v/>
      </c>
    </row>
    <row r="810" spans="1:29">
      <c r="A810" s="109">
        <f>IF(编辑!A810="","",编辑!A810)</f>
        <v>140077</v>
      </c>
      <c r="B810" s="109" t="str">
        <f>IF(编辑!B810="","",编辑!B810)</f>
        <v>通缉任务</v>
      </c>
      <c r="C810" s="109">
        <f>IF(编辑!I810="","",编辑!I810)</f>
        <v>860</v>
      </c>
      <c r="D810" s="109">
        <f>IF(编辑!J810="","",编辑!J810)</f>
        <v>0</v>
      </c>
      <c r="E810" s="109" t="str">
        <f>IF(编辑!K810="","",编辑!K810)</f>
        <v/>
      </c>
      <c r="F810" s="109">
        <f>IF(编辑!L810="","",编辑!L810)</f>
        <v>3004</v>
      </c>
      <c r="G810" s="109">
        <f>IF(编辑!N810="","",编辑!N810)</f>
        <v>1</v>
      </c>
      <c r="H810" s="109">
        <f>IF(编辑!O810="","",编辑!O810)</f>
        <v>1</v>
      </c>
      <c r="I810" s="109">
        <f>IF(编辑!P810="","",编辑!P810)</f>
        <v>100</v>
      </c>
      <c r="J810" s="109">
        <f>IF(编辑!Q810="","",编辑!Q810)</f>
        <v>3104</v>
      </c>
      <c r="K810" s="109">
        <f>IF(编辑!S810="","",编辑!S810)</f>
        <v>1</v>
      </c>
      <c r="L810" s="109">
        <f>IF(编辑!T810="","",编辑!T810)</f>
        <v>1</v>
      </c>
      <c r="M810" s="109">
        <f>IF(编辑!U810="","",编辑!U810)</f>
        <v>100</v>
      </c>
      <c r="N810" s="109">
        <f>IF(编辑!V810="","",编辑!V810)</f>
        <v>3404</v>
      </c>
      <c r="O810" s="109">
        <f>IF(编辑!X810="","",编辑!X810)</f>
        <v>1</v>
      </c>
      <c r="P810" s="109">
        <f>IF(编辑!Y810="","",编辑!Y810)</f>
        <v>1</v>
      </c>
      <c r="Q810" s="109">
        <f>IF(编辑!Z810="","",编辑!Z810)</f>
        <v>100</v>
      </c>
      <c r="R810" s="109" t="str">
        <f>IF(编辑!AA810="","",编辑!AA810)</f>
        <v/>
      </c>
      <c r="S810" s="109" t="str">
        <f>IF(编辑!AC810="","",编辑!AC810)</f>
        <v/>
      </c>
      <c r="T810" s="109" t="str">
        <f>IF(编辑!AD810="","",编辑!AD810)</f>
        <v/>
      </c>
      <c r="U810" s="109" t="str">
        <f>IF(编辑!AE810="","",编辑!AE810)</f>
        <v/>
      </c>
      <c r="V810" s="109" t="str">
        <f>IF(编辑!AF810="","",编辑!AF810)</f>
        <v/>
      </c>
      <c r="W810" s="109" t="str">
        <f>IF(编辑!AH810="","",编辑!AH810)</f>
        <v/>
      </c>
      <c r="X810" s="109" t="str">
        <f>IF(编辑!AI810="","",编辑!AI810)</f>
        <v/>
      </c>
      <c r="Y810" s="109" t="str">
        <f>IF(编辑!AJ810="","",编辑!AJ810)</f>
        <v/>
      </c>
      <c r="Z810" s="109" t="str">
        <f>IF(编辑!AK810="","",编辑!AK810)</f>
        <v/>
      </c>
      <c r="AA810" s="109" t="str">
        <f>IF(编辑!AM810="","",编辑!AM810)</f>
        <v/>
      </c>
      <c r="AB810" s="109" t="str">
        <f>IF(编辑!AN810="","",编辑!AN810)</f>
        <v/>
      </c>
      <c r="AC810" s="111" t="str">
        <f>IF(编辑!AO810="","",编辑!AO810)</f>
        <v/>
      </c>
    </row>
    <row r="811" spans="1:29">
      <c r="A811" s="109">
        <f>IF(编辑!A811="","",编辑!A811)</f>
        <v>140078</v>
      </c>
      <c r="B811" s="109" t="str">
        <f>IF(编辑!B811="","",编辑!B811)</f>
        <v>通缉任务</v>
      </c>
      <c r="C811" s="109">
        <f>IF(编辑!I811="","",编辑!I811)</f>
        <v>860</v>
      </c>
      <c r="D811" s="109">
        <f>IF(编辑!J811="","",编辑!J811)</f>
        <v>0</v>
      </c>
      <c r="E811" s="109" t="str">
        <f>IF(编辑!K811="","",编辑!K811)</f>
        <v/>
      </c>
      <c r="F811" s="109">
        <f>IF(编辑!L811="","",编辑!L811)</f>
        <v>3004</v>
      </c>
      <c r="G811" s="109">
        <f>IF(编辑!N811="","",编辑!N811)</f>
        <v>1</v>
      </c>
      <c r="H811" s="109">
        <f>IF(编辑!O811="","",编辑!O811)</f>
        <v>1</v>
      </c>
      <c r="I811" s="109">
        <f>IF(编辑!P811="","",编辑!P811)</f>
        <v>100</v>
      </c>
      <c r="J811" s="109">
        <f>IF(编辑!Q811="","",编辑!Q811)</f>
        <v>3104</v>
      </c>
      <c r="K811" s="109">
        <f>IF(编辑!S811="","",编辑!S811)</f>
        <v>1</v>
      </c>
      <c r="L811" s="109">
        <f>IF(编辑!T811="","",编辑!T811)</f>
        <v>1</v>
      </c>
      <c r="M811" s="109">
        <f>IF(编辑!U811="","",编辑!U811)</f>
        <v>100</v>
      </c>
      <c r="N811" s="109">
        <f>IF(编辑!V811="","",编辑!V811)</f>
        <v>3404</v>
      </c>
      <c r="O811" s="109">
        <f>IF(编辑!X811="","",编辑!X811)</f>
        <v>1</v>
      </c>
      <c r="P811" s="109">
        <f>IF(编辑!Y811="","",编辑!Y811)</f>
        <v>1</v>
      </c>
      <c r="Q811" s="109">
        <f>IF(编辑!Z811="","",编辑!Z811)</f>
        <v>100</v>
      </c>
      <c r="R811" s="109" t="str">
        <f>IF(编辑!AA811="","",编辑!AA811)</f>
        <v/>
      </c>
      <c r="S811" s="109" t="str">
        <f>IF(编辑!AC811="","",编辑!AC811)</f>
        <v/>
      </c>
      <c r="T811" s="109" t="str">
        <f>IF(编辑!AD811="","",编辑!AD811)</f>
        <v/>
      </c>
      <c r="U811" s="109" t="str">
        <f>IF(编辑!AE811="","",编辑!AE811)</f>
        <v/>
      </c>
      <c r="V811" s="109" t="str">
        <f>IF(编辑!AF811="","",编辑!AF811)</f>
        <v/>
      </c>
      <c r="W811" s="109" t="str">
        <f>IF(编辑!AH811="","",编辑!AH811)</f>
        <v/>
      </c>
      <c r="X811" s="109" t="str">
        <f>IF(编辑!AI811="","",编辑!AI811)</f>
        <v/>
      </c>
      <c r="Y811" s="109" t="str">
        <f>IF(编辑!AJ811="","",编辑!AJ811)</f>
        <v/>
      </c>
      <c r="Z811" s="109" t="str">
        <f>IF(编辑!AK811="","",编辑!AK811)</f>
        <v/>
      </c>
      <c r="AA811" s="109" t="str">
        <f>IF(编辑!AM811="","",编辑!AM811)</f>
        <v/>
      </c>
      <c r="AB811" s="109" t="str">
        <f>IF(编辑!AN811="","",编辑!AN811)</f>
        <v/>
      </c>
      <c r="AC811" s="111" t="str">
        <f>IF(编辑!AO811="","",编辑!AO811)</f>
        <v/>
      </c>
    </row>
    <row r="812" spans="1:29">
      <c r="A812" s="109">
        <f>IF(编辑!A812="","",编辑!A812)</f>
        <v>140079</v>
      </c>
      <c r="B812" s="109" t="str">
        <f>IF(编辑!B812="","",编辑!B812)</f>
        <v>通缉任务</v>
      </c>
      <c r="C812" s="109">
        <f>IF(编辑!I812="","",编辑!I812)</f>
        <v>860</v>
      </c>
      <c r="D812" s="109">
        <f>IF(编辑!J812="","",编辑!J812)</f>
        <v>0</v>
      </c>
      <c r="E812" s="109" t="str">
        <f>IF(编辑!K812="","",编辑!K812)</f>
        <v/>
      </c>
      <c r="F812" s="109">
        <f>IF(编辑!L812="","",编辑!L812)</f>
        <v>3004</v>
      </c>
      <c r="G812" s="109">
        <f>IF(编辑!N812="","",编辑!N812)</f>
        <v>1</v>
      </c>
      <c r="H812" s="109">
        <f>IF(编辑!O812="","",编辑!O812)</f>
        <v>1</v>
      </c>
      <c r="I812" s="109">
        <f>IF(编辑!P812="","",编辑!P812)</f>
        <v>100</v>
      </c>
      <c r="J812" s="109">
        <f>IF(编辑!Q812="","",编辑!Q812)</f>
        <v>3104</v>
      </c>
      <c r="K812" s="109">
        <f>IF(编辑!S812="","",编辑!S812)</f>
        <v>1</v>
      </c>
      <c r="L812" s="109">
        <f>IF(编辑!T812="","",编辑!T812)</f>
        <v>1</v>
      </c>
      <c r="M812" s="109">
        <f>IF(编辑!U812="","",编辑!U812)</f>
        <v>100</v>
      </c>
      <c r="N812" s="109">
        <f>IF(编辑!V812="","",编辑!V812)</f>
        <v>3404</v>
      </c>
      <c r="O812" s="109">
        <f>IF(编辑!X812="","",编辑!X812)</f>
        <v>1</v>
      </c>
      <c r="P812" s="109">
        <f>IF(编辑!Y812="","",编辑!Y812)</f>
        <v>1</v>
      </c>
      <c r="Q812" s="109">
        <f>IF(编辑!Z812="","",编辑!Z812)</f>
        <v>100</v>
      </c>
      <c r="R812" s="109" t="str">
        <f>IF(编辑!AA812="","",编辑!AA812)</f>
        <v/>
      </c>
      <c r="S812" s="109" t="str">
        <f>IF(编辑!AC812="","",编辑!AC812)</f>
        <v/>
      </c>
      <c r="T812" s="109" t="str">
        <f>IF(编辑!AD812="","",编辑!AD812)</f>
        <v/>
      </c>
      <c r="U812" s="109" t="str">
        <f>IF(编辑!AE812="","",编辑!AE812)</f>
        <v/>
      </c>
      <c r="V812" s="109" t="str">
        <f>IF(编辑!AF812="","",编辑!AF812)</f>
        <v/>
      </c>
      <c r="W812" s="109" t="str">
        <f>IF(编辑!AH812="","",编辑!AH812)</f>
        <v/>
      </c>
      <c r="X812" s="109" t="str">
        <f>IF(编辑!AI812="","",编辑!AI812)</f>
        <v/>
      </c>
      <c r="Y812" s="109" t="str">
        <f>IF(编辑!AJ812="","",编辑!AJ812)</f>
        <v/>
      </c>
      <c r="Z812" s="109" t="str">
        <f>IF(编辑!AK812="","",编辑!AK812)</f>
        <v/>
      </c>
      <c r="AA812" s="109" t="str">
        <f>IF(编辑!AM812="","",编辑!AM812)</f>
        <v/>
      </c>
      <c r="AB812" s="109" t="str">
        <f>IF(编辑!AN812="","",编辑!AN812)</f>
        <v/>
      </c>
      <c r="AC812" s="111" t="str">
        <f>IF(编辑!AO812="","",编辑!AO812)</f>
        <v/>
      </c>
    </row>
    <row r="813" spans="1:29">
      <c r="A813" s="109">
        <f>IF(编辑!A813="","",编辑!A813)</f>
        <v>140080</v>
      </c>
      <c r="B813" s="109" t="str">
        <f>IF(编辑!B813="","",编辑!B813)</f>
        <v>通缉任务</v>
      </c>
      <c r="C813" s="109">
        <f>IF(编辑!I813="","",编辑!I813)</f>
        <v>860</v>
      </c>
      <c r="D813" s="109">
        <f>IF(编辑!J813="","",编辑!J813)</f>
        <v>0</v>
      </c>
      <c r="E813" s="109" t="str">
        <f>IF(编辑!K813="","",编辑!K813)</f>
        <v/>
      </c>
      <c r="F813" s="109">
        <f>IF(编辑!L813="","",编辑!L813)</f>
        <v>3004</v>
      </c>
      <c r="G813" s="109">
        <f>IF(编辑!N813="","",编辑!N813)</f>
        <v>1</v>
      </c>
      <c r="H813" s="109">
        <f>IF(编辑!O813="","",编辑!O813)</f>
        <v>1</v>
      </c>
      <c r="I813" s="109">
        <f>IF(编辑!P813="","",编辑!P813)</f>
        <v>100</v>
      </c>
      <c r="J813" s="109">
        <f>IF(编辑!Q813="","",编辑!Q813)</f>
        <v>3104</v>
      </c>
      <c r="K813" s="109">
        <f>IF(编辑!S813="","",编辑!S813)</f>
        <v>1</v>
      </c>
      <c r="L813" s="109">
        <f>IF(编辑!T813="","",编辑!T813)</f>
        <v>1</v>
      </c>
      <c r="M813" s="109">
        <f>IF(编辑!U813="","",编辑!U813)</f>
        <v>100</v>
      </c>
      <c r="N813" s="109">
        <f>IF(编辑!V813="","",编辑!V813)</f>
        <v>3404</v>
      </c>
      <c r="O813" s="109">
        <f>IF(编辑!X813="","",编辑!X813)</f>
        <v>1</v>
      </c>
      <c r="P813" s="109">
        <f>IF(编辑!Y813="","",编辑!Y813)</f>
        <v>1</v>
      </c>
      <c r="Q813" s="109">
        <f>IF(编辑!Z813="","",编辑!Z813)</f>
        <v>100</v>
      </c>
      <c r="R813" s="109" t="str">
        <f>IF(编辑!AA813="","",编辑!AA813)</f>
        <v/>
      </c>
      <c r="S813" s="109" t="str">
        <f>IF(编辑!AC813="","",编辑!AC813)</f>
        <v/>
      </c>
      <c r="T813" s="109" t="str">
        <f>IF(编辑!AD813="","",编辑!AD813)</f>
        <v/>
      </c>
      <c r="U813" s="109" t="str">
        <f>IF(编辑!AE813="","",编辑!AE813)</f>
        <v/>
      </c>
      <c r="V813" s="109" t="str">
        <f>IF(编辑!AF813="","",编辑!AF813)</f>
        <v/>
      </c>
      <c r="W813" s="109" t="str">
        <f>IF(编辑!AH813="","",编辑!AH813)</f>
        <v/>
      </c>
      <c r="X813" s="109" t="str">
        <f>IF(编辑!AI813="","",编辑!AI813)</f>
        <v/>
      </c>
      <c r="Y813" s="109" t="str">
        <f>IF(编辑!AJ813="","",编辑!AJ813)</f>
        <v/>
      </c>
      <c r="Z813" s="109" t="str">
        <f>IF(编辑!AK813="","",编辑!AK813)</f>
        <v/>
      </c>
      <c r="AA813" s="109" t="str">
        <f>IF(编辑!AM813="","",编辑!AM813)</f>
        <v/>
      </c>
      <c r="AB813" s="109" t="str">
        <f>IF(编辑!AN813="","",编辑!AN813)</f>
        <v/>
      </c>
      <c r="AC813" s="111" t="str">
        <f>IF(编辑!AO813="","",编辑!AO813)</f>
        <v/>
      </c>
    </row>
    <row r="814" spans="1:29">
      <c r="A814" s="109">
        <f>IF(编辑!A814="","",编辑!A814)</f>
        <v>140081</v>
      </c>
      <c r="B814" s="109" t="str">
        <f>IF(编辑!B814="","",编辑!B814)</f>
        <v>通缉任务</v>
      </c>
      <c r="C814" s="109">
        <f>IF(编辑!I814="","",编辑!I814)</f>
        <v>860</v>
      </c>
      <c r="D814" s="109">
        <f>IF(编辑!J814="","",编辑!J814)</f>
        <v>0</v>
      </c>
      <c r="E814" s="109" t="str">
        <f>IF(编辑!K814="","",编辑!K814)</f>
        <v/>
      </c>
      <c r="F814" s="109">
        <f>IF(编辑!L814="","",编辑!L814)</f>
        <v>3004</v>
      </c>
      <c r="G814" s="109">
        <f>IF(编辑!N814="","",编辑!N814)</f>
        <v>1</v>
      </c>
      <c r="H814" s="109">
        <f>IF(编辑!O814="","",编辑!O814)</f>
        <v>1</v>
      </c>
      <c r="I814" s="109">
        <f>IF(编辑!P814="","",编辑!P814)</f>
        <v>100</v>
      </c>
      <c r="J814" s="109">
        <f>IF(编辑!Q814="","",编辑!Q814)</f>
        <v>3104</v>
      </c>
      <c r="K814" s="109">
        <f>IF(编辑!S814="","",编辑!S814)</f>
        <v>1</v>
      </c>
      <c r="L814" s="109">
        <f>IF(编辑!T814="","",编辑!T814)</f>
        <v>1</v>
      </c>
      <c r="M814" s="109">
        <f>IF(编辑!U814="","",编辑!U814)</f>
        <v>100</v>
      </c>
      <c r="N814" s="109">
        <f>IF(编辑!V814="","",编辑!V814)</f>
        <v>3404</v>
      </c>
      <c r="O814" s="109">
        <f>IF(编辑!X814="","",编辑!X814)</f>
        <v>1</v>
      </c>
      <c r="P814" s="109">
        <f>IF(编辑!Y814="","",编辑!Y814)</f>
        <v>1</v>
      </c>
      <c r="Q814" s="109">
        <f>IF(编辑!Z814="","",编辑!Z814)</f>
        <v>100</v>
      </c>
      <c r="R814" s="109" t="str">
        <f>IF(编辑!AA814="","",编辑!AA814)</f>
        <v/>
      </c>
      <c r="S814" s="109" t="str">
        <f>IF(编辑!AC814="","",编辑!AC814)</f>
        <v/>
      </c>
      <c r="T814" s="109" t="str">
        <f>IF(编辑!AD814="","",编辑!AD814)</f>
        <v/>
      </c>
      <c r="U814" s="109" t="str">
        <f>IF(编辑!AE814="","",编辑!AE814)</f>
        <v/>
      </c>
      <c r="V814" s="109" t="str">
        <f>IF(编辑!AF814="","",编辑!AF814)</f>
        <v/>
      </c>
      <c r="W814" s="109" t="str">
        <f>IF(编辑!AH814="","",编辑!AH814)</f>
        <v/>
      </c>
      <c r="X814" s="109" t="str">
        <f>IF(编辑!AI814="","",编辑!AI814)</f>
        <v/>
      </c>
      <c r="Y814" s="109" t="str">
        <f>IF(编辑!AJ814="","",编辑!AJ814)</f>
        <v/>
      </c>
      <c r="Z814" s="109" t="str">
        <f>IF(编辑!AK814="","",编辑!AK814)</f>
        <v/>
      </c>
      <c r="AA814" s="109" t="str">
        <f>IF(编辑!AM814="","",编辑!AM814)</f>
        <v/>
      </c>
      <c r="AB814" s="109" t="str">
        <f>IF(编辑!AN814="","",编辑!AN814)</f>
        <v/>
      </c>
      <c r="AC814" s="111" t="str">
        <f>IF(编辑!AO814="","",编辑!AO814)</f>
        <v/>
      </c>
    </row>
    <row r="815" spans="1:29">
      <c r="A815" s="109">
        <f>IF(编辑!A815="","",编辑!A815)</f>
        <v>140082</v>
      </c>
      <c r="B815" s="109" t="str">
        <f>IF(编辑!B815="","",编辑!B815)</f>
        <v>通缉任务</v>
      </c>
      <c r="C815" s="109">
        <f>IF(编辑!I815="","",编辑!I815)</f>
        <v>860</v>
      </c>
      <c r="D815" s="109">
        <f>IF(编辑!J815="","",编辑!J815)</f>
        <v>0</v>
      </c>
      <c r="E815" s="109" t="str">
        <f>IF(编辑!K815="","",编辑!K815)</f>
        <v/>
      </c>
      <c r="F815" s="109">
        <f>IF(编辑!L815="","",编辑!L815)</f>
        <v>3004</v>
      </c>
      <c r="G815" s="109">
        <f>IF(编辑!N815="","",编辑!N815)</f>
        <v>1</v>
      </c>
      <c r="H815" s="109">
        <f>IF(编辑!O815="","",编辑!O815)</f>
        <v>1</v>
      </c>
      <c r="I815" s="109">
        <f>IF(编辑!P815="","",编辑!P815)</f>
        <v>100</v>
      </c>
      <c r="J815" s="109">
        <f>IF(编辑!Q815="","",编辑!Q815)</f>
        <v>3104</v>
      </c>
      <c r="K815" s="109">
        <f>IF(编辑!S815="","",编辑!S815)</f>
        <v>1</v>
      </c>
      <c r="L815" s="109">
        <f>IF(编辑!T815="","",编辑!T815)</f>
        <v>1</v>
      </c>
      <c r="M815" s="109">
        <f>IF(编辑!U815="","",编辑!U815)</f>
        <v>100</v>
      </c>
      <c r="N815" s="109">
        <f>IF(编辑!V815="","",编辑!V815)</f>
        <v>3404</v>
      </c>
      <c r="O815" s="109">
        <f>IF(编辑!X815="","",编辑!X815)</f>
        <v>1</v>
      </c>
      <c r="P815" s="109">
        <f>IF(编辑!Y815="","",编辑!Y815)</f>
        <v>1</v>
      </c>
      <c r="Q815" s="109">
        <f>IF(编辑!Z815="","",编辑!Z815)</f>
        <v>100</v>
      </c>
      <c r="R815" s="109" t="str">
        <f>IF(编辑!AA815="","",编辑!AA815)</f>
        <v/>
      </c>
      <c r="S815" s="109" t="str">
        <f>IF(编辑!AC815="","",编辑!AC815)</f>
        <v/>
      </c>
      <c r="T815" s="109" t="str">
        <f>IF(编辑!AD815="","",编辑!AD815)</f>
        <v/>
      </c>
      <c r="U815" s="109" t="str">
        <f>IF(编辑!AE815="","",编辑!AE815)</f>
        <v/>
      </c>
      <c r="V815" s="109" t="str">
        <f>IF(编辑!AF815="","",编辑!AF815)</f>
        <v/>
      </c>
      <c r="W815" s="109" t="str">
        <f>IF(编辑!AH815="","",编辑!AH815)</f>
        <v/>
      </c>
      <c r="X815" s="109" t="str">
        <f>IF(编辑!AI815="","",编辑!AI815)</f>
        <v/>
      </c>
      <c r="Y815" s="109" t="str">
        <f>IF(编辑!AJ815="","",编辑!AJ815)</f>
        <v/>
      </c>
      <c r="Z815" s="109" t="str">
        <f>IF(编辑!AK815="","",编辑!AK815)</f>
        <v/>
      </c>
      <c r="AA815" s="109" t="str">
        <f>IF(编辑!AM815="","",编辑!AM815)</f>
        <v/>
      </c>
      <c r="AB815" s="109" t="str">
        <f>IF(编辑!AN815="","",编辑!AN815)</f>
        <v/>
      </c>
      <c r="AC815" s="111" t="str">
        <f>IF(编辑!AO815="","",编辑!AO815)</f>
        <v/>
      </c>
    </row>
    <row r="816" spans="1:29">
      <c r="A816" s="109">
        <f>IF(编辑!A816="","",编辑!A816)</f>
        <v>140083</v>
      </c>
      <c r="B816" s="109" t="str">
        <f>IF(编辑!B816="","",编辑!B816)</f>
        <v>通缉任务</v>
      </c>
      <c r="C816" s="109">
        <f>IF(编辑!I816="","",编辑!I816)</f>
        <v>860</v>
      </c>
      <c r="D816" s="109">
        <f>IF(编辑!J816="","",编辑!J816)</f>
        <v>0</v>
      </c>
      <c r="E816" s="109" t="str">
        <f>IF(编辑!K816="","",编辑!K816)</f>
        <v/>
      </c>
      <c r="F816" s="109">
        <f>IF(编辑!L816="","",编辑!L816)</f>
        <v>3004</v>
      </c>
      <c r="G816" s="109">
        <f>IF(编辑!N816="","",编辑!N816)</f>
        <v>1</v>
      </c>
      <c r="H816" s="109">
        <f>IF(编辑!O816="","",编辑!O816)</f>
        <v>1</v>
      </c>
      <c r="I816" s="109">
        <f>IF(编辑!P816="","",编辑!P816)</f>
        <v>100</v>
      </c>
      <c r="J816" s="109">
        <f>IF(编辑!Q816="","",编辑!Q816)</f>
        <v>3104</v>
      </c>
      <c r="K816" s="109">
        <f>IF(编辑!S816="","",编辑!S816)</f>
        <v>1</v>
      </c>
      <c r="L816" s="109">
        <f>IF(编辑!T816="","",编辑!T816)</f>
        <v>1</v>
      </c>
      <c r="M816" s="109">
        <f>IF(编辑!U816="","",编辑!U816)</f>
        <v>100</v>
      </c>
      <c r="N816" s="109">
        <f>IF(编辑!V816="","",编辑!V816)</f>
        <v>3404</v>
      </c>
      <c r="O816" s="109">
        <f>IF(编辑!X816="","",编辑!X816)</f>
        <v>1</v>
      </c>
      <c r="P816" s="109">
        <f>IF(编辑!Y816="","",编辑!Y816)</f>
        <v>1</v>
      </c>
      <c r="Q816" s="109">
        <f>IF(编辑!Z816="","",编辑!Z816)</f>
        <v>100</v>
      </c>
      <c r="R816" s="109" t="str">
        <f>IF(编辑!AA816="","",编辑!AA816)</f>
        <v/>
      </c>
      <c r="S816" s="109" t="str">
        <f>IF(编辑!AC816="","",编辑!AC816)</f>
        <v/>
      </c>
      <c r="T816" s="109" t="str">
        <f>IF(编辑!AD816="","",编辑!AD816)</f>
        <v/>
      </c>
      <c r="U816" s="109" t="str">
        <f>IF(编辑!AE816="","",编辑!AE816)</f>
        <v/>
      </c>
      <c r="V816" s="109" t="str">
        <f>IF(编辑!AF816="","",编辑!AF816)</f>
        <v/>
      </c>
      <c r="W816" s="109" t="str">
        <f>IF(编辑!AH816="","",编辑!AH816)</f>
        <v/>
      </c>
      <c r="X816" s="109" t="str">
        <f>IF(编辑!AI816="","",编辑!AI816)</f>
        <v/>
      </c>
      <c r="Y816" s="109" t="str">
        <f>IF(编辑!AJ816="","",编辑!AJ816)</f>
        <v/>
      </c>
      <c r="Z816" s="109" t="str">
        <f>IF(编辑!AK816="","",编辑!AK816)</f>
        <v/>
      </c>
      <c r="AA816" s="109" t="str">
        <f>IF(编辑!AM816="","",编辑!AM816)</f>
        <v/>
      </c>
      <c r="AB816" s="109" t="str">
        <f>IF(编辑!AN816="","",编辑!AN816)</f>
        <v/>
      </c>
      <c r="AC816" s="111" t="str">
        <f>IF(编辑!AO816="","",编辑!AO816)</f>
        <v/>
      </c>
    </row>
    <row r="817" spans="1:29">
      <c r="A817" s="109">
        <f>IF(编辑!A817="","",编辑!A817)</f>
        <v>140084</v>
      </c>
      <c r="B817" s="109" t="str">
        <f>IF(编辑!B817="","",编辑!B817)</f>
        <v>通缉任务</v>
      </c>
      <c r="C817" s="109">
        <f>IF(编辑!I817="","",编辑!I817)</f>
        <v>860</v>
      </c>
      <c r="D817" s="109">
        <f>IF(编辑!J817="","",编辑!J817)</f>
        <v>0</v>
      </c>
      <c r="E817" s="109" t="str">
        <f>IF(编辑!K817="","",编辑!K817)</f>
        <v/>
      </c>
      <c r="F817" s="109">
        <f>IF(编辑!L817="","",编辑!L817)</f>
        <v>3004</v>
      </c>
      <c r="G817" s="109">
        <f>IF(编辑!N817="","",编辑!N817)</f>
        <v>1</v>
      </c>
      <c r="H817" s="109">
        <f>IF(编辑!O817="","",编辑!O817)</f>
        <v>1</v>
      </c>
      <c r="I817" s="109">
        <f>IF(编辑!P817="","",编辑!P817)</f>
        <v>100</v>
      </c>
      <c r="J817" s="109">
        <f>IF(编辑!Q817="","",编辑!Q817)</f>
        <v>3104</v>
      </c>
      <c r="K817" s="109">
        <f>IF(编辑!S817="","",编辑!S817)</f>
        <v>1</v>
      </c>
      <c r="L817" s="109">
        <f>IF(编辑!T817="","",编辑!T817)</f>
        <v>1</v>
      </c>
      <c r="M817" s="109">
        <f>IF(编辑!U817="","",编辑!U817)</f>
        <v>100</v>
      </c>
      <c r="N817" s="109">
        <f>IF(编辑!V817="","",编辑!V817)</f>
        <v>3404</v>
      </c>
      <c r="O817" s="109">
        <f>IF(编辑!X817="","",编辑!X817)</f>
        <v>1</v>
      </c>
      <c r="P817" s="109">
        <f>IF(编辑!Y817="","",编辑!Y817)</f>
        <v>1</v>
      </c>
      <c r="Q817" s="109">
        <f>IF(编辑!Z817="","",编辑!Z817)</f>
        <v>100</v>
      </c>
      <c r="R817" s="109" t="str">
        <f>IF(编辑!AA817="","",编辑!AA817)</f>
        <v/>
      </c>
      <c r="S817" s="109" t="str">
        <f>IF(编辑!AC817="","",编辑!AC817)</f>
        <v/>
      </c>
      <c r="T817" s="109" t="str">
        <f>IF(编辑!AD817="","",编辑!AD817)</f>
        <v/>
      </c>
      <c r="U817" s="109" t="str">
        <f>IF(编辑!AE817="","",编辑!AE817)</f>
        <v/>
      </c>
      <c r="V817" s="109" t="str">
        <f>IF(编辑!AF817="","",编辑!AF817)</f>
        <v/>
      </c>
      <c r="W817" s="109" t="str">
        <f>IF(编辑!AH817="","",编辑!AH817)</f>
        <v/>
      </c>
      <c r="X817" s="109" t="str">
        <f>IF(编辑!AI817="","",编辑!AI817)</f>
        <v/>
      </c>
      <c r="Y817" s="109" t="str">
        <f>IF(编辑!AJ817="","",编辑!AJ817)</f>
        <v/>
      </c>
      <c r="Z817" s="109" t="str">
        <f>IF(编辑!AK817="","",编辑!AK817)</f>
        <v/>
      </c>
      <c r="AA817" s="109" t="str">
        <f>IF(编辑!AM817="","",编辑!AM817)</f>
        <v/>
      </c>
      <c r="AB817" s="109" t="str">
        <f>IF(编辑!AN817="","",编辑!AN817)</f>
        <v/>
      </c>
      <c r="AC817" s="111" t="str">
        <f>IF(编辑!AO817="","",编辑!AO817)</f>
        <v/>
      </c>
    </row>
    <row r="818" spans="1:29">
      <c r="A818" s="109">
        <f>IF(编辑!A818="","",编辑!A818)</f>
        <v>140085</v>
      </c>
      <c r="B818" s="109" t="str">
        <f>IF(编辑!B818="","",编辑!B818)</f>
        <v>通缉任务</v>
      </c>
      <c r="C818" s="109">
        <f>IF(编辑!I818="","",编辑!I818)</f>
        <v>860</v>
      </c>
      <c r="D818" s="109">
        <f>IF(编辑!J818="","",编辑!J818)</f>
        <v>0</v>
      </c>
      <c r="E818" s="109" t="str">
        <f>IF(编辑!K818="","",编辑!K818)</f>
        <v/>
      </c>
      <c r="F818" s="109">
        <f>IF(编辑!L818="","",编辑!L818)</f>
        <v>3004</v>
      </c>
      <c r="G818" s="109">
        <f>IF(编辑!N818="","",编辑!N818)</f>
        <v>1</v>
      </c>
      <c r="H818" s="109">
        <f>IF(编辑!O818="","",编辑!O818)</f>
        <v>1</v>
      </c>
      <c r="I818" s="109">
        <f>IF(编辑!P818="","",编辑!P818)</f>
        <v>100</v>
      </c>
      <c r="J818" s="109">
        <f>IF(编辑!Q818="","",编辑!Q818)</f>
        <v>3104</v>
      </c>
      <c r="K818" s="109">
        <f>IF(编辑!S818="","",编辑!S818)</f>
        <v>1</v>
      </c>
      <c r="L818" s="109">
        <f>IF(编辑!T818="","",编辑!T818)</f>
        <v>1</v>
      </c>
      <c r="M818" s="109">
        <f>IF(编辑!U818="","",编辑!U818)</f>
        <v>100</v>
      </c>
      <c r="N818" s="109">
        <f>IF(编辑!V818="","",编辑!V818)</f>
        <v>3404</v>
      </c>
      <c r="O818" s="109">
        <f>IF(编辑!X818="","",编辑!X818)</f>
        <v>1</v>
      </c>
      <c r="P818" s="109">
        <f>IF(编辑!Y818="","",编辑!Y818)</f>
        <v>1</v>
      </c>
      <c r="Q818" s="109">
        <f>IF(编辑!Z818="","",编辑!Z818)</f>
        <v>100</v>
      </c>
      <c r="R818" s="109" t="str">
        <f>IF(编辑!AA818="","",编辑!AA818)</f>
        <v/>
      </c>
      <c r="S818" s="109" t="str">
        <f>IF(编辑!AC818="","",编辑!AC818)</f>
        <v/>
      </c>
      <c r="T818" s="109" t="str">
        <f>IF(编辑!AD818="","",编辑!AD818)</f>
        <v/>
      </c>
      <c r="U818" s="109" t="str">
        <f>IF(编辑!AE818="","",编辑!AE818)</f>
        <v/>
      </c>
      <c r="V818" s="109" t="str">
        <f>IF(编辑!AF818="","",编辑!AF818)</f>
        <v/>
      </c>
      <c r="W818" s="109" t="str">
        <f>IF(编辑!AH818="","",编辑!AH818)</f>
        <v/>
      </c>
      <c r="X818" s="109" t="str">
        <f>IF(编辑!AI818="","",编辑!AI818)</f>
        <v/>
      </c>
      <c r="Y818" s="109" t="str">
        <f>IF(编辑!AJ818="","",编辑!AJ818)</f>
        <v/>
      </c>
      <c r="Z818" s="109" t="str">
        <f>IF(编辑!AK818="","",编辑!AK818)</f>
        <v/>
      </c>
      <c r="AA818" s="109" t="str">
        <f>IF(编辑!AM818="","",编辑!AM818)</f>
        <v/>
      </c>
      <c r="AB818" s="109" t="str">
        <f>IF(编辑!AN818="","",编辑!AN818)</f>
        <v/>
      </c>
      <c r="AC818" s="111" t="str">
        <f>IF(编辑!AO818="","",编辑!AO818)</f>
        <v/>
      </c>
    </row>
    <row r="819" spans="1:29">
      <c r="A819" s="109">
        <f>IF(编辑!A819="","",编辑!A819)</f>
        <v>140086</v>
      </c>
      <c r="B819" s="109" t="str">
        <f>IF(编辑!B819="","",编辑!B819)</f>
        <v>通缉任务</v>
      </c>
      <c r="C819" s="109">
        <f>IF(编辑!I819="","",编辑!I819)</f>
        <v>860</v>
      </c>
      <c r="D819" s="109">
        <f>IF(编辑!J819="","",编辑!J819)</f>
        <v>0</v>
      </c>
      <c r="E819" s="109" t="str">
        <f>IF(编辑!K819="","",编辑!K819)</f>
        <v/>
      </c>
      <c r="F819" s="109">
        <f>IF(编辑!L819="","",编辑!L819)</f>
        <v>3004</v>
      </c>
      <c r="G819" s="109">
        <f>IF(编辑!N819="","",编辑!N819)</f>
        <v>1</v>
      </c>
      <c r="H819" s="109">
        <f>IF(编辑!O819="","",编辑!O819)</f>
        <v>1</v>
      </c>
      <c r="I819" s="109">
        <f>IF(编辑!P819="","",编辑!P819)</f>
        <v>100</v>
      </c>
      <c r="J819" s="109">
        <f>IF(编辑!Q819="","",编辑!Q819)</f>
        <v>3104</v>
      </c>
      <c r="K819" s="109">
        <f>IF(编辑!S819="","",编辑!S819)</f>
        <v>1</v>
      </c>
      <c r="L819" s="109">
        <f>IF(编辑!T819="","",编辑!T819)</f>
        <v>1</v>
      </c>
      <c r="M819" s="109">
        <f>IF(编辑!U819="","",编辑!U819)</f>
        <v>100</v>
      </c>
      <c r="N819" s="109">
        <f>IF(编辑!V819="","",编辑!V819)</f>
        <v>3404</v>
      </c>
      <c r="O819" s="109">
        <f>IF(编辑!X819="","",编辑!X819)</f>
        <v>1</v>
      </c>
      <c r="P819" s="109">
        <f>IF(编辑!Y819="","",编辑!Y819)</f>
        <v>1</v>
      </c>
      <c r="Q819" s="109">
        <f>IF(编辑!Z819="","",编辑!Z819)</f>
        <v>100</v>
      </c>
      <c r="R819" s="109" t="str">
        <f>IF(编辑!AA819="","",编辑!AA819)</f>
        <v/>
      </c>
      <c r="S819" s="109" t="str">
        <f>IF(编辑!AC819="","",编辑!AC819)</f>
        <v/>
      </c>
      <c r="T819" s="109" t="str">
        <f>IF(编辑!AD819="","",编辑!AD819)</f>
        <v/>
      </c>
      <c r="U819" s="109" t="str">
        <f>IF(编辑!AE819="","",编辑!AE819)</f>
        <v/>
      </c>
      <c r="V819" s="109" t="str">
        <f>IF(编辑!AF819="","",编辑!AF819)</f>
        <v/>
      </c>
      <c r="W819" s="109" t="str">
        <f>IF(编辑!AH819="","",编辑!AH819)</f>
        <v/>
      </c>
      <c r="X819" s="109" t="str">
        <f>IF(编辑!AI819="","",编辑!AI819)</f>
        <v/>
      </c>
      <c r="Y819" s="109" t="str">
        <f>IF(编辑!AJ819="","",编辑!AJ819)</f>
        <v/>
      </c>
      <c r="Z819" s="109" t="str">
        <f>IF(编辑!AK819="","",编辑!AK819)</f>
        <v/>
      </c>
      <c r="AA819" s="109" t="str">
        <f>IF(编辑!AM819="","",编辑!AM819)</f>
        <v/>
      </c>
      <c r="AB819" s="109" t="str">
        <f>IF(编辑!AN819="","",编辑!AN819)</f>
        <v/>
      </c>
      <c r="AC819" s="111" t="str">
        <f>IF(编辑!AO819="","",编辑!AO819)</f>
        <v/>
      </c>
    </row>
    <row r="820" spans="1:29">
      <c r="A820" s="109">
        <f>IF(编辑!A820="","",编辑!A820)</f>
        <v>140087</v>
      </c>
      <c r="B820" s="109" t="str">
        <f>IF(编辑!B820="","",编辑!B820)</f>
        <v>通缉任务</v>
      </c>
      <c r="C820" s="109">
        <f>IF(编辑!I820="","",编辑!I820)</f>
        <v>860</v>
      </c>
      <c r="D820" s="109">
        <f>IF(编辑!J820="","",编辑!J820)</f>
        <v>0</v>
      </c>
      <c r="E820" s="109" t="str">
        <f>IF(编辑!K820="","",编辑!K820)</f>
        <v/>
      </c>
      <c r="F820" s="109">
        <f>IF(编辑!L820="","",编辑!L820)</f>
        <v>3004</v>
      </c>
      <c r="G820" s="109">
        <f>IF(编辑!N820="","",编辑!N820)</f>
        <v>1</v>
      </c>
      <c r="H820" s="109">
        <f>IF(编辑!O820="","",编辑!O820)</f>
        <v>1</v>
      </c>
      <c r="I820" s="109">
        <f>IF(编辑!P820="","",编辑!P820)</f>
        <v>100</v>
      </c>
      <c r="J820" s="109">
        <f>IF(编辑!Q820="","",编辑!Q820)</f>
        <v>3104</v>
      </c>
      <c r="K820" s="109">
        <f>IF(编辑!S820="","",编辑!S820)</f>
        <v>1</v>
      </c>
      <c r="L820" s="109">
        <f>IF(编辑!T820="","",编辑!T820)</f>
        <v>1</v>
      </c>
      <c r="M820" s="109">
        <f>IF(编辑!U820="","",编辑!U820)</f>
        <v>100</v>
      </c>
      <c r="N820" s="109">
        <f>IF(编辑!V820="","",编辑!V820)</f>
        <v>3404</v>
      </c>
      <c r="O820" s="109">
        <f>IF(编辑!X820="","",编辑!X820)</f>
        <v>1</v>
      </c>
      <c r="P820" s="109">
        <f>IF(编辑!Y820="","",编辑!Y820)</f>
        <v>1</v>
      </c>
      <c r="Q820" s="109">
        <f>IF(编辑!Z820="","",编辑!Z820)</f>
        <v>100</v>
      </c>
      <c r="R820" s="109" t="str">
        <f>IF(编辑!AA820="","",编辑!AA820)</f>
        <v/>
      </c>
      <c r="S820" s="109" t="str">
        <f>IF(编辑!AC820="","",编辑!AC820)</f>
        <v/>
      </c>
      <c r="T820" s="109" t="str">
        <f>IF(编辑!AD820="","",编辑!AD820)</f>
        <v/>
      </c>
      <c r="U820" s="109" t="str">
        <f>IF(编辑!AE820="","",编辑!AE820)</f>
        <v/>
      </c>
      <c r="V820" s="109" t="str">
        <f>IF(编辑!AF820="","",编辑!AF820)</f>
        <v/>
      </c>
      <c r="W820" s="109" t="str">
        <f>IF(编辑!AH820="","",编辑!AH820)</f>
        <v/>
      </c>
      <c r="X820" s="109" t="str">
        <f>IF(编辑!AI820="","",编辑!AI820)</f>
        <v/>
      </c>
      <c r="Y820" s="109" t="str">
        <f>IF(编辑!AJ820="","",编辑!AJ820)</f>
        <v/>
      </c>
      <c r="Z820" s="109" t="str">
        <f>IF(编辑!AK820="","",编辑!AK820)</f>
        <v/>
      </c>
      <c r="AA820" s="109" t="str">
        <f>IF(编辑!AM820="","",编辑!AM820)</f>
        <v/>
      </c>
      <c r="AB820" s="109" t="str">
        <f>IF(编辑!AN820="","",编辑!AN820)</f>
        <v/>
      </c>
      <c r="AC820" s="111" t="str">
        <f>IF(编辑!AO820="","",编辑!AO820)</f>
        <v/>
      </c>
    </row>
    <row r="821" spans="1:29">
      <c r="A821" s="109">
        <f>IF(编辑!A821="","",编辑!A821)</f>
        <v>140088</v>
      </c>
      <c r="B821" s="109" t="str">
        <f>IF(编辑!B821="","",编辑!B821)</f>
        <v>通缉任务</v>
      </c>
      <c r="C821" s="109">
        <f>IF(编辑!I821="","",编辑!I821)</f>
        <v>860</v>
      </c>
      <c r="D821" s="109">
        <f>IF(编辑!J821="","",编辑!J821)</f>
        <v>0</v>
      </c>
      <c r="E821" s="109" t="str">
        <f>IF(编辑!K821="","",编辑!K821)</f>
        <v/>
      </c>
      <c r="F821" s="109">
        <f>IF(编辑!L821="","",编辑!L821)</f>
        <v>3004</v>
      </c>
      <c r="G821" s="109">
        <f>IF(编辑!N821="","",编辑!N821)</f>
        <v>1</v>
      </c>
      <c r="H821" s="109">
        <f>IF(编辑!O821="","",编辑!O821)</f>
        <v>1</v>
      </c>
      <c r="I821" s="109">
        <f>IF(编辑!P821="","",编辑!P821)</f>
        <v>100</v>
      </c>
      <c r="J821" s="109">
        <f>IF(编辑!Q821="","",编辑!Q821)</f>
        <v>3104</v>
      </c>
      <c r="K821" s="109">
        <f>IF(编辑!S821="","",编辑!S821)</f>
        <v>1</v>
      </c>
      <c r="L821" s="109">
        <f>IF(编辑!T821="","",编辑!T821)</f>
        <v>1</v>
      </c>
      <c r="M821" s="109">
        <f>IF(编辑!U821="","",编辑!U821)</f>
        <v>100</v>
      </c>
      <c r="N821" s="109">
        <f>IF(编辑!V821="","",编辑!V821)</f>
        <v>3404</v>
      </c>
      <c r="O821" s="109">
        <f>IF(编辑!X821="","",编辑!X821)</f>
        <v>1</v>
      </c>
      <c r="P821" s="109">
        <f>IF(编辑!Y821="","",编辑!Y821)</f>
        <v>1</v>
      </c>
      <c r="Q821" s="109">
        <f>IF(编辑!Z821="","",编辑!Z821)</f>
        <v>100</v>
      </c>
      <c r="R821" s="109" t="str">
        <f>IF(编辑!AA821="","",编辑!AA821)</f>
        <v/>
      </c>
      <c r="S821" s="109" t="str">
        <f>IF(编辑!AC821="","",编辑!AC821)</f>
        <v/>
      </c>
      <c r="T821" s="109" t="str">
        <f>IF(编辑!AD821="","",编辑!AD821)</f>
        <v/>
      </c>
      <c r="U821" s="109" t="str">
        <f>IF(编辑!AE821="","",编辑!AE821)</f>
        <v/>
      </c>
      <c r="V821" s="109" t="str">
        <f>IF(编辑!AF821="","",编辑!AF821)</f>
        <v/>
      </c>
      <c r="W821" s="109" t="str">
        <f>IF(编辑!AH821="","",编辑!AH821)</f>
        <v/>
      </c>
      <c r="X821" s="109" t="str">
        <f>IF(编辑!AI821="","",编辑!AI821)</f>
        <v/>
      </c>
      <c r="Y821" s="109" t="str">
        <f>IF(编辑!AJ821="","",编辑!AJ821)</f>
        <v/>
      </c>
      <c r="Z821" s="109" t="str">
        <f>IF(编辑!AK821="","",编辑!AK821)</f>
        <v/>
      </c>
      <c r="AA821" s="109" t="str">
        <f>IF(编辑!AM821="","",编辑!AM821)</f>
        <v/>
      </c>
      <c r="AB821" s="109" t="str">
        <f>IF(编辑!AN821="","",编辑!AN821)</f>
        <v/>
      </c>
      <c r="AC821" s="111" t="str">
        <f>IF(编辑!AO821="","",编辑!AO821)</f>
        <v/>
      </c>
    </row>
    <row r="822" spans="1:29">
      <c r="A822" s="109">
        <f>IF(编辑!A822="","",编辑!A822)</f>
        <v>140089</v>
      </c>
      <c r="B822" s="109" t="str">
        <f>IF(编辑!B822="","",编辑!B822)</f>
        <v>通缉任务</v>
      </c>
      <c r="C822" s="109">
        <f>IF(编辑!I822="","",编辑!I822)</f>
        <v>860</v>
      </c>
      <c r="D822" s="109">
        <f>IF(编辑!J822="","",编辑!J822)</f>
        <v>0</v>
      </c>
      <c r="E822" s="109" t="str">
        <f>IF(编辑!K822="","",编辑!K822)</f>
        <v/>
      </c>
      <c r="F822" s="109">
        <f>IF(编辑!L822="","",编辑!L822)</f>
        <v>3004</v>
      </c>
      <c r="G822" s="109">
        <f>IF(编辑!N822="","",编辑!N822)</f>
        <v>1</v>
      </c>
      <c r="H822" s="109">
        <f>IF(编辑!O822="","",编辑!O822)</f>
        <v>1</v>
      </c>
      <c r="I822" s="109">
        <f>IF(编辑!P822="","",编辑!P822)</f>
        <v>100</v>
      </c>
      <c r="J822" s="109">
        <f>IF(编辑!Q822="","",编辑!Q822)</f>
        <v>3104</v>
      </c>
      <c r="K822" s="109">
        <f>IF(编辑!S822="","",编辑!S822)</f>
        <v>1</v>
      </c>
      <c r="L822" s="109">
        <f>IF(编辑!T822="","",编辑!T822)</f>
        <v>1</v>
      </c>
      <c r="M822" s="109">
        <f>IF(编辑!U822="","",编辑!U822)</f>
        <v>100</v>
      </c>
      <c r="N822" s="109">
        <f>IF(编辑!V822="","",编辑!V822)</f>
        <v>3404</v>
      </c>
      <c r="O822" s="109">
        <f>IF(编辑!X822="","",编辑!X822)</f>
        <v>1</v>
      </c>
      <c r="P822" s="109">
        <f>IF(编辑!Y822="","",编辑!Y822)</f>
        <v>1</v>
      </c>
      <c r="Q822" s="109">
        <f>IF(编辑!Z822="","",编辑!Z822)</f>
        <v>100</v>
      </c>
      <c r="R822" s="109" t="str">
        <f>IF(编辑!AA822="","",编辑!AA822)</f>
        <v/>
      </c>
      <c r="S822" s="109" t="str">
        <f>IF(编辑!AC822="","",编辑!AC822)</f>
        <v/>
      </c>
      <c r="T822" s="109" t="str">
        <f>IF(编辑!AD822="","",编辑!AD822)</f>
        <v/>
      </c>
      <c r="U822" s="109" t="str">
        <f>IF(编辑!AE822="","",编辑!AE822)</f>
        <v/>
      </c>
      <c r="V822" s="109" t="str">
        <f>IF(编辑!AF822="","",编辑!AF822)</f>
        <v/>
      </c>
      <c r="W822" s="109" t="str">
        <f>IF(编辑!AH822="","",编辑!AH822)</f>
        <v/>
      </c>
      <c r="X822" s="109" t="str">
        <f>IF(编辑!AI822="","",编辑!AI822)</f>
        <v/>
      </c>
      <c r="Y822" s="109" t="str">
        <f>IF(编辑!AJ822="","",编辑!AJ822)</f>
        <v/>
      </c>
      <c r="Z822" s="109" t="str">
        <f>IF(编辑!AK822="","",编辑!AK822)</f>
        <v/>
      </c>
      <c r="AA822" s="109" t="str">
        <f>IF(编辑!AM822="","",编辑!AM822)</f>
        <v/>
      </c>
      <c r="AB822" s="109" t="str">
        <f>IF(编辑!AN822="","",编辑!AN822)</f>
        <v/>
      </c>
      <c r="AC822" s="111" t="str">
        <f>IF(编辑!AO822="","",编辑!AO822)</f>
        <v/>
      </c>
    </row>
    <row r="823" spans="1:29">
      <c r="A823" s="109">
        <f>IF(编辑!A823="","",编辑!A823)</f>
        <v>140090</v>
      </c>
      <c r="B823" s="109" t="str">
        <f>IF(编辑!B823="","",编辑!B823)</f>
        <v>通缉任务</v>
      </c>
      <c r="C823" s="109">
        <f>IF(编辑!I823="","",编辑!I823)</f>
        <v>860</v>
      </c>
      <c r="D823" s="109">
        <f>IF(编辑!J823="","",编辑!J823)</f>
        <v>0</v>
      </c>
      <c r="E823" s="109" t="str">
        <f>IF(编辑!K823="","",编辑!K823)</f>
        <v/>
      </c>
      <c r="F823" s="109">
        <f>IF(编辑!L823="","",编辑!L823)</f>
        <v>3004</v>
      </c>
      <c r="G823" s="109">
        <f>IF(编辑!N823="","",编辑!N823)</f>
        <v>1</v>
      </c>
      <c r="H823" s="109">
        <f>IF(编辑!O823="","",编辑!O823)</f>
        <v>1</v>
      </c>
      <c r="I823" s="109">
        <f>IF(编辑!P823="","",编辑!P823)</f>
        <v>100</v>
      </c>
      <c r="J823" s="109">
        <f>IF(编辑!Q823="","",编辑!Q823)</f>
        <v>3104</v>
      </c>
      <c r="K823" s="109">
        <f>IF(编辑!S823="","",编辑!S823)</f>
        <v>1</v>
      </c>
      <c r="L823" s="109">
        <f>IF(编辑!T823="","",编辑!T823)</f>
        <v>1</v>
      </c>
      <c r="M823" s="109">
        <f>IF(编辑!U823="","",编辑!U823)</f>
        <v>100</v>
      </c>
      <c r="N823" s="109">
        <f>IF(编辑!V823="","",编辑!V823)</f>
        <v>3404</v>
      </c>
      <c r="O823" s="109">
        <f>IF(编辑!X823="","",编辑!X823)</f>
        <v>1</v>
      </c>
      <c r="P823" s="109">
        <f>IF(编辑!Y823="","",编辑!Y823)</f>
        <v>1</v>
      </c>
      <c r="Q823" s="109">
        <f>IF(编辑!Z823="","",编辑!Z823)</f>
        <v>100</v>
      </c>
      <c r="R823" s="109" t="str">
        <f>IF(编辑!AA823="","",编辑!AA823)</f>
        <v/>
      </c>
      <c r="S823" s="109" t="str">
        <f>IF(编辑!AC823="","",编辑!AC823)</f>
        <v/>
      </c>
      <c r="T823" s="109" t="str">
        <f>IF(编辑!AD823="","",编辑!AD823)</f>
        <v/>
      </c>
      <c r="U823" s="109" t="str">
        <f>IF(编辑!AE823="","",编辑!AE823)</f>
        <v/>
      </c>
      <c r="V823" s="109" t="str">
        <f>IF(编辑!AF823="","",编辑!AF823)</f>
        <v/>
      </c>
      <c r="W823" s="109" t="str">
        <f>IF(编辑!AH823="","",编辑!AH823)</f>
        <v/>
      </c>
      <c r="X823" s="109" t="str">
        <f>IF(编辑!AI823="","",编辑!AI823)</f>
        <v/>
      </c>
      <c r="Y823" s="109" t="str">
        <f>IF(编辑!AJ823="","",编辑!AJ823)</f>
        <v/>
      </c>
      <c r="Z823" s="109" t="str">
        <f>IF(编辑!AK823="","",编辑!AK823)</f>
        <v/>
      </c>
      <c r="AA823" s="109" t="str">
        <f>IF(编辑!AM823="","",编辑!AM823)</f>
        <v/>
      </c>
      <c r="AB823" s="109" t="str">
        <f>IF(编辑!AN823="","",编辑!AN823)</f>
        <v/>
      </c>
      <c r="AC823" s="111" t="str">
        <f>IF(编辑!AO823="","",编辑!AO823)</f>
        <v/>
      </c>
    </row>
    <row r="824" spans="1:29">
      <c r="A824" s="109">
        <f>IF(编辑!A824="","",编辑!A824)</f>
        <v>140091</v>
      </c>
      <c r="B824" s="109" t="str">
        <f>IF(编辑!B824="","",编辑!B824)</f>
        <v>通缉任务</v>
      </c>
      <c r="C824" s="109">
        <f>IF(编辑!I824="","",编辑!I824)</f>
        <v>1120</v>
      </c>
      <c r="D824" s="109">
        <f>IF(编辑!J824="","",编辑!J824)</f>
        <v>0</v>
      </c>
      <c r="E824" s="109" t="str">
        <f>IF(编辑!K824="","",编辑!K824)</f>
        <v/>
      </c>
      <c r="F824" s="109">
        <f>IF(编辑!L824="","",编辑!L824)</f>
        <v>3004</v>
      </c>
      <c r="G824" s="109">
        <f>IF(编辑!N824="","",编辑!N824)</f>
        <v>1</v>
      </c>
      <c r="H824" s="109">
        <f>IF(编辑!O824="","",编辑!O824)</f>
        <v>1</v>
      </c>
      <c r="I824" s="109">
        <f>IF(编辑!P824="","",编辑!P824)</f>
        <v>100</v>
      </c>
      <c r="J824" s="109">
        <f>IF(编辑!Q824="","",编辑!Q824)</f>
        <v>3104</v>
      </c>
      <c r="K824" s="109">
        <f>IF(编辑!S824="","",编辑!S824)</f>
        <v>1</v>
      </c>
      <c r="L824" s="109">
        <f>IF(编辑!T824="","",编辑!T824)</f>
        <v>1</v>
      </c>
      <c r="M824" s="109">
        <f>IF(编辑!U824="","",编辑!U824)</f>
        <v>100</v>
      </c>
      <c r="N824" s="109">
        <f>IF(编辑!V824="","",编辑!V824)</f>
        <v>3404</v>
      </c>
      <c r="O824" s="109">
        <f>IF(编辑!X824="","",编辑!X824)</f>
        <v>1</v>
      </c>
      <c r="P824" s="109">
        <f>IF(编辑!Y824="","",编辑!Y824)</f>
        <v>1</v>
      </c>
      <c r="Q824" s="109">
        <f>IF(编辑!Z824="","",编辑!Z824)</f>
        <v>100</v>
      </c>
      <c r="R824" s="109" t="str">
        <f>IF(编辑!AA824="","",编辑!AA824)</f>
        <v/>
      </c>
      <c r="S824" s="109" t="str">
        <f>IF(编辑!AC824="","",编辑!AC824)</f>
        <v/>
      </c>
      <c r="T824" s="109" t="str">
        <f>IF(编辑!AD824="","",编辑!AD824)</f>
        <v/>
      </c>
      <c r="U824" s="109" t="str">
        <f>IF(编辑!AE824="","",编辑!AE824)</f>
        <v/>
      </c>
      <c r="V824" s="109" t="str">
        <f>IF(编辑!AF824="","",编辑!AF824)</f>
        <v/>
      </c>
      <c r="W824" s="109" t="str">
        <f>IF(编辑!AH824="","",编辑!AH824)</f>
        <v/>
      </c>
      <c r="X824" s="109" t="str">
        <f>IF(编辑!AI824="","",编辑!AI824)</f>
        <v/>
      </c>
      <c r="Y824" s="109" t="str">
        <f>IF(编辑!AJ824="","",编辑!AJ824)</f>
        <v/>
      </c>
      <c r="Z824" s="109" t="str">
        <f>IF(编辑!AK824="","",编辑!AK824)</f>
        <v/>
      </c>
      <c r="AA824" s="109" t="str">
        <f>IF(编辑!AM824="","",编辑!AM824)</f>
        <v/>
      </c>
      <c r="AB824" s="109" t="str">
        <f>IF(编辑!AN824="","",编辑!AN824)</f>
        <v/>
      </c>
      <c r="AC824" s="111" t="str">
        <f>IF(编辑!AO824="","",编辑!AO824)</f>
        <v/>
      </c>
    </row>
    <row r="825" spans="1:29">
      <c r="A825" s="109">
        <f>IF(编辑!A825="","",编辑!A825)</f>
        <v>140092</v>
      </c>
      <c r="B825" s="109" t="str">
        <f>IF(编辑!B825="","",编辑!B825)</f>
        <v>通缉任务</v>
      </c>
      <c r="C825" s="109">
        <f>IF(编辑!I825="","",编辑!I825)</f>
        <v>1120</v>
      </c>
      <c r="D825" s="109">
        <f>IF(编辑!J825="","",编辑!J825)</f>
        <v>0</v>
      </c>
      <c r="E825" s="109" t="str">
        <f>IF(编辑!K825="","",编辑!K825)</f>
        <v/>
      </c>
      <c r="F825" s="109">
        <f>IF(编辑!L825="","",编辑!L825)</f>
        <v>3004</v>
      </c>
      <c r="G825" s="109">
        <f>IF(编辑!N825="","",编辑!N825)</f>
        <v>1</v>
      </c>
      <c r="H825" s="109">
        <f>IF(编辑!O825="","",编辑!O825)</f>
        <v>1</v>
      </c>
      <c r="I825" s="109">
        <f>IF(编辑!P825="","",编辑!P825)</f>
        <v>100</v>
      </c>
      <c r="J825" s="109">
        <f>IF(编辑!Q825="","",编辑!Q825)</f>
        <v>3104</v>
      </c>
      <c r="K825" s="109">
        <f>IF(编辑!S825="","",编辑!S825)</f>
        <v>1</v>
      </c>
      <c r="L825" s="109">
        <f>IF(编辑!T825="","",编辑!T825)</f>
        <v>1</v>
      </c>
      <c r="M825" s="109">
        <f>IF(编辑!U825="","",编辑!U825)</f>
        <v>100</v>
      </c>
      <c r="N825" s="109">
        <f>IF(编辑!V825="","",编辑!V825)</f>
        <v>3404</v>
      </c>
      <c r="O825" s="109">
        <f>IF(编辑!X825="","",编辑!X825)</f>
        <v>1</v>
      </c>
      <c r="P825" s="109">
        <f>IF(编辑!Y825="","",编辑!Y825)</f>
        <v>1</v>
      </c>
      <c r="Q825" s="109">
        <f>IF(编辑!Z825="","",编辑!Z825)</f>
        <v>100</v>
      </c>
      <c r="R825" s="109" t="str">
        <f>IF(编辑!AA825="","",编辑!AA825)</f>
        <v/>
      </c>
      <c r="S825" s="109" t="str">
        <f>IF(编辑!AC825="","",编辑!AC825)</f>
        <v/>
      </c>
      <c r="T825" s="109" t="str">
        <f>IF(编辑!AD825="","",编辑!AD825)</f>
        <v/>
      </c>
      <c r="U825" s="109" t="str">
        <f>IF(编辑!AE825="","",编辑!AE825)</f>
        <v/>
      </c>
      <c r="V825" s="109" t="str">
        <f>IF(编辑!AF825="","",编辑!AF825)</f>
        <v/>
      </c>
      <c r="W825" s="109" t="str">
        <f>IF(编辑!AH825="","",编辑!AH825)</f>
        <v/>
      </c>
      <c r="X825" s="109" t="str">
        <f>IF(编辑!AI825="","",编辑!AI825)</f>
        <v/>
      </c>
      <c r="Y825" s="109" t="str">
        <f>IF(编辑!AJ825="","",编辑!AJ825)</f>
        <v/>
      </c>
      <c r="Z825" s="109" t="str">
        <f>IF(编辑!AK825="","",编辑!AK825)</f>
        <v/>
      </c>
      <c r="AA825" s="109" t="str">
        <f>IF(编辑!AM825="","",编辑!AM825)</f>
        <v/>
      </c>
      <c r="AB825" s="109" t="str">
        <f>IF(编辑!AN825="","",编辑!AN825)</f>
        <v/>
      </c>
      <c r="AC825" s="111" t="str">
        <f>IF(编辑!AO825="","",编辑!AO825)</f>
        <v/>
      </c>
    </row>
    <row r="826" spans="1:29">
      <c r="A826" s="109">
        <f>IF(编辑!A826="","",编辑!A826)</f>
        <v>140093</v>
      </c>
      <c r="B826" s="109" t="str">
        <f>IF(编辑!B826="","",编辑!B826)</f>
        <v>通缉任务</v>
      </c>
      <c r="C826" s="109">
        <f>IF(编辑!I826="","",编辑!I826)</f>
        <v>1120</v>
      </c>
      <c r="D826" s="109">
        <f>IF(编辑!J826="","",编辑!J826)</f>
        <v>0</v>
      </c>
      <c r="E826" s="109" t="str">
        <f>IF(编辑!K826="","",编辑!K826)</f>
        <v/>
      </c>
      <c r="F826" s="109">
        <f>IF(编辑!L826="","",编辑!L826)</f>
        <v>3004</v>
      </c>
      <c r="G826" s="109">
        <f>IF(编辑!N826="","",编辑!N826)</f>
        <v>1</v>
      </c>
      <c r="H826" s="109">
        <f>IF(编辑!O826="","",编辑!O826)</f>
        <v>1</v>
      </c>
      <c r="I826" s="109">
        <f>IF(编辑!P826="","",编辑!P826)</f>
        <v>100</v>
      </c>
      <c r="J826" s="109">
        <f>IF(编辑!Q826="","",编辑!Q826)</f>
        <v>3104</v>
      </c>
      <c r="K826" s="109">
        <f>IF(编辑!S826="","",编辑!S826)</f>
        <v>1</v>
      </c>
      <c r="L826" s="109">
        <f>IF(编辑!T826="","",编辑!T826)</f>
        <v>1</v>
      </c>
      <c r="M826" s="109">
        <f>IF(编辑!U826="","",编辑!U826)</f>
        <v>100</v>
      </c>
      <c r="N826" s="109">
        <f>IF(编辑!V826="","",编辑!V826)</f>
        <v>3404</v>
      </c>
      <c r="O826" s="109">
        <f>IF(编辑!X826="","",编辑!X826)</f>
        <v>1</v>
      </c>
      <c r="P826" s="109">
        <f>IF(编辑!Y826="","",编辑!Y826)</f>
        <v>1</v>
      </c>
      <c r="Q826" s="109">
        <f>IF(编辑!Z826="","",编辑!Z826)</f>
        <v>100</v>
      </c>
      <c r="R826" s="109" t="str">
        <f>IF(编辑!AA826="","",编辑!AA826)</f>
        <v/>
      </c>
      <c r="S826" s="109" t="str">
        <f>IF(编辑!AC826="","",编辑!AC826)</f>
        <v/>
      </c>
      <c r="T826" s="109" t="str">
        <f>IF(编辑!AD826="","",编辑!AD826)</f>
        <v/>
      </c>
      <c r="U826" s="109" t="str">
        <f>IF(编辑!AE826="","",编辑!AE826)</f>
        <v/>
      </c>
      <c r="V826" s="109" t="str">
        <f>IF(编辑!AF826="","",编辑!AF826)</f>
        <v/>
      </c>
      <c r="W826" s="109" t="str">
        <f>IF(编辑!AH826="","",编辑!AH826)</f>
        <v/>
      </c>
      <c r="X826" s="109" t="str">
        <f>IF(编辑!AI826="","",编辑!AI826)</f>
        <v/>
      </c>
      <c r="Y826" s="109" t="str">
        <f>IF(编辑!AJ826="","",编辑!AJ826)</f>
        <v/>
      </c>
      <c r="Z826" s="109" t="str">
        <f>IF(编辑!AK826="","",编辑!AK826)</f>
        <v/>
      </c>
      <c r="AA826" s="109" t="str">
        <f>IF(编辑!AM826="","",编辑!AM826)</f>
        <v/>
      </c>
      <c r="AB826" s="109" t="str">
        <f>IF(编辑!AN826="","",编辑!AN826)</f>
        <v/>
      </c>
      <c r="AC826" s="111" t="str">
        <f>IF(编辑!AO826="","",编辑!AO826)</f>
        <v/>
      </c>
    </row>
    <row r="827" spans="1:29">
      <c r="A827" s="109">
        <f>IF(编辑!A827="","",编辑!A827)</f>
        <v>140094</v>
      </c>
      <c r="B827" s="109" t="str">
        <f>IF(编辑!B827="","",编辑!B827)</f>
        <v>通缉任务</v>
      </c>
      <c r="C827" s="109">
        <f>IF(编辑!I827="","",编辑!I827)</f>
        <v>1120</v>
      </c>
      <c r="D827" s="109">
        <f>IF(编辑!J827="","",编辑!J827)</f>
        <v>0</v>
      </c>
      <c r="E827" s="109" t="str">
        <f>IF(编辑!K827="","",编辑!K827)</f>
        <v/>
      </c>
      <c r="F827" s="109">
        <f>IF(编辑!L827="","",编辑!L827)</f>
        <v>3004</v>
      </c>
      <c r="G827" s="109">
        <f>IF(编辑!N827="","",编辑!N827)</f>
        <v>1</v>
      </c>
      <c r="H827" s="109">
        <f>IF(编辑!O827="","",编辑!O827)</f>
        <v>1</v>
      </c>
      <c r="I827" s="109">
        <f>IF(编辑!P827="","",编辑!P827)</f>
        <v>100</v>
      </c>
      <c r="J827" s="109">
        <f>IF(编辑!Q827="","",编辑!Q827)</f>
        <v>3104</v>
      </c>
      <c r="K827" s="109">
        <f>IF(编辑!S827="","",编辑!S827)</f>
        <v>1</v>
      </c>
      <c r="L827" s="109">
        <f>IF(编辑!T827="","",编辑!T827)</f>
        <v>1</v>
      </c>
      <c r="M827" s="109">
        <f>IF(编辑!U827="","",编辑!U827)</f>
        <v>100</v>
      </c>
      <c r="N827" s="109">
        <f>IF(编辑!V827="","",编辑!V827)</f>
        <v>3404</v>
      </c>
      <c r="O827" s="109">
        <f>IF(编辑!X827="","",编辑!X827)</f>
        <v>1</v>
      </c>
      <c r="P827" s="109">
        <f>IF(编辑!Y827="","",编辑!Y827)</f>
        <v>1</v>
      </c>
      <c r="Q827" s="109">
        <f>IF(编辑!Z827="","",编辑!Z827)</f>
        <v>100</v>
      </c>
      <c r="R827" s="109" t="str">
        <f>IF(编辑!AA827="","",编辑!AA827)</f>
        <v/>
      </c>
      <c r="S827" s="109" t="str">
        <f>IF(编辑!AC827="","",编辑!AC827)</f>
        <v/>
      </c>
      <c r="T827" s="109" t="str">
        <f>IF(编辑!AD827="","",编辑!AD827)</f>
        <v/>
      </c>
      <c r="U827" s="109" t="str">
        <f>IF(编辑!AE827="","",编辑!AE827)</f>
        <v/>
      </c>
      <c r="V827" s="109" t="str">
        <f>IF(编辑!AF827="","",编辑!AF827)</f>
        <v/>
      </c>
      <c r="W827" s="109" t="str">
        <f>IF(编辑!AH827="","",编辑!AH827)</f>
        <v/>
      </c>
      <c r="X827" s="109" t="str">
        <f>IF(编辑!AI827="","",编辑!AI827)</f>
        <v/>
      </c>
      <c r="Y827" s="109" t="str">
        <f>IF(编辑!AJ827="","",编辑!AJ827)</f>
        <v/>
      </c>
      <c r="Z827" s="109" t="str">
        <f>IF(编辑!AK827="","",编辑!AK827)</f>
        <v/>
      </c>
      <c r="AA827" s="109" t="str">
        <f>IF(编辑!AM827="","",编辑!AM827)</f>
        <v/>
      </c>
      <c r="AB827" s="109" t="str">
        <f>IF(编辑!AN827="","",编辑!AN827)</f>
        <v/>
      </c>
      <c r="AC827" s="111" t="str">
        <f>IF(编辑!AO827="","",编辑!AO827)</f>
        <v/>
      </c>
    </row>
    <row r="828" spans="1:29">
      <c r="A828" s="109">
        <f>IF(编辑!A828="","",编辑!A828)</f>
        <v>140095</v>
      </c>
      <c r="B828" s="109" t="str">
        <f>IF(编辑!B828="","",编辑!B828)</f>
        <v>通缉任务</v>
      </c>
      <c r="C828" s="109">
        <f>IF(编辑!I828="","",编辑!I828)</f>
        <v>1120</v>
      </c>
      <c r="D828" s="109">
        <f>IF(编辑!J828="","",编辑!J828)</f>
        <v>0</v>
      </c>
      <c r="E828" s="109" t="str">
        <f>IF(编辑!K828="","",编辑!K828)</f>
        <v/>
      </c>
      <c r="F828" s="109">
        <f>IF(编辑!L828="","",编辑!L828)</f>
        <v>3004</v>
      </c>
      <c r="G828" s="109">
        <f>IF(编辑!N828="","",编辑!N828)</f>
        <v>1</v>
      </c>
      <c r="H828" s="109">
        <f>IF(编辑!O828="","",编辑!O828)</f>
        <v>1</v>
      </c>
      <c r="I828" s="109">
        <f>IF(编辑!P828="","",编辑!P828)</f>
        <v>100</v>
      </c>
      <c r="J828" s="109">
        <f>IF(编辑!Q828="","",编辑!Q828)</f>
        <v>3104</v>
      </c>
      <c r="K828" s="109">
        <f>IF(编辑!S828="","",编辑!S828)</f>
        <v>1</v>
      </c>
      <c r="L828" s="109">
        <f>IF(编辑!T828="","",编辑!T828)</f>
        <v>1</v>
      </c>
      <c r="M828" s="109">
        <f>IF(编辑!U828="","",编辑!U828)</f>
        <v>100</v>
      </c>
      <c r="N828" s="109">
        <f>IF(编辑!V828="","",编辑!V828)</f>
        <v>3404</v>
      </c>
      <c r="O828" s="109">
        <f>IF(编辑!X828="","",编辑!X828)</f>
        <v>1</v>
      </c>
      <c r="P828" s="109">
        <f>IF(编辑!Y828="","",编辑!Y828)</f>
        <v>1</v>
      </c>
      <c r="Q828" s="109">
        <f>IF(编辑!Z828="","",编辑!Z828)</f>
        <v>100</v>
      </c>
      <c r="R828" s="109" t="str">
        <f>IF(编辑!AA828="","",编辑!AA828)</f>
        <v/>
      </c>
      <c r="S828" s="109" t="str">
        <f>IF(编辑!AC828="","",编辑!AC828)</f>
        <v/>
      </c>
      <c r="T828" s="109" t="str">
        <f>IF(编辑!AD828="","",编辑!AD828)</f>
        <v/>
      </c>
      <c r="U828" s="109" t="str">
        <f>IF(编辑!AE828="","",编辑!AE828)</f>
        <v/>
      </c>
      <c r="V828" s="109" t="str">
        <f>IF(编辑!AF828="","",编辑!AF828)</f>
        <v/>
      </c>
      <c r="W828" s="109" t="str">
        <f>IF(编辑!AH828="","",编辑!AH828)</f>
        <v/>
      </c>
      <c r="X828" s="109" t="str">
        <f>IF(编辑!AI828="","",编辑!AI828)</f>
        <v/>
      </c>
      <c r="Y828" s="109" t="str">
        <f>IF(编辑!AJ828="","",编辑!AJ828)</f>
        <v/>
      </c>
      <c r="Z828" s="109" t="str">
        <f>IF(编辑!AK828="","",编辑!AK828)</f>
        <v/>
      </c>
      <c r="AA828" s="109" t="str">
        <f>IF(编辑!AM828="","",编辑!AM828)</f>
        <v/>
      </c>
      <c r="AB828" s="109" t="str">
        <f>IF(编辑!AN828="","",编辑!AN828)</f>
        <v/>
      </c>
      <c r="AC828" s="111" t="str">
        <f>IF(编辑!AO828="","",编辑!AO828)</f>
        <v/>
      </c>
    </row>
    <row r="829" spans="1:29">
      <c r="A829" s="109">
        <f>IF(编辑!A829="","",编辑!A829)</f>
        <v>140096</v>
      </c>
      <c r="B829" s="109" t="str">
        <f>IF(编辑!B829="","",编辑!B829)</f>
        <v>通缉任务</v>
      </c>
      <c r="C829" s="109">
        <f>IF(编辑!I829="","",编辑!I829)</f>
        <v>1120</v>
      </c>
      <c r="D829" s="109">
        <f>IF(编辑!J829="","",编辑!J829)</f>
        <v>0</v>
      </c>
      <c r="E829" s="109" t="str">
        <f>IF(编辑!K829="","",编辑!K829)</f>
        <v/>
      </c>
      <c r="F829" s="109">
        <f>IF(编辑!L829="","",编辑!L829)</f>
        <v>3004</v>
      </c>
      <c r="G829" s="109">
        <f>IF(编辑!N829="","",编辑!N829)</f>
        <v>1</v>
      </c>
      <c r="H829" s="109">
        <f>IF(编辑!O829="","",编辑!O829)</f>
        <v>1</v>
      </c>
      <c r="I829" s="109">
        <f>IF(编辑!P829="","",编辑!P829)</f>
        <v>100</v>
      </c>
      <c r="J829" s="109">
        <f>IF(编辑!Q829="","",编辑!Q829)</f>
        <v>3104</v>
      </c>
      <c r="K829" s="109">
        <f>IF(编辑!S829="","",编辑!S829)</f>
        <v>1</v>
      </c>
      <c r="L829" s="109">
        <f>IF(编辑!T829="","",编辑!T829)</f>
        <v>1</v>
      </c>
      <c r="M829" s="109">
        <f>IF(编辑!U829="","",编辑!U829)</f>
        <v>100</v>
      </c>
      <c r="N829" s="109">
        <f>IF(编辑!V829="","",编辑!V829)</f>
        <v>3404</v>
      </c>
      <c r="O829" s="109">
        <f>IF(编辑!X829="","",编辑!X829)</f>
        <v>1</v>
      </c>
      <c r="P829" s="109">
        <f>IF(编辑!Y829="","",编辑!Y829)</f>
        <v>1</v>
      </c>
      <c r="Q829" s="109">
        <f>IF(编辑!Z829="","",编辑!Z829)</f>
        <v>100</v>
      </c>
      <c r="R829" s="109" t="str">
        <f>IF(编辑!AA829="","",编辑!AA829)</f>
        <v/>
      </c>
      <c r="S829" s="109" t="str">
        <f>IF(编辑!AC829="","",编辑!AC829)</f>
        <v/>
      </c>
      <c r="T829" s="109" t="str">
        <f>IF(编辑!AD829="","",编辑!AD829)</f>
        <v/>
      </c>
      <c r="U829" s="109" t="str">
        <f>IF(编辑!AE829="","",编辑!AE829)</f>
        <v/>
      </c>
      <c r="V829" s="109" t="str">
        <f>IF(编辑!AF829="","",编辑!AF829)</f>
        <v/>
      </c>
      <c r="W829" s="109" t="str">
        <f>IF(编辑!AH829="","",编辑!AH829)</f>
        <v/>
      </c>
      <c r="X829" s="109" t="str">
        <f>IF(编辑!AI829="","",编辑!AI829)</f>
        <v/>
      </c>
      <c r="Y829" s="109" t="str">
        <f>IF(编辑!AJ829="","",编辑!AJ829)</f>
        <v/>
      </c>
      <c r="Z829" s="109" t="str">
        <f>IF(编辑!AK829="","",编辑!AK829)</f>
        <v/>
      </c>
      <c r="AA829" s="109" t="str">
        <f>IF(编辑!AM829="","",编辑!AM829)</f>
        <v/>
      </c>
      <c r="AB829" s="109" t="str">
        <f>IF(编辑!AN829="","",编辑!AN829)</f>
        <v/>
      </c>
      <c r="AC829" s="111" t="str">
        <f>IF(编辑!AO829="","",编辑!AO829)</f>
        <v/>
      </c>
    </row>
    <row r="830" spans="1:29">
      <c r="A830" s="109">
        <f>IF(编辑!A830="","",编辑!A830)</f>
        <v>140097</v>
      </c>
      <c r="B830" s="109" t="str">
        <f>IF(编辑!B830="","",编辑!B830)</f>
        <v>通缉任务</v>
      </c>
      <c r="C830" s="109">
        <f>IF(编辑!I830="","",编辑!I830)</f>
        <v>1120</v>
      </c>
      <c r="D830" s="109">
        <f>IF(编辑!J830="","",编辑!J830)</f>
        <v>0</v>
      </c>
      <c r="E830" s="109" t="str">
        <f>IF(编辑!K830="","",编辑!K830)</f>
        <v/>
      </c>
      <c r="F830" s="109">
        <f>IF(编辑!L830="","",编辑!L830)</f>
        <v>3004</v>
      </c>
      <c r="G830" s="109">
        <f>IF(编辑!N830="","",编辑!N830)</f>
        <v>1</v>
      </c>
      <c r="H830" s="109">
        <f>IF(编辑!O830="","",编辑!O830)</f>
        <v>1</v>
      </c>
      <c r="I830" s="109">
        <f>IF(编辑!P830="","",编辑!P830)</f>
        <v>100</v>
      </c>
      <c r="J830" s="109">
        <f>IF(编辑!Q830="","",编辑!Q830)</f>
        <v>3104</v>
      </c>
      <c r="K830" s="109">
        <f>IF(编辑!S830="","",编辑!S830)</f>
        <v>1</v>
      </c>
      <c r="L830" s="109">
        <f>IF(编辑!T830="","",编辑!T830)</f>
        <v>1</v>
      </c>
      <c r="M830" s="109">
        <f>IF(编辑!U830="","",编辑!U830)</f>
        <v>100</v>
      </c>
      <c r="N830" s="109">
        <f>IF(编辑!V830="","",编辑!V830)</f>
        <v>3404</v>
      </c>
      <c r="O830" s="109">
        <f>IF(编辑!X830="","",编辑!X830)</f>
        <v>1</v>
      </c>
      <c r="P830" s="109">
        <f>IF(编辑!Y830="","",编辑!Y830)</f>
        <v>1</v>
      </c>
      <c r="Q830" s="109">
        <f>IF(编辑!Z830="","",编辑!Z830)</f>
        <v>100</v>
      </c>
      <c r="R830" s="109" t="str">
        <f>IF(编辑!AA830="","",编辑!AA830)</f>
        <v/>
      </c>
      <c r="S830" s="109" t="str">
        <f>IF(编辑!AC830="","",编辑!AC830)</f>
        <v/>
      </c>
      <c r="T830" s="109" t="str">
        <f>IF(编辑!AD830="","",编辑!AD830)</f>
        <v/>
      </c>
      <c r="U830" s="109" t="str">
        <f>IF(编辑!AE830="","",编辑!AE830)</f>
        <v/>
      </c>
      <c r="V830" s="109" t="str">
        <f>IF(编辑!AF830="","",编辑!AF830)</f>
        <v/>
      </c>
      <c r="W830" s="109" t="str">
        <f>IF(编辑!AH830="","",编辑!AH830)</f>
        <v/>
      </c>
      <c r="X830" s="109" t="str">
        <f>IF(编辑!AI830="","",编辑!AI830)</f>
        <v/>
      </c>
      <c r="Y830" s="109" t="str">
        <f>IF(编辑!AJ830="","",编辑!AJ830)</f>
        <v/>
      </c>
      <c r="Z830" s="109" t="str">
        <f>IF(编辑!AK830="","",编辑!AK830)</f>
        <v/>
      </c>
      <c r="AA830" s="109" t="str">
        <f>IF(编辑!AM830="","",编辑!AM830)</f>
        <v/>
      </c>
      <c r="AB830" s="109" t="str">
        <f>IF(编辑!AN830="","",编辑!AN830)</f>
        <v/>
      </c>
      <c r="AC830" s="111" t="str">
        <f>IF(编辑!AO830="","",编辑!AO830)</f>
        <v/>
      </c>
    </row>
    <row r="831" spans="1:29">
      <c r="A831" s="109">
        <f>IF(编辑!A831="","",编辑!A831)</f>
        <v>140098</v>
      </c>
      <c r="B831" s="109" t="str">
        <f>IF(编辑!B831="","",编辑!B831)</f>
        <v>通缉任务</v>
      </c>
      <c r="C831" s="109">
        <f>IF(编辑!I831="","",编辑!I831)</f>
        <v>1120</v>
      </c>
      <c r="D831" s="109">
        <f>IF(编辑!J831="","",编辑!J831)</f>
        <v>0</v>
      </c>
      <c r="E831" s="109" t="str">
        <f>IF(编辑!K831="","",编辑!K831)</f>
        <v/>
      </c>
      <c r="F831" s="109">
        <f>IF(编辑!L831="","",编辑!L831)</f>
        <v>3004</v>
      </c>
      <c r="G831" s="109">
        <f>IF(编辑!N831="","",编辑!N831)</f>
        <v>1</v>
      </c>
      <c r="H831" s="109">
        <f>IF(编辑!O831="","",编辑!O831)</f>
        <v>1</v>
      </c>
      <c r="I831" s="109">
        <f>IF(编辑!P831="","",编辑!P831)</f>
        <v>100</v>
      </c>
      <c r="J831" s="109">
        <f>IF(编辑!Q831="","",编辑!Q831)</f>
        <v>3104</v>
      </c>
      <c r="K831" s="109">
        <f>IF(编辑!S831="","",编辑!S831)</f>
        <v>1</v>
      </c>
      <c r="L831" s="109">
        <f>IF(编辑!T831="","",编辑!T831)</f>
        <v>1</v>
      </c>
      <c r="M831" s="109">
        <f>IF(编辑!U831="","",编辑!U831)</f>
        <v>100</v>
      </c>
      <c r="N831" s="109">
        <f>IF(编辑!V831="","",编辑!V831)</f>
        <v>3404</v>
      </c>
      <c r="O831" s="109">
        <f>IF(编辑!X831="","",编辑!X831)</f>
        <v>1</v>
      </c>
      <c r="P831" s="109">
        <f>IF(编辑!Y831="","",编辑!Y831)</f>
        <v>1</v>
      </c>
      <c r="Q831" s="109">
        <f>IF(编辑!Z831="","",编辑!Z831)</f>
        <v>100</v>
      </c>
      <c r="R831" s="109" t="str">
        <f>IF(编辑!AA831="","",编辑!AA831)</f>
        <v/>
      </c>
      <c r="S831" s="109" t="str">
        <f>IF(编辑!AC831="","",编辑!AC831)</f>
        <v/>
      </c>
      <c r="T831" s="109" t="str">
        <f>IF(编辑!AD831="","",编辑!AD831)</f>
        <v/>
      </c>
      <c r="U831" s="109" t="str">
        <f>IF(编辑!AE831="","",编辑!AE831)</f>
        <v/>
      </c>
      <c r="V831" s="109" t="str">
        <f>IF(编辑!AF831="","",编辑!AF831)</f>
        <v/>
      </c>
      <c r="W831" s="109" t="str">
        <f>IF(编辑!AH831="","",编辑!AH831)</f>
        <v/>
      </c>
      <c r="X831" s="109" t="str">
        <f>IF(编辑!AI831="","",编辑!AI831)</f>
        <v/>
      </c>
      <c r="Y831" s="109" t="str">
        <f>IF(编辑!AJ831="","",编辑!AJ831)</f>
        <v/>
      </c>
      <c r="Z831" s="109" t="str">
        <f>IF(编辑!AK831="","",编辑!AK831)</f>
        <v/>
      </c>
      <c r="AA831" s="109" t="str">
        <f>IF(编辑!AM831="","",编辑!AM831)</f>
        <v/>
      </c>
      <c r="AB831" s="109" t="str">
        <f>IF(编辑!AN831="","",编辑!AN831)</f>
        <v/>
      </c>
      <c r="AC831" s="111" t="str">
        <f>IF(编辑!AO831="","",编辑!AO831)</f>
        <v/>
      </c>
    </row>
    <row r="832" spans="1:29">
      <c r="A832" s="109">
        <f>IF(编辑!A832="","",编辑!A832)</f>
        <v>140099</v>
      </c>
      <c r="B832" s="109" t="str">
        <f>IF(编辑!B832="","",编辑!B832)</f>
        <v>通缉任务</v>
      </c>
      <c r="C832" s="109">
        <f>IF(编辑!I832="","",编辑!I832)</f>
        <v>1120</v>
      </c>
      <c r="D832" s="109">
        <f>IF(编辑!J832="","",编辑!J832)</f>
        <v>0</v>
      </c>
      <c r="E832" s="109" t="str">
        <f>IF(编辑!K832="","",编辑!K832)</f>
        <v/>
      </c>
      <c r="F832" s="109">
        <f>IF(编辑!L832="","",编辑!L832)</f>
        <v>3004</v>
      </c>
      <c r="G832" s="109">
        <f>IF(编辑!N832="","",编辑!N832)</f>
        <v>1</v>
      </c>
      <c r="H832" s="109">
        <f>IF(编辑!O832="","",编辑!O832)</f>
        <v>1</v>
      </c>
      <c r="I832" s="109">
        <f>IF(编辑!P832="","",编辑!P832)</f>
        <v>100</v>
      </c>
      <c r="J832" s="109">
        <f>IF(编辑!Q832="","",编辑!Q832)</f>
        <v>3104</v>
      </c>
      <c r="K832" s="109">
        <f>IF(编辑!S832="","",编辑!S832)</f>
        <v>1</v>
      </c>
      <c r="L832" s="109">
        <f>IF(编辑!T832="","",编辑!T832)</f>
        <v>1</v>
      </c>
      <c r="M832" s="109">
        <f>IF(编辑!U832="","",编辑!U832)</f>
        <v>100</v>
      </c>
      <c r="N832" s="109">
        <f>IF(编辑!V832="","",编辑!V832)</f>
        <v>3404</v>
      </c>
      <c r="O832" s="109">
        <f>IF(编辑!X832="","",编辑!X832)</f>
        <v>1</v>
      </c>
      <c r="P832" s="109">
        <f>IF(编辑!Y832="","",编辑!Y832)</f>
        <v>1</v>
      </c>
      <c r="Q832" s="109">
        <f>IF(编辑!Z832="","",编辑!Z832)</f>
        <v>100</v>
      </c>
      <c r="R832" s="109" t="str">
        <f>IF(编辑!AA832="","",编辑!AA832)</f>
        <v/>
      </c>
      <c r="S832" s="109" t="str">
        <f>IF(编辑!AC832="","",编辑!AC832)</f>
        <v/>
      </c>
      <c r="T832" s="109" t="str">
        <f>IF(编辑!AD832="","",编辑!AD832)</f>
        <v/>
      </c>
      <c r="U832" s="109" t="str">
        <f>IF(编辑!AE832="","",编辑!AE832)</f>
        <v/>
      </c>
      <c r="V832" s="109" t="str">
        <f>IF(编辑!AF832="","",编辑!AF832)</f>
        <v/>
      </c>
      <c r="W832" s="109" t="str">
        <f>IF(编辑!AH832="","",编辑!AH832)</f>
        <v/>
      </c>
      <c r="X832" s="109" t="str">
        <f>IF(编辑!AI832="","",编辑!AI832)</f>
        <v/>
      </c>
      <c r="Y832" s="109" t="str">
        <f>IF(编辑!AJ832="","",编辑!AJ832)</f>
        <v/>
      </c>
      <c r="Z832" s="109" t="str">
        <f>IF(编辑!AK832="","",编辑!AK832)</f>
        <v/>
      </c>
      <c r="AA832" s="109" t="str">
        <f>IF(编辑!AM832="","",编辑!AM832)</f>
        <v/>
      </c>
      <c r="AB832" s="109" t="str">
        <f>IF(编辑!AN832="","",编辑!AN832)</f>
        <v/>
      </c>
      <c r="AC832" s="111" t="str">
        <f>IF(编辑!AO832="","",编辑!AO832)</f>
        <v/>
      </c>
    </row>
    <row r="833" spans="1:29">
      <c r="A833" s="109">
        <f>IF(编辑!A833="","",编辑!A833)</f>
        <v>140100</v>
      </c>
      <c r="B833" s="109" t="str">
        <f>IF(编辑!B833="","",编辑!B833)</f>
        <v>通缉任务</v>
      </c>
      <c r="C833" s="109">
        <f>IF(编辑!I833="","",编辑!I833)</f>
        <v>1120</v>
      </c>
      <c r="D833" s="109">
        <f>IF(编辑!J833="","",编辑!J833)</f>
        <v>0</v>
      </c>
      <c r="E833" s="109" t="str">
        <f>IF(编辑!K833="","",编辑!K833)</f>
        <v/>
      </c>
      <c r="F833" s="109">
        <f>IF(编辑!L833="","",编辑!L833)</f>
        <v>3004</v>
      </c>
      <c r="G833" s="109">
        <f>IF(编辑!N833="","",编辑!N833)</f>
        <v>1</v>
      </c>
      <c r="H833" s="109">
        <f>IF(编辑!O833="","",编辑!O833)</f>
        <v>1</v>
      </c>
      <c r="I833" s="109">
        <f>IF(编辑!P833="","",编辑!P833)</f>
        <v>100</v>
      </c>
      <c r="J833" s="109">
        <f>IF(编辑!Q833="","",编辑!Q833)</f>
        <v>3104</v>
      </c>
      <c r="K833" s="109">
        <f>IF(编辑!S833="","",编辑!S833)</f>
        <v>1</v>
      </c>
      <c r="L833" s="109">
        <f>IF(编辑!T833="","",编辑!T833)</f>
        <v>1</v>
      </c>
      <c r="M833" s="109">
        <f>IF(编辑!U833="","",编辑!U833)</f>
        <v>100</v>
      </c>
      <c r="N833" s="109">
        <f>IF(编辑!V833="","",编辑!V833)</f>
        <v>3404</v>
      </c>
      <c r="O833" s="109">
        <f>IF(编辑!X833="","",编辑!X833)</f>
        <v>1</v>
      </c>
      <c r="P833" s="109">
        <f>IF(编辑!Y833="","",编辑!Y833)</f>
        <v>1</v>
      </c>
      <c r="Q833" s="109">
        <f>IF(编辑!Z833="","",编辑!Z833)</f>
        <v>100</v>
      </c>
      <c r="R833" s="109" t="str">
        <f>IF(编辑!AA833="","",编辑!AA833)</f>
        <v/>
      </c>
      <c r="S833" s="109" t="str">
        <f>IF(编辑!AC833="","",编辑!AC833)</f>
        <v/>
      </c>
      <c r="T833" s="109" t="str">
        <f>IF(编辑!AD833="","",编辑!AD833)</f>
        <v/>
      </c>
      <c r="U833" s="109" t="str">
        <f>IF(编辑!AE833="","",编辑!AE833)</f>
        <v/>
      </c>
      <c r="V833" s="109" t="str">
        <f>IF(编辑!AF833="","",编辑!AF833)</f>
        <v/>
      </c>
      <c r="W833" s="109" t="str">
        <f>IF(编辑!AH833="","",编辑!AH833)</f>
        <v/>
      </c>
      <c r="X833" s="109" t="str">
        <f>IF(编辑!AI833="","",编辑!AI833)</f>
        <v/>
      </c>
      <c r="Y833" s="109" t="str">
        <f>IF(编辑!AJ833="","",编辑!AJ833)</f>
        <v/>
      </c>
      <c r="Z833" s="109" t="str">
        <f>IF(编辑!AK833="","",编辑!AK833)</f>
        <v/>
      </c>
      <c r="AA833" s="109" t="str">
        <f>IF(编辑!AM833="","",编辑!AM833)</f>
        <v/>
      </c>
      <c r="AB833" s="109" t="str">
        <f>IF(编辑!AN833="","",编辑!AN833)</f>
        <v/>
      </c>
      <c r="AC833" s="111" t="str">
        <f>IF(编辑!AO833="","",编辑!AO833)</f>
        <v/>
      </c>
    </row>
    <row r="834" spans="1:29">
      <c r="A834" s="109">
        <f>IF(编辑!A834="","",编辑!A834)</f>
        <v>140101</v>
      </c>
      <c r="B834" s="109" t="str">
        <f>IF(编辑!B834="","",编辑!B834)</f>
        <v>通缉任务</v>
      </c>
      <c r="C834" s="109">
        <f>IF(编辑!I834="","",编辑!I834)</f>
        <v>1120</v>
      </c>
      <c r="D834" s="109">
        <f>IF(编辑!J834="","",编辑!J834)</f>
        <v>0</v>
      </c>
      <c r="E834" s="109" t="str">
        <f>IF(编辑!K834="","",编辑!K834)</f>
        <v/>
      </c>
      <c r="F834" s="109">
        <f>IF(编辑!L834="","",编辑!L834)</f>
        <v>3004</v>
      </c>
      <c r="G834" s="109">
        <f>IF(编辑!N834="","",编辑!N834)</f>
        <v>1</v>
      </c>
      <c r="H834" s="109">
        <f>IF(编辑!O834="","",编辑!O834)</f>
        <v>1</v>
      </c>
      <c r="I834" s="109">
        <f>IF(编辑!P834="","",编辑!P834)</f>
        <v>100</v>
      </c>
      <c r="J834" s="109">
        <f>IF(编辑!Q834="","",编辑!Q834)</f>
        <v>3104</v>
      </c>
      <c r="K834" s="109">
        <f>IF(编辑!S834="","",编辑!S834)</f>
        <v>1</v>
      </c>
      <c r="L834" s="109">
        <f>IF(编辑!T834="","",编辑!T834)</f>
        <v>1</v>
      </c>
      <c r="M834" s="109">
        <f>IF(编辑!U834="","",编辑!U834)</f>
        <v>100</v>
      </c>
      <c r="N834" s="109">
        <f>IF(编辑!V834="","",编辑!V834)</f>
        <v>3404</v>
      </c>
      <c r="O834" s="109">
        <f>IF(编辑!X834="","",编辑!X834)</f>
        <v>1</v>
      </c>
      <c r="P834" s="109">
        <f>IF(编辑!Y834="","",编辑!Y834)</f>
        <v>1</v>
      </c>
      <c r="Q834" s="109">
        <f>IF(编辑!Z834="","",编辑!Z834)</f>
        <v>100</v>
      </c>
      <c r="R834" s="109" t="str">
        <f>IF(编辑!AA834="","",编辑!AA834)</f>
        <v/>
      </c>
      <c r="S834" s="109" t="str">
        <f>IF(编辑!AC834="","",编辑!AC834)</f>
        <v/>
      </c>
      <c r="T834" s="109" t="str">
        <f>IF(编辑!AD834="","",编辑!AD834)</f>
        <v/>
      </c>
      <c r="U834" s="109" t="str">
        <f>IF(编辑!AE834="","",编辑!AE834)</f>
        <v/>
      </c>
      <c r="V834" s="109" t="str">
        <f>IF(编辑!AF834="","",编辑!AF834)</f>
        <v/>
      </c>
      <c r="W834" s="109" t="str">
        <f>IF(编辑!AH834="","",编辑!AH834)</f>
        <v/>
      </c>
      <c r="X834" s="109" t="str">
        <f>IF(编辑!AI834="","",编辑!AI834)</f>
        <v/>
      </c>
      <c r="Y834" s="109" t="str">
        <f>IF(编辑!AJ834="","",编辑!AJ834)</f>
        <v/>
      </c>
      <c r="Z834" s="109" t="str">
        <f>IF(编辑!AK834="","",编辑!AK834)</f>
        <v/>
      </c>
      <c r="AA834" s="109" t="str">
        <f>IF(编辑!AM834="","",编辑!AM834)</f>
        <v/>
      </c>
      <c r="AB834" s="109" t="str">
        <f>IF(编辑!AN834="","",编辑!AN834)</f>
        <v/>
      </c>
      <c r="AC834" s="111" t="str">
        <f>IF(编辑!AO834="","",编辑!AO834)</f>
        <v/>
      </c>
    </row>
    <row r="835" spans="1:29">
      <c r="A835" s="109">
        <f>IF(编辑!A835="","",编辑!A835)</f>
        <v>140102</v>
      </c>
      <c r="B835" s="109" t="str">
        <f>IF(编辑!B835="","",编辑!B835)</f>
        <v>通缉任务</v>
      </c>
      <c r="C835" s="109">
        <f>IF(编辑!I835="","",编辑!I835)</f>
        <v>1120</v>
      </c>
      <c r="D835" s="109">
        <f>IF(编辑!J835="","",编辑!J835)</f>
        <v>0</v>
      </c>
      <c r="E835" s="109" t="str">
        <f>IF(编辑!K835="","",编辑!K835)</f>
        <v/>
      </c>
      <c r="F835" s="109">
        <f>IF(编辑!L835="","",编辑!L835)</f>
        <v>3004</v>
      </c>
      <c r="G835" s="109">
        <f>IF(编辑!N835="","",编辑!N835)</f>
        <v>1</v>
      </c>
      <c r="H835" s="109">
        <f>IF(编辑!O835="","",编辑!O835)</f>
        <v>1</v>
      </c>
      <c r="I835" s="109">
        <f>IF(编辑!P835="","",编辑!P835)</f>
        <v>100</v>
      </c>
      <c r="J835" s="109">
        <f>IF(编辑!Q835="","",编辑!Q835)</f>
        <v>3104</v>
      </c>
      <c r="K835" s="109">
        <f>IF(编辑!S835="","",编辑!S835)</f>
        <v>1</v>
      </c>
      <c r="L835" s="109">
        <f>IF(编辑!T835="","",编辑!T835)</f>
        <v>1</v>
      </c>
      <c r="M835" s="109">
        <f>IF(编辑!U835="","",编辑!U835)</f>
        <v>100</v>
      </c>
      <c r="N835" s="109">
        <f>IF(编辑!V835="","",编辑!V835)</f>
        <v>3404</v>
      </c>
      <c r="O835" s="109">
        <f>IF(编辑!X835="","",编辑!X835)</f>
        <v>1</v>
      </c>
      <c r="P835" s="109">
        <f>IF(编辑!Y835="","",编辑!Y835)</f>
        <v>1</v>
      </c>
      <c r="Q835" s="109">
        <f>IF(编辑!Z835="","",编辑!Z835)</f>
        <v>100</v>
      </c>
      <c r="R835" s="109" t="str">
        <f>IF(编辑!AA835="","",编辑!AA835)</f>
        <v/>
      </c>
      <c r="S835" s="109" t="str">
        <f>IF(编辑!AC835="","",编辑!AC835)</f>
        <v/>
      </c>
      <c r="T835" s="109" t="str">
        <f>IF(编辑!AD835="","",编辑!AD835)</f>
        <v/>
      </c>
      <c r="U835" s="109" t="str">
        <f>IF(编辑!AE835="","",编辑!AE835)</f>
        <v/>
      </c>
      <c r="V835" s="109" t="str">
        <f>IF(编辑!AF835="","",编辑!AF835)</f>
        <v/>
      </c>
      <c r="W835" s="109" t="str">
        <f>IF(编辑!AH835="","",编辑!AH835)</f>
        <v/>
      </c>
      <c r="X835" s="109" t="str">
        <f>IF(编辑!AI835="","",编辑!AI835)</f>
        <v/>
      </c>
      <c r="Y835" s="109" t="str">
        <f>IF(编辑!AJ835="","",编辑!AJ835)</f>
        <v/>
      </c>
      <c r="Z835" s="109" t="str">
        <f>IF(编辑!AK835="","",编辑!AK835)</f>
        <v/>
      </c>
      <c r="AA835" s="109" t="str">
        <f>IF(编辑!AM835="","",编辑!AM835)</f>
        <v/>
      </c>
      <c r="AB835" s="109" t="str">
        <f>IF(编辑!AN835="","",编辑!AN835)</f>
        <v/>
      </c>
      <c r="AC835" s="111" t="str">
        <f>IF(编辑!AO835="","",编辑!AO835)</f>
        <v/>
      </c>
    </row>
    <row r="836" spans="1:29">
      <c r="A836" s="109">
        <f>IF(编辑!A836="","",编辑!A836)</f>
        <v>140103</v>
      </c>
      <c r="B836" s="109" t="str">
        <f>IF(编辑!B836="","",编辑!B836)</f>
        <v>通缉任务</v>
      </c>
      <c r="C836" s="109">
        <f>IF(编辑!I836="","",编辑!I836)</f>
        <v>1120</v>
      </c>
      <c r="D836" s="109">
        <f>IF(编辑!J836="","",编辑!J836)</f>
        <v>0</v>
      </c>
      <c r="E836" s="109" t="str">
        <f>IF(编辑!K836="","",编辑!K836)</f>
        <v/>
      </c>
      <c r="F836" s="109">
        <f>IF(编辑!L836="","",编辑!L836)</f>
        <v>3004</v>
      </c>
      <c r="G836" s="109">
        <f>IF(编辑!N836="","",编辑!N836)</f>
        <v>1</v>
      </c>
      <c r="H836" s="109">
        <f>IF(编辑!O836="","",编辑!O836)</f>
        <v>1</v>
      </c>
      <c r="I836" s="109">
        <f>IF(编辑!P836="","",编辑!P836)</f>
        <v>100</v>
      </c>
      <c r="J836" s="109">
        <f>IF(编辑!Q836="","",编辑!Q836)</f>
        <v>3104</v>
      </c>
      <c r="K836" s="109">
        <f>IF(编辑!S836="","",编辑!S836)</f>
        <v>1</v>
      </c>
      <c r="L836" s="109">
        <f>IF(编辑!T836="","",编辑!T836)</f>
        <v>1</v>
      </c>
      <c r="M836" s="109">
        <f>IF(编辑!U836="","",编辑!U836)</f>
        <v>100</v>
      </c>
      <c r="N836" s="109">
        <f>IF(编辑!V836="","",编辑!V836)</f>
        <v>3404</v>
      </c>
      <c r="O836" s="109">
        <f>IF(编辑!X836="","",编辑!X836)</f>
        <v>1</v>
      </c>
      <c r="P836" s="109">
        <f>IF(编辑!Y836="","",编辑!Y836)</f>
        <v>1</v>
      </c>
      <c r="Q836" s="109">
        <f>IF(编辑!Z836="","",编辑!Z836)</f>
        <v>100</v>
      </c>
      <c r="R836" s="109" t="str">
        <f>IF(编辑!AA836="","",编辑!AA836)</f>
        <v/>
      </c>
      <c r="S836" s="109" t="str">
        <f>IF(编辑!AC836="","",编辑!AC836)</f>
        <v/>
      </c>
      <c r="T836" s="109" t="str">
        <f>IF(编辑!AD836="","",编辑!AD836)</f>
        <v/>
      </c>
      <c r="U836" s="109" t="str">
        <f>IF(编辑!AE836="","",编辑!AE836)</f>
        <v/>
      </c>
      <c r="V836" s="109" t="str">
        <f>IF(编辑!AF836="","",编辑!AF836)</f>
        <v/>
      </c>
      <c r="W836" s="109" t="str">
        <f>IF(编辑!AH836="","",编辑!AH836)</f>
        <v/>
      </c>
      <c r="X836" s="109" t="str">
        <f>IF(编辑!AI836="","",编辑!AI836)</f>
        <v/>
      </c>
      <c r="Y836" s="109" t="str">
        <f>IF(编辑!AJ836="","",编辑!AJ836)</f>
        <v/>
      </c>
      <c r="Z836" s="109" t="str">
        <f>IF(编辑!AK836="","",编辑!AK836)</f>
        <v/>
      </c>
      <c r="AA836" s="109" t="str">
        <f>IF(编辑!AM836="","",编辑!AM836)</f>
        <v/>
      </c>
      <c r="AB836" s="109" t="str">
        <f>IF(编辑!AN836="","",编辑!AN836)</f>
        <v/>
      </c>
      <c r="AC836" s="111" t="str">
        <f>IF(编辑!AO836="","",编辑!AO836)</f>
        <v/>
      </c>
    </row>
    <row r="837" spans="1:29">
      <c r="A837" s="109">
        <f>IF(编辑!A837="","",编辑!A837)</f>
        <v>140104</v>
      </c>
      <c r="B837" s="109" t="str">
        <f>IF(编辑!B837="","",编辑!B837)</f>
        <v>通缉任务</v>
      </c>
      <c r="C837" s="109">
        <f>IF(编辑!I837="","",编辑!I837)</f>
        <v>1120</v>
      </c>
      <c r="D837" s="109">
        <f>IF(编辑!J837="","",编辑!J837)</f>
        <v>0</v>
      </c>
      <c r="E837" s="109" t="str">
        <f>IF(编辑!K837="","",编辑!K837)</f>
        <v/>
      </c>
      <c r="F837" s="109">
        <f>IF(编辑!L837="","",编辑!L837)</f>
        <v>3004</v>
      </c>
      <c r="G837" s="109">
        <f>IF(编辑!N837="","",编辑!N837)</f>
        <v>1</v>
      </c>
      <c r="H837" s="109">
        <f>IF(编辑!O837="","",编辑!O837)</f>
        <v>1</v>
      </c>
      <c r="I837" s="109">
        <f>IF(编辑!P837="","",编辑!P837)</f>
        <v>100</v>
      </c>
      <c r="J837" s="109">
        <f>IF(编辑!Q837="","",编辑!Q837)</f>
        <v>3104</v>
      </c>
      <c r="K837" s="109">
        <f>IF(编辑!S837="","",编辑!S837)</f>
        <v>1</v>
      </c>
      <c r="L837" s="109">
        <f>IF(编辑!T837="","",编辑!T837)</f>
        <v>1</v>
      </c>
      <c r="M837" s="109">
        <f>IF(编辑!U837="","",编辑!U837)</f>
        <v>100</v>
      </c>
      <c r="N837" s="109">
        <f>IF(编辑!V837="","",编辑!V837)</f>
        <v>3404</v>
      </c>
      <c r="O837" s="109">
        <f>IF(编辑!X837="","",编辑!X837)</f>
        <v>1</v>
      </c>
      <c r="P837" s="109">
        <f>IF(编辑!Y837="","",编辑!Y837)</f>
        <v>1</v>
      </c>
      <c r="Q837" s="109">
        <f>IF(编辑!Z837="","",编辑!Z837)</f>
        <v>100</v>
      </c>
      <c r="R837" s="109" t="str">
        <f>IF(编辑!AA837="","",编辑!AA837)</f>
        <v/>
      </c>
      <c r="S837" s="109" t="str">
        <f>IF(编辑!AC837="","",编辑!AC837)</f>
        <v/>
      </c>
      <c r="T837" s="109" t="str">
        <f>IF(编辑!AD837="","",编辑!AD837)</f>
        <v/>
      </c>
      <c r="U837" s="109" t="str">
        <f>IF(编辑!AE837="","",编辑!AE837)</f>
        <v/>
      </c>
      <c r="V837" s="109" t="str">
        <f>IF(编辑!AF837="","",编辑!AF837)</f>
        <v/>
      </c>
      <c r="W837" s="109" t="str">
        <f>IF(编辑!AH837="","",编辑!AH837)</f>
        <v/>
      </c>
      <c r="X837" s="109" t="str">
        <f>IF(编辑!AI837="","",编辑!AI837)</f>
        <v/>
      </c>
      <c r="Y837" s="109" t="str">
        <f>IF(编辑!AJ837="","",编辑!AJ837)</f>
        <v/>
      </c>
      <c r="Z837" s="109" t="str">
        <f>IF(编辑!AK837="","",编辑!AK837)</f>
        <v/>
      </c>
      <c r="AA837" s="109" t="str">
        <f>IF(编辑!AM837="","",编辑!AM837)</f>
        <v/>
      </c>
      <c r="AB837" s="109" t="str">
        <f>IF(编辑!AN837="","",编辑!AN837)</f>
        <v/>
      </c>
      <c r="AC837" s="111" t="str">
        <f>IF(编辑!AO837="","",编辑!AO837)</f>
        <v/>
      </c>
    </row>
    <row r="838" spans="1:29">
      <c r="A838" s="109">
        <f>IF(编辑!A838="","",编辑!A838)</f>
        <v>140105</v>
      </c>
      <c r="B838" s="109" t="str">
        <f>IF(编辑!B838="","",编辑!B838)</f>
        <v>通缉任务</v>
      </c>
      <c r="C838" s="109">
        <f>IF(编辑!I838="","",编辑!I838)</f>
        <v>1120</v>
      </c>
      <c r="D838" s="109">
        <f>IF(编辑!J838="","",编辑!J838)</f>
        <v>0</v>
      </c>
      <c r="E838" s="109" t="str">
        <f>IF(编辑!K838="","",编辑!K838)</f>
        <v/>
      </c>
      <c r="F838" s="109">
        <f>IF(编辑!L838="","",编辑!L838)</f>
        <v>3004</v>
      </c>
      <c r="G838" s="109">
        <f>IF(编辑!N838="","",编辑!N838)</f>
        <v>1</v>
      </c>
      <c r="H838" s="109">
        <f>IF(编辑!O838="","",编辑!O838)</f>
        <v>1</v>
      </c>
      <c r="I838" s="109">
        <f>IF(编辑!P838="","",编辑!P838)</f>
        <v>100</v>
      </c>
      <c r="J838" s="109">
        <f>IF(编辑!Q838="","",编辑!Q838)</f>
        <v>3104</v>
      </c>
      <c r="K838" s="109">
        <f>IF(编辑!S838="","",编辑!S838)</f>
        <v>1</v>
      </c>
      <c r="L838" s="109">
        <f>IF(编辑!T838="","",编辑!T838)</f>
        <v>1</v>
      </c>
      <c r="M838" s="109">
        <f>IF(编辑!U838="","",编辑!U838)</f>
        <v>100</v>
      </c>
      <c r="N838" s="109">
        <f>IF(编辑!V838="","",编辑!V838)</f>
        <v>3404</v>
      </c>
      <c r="O838" s="109">
        <f>IF(编辑!X838="","",编辑!X838)</f>
        <v>1</v>
      </c>
      <c r="P838" s="109">
        <f>IF(编辑!Y838="","",编辑!Y838)</f>
        <v>1</v>
      </c>
      <c r="Q838" s="109">
        <f>IF(编辑!Z838="","",编辑!Z838)</f>
        <v>100</v>
      </c>
      <c r="R838" s="109" t="str">
        <f>IF(编辑!AA838="","",编辑!AA838)</f>
        <v/>
      </c>
      <c r="S838" s="109" t="str">
        <f>IF(编辑!AC838="","",编辑!AC838)</f>
        <v/>
      </c>
      <c r="T838" s="109" t="str">
        <f>IF(编辑!AD838="","",编辑!AD838)</f>
        <v/>
      </c>
      <c r="U838" s="109" t="str">
        <f>IF(编辑!AE838="","",编辑!AE838)</f>
        <v/>
      </c>
      <c r="V838" s="109" t="str">
        <f>IF(编辑!AF838="","",编辑!AF838)</f>
        <v/>
      </c>
      <c r="W838" s="109" t="str">
        <f>IF(编辑!AH838="","",编辑!AH838)</f>
        <v/>
      </c>
      <c r="X838" s="109" t="str">
        <f>IF(编辑!AI838="","",编辑!AI838)</f>
        <v/>
      </c>
      <c r="Y838" s="109" t="str">
        <f>IF(编辑!AJ838="","",编辑!AJ838)</f>
        <v/>
      </c>
      <c r="Z838" s="109" t="str">
        <f>IF(编辑!AK838="","",编辑!AK838)</f>
        <v/>
      </c>
      <c r="AA838" s="109" t="str">
        <f>IF(编辑!AM838="","",编辑!AM838)</f>
        <v/>
      </c>
      <c r="AB838" s="109" t="str">
        <f>IF(编辑!AN838="","",编辑!AN838)</f>
        <v/>
      </c>
      <c r="AC838" s="111" t="str">
        <f>IF(编辑!AO838="","",编辑!AO838)</f>
        <v/>
      </c>
    </row>
    <row r="839" spans="1:29">
      <c r="A839" s="109">
        <f>IF(编辑!A839="","",编辑!A839)</f>
        <v>140106</v>
      </c>
      <c r="B839" s="109" t="str">
        <f>IF(编辑!B839="","",编辑!B839)</f>
        <v>通缉任务</v>
      </c>
      <c r="C839" s="109">
        <f>IF(编辑!I839="","",编辑!I839)</f>
        <v>1430</v>
      </c>
      <c r="D839" s="109">
        <f>IF(编辑!J839="","",编辑!J839)</f>
        <v>0</v>
      </c>
      <c r="E839" s="109" t="str">
        <f>IF(编辑!K839="","",编辑!K839)</f>
        <v/>
      </c>
      <c r="F839" s="109">
        <f>IF(编辑!L839="","",编辑!L839)</f>
        <v>3005</v>
      </c>
      <c r="G839" s="109">
        <f>IF(编辑!N839="","",编辑!N839)</f>
        <v>1</v>
      </c>
      <c r="H839" s="109">
        <f>IF(编辑!O839="","",编辑!O839)</f>
        <v>1</v>
      </c>
      <c r="I839" s="109">
        <f>IF(编辑!P839="","",编辑!P839)</f>
        <v>100</v>
      </c>
      <c r="J839" s="109">
        <f>IF(编辑!Q839="","",编辑!Q839)</f>
        <v>3105</v>
      </c>
      <c r="K839" s="109">
        <f>IF(编辑!S839="","",编辑!S839)</f>
        <v>1</v>
      </c>
      <c r="L839" s="109">
        <f>IF(编辑!T839="","",编辑!T839)</f>
        <v>1</v>
      </c>
      <c r="M839" s="109">
        <f>IF(编辑!U839="","",编辑!U839)</f>
        <v>100</v>
      </c>
      <c r="N839" s="109">
        <f>IF(编辑!V839="","",编辑!V839)</f>
        <v>3405</v>
      </c>
      <c r="O839" s="109">
        <f>IF(编辑!X839="","",编辑!X839)</f>
        <v>1</v>
      </c>
      <c r="P839" s="109">
        <f>IF(编辑!Y839="","",编辑!Y839)</f>
        <v>1</v>
      </c>
      <c r="Q839" s="109">
        <f>IF(编辑!Z839="","",编辑!Z839)</f>
        <v>100</v>
      </c>
      <c r="R839" s="109" t="str">
        <f>IF(编辑!AA839="","",编辑!AA839)</f>
        <v/>
      </c>
      <c r="S839" s="109" t="str">
        <f>IF(编辑!AC839="","",编辑!AC839)</f>
        <v/>
      </c>
      <c r="T839" s="109" t="str">
        <f>IF(编辑!AD839="","",编辑!AD839)</f>
        <v/>
      </c>
      <c r="U839" s="109" t="str">
        <f>IF(编辑!AE839="","",编辑!AE839)</f>
        <v/>
      </c>
      <c r="V839" s="109" t="str">
        <f>IF(编辑!AF839="","",编辑!AF839)</f>
        <v/>
      </c>
      <c r="W839" s="109" t="str">
        <f>IF(编辑!AH839="","",编辑!AH839)</f>
        <v/>
      </c>
      <c r="X839" s="109" t="str">
        <f>IF(编辑!AI839="","",编辑!AI839)</f>
        <v/>
      </c>
      <c r="Y839" s="109" t="str">
        <f>IF(编辑!AJ839="","",编辑!AJ839)</f>
        <v/>
      </c>
      <c r="Z839" s="109" t="str">
        <f>IF(编辑!AK839="","",编辑!AK839)</f>
        <v/>
      </c>
      <c r="AA839" s="109" t="str">
        <f>IF(编辑!AM839="","",编辑!AM839)</f>
        <v/>
      </c>
      <c r="AB839" s="109" t="str">
        <f>IF(编辑!AN839="","",编辑!AN839)</f>
        <v/>
      </c>
      <c r="AC839" s="111" t="str">
        <f>IF(编辑!AO839="","",编辑!AO839)</f>
        <v/>
      </c>
    </row>
    <row r="840" spans="1:29">
      <c r="A840" s="109">
        <f>IF(编辑!A840="","",编辑!A840)</f>
        <v>140107</v>
      </c>
      <c r="B840" s="109" t="str">
        <f>IF(编辑!B840="","",编辑!B840)</f>
        <v>通缉任务</v>
      </c>
      <c r="C840" s="109">
        <f>IF(编辑!I840="","",编辑!I840)</f>
        <v>1430</v>
      </c>
      <c r="D840" s="109">
        <f>IF(编辑!J840="","",编辑!J840)</f>
        <v>0</v>
      </c>
      <c r="E840" s="109" t="str">
        <f>IF(编辑!K840="","",编辑!K840)</f>
        <v/>
      </c>
      <c r="F840" s="109">
        <f>IF(编辑!L840="","",编辑!L840)</f>
        <v>3005</v>
      </c>
      <c r="G840" s="109">
        <f>IF(编辑!N840="","",编辑!N840)</f>
        <v>1</v>
      </c>
      <c r="H840" s="109">
        <f>IF(编辑!O840="","",编辑!O840)</f>
        <v>1</v>
      </c>
      <c r="I840" s="109">
        <f>IF(编辑!P840="","",编辑!P840)</f>
        <v>100</v>
      </c>
      <c r="J840" s="109">
        <f>IF(编辑!Q840="","",编辑!Q840)</f>
        <v>3105</v>
      </c>
      <c r="K840" s="109">
        <f>IF(编辑!S840="","",编辑!S840)</f>
        <v>1</v>
      </c>
      <c r="L840" s="109">
        <f>IF(编辑!T840="","",编辑!T840)</f>
        <v>1</v>
      </c>
      <c r="M840" s="109">
        <f>IF(编辑!U840="","",编辑!U840)</f>
        <v>100</v>
      </c>
      <c r="N840" s="109">
        <f>IF(编辑!V840="","",编辑!V840)</f>
        <v>3405</v>
      </c>
      <c r="O840" s="109">
        <f>IF(编辑!X840="","",编辑!X840)</f>
        <v>1</v>
      </c>
      <c r="P840" s="109">
        <f>IF(编辑!Y840="","",编辑!Y840)</f>
        <v>1</v>
      </c>
      <c r="Q840" s="109">
        <f>IF(编辑!Z840="","",编辑!Z840)</f>
        <v>100</v>
      </c>
      <c r="R840" s="109" t="str">
        <f>IF(编辑!AA840="","",编辑!AA840)</f>
        <v/>
      </c>
      <c r="S840" s="109" t="str">
        <f>IF(编辑!AC840="","",编辑!AC840)</f>
        <v/>
      </c>
      <c r="T840" s="109" t="str">
        <f>IF(编辑!AD840="","",编辑!AD840)</f>
        <v/>
      </c>
      <c r="U840" s="109" t="str">
        <f>IF(编辑!AE840="","",编辑!AE840)</f>
        <v/>
      </c>
      <c r="V840" s="109" t="str">
        <f>IF(编辑!AF840="","",编辑!AF840)</f>
        <v/>
      </c>
      <c r="W840" s="109" t="str">
        <f>IF(编辑!AH840="","",编辑!AH840)</f>
        <v/>
      </c>
      <c r="X840" s="109" t="str">
        <f>IF(编辑!AI840="","",编辑!AI840)</f>
        <v/>
      </c>
      <c r="Y840" s="109" t="str">
        <f>IF(编辑!AJ840="","",编辑!AJ840)</f>
        <v/>
      </c>
      <c r="Z840" s="109" t="str">
        <f>IF(编辑!AK840="","",编辑!AK840)</f>
        <v/>
      </c>
      <c r="AA840" s="109" t="str">
        <f>IF(编辑!AM840="","",编辑!AM840)</f>
        <v/>
      </c>
      <c r="AB840" s="109" t="str">
        <f>IF(编辑!AN840="","",编辑!AN840)</f>
        <v/>
      </c>
      <c r="AC840" s="111" t="str">
        <f>IF(编辑!AO840="","",编辑!AO840)</f>
        <v/>
      </c>
    </row>
    <row r="841" spans="1:29">
      <c r="A841" s="109">
        <f>IF(编辑!A841="","",编辑!A841)</f>
        <v>140108</v>
      </c>
      <c r="B841" s="109" t="str">
        <f>IF(编辑!B841="","",编辑!B841)</f>
        <v>通缉任务</v>
      </c>
      <c r="C841" s="109">
        <f>IF(编辑!I841="","",编辑!I841)</f>
        <v>1430</v>
      </c>
      <c r="D841" s="109">
        <f>IF(编辑!J841="","",编辑!J841)</f>
        <v>0</v>
      </c>
      <c r="E841" s="109" t="str">
        <f>IF(编辑!K841="","",编辑!K841)</f>
        <v/>
      </c>
      <c r="F841" s="109">
        <f>IF(编辑!L841="","",编辑!L841)</f>
        <v>3005</v>
      </c>
      <c r="G841" s="109">
        <f>IF(编辑!N841="","",编辑!N841)</f>
        <v>1</v>
      </c>
      <c r="H841" s="109">
        <f>IF(编辑!O841="","",编辑!O841)</f>
        <v>1</v>
      </c>
      <c r="I841" s="109">
        <f>IF(编辑!P841="","",编辑!P841)</f>
        <v>100</v>
      </c>
      <c r="J841" s="109">
        <f>IF(编辑!Q841="","",编辑!Q841)</f>
        <v>3105</v>
      </c>
      <c r="K841" s="109">
        <f>IF(编辑!S841="","",编辑!S841)</f>
        <v>1</v>
      </c>
      <c r="L841" s="109">
        <f>IF(编辑!T841="","",编辑!T841)</f>
        <v>1</v>
      </c>
      <c r="M841" s="109">
        <f>IF(编辑!U841="","",编辑!U841)</f>
        <v>100</v>
      </c>
      <c r="N841" s="109">
        <f>IF(编辑!V841="","",编辑!V841)</f>
        <v>3405</v>
      </c>
      <c r="O841" s="109">
        <f>IF(编辑!X841="","",编辑!X841)</f>
        <v>1</v>
      </c>
      <c r="P841" s="109">
        <f>IF(编辑!Y841="","",编辑!Y841)</f>
        <v>1</v>
      </c>
      <c r="Q841" s="109">
        <f>IF(编辑!Z841="","",编辑!Z841)</f>
        <v>100</v>
      </c>
      <c r="R841" s="109" t="str">
        <f>IF(编辑!AA841="","",编辑!AA841)</f>
        <v/>
      </c>
      <c r="S841" s="109" t="str">
        <f>IF(编辑!AC841="","",编辑!AC841)</f>
        <v/>
      </c>
      <c r="T841" s="109" t="str">
        <f>IF(编辑!AD841="","",编辑!AD841)</f>
        <v/>
      </c>
      <c r="U841" s="109" t="str">
        <f>IF(编辑!AE841="","",编辑!AE841)</f>
        <v/>
      </c>
      <c r="V841" s="109" t="str">
        <f>IF(编辑!AF841="","",编辑!AF841)</f>
        <v/>
      </c>
      <c r="W841" s="109" t="str">
        <f>IF(编辑!AH841="","",编辑!AH841)</f>
        <v/>
      </c>
      <c r="X841" s="109" t="str">
        <f>IF(编辑!AI841="","",编辑!AI841)</f>
        <v/>
      </c>
      <c r="Y841" s="109" t="str">
        <f>IF(编辑!AJ841="","",编辑!AJ841)</f>
        <v/>
      </c>
      <c r="Z841" s="109" t="str">
        <f>IF(编辑!AK841="","",编辑!AK841)</f>
        <v/>
      </c>
      <c r="AA841" s="109" t="str">
        <f>IF(编辑!AM841="","",编辑!AM841)</f>
        <v/>
      </c>
      <c r="AB841" s="109" t="str">
        <f>IF(编辑!AN841="","",编辑!AN841)</f>
        <v/>
      </c>
      <c r="AC841" s="111" t="str">
        <f>IF(编辑!AO841="","",编辑!AO841)</f>
        <v/>
      </c>
    </row>
    <row r="842" spans="1:29">
      <c r="A842" s="109">
        <f>IF(编辑!A842="","",编辑!A842)</f>
        <v>140109</v>
      </c>
      <c r="B842" s="109" t="str">
        <f>IF(编辑!B842="","",编辑!B842)</f>
        <v>通缉任务</v>
      </c>
      <c r="C842" s="109">
        <f>IF(编辑!I842="","",编辑!I842)</f>
        <v>1430</v>
      </c>
      <c r="D842" s="109">
        <f>IF(编辑!J842="","",编辑!J842)</f>
        <v>0</v>
      </c>
      <c r="E842" s="109" t="str">
        <f>IF(编辑!K842="","",编辑!K842)</f>
        <v/>
      </c>
      <c r="F842" s="109">
        <f>IF(编辑!L842="","",编辑!L842)</f>
        <v>3005</v>
      </c>
      <c r="G842" s="109">
        <f>IF(编辑!N842="","",编辑!N842)</f>
        <v>1</v>
      </c>
      <c r="H842" s="109">
        <f>IF(编辑!O842="","",编辑!O842)</f>
        <v>1</v>
      </c>
      <c r="I842" s="109">
        <f>IF(编辑!P842="","",编辑!P842)</f>
        <v>100</v>
      </c>
      <c r="J842" s="109">
        <f>IF(编辑!Q842="","",编辑!Q842)</f>
        <v>3105</v>
      </c>
      <c r="K842" s="109">
        <f>IF(编辑!S842="","",编辑!S842)</f>
        <v>1</v>
      </c>
      <c r="L842" s="109">
        <f>IF(编辑!T842="","",编辑!T842)</f>
        <v>1</v>
      </c>
      <c r="M842" s="109">
        <f>IF(编辑!U842="","",编辑!U842)</f>
        <v>100</v>
      </c>
      <c r="N842" s="109">
        <f>IF(编辑!V842="","",编辑!V842)</f>
        <v>3405</v>
      </c>
      <c r="O842" s="109">
        <f>IF(编辑!X842="","",编辑!X842)</f>
        <v>1</v>
      </c>
      <c r="P842" s="109">
        <f>IF(编辑!Y842="","",编辑!Y842)</f>
        <v>1</v>
      </c>
      <c r="Q842" s="109">
        <f>IF(编辑!Z842="","",编辑!Z842)</f>
        <v>100</v>
      </c>
      <c r="R842" s="109" t="str">
        <f>IF(编辑!AA842="","",编辑!AA842)</f>
        <v/>
      </c>
      <c r="S842" s="109" t="str">
        <f>IF(编辑!AC842="","",编辑!AC842)</f>
        <v/>
      </c>
      <c r="T842" s="109" t="str">
        <f>IF(编辑!AD842="","",编辑!AD842)</f>
        <v/>
      </c>
      <c r="U842" s="109" t="str">
        <f>IF(编辑!AE842="","",编辑!AE842)</f>
        <v/>
      </c>
      <c r="V842" s="109" t="str">
        <f>IF(编辑!AF842="","",编辑!AF842)</f>
        <v/>
      </c>
      <c r="W842" s="109" t="str">
        <f>IF(编辑!AH842="","",编辑!AH842)</f>
        <v/>
      </c>
      <c r="X842" s="109" t="str">
        <f>IF(编辑!AI842="","",编辑!AI842)</f>
        <v/>
      </c>
      <c r="Y842" s="109" t="str">
        <f>IF(编辑!AJ842="","",编辑!AJ842)</f>
        <v/>
      </c>
      <c r="Z842" s="109" t="str">
        <f>IF(编辑!AK842="","",编辑!AK842)</f>
        <v/>
      </c>
      <c r="AA842" s="109" t="str">
        <f>IF(编辑!AM842="","",编辑!AM842)</f>
        <v/>
      </c>
      <c r="AB842" s="109" t="str">
        <f>IF(编辑!AN842="","",编辑!AN842)</f>
        <v/>
      </c>
      <c r="AC842" s="111" t="str">
        <f>IF(编辑!AO842="","",编辑!AO842)</f>
        <v/>
      </c>
    </row>
    <row r="843" spans="1:29">
      <c r="A843" s="109">
        <f>IF(编辑!A843="","",编辑!A843)</f>
        <v>140110</v>
      </c>
      <c r="B843" s="109" t="str">
        <f>IF(编辑!B843="","",编辑!B843)</f>
        <v>通缉任务</v>
      </c>
      <c r="C843" s="109">
        <f>IF(编辑!I843="","",编辑!I843)</f>
        <v>1430</v>
      </c>
      <c r="D843" s="109">
        <f>IF(编辑!J843="","",编辑!J843)</f>
        <v>0</v>
      </c>
      <c r="E843" s="109" t="str">
        <f>IF(编辑!K843="","",编辑!K843)</f>
        <v/>
      </c>
      <c r="F843" s="109">
        <f>IF(编辑!L843="","",编辑!L843)</f>
        <v>3005</v>
      </c>
      <c r="G843" s="109">
        <f>IF(编辑!N843="","",编辑!N843)</f>
        <v>1</v>
      </c>
      <c r="H843" s="109">
        <f>IF(编辑!O843="","",编辑!O843)</f>
        <v>1</v>
      </c>
      <c r="I843" s="109">
        <f>IF(编辑!P843="","",编辑!P843)</f>
        <v>100</v>
      </c>
      <c r="J843" s="109">
        <f>IF(编辑!Q843="","",编辑!Q843)</f>
        <v>3105</v>
      </c>
      <c r="K843" s="109">
        <f>IF(编辑!S843="","",编辑!S843)</f>
        <v>1</v>
      </c>
      <c r="L843" s="109">
        <f>IF(编辑!T843="","",编辑!T843)</f>
        <v>1</v>
      </c>
      <c r="M843" s="109">
        <f>IF(编辑!U843="","",编辑!U843)</f>
        <v>100</v>
      </c>
      <c r="N843" s="109">
        <f>IF(编辑!V843="","",编辑!V843)</f>
        <v>3405</v>
      </c>
      <c r="O843" s="109">
        <f>IF(编辑!X843="","",编辑!X843)</f>
        <v>1</v>
      </c>
      <c r="P843" s="109">
        <f>IF(编辑!Y843="","",编辑!Y843)</f>
        <v>1</v>
      </c>
      <c r="Q843" s="109">
        <f>IF(编辑!Z843="","",编辑!Z843)</f>
        <v>100</v>
      </c>
      <c r="R843" s="109" t="str">
        <f>IF(编辑!AA843="","",编辑!AA843)</f>
        <v/>
      </c>
      <c r="S843" s="109" t="str">
        <f>IF(编辑!AC843="","",编辑!AC843)</f>
        <v/>
      </c>
      <c r="T843" s="109" t="str">
        <f>IF(编辑!AD843="","",编辑!AD843)</f>
        <v/>
      </c>
      <c r="U843" s="109" t="str">
        <f>IF(编辑!AE843="","",编辑!AE843)</f>
        <v/>
      </c>
      <c r="V843" s="109" t="str">
        <f>IF(编辑!AF843="","",编辑!AF843)</f>
        <v/>
      </c>
      <c r="W843" s="109" t="str">
        <f>IF(编辑!AH843="","",编辑!AH843)</f>
        <v/>
      </c>
      <c r="X843" s="109" t="str">
        <f>IF(编辑!AI843="","",编辑!AI843)</f>
        <v/>
      </c>
      <c r="Y843" s="109" t="str">
        <f>IF(编辑!AJ843="","",编辑!AJ843)</f>
        <v/>
      </c>
      <c r="Z843" s="109" t="str">
        <f>IF(编辑!AK843="","",编辑!AK843)</f>
        <v/>
      </c>
      <c r="AA843" s="109" t="str">
        <f>IF(编辑!AM843="","",编辑!AM843)</f>
        <v/>
      </c>
      <c r="AB843" s="109" t="str">
        <f>IF(编辑!AN843="","",编辑!AN843)</f>
        <v/>
      </c>
      <c r="AC843" s="111" t="str">
        <f>IF(编辑!AO843="","",编辑!AO843)</f>
        <v/>
      </c>
    </row>
    <row r="844" spans="1:29">
      <c r="A844" s="109">
        <f>IF(编辑!A844="","",编辑!A844)</f>
        <v>140111</v>
      </c>
      <c r="B844" s="109" t="str">
        <f>IF(编辑!B844="","",编辑!B844)</f>
        <v>通缉任务</v>
      </c>
      <c r="C844" s="109">
        <f>IF(编辑!I844="","",编辑!I844)</f>
        <v>1430</v>
      </c>
      <c r="D844" s="109">
        <f>IF(编辑!J844="","",编辑!J844)</f>
        <v>0</v>
      </c>
      <c r="E844" s="109" t="str">
        <f>IF(编辑!K844="","",编辑!K844)</f>
        <v/>
      </c>
      <c r="F844" s="109">
        <f>IF(编辑!L844="","",编辑!L844)</f>
        <v>3005</v>
      </c>
      <c r="G844" s="109">
        <f>IF(编辑!N844="","",编辑!N844)</f>
        <v>1</v>
      </c>
      <c r="H844" s="109">
        <f>IF(编辑!O844="","",编辑!O844)</f>
        <v>1</v>
      </c>
      <c r="I844" s="109">
        <f>IF(编辑!P844="","",编辑!P844)</f>
        <v>100</v>
      </c>
      <c r="J844" s="109">
        <f>IF(编辑!Q844="","",编辑!Q844)</f>
        <v>3105</v>
      </c>
      <c r="K844" s="109">
        <f>IF(编辑!S844="","",编辑!S844)</f>
        <v>1</v>
      </c>
      <c r="L844" s="109">
        <f>IF(编辑!T844="","",编辑!T844)</f>
        <v>1</v>
      </c>
      <c r="M844" s="109">
        <f>IF(编辑!U844="","",编辑!U844)</f>
        <v>100</v>
      </c>
      <c r="N844" s="109">
        <f>IF(编辑!V844="","",编辑!V844)</f>
        <v>3405</v>
      </c>
      <c r="O844" s="109">
        <f>IF(编辑!X844="","",编辑!X844)</f>
        <v>1</v>
      </c>
      <c r="P844" s="109">
        <f>IF(编辑!Y844="","",编辑!Y844)</f>
        <v>1</v>
      </c>
      <c r="Q844" s="109">
        <f>IF(编辑!Z844="","",编辑!Z844)</f>
        <v>100</v>
      </c>
      <c r="R844" s="109" t="str">
        <f>IF(编辑!AA844="","",编辑!AA844)</f>
        <v/>
      </c>
      <c r="S844" s="109" t="str">
        <f>IF(编辑!AC844="","",编辑!AC844)</f>
        <v/>
      </c>
      <c r="T844" s="109" t="str">
        <f>IF(编辑!AD844="","",编辑!AD844)</f>
        <v/>
      </c>
      <c r="U844" s="109" t="str">
        <f>IF(编辑!AE844="","",编辑!AE844)</f>
        <v/>
      </c>
      <c r="V844" s="109" t="str">
        <f>IF(编辑!AF844="","",编辑!AF844)</f>
        <v/>
      </c>
      <c r="W844" s="109" t="str">
        <f>IF(编辑!AH844="","",编辑!AH844)</f>
        <v/>
      </c>
      <c r="X844" s="109" t="str">
        <f>IF(编辑!AI844="","",编辑!AI844)</f>
        <v/>
      </c>
      <c r="Y844" s="109" t="str">
        <f>IF(编辑!AJ844="","",编辑!AJ844)</f>
        <v/>
      </c>
      <c r="Z844" s="109" t="str">
        <f>IF(编辑!AK844="","",编辑!AK844)</f>
        <v/>
      </c>
      <c r="AA844" s="109" t="str">
        <f>IF(编辑!AM844="","",编辑!AM844)</f>
        <v/>
      </c>
      <c r="AB844" s="109" t="str">
        <f>IF(编辑!AN844="","",编辑!AN844)</f>
        <v/>
      </c>
      <c r="AC844" s="111" t="str">
        <f>IF(编辑!AO844="","",编辑!AO844)</f>
        <v/>
      </c>
    </row>
    <row r="845" spans="1:29">
      <c r="A845" s="109">
        <f>IF(编辑!A845="","",编辑!A845)</f>
        <v>140112</v>
      </c>
      <c r="B845" s="109" t="str">
        <f>IF(编辑!B845="","",编辑!B845)</f>
        <v>通缉任务</v>
      </c>
      <c r="C845" s="109">
        <f>IF(编辑!I845="","",编辑!I845)</f>
        <v>1430</v>
      </c>
      <c r="D845" s="109">
        <f>IF(编辑!J845="","",编辑!J845)</f>
        <v>0</v>
      </c>
      <c r="E845" s="109" t="str">
        <f>IF(编辑!K845="","",编辑!K845)</f>
        <v/>
      </c>
      <c r="F845" s="109">
        <f>IF(编辑!L845="","",编辑!L845)</f>
        <v>3005</v>
      </c>
      <c r="G845" s="109">
        <f>IF(编辑!N845="","",编辑!N845)</f>
        <v>1</v>
      </c>
      <c r="H845" s="109">
        <f>IF(编辑!O845="","",编辑!O845)</f>
        <v>1</v>
      </c>
      <c r="I845" s="109">
        <f>IF(编辑!P845="","",编辑!P845)</f>
        <v>100</v>
      </c>
      <c r="J845" s="109">
        <f>IF(编辑!Q845="","",编辑!Q845)</f>
        <v>3105</v>
      </c>
      <c r="K845" s="109">
        <f>IF(编辑!S845="","",编辑!S845)</f>
        <v>1</v>
      </c>
      <c r="L845" s="109">
        <f>IF(编辑!T845="","",编辑!T845)</f>
        <v>1</v>
      </c>
      <c r="M845" s="109">
        <f>IF(编辑!U845="","",编辑!U845)</f>
        <v>100</v>
      </c>
      <c r="N845" s="109">
        <f>IF(编辑!V845="","",编辑!V845)</f>
        <v>3405</v>
      </c>
      <c r="O845" s="109">
        <f>IF(编辑!X845="","",编辑!X845)</f>
        <v>1</v>
      </c>
      <c r="P845" s="109">
        <f>IF(编辑!Y845="","",编辑!Y845)</f>
        <v>1</v>
      </c>
      <c r="Q845" s="109">
        <f>IF(编辑!Z845="","",编辑!Z845)</f>
        <v>100</v>
      </c>
      <c r="R845" s="109" t="str">
        <f>IF(编辑!AA845="","",编辑!AA845)</f>
        <v/>
      </c>
      <c r="S845" s="109" t="str">
        <f>IF(编辑!AC845="","",编辑!AC845)</f>
        <v/>
      </c>
      <c r="T845" s="109" t="str">
        <f>IF(编辑!AD845="","",编辑!AD845)</f>
        <v/>
      </c>
      <c r="U845" s="109" t="str">
        <f>IF(编辑!AE845="","",编辑!AE845)</f>
        <v/>
      </c>
      <c r="V845" s="109" t="str">
        <f>IF(编辑!AF845="","",编辑!AF845)</f>
        <v/>
      </c>
      <c r="W845" s="109" t="str">
        <f>IF(编辑!AH845="","",编辑!AH845)</f>
        <v/>
      </c>
      <c r="X845" s="109" t="str">
        <f>IF(编辑!AI845="","",编辑!AI845)</f>
        <v/>
      </c>
      <c r="Y845" s="109" t="str">
        <f>IF(编辑!AJ845="","",编辑!AJ845)</f>
        <v/>
      </c>
      <c r="Z845" s="109" t="str">
        <f>IF(编辑!AK845="","",编辑!AK845)</f>
        <v/>
      </c>
      <c r="AA845" s="109" t="str">
        <f>IF(编辑!AM845="","",编辑!AM845)</f>
        <v/>
      </c>
      <c r="AB845" s="109" t="str">
        <f>IF(编辑!AN845="","",编辑!AN845)</f>
        <v/>
      </c>
      <c r="AC845" s="111" t="str">
        <f>IF(编辑!AO845="","",编辑!AO845)</f>
        <v/>
      </c>
    </row>
    <row r="846" spans="1:29">
      <c r="A846" s="109">
        <f>IF(编辑!A846="","",编辑!A846)</f>
        <v>140113</v>
      </c>
      <c r="B846" s="109" t="str">
        <f>IF(编辑!B846="","",编辑!B846)</f>
        <v>通缉任务</v>
      </c>
      <c r="C846" s="109">
        <f>IF(编辑!I846="","",编辑!I846)</f>
        <v>1430</v>
      </c>
      <c r="D846" s="109">
        <f>IF(编辑!J846="","",编辑!J846)</f>
        <v>0</v>
      </c>
      <c r="E846" s="109" t="str">
        <f>IF(编辑!K846="","",编辑!K846)</f>
        <v/>
      </c>
      <c r="F846" s="109">
        <f>IF(编辑!L846="","",编辑!L846)</f>
        <v>3005</v>
      </c>
      <c r="G846" s="109">
        <f>IF(编辑!N846="","",编辑!N846)</f>
        <v>1</v>
      </c>
      <c r="H846" s="109">
        <f>IF(编辑!O846="","",编辑!O846)</f>
        <v>1</v>
      </c>
      <c r="I846" s="109">
        <f>IF(编辑!P846="","",编辑!P846)</f>
        <v>100</v>
      </c>
      <c r="J846" s="109">
        <f>IF(编辑!Q846="","",编辑!Q846)</f>
        <v>3105</v>
      </c>
      <c r="K846" s="109">
        <f>IF(编辑!S846="","",编辑!S846)</f>
        <v>1</v>
      </c>
      <c r="L846" s="109">
        <f>IF(编辑!T846="","",编辑!T846)</f>
        <v>1</v>
      </c>
      <c r="M846" s="109">
        <f>IF(编辑!U846="","",编辑!U846)</f>
        <v>100</v>
      </c>
      <c r="N846" s="109">
        <f>IF(编辑!V846="","",编辑!V846)</f>
        <v>3405</v>
      </c>
      <c r="O846" s="109">
        <f>IF(编辑!X846="","",编辑!X846)</f>
        <v>1</v>
      </c>
      <c r="P846" s="109">
        <f>IF(编辑!Y846="","",编辑!Y846)</f>
        <v>1</v>
      </c>
      <c r="Q846" s="109">
        <f>IF(编辑!Z846="","",编辑!Z846)</f>
        <v>100</v>
      </c>
      <c r="R846" s="109" t="str">
        <f>IF(编辑!AA846="","",编辑!AA846)</f>
        <v/>
      </c>
      <c r="S846" s="109" t="str">
        <f>IF(编辑!AC846="","",编辑!AC846)</f>
        <v/>
      </c>
      <c r="T846" s="109" t="str">
        <f>IF(编辑!AD846="","",编辑!AD846)</f>
        <v/>
      </c>
      <c r="U846" s="109" t="str">
        <f>IF(编辑!AE846="","",编辑!AE846)</f>
        <v/>
      </c>
      <c r="V846" s="109" t="str">
        <f>IF(编辑!AF846="","",编辑!AF846)</f>
        <v/>
      </c>
      <c r="W846" s="109" t="str">
        <f>IF(编辑!AH846="","",编辑!AH846)</f>
        <v/>
      </c>
      <c r="X846" s="109" t="str">
        <f>IF(编辑!AI846="","",编辑!AI846)</f>
        <v/>
      </c>
      <c r="Y846" s="109" t="str">
        <f>IF(编辑!AJ846="","",编辑!AJ846)</f>
        <v/>
      </c>
      <c r="Z846" s="109" t="str">
        <f>IF(编辑!AK846="","",编辑!AK846)</f>
        <v/>
      </c>
      <c r="AA846" s="109" t="str">
        <f>IF(编辑!AM846="","",编辑!AM846)</f>
        <v/>
      </c>
      <c r="AB846" s="109" t="str">
        <f>IF(编辑!AN846="","",编辑!AN846)</f>
        <v/>
      </c>
      <c r="AC846" s="111" t="str">
        <f>IF(编辑!AO846="","",编辑!AO846)</f>
        <v/>
      </c>
    </row>
    <row r="847" spans="1:29">
      <c r="A847" s="109">
        <f>IF(编辑!A847="","",编辑!A847)</f>
        <v>140114</v>
      </c>
      <c r="B847" s="109" t="str">
        <f>IF(编辑!B847="","",编辑!B847)</f>
        <v>通缉任务</v>
      </c>
      <c r="C847" s="109">
        <f>IF(编辑!I847="","",编辑!I847)</f>
        <v>1430</v>
      </c>
      <c r="D847" s="109">
        <f>IF(编辑!J847="","",编辑!J847)</f>
        <v>0</v>
      </c>
      <c r="E847" s="109" t="str">
        <f>IF(编辑!K847="","",编辑!K847)</f>
        <v/>
      </c>
      <c r="F847" s="109">
        <f>IF(编辑!L847="","",编辑!L847)</f>
        <v>3005</v>
      </c>
      <c r="G847" s="109">
        <f>IF(编辑!N847="","",编辑!N847)</f>
        <v>1</v>
      </c>
      <c r="H847" s="109">
        <f>IF(编辑!O847="","",编辑!O847)</f>
        <v>1</v>
      </c>
      <c r="I847" s="109">
        <f>IF(编辑!P847="","",编辑!P847)</f>
        <v>100</v>
      </c>
      <c r="J847" s="109">
        <f>IF(编辑!Q847="","",编辑!Q847)</f>
        <v>3105</v>
      </c>
      <c r="K847" s="109">
        <f>IF(编辑!S847="","",编辑!S847)</f>
        <v>1</v>
      </c>
      <c r="L847" s="109">
        <f>IF(编辑!T847="","",编辑!T847)</f>
        <v>1</v>
      </c>
      <c r="M847" s="109">
        <f>IF(编辑!U847="","",编辑!U847)</f>
        <v>100</v>
      </c>
      <c r="N847" s="109">
        <f>IF(编辑!V847="","",编辑!V847)</f>
        <v>3405</v>
      </c>
      <c r="O847" s="109">
        <f>IF(编辑!X847="","",编辑!X847)</f>
        <v>1</v>
      </c>
      <c r="P847" s="109">
        <f>IF(编辑!Y847="","",编辑!Y847)</f>
        <v>1</v>
      </c>
      <c r="Q847" s="109">
        <f>IF(编辑!Z847="","",编辑!Z847)</f>
        <v>100</v>
      </c>
      <c r="R847" s="109" t="str">
        <f>IF(编辑!AA847="","",编辑!AA847)</f>
        <v/>
      </c>
      <c r="S847" s="109" t="str">
        <f>IF(编辑!AC847="","",编辑!AC847)</f>
        <v/>
      </c>
      <c r="T847" s="109" t="str">
        <f>IF(编辑!AD847="","",编辑!AD847)</f>
        <v/>
      </c>
      <c r="U847" s="109" t="str">
        <f>IF(编辑!AE847="","",编辑!AE847)</f>
        <v/>
      </c>
      <c r="V847" s="109" t="str">
        <f>IF(编辑!AF847="","",编辑!AF847)</f>
        <v/>
      </c>
      <c r="W847" s="109" t="str">
        <f>IF(编辑!AH847="","",编辑!AH847)</f>
        <v/>
      </c>
      <c r="X847" s="109" t="str">
        <f>IF(编辑!AI847="","",编辑!AI847)</f>
        <v/>
      </c>
      <c r="Y847" s="109" t="str">
        <f>IF(编辑!AJ847="","",编辑!AJ847)</f>
        <v/>
      </c>
      <c r="Z847" s="109" t="str">
        <f>IF(编辑!AK847="","",编辑!AK847)</f>
        <v/>
      </c>
      <c r="AA847" s="109" t="str">
        <f>IF(编辑!AM847="","",编辑!AM847)</f>
        <v/>
      </c>
      <c r="AB847" s="109" t="str">
        <f>IF(编辑!AN847="","",编辑!AN847)</f>
        <v/>
      </c>
      <c r="AC847" s="111" t="str">
        <f>IF(编辑!AO847="","",编辑!AO847)</f>
        <v/>
      </c>
    </row>
    <row r="848" spans="1:29">
      <c r="A848" s="109">
        <f>IF(编辑!A848="","",编辑!A848)</f>
        <v>140115</v>
      </c>
      <c r="B848" s="109" t="str">
        <f>IF(编辑!B848="","",编辑!B848)</f>
        <v>通缉任务</v>
      </c>
      <c r="C848" s="109">
        <f>IF(编辑!I848="","",编辑!I848)</f>
        <v>1430</v>
      </c>
      <c r="D848" s="109">
        <f>IF(编辑!J848="","",编辑!J848)</f>
        <v>0</v>
      </c>
      <c r="E848" s="109" t="str">
        <f>IF(编辑!K848="","",编辑!K848)</f>
        <v/>
      </c>
      <c r="F848" s="109">
        <f>IF(编辑!L848="","",编辑!L848)</f>
        <v>3005</v>
      </c>
      <c r="G848" s="109">
        <f>IF(编辑!N848="","",编辑!N848)</f>
        <v>1</v>
      </c>
      <c r="H848" s="109">
        <f>IF(编辑!O848="","",编辑!O848)</f>
        <v>1</v>
      </c>
      <c r="I848" s="109">
        <f>IF(编辑!P848="","",编辑!P848)</f>
        <v>100</v>
      </c>
      <c r="J848" s="109">
        <f>IF(编辑!Q848="","",编辑!Q848)</f>
        <v>3105</v>
      </c>
      <c r="K848" s="109">
        <f>IF(编辑!S848="","",编辑!S848)</f>
        <v>1</v>
      </c>
      <c r="L848" s="109">
        <f>IF(编辑!T848="","",编辑!T848)</f>
        <v>1</v>
      </c>
      <c r="M848" s="109">
        <f>IF(编辑!U848="","",编辑!U848)</f>
        <v>100</v>
      </c>
      <c r="N848" s="109">
        <f>IF(编辑!V848="","",编辑!V848)</f>
        <v>3405</v>
      </c>
      <c r="O848" s="109">
        <f>IF(编辑!X848="","",编辑!X848)</f>
        <v>1</v>
      </c>
      <c r="P848" s="109">
        <f>IF(编辑!Y848="","",编辑!Y848)</f>
        <v>1</v>
      </c>
      <c r="Q848" s="109">
        <f>IF(编辑!Z848="","",编辑!Z848)</f>
        <v>100</v>
      </c>
      <c r="R848" s="109" t="str">
        <f>IF(编辑!AA848="","",编辑!AA848)</f>
        <v/>
      </c>
      <c r="S848" s="109" t="str">
        <f>IF(编辑!AC848="","",编辑!AC848)</f>
        <v/>
      </c>
      <c r="T848" s="109" t="str">
        <f>IF(编辑!AD848="","",编辑!AD848)</f>
        <v/>
      </c>
      <c r="U848" s="109" t="str">
        <f>IF(编辑!AE848="","",编辑!AE848)</f>
        <v/>
      </c>
      <c r="V848" s="109" t="str">
        <f>IF(编辑!AF848="","",编辑!AF848)</f>
        <v/>
      </c>
      <c r="W848" s="109" t="str">
        <f>IF(编辑!AH848="","",编辑!AH848)</f>
        <v/>
      </c>
      <c r="X848" s="109" t="str">
        <f>IF(编辑!AI848="","",编辑!AI848)</f>
        <v/>
      </c>
      <c r="Y848" s="109" t="str">
        <f>IF(编辑!AJ848="","",编辑!AJ848)</f>
        <v/>
      </c>
      <c r="Z848" s="109" t="str">
        <f>IF(编辑!AK848="","",编辑!AK848)</f>
        <v/>
      </c>
      <c r="AA848" s="109" t="str">
        <f>IF(编辑!AM848="","",编辑!AM848)</f>
        <v/>
      </c>
      <c r="AB848" s="109" t="str">
        <f>IF(编辑!AN848="","",编辑!AN848)</f>
        <v/>
      </c>
      <c r="AC848" s="111" t="str">
        <f>IF(编辑!AO848="","",编辑!AO848)</f>
        <v/>
      </c>
    </row>
    <row r="849" spans="1:29">
      <c r="A849" s="109">
        <f>IF(编辑!A849="","",编辑!A849)</f>
        <v>140116</v>
      </c>
      <c r="B849" s="109" t="str">
        <f>IF(编辑!B849="","",编辑!B849)</f>
        <v>通缉任务</v>
      </c>
      <c r="C849" s="109">
        <f>IF(编辑!I849="","",编辑!I849)</f>
        <v>1430</v>
      </c>
      <c r="D849" s="109">
        <f>IF(编辑!J849="","",编辑!J849)</f>
        <v>0</v>
      </c>
      <c r="E849" s="109" t="str">
        <f>IF(编辑!K849="","",编辑!K849)</f>
        <v/>
      </c>
      <c r="F849" s="109">
        <f>IF(编辑!L849="","",编辑!L849)</f>
        <v>3005</v>
      </c>
      <c r="G849" s="109">
        <f>IF(编辑!N849="","",编辑!N849)</f>
        <v>1</v>
      </c>
      <c r="H849" s="109">
        <f>IF(编辑!O849="","",编辑!O849)</f>
        <v>1</v>
      </c>
      <c r="I849" s="109">
        <f>IF(编辑!P849="","",编辑!P849)</f>
        <v>100</v>
      </c>
      <c r="J849" s="109">
        <f>IF(编辑!Q849="","",编辑!Q849)</f>
        <v>3105</v>
      </c>
      <c r="K849" s="109">
        <f>IF(编辑!S849="","",编辑!S849)</f>
        <v>1</v>
      </c>
      <c r="L849" s="109">
        <f>IF(编辑!T849="","",编辑!T849)</f>
        <v>1</v>
      </c>
      <c r="M849" s="109">
        <f>IF(编辑!U849="","",编辑!U849)</f>
        <v>100</v>
      </c>
      <c r="N849" s="109">
        <f>IF(编辑!V849="","",编辑!V849)</f>
        <v>3405</v>
      </c>
      <c r="O849" s="109">
        <f>IF(编辑!X849="","",编辑!X849)</f>
        <v>1</v>
      </c>
      <c r="P849" s="109">
        <f>IF(编辑!Y849="","",编辑!Y849)</f>
        <v>1</v>
      </c>
      <c r="Q849" s="109">
        <f>IF(编辑!Z849="","",编辑!Z849)</f>
        <v>100</v>
      </c>
      <c r="R849" s="109" t="str">
        <f>IF(编辑!AA849="","",编辑!AA849)</f>
        <v/>
      </c>
      <c r="S849" s="109" t="str">
        <f>IF(编辑!AC849="","",编辑!AC849)</f>
        <v/>
      </c>
      <c r="T849" s="109" t="str">
        <f>IF(编辑!AD849="","",编辑!AD849)</f>
        <v/>
      </c>
      <c r="U849" s="109" t="str">
        <f>IF(编辑!AE849="","",编辑!AE849)</f>
        <v/>
      </c>
      <c r="V849" s="109" t="str">
        <f>IF(编辑!AF849="","",编辑!AF849)</f>
        <v/>
      </c>
      <c r="W849" s="109" t="str">
        <f>IF(编辑!AH849="","",编辑!AH849)</f>
        <v/>
      </c>
      <c r="X849" s="109" t="str">
        <f>IF(编辑!AI849="","",编辑!AI849)</f>
        <v/>
      </c>
      <c r="Y849" s="109" t="str">
        <f>IF(编辑!AJ849="","",编辑!AJ849)</f>
        <v/>
      </c>
      <c r="Z849" s="109" t="str">
        <f>IF(编辑!AK849="","",编辑!AK849)</f>
        <v/>
      </c>
      <c r="AA849" s="109" t="str">
        <f>IF(编辑!AM849="","",编辑!AM849)</f>
        <v/>
      </c>
      <c r="AB849" s="109" t="str">
        <f>IF(编辑!AN849="","",编辑!AN849)</f>
        <v/>
      </c>
      <c r="AC849" s="111" t="str">
        <f>IF(编辑!AO849="","",编辑!AO849)</f>
        <v/>
      </c>
    </row>
    <row r="850" spans="1:29">
      <c r="A850" s="109">
        <f>IF(编辑!A850="","",编辑!A850)</f>
        <v>140117</v>
      </c>
      <c r="B850" s="109" t="str">
        <f>IF(编辑!B850="","",编辑!B850)</f>
        <v>通缉任务</v>
      </c>
      <c r="C850" s="109">
        <f>IF(编辑!I850="","",编辑!I850)</f>
        <v>1430</v>
      </c>
      <c r="D850" s="109">
        <f>IF(编辑!J850="","",编辑!J850)</f>
        <v>0</v>
      </c>
      <c r="E850" s="109" t="str">
        <f>IF(编辑!K850="","",编辑!K850)</f>
        <v/>
      </c>
      <c r="F850" s="109">
        <f>IF(编辑!L850="","",编辑!L850)</f>
        <v>3005</v>
      </c>
      <c r="G850" s="109">
        <f>IF(编辑!N850="","",编辑!N850)</f>
        <v>1</v>
      </c>
      <c r="H850" s="109">
        <f>IF(编辑!O850="","",编辑!O850)</f>
        <v>1</v>
      </c>
      <c r="I850" s="109">
        <f>IF(编辑!P850="","",编辑!P850)</f>
        <v>100</v>
      </c>
      <c r="J850" s="109">
        <f>IF(编辑!Q850="","",编辑!Q850)</f>
        <v>3105</v>
      </c>
      <c r="K850" s="109">
        <f>IF(编辑!S850="","",编辑!S850)</f>
        <v>1</v>
      </c>
      <c r="L850" s="109">
        <f>IF(编辑!T850="","",编辑!T850)</f>
        <v>1</v>
      </c>
      <c r="M850" s="109">
        <f>IF(编辑!U850="","",编辑!U850)</f>
        <v>100</v>
      </c>
      <c r="N850" s="109">
        <f>IF(编辑!V850="","",编辑!V850)</f>
        <v>3405</v>
      </c>
      <c r="O850" s="109">
        <f>IF(编辑!X850="","",编辑!X850)</f>
        <v>1</v>
      </c>
      <c r="P850" s="109">
        <f>IF(编辑!Y850="","",编辑!Y850)</f>
        <v>1</v>
      </c>
      <c r="Q850" s="109">
        <f>IF(编辑!Z850="","",编辑!Z850)</f>
        <v>100</v>
      </c>
      <c r="R850" s="109" t="str">
        <f>IF(编辑!AA850="","",编辑!AA850)</f>
        <v/>
      </c>
      <c r="S850" s="109" t="str">
        <f>IF(编辑!AC850="","",编辑!AC850)</f>
        <v/>
      </c>
      <c r="T850" s="109" t="str">
        <f>IF(编辑!AD850="","",编辑!AD850)</f>
        <v/>
      </c>
      <c r="U850" s="109" t="str">
        <f>IF(编辑!AE850="","",编辑!AE850)</f>
        <v/>
      </c>
      <c r="V850" s="109" t="str">
        <f>IF(编辑!AF850="","",编辑!AF850)</f>
        <v/>
      </c>
      <c r="W850" s="109" t="str">
        <f>IF(编辑!AH850="","",编辑!AH850)</f>
        <v/>
      </c>
      <c r="X850" s="109" t="str">
        <f>IF(编辑!AI850="","",编辑!AI850)</f>
        <v/>
      </c>
      <c r="Y850" s="109" t="str">
        <f>IF(编辑!AJ850="","",编辑!AJ850)</f>
        <v/>
      </c>
      <c r="Z850" s="109" t="str">
        <f>IF(编辑!AK850="","",编辑!AK850)</f>
        <v/>
      </c>
      <c r="AA850" s="109" t="str">
        <f>IF(编辑!AM850="","",编辑!AM850)</f>
        <v/>
      </c>
      <c r="AB850" s="109" t="str">
        <f>IF(编辑!AN850="","",编辑!AN850)</f>
        <v/>
      </c>
      <c r="AC850" s="111" t="str">
        <f>IF(编辑!AO850="","",编辑!AO850)</f>
        <v/>
      </c>
    </row>
    <row r="851" spans="1:29">
      <c r="A851" s="109">
        <f>IF(编辑!A851="","",编辑!A851)</f>
        <v>140118</v>
      </c>
      <c r="B851" s="109" t="str">
        <f>IF(编辑!B851="","",编辑!B851)</f>
        <v>通缉任务</v>
      </c>
      <c r="C851" s="109">
        <f>IF(编辑!I851="","",编辑!I851)</f>
        <v>1430</v>
      </c>
      <c r="D851" s="109">
        <f>IF(编辑!J851="","",编辑!J851)</f>
        <v>0</v>
      </c>
      <c r="E851" s="109" t="str">
        <f>IF(编辑!K851="","",编辑!K851)</f>
        <v/>
      </c>
      <c r="F851" s="109">
        <f>IF(编辑!L851="","",编辑!L851)</f>
        <v>3005</v>
      </c>
      <c r="G851" s="109">
        <f>IF(编辑!N851="","",编辑!N851)</f>
        <v>1</v>
      </c>
      <c r="H851" s="109">
        <f>IF(编辑!O851="","",编辑!O851)</f>
        <v>1</v>
      </c>
      <c r="I851" s="109">
        <f>IF(编辑!P851="","",编辑!P851)</f>
        <v>100</v>
      </c>
      <c r="J851" s="109">
        <f>IF(编辑!Q851="","",编辑!Q851)</f>
        <v>3105</v>
      </c>
      <c r="K851" s="109">
        <f>IF(编辑!S851="","",编辑!S851)</f>
        <v>1</v>
      </c>
      <c r="L851" s="109">
        <f>IF(编辑!T851="","",编辑!T851)</f>
        <v>1</v>
      </c>
      <c r="M851" s="109">
        <f>IF(编辑!U851="","",编辑!U851)</f>
        <v>100</v>
      </c>
      <c r="N851" s="109">
        <f>IF(编辑!V851="","",编辑!V851)</f>
        <v>3405</v>
      </c>
      <c r="O851" s="109">
        <f>IF(编辑!X851="","",编辑!X851)</f>
        <v>1</v>
      </c>
      <c r="P851" s="109">
        <f>IF(编辑!Y851="","",编辑!Y851)</f>
        <v>1</v>
      </c>
      <c r="Q851" s="109">
        <f>IF(编辑!Z851="","",编辑!Z851)</f>
        <v>100</v>
      </c>
      <c r="R851" s="109" t="str">
        <f>IF(编辑!AA851="","",编辑!AA851)</f>
        <v/>
      </c>
      <c r="S851" s="109" t="str">
        <f>IF(编辑!AC851="","",编辑!AC851)</f>
        <v/>
      </c>
      <c r="T851" s="109" t="str">
        <f>IF(编辑!AD851="","",编辑!AD851)</f>
        <v/>
      </c>
      <c r="U851" s="109" t="str">
        <f>IF(编辑!AE851="","",编辑!AE851)</f>
        <v/>
      </c>
      <c r="V851" s="109" t="str">
        <f>IF(编辑!AF851="","",编辑!AF851)</f>
        <v/>
      </c>
      <c r="W851" s="109" t="str">
        <f>IF(编辑!AH851="","",编辑!AH851)</f>
        <v/>
      </c>
      <c r="X851" s="109" t="str">
        <f>IF(编辑!AI851="","",编辑!AI851)</f>
        <v/>
      </c>
      <c r="Y851" s="109" t="str">
        <f>IF(编辑!AJ851="","",编辑!AJ851)</f>
        <v/>
      </c>
      <c r="Z851" s="109" t="str">
        <f>IF(编辑!AK851="","",编辑!AK851)</f>
        <v/>
      </c>
      <c r="AA851" s="109" t="str">
        <f>IF(编辑!AM851="","",编辑!AM851)</f>
        <v/>
      </c>
      <c r="AB851" s="109" t="str">
        <f>IF(编辑!AN851="","",编辑!AN851)</f>
        <v/>
      </c>
      <c r="AC851" s="111" t="str">
        <f>IF(编辑!AO851="","",编辑!AO851)</f>
        <v/>
      </c>
    </row>
    <row r="852" spans="1:29">
      <c r="A852" s="109">
        <f>IF(编辑!A852="","",编辑!A852)</f>
        <v>140119</v>
      </c>
      <c r="B852" s="109" t="str">
        <f>IF(编辑!B852="","",编辑!B852)</f>
        <v>通缉任务</v>
      </c>
      <c r="C852" s="109">
        <f>IF(编辑!I852="","",编辑!I852)</f>
        <v>1430</v>
      </c>
      <c r="D852" s="109">
        <f>IF(编辑!J852="","",编辑!J852)</f>
        <v>0</v>
      </c>
      <c r="E852" s="109" t="str">
        <f>IF(编辑!K852="","",编辑!K852)</f>
        <v/>
      </c>
      <c r="F852" s="109">
        <f>IF(编辑!L852="","",编辑!L852)</f>
        <v>3005</v>
      </c>
      <c r="G852" s="109">
        <f>IF(编辑!N852="","",编辑!N852)</f>
        <v>1</v>
      </c>
      <c r="H852" s="109">
        <f>IF(编辑!O852="","",编辑!O852)</f>
        <v>1</v>
      </c>
      <c r="I852" s="109">
        <f>IF(编辑!P852="","",编辑!P852)</f>
        <v>100</v>
      </c>
      <c r="J852" s="109">
        <f>IF(编辑!Q852="","",编辑!Q852)</f>
        <v>3105</v>
      </c>
      <c r="K852" s="109">
        <f>IF(编辑!S852="","",编辑!S852)</f>
        <v>1</v>
      </c>
      <c r="L852" s="109">
        <f>IF(编辑!T852="","",编辑!T852)</f>
        <v>1</v>
      </c>
      <c r="M852" s="109">
        <f>IF(编辑!U852="","",编辑!U852)</f>
        <v>100</v>
      </c>
      <c r="N852" s="109">
        <f>IF(编辑!V852="","",编辑!V852)</f>
        <v>3405</v>
      </c>
      <c r="O852" s="109">
        <f>IF(编辑!X852="","",编辑!X852)</f>
        <v>1</v>
      </c>
      <c r="P852" s="109">
        <f>IF(编辑!Y852="","",编辑!Y852)</f>
        <v>1</v>
      </c>
      <c r="Q852" s="109">
        <f>IF(编辑!Z852="","",编辑!Z852)</f>
        <v>100</v>
      </c>
      <c r="R852" s="109" t="str">
        <f>IF(编辑!AA852="","",编辑!AA852)</f>
        <v/>
      </c>
      <c r="S852" s="109" t="str">
        <f>IF(编辑!AC852="","",编辑!AC852)</f>
        <v/>
      </c>
      <c r="T852" s="109" t="str">
        <f>IF(编辑!AD852="","",编辑!AD852)</f>
        <v/>
      </c>
      <c r="U852" s="109" t="str">
        <f>IF(编辑!AE852="","",编辑!AE852)</f>
        <v/>
      </c>
      <c r="V852" s="109" t="str">
        <f>IF(编辑!AF852="","",编辑!AF852)</f>
        <v/>
      </c>
      <c r="W852" s="109" t="str">
        <f>IF(编辑!AH852="","",编辑!AH852)</f>
        <v/>
      </c>
      <c r="X852" s="109" t="str">
        <f>IF(编辑!AI852="","",编辑!AI852)</f>
        <v/>
      </c>
      <c r="Y852" s="109" t="str">
        <f>IF(编辑!AJ852="","",编辑!AJ852)</f>
        <v/>
      </c>
      <c r="Z852" s="109" t="str">
        <f>IF(编辑!AK852="","",编辑!AK852)</f>
        <v/>
      </c>
      <c r="AA852" s="109" t="str">
        <f>IF(编辑!AM852="","",编辑!AM852)</f>
        <v/>
      </c>
      <c r="AB852" s="109" t="str">
        <f>IF(编辑!AN852="","",编辑!AN852)</f>
        <v/>
      </c>
      <c r="AC852" s="111" t="str">
        <f>IF(编辑!AO852="","",编辑!AO852)</f>
        <v/>
      </c>
    </row>
    <row r="853" spans="1:29">
      <c r="A853" s="109">
        <f>IF(编辑!A853="","",编辑!A853)</f>
        <v>140120</v>
      </c>
      <c r="B853" s="109" t="str">
        <f>IF(编辑!B853="","",编辑!B853)</f>
        <v>通缉任务</v>
      </c>
      <c r="C853" s="109">
        <f>IF(编辑!I853="","",编辑!I853)</f>
        <v>1430</v>
      </c>
      <c r="D853" s="109">
        <f>IF(编辑!J853="","",编辑!J853)</f>
        <v>0</v>
      </c>
      <c r="E853" s="109" t="str">
        <f>IF(编辑!K853="","",编辑!K853)</f>
        <v/>
      </c>
      <c r="F853" s="109">
        <f>IF(编辑!L853="","",编辑!L853)</f>
        <v>3005</v>
      </c>
      <c r="G853" s="109">
        <f>IF(编辑!N853="","",编辑!N853)</f>
        <v>1</v>
      </c>
      <c r="H853" s="109">
        <f>IF(编辑!O853="","",编辑!O853)</f>
        <v>1</v>
      </c>
      <c r="I853" s="109">
        <f>IF(编辑!P853="","",编辑!P853)</f>
        <v>100</v>
      </c>
      <c r="J853" s="109">
        <f>IF(编辑!Q853="","",编辑!Q853)</f>
        <v>3105</v>
      </c>
      <c r="K853" s="109">
        <f>IF(编辑!S853="","",编辑!S853)</f>
        <v>1</v>
      </c>
      <c r="L853" s="109">
        <f>IF(编辑!T853="","",编辑!T853)</f>
        <v>1</v>
      </c>
      <c r="M853" s="109">
        <f>IF(编辑!U853="","",编辑!U853)</f>
        <v>100</v>
      </c>
      <c r="N853" s="109">
        <f>IF(编辑!V853="","",编辑!V853)</f>
        <v>3405</v>
      </c>
      <c r="O853" s="109">
        <f>IF(编辑!X853="","",编辑!X853)</f>
        <v>1</v>
      </c>
      <c r="P853" s="109">
        <f>IF(编辑!Y853="","",编辑!Y853)</f>
        <v>1</v>
      </c>
      <c r="Q853" s="109">
        <f>IF(编辑!Z853="","",编辑!Z853)</f>
        <v>100</v>
      </c>
      <c r="R853" s="109" t="str">
        <f>IF(编辑!AA853="","",编辑!AA853)</f>
        <v/>
      </c>
      <c r="S853" s="109" t="str">
        <f>IF(编辑!AC853="","",编辑!AC853)</f>
        <v/>
      </c>
      <c r="T853" s="109" t="str">
        <f>IF(编辑!AD853="","",编辑!AD853)</f>
        <v/>
      </c>
      <c r="U853" s="109" t="str">
        <f>IF(编辑!AE853="","",编辑!AE853)</f>
        <v/>
      </c>
      <c r="V853" s="109" t="str">
        <f>IF(编辑!AF853="","",编辑!AF853)</f>
        <v/>
      </c>
      <c r="W853" s="109" t="str">
        <f>IF(编辑!AH853="","",编辑!AH853)</f>
        <v/>
      </c>
      <c r="X853" s="109" t="str">
        <f>IF(编辑!AI853="","",编辑!AI853)</f>
        <v/>
      </c>
      <c r="Y853" s="109" t="str">
        <f>IF(编辑!AJ853="","",编辑!AJ853)</f>
        <v/>
      </c>
      <c r="Z853" s="109" t="str">
        <f>IF(编辑!AK853="","",编辑!AK853)</f>
        <v/>
      </c>
      <c r="AA853" s="109" t="str">
        <f>IF(编辑!AM853="","",编辑!AM853)</f>
        <v/>
      </c>
      <c r="AB853" s="109" t="str">
        <f>IF(编辑!AN853="","",编辑!AN853)</f>
        <v/>
      </c>
      <c r="AC853" s="111" t="str">
        <f>IF(编辑!AO853="","",编辑!AO853)</f>
        <v/>
      </c>
    </row>
    <row r="854" spans="1:29">
      <c r="A854" s="109">
        <f>IF(编辑!A854="","",编辑!A854)</f>
        <v>140121</v>
      </c>
      <c r="B854" s="109" t="str">
        <f>IF(编辑!B854="","",编辑!B854)</f>
        <v>通缉任务</v>
      </c>
      <c r="C854" s="109">
        <f>IF(编辑!I854="","",编辑!I854)</f>
        <v>1800</v>
      </c>
      <c r="D854" s="109">
        <f>IF(编辑!J854="","",编辑!J854)</f>
        <v>0</v>
      </c>
      <c r="E854" s="109" t="str">
        <f>IF(编辑!K854="","",编辑!K854)</f>
        <v/>
      </c>
      <c r="F854" s="109">
        <f>IF(编辑!L854="","",编辑!L854)</f>
        <v>3005</v>
      </c>
      <c r="G854" s="109">
        <f>IF(编辑!N854="","",编辑!N854)</f>
        <v>1</v>
      </c>
      <c r="H854" s="109">
        <f>IF(编辑!O854="","",编辑!O854)</f>
        <v>1</v>
      </c>
      <c r="I854" s="109">
        <f>IF(编辑!P854="","",编辑!P854)</f>
        <v>100</v>
      </c>
      <c r="J854" s="109">
        <f>IF(编辑!Q854="","",编辑!Q854)</f>
        <v>3105</v>
      </c>
      <c r="K854" s="109">
        <f>IF(编辑!S854="","",编辑!S854)</f>
        <v>1</v>
      </c>
      <c r="L854" s="109">
        <f>IF(编辑!T854="","",编辑!T854)</f>
        <v>1</v>
      </c>
      <c r="M854" s="109">
        <f>IF(编辑!U854="","",编辑!U854)</f>
        <v>100</v>
      </c>
      <c r="N854" s="109">
        <f>IF(编辑!V854="","",编辑!V854)</f>
        <v>3405</v>
      </c>
      <c r="O854" s="109">
        <f>IF(编辑!X854="","",编辑!X854)</f>
        <v>1</v>
      </c>
      <c r="P854" s="109">
        <f>IF(编辑!Y854="","",编辑!Y854)</f>
        <v>1</v>
      </c>
      <c r="Q854" s="109">
        <f>IF(编辑!Z854="","",编辑!Z854)</f>
        <v>100</v>
      </c>
      <c r="R854" s="109" t="str">
        <f>IF(编辑!AA854="","",编辑!AA854)</f>
        <v/>
      </c>
      <c r="S854" s="109" t="str">
        <f>IF(编辑!AC854="","",编辑!AC854)</f>
        <v/>
      </c>
      <c r="T854" s="109" t="str">
        <f>IF(编辑!AD854="","",编辑!AD854)</f>
        <v/>
      </c>
      <c r="U854" s="109" t="str">
        <f>IF(编辑!AE854="","",编辑!AE854)</f>
        <v/>
      </c>
      <c r="V854" s="109" t="str">
        <f>IF(编辑!AF854="","",编辑!AF854)</f>
        <v/>
      </c>
      <c r="W854" s="109" t="str">
        <f>IF(编辑!AH854="","",编辑!AH854)</f>
        <v/>
      </c>
      <c r="X854" s="109" t="str">
        <f>IF(编辑!AI854="","",编辑!AI854)</f>
        <v/>
      </c>
      <c r="Y854" s="109" t="str">
        <f>IF(编辑!AJ854="","",编辑!AJ854)</f>
        <v/>
      </c>
      <c r="Z854" s="109" t="str">
        <f>IF(编辑!AK854="","",编辑!AK854)</f>
        <v/>
      </c>
      <c r="AA854" s="109" t="str">
        <f>IF(编辑!AM854="","",编辑!AM854)</f>
        <v/>
      </c>
      <c r="AB854" s="109" t="str">
        <f>IF(编辑!AN854="","",编辑!AN854)</f>
        <v/>
      </c>
      <c r="AC854" s="111" t="str">
        <f>IF(编辑!AO854="","",编辑!AO854)</f>
        <v/>
      </c>
    </row>
    <row r="855" spans="1:29">
      <c r="A855" s="109">
        <f>IF(编辑!A855="","",编辑!A855)</f>
        <v>140122</v>
      </c>
      <c r="B855" s="109" t="str">
        <f>IF(编辑!B855="","",编辑!B855)</f>
        <v>通缉任务</v>
      </c>
      <c r="C855" s="109">
        <f>IF(编辑!I855="","",编辑!I855)</f>
        <v>1800</v>
      </c>
      <c r="D855" s="109">
        <f>IF(编辑!J855="","",编辑!J855)</f>
        <v>0</v>
      </c>
      <c r="E855" s="109" t="str">
        <f>IF(编辑!K855="","",编辑!K855)</f>
        <v/>
      </c>
      <c r="F855" s="109">
        <f>IF(编辑!L855="","",编辑!L855)</f>
        <v>3005</v>
      </c>
      <c r="G855" s="109">
        <f>IF(编辑!N855="","",编辑!N855)</f>
        <v>1</v>
      </c>
      <c r="H855" s="109">
        <f>IF(编辑!O855="","",编辑!O855)</f>
        <v>1</v>
      </c>
      <c r="I855" s="109">
        <f>IF(编辑!P855="","",编辑!P855)</f>
        <v>100</v>
      </c>
      <c r="J855" s="109">
        <f>IF(编辑!Q855="","",编辑!Q855)</f>
        <v>3105</v>
      </c>
      <c r="K855" s="109">
        <f>IF(编辑!S855="","",编辑!S855)</f>
        <v>1</v>
      </c>
      <c r="L855" s="109">
        <f>IF(编辑!T855="","",编辑!T855)</f>
        <v>1</v>
      </c>
      <c r="M855" s="109">
        <f>IF(编辑!U855="","",编辑!U855)</f>
        <v>100</v>
      </c>
      <c r="N855" s="109">
        <f>IF(编辑!V855="","",编辑!V855)</f>
        <v>3405</v>
      </c>
      <c r="O855" s="109">
        <f>IF(编辑!X855="","",编辑!X855)</f>
        <v>1</v>
      </c>
      <c r="P855" s="109">
        <f>IF(编辑!Y855="","",编辑!Y855)</f>
        <v>1</v>
      </c>
      <c r="Q855" s="109">
        <f>IF(编辑!Z855="","",编辑!Z855)</f>
        <v>100</v>
      </c>
      <c r="R855" s="109" t="str">
        <f>IF(编辑!AA855="","",编辑!AA855)</f>
        <v/>
      </c>
      <c r="S855" s="109" t="str">
        <f>IF(编辑!AC855="","",编辑!AC855)</f>
        <v/>
      </c>
      <c r="T855" s="109" t="str">
        <f>IF(编辑!AD855="","",编辑!AD855)</f>
        <v/>
      </c>
      <c r="U855" s="109" t="str">
        <f>IF(编辑!AE855="","",编辑!AE855)</f>
        <v/>
      </c>
      <c r="V855" s="109" t="str">
        <f>IF(编辑!AF855="","",编辑!AF855)</f>
        <v/>
      </c>
      <c r="W855" s="109" t="str">
        <f>IF(编辑!AH855="","",编辑!AH855)</f>
        <v/>
      </c>
      <c r="X855" s="109" t="str">
        <f>IF(编辑!AI855="","",编辑!AI855)</f>
        <v/>
      </c>
      <c r="Y855" s="109" t="str">
        <f>IF(编辑!AJ855="","",编辑!AJ855)</f>
        <v/>
      </c>
      <c r="Z855" s="109" t="str">
        <f>IF(编辑!AK855="","",编辑!AK855)</f>
        <v/>
      </c>
      <c r="AA855" s="109" t="str">
        <f>IF(编辑!AM855="","",编辑!AM855)</f>
        <v/>
      </c>
      <c r="AB855" s="109" t="str">
        <f>IF(编辑!AN855="","",编辑!AN855)</f>
        <v/>
      </c>
      <c r="AC855" s="111" t="str">
        <f>IF(编辑!AO855="","",编辑!AO855)</f>
        <v/>
      </c>
    </row>
    <row r="856" spans="1:29">
      <c r="A856" s="109">
        <f>IF(编辑!A856="","",编辑!A856)</f>
        <v>140123</v>
      </c>
      <c r="B856" s="109" t="str">
        <f>IF(编辑!B856="","",编辑!B856)</f>
        <v>通缉任务</v>
      </c>
      <c r="C856" s="109">
        <f>IF(编辑!I856="","",编辑!I856)</f>
        <v>1800</v>
      </c>
      <c r="D856" s="109">
        <f>IF(编辑!J856="","",编辑!J856)</f>
        <v>0</v>
      </c>
      <c r="E856" s="109" t="str">
        <f>IF(编辑!K856="","",编辑!K856)</f>
        <v/>
      </c>
      <c r="F856" s="109">
        <f>IF(编辑!L856="","",编辑!L856)</f>
        <v>3005</v>
      </c>
      <c r="G856" s="109">
        <f>IF(编辑!N856="","",编辑!N856)</f>
        <v>1</v>
      </c>
      <c r="H856" s="109">
        <f>IF(编辑!O856="","",编辑!O856)</f>
        <v>1</v>
      </c>
      <c r="I856" s="109">
        <f>IF(编辑!P856="","",编辑!P856)</f>
        <v>100</v>
      </c>
      <c r="J856" s="109">
        <f>IF(编辑!Q856="","",编辑!Q856)</f>
        <v>3105</v>
      </c>
      <c r="K856" s="109">
        <f>IF(编辑!S856="","",编辑!S856)</f>
        <v>1</v>
      </c>
      <c r="L856" s="109">
        <f>IF(编辑!T856="","",编辑!T856)</f>
        <v>1</v>
      </c>
      <c r="M856" s="109">
        <f>IF(编辑!U856="","",编辑!U856)</f>
        <v>100</v>
      </c>
      <c r="N856" s="109">
        <f>IF(编辑!V856="","",编辑!V856)</f>
        <v>3405</v>
      </c>
      <c r="O856" s="109">
        <f>IF(编辑!X856="","",编辑!X856)</f>
        <v>1</v>
      </c>
      <c r="P856" s="109">
        <f>IF(编辑!Y856="","",编辑!Y856)</f>
        <v>1</v>
      </c>
      <c r="Q856" s="109">
        <f>IF(编辑!Z856="","",编辑!Z856)</f>
        <v>100</v>
      </c>
      <c r="R856" s="109" t="str">
        <f>IF(编辑!AA856="","",编辑!AA856)</f>
        <v/>
      </c>
      <c r="S856" s="109" t="str">
        <f>IF(编辑!AC856="","",编辑!AC856)</f>
        <v/>
      </c>
      <c r="T856" s="109" t="str">
        <f>IF(编辑!AD856="","",编辑!AD856)</f>
        <v/>
      </c>
      <c r="U856" s="109" t="str">
        <f>IF(编辑!AE856="","",编辑!AE856)</f>
        <v/>
      </c>
      <c r="V856" s="109" t="str">
        <f>IF(编辑!AF856="","",编辑!AF856)</f>
        <v/>
      </c>
      <c r="W856" s="109" t="str">
        <f>IF(编辑!AH856="","",编辑!AH856)</f>
        <v/>
      </c>
      <c r="X856" s="109" t="str">
        <f>IF(编辑!AI856="","",编辑!AI856)</f>
        <v/>
      </c>
      <c r="Y856" s="109" t="str">
        <f>IF(编辑!AJ856="","",编辑!AJ856)</f>
        <v/>
      </c>
      <c r="Z856" s="109" t="str">
        <f>IF(编辑!AK856="","",编辑!AK856)</f>
        <v/>
      </c>
      <c r="AA856" s="109" t="str">
        <f>IF(编辑!AM856="","",编辑!AM856)</f>
        <v/>
      </c>
      <c r="AB856" s="109" t="str">
        <f>IF(编辑!AN856="","",编辑!AN856)</f>
        <v/>
      </c>
      <c r="AC856" s="111" t="str">
        <f>IF(编辑!AO856="","",编辑!AO856)</f>
        <v/>
      </c>
    </row>
    <row r="857" spans="1:29">
      <c r="A857" s="109">
        <f>IF(编辑!A857="","",编辑!A857)</f>
        <v>140124</v>
      </c>
      <c r="B857" s="109" t="str">
        <f>IF(编辑!B857="","",编辑!B857)</f>
        <v>通缉任务</v>
      </c>
      <c r="C857" s="109">
        <f>IF(编辑!I857="","",编辑!I857)</f>
        <v>1800</v>
      </c>
      <c r="D857" s="109">
        <f>IF(编辑!J857="","",编辑!J857)</f>
        <v>0</v>
      </c>
      <c r="E857" s="109" t="str">
        <f>IF(编辑!K857="","",编辑!K857)</f>
        <v/>
      </c>
      <c r="F857" s="109">
        <f>IF(编辑!L857="","",编辑!L857)</f>
        <v>3005</v>
      </c>
      <c r="G857" s="109">
        <f>IF(编辑!N857="","",编辑!N857)</f>
        <v>1</v>
      </c>
      <c r="H857" s="109">
        <f>IF(编辑!O857="","",编辑!O857)</f>
        <v>1</v>
      </c>
      <c r="I857" s="109">
        <f>IF(编辑!P857="","",编辑!P857)</f>
        <v>100</v>
      </c>
      <c r="J857" s="109">
        <f>IF(编辑!Q857="","",编辑!Q857)</f>
        <v>3105</v>
      </c>
      <c r="K857" s="109">
        <f>IF(编辑!S857="","",编辑!S857)</f>
        <v>1</v>
      </c>
      <c r="L857" s="109">
        <f>IF(编辑!T857="","",编辑!T857)</f>
        <v>1</v>
      </c>
      <c r="M857" s="109">
        <f>IF(编辑!U857="","",编辑!U857)</f>
        <v>100</v>
      </c>
      <c r="N857" s="109">
        <f>IF(编辑!V857="","",编辑!V857)</f>
        <v>3405</v>
      </c>
      <c r="O857" s="109">
        <f>IF(编辑!X857="","",编辑!X857)</f>
        <v>1</v>
      </c>
      <c r="P857" s="109">
        <f>IF(编辑!Y857="","",编辑!Y857)</f>
        <v>1</v>
      </c>
      <c r="Q857" s="109">
        <f>IF(编辑!Z857="","",编辑!Z857)</f>
        <v>100</v>
      </c>
      <c r="R857" s="109" t="str">
        <f>IF(编辑!AA857="","",编辑!AA857)</f>
        <v/>
      </c>
      <c r="S857" s="109" t="str">
        <f>IF(编辑!AC857="","",编辑!AC857)</f>
        <v/>
      </c>
      <c r="T857" s="109" t="str">
        <f>IF(编辑!AD857="","",编辑!AD857)</f>
        <v/>
      </c>
      <c r="U857" s="109" t="str">
        <f>IF(编辑!AE857="","",编辑!AE857)</f>
        <v/>
      </c>
      <c r="V857" s="109" t="str">
        <f>IF(编辑!AF857="","",编辑!AF857)</f>
        <v/>
      </c>
      <c r="W857" s="109" t="str">
        <f>IF(编辑!AH857="","",编辑!AH857)</f>
        <v/>
      </c>
      <c r="X857" s="109" t="str">
        <f>IF(编辑!AI857="","",编辑!AI857)</f>
        <v/>
      </c>
      <c r="Y857" s="109" t="str">
        <f>IF(编辑!AJ857="","",编辑!AJ857)</f>
        <v/>
      </c>
      <c r="Z857" s="109" t="str">
        <f>IF(编辑!AK857="","",编辑!AK857)</f>
        <v/>
      </c>
      <c r="AA857" s="109" t="str">
        <f>IF(编辑!AM857="","",编辑!AM857)</f>
        <v/>
      </c>
      <c r="AB857" s="109" t="str">
        <f>IF(编辑!AN857="","",编辑!AN857)</f>
        <v/>
      </c>
      <c r="AC857" s="111" t="str">
        <f>IF(编辑!AO857="","",编辑!AO857)</f>
        <v/>
      </c>
    </row>
    <row r="858" spans="1:29">
      <c r="A858" s="109">
        <f>IF(编辑!A858="","",编辑!A858)</f>
        <v>140125</v>
      </c>
      <c r="B858" s="109" t="str">
        <f>IF(编辑!B858="","",编辑!B858)</f>
        <v>通缉任务</v>
      </c>
      <c r="C858" s="109">
        <f>IF(编辑!I858="","",编辑!I858)</f>
        <v>1800</v>
      </c>
      <c r="D858" s="109">
        <f>IF(编辑!J858="","",编辑!J858)</f>
        <v>0</v>
      </c>
      <c r="E858" s="109" t="str">
        <f>IF(编辑!K858="","",编辑!K858)</f>
        <v/>
      </c>
      <c r="F858" s="109">
        <f>IF(编辑!L858="","",编辑!L858)</f>
        <v>3005</v>
      </c>
      <c r="G858" s="109">
        <f>IF(编辑!N858="","",编辑!N858)</f>
        <v>1</v>
      </c>
      <c r="H858" s="109">
        <f>IF(编辑!O858="","",编辑!O858)</f>
        <v>1</v>
      </c>
      <c r="I858" s="109">
        <f>IF(编辑!P858="","",编辑!P858)</f>
        <v>100</v>
      </c>
      <c r="J858" s="109">
        <f>IF(编辑!Q858="","",编辑!Q858)</f>
        <v>3105</v>
      </c>
      <c r="K858" s="109">
        <f>IF(编辑!S858="","",编辑!S858)</f>
        <v>1</v>
      </c>
      <c r="L858" s="109">
        <f>IF(编辑!T858="","",编辑!T858)</f>
        <v>1</v>
      </c>
      <c r="M858" s="109">
        <f>IF(编辑!U858="","",编辑!U858)</f>
        <v>100</v>
      </c>
      <c r="N858" s="109">
        <f>IF(编辑!V858="","",编辑!V858)</f>
        <v>3405</v>
      </c>
      <c r="O858" s="109">
        <f>IF(编辑!X858="","",编辑!X858)</f>
        <v>1</v>
      </c>
      <c r="P858" s="109">
        <f>IF(编辑!Y858="","",编辑!Y858)</f>
        <v>1</v>
      </c>
      <c r="Q858" s="109">
        <f>IF(编辑!Z858="","",编辑!Z858)</f>
        <v>100</v>
      </c>
      <c r="R858" s="109" t="str">
        <f>IF(编辑!AA858="","",编辑!AA858)</f>
        <v/>
      </c>
      <c r="S858" s="109" t="str">
        <f>IF(编辑!AC858="","",编辑!AC858)</f>
        <v/>
      </c>
      <c r="T858" s="109" t="str">
        <f>IF(编辑!AD858="","",编辑!AD858)</f>
        <v/>
      </c>
      <c r="U858" s="109" t="str">
        <f>IF(编辑!AE858="","",编辑!AE858)</f>
        <v/>
      </c>
      <c r="V858" s="109" t="str">
        <f>IF(编辑!AF858="","",编辑!AF858)</f>
        <v/>
      </c>
      <c r="W858" s="109" t="str">
        <f>IF(编辑!AH858="","",编辑!AH858)</f>
        <v/>
      </c>
      <c r="X858" s="109" t="str">
        <f>IF(编辑!AI858="","",编辑!AI858)</f>
        <v/>
      </c>
      <c r="Y858" s="109" t="str">
        <f>IF(编辑!AJ858="","",编辑!AJ858)</f>
        <v/>
      </c>
      <c r="Z858" s="109" t="str">
        <f>IF(编辑!AK858="","",编辑!AK858)</f>
        <v/>
      </c>
      <c r="AA858" s="109" t="str">
        <f>IF(编辑!AM858="","",编辑!AM858)</f>
        <v/>
      </c>
      <c r="AB858" s="109" t="str">
        <f>IF(编辑!AN858="","",编辑!AN858)</f>
        <v/>
      </c>
      <c r="AC858" s="111" t="str">
        <f>IF(编辑!AO858="","",编辑!AO858)</f>
        <v/>
      </c>
    </row>
    <row r="859" spans="1:29">
      <c r="A859" s="109">
        <f>IF(编辑!A859="","",编辑!A859)</f>
        <v>140126</v>
      </c>
      <c r="B859" s="109" t="str">
        <f>IF(编辑!B859="","",编辑!B859)</f>
        <v>通缉任务</v>
      </c>
      <c r="C859" s="109">
        <f>IF(编辑!I859="","",编辑!I859)</f>
        <v>1800</v>
      </c>
      <c r="D859" s="109">
        <f>IF(编辑!J859="","",编辑!J859)</f>
        <v>0</v>
      </c>
      <c r="E859" s="109" t="str">
        <f>IF(编辑!K859="","",编辑!K859)</f>
        <v/>
      </c>
      <c r="F859" s="109">
        <f>IF(编辑!L859="","",编辑!L859)</f>
        <v>3005</v>
      </c>
      <c r="G859" s="109">
        <f>IF(编辑!N859="","",编辑!N859)</f>
        <v>1</v>
      </c>
      <c r="H859" s="109">
        <f>IF(编辑!O859="","",编辑!O859)</f>
        <v>1</v>
      </c>
      <c r="I859" s="109">
        <f>IF(编辑!P859="","",编辑!P859)</f>
        <v>100</v>
      </c>
      <c r="J859" s="109">
        <f>IF(编辑!Q859="","",编辑!Q859)</f>
        <v>3105</v>
      </c>
      <c r="K859" s="109">
        <f>IF(编辑!S859="","",编辑!S859)</f>
        <v>1</v>
      </c>
      <c r="L859" s="109">
        <f>IF(编辑!T859="","",编辑!T859)</f>
        <v>1</v>
      </c>
      <c r="M859" s="109">
        <f>IF(编辑!U859="","",编辑!U859)</f>
        <v>100</v>
      </c>
      <c r="N859" s="109">
        <f>IF(编辑!V859="","",编辑!V859)</f>
        <v>3405</v>
      </c>
      <c r="O859" s="109">
        <f>IF(编辑!X859="","",编辑!X859)</f>
        <v>1</v>
      </c>
      <c r="P859" s="109">
        <f>IF(编辑!Y859="","",编辑!Y859)</f>
        <v>1</v>
      </c>
      <c r="Q859" s="109">
        <f>IF(编辑!Z859="","",编辑!Z859)</f>
        <v>100</v>
      </c>
      <c r="R859" s="109" t="str">
        <f>IF(编辑!AA859="","",编辑!AA859)</f>
        <v/>
      </c>
      <c r="S859" s="109" t="str">
        <f>IF(编辑!AC859="","",编辑!AC859)</f>
        <v/>
      </c>
      <c r="T859" s="109" t="str">
        <f>IF(编辑!AD859="","",编辑!AD859)</f>
        <v/>
      </c>
      <c r="U859" s="109" t="str">
        <f>IF(编辑!AE859="","",编辑!AE859)</f>
        <v/>
      </c>
      <c r="V859" s="109" t="str">
        <f>IF(编辑!AF859="","",编辑!AF859)</f>
        <v/>
      </c>
      <c r="W859" s="109" t="str">
        <f>IF(编辑!AH859="","",编辑!AH859)</f>
        <v/>
      </c>
      <c r="X859" s="109" t="str">
        <f>IF(编辑!AI859="","",编辑!AI859)</f>
        <v/>
      </c>
      <c r="Y859" s="109" t="str">
        <f>IF(编辑!AJ859="","",编辑!AJ859)</f>
        <v/>
      </c>
      <c r="Z859" s="109" t="str">
        <f>IF(编辑!AK859="","",编辑!AK859)</f>
        <v/>
      </c>
      <c r="AA859" s="109" t="str">
        <f>IF(编辑!AM859="","",编辑!AM859)</f>
        <v/>
      </c>
      <c r="AB859" s="109" t="str">
        <f>IF(编辑!AN859="","",编辑!AN859)</f>
        <v/>
      </c>
      <c r="AC859" s="111" t="str">
        <f>IF(编辑!AO859="","",编辑!AO859)</f>
        <v/>
      </c>
    </row>
    <row r="860" spans="1:29">
      <c r="A860" s="109">
        <f>IF(编辑!A860="","",编辑!A860)</f>
        <v>140127</v>
      </c>
      <c r="B860" s="109" t="str">
        <f>IF(编辑!B860="","",编辑!B860)</f>
        <v>通缉任务</v>
      </c>
      <c r="C860" s="109">
        <f>IF(编辑!I860="","",编辑!I860)</f>
        <v>1800</v>
      </c>
      <c r="D860" s="109">
        <f>IF(编辑!J860="","",编辑!J860)</f>
        <v>0</v>
      </c>
      <c r="E860" s="109" t="str">
        <f>IF(编辑!K860="","",编辑!K860)</f>
        <v/>
      </c>
      <c r="F860" s="109">
        <f>IF(编辑!L860="","",编辑!L860)</f>
        <v>3005</v>
      </c>
      <c r="G860" s="109">
        <f>IF(编辑!N860="","",编辑!N860)</f>
        <v>1</v>
      </c>
      <c r="H860" s="109">
        <f>IF(编辑!O860="","",编辑!O860)</f>
        <v>1</v>
      </c>
      <c r="I860" s="109">
        <f>IF(编辑!P860="","",编辑!P860)</f>
        <v>100</v>
      </c>
      <c r="J860" s="109">
        <f>IF(编辑!Q860="","",编辑!Q860)</f>
        <v>3105</v>
      </c>
      <c r="K860" s="109">
        <f>IF(编辑!S860="","",编辑!S860)</f>
        <v>1</v>
      </c>
      <c r="L860" s="109">
        <f>IF(编辑!T860="","",编辑!T860)</f>
        <v>1</v>
      </c>
      <c r="M860" s="109">
        <f>IF(编辑!U860="","",编辑!U860)</f>
        <v>100</v>
      </c>
      <c r="N860" s="109">
        <f>IF(编辑!V860="","",编辑!V860)</f>
        <v>3405</v>
      </c>
      <c r="O860" s="109">
        <f>IF(编辑!X860="","",编辑!X860)</f>
        <v>1</v>
      </c>
      <c r="P860" s="109">
        <f>IF(编辑!Y860="","",编辑!Y860)</f>
        <v>1</v>
      </c>
      <c r="Q860" s="109">
        <f>IF(编辑!Z860="","",编辑!Z860)</f>
        <v>100</v>
      </c>
      <c r="R860" s="109" t="str">
        <f>IF(编辑!AA860="","",编辑!AA860)</f>
        <v/>
      </c>
      <c r="S860" s="109" t="str">
        <f>IF(编辑!AC860="","",编辑!AC860)</f>
        <v/>
      </c>
      <c r="T860" s="109" t="str">
        <f>IF(编辑!AD860="","",编辑!AD860)</f>
        <v/>
      </c>
      <c r="U860" s="109" t="str">
        <f>IF(编辑!AE860="","",编辑!AE860)</f>
        <v/>
      </c>
      <c r="V860" s="109" t="str">
        <f>IF(编辑!AF860="","",编辑!AF860)</f>
        <v/>
      </c>
      <c r="W860" s="109" t="str">
        <f>IF(编辑!AH860="","",编辑!AH860)</f>
        <v/>
      </c>
      <c r="X860" s="109" t="str">
        <f>IF(编辑!AI860="","",编辑!AI860)</f>
        <v/>
      </c>
      <c r="Y860" s="109" t="str">
        <f>IF(编辑!AJ860="","",编辑!AJ860)</f>
        <v/>
      </c>
      <c r="Z860" s="109" t="str">
        <f>IF(编辑!AK860="","",编辑!AK860)</f>
        <v/>
      </c>
      <c r="AA860" s="109" t="str">
        <f>IF(编辑!AM860="","",编辑!AM860)</f>
        <v/>
      </c>
      <c r="AB860" s="109" t="str">
        <f>IF(编辑!AN860="","",编辑!AN860)</f>
        <v/>
      </c>
      <c r="AC860" s="111" t="str">
        <f>IF(编辑!AO860="","",编辑!AO860)</f>
        <v/>
      </c>
    </row>
    <row r="861" spans="1:29">
      <c r="A861" s="109">
        <f>IF(编辑!A861="","",编辑!A861)</f>
        <v>140128</v>
      </c>
      <c r="B861" s="109" t="str">
        <f>IF(编辑!B861="","",编辑!B861)</f>
        <v>通缉任务</v>
      </c>
      <c r="C861" s="109">
        <f>IF(编辑!I861="","",编辑!I861)</f>
        <v>1800</v>
      </c>
      <c r="D861" s="109">
        <f>IF(编辑!J861="","",编辑!J861)</f>
        <v>0</v>
      </c>
      <c r="E861" s="109" t="str">
        <f>IF(编辑!K861="","",编辑!K861)</f>
        <v/>
      </c>
      <c r="F861" s="109">
        <f>IF(编辑!L861="","",编辑!L861)</f>
        <v>3005</v>
      </c>
      <c r="G861" s="109">
        <f>IF(编辑!N861="","",编辑!N861)</f>
        <v>1</v>
      </c>
      <c r="H861" s="109">
        <f>IF(编辑!O861="","",编辑!O861)</f>
        <v>1</v>
      </c>
      <c r="I861" s="109">
        <f>IF(编辑!P861="","",编辑!P861)</f>
        <v>100</v>
      </c>
      <c r="J861" s="109">
        <f>IF(编辑!Q861="","",编辑!Q861)</f>
        <v>3105</v>
      </c>
      <c r="K861" s="109">
        <f>IF(编辑!S861="","",编辑!S861)</f>
        <v>1</v>
      </c>
      <c r="L861" s="109">
        <f>IF(编辑!T861="","",编辑!T861)</f>
        <v>1</v>
      </c>
      <c r="M861" s="109">
        <f>IF(编辑!U861="","",编辑!U861)</f>
        <v>100</v>
      </c>
      <c r="N861" s="109">
        <f>IF(编辑!V861="","",编辑!V861)</f>
        <v>3405</v>
      </c>
      <c r="O861" s="109">
        <f>IF(编辑!X861="","",编辑!X861)</f>
        <v>1</v>
      </c>
      <c r="P861" s="109">
        <f>IF(编辑!Y861="","",编辑!Y861)</f>
        <v>1</v>
      </c>
      <c r="Q861" s="109">
        <f>IF(编辑!Z861="","",编辑!Z861)</f>
        <v>100</v>
      </c>
      <c r="R861" s="109" t="str">
        <f>IF(编辑!AA861="","",编辑!AA861)</f>
        <v/>
      </c>
      <c r="S861" s="109" t="str">
        <f>IF(编辑!AC861="","",编辑!AC861)</f>
        <v/>
      </c>
      <c r="T861" s="109" t="str">
        <f>IF(编辑!AD861="","",编辑!AD861)</f>
        <v/>
      </c>
      <c r="U861" s="109" t="str">
        <f>IF(编辑!AE861="","",编辑!AE861)</f>
        <v/>
      </c>
      <c r="V861" s="109" t="str">
        <f>IF(编辑!AF861="","",编辑!AF861)</f>
        <v/>
      </c>
      <c r="W861" s="109" t="str">
        <f>IF(编辑!AH861="","",编辑!AH861)</f>
        <v/>
      </c>
      <c r="X861" s="109" t="str">
        <f>IF(编辑!AI861="","",编辑!AI861)</f>
        <v/>
      </c>
      <c r="Y861" s="109" t="str">
        <f>IF(编辑!AJ861="","",编辑!AJ861)</f>
        <v/>
      </c>
      <c r="Z861" s="109" t="str">
        <f>IF(编辑!AK861="","",编辑!AK861)</f>
        <v/>
      </c>
      <c r="AA861" s="109" t="str">
        <f>IF(编辑!AM861="","",编辑!AM861)</f>
        <v/>
      </c>
      <c r="AB861" s="109" t="str">
        <f>IF(编辑!AN861="","",编辑!AN861)</f>
        <v/>
      </c>
      <c r="AC861" s="111" t="str">
        <f>IF(编辑!AO861="","",编辑!AO861)</f>
        <v/>
      </c>
    </row>
    <row r="862" spans="1:29">
      <c r="A862" s="109">
        <f>IF(编辑!A862="","",编辑!A862)</f>
        <v>140129</v>
      </c>
      <c r="B862" s="109" t="str">
        <f>IF(编辑!B862="","",编辑!B862)</f>
        <v>通缉任务</v>
      </c>
      <c r="C862" s="109">
        <f>IF(编辑!I862="","",编辑!I862)</f>
        <v>1800</v>
      </c>
      <c r="D862" s="109">
        <f>IF(编辑!J862="","",编辑!J862)</f>
        <v>0</v>
      </c>
      <c r="E862" s="109" t="str">
        <f>IF(编辑!K862="","",编辑!K862)</f>
        <v/>
      </c>
      <c r="F862" s="109">
        <f>IF(编辑!L862="","",编辑!L862)</f>
        <v>3005</v>
      </c>
      <c r="G862" s="109">
        <f>IF(编辑!N862="","",编辑!N862)</f>
        <v>1</v>
      </c>
      <c r="H862" s="109">
        <f>IF(编辑!O862="","",编辑!O862)</f>
        <v>1</v>
      </c>
      <c r="I862" s="109">
        <f>IF(编辑!P862="","",编辑!P862)</f>
        <v>100</v>
      </c>
      <c r="J862" s="109">
        <f>IF(编辑!Q862="","",编辑!Q862)</f>
        <v>3105</v>
      </c>
      <c r="K862" s="109">
        <f>IF(编辑!S862="","",编辑!S862)</f>
        <v>1</v>
      </c>
      <c r="L862" s="109">
        <f>IF(编辑!T862="","",编辑!T862)</f>
        <v>1</v>
      </c>
      <c r="M862" s="109">
        <f>IF(编辑!U862="","",编辑!U862)</f>
        <v>100</v>
      </c>
      <c r="N862" s="109">
        <f>IF(编辑!V862="","",编辑!V862)</f>
        <v>3405</v>
      </c>
      <c r="O862" s="109">
        <f>IF(编辑!X862="","",编辑!X862)</f>
        <v>1</v>
      </c>
      <c r="P862" s="109">
        <f>IF(编辑!Y862="","",编辑!Y862)</f>
        <v>1</v>
      </c>
      <c r="Q862" s="109">
        <f>IF(编辑!Z862="","",编辑!Z862)</f>
        <v>100</v>
      </c>
      <c r="R862" s="109" t="str">
        <f>IF(编辑!AA862="","",编辑!AA862)</f>
        <v/>
      </c>
      <c r="S862" s="109" t="str">
        <f>IF(编辑!AC862="","",编辑!AC862)</f>
        <v/>
      </c>
      <c r="T862" s="109" t="str">
        <f>IF(编辑!AD862="","",编辑!AD862)</f>
        <v/>
      </c>
      <c r="U862" s="109" t="str">
        <f>IF(编辑!AE862="","",编辑!AE862)</f>
        <v/>
      </c>
      <c r="V862" s="109" t="str">
        <f>IF(编辑!AF862="","",编辑!AF862)</f>
        <v/>
      </c>
      <c r="W862" s="109" t="str">
        <f>IF(编辑!AH862="","",编辑!AH862)</f>
        <v/>
      </c>
      <c r="X862" s="109" t="str">
        <f>IF(编辑!AI862="","",编辑!AI862)</f>
        <v/>
      </c>
      <c r="Y862" s="109" t="str">
        <f>IF(编辑!AJ862="","",编辑!AJ862)</f>
        <v/>
      </c>
      <c r="Z862" s="109" t="str">
        <f>IF(编辑!AK862="","",编辑!AK862)</f>
        <v/>
      </c>
      <c r="AA862" s="109" t="str">
        <f>IF(编辑!AM862="","",编辑!AM862)</f>
        <v/>
      </c>
      <c r="AB862" s="109" t="str">
        <f>IF(编辑!AN862="","",编辑!AN862)</f>
        <v/>
      </c>
      <c r="AC862" s="111" t="str">
        <f>IF(编辑!AO862="","",编辑!AO862)</f>
        <v/>
      </c>
    </row>
    <row r="863" spans="1:29">
      <c r="A863" s="109">
        <f>IF(编辑!A863="","",编辑!A863)</f>
        <v>140130</v>
      </c>
      <c r="B863" s="109" t="str">
        <f>IF(编辑!B863="","",编辑!B863)</f>
        <v>通缉任务</v>
      </c>
      <c r="C863" s="109">
        <f>IF(编辑!I863="","",编辑!I863)</f>
        <v>1800</v>
      </c>
      <c r="D863" s="109">
        <f>IF(编辑!J863="","",编辑!J863)</f>
        <v>0</v>
      </c>
      <c r="E863" s="109" t="str">
        <f>IF(编辑!K863="","",编辑!K863)</f>
        <v/>
      </c>
      <c r="F863" s="109">
        <f>IF(编辑!L863="","",编辑!L863)</f>
        <v>3005</v>
      </c>
      <c r="G863" s="109">
        <f>IF(编辑!N863="","",编辑!N863)</f>
        <v>1</v>
      </c>
      <c r="H863" s="109">
        <f>IF(编辑!O863="","",编辑!O863)</f>
        <v>1</v>
      </c>
      <c r="I863" s="109">
        <f>IF(编辑!P863="","",编辑!P863)</f>
        <v>100</v>
      </c>
      <c r="J863" s="109">
        <f>IF(编辑!Q863="","",编辑!Q863)</f>
        <v>3105</v>
      </c>
      <c r="K863" s="109">
        <f>IF(编辑!S863="","",编辑!S863)</f>
        <v>1</v>
      </c>
      <c r="L863" s="109">
        <f>IF(编辑!T863="","",编辑!T863)</f>
        <v>1</v>
      </c>
      <c r="M863" s="109">
        <f>IF(编辑!U863="","",编辑!U863)</f>
        <v>100</v>
      </c>
      <c r="N863" s="109">
        <f>IF(编辑!V863="","",编辑!V863)</f>
        <v>3405</v>
      </c>
      <c r="O863" s="109">
        <f>IF(编辑!X863="","",编辑!X863)</f>
        <v>1</v>
      </c>
      <c r="P863" s="109">
        <f>IF(编辑!Y863="","",编辑!Y863)</f>
        <v>1</v>
      </c>
      <c r="Q863" s="109">
        <f>IF(编辑!Z863="","",编辑!Z863)</f>
        <v>100</v>
      </c>
      <c r="R863" s="109" t="str">
        <f>IF(编辑!AA863="","",编辑!AA863)</f>
        <v/>
      </c>
      <c r="S863" s="109" t="str">
        <f>IF(编辑!AC863="","",编辑!AC863)</f>
        <v/>
      </c>
      <c r="T863" s="109" t="str">
        <f>IF(编辑!AD863="","",编辑!AD863)</f>
        <v/>
      </c>
      <c r="U863" s="109" t="str">
        <f>IF(编辑!AE863="","",编辑!AE863)</f>
        <v/>
      </c>
      <c r="V863" s="109" t="str">
        <f>IF(编辑!AF863="","",编辑!AF863)</f>
        <v/>
      </c>
      <c r="W863" s="109" t="str">
        <f>IF(编辑!AH863="","",编辑!AH863)</f>
        <v/>
      </c>
      <c r="X863" s="109" t="str">
        <f>IF(编辑!AI863="","",编辑!AI863)</f>
        <v/>
      </c>
      <c r="Y863" s="109" t="str">
        <f>IF(编辑!AJ863="","",编辑!AJ863)</f>
        <v/>
      </c>
      <c r="Z863" s="109" t="str">
        <f>IF(编辑!AK863="","",编辑!AK863)</f>
        <v/>
      </c>
      <c r="AA863" s="109" t="str">
        <f>IF(编辑!AM863="","",编辑!AM863)</f>
        <v/>
      </c>
      <c r="AB863" s="109" t="str">
        <f>IF(编辑!AN863="","",编辑!AN863)</f>
        <v/>
      </c>
      <c r="AC863" s="111" t="str">
        <f>IF(编辑!AO863="","",编辑!AO863)</f>
        <v/>
      </c>
    </row>
    <row r="864" spans="1:29">
      <c r="A864" s="109">
        <f>IF(编辑!A864="","",编辑!A864)</f>
        <v>140131</v>
      </c>
      <c r="B864" s="109" t="str">
        <f>IF(编辑!B864="","",编辑!B864)</f>
        <v>通缉任务</v>
      </c>
      <c r="C864" s="109">
        <f>IF(编辑!I864="","",编辑!I864)</f>
        <v>1800</v>
      </c>
      <c r="D864" s="109">
        <f>IF(编辑!J864="","",编辑!J864)</f>
        <v>0</v>
      </c>
      <c r="E864" s="109" t="str">
        <f>IF(编辑!K864="","",编辑!K864)</f>
        <v/>
      </c>
      <c r="F864" s="109">
        <f>IF(编辑!L864="","",编辑!L864)</f>
        <v>3006</v>
      </c>
      <c r="G864" s="109">
        <f>IF(编辑!N864="","",编辑!N864)</f>
        <v>1</v>
      </c>
      <c r="H864" s="109">
        <f>IF(编辑!O864="","",编辑!O864)</f>
        <v>1</v>
      </c>
      <c r="I864" s="109">
        <f>IF(编辑!P864="","",编辑!P864)</f>
        <v>50</v>
      </c>
      <c r="J864" s="109">
        <f>IF(编辑!Q864="","",编辑!Q864)</f>
        <v>3106</v>
      </c>
      <c r="K864" s="109">
        <f>IF(编辑!S864="","",编辑!S864)</f>
        <v>1</v>
      </c>
      <c r="L864" s="109">
        <f>IF(编辑!T864="","",编辑!T864)</f>
        <v>1</v>
      </c>
      <c r="M864" s="109">
        <f>IF(编辑!U864="","",编辑!U864)</f>
        <v>50</v>
      </c>
      <c r="N864" s="109">
        <f>IF(编辑!V864="","",编辑!V864)</f>
        <v>3406</v>
      </c>
      <c r="O864" s="109">
        <f>IF(编辑!X864="","",编辑!X864)</f>
        <v>1</v>
      </c>
      <c r="P864" s="109">
        <f>IF(编辑!Y864="","",编辑!Y864)</f>
        <v>1</v>
      </c>
      <c r="Q864" s="109">
        <f>IF(编辑!Z864="","",编辑!Z864)</f>
        <v>50</v>
      </c>
      <c r="R864" s="109" t="str">
        <f>IF(编辑!AA864="","",编辑!AA864)</f>
        <v/>
      </c>
      <c r="S864" s="109" t="str">
        <f>IF(编辑!AC864="","",编辑!AC864)</f>
        <v/>
      </c>
      <c r="T864" s="109" t="str">
        <f>IF(编辑!AD864="","",编辑!AD864)</f>
        <v/>
      </c>
      <c r="U864" s="109" t="str">
        <f>IF(编辑!AE864="","",编辑!AE864)</f>
        <v/>
      </c>
      <c r="V864" s="109" t="str">
        <f>IF(编辑!AF864="","",编辑!AF864)</f>
        <v/>
      </c>
      <c r="W864" s="109" t="str">
        <f>IF(编辑!AH864="","",编辑!AH864)</f>
        <v/>
      </c>
      <c r="X864" s="109" t="str">
        <f>IF(编辑!AI864="","",编辑!AI864)</f>
        <v/>
      </c>
      <c r="Y864" s="109" t="str">
        <f>IF(编辑!AJ864="","",编辑!AJ864)</f>
        <v/>
      </c>
      <c r="Z864" s="109" t="str">
        <f>IF(编辑!AK864="","",编辑!AK864)</f>
        <v/>
      </c>
      <c r="AA864" s="109" t="str">
        <f>IF(编辑!AM864="","",编辑!AM864)</f>
        <v/>
      </c>
      <c r="AB864" s="109" t="str">
        <f>IF(编辑!AN864="","",编辑!AN864)</f>
        <v/>
      </c>
      <c r="AC864" s="111" t="str">
        <f>IF(编辑!AO864="","",编辑!AO864)</f>
        <v/>
      </c>
    </row>
    <row r="865" spans="1:29">
      <c r="A865" s="109">
        <f>IF(编辑!A865="","",编辑!A865)</f>
        <v>140132</v>
      </c>
      <c r="B865" s="109" t="str">
        <f>IF(编辑!B865="","",编辑!B865)</f>
        <v>通缉任务</v>
      </c>
      <c r="C865" s="109">
        <f>IF(编辑!I865="","",编辑!I865)</f>
        <v>1800</v>
      </c>
      <c r="D865" s="109">
        <f>IF(编辑!J865="","",编辑!J865)</f>
        <v>0</v>
      </c>
      <c r="E865" s="109" t="str">
        <f>IF(编辑!K865="","",编辑!K865)</f>
        <v/>
      </c>
      <c r="F865" s="109">
        <f>IF(编辑!L865="","",编辑!L865)</f>
        <v>3006</v>
      </c>
      <c r="G865" s="109">
        <f>IF(编辑!N865="","",编辑!N865)</f>
        <v>1</v>
      </c>
      <c r="H865" s="109">
        <f>IF(编辑!O865="","",编辑!O865)</f>
        <v>1</v>
      </c>
      <c r="I865" s="109">
        <f>IF(编辑!P865="","",编辑!P865)</f>
        <v>50</v>
      </c>
      <c r="J865" s="109">
        <f>IF(编辑!Q865="","",编辑!Q865)</f>
        <v>3106</v>
      </c>
      <c r="K865" s="109">
        <f>IF(编辑!S865="","",编辑!S865)</f>
        <v>1</v>
      </c>
      <c r="L865" s="109">
        <f>IF(编辑!T865="","",编辑!T865)</f>
        <v>1</v>
      </c>
      <c r="M865" s="109">
        <f>IF(编辑!U865="","",编辑!U865)</f>
        <v>50</v>
      </c>
      <c r="N865" s="109">
        <f>IF(编辑!V865="","",编辑!V865)</f>
        <v>3406</v>
      </c>
      <c r="O865" s="109">
        <f>IF(编辑!X865="","",编辑!X865)</f>
        <v>1</v>
      </c>
      <c r="P865" s="109">
        <f>IF(编辑!Y865="","",编辑!Y865)</f>
        <v>1</v>
      </c>
      <c r="Q865" s="109">
        <f>IF(编辑!Z865="","",编辑!Z865)</f>
        <v>50</v>
      </c>
      <c r="R865" s="109" t="str">
        <f>IF(编辑!AA865="","",编辑!AA865)</f>
        <v/>
      </c>
      <c r="S865" s="109" t="str">
        <f>IF(编辑!AC865="","",编辑!AC865)</f>
        <v/>
      </c>
      <c r="T865" s="109" t="str">
        <f>IF(编辑!AD865="","",编辑!AD865)</f>
        <v/>
      </c>
      <c r="U865" s="109" t="str">
        <f>IF(编辑!AE865="","",编辑!AE865)</f>
        <v/>
      </c>
      <c r="V865" s="109" t="str">
        <f>IF(编辑!AF865="","",编辑!AF865)</f>
        <v/>
      </c>
      <c r="W865" s="109" t="str">
        <f>IF(编辑!AH865="","",编辑!AH865)</f>
        <v/>
      </c>
      <c r="X865" s="109" t="str">
        <f>IF(编辑!AI865="","",编辑!AI865)</f>
        <v/>
      </c>
      <c r="Y865" s="109" t="str">
        <f>IF(编辑!AJ865="","",编辑!AJ865)</f>
        <v/>
      </c>
      <c r="Z865" s="109" t="str">
        <f>IF(编辑!AK865="","",编辑!AK865)</f>
        <v/>
      </c>
      <c r="AA865" s="109" t="str">
        <f>IF(编辑!AM865="","",编辑!AM865)</f>
        <v/>
      </c>
      <c r="AB865" s="109" t="str">
        <f>IF(编辑!AN865="","",编辑!AN865)</f>
        <v/>
      </c>
      <c r="AC865" s="111" t="str">
        <f>IF(编辑!AO865="","",编辑!AO865)</f>
        <v/>
      </c>
    </row>
    <row r="866" spans="1:29">
      <c r="A866" s="109">
        <f>IF(编辑!A866="","",编辑!A866)</f>
        <v>140133</v>
      </c>
      <c r="B866" s="109" t="str">
        <f>IF(编辑!B866="","",编辑!B866)</f>
        <v>通缉任务</v>
      </c>
      <c r="C866" s="109">
        <f>IF(编辑!I866="","",编辑!I866)</f>
        <v>1800</v>
      </c>
      <c r="D866" s="109">
        <f>IF(编辑!J866="","",编辑!J866)</f>
        <v>0</v>
      </c>
      <c r="E866" s="109" t="str">
        <f>IF(编辑!K866="","",编辑!K866)</f>
        <v/>
      </c>
      <c r="F866" s="109">
        <f>IF(编辑!L866="","",编辑!L866)</f>
        <v>3006</v>
      </c>
      <c r="G866" s="109">
        <f>IF(编辑!N866="","",编辑!N866)</f>
        <v>1</v>
      </c>
      <c r="H866" s="109">
        <f>IF(编辑!O866="","",编辑!O866)</f>
        <v>1</v>
      </c>
      <c r="I866" s="109">
        <f>IF(编辑!P866="","",编辑!P866)</f>
        <v>50</v>
      </c>
      <c r="J866" s="109">
        <f>IF(编辑!Q866="","",编辑!Q866)</f>
        <v>3106</v>
      </c>
      <c r="K866" s="109">
        <f>IF(编辑!S866="","",编辑!S866)</f>
        <v>1</v>
      </c>
      <c r="L866" s="109">
        <f>IF(编辑!T866="","",编辑!T866)</f>
        <v>1</v>
      </c>
      <c r="M866" s="109">
        <f>IF(编辑!U866="","",编辑!U866)</f>
        <v>50</v>
      </c>
      <c r="N866" s="109">
        <f>IF(编辑!V866="","",编辑!V866)</f>
        <v>3406</v>
      </c>
      <c r="O866" s="109">
        <f>IF(编辑!X866="","",编辑!X866)</f>
        <v>1</v>
      </c>
      <c r="P866" s="109">
        <f>IF(编辑!Y866="","",编辑!Y866)</f>
        <v>1</v>
      </c>
      <c r="Q866" s="109">
        <f>IF(编辑!Z866="","",编辑!Z866)</f>
        <v>50</v>
      </c>
      <c r="R866" s="109" t="str">
        <f>IF(编辑!AA866="","",编辑!AA866)</f>
        <v/>
      </c>
      <c r="S866" s="109" t="str">
        <f>IF(编辑!AC866="","",编辑!AC866)</f>
        <v/>
      </c>
      <c r="T866" s="109" t="str">
        <f>IF(编辑!AD866="","",编辑!AD866)</f>
        <v/>
      </c>
      <c r="U866" s="109" t="str">
        <f>IF(编辑!AE866="","",编辑!AE866)</f>
        <v/>
      </c>
      <c r="V866" s="109" t="str">
        <f>IF(编辑!AF866="","",编辑!AF866)</f>
        <v/>
      </c>
      <c r="W866" s="109" t="str">
        <f>IF(编辑!AH866="","",编辑!AH866)</f>
        <v/>
      </c>
      <c r="X866" s="109" t="str">
        <f>IF(编辑!AI866="","",编辑!AI866)</f>
        <v/>
      </c>
      <c r="Y866" s="109" t="str">
        <f>IF(编辑!AJ866="","",编辑!AJ866)</f>
        <v/>
      </c>
      <c r="Z866" s="109" t="str">
        <f>IF(编辑!AK866="","",编辑!AK866)</f>
        <v/>
      </c>
      <c r="AA866" s="109" t="str">
        <f>IF(编辑!AM866="","",编辑!AM866)</f>
        <v/>
      </c>
      <c r="AB866" s="109" t="str">
        <f>IF(编辑!AN866="","",编辑!AN866)</f>
        <v/>
      </c>
      <c r="AC866" s="111" t="str">
        <f>IF(编辑!AO866="","",编辑!AO866)</f>
        <v/>
      </c>
    </row>
    <row r="867" spans="1:29">
      <c r="A867" s="109">
        <f>IF(编辑!A867="","",编辑!A867)</f>
        <v>140134</v>
      </c>
      <c r="B867" s="109" t="str">
        <f>IF(编辑!B867="","",编辑!B867)</f>
        <v>通缉任务</v>
      </c>
      <c r="C867" s="109">
        <f>IF(编辑!I867="","",编辑!I867)</f>
        <v>1800</v>
      </c>
      <c r="D867" s="109">
        <f>IF(编辑!J867="","",编辑!J867)</f>
        <v>0</v>
      </c>
      <c r="E867" s="109" t="str">
        <f>IF(编辑!K867="","",编辑!K867)</f>
        <v/>
      </c>
      <c r="F867" s="109">
        <f>IF(编辑!L867="","",编辑!L867)</f>
        <v>3006</v>
      </c>
      <c r="G867" s="109">
        <f>IF(编辑!N867="","",编辑!N867)</f>
        <v>1</v>
      </c>
      <c r="H867" s="109">
        <f>IF(编辑!O867="","",编辑!O867)</f>
        <v>1</v>
      </c>
      <c r="I867" s="109">
        <f>IF(编辑!P867="","",编辑!P867)</f>
        <v>50</v>
      </c>
      <c r="J867" s="109">
        <f>IF(编辑!Q867="","",编辑!Q867)</f>
        <v>3106</v>
      </c>
      <c r="K867" s="109">
        <f>IF(编辑!S867="","",编辑!S867)</f>
        <v>1</v>
      </c>
      <c r="L867" s="109">
        <f>IF(编辑!T867="","",编辑!T867)</f>
        <v>1</v>
      </c>
      <c r="M867" s="109">
        <f>IF(编辑!U867="","",编辑!U867)</f>
        <v>50</v>
      </c>
      <c r="N867" s="109">
        <f>IF(编辑!V867="","",编辑!V867)</f>
        <v>3406</v>
      </c>
      <c r="O867" s="109">
        <f>IF(编辑!X867="","",编辑!X867)</f>
        <v>1</v>
      </c>
      <c r="P867" s="109">
        <f>IF(编辑!Y867="","",编辑!Y867)</f>
        <v>1</v>
      </c>
      <c r="Q867" s="109">
        <f>IF(编辑!Z867="","",编辑!Z867)</f>
        <v>50</v>
      </c>
      <c r="R867" s="109" t="str">
        <f>IF(编辑!AA867="","",编辑!AA867)</f>
        <v/>
      </c>
      <c r="S867" s="109" t="str">
        <f>IF(编辑!AC867="","",编辑!AC867)</f>
        <v/>
      </c>
      <c r="T867" s="109" t="str">
        <f>IF(编辑!AD867="","",编辑!AD867)</f>
        <v/>
      </c>
      <c r="U867" s="109" t="str">
        <f>IF(编辑!AE867="","",编辑!AE867)</f>
        <v/>
      </c>
      <c r="V867" s="109" t="str">
        <f>IF(编辑!AF867="","",编辑!AF867)</f>
        <v/>
      </c>
      <c r="W867" s="109" t="str">
        <f>IF(编辑!AH867="","",编辑!AH867)</f>
        <v/>
      </c>
      <c r="X867" s="109" t="str">
        <f>IF(编辑!AI867="","",编辑!AI867)</f>
        <v/>
      </c>
      <c r="Y867" s="109" t="str">
        <f>IF(编辑!AJ867="","",编辑!AJ867)</f>
        <v/>
      </c>
      <c r="Z867" s="109" t="str">
        <f>IF(编辑!AK867="","",编辑!AK867)</f>
        <v/>
      </c>
      <c r="AA867" s="109" t="str">
        <f>IF(编辑!AM867="","",编辑!AM867)</f>
        <v/>
      </c>
      <c r="AB867" s="109" t="str">
        <f>IF(编辑!AN867="","",编辑!AN867)</f>
        <v/>
      </c>
      <c r="AC867" s="111" t="str">
        <f>IF(编辑!AO867="","",编辑!AO867)</f>
        <v/>
      </c>
    </row>
    <row r="868" spans="1:29">
      <c r="A868" s="109">
        <f>IF(编辑!A868="","",编辑!A868)</f>
        <v>140135</v>
      </c>
      <c r="B868" s="109" t="str">
        <f>IF(编辑!B868="","",编辑!B868)</f>
        <v>通缉任务</v>
      </c>
      <c r="C868" s="109">
        <f>IF(编辑!I868="","",编辑!I868)</f>
        <v>1800</v>
      </c>
      <c r="D868" s="109">
        <f>IF(编辑!J868="","",编辑!J868)</f>
        <v>0</v>
      </c>
      <c r="E868" s="109" t="str">
        <f>IF(编辑!K868="","",编辑!K868)</f>
        <v/>
      </c>
      <c r="F868" s="109">
        <f>IF(编辑!L868="","",编辑!L868)</f>
        <v>3006</v>
      </c>
      <c r="G868" s="109">
        <f>IF(编辑!N868="","",编辑!N868)</f>
        <v>1</v>
      </c>
      <c r="H868" s="109">
        <f>IF(编辑!O868="","",编辑!O868)</f>
        <v>1</v>
      </c>
      <c r="I868" s="109">
        <f>IF(编辑!P868="","",编辑!P868)</f>
        <v>50</v>
      </c>
      <c r="J868" s="109">
        <f>IF(编辑!Q868="","",编辑!Q868)</f>
        <v>3106</v>
      </c>
      <c r="K868" s="109">
        <f>IF(编辑!S868="","",编辑!S868)</f>
        <v>1</v>
      </c>
      <c r="L868" s="109">
        <f>IF(编辑!T868="","",编辑!T868)</f>
        <v>1</v>
      </c>
      <c r="M868" s="109">
        <f>IF(编辑!U868="","",编辑!U868)</f>
        <v>50</v>
      </c>
      <c r="N868" s="109">
        <f>IF(编辑!V868="","",编辑!V868)</f>
        <v>3406</v>
      </c>
      <c r="O868" s="109">
        <f>IF(编辑!X868="","",编辑!X868)</f>
        <v>1</v>
      </c>
      <c r="P868" s="109">
        <f>IF(编辑!Y868="","",编辑!Y868)</f>
        <v>1</v>
      </c>
      <c r="Q868" s="109">
        <f>IF(编辑!Z868="","",编辑!Z868)</f>
        <v>50</v>
      </c>
      <c r="R868" s="109" t="str">
        <f>IF(编辑!AA868="","",编辑!AA868)</f>
        <v/>
      </c>
      <c r="S868" s="109" t="str">
        <f>IF(编辑!AC868="","",编辑!AC868)</f>
        <v/>
      </c>
      <c r="T868" s="109" t="str">
        <f>IF(编辑!AD868="","",编辑!AD868)</f>
        <v/>
      </c>
      <c r="U868" s="109" t="str">
        <f>IF(编辑!AE868="","",编辑!AE868)</f>
        <v/>
      </c>
      <c r="V868" s="109" t="str">
        <f>IF(编辑!AF868="","",编辑!AF868)</f>
        <v/>
      </c>
      <c r="W868" s="109" t="str">
        <f>IF(编辑!AH868="","",编辑!AH868)</f>
        <v/>
      </c>
      <c r="X868" s="109" t="str">
        <f>IF(编辑!AI868="","",编辑!AI868)</f>
        <v/>
      </c>
      <c r="Y868" s="109" t="str">
        <f>IF(编辑!AJ868="","",编辑!AJ868)</f>
        <v/>
      </c>
      <c r="Z868" s="109" t="str">
        <f>IF(编辑!AK868="","",编辑!AK868)</f>
        <v/>
      </c>
      <c r="AA868" s="109" t="str">
        <f>IF(编辑!AM868="","",编辑!AM868)</f>
        <v/>
      </c>
      <c r="AB868" s="109" t="str">
        <f>IF(编辑!AN868="","",编辑!AN868)</f>
        <v/>
      </c>
      <c r="AC868" s="111" t="str">
        <f>IF(编辑!AO868="","",编辑!AO868)</f>
        <v/>
      </c>
    </row>
    <row r="869" spans="1:29">
      <c r="A869" s="109">
        <f>IF(编辑!A869="","",编辑!A869)</f>
        <v>140136</v>
      </c>
      <c r="B869" s="109" t="str">
        <f>IF(编辑!B869="","",编辑!B869)</f>
        <v>通缉任务</v>
      </c>
      <c r="C869" s="109">
        <f>IF(编辑!I869="","",编辑!I869)</f>
        <v>150</v>
      </c>
      <c r="D869" s="109">
        <f>IF(编辑!J869="","",编辑!J869)</f>
        <v>0</v>
      </c>
      <c r="E869" s="109" t="str">
        <f>IF(编辑!K869="","",编辑!K869)</f>
        <v/>
      </c>
      <c r="F869" s="109">
        <f>IF(编辑!L869="","",编辑!L869)</f>
        <v>3001</v>
      </c>
      <c r="G869" s="109">
        <f>IF(编辑!N869="","",编辑!N869)</f>
        <v>1</v>
      </c>
      <c r="H869" s="109">
        <f>IF(编辑!O869="","",编辑!O869)</f>
        <v>1</v>
      </c>
      <c r="I869" s="109">
        <f>IF(编辑!P869="","",编辑!P869)</f>
        <v>500</v>
      </c>
      <c r="J869" s="109">
        <f>IF(编辑!Q869="","",编辑!Q869)</f>
        <v>3101</v>
      </c>
      <c r="K869" s="109">
        <f>IF(编辑!S869="","",编辑!S869)</f>
        <v>1</v>
      </c>
      <c r="L869" s="109">
        <f>IF(编辑!T869="","",编辑!T869)</f>
        <v>1</v>
      </c>
      <c r="M869" s="109">
        <f>IF(编辑!U869="","",编辑!U869)</f>
        <v>500</v>
      </c>
      <c r="N869" s="109">
        <f>IF(编辑!V869="","",编辑!V869)</f>
        <v>3401</v>
      </c>
      <c r="O869" s="109">
        <f>IF(编辑!X869="","",编辑!X869)</f>
        <v>1</v>
      </c>
      <c r="P869" s="109">
        <f>IF(编辑!Y869="","",编辑!Y869)</f>
        <v>1</v>
      </c>
      <c r="Q869" s="109">
        <f>IF(编辑!Z869="","",编辑!Z869)</f>
        <v>500</v>
      </c>
      <c r="R869" s="109" t="str">
        <f>IF(编辑!AA869="","",编辑!AA869)</f>
        <v/>
      </c>
      <c r="S869" s="109" t="str">
        <f>IF(编辑!AC869="","",编辑!AC869)</f>
        <v/>
      </c>
      <c r="T869" s="109" t="str">
        <f>IF(编辑!AD869="","",编辑!AD869)</f>
        <v/>
      </c>
      <c r="U869" s="109" t="str">
        <f>IF(编辑!AE869="","",编辑!AE869)</f>
        <v/>
      </c>
      <c r="V869" s="109" t="str">
        <f>IF(编辑!AF869="","",编辑!AF869)</f>
        <v/>
      </c>
      <c r="W869" s="109" t="str">
        <f>IF(编辑!AH869="","",编辑!AH869)</f>
        <v/>
      </c>
      <c r="X869" s="109" t="str">
        <f>IF(编辑!AI869="","",编辑!AI869)</f>
        <v/>
      </c>
      <c r="Y869" s="109" t="str">
        <f>IF(编辑!AJ869="","",编辑!AJ869)</f>
        <v/>
      </c>
      <c r="Z869" s="109" t="str">
        <f>IF(编辑!AK869="","",编辑!AK869)</f>
        <v/>
      </c>
      <c r="AA869" s="109" t="str">
        <f>IF(编辑!AM869="","",编辑!AM869)</f>
        <v/>
      </c>
      <c r="AB869" s="109" t="str">
        <f>IF(编辑!AN869="","",编辑!AN869)</f>
        <v/>
      </c>
      <c r="AC869" s="111" t="str">
        <f>IF(编辑!AO869="","",编辑!AO869)</f>
        <v/>
      </c>
    </row>
    <row r="870" spans="1:29">
      <c r="A870" s="109">
        <f>IF(编辑!A870="","",编辑!A870)</f>
        <v>140137</v>
      </c>
      <c r="B870" s="109" t="str">
        <f>IF(编辑!B870="","",编辑!B870)</f>
        <v>通缉任务</v>
      </c>
      <c r="C870" s="109">
        <f>IF(编辑!I870="","",编辑!I870)</f>
        <v>150</v>
      </c>
      <c r="D870" s="109">
        <f>IF(编辑!J870="","",编辑!J870)</f>
        <v>0</v>
      </c>
      <c r="E870" s="109" t="str">
        <f>IF(编辑!K870="","",编辑!K870)</f>
        <v/>
      </c>
      <c r="F870" s="109">
        <f>IF(编辑!L870="","",编辑!L870)</f>
        <v>3001</v>
      </c>
      <c r="G870" s="109">
        <f>IF(编辑!N870="","",编辑!N870)</f>
        <v>1</v>
      </c>
      <c r="H870" s="109">
        <f>IF(编辑!O870="","",编辑!O870)</f>
        <v>1</v>
      </c>
      <c r="I870" s="109">
        <f>IF(编辑!P870="","",编辑!P870)</f>
        <v>500</v>
      </c>
      <c r="J870" s="109">
        <f>IF(编辑!Q870="","",编辑!Q870)</f>
        <v>3101</v>
      </c>
      <c r="K870" s="109">
        <f>IF(编辑!S870="","",编辑!S870)</f>
        <v>1</v>
      </c>
      <c r="L870" s="109">
        <f>IF(编辑!T870="","",编辑!T870)</f>
        <v>1</v>
      </c>
      <c r="M870" s="109">
        <f>IF(编辑!U870="","",编辑!U870)</f>
        <v>500</v>
      </c>
      <c r="N870" s="109">
        <f>IF(编辑!V870="","",编辑!V870)</f>
        <v>3401</v>
      </c>
      <c r="O870" s="109">
        <f>IF(编辑!X870="","",编辑!X870)</f>
        <v>1</v>
      </c>
      <c r="P870" s="109">
        <f>IF(编辑!Y870="","",编辑!Y870)</f>
        <v>1</v>
      </c>
      <c r="Q870" s="109">
        <f>IF(编辑!Z870="","",编辑!Z870)</f>
        <v>500</v>
      </c>
      <c r="R870" s="109" t="str">
        <f>IF(编辑!AA870="","",编辑!AA870)</f>
        <v/>
      </c>
      <c r="S870" s="109" t="str">
        <f>IF(编辑!AC870="","",编辑!AC870)</f>
        <v/>
      </c>
      <c r="T870" s="109" t="str">
        <f>IF(编辑!AD870="","",编辑!AD870)</f>
        <v/>
      </c>
      <c r="U870" s="109" t="str">
        <f>IF(编辑!AE870="","",编辑!AE870)</f>
        <v/>
      </c>
      <c r="V870" s="109" t="str">
        <f>IF(编辑!AF870="","",编辑!AF870)</f>
        <v/>
      </c>
      <c r="W870" s="109" t="str">
        <f>IF(编辑!AH870="","",编辑!AH870)</f>
        <v/>
      </c>
      <c r="X870" s="109" t="str">
        <f>IF(编辑!AI870="","",编辑!AI870)</f>
        <v/>
      </c>
      <c r="Y870" s="109" t="str">
        <f>IF(编辑!AJ870="","",编辑!AJ870)</f>
        <v/>
      </c>
      <c r="Z870" s="109" t="str">
        <f>IF(编辑!AK870="","",编辑!AK870)</f>
        <v/>
      </c>
      <c r="AA870" s="109" t="str">
        <f>IF(编辑!AM870="","",编辑!AM870)</f>
        <v/>
      </c>
      <c r="AB870" s="109" t="str">
        <f>IF(编辑!AN870="","",编辑!AN870)</f>
        <v/>
      </c>
      <c r="AC870" s="111" t="str">
        <f>IF(编辑!AO870="","",编辑!AO870)</f>
        <v/>
      </c>
    </row>
    <row r="871" spans="1:29">
      <c r="A871" s="109">
        <f>IF(编辑!A871="","",编辑!A871)</f>
        <v>140138</v>
      </c>
      <c r="B871" s="109" t="str">
        <f>IF(编辑!B871="","",编辑!B871)</f>
        <v>通缉任务</v>
      </c>
      <c r="C871" s="109">
        <f>IF(编辑!I871="","",编辑!I871)</f>
        <v>150</v>
      </c>
      <c r="D871" s="109">
        <f>IF(编辑!J871="","",编辑!J871)</f>
        <v>0</v>
      </c>
      <c r="E871" s="109" t="str">
        <f>IF(编辑!K871="","",编辑!K871)</f>
        <v/>
      </c>
      <c r="F871" s="109">
        <f>IF(编辑!L871="","",编辑!L871)</f>
        <v>3001</v>
      </c>
      <c r="G871" s="109">
        <f>IF(编辑!N871="","",编辑!N871)</f>
        <v>1</v>
      </c>
      <c r="H871" s="109">
        <f>IF(编辑!O871="","",编辑!O871)</f>
        <v>1</v>
      </c>
      <c r="I871" s="109">
        <f>IF(编辑!P871="","",编辑!P871)</f>
        <v>500</v>
      </c>
      <c r="J871" s="109">
        <f>IF(编辑!Q871="","",编辑!Q871)</f>
        <v>3101</v>
      </c>
      <c r="K871" s="109">
        <f>IF(编辑!S871="","",编辑!S871)</f>
        <v>1</v>
      </c>
      <c r="L871" s="109">
        <f>IF(编辑!T871="","",编辑!T871)</f>
        <v>1</v>
      </c>
      <c r="M871" s="109">
        <f>IF(编辑!U871="","",编辑!U871)</f>
        <v>500</v>
      </c>
      <c r="N871" s="109">
        <f>IF(编辑!V871="","",编辑!V871)</f>
        <v>3401</v>
      </c>
      <c r="O871" s="109">
        <f>IF(编辑!X871="","",编辑!X871)</f>
        <v>1</v>
      </c>
      <c r="P871" s="109">
        <f>IF(编辑!Y871="","",编辑!Y871)</f>
        <v>1</v>
      </c>
      <c r="Q871" s="109">
        <f>IF(编辑!Z871="","",编辑!Z871)</f>
        <v>500</v>
      </c>
      <c r="R871" s="109" t="str">
        <f>IF(编辑!AA871="","",编辑!AA871)</f>
        <v/>
      </c>
      <c r="S871" s="109" t="str">
        <f>IF(编辑!AC871="","",编辑!AC871)</f>
        <v/>
      </c>
      <c r="T871" s="109" t="str">
        <f>IF(编辑!AD871="","",编辑!AD871)</f>
        <v/>
      </c>
      <c r="U871" s="109" t="str">
        <f>IF(编辑!AE871="","",编辑!AE871)</f>
        <v/>
      </c>
      <c r="V871" s="109" t="str">
        <f>IF(编辑!AF871="","",编辑!AF871)</f>
        <v/>
      </c>
      <c r="W871" s="109" t="str">
        <f>IF(编辑!AH871="","",编辑!AH871)</f>
        <v/>
      </c>
      <c r="X871" s="109" t="str">
        <f>IF(编辑!AI871="","",编辑!AI871)</f>
        <v/>
      </c>
      <c r="Y871" s="109" t="str">
        <f>IF(编辑!AJ871="","",编辑!AJ871)</f>
        <v/>
      </c>
      <c r="Z871" s="109" t="str">
        <f>IF(编辑!AK871="","",编辑!AK871)</f>
        <v/>
      </c>
      <c r="AA871" s="109" t="str">
        <f>IF(编辑!AM871="","",编辑!AM871)</f>
        <v/>
      </c>
      <c r="AB871" s="109" t="str">
        <f>IF(编辑!AN871="","",编辑!AN871)</f>
        <v/>
      </c>
      <c r="AC871" s="111" t="str">
        <f>IF(编辑!AO871="","",编辑!AO871)</f>
        <v/>
      </c>
    </row>
    <row r="872" spans="1:29">
      <c r="A872" s="109">
        <f>IF(编辑!A872="","",编辑!A872)</f>
        <v>140139</v>
      </c>
      <c r="B872" s="109" t="str">
        <f>IF(编辑!B872="","",编辑!B872)</f>
        <v>通缉任务</v>
      </c>
      <c r="C872" s="109">
        <f>IF(编辑!I872="","",编辑!I872)</f>
        <v>150</v>
      </c>
      <c r="D872" s="109">
        <f>IF(编辑!J872="","",编辑!J872)</f>
        <v>0</v>
      </c>
      <c r="E872" s="109" t="str">
        <f>IF(编辑!K872="","",编辑!K872)</f>
        <v/>
      </c>
      <c r="F872" s="109">
        <f>IF(编辑!L872="","",编辑!L872)</f>
        <v>3001</v>
      </c>
      <c r="G872" s="109">
        <f>IF(编辑!N872="","",编辑!N872)</f>
        <v>1</v>
      </c>
      <c r="H872" s="109">
        <f>IF(编辑!O872="","",编辑!O872)</f>
        <v>1</v>
      </c>
      <c r="I872" s="109">
        <f>IF(编辑!P872="","",编辑!P872)</f>
        <v>500</v>
      </c>
      <c r="J872" s="109">
        <f>IF(编辑!Q872="","",编辑!Q872)</f>
        <v>3101</v>
      </c>
      <c r="K872" s="109">
        <f>IF(编辑!S872="","",编辑!S872)</f>
        <v>1</v>
      </c>
      <c r="L872" s="109">
        <f>IF(编辑!T872="","",编辑!T872)</f>
        <v>1</v>
      </c>
      <c r="M872" s="109">
        <f>IF(编辑!U872="","",编辑!U872)</f>
        <v>500</v>
      </c>
      <c r="N872" s="109">
        <f>IF(编辑!V872="","",编辑!V872)</f>
        <v>3401</v>
      </c>
      <c r="O872" s="109">
        <f>IF(编辑!X872="","",编辑!X872)</f>
        <v>1</v>
      </c>
      <c r="P872" s="109">
        <f>IF(编辑!Y872="","",编辑!Y872)</f>
        <v>1</v>
      </c>
      <c r="Q872" s="109">
        <f>IF(编辑!Z872="","",编辑!Z872)</f>
        <v>500</v>
      </c>
      <c r="R872" s="109" t="str">
        <f>IF(编辑!AA872="","",编辑!AA872)</f>
        <v/>
      </c>
      <c r="S872" s="109" t="str">
        <f>IF(编辑!AC872="","",编辑!AC872)</f>
        <v/>
      </c>
      <c r="T872" s="109" t="str">
        <f>IF(编辑!AD872="","",编辑!AD872)</f>
        <v/>
      </c>
      <c r="U872" s="109" t="str">
        <f>IF(编辑!AE872="","",编辑!AE872)</f>
        <v/>
      </c>
      <c r="V872" s="109" t="str">
        <f>IF(编辑!AF872="","",编辑!AF872)</f>
        <v/>
      </c>
      <c r="W872" s="109" t="str">
        <f>IF(编辑!AH872="","",编辑!AH872)</f>
        <v/>
      </c>
      <c r="X872" s="109" t="str">
        <f>IF(编辑!AI872="","",编辑!AI872)</f>
        <v/>
      </c>
      <c r="Y872" s="109" t="str">
        <f>IF(编辑!AJ872="","",编辑!AJ872)</f>
        <v/>
      </c>
      <c r="Z872" s="109" t="str">
        <f>IF(编辑!AK872="","",编辑!AK872)</f>
        <v/>
      </c>
      <c r="AA872" s="109" t="str">
        <f>IF(编辑!AM872="","",编辑!AM872)</f>
        <v/>
      </c>
      <c r="AB872" s="109" t="str">
        <f>IF(编辑!AN872="","",编辑!AN872)</f>
        <v/>
      </c>
      <c r="AC872" s="111" t="str">
        <f>IF(编辑!AO872="","",编辑!AO872)</f>
        <v/>
      </c>
    </row>
    <row r="873" spans="1:29">
      <c r="A873" s="109">
        <f>IF(编辑!A873="","",编辑!A873)</f>
        <v>140140</v>
      </c>
      <c r="B873" s="109" t="str">
        <f>IF(编辑!B873="","",编辑!B873)</f>
        <v>通缉任务</v>
      </c>
      <c r="C873" s="109">
        <f>IF(编辑!I873="","",编辑!I873)</f>
        <v>150</v>
      </c>
      <c r="D873" s="109">
        <f>IF(编辑!J873="","",编辑!J873)</f>
        <v>0</v>
      </c>
      <c r="E873" s="109" t="str">
        <f>IF(编辑!K873="","",编辑!K873)</f>
        <v/>
      </c>
      <c r="F873" s="109">
        <f>IF(编辑!L873="","",编辑!L873)</f>
        <v>3001</v>
      </c>
      <c r="G873" s="109">
        <f>IF(编辑!N873="","",编辑!N873)</f>
        <v>1</v>
      </c>
      <c r="H873" s="109">
        <f>IF(编辑!O873="","",编辑!O873)</f>
        <v>1</v>
      </c>
      <c r="I873" s="109">
        <f>IF(编辑!P873="","",编辑!P873)</f>
        <v>500</v>
      </c>
      <c r="J873" s="109">
        <f>IF(编辑!Q873="","",编辑!Q873)</f>
        <v>3101</v>
      </c>
      <c r="K873" s="109">
        <f>IF(编辑!S873="","",编辑!S873)</f>
        <v>1</v>
      </c>
      <c r="L873" s="109">
        <f>IF(编辑!T873="","",编辑!T873)</f>
        <v>1</v>
      </c>
      <c r="M873" s="109">
        <f>IF(编辑!U873="","",编辑!U873)</f>
        <v>500</v>
      </c>
      <c r="N873" s="109">
        <f>IF(编辑!V873="","",编辑!V873)</f>
        <v>3401</v>
      </c>
      <c r="O873" s="109">
        <f>IF(编辑!X873="","",编辑!X873)</f>
        <v>1</v>
      </c>
      <c r="P873" s="109">
        <f>IF(编辑!Y873="","",编辑!Y873)</f>
        <v>1</v>
      </c>
      <c r="Q873" s="109">
        <f>IF(编辑!Z873="","",编辑!Z873)</f>
        <v>500</v>
      </c>
      <c r="R873" s="109" t="str">
        <f>IF(编辑!AA873="","",编辑!AA873)</f>
        <v/>
      </c>
      <c r="S873" s="109" t="str">
        <f>IF(编辑!AC873="","",编辑!AC873)</f>
        <v/>
      </c>
      <c r="T873" s="109" t="str">
        <f>IF(编辑!AD873="","",编辑!AD873)</f>
        <v/>
      </c>
      <c r="U873" s="109" t="str">
        <f>IF(编辑!AE873="","",编辑!AE873)</f>
        <v/>
      </c>
      <c r="V873" s="109" t="str">
        <f>IF(编辑!AF873="","",编辑!AF873)</f>
        <v/>
      </c>
      <c r="W873" s="109" t="str">
        <f>IF(编辑!AH873="","",编辑!AH873)</f>
        <v/>
      </c>
      <c r="X873" s="109" t="str">
        <f>IF(编辑!AI873="","",编辑!AI873)</f>
        <v/>
      </c>
      <c r="Y873" s="109" t="str">
        <f>IF(编辑!AJ873="","",编辑!AJ873)</f>
        <v/>
      </c>
      <c r="Z873" s="109" t="str">
        <f>IF(编辑!AK873="","",编辑!AK873)</f>
        <v/>
      </c>
      <c r="AA873" s="109" t="str">
        <f>IF(编辑!AM873="","",编辑!AM873)</f>
        <v/>
      </c>
      <c r="AB873" s="109" t="str">
        <f>IF(编辑!AN873="","",编辑!AN873)</f>
        <v/>
      </c>
      <c r="AC873" s="111" t="str">
        <f>IF(编辑!AO873="","",编辑!AO873)</f>
        <v/>
      </c>
    </row>
    <row r="874" spans="1:29">
      <c r="A874" s="109">
        <f>IF(编辑!A874="","",编辑!A874)</f>
        <v>140141</v>
      </c>
      <c r="B874" s="109" t="str">
        <f>IF(编辑!B874="","",编辑!B874)</f>
        <v>通缉任务</v>
      </c>
      <c r="C874" s="109">
        <f>IF(编辑!I874="","",编辑!I874)</f>
        <v>150</v>
      </c>
      <c r="D874" s="109">
        <f>IF(编辑!J874="","",编辑!J874)</f>
        <v>0</v>
      </c>
      <c r="E874" s="109" t="str">
        <f>IF(编辑!K874="","",编辑!K874)</f>
        <v/>
      </c>
      <c r="F874" s="109">
        <f>IF(编辑!L874="","",编辑!L874)</f>
        <v>3001</v>
      </c>
      <c r="G874" s="109">
        <f>IF(编辑!N874="","",编辑!N874)</f>
        <v>1</v>
      </c>
      <c r="H874" s="109">
        <f>IF(编辑!O874="","",编辑!O874)</f>
        <v>1</v>
      </c>
      <c r="I874" s="109">
        <f>IF(编辑!P874="","",编辑!P874)</f>
        <v>500</v>
      </c>
      <c r="J874" s="109">
        <f>IF(编辑!Q874="","",编辑!Q874)</f>
        <v>3101</v>
      </c>
      <c r="K874" s="109">
        <f>IF(编辑!S874="","",编辑!S874)</f>
        <v>1</v>
      </c>
      <c r="L874" s="109">
        <f>IF(编辑!T874="","",编辑!T874)</f>
        <v>1</v>
      </c>
      <c r="M874" s="109">
        <f>IF(编辑!U874="","",编辑!U874)</f>
        <v>500</v>
      </c>
      <c r="N874" s="109">
        <f>IF(编辑!V874="","",编辑!V874)</f>
        <v>3401</v>
      </c>
      <c r="O874" s="109">
        <f>IF(编辑!X874="","",编辑!X874)</f>
        <v>1</v>
      </c>
      <c r="P874" s="109">
        <f>IF(编辑!Y874="","",编辑!Y874)</f>
        <v>1</v>
      </c>
      <c r="Q874" s="109">
        <f>IF(编辑!Z874="","",编辑!Z874)</f>
        <v>500</v>
      </c>
      <c r="R874" s="109" t="str">
        <f>IF(编辑!AA874="","",编辑!AA874)</f>
        <v/>
      </c>
      <c r="S874" s="109" t="str">
        <f>IF(编辑!AC874="","",编辑!AC874)</f>
        <v/>
      </c>
      <c r="T874" s="109" t="str">
        <f>IF(编辑!AD874="","",编辑!AD874)</f>
        <v/>
      </c>
      <c r="U874" s="109" t="str">
        <f>IF(编辑!AE874="","",编辑!AE874)</f>
        <v/>
      </c>
      <c r="V874" s="109" t="str">
        <f>IF(编辑!AF874="","",编辑!AF874)</f>
        <v/>
      </c>
      <c r="W874" s="109" t="str">
        <f>IF(编辑!AH874="","",编辑!AH874)</f>
        <v/>
      </c>
      <c r="X874" s="109" t="str">
        <f>IF(编辑!AI874="","",编辑!AI874)</f>
        <v/>
      </c>
      <c r="Y874" s="109" t="str">
        <f>IF(编辑!AJ874="","",编辑!AJ874)</f>
        <v/>
      </c>
      <c r="Z874" s="109" t="str">
        <f>IF(编辑!AK874="","",编辑!AK874)</f>
        <v/>
      </c>
      <c r="AA874" s="109" t="str">
        <f>IF(编辑!AM874="","",编辑!AM874)</f>
        <v/>
      </c>
      <c r="AB874" s="109" t="str">
        <f>IF(编辑!AN874="","",编辑!AN874)</f>
        <v/>
      </c>
      <c r="AC874" s="111" t="str">
        <f>IF(编辑!AO874="","",编辑!AO874)</f>
        <v/>
      </c>
    </row>
    <row r="875" spans="1:29">
      <c r="A875" s="109">
        <f>IF(编辑!A875="","",编辑!A875)</f>
        <v>140142</v>
      </c>
      <c r="B875" s="109" t="str">
        <f>IF(编辑!B875="","",编辑!B875)</f>
        <v>通缉任务</v>
      </c>
      <c r="C875" s="109">
        <f>IF(编辑!I875="","",编辑!I875)</f>
        <v>150</v>
      </c>
      <c r="D875" s="109">
        <f>IF(编辑!J875="","",编辑!J875)</f>
        <v>0</v>
      </c>
      <c r="E875" s="109" t="str">
        <f>IF(编辑!K875="","",编辑!K875)</f>
        <v/>
      </c>
      <c r="F875" s="109">
        <f>IF(编辑!L875="","",编辑!L875)</f>
        <v>3001</v>
      </c>
      <c r="G875" s="109">
        <f>IF(编辑!N875="","",编辑!N875)</f>
        <v>1</v>
      </c>
      <c r="H875" s="109">
        <f>IF(编辑!O875="","",编辑!O875)</f>
        <v>1</v>
      </c>
      <c r="I875" s="109">
        <f>IF(编辑!P875="","",编辑!P875)</f>
        <v>500</v>
      </c>
      <c r="J875" s="109">
        <f>IF(编辑!Q875="","",编辑!Q875)</f>
        <v>3101</v>
      </c>
      <c r="K875" s="109">
        <f>IF(编辑!S875="","",编辑!S875)</f>
        <v>1</v>
      </c>
      <c r="L875" s="109">
        <f>IF(编辑!T875="","",编辑!T875)</f>
        <v>1</v>
      </c>
      <c r="M875" s="109">
        <f>IF(编辑!U875="","",编辑!U875)</f>
        <v>500</v>
      </c>
      <c r="N875" s="109">
        <f>IF(编辑!V875="","",编辑!V875)</f>
        <v>3401</v>
      </c>
      <c r="O875" s="109">
        <f>IF(编辑!X875="","",编辑!X875)</f>
        <v>1</v>
      </c>
      <c r="P875" s="109">
        <f>IF(编辑!Y875="","",编辑!Y875)</f>
        <v>1</v>
      </c>
      <c r="Q875" s="109">
        <f>IF(编辑!Z875="","",编辑!Z875)</f>
        <v>500</v>
      </c>
      <c r="R875" s="109" t="str">
        <f>IF(编辑!AA875="","",编辑!AA875)</f>
        <v/>
      </c>
      <c r="S875" s="109" t="str">
        <f>IF(编辑!AC875="","",编辑!AC875)</f>
        <v/>
      </c>
      <c r="T875" s="109" t="str">
        <f>IF(编辑!AD875="","",编辑!AD875)</f>
        <v/>
      </c>
      <c r="U875" s="109" t="str">
        <f>IF(编辑!AE875="","",编辑!AE875)</f>
        <v/>
      </c>
      <c r="V875" s="109" t="str">
        <f>IF(编辑!AF875="","",编辑!AF875)</f>
        <v/>
      </c>
      <c r="W875" s="109" t="str">
        <f>IF(编辑!AH875="","",编辑!AH875)</f>
        <v/>
      </c>
      <c r="X875" s="109" t="str">
        <f>IF(编辑!AI875="","",编辑!AI875)</f>
        <v/>
      </c>
      <c r="Y875" s="109" t="str">
        <f>IF(编辑!AJ875="","",编辑!AJ875)</f>
        <v/>
      </c>
      <c r="Z875" s="109" t="str">
        <f>IF(编辑!AK875="","",编辑!AK875)</f>
        <v/>
      </c>
      <c r="AA875" s="109" t="str">
        <f>IF(编辑!AM875="","",编辑!AM875)</f>
        <v/>
      </c>
      <c r="AB875" s="109" t="str">
        <f>IF(编辑!AN875="","",编辑!AN875)</f>
        <v/>
      </c>
      <c r="AC875" s="111" t="str">
        <f>IF(编辑!AO875="","",编辑!AO875)</f>
        <v/>
      </c>
    </row>
    <row r="876" spans="1:29">
      <c r="A876" s="109">
        <f>IF(编辑!A876="","",编辑!A876)</f>
        <v>140143</v>
      </c>
      <c r="B876" s="109" t="str">
        <f>IF(编辑!B876="","",编辑!B876)</f>
        <v>通缉任务</v>
      </c>
      <c r="C876" s="109">
        <f>IF(编辑!I876="","",编辑!I876)</f>
        <v>150</v>
      </c>
      <c r="D876" s="109">
        <f>IF(编辑!J876="","",编辑!J876)</f>
        <v>0</v>
      </c>
      <c r="E876" s="109" t="str">
        <f>IF(编辑!K876="","",编辑!K876)</f>
        <v/>
      </c>
      <c r="F876" s="109">
        <f>IF(编辑!L876="","",编辑!L876)</f>
        <v>3001</v>
      </c>
      <c r="G876" s="109">
        <f>IF(编辑!N876="","",编辑!N876)</f>
        <v>1</v>
      </c>
      <c r="H876" s="109">
        <f>IF(编辑!O876="","",编辑!O876)</f>
        <v>1</v>
      </c>
      <c r="I876" s="109">
        <f>IF(编辑!P876="","",编辑!P876)</f>
        <v>500</v>
      </c>
      <c r="J876" s="109">
        <f>IF(编辑!Q876="","",编辑!Q876)</f>
        <v>3101</v>
      </c>
      <c r="K876" s="109">
        <f>IF(编辑!S876="","",编辑!S876)</f>
        <v>1</v>
      </c>
      <c r="L876" s="109">
        <f>IF(编辑!T876="","",编辑!T876)</f>
        <v>1</v>
      </c>
      <c r="M876" s="109">
        <f>IF(编辑!U876="","",编辑!U876)</f>
        <v>500</v>
      </c>
      <c r="N876" s="109">
        <f>IF(编辑!V876="","",编辑!V876)</f>
        <v>3401</v>
      </c>
      <c r="O876" s="109">
        <f>IF(编辑!X876="","",编辑!X876)</f>
        <v>1</v>
      </c>
      <c r="P876" s="109">
        <f>IF(编辑!Y876="","",编辑!Y876)</f>
        <v>1</v>
      </c>
      <c r="Q876" s="109">
        <f>IF(编辑!Z876="","",编辑!Z876)</f>
        <v>500</v>
      </c>
      <c r="R876" s="109" t="str">
        <f>IF(编辑!AA876="","",编辑!AA876)</f>
        <v/>
      </c>
      <c r="S876" s="109" t="str">
        <f>IF(编辑!AC876="","",编辑!AC876)</f>
        <v/>
      </c>
      <c r="T876" s="109" t="str">
        <f>IF(编辑!AD876="","",编辑!AD876)</f>
        <v/>
      </c>
      <c r="U876" s="109" t="str">
        <f>IF(编辑!AE876="","",编辑!AE876)</f>
        <v/>
      </c>
      <c r="V876" s="109" t="str">
        <f>IF(编辑!AF876="","",编辑!AF876)</f>
        <v/>
      </c>
      <c r="W876" s="109" t="str">
        <f>IF(编辑!AH876="","",编辑!AH876)</f>
        <v/>
      </c>
      <c r="X876" s="109" t="str">
        <f>IF(编辑!AI876="","",编辑!AI876)</f>
        <v/>
      </c>
      <c r="Y876" s="109" t="str">
        <f>IF(编辑!AJ876="","",编辑!AJ876)</f>
        <v/>
      </c>
      <c r="Z876" s="109" t="str">
        <f>IF(编辑!AK876="","",编辑!AK876)</f>
        <v/>
      </c>
      <c r="AA876" s="109" t="str">
        <f>IF(编辑!AM876="","",编辑!AM876)</f>
        <v/>
      </c>
      <c r="AB876" s="109" t="str">
        <f>IF(编辑!AN876="","",编辑!AN876)</f>
        <v/>
      </c>
      <c r="AC876" s="111" t="str">
        <f>IF(编辑!AO876="","",编辑!AO876)</f>
        <v/>
      </c>
    </row>
    <row r="877" spans="1:29">
      <c r="A877" s="109">
        <f>IF(编辑!A877="","",编辑!A877)</f>
        <v>140144</v>
      </c>
      <c r="B877" s="109" t="str">
        <f>IF(编辑!B877="","",编辑!B877)</f>
        <v>通缉任务</v>
      </c>
      <c r="C877" s="109">
        <f>IF(编辑!I877="","",编辑!I877)</f>
        <v>150</v>
      </c>
      <c r="D877" s="109">
        <f>IF(编辑!J877="","",编辑!J877)</f>
        <v>0</v>
      </c>
      <c r="E877" s="109" t="str">
        <f>IF(编辑!K877="","",编辑!K877)</f>
        <v/>
      </c>
      <c r="F877" s="109">
        <f>IF(编辑!L877="","",编辑!L877)</f>
        <v>3001</v>
      </c>
      <c r="G877" s="109">
        <f>IF(编辑!N877="","",编辑!N877)</f>
        <v>1</v>
      </c>
      <c r="H877" s="109">
        <f>IF(编辑!O877="","",编辑!O877)</f>
        <v>1</v>
      </c>
      <c r="I877" s="109">
        <f>IF(编辑!P877="","",编辑!P877)</f>
        <v>500</v>
      </c>
      <c r="J877" s="109">
        <f>IF(编辑!Q877="","",编辑!Q877)</f>
        <v>3101</v>
      </c>
      <c r="K877" s="109">
        <f>IF(编辑!S877="","",编辑!S877)</f>
        <v>1</v>
      </c>
      <c r="L877" s="109">
        <f>IF(编辑!T877="","",编辑!T877)</f>
        <v>1</v>
      </c>
      <c r="M877" s="109">
        <f>IF(编辑!U877="","",编辑!U877)</f>
        <v>500</v>
      </c>
      <c r="N877" s="109">
        <f>IF(编辑!V877="","",编辑!V877)</f>
        <v>3401</v>
      </c>
      <c r="O877" s="109">
        <f>IF(编辑!X877="","",编辑!X877)</f>
        <v>1</v>
      </c>
      <c r="P877" s="109">
        <f>IF(编辑!Y877="","",编辑!Y877)</f>
        <v>1</v>
      </c>
      <c r="Q877" s="109">
        <f>IF(编辑!Z877="","",编辑!Z877)</f>
        <v>500</v>
      </c>
      <c r="R877" s="109" t="str">
        <f>IF(编辑!AA877="","",编辑!AA877)</f>
        <v/>
      </c>
      <c r="S877" s="109" t="str">
        <f>IF(编辑!AC877="","",编辑!AC877)</f>
        <v/>
      </c>
      <c r="T877" s="109" t="str">
        <f>IF(编辑!AD877="","",编辑!AD877)</f>
        <v/>
      </c>
      <c r="U877" s="109" t="str">
        <f>IF(编辑!AE877="","",编辑!AE877)</f>
        <v/>
      </c>
      <c r="V877" s="109" t="str">
        <f>IF(编辑!AF877="","",编辑!AF877)</f>
        <v/>
      </c>
      <c r="W877" s="109" t="str">
        <f>IF(编辑!AH877="","",编辑!AH877)</f>
        <v/>
      </c>
      <c r="X877" s="109" t="str">
        <f>IF(编辑!AI877="","",编辑!AI877)</f>
        <v/>
      </c>
      <c r="Y877" s="109" t="str">
        <f>IF(编辑!AJ877="","",编辑!AJ877)</f>
        <v/>
      </c>
      <c r="Z877" s="109" t="str">
        <f>IF(编辑!AK877="","",编辑!AK877)</f>
        <v/>
      </c>
      <c r="AA877" s="109" t="str">
        <f>IF(编辑!AM877="","",编辑!AM877)</f>
        <v/>
      </c>
      <c r="AB877" s="109" t="str">
        <f>IF(编辑!AN877="","",编辑!AN877)</f>
        <v/>
      </c>
      <c r="AC877" s="111" t="str">
        <f>IF(编辑!AO877="","",编辑!AO877)</f>
        <v/>
      </c>
    </row>
    <row r="878" spans="1:29">
      <c r="A878" s="109">
        <f>IF(编辑!A878="","",编辑!A878)</f>
        <v>140145</v>
      </c>
      <c r="B878" s="109" t="str">
        <f>IF(编辑!B878="","",编辑!B878)</f>
        <v>通缉任务</v>
      </c>
      <c r="C878" s="109">
        <f>IF(编辑!I878="","",编辑!I878)</f>
        <v>150</v>
      </c>
      <c r="D878" s="109">
        <f>IF(编辑!J878="","",编辑!J878)</f>
        <v>0</v>
      </c>
      <c r="E878" s="109" t="str">
        <f>IF(编辑!K878="","",编辑!K878)</f>
        <v/>
      </c>
      <c r="F878" s="109">
        <f>IF(编辑!L878="","",编辑!L878)</f>
        <v>3001</v>
      </c>
      <c r="G878" s="109">
        <f>IF(编辑!N878="","",编辑!N878)</f>
        <v>1</v>
      </c>
      <c r="H878" s="109">
        <f>IF(编辑!O878="","",编辑!O878)</f>
        <v>1</v>
      </c>
      <c r="I878" s="109">
        <f>IF(编辑!P878="","",编辑!P878)</f>
        <v>500</v>
      </c>
      <c r="J878" s="109">
        <f>IF(编辑!Q878="","",编辑!Q878)</f>
        <v>3101</v>
      </c>
      <c r="K878" s="109">
        <f>IF(编辑!S878="","",编辑!S878)</f>
        <v>1</v>
      </c>
      <c r="L878" s="109">
        <f>IF(编辑!T878="","",编辑!T878)</f>
        <v>1</v>
      </c>
      <c r="M878" s="109">
        <f>IF(编辑!U878="","",编辑!U878)</f>
        <v>500</v>
      </c>
      <c r="N878" s="109">
        <f>IF(编辑!V878="","",编辑!V878)</f>
        <v>3401</v>
      </c>
      <c r="O878" s="109">
        <f>IF(编辑!X878="","",编辑!X878)</f>
        <v>1</v>
      </c>
      <c r="P878" s="109">
        <f>IF(编辑!Y878="","",编辑!Y878)</f>
        <v>1</v>
      </c>
      <c r="Q878" s="109">
        <f>IF(编辑!Z878="","",编辑!Z878)</f>
        <v>500</v>
      </c>
      <c r="R878" s="109" t="str">
        <f>IF(编辑!AA878="","",编辑!AA878)</f>
        <v/>
      </c>
      <c r="S878" s="109" t="str">
        <f>IF(编辑!AC878="","",编辑!AC878)</f>
        <v/>
      </c>
      <c r="T878" s="109" t="str">
        <f>IF(编辑!AD878="","",编辑!AD878)</f>
        <v/>
      </c>
      <c r="U878" s="109" t="str">
        <f>IF(编辑!AE878="","",编辑!AE878)</f>
        <v/>
      </c>
      <c r="V878" s="109" t="str">
        <f>IF(编辑!AF878="","",编辑!AF878)</f>
        <v/>
      </c>
      <c r="W878" s="109" t="str">
        <f>IF(编辑!AH878="","",编辑!AH878)</f>
        <v/>
      </c>
      <c r="X878" s="109" t="str">
        <f>IF(编辑!AI878="","",编辑!AI878)</f>
        <v/>
      </c>
      <c r="Y878" s="109" t="str">
        <f>IF(编辑!AJ878="","",编辑!AJ878)</f>
        <v/>
      </c>
      <c r="Z878" s="109" t="str">
        <f>IF(编辑!AK878="","",编辑!AK878)</f>
        <v/>
      </c>
      <c r="AA878" s="109" t="str">
        <f>IF(编辑!AM878="","",编辑!AM878)</f>
        <v/>
      </c>
      <c r="AB878" s="109" t="str">
        <f>IF(编辑!AN878="","",编辑!AN878)</f>
        <v/>
      </c>
      <c r="AC878" s="111" t="str">
        <f>IF(编辑!AO878="","",编辑!AO878)</f>
        <v/>
      </c>
    </row>
    <row r="879" spans="1:29">
      <c r="A879" s="109">
        <f>IF(编辑!A879="","",编辑!A879)</f>
        <v>140146</v>
      </c>
      <c r="B879" s="109" t="str">
        <f>IF(编辑!B879="","",编辑!B879)</f>
        <v>通缉任务</v>
      </c>
      <c r="C879" s="109">
        <f>IF(编辑!I879="","",编辑!I879)</f>
        <v>150</v>
      </c>
      <c r="D879" s="109">
        <f>IF(编辑!J879="","",编辑!J879)</f>
        <v>0</v>
      </c>
      <c r="E879" s="109" t="str">
        <f>IF(编辑!K879="","",编辑!K879)</f>
        <v/>
      </c>
      <c r="F879" s="109">
        <f>IF(编辑!L879="","",编辑!L879)</f>
        <v>3001</v>
      </c>
      <c r="G879" s="109">
        <f>IF(编辑!N879="","",编辑!N879)</f>
        <v>1</v>
      </c>
      <c r="H879" s="109">
        <f>IF(编辑!O879="","",编辑!O879)</f>
        <v>1</v>
      </c>
      <c r="I879" s="109">
        <f>IF(编辑!P879="","",编辑!P879)</f>
        <v>500</v>
      </c>
      <c r="J879" s="109">
        <f>IF(编辑!Q879="","",编辑!Q879)</f>
        <v>3101</v>
      </c>
      <c r="K879" s="109">
        <f>IF(编辑!S879="","",编辑!S879)</f>
        <v>1</v>
      </c>
      <c r="L879" s="109">
        <f>IF(编辑!T879="","",编辑!T879)</f>
        <v>1</v>
      </c>
      <c r="M879" s="109">
        <f>IF(编辑!U879="","",编辑!U879)</f>
        <v>500</v>
      </c>
      <c r="N879" s="109">
        <f>IF(编辑!V879="","",编辑!V879)</f>
        <v>3401</v>
      </c>
      <c r="O879" s="109">
        <f>IF(编辑!X879="","",编辑!X879)</f>
        <v>1</v>
      </c>
      <c r="P879" s="109">
        <f>IF(编辑!Y879="","",编辑!Y879)</f>
        <v>1</v>
      </c>
      <c r="Q879" s="109">
        <f>IF(编辑!Z879="","",编辑!Z879)</f>
        <v>500</v>
      </c>
      <c r="R879" s="109" t="str">
        <f>IF(编辑!AA879="","",编辑!AA879)</f>
        <v/>
      </c>
      <c r="S879" s="109" t="str">
        <f>IF(编辑!AC879="","",编辑!AC879)</f>
        <v/>
      </c>
      <c r="T879" s="109" t="str">
        <f>IF(编辑!AD879="","",编辑!AD879)</f>
        <v/>
      </c>
      <c r="U879" s="109" t="str">
        <f>IF(编辑!AE879="","",编辑!AE879)</f>
        <v/>
      </c>
      <c r="V879" s="109" t="str">
        <f>IF(编辑!AF879="","",编辑!AF879)</f>
        <v/>
      </c>
      <c r="W879" s="109" t="str">
        <f>IF(编辑!AH879="","",编辑!AH879)</f>
        <v/>
      </c>
      <c r="X879" s="109" t="str">
        <f>IF(编辑!AI879="","",编辑!AI879)</f>
        <v/>
      </c>
      <c r="Y879" s="109" t="str">
        <f>IF(编辑!AJ879="","",编辑!AJ879)</f>
        <v/>
      </c>
      <c r="Z879" s="109" t="str">
        <f>IF(编辑!AK879="","",编辑!AK879)</f>
        <v/>
      </c>
      <c r="AA879" s="109" t="str">
        <f>IF(编辑!AM879="","",编辑!AM879)</f>
        <v/>
      </c>
      <c r="AB879" s="109" t="str">
        <f>IF(编辑!AN879="","",编辑!AN879)</f>
        <v/>
      </c>
      <c r="AC879" s="111" t="str">
        <f>IF(编辑!AO879="","",编辑!AO879)</f>
        <v/>
      </c>
    </row>
    <row r="880" spans="1:29">
      <c r="A880" s="109">
        <f>IF(编辑!A880="","",编辑!A880)</f>
        <v>140147</v>
      </c>
      <c r="B880" s="109" t="str">
        <f>IF(编辑!B880="","",编辑!B880)</f>
        <v>通缉任务</v>
      </c>
      <c r="C880" s="109">
        <f>IF(编辑!I880="","",编辑!I880)</f>
        <v>150</v>
      </c>
      <c r="D880" s="109">
        <f>IF(编辑!J880="","",编辑!J880)</f>
        <v>0</v>
      </c>
      <c r="E880" s="109" t="str">
        <f>IF(编辑!K880="","",编辑!K880)</f>
        <v/>
      </c>
      <c r="F880" s="109">
        <f>IF(编辑!L880="","",编辑!L880)</f>
        <v>3001</v>
      </c>
      <c r="G880" s="109">
        <f>IF(编辑!N880="","",编辑!N880)</f>
        <v>1</v>
      </c>
      <c r="H880" s="109">
        <f>IF(编辑!O880="","",编辑!O880)</f>
        <v>1</v>
      </c>
      <c r="I880" s="109">
        <f>IF(编辑!P880="","",编辑!P880)</f>
        <v>500</v>
      </c>
      <c r="J880" s="109">
        <f>IF(编辑!Q880="","",编辑!Q880)</f>
        <v>3101</v>
      </c>
      <c r="K880" s="109">
        <f>IF(编辑!S880="","",编辑!S880)</f>
        <v>1</v>
      </c>
      <c r="L880" s="109">
        <f>IF(编辑!T880="","",编辑!T880)</f>
        <v>1</v>
      </c>
      <c r="M880" s="109">
        <f>IF(编辑!U880="","",编辑!U880)</f>
        <v>500</v>
      </c>
      <c r="N880" s="109">
        <f>IF(编辑!V880="","",编辑!V880)</f>
        <v>3401</v>
      </c>
      <c r="O880" s="109">
        <f>IF(编辑!X880="","",编辑!X880)</f>
        <v>1</v>
      </c>
      <c r="P880" s="109">
        <f>IF(编辑!Y880="","",编辑!Y880)</f>
        <v>1</v>
      </c>
      <c r="Q880" s="109">
        <f>IF(编辑!Z880="","",编辑!Z880)</f>
        <v>500</v>
      </c>
      <c r="R880" s="109" t="str">
        <f>IF(编辑!AA880="","",编辑!AA880)</f>
        <v/>
      </c>
      <c r="S880" s="109" t="str">
        <f>IF(编辑!AC880="","",编辑!AC880)</f>
        <v/>
      </c>
      <c r="T880" s="109" t="str">
        <f>IF(编辑!AD880="","",编辑!AD880)</f>
        <v/>
      </c>
      <c r="U880" s="109" t="str">
        <f>IF(编辑!AE880="","",编辑!AE880)</f>
        <v/>
      </c>
      <c r="V880" s="109" t="str">
        <f>IF(编辑!AF880="","",编辑!AF880)</f>
        <v/>
      </c>
      <c r="W880" s="109" t="str">
        <f>IF(编辑!AH880="","",编辑!AH880)</f>
        <v/>
      </c>
      <c r="X880" s="109" t="str">
        <f>IF(编辑!AI880="","",编辑!AI880)</f>
        <v/>
      </c>
      <c r="Y880" s="109" t="str">
        <f>IF(编辑!AJ880="","",编辑!AJ880)</f>
        <v/>
      </c>
      <c r="Z880" s="109" t="str">
        <f>IF(编辑!AK880="","",编辑!AK880)</f>
        <v/>
      </c>
      <c r="AA880" s="109" t="str">
        <f>IF(编辑!AM880="","",编辑!AM880)</f>
        <v/>
      </c>
      <c r="AB880" s="109" t="str">
        <f>IF(编辑!AN880="","",编辑!AN880)</f>
        <v/>
      </c>
      <c r="AC880" s="111" t="str">
        <f>IF(编辑!AO880="","",编辑!AO880)</f>
        <v/>
      </c>
    </row>
    <row r="881" spans="1:29">
      <c r="A881" s="109">
        <f>IF(编辑!A881="","",编辑!A881)</f>
        <v>140148</v>
      </c>
      <c r="B881" s="109" t="str">
        <f>IF(编辑!B881="","",编辑!B881)</f>
        <v>通缉任务</v>
      </c>
      <c r="C881" s="109">
        <f>IF(编辑!I881="","",编辑!I881)</f>
        <v>150</v>
      </c>
      <c r="D881" s="109">
        <f>IF(编辑!J881="","",编辑!J881)</f>
        <v>0</v>
      </c>
      <c r="E881" s="109" t="str">
        <f>IF(编辑!K881="","",编辑!K881)</f>
        <v/>
      </c>
      <c r="F881" s="109">
        <f>IF(编辑!L881="","",编辑!L881)</f>
        <v>3001</v>
      </c>
      <c r="G881" s="109">
        <f>IF(编辑!N881="","",编辑!N881)</f>
        <v>1</v>
      </c>
      <c r="H881" s="109">
        <f>IF(编辑!O881="","",编辑!O881)</f>
        <v>1</v>
      </c>
      <c r="I881" s="109">
        <f>IF(编辑!P881="","",编辑!P881)</f>
        <v>500</v>
      </c>
      <c r="J881" s="109">
        <f>IF(编辑!Q881="","",编辑!Q881)</f>
        <v>3101</v>
      </c>
      <c r="K881" s="109">
        <f>IF(编辑!S881="","",编辑!S881)</f>
        <v>1</v>
      </c>
      <c r="L881" s="109">
        <f>IF(编辑!T881="","",编辑!T881)</f>
        <v>1</v>
      </c>
      <c r="M881" s="109">
        <f>IF(编辑!U881="","",编辑!U881)</f>
        <v>500</v>
      </c>
      <c r="N881" s="109">
        <f>IF(编辑!V881="","",编辑!V881)</f>
        <v>3401</v>
      </c>
      <c r="O881" s="109">
        <f>IF(编辑!X881="","",编辑!X881)</f>
        <v>1</v>
      </c>
      <c r="P881" s="109">
        <f>IF(编辑!Y881="","",编辑!Y881)</f>
        <v>1</v>
      </c>
      <c r="Q881" s="109">
        <f>IF(编辑!Z881="","",编辑!Z881)</f>
        <v>500</v>
      </c>
      <c r="R881" s="109" t="str">
        <f>IF(编辑!AA881="","",编辑!AA881)</f>
        <v/>
      </c>
      <c r="S881" s="109" t="str">
        <f>IF(编辑!AC881="","",编辑!AC881)</f>
        <v/>
      </c>
      <c r="T881" s="109" t="str">
        <f>IF(编辑!AD881="","",编辑!AD881)</f>
        <v/>
      </c>
      <c r="U881" s="109" t="str">
        <f>IF(编辑!AE881="","",编辑!AE881)</f>
        <v/>
      </c>
      <c r="V881" s="109" t="str">
        <f>IF(编辑!AF881="","",编辑!AF881)</f>
        <v/>
      </c>
      <c r="W881" s="109" t="str">
        <f>IF(编辑!AH881="","",编辑!AH881)</f>
        <v/>
      </c>
      <c r="X881" s="109" t="str">
        <f>IF(编辑!AI881="","",编辑!AI881)</f>
        <v/>
      </c>
      <c r="Y881" s="109" t="str">
        <f>IF(编辑!AJ881="","",编辑!AJ881)</f>
        <v/>
      </c>
      <c r="Z881" s="109" t="str">
        <f>IF(编辑!AK881="","",编辑!AK881)</f>
        <v/>
      </c>
      <c r="AA881" s="109" t="str">
        <f>IF(编辑!AM881="","",编辑!AM881)</f>
        <v/>
      </c>
      <c r="AB881" s="109" t="str">
        <f>IF(编辑!AN881="","",编辑!AN881)</f>
        <v/>
      </c>
      <c r="AC881" s="111" t="str">
        <f>IF(编辑!AO881="","",编辑!AO881)</f>
        <v/>
      </c>
    </row>
    <row r="882" spans="1:29">
      <c r="A882" s="109">
        <f>IF(编辑!A882="","",编辑!A882)</f>
        <v>140149</v>
      </c>
      <c r="B882" s="109" t="str">
        <f>IF(编辑!B882="","",编辑!B882)</f>
        <v>通缉任务</v>
      </c>
      <c r="C882" s="109">
        <f>IF(编辑!I882="","",编辑!I882)</f>
        <v>150</v>
      </c>
      <c r="D882" s="109">
        <f>IF(编辑!J882="","",编辑!J882)</f>
        <v>0</v>
      </c>
      <c r="E882" s="109" t="str">
        <f>IF(编辑!K882="","",编辑!K882)</f>
        <v/>
      </c>
      <c r="F882" s="109">
        <f>IF(编辑!L882="","",编辑!L882)</f>
        <v>3001</v>
      </c>
      <c r="G882" s="109">
        <f>IF(编辑!N882="","",编辑!N882)</f>
        <v>1</v>
      </c>
      <c r="H882" s="109">
        <f>IF(编辑!O882="","",编辑!O882)</f>
        <v>1</v>
      </c>
      <c r="I882" s="109">
        <f>IF(编辑!P882="","",编辑!P882)</f>
        <v>500</v>
      </c>
      <c r="J882" s="109">
        <f>IF(编辑!Q882="","",编辑!Q882)</f>
        <v>3101</v>
      </c>
      <c r="K882" s="109">
        <f>IF(编辑!S882="","",编辑!S882)</f>
        <v>1</v>
      </c>
      <c r="L882" s="109">
        <f>IF(编辑!T882="","",编辑!T882)</f>
        <v>1</v>
      </c>
      <c r="M882" s="109">
        <f>IF(编辑!U882="","",编辑!U882)</f>
        <v>500</v>
      </c>
      <c r="N882" s="109">
        <f>IF(编辑!V882="","",编辑!V882)</f>
        <v>3401</v>
      </c>
      <c r="O882" s="109">
        <f>IF(编辑!X882="","",编辑!X882)</f>
        <v>1</v>
      </c>
      <c r="P882" s="109">
        <f>IF(编辑!Y882="","",编辑!Y882)</f>
        <v>1</v>
      </c>
      <c r="Q882" s="109">
        <f>IF(编辑!Z882="","",编辑!Z882)</f>
        <v>500</v>
      </c>
      <c r="R882" s="109" t="str">
        <f>IF(编辑!AA882="","",编辑!AA882)</f>
        <v/>
      </c>
      <c r="S882" s="109" t="str">
        <f>IF(编辑!AC882="","",编辑!AC882)</f>
        <v/>
      </c>
      <c r="T882" s="109" t="str">
        <f>IF(编辑!AD882="","",编辑!AD882)</f>
        <v/>
      </c>
      <c r="U882" s="109" t="str">
        <f>IF(编辑!AE882="","",编辑!AE882)</f>
        <v/>
      </c>
      <c r="V882" s="109" t="str">
        <f>IF(编辑!AF882="","",编辑!AF882)</f>
        <v/>
      </c>
      <c r="W882" s="109" t="str">
        <f>IF(编辑!AH882="","",编辑!AH882)</f>
        <v/>
      </c>
      <c r="X882" s="109" t="str">
        <f>IF(编辑!AI882="","",编辑!AI882)</f>
        <v/>
      </c>
      <c r="Y882" s="109" t="str">
        <f>IF(编辑!AJ882="","",编辑!AJ882)</f>
        <v/>
      </c>
      <c r="Z882" s="109" t="str">
        <f>IF(编辑!AK882="","",编辑!AK882)</f>
        <v/>
      </c>
      <c r="AA882" s="109" t="str">
        <f>IF(编辑!AM882="","",编辑!AM882)</f>
        <v/>
      </c>
      <c r="AB882" s="109" t="str">
        <f>IF(编辑!AN882="","",编辑!AN882)</f>
        <v/>
      </c>
      <c r="AC882" s="111" t="str">
        <f>IF(编辑!AO882="","",编辑!AO882)</f>
        <v/>
      </c>
    </row>
    <row r="883" spans="1:29">
      <c r="A883" s="109">
        <f>IF(编辑!A883="","",编辑!A883)</f>
        <v>140150</v>
      </c>
      <c r="B883" s="109" t="str">
        <f>IF(编辑!B883="","",编辑!B883)</f>
        <v>通缉任务</v>
      </c>
      <c r="C883" s="109">
        <f>IF(编辑!I883="","",编辑!I883)</f>
        <v>150</v>
      </c>
      <c r="D883" s="109">
        <f>IF(编辑!J883="","",编辑!J883)</f>
        <v>0</v>
      </c>
      <c r="E883" s="109" t="str">
        <f>IF(编辑!K883="","",编辑!K883)</f>
        <v/>
      </c>
      <c r="F883" s="109">
        <f>IF(编辑!L883="","",编辑!L883)</f>
        <v>3001</v>
      </c>
      <c r="G883" s="109">
        <f>IF(编辑!N883="","",编辑!N883)</f>
        <v>1</v>
      </c>
      <c r="H883" s="109">
        <f>IF(编辑!O883="","",编辑!O883)</f>
        <v>1</v>
      </c>
      <c r="I883" s="109">
        <f>IF(编辑!P883="","",编辑!P883)</f>
        <v>500</v>
      </c>
      <c r="J883" s="109">
        <f>IF(编辑!Q883="","",编辑!Q883)</f>
        <v>3101</v>
      </c>
      <c r="K883" s="109">
        <f>IF(编辑!S883="","",编辑!S883)</f>
        <v>1</v>
      </c>
      <c r="L883" s="109">
        <f>IF(编辑!T883="","",编辑!T883)</f>
        <v>1</v>
      </c>
      <c r="M883" s="109">
        <f>IF(编辑!U883="","",编辑!U883)</f>
        <v>500</v>
      </c>
      <c r="N883" s="109">
        <f>IF(编辑!V883="","",编辑!V883)</f>
        <v>3401</v>
      </c>
      <c r="O883" s="109">
        <f>IF(编辑!X883="","",编辑!X883)</f>
        <v>1</v>
      </c>
      <c r="P883" s="109">
        <f>IF(编辑!Y883="","",编辑!Y883)</f>
        <v>1</v>
      </c>
      <c r="Q883" s="109">
        <f>IF(编辑!Z883="","",编辑!Z883)</f>
        <v>500</v>
      </c>
      <c r="R883" s="109" t="str">
        <f>IF(编辑!AA883="","",编辑!AA883)</f>
        <v/>
      </c>
      <c r="S883" s="109" t="str">
        <f>IF(编辑!AC883="","",编辑!AC883)</f>
        <v/>
      </c>
      <c r="T883" s="109" t="str">
        <f>IF(编辑!AD883="","",编辑!AD883)</f>
        <v/>
      </c>
      <c r="U883" s="109" t="str">
        <f>IF(编辑!AE883="","",编辑!AE883)</f>
        <v/>
      </c>
      <c r="V883" s="109" t="str">
        <f>IF(编辑!AF883="","",编辑!AF883)</f>
        <v/>
      </c>
      <c r="W883" s="109" t="str">
        <f>IF(编辑!AH883="","",编辑!AH883)</f>
        <v/>
      </c>
      <c r="X883" s="109" t="str">
        <f>IF(编辑!AI883="","",编辑!AI883)</f>
        <v/>
      </c>
      <c r="Y883" s="109" t="str">
        <f>IF(编辑!AJ883="","",编辑!AJ883)</f>
        <v/>
      </c>
      <c r="Z883" s="109" t="str">
        <f>IF(编辑!AK883="","",编辑!AK883)</f>
        <v/>
      </c>
      <c r="AA883" s="109" t="str">
        <f>IF(编辑!AM883="","",编辑!AM883)</f>
        <v/>
      </c>
      <c r="AB883" s="109" t="str">
        <f>IF(编辑!AN883="","",编辑!AN883)</f>
        <v/>
      </c>
      <c r="AC883" s="111" t="str">
        <f>IF(编辑!AO883="","",编辑!AO883)</f>
        <v/>
      </c>
    </row>
    <row r="884" spans="1:29">
      <c r="A884" s="109">
        <f>IF(编辑!A884="","",编辑!A884)</f>
        <v>140151</v>
      </c>
      <c r="B884" s="109" t="str">
        <f>IF(编辑!B884="","",编辑!B884)</f>
        <v>通缉任务</v>
      </c>
      <c r="C884" s="109">
        <f>IF(编辑!I884="","",编辑!I884)</f>
        <v>230</v>
      </c>
      <c r="D884" s="109">
        <f>IF(编辑!J884="","",编辑!J884)</f>
        <v>0</v>
      </c>
      <c r="E884" s="109" t="str">
        <f>IF(编辑!K884="","",编辑!K884)</f>
        <v/>
      </c>
      <c r="F884" s="109">
        <f>IF(编辑!L884="","",编辑!L884)</f>
        <v>3002</v>
      </c>
      <c r="G884" s="109">
        <f>IF(编辑!N884="","",编辑!N884)</f>
        <v>1</v>
      </c>
      <c r="H884" s="109">
        <f>IF(编辑!O884="","",编辑!O884)</f>
        <v>1</v>
      </c>
      <c r="I884" s="109">
        <f>IF(编辑!P884="","",编辑!P884)</f>
        <v>300</v>
      </c>
      <c r="J884" s="109">
        <f>IF(编辑!Q884="","",编辑!Q884)</f>
        <v>3102</v>
      </c>
      <c r="K884" s="109">
        <f>IF(编辑!S884="","",编辑!S884)</f>
        <v>1</v>
      </c>
      <c r="L884" s="109">
        <f>IF(编辑!T884="","",编辑!T884)</f>
        <v>1</v>
      </c>
      <c r="M884" s="109">
        <f>IF(编辑!U884="","",编辑!U884)</f>
        <v>300</v>
      </c>
      <c r="N884" s="109">
        <f>IF(编辑!V884="","",编辑!V884)</f>
        <v>3402</v>
      </c>
      <c r="O884" s="109">
        <f>IF(编辑!X884="","",编辑!X884)</f>
        <v>1</v>
      </c>
      <c r="P884" s="109">
        <f>IF(编辑!Y884="","",编辑!Y884)</f>
        <v>1</v>
      </c>
      <c r="Q884" s="109">
        <f>IF(编辑!Z884="","",编辑!Z884)</f>
        <v>300</v>
      </c>
      <c r="R884" s="109" t="str">
        <f>IF(编辑!AA884="","",编辑!AA884)</f>
        <v/>
      </c>
      <c r="S884" s="109" t="str">
        <f>IF(编辑!AC884="","",编辑!AC884)</f>
        <v/>
      </c>
      <c r="T884" s="109" t="str">
        <f>IF(编辑!AD884="","",编辑!AD884)</f>
        <v/>
      </c>
      <c r="U884" s="109" t="str">
        <f>IF(编辑!AE884="","",编辑!AE884)</f>
        <v/>
      </c>
      <c r="V884" s="109" t="str">
        <f>IF(编辑!AF884="","",编辑!AF884)</f>
        <v/>
      </c>
      <c r="W884" s="109" t="str">
        <f>IF(编辑!AH884="","",编辑!AH884)</f>
        <v/>
      </c>
      <c r="X884" s="109" t="str">
        <f>IF(编辑!AI884="","",编辑!AI884)</f>
        <v/>
      </c>
      <c r="Y884" s="109" t="str">
        <f>IF(编辑!AJ884="","",编辑!AJ884)</f>
        <v/>
      </c>
      <c r="Z884" s="109" t="str">
        <f>IF(编辑!AK884="","",编辑!AK884)</f>
        <v/>
      </c>
      <c r="AA884" s="109" t="str">
        <f>IF(编辑!AM884="","",编辑!AM884)</f>
        <v/>
      </c>
      <c r="AB884" s="109" t="str">
        <f>IF(编辑!AN884="","",编辑!AN884)</f>
        <v/>
      </c>
      <c r="AC884" s="111" t="str">
        <f>IF(编辑!AO884="","",编辑!AO884)</f>
        <v/>
      </c>
    </row>
    <row r="885" spans="1:29">
      <c r="A885" s="109">
        <f>IF(编辑!A885="","",编辑!A885)</f>
        <v>140152</v>
      </c>
      <c r="B885" s="109" t="str">
        <f>IF(编辑!B885="","",编辑!B885)</f>
        <v>通缉任务</v>
      </c>
      <c r="C885" s="109">
        <f>IF(编辑!I885="","",编辑!I885)</f>
        <v>230</v>
      </c>
      <c r="D885" s="109">
        <f>IF(编辑!J885="","",编辑!J885)</f>
        <v>0</v>
      </c>
      <c r="E885" s="109" t="str">
        <f>IF(编辑!K885="","",编辑!K885)</f>
        <v/>
      </c>
      <c r="F885" s="109">
        <f>IF(编辑!L885="","",编辑!L885)</f>
        <v>3002</v>
      </c>
      <c r="G885" s="109">
        <f>IF(编辑!N885="","",编辑!N885)</f>
        <v>1</v>
      </c>
      <c r="H885" s="109">
        <f>IF(编辑!O885="","",编辑!O885)</f>
        <v>1</v>
      </c>
      <c r="I885" s="109">
        <f>IF(编辑!P885="","",编辑!P885)</f>
        <v>300</v>
      </c>
      <c r="J885" s="109">
        <f>IF(编辑!Q885="","",编辑!Q885)</f>
        <v>3102</v>
      </c>
      <c r="K885" s="109">
        <f>IF(编辑!S885="","",编辑!S885)</f>
        <v>1</v>
      </c>
      <c r="L885" s="109">
        <f>IF(编辑!T885="","",编辑!T885)</f>
        <v>1</v>
      </c>
      <c r="M885" s="109">
        <f>IF(编辑!U885="","",编辑!U885)</f>
        <v>300</v>
      </c>
      <c r="N885" s="109">
        <f>IF(编辑!V885="","",编辑!V885)</f>
        <v>3402</v>
      </c>
      <c r="O885" s="109">
        <f>IF(编辑!X885="","",编辑!X885)</f>
        <v>1</v>
      </c>
      <c r="P885" s="109">
        <f>IF(编辑!Y885="","",编辑!Y885)</f>
        <v>1</v>
      </c>
      <c r="Q885" s="109">
        <f>IF(编辑!Z885="","",编辑!Z885)</f>
        <v>300</v>
      </c>
      <c r="R885" s="109" t="str">
        <f>IF(编辑!AA885="","",编辑!AA885)</f>
        <v/>
      </c>
      <c r="S885" s="109" t="str">
        <f>IF(编辑!AC885="","",编辑!AC885)</f>
        <v/>
      </c>
      <c r="T885" s="109" t="str">
        <f>IF(编辑!AD885="","",编辑!AD885)</f>
        <v/>
      </c>
      <c r="U885" s="109" t="str">
        <f>IF(编辑!AE885="","",编辑!AE885)</f>
        <v/>
      </c>
      <c r="V885" s="109" t="str">
        <f>IF(编辑!AF885="","",编辑!AF885)</f>
        <v/>
      </c>
      <c r="W885" s="109" t="str">
        <f>IF(编辑!AH885="","",编辑!AH885)</f>
        <v/>
      </c>
      <c r="X885" s="109" t="str">
        <f>IF(编辑!AI885="","",编辑!AI885)</f>
        <v/>
      </c>
      <c r="Y885" s="109" t="str">
        <f>IF(编辑!AJ885="","",编辑!AJ885)</f>
        <v/>
      </c>
      <c r="Z885" s="109" t="str">
        <f>IF(编辑!AK885="","",编辑!AK885)</f>
        <v/>
      </c>
      <c r="AA885" s="109" t="str">
        <f>IF(编辑!AM885="","",编辑!AM885)</f>
        <v/>
      </c>
      <c r="AB885" s="109" t="str">
        <f>IF(编辑!AN885="","",编辑!AN885)</f>
        <v/>
      </c>
      <c r="AC885" s="111" t="str">
        <f>IF(编辑!AO885="","",编辑!AO885)</f>
        <v/>
      </c>
    </row>
    <row r="886" spans="1:29">
      <c r="A886" s="109">
        <f>IF(编辑!A886="","",编辑!A886)</f>
        <v>140153</v>
      </c>
      <c r="B886" s="109" t="str">
        <f>IF(编辑!B886="","",编辑!B886)</f>
        <v>通缉任务</v>
      </c>
      <c r="C886" s="109">
        <f>IF(编辑!I886="","",编辑!I886)</f>
        <v>230</v>
      </c>
      <c r="D886" s="109">
        <f>IF(编辑!J886="","",编辑!J886)</f>
        <v>0</v>
      </c>
      <c r="E886" s="109" t="str">
        <f>IF(编辑!K886="","",编辑!K886)</f>
        <v/>
      </c>
      <c r="F886" s="109">
        <f>IF(编辑!L886="","",编辑!L886)</f>
        <v>3002</v>
      </c>
      <c r="G886" s="109">
        <f>IF(编辑!N886="","",编辑!N886)</f>
        <v>1</v>
      </c>
      <c r="H886" s="109">
        <f>IF(编辑!O886="","",编辑!O886)</f>
        <v>1</v>
      </c>
      <c r="I886" s="109">
        <f>IF(编辑!P886="","",编辑!P886)</f>
        <v>300</v>
      </c>
      <c r="J886" s="109">
        <f>IF(编辑!Q886="","",编辑!Q886)</f>
        <v>3102</v>
      </c>
      <c r="K886" s="109">
        <f>IF(编辑!S886="","",编辑!S886)</f>
        <v>1</v>
      </c>
      <c r="L886" s="109">
        <f>IF(编辑!T886="","",编辑!T886)</f>
        <v>1</v>
      </c>
      <c r="M886" s="109">
        <f>IF(编辑!U886="","",编辑!U886)</f>
        <v>300</v>
      </c>
      <c r="N886" s="109">
        <f>IF(编辑!V886="","",编辑!V886)</f>
        <v>3402</v>
      </c>
      <c r="O886" s="109">
        <f>IF(编辑!X886="","",编辑!X886)</f>
        <v>1</v>
      </c>
      <c r="P886" s="109">
        <f>IF(编辑!Y886="","",编辑!Y886)</f>
        <v>1</v>
      </c>
      <c r="Q886" s="109">
        <f>IF(编辑!Z886="","",编辑!Z886)</f>
        <v>300</v>
      </c>
      <c r="R886" s="109" t="str">
        <f>IF(编辑!AA886="","",编辑!AA886)</f>
        <v/>
      </c>
      <c r="S886" s="109" t="str">
        <f>IF(编辑!AC886="","",编辑!AC886)</f>
        <v/>
      </c>
      <c r="T886" s="109" t="str">
        <f>IF(编辑!AD886="","",编辑!AD886)</f>
        <v/>
      </c>
      <c r="U886" s="109" t="str">
        <f>IF(编辑!AE886="","",编辑!AE886)</f>
        <v/>
      </c>
      <c r="V886" s="109" t="str">
        <f>IF(编辑!AF886="","",编辑!AF886)</f>
        <v/>
      </c>
      <c r="W886" s="109" t="str">
        <f>IF(编辑!AH886="","",编辑!AH886)</f>
        <v/>
      </c>
      <c r="X886" s="109" t="str">
        <f>IF(编辑!AI886="","",编辑!AI886)</f>
        <v/>
      </c>
      <c r="Y886" s="109" t="str">
        <f>IF(编辑!AJ886="","",编辑!AJ886)</f>
        <v/>
      </c>
      <c r="Z886" s="109" t="str">
        <f>IF(编辑!AK886="","",编辑!AK886)</f>
        <v/>
      </c>
      <c r="AA886" s="109" t="str">
        <f>IF(编辑!AM886="","",编辑!AM886)</f>
        <v/>
      </c>
      <c r="AB886" s="109" t="str">
        <f>IF(编辑!AN886="","",编辑!AN886)</f>
        <v/>
      </c>
      <c r="AC886" s="111" t="str">
        <f>IF(编辑!AO886="","",编辑!AO886)</f>
        <v/>
      </c>
    </row>
    <row r="887" spans="1:29">
      <c r="A887" s="109">
        <f>IF(编辑!A887="","",编辑!A887)</f>
        <v>140154</v>
      </c>
      <c r="B887" s="109" t="str">
        <f>IF(编辑!B887="","",编辑!B887)</f>
        <v>通缉任务</v>
      </c>
      <c r="C887" s="109">
        <f>IF(编辑!I887="","",编辑!I887)</f>
        <v>230</v>
      </c>
      <c r="D887" s="109">
        <f>IF(编辑!J887="","",编辑!J887)</f>
        <v>0</v>
      </c>
      <c r="E887" s="109" t="str">
        <f>IF(编辑!K887="","",编辑!K887)</f>
        <v/>
      </c>
      <c r="F887" s="109">
        <f>IF(编辑!L887="","",编辑!L887)</f>
        <v>3002</v>
      </c>
      <c r="G887" s="109">
        <f>IF(编辑!N887="","",编辑!N887)</f>
        <v>1</v>
      </c>
      <c r="H887" s="109">
        <f>IF(编辑!O887="","",编辑!O887)</f>
        <v>1</v>
      </c>
      <c r="I887" s="109">
        <f>IF(编辑!P887="","",编辑!P887)</f>
        <v>300</v>
      </c>
      <c r="J887" s="109">
        <f>IF(编辑!Q887="","",编辑!Q887)</f>
        <v>3102</v>
      </c>
      <c r="K887" s="109">
        <f>IF(编辑!S887="","",编辑!S887)</f>
        <v>1</v>
      </c>
      <c r="L887" s="109">
        <f>IF(编辑!T887="","",编辑!T887)</f>
        <v>1</v>
      </c>
      <c r="M887" s="109">
        <f>IF(编辑!U887="","",编辑!U887)</f>
        <v>300</v>
      </c>
      <c r="N887" s="109">
        <f>IF(编辑!V887="","",编辑!V887)</f>
        <v>3402</v>
      </c>
      <c r="O887" s="109">
        <f>IF(编辑!X887="","",编辑!X887)</f>
        <v>1</v>
      </c>
      <c r="P887" s="109">
        <f>IF(编辑!Y887="","",编辑!Y887)</f>
        <v>1</v>
      </c>
      <c r="Q887" s="109">
        <f>IF(编辑!Z887="","",编辑!Z887)</f>
        <v>300</v>
      </c>
      <c r="R887" s="109" t="str">
        <f>IF(编辑!AA887="","",编辑!AA887)</f>
        <v/>
      </c>
      <c r="S887" s="109" t="str">
        <f>IF(编辑!AC887="","",编辑!AC887)</f>
        <v/>
      </c>
      <c r="T887" s="109" t="str">
        <f>IF(编辑!AD887="","",编辑!AD887)</f>
        <v/>
      </c>
      <c r="U887" s="109" t="str">
        <f>IF(编辑!AE887="","",编辑!AE887)</f>
        <v/>
      </c>
      <c r="V887" s="109" t="str">
        <f>IF(编辑!AF887="","",编辑!AF887)</f>
        <v/>
      </c>
      <c r="W887" s="109" t="str">
        <f>IF(编辑!AH887="","",编辑!AH887)</f>
        <v/>
      </c>
      <c r="X887" s="109" t="str">
        <f>IF(编辑!AI887="","",编辑!AI887)</f>
        <v/>
      </c>
      <c r="Y887" s="109" t="str">
        <f>IF(编辑!AJ887="","",编辑!AJ887)</f>
        <v/>
      </c>
      <c r="Z887" s="109" t="str">
        <f>IF(编辑!AK887="","",编辑!AK887)</f>
        <v/>
      </c>
      <c r="AA887" s="109" t="str">
        <f>IF(编辑!AM887="","",编辑!AM887)</f>
        <v/>
      </c>
      <c r="AB887" s="109" t="str">
        <f>IF(编辑!AN887="","",编辑!AN887)</f>
        <v/>
      </c>
      <c r="AC887" s="111" t="str">
        <f>IF(编辑!AO887="","",编辑!AO887)</f>
        <v/>
      </c>
    </row>
    <row r="888" spans="1:29">
      <c r="A888" s="109">
        <f>IF(编辑!A888="","",编辑!A888)</f>
        <v>140155</v>
      </c>
      <c r="B888" s="109" t="str">
        <f>IF(编辑!B888="","",编辑!B888)</f>
        <v>通缉任务</v>
      </c>
      <c r="C888" s="109">
        <f>IF(编辑!I888="","",编辑!I888)</f>
        <v>230</v>
      </c>
      <c r="D888" s="109">
        <f>IF(编辑!J888="","",编辑!J888)</f>
        <v>0</v>
      </c>
      <c r="E888" s="109" t="str">
        <f>IF(编辑!K888="","",编辑!K888)</f>
        <v/>
      </c>
      <c r="F888" s="109">
        <f>IF(编辑!L888="","",编辑!L888)</f>
        <v>3002</v>
      </c>
      <c r="G888" s="109">
        <f>IF(编辑!N888="","",编辑!N888)</f>
        <v>1</v>
      </c>
      <c r="H888" s="109">
        <f>IF(编辑!O888="","",编辑!O888)</f>
        <v>1</v>
      </c>
      <c r="I888" s="109">
        <f>IF(编辑!P888="","",编辑!P888)</f>
        <v>300</v>
      </c>
      <c r="J888" s="109">
        <f>IF(编辑!Q888="","",编辑!Q888)</f>
        <v>3102</v>
      </c>
      <c r="K888" s="109">
        <f>IF(编辑!S888="","",编辑!S888)</f>
        <v>1</v>
      </c>
      <c r="L888" s="109">
        <f>IF(编辑!T888="","",编辑!T888)</f>
        <v>1</v>
      </c>
      <c r="M888" s="109">
        <f>IF(编辑!U888="","",编辑!U888)</f>
        <v>300</v>
      </c>
      <c r="N888" s="109">
        <f>IF(编辑!V888="","",编辑!V888)</f>
        <v>3402</v>
      </c>
      <c r="O888" s="109">
        <f>IF(编辑!X888="","",编辑!X888)</f>
        <v>1</v>
      </c>
      <c r="P888" s="109">
        <f>IF(编辑!Y888="","",编辑!Y888)</f>
        <v>1</v>
      </c>
      <c r="Q888" s="109">
        <f>IF(编辑!Z888="","",编辑!Z888)</f>
        <v>300</v>
      </c>
      <c r="R888" s="109" t="str">
        <f>IF(编辑!AA888="","",编辑!AA888)</f>
        <v/>
      </c>
      <c r="S888" s="109" t="str">
        <f>IF(编辑!AC888="","",编辑!AC888)</f>
        <v/>
      </c>
      <c r="T888" s="109" t="str">
        <f>IF(编辑!AD888="","",编辑!AD888)</f>
        <v/>
      </c>
      <c r="U888" s="109" t="str">
        <f>IF(编辑!AE888="","",编辑!AE888)</f>
        <v/>
      </c>
      <c r="V888" s="109" t="str">
        <f>IF(编辑!AF888="","",编辑!AF888)</f>
        <v/>
      </c>
      <c r="W888" s="109" t="str">
        <f>IF(编辑!AH888="","",编辑!AH888)</f>
        <v/>
      </c>
      <c r="X888" s="109" t="str">
        <f>IF(编辑!AI888="","",编辑!AI888)</f>
        <v/>
      </c>
      <c r="Y888" s="109" t="str">
        <f>IF(编辑!AJ888="","",编辑!AJ888)</f>
        <v/>
      </c>
      <c r="Z888" s="109" t="str">
        <f>IF(编辑!AK888="","",编辑!AK888)</f>
        <v/>
      </c>
      <c r="AA888" s="109" t="str">
        <f>IF(编辑!AM888="","",编辑!AM888)</f>
        <v/>
      </c>
      <c r="AB888" s="109" t="str">
        <f>IF(编辑!AN888="","",编辑!AN888)</f>
        <v/>
      </c>
      <c r="AC888" s="111" t="str">
        <f>IF(编辑!AO888="","",编辑!AO888)</f>
        <v/>
      </c>
    </row>
    <row r="889" spans="1:29">
      <c r="A889" s="109">
        <f>IF(编辑!A889="","",编辑!A889)</f>
        <v>140156</v>
      </c>
      <c r="B889" s="109" t="str">
        <f>IF(编辑!B889="","",编辑!B889)</f>
        <v>通缉任务</v>
      </c>
      <c r="C889" s="109">
        <f>IF(编辑!I889="","",编辑!I889)</f>
        <v>230</v>
      </c>
      <c r="D889" s="109">
        <f>IF(编辑!J889="","",编辑!J889)</f>
        <v>0</v>
      </c>
      <c r="E889" s="109" t="str">
        <f>IF(编辑!K889="","",编辑!K889)</f>
        <v/>
      </c>
      <c r="F889" s="109">
        <f>IF(编辑!L889="","",编辑!L889)</f>
        <v>3002</v>
      </c>
      <c r="G889" s="109">
        <f>IF(编辑!N889="","",编辑!N889)</f>
        <v>1</v>
      </c>
      <c r="H889" s="109">
        <f>IF(编辑!O889="","",编辑!O889)</f>
        <v>1</v>
      </c>
      <c r="I889" s="109">
        <f>IF(编辑!P889="","",编辑!P889)</f>
        <v>300</v>
      </c>
      <c r="J889" s="109">
        <f>IF(编辑!Q889="","",编辑!Q889)</f>
        <v>3102</v>
      </c>
      <c r="K889" s="109">
        <f>IF(编辑!S889="","",编辑!S889)</f>
        <v>1</v>
      </c>
      <c r="L889" s="109">
        <f>IF(编辑!T889="","",编辑!T889)</f>
        <v>1</v>
      </c>
      <c r="M889" s="109">
        <f>IF(编辑!U889="","",编辑!U889)</f>
        <v>300</v>
      </c>
      <c r="N889" s="109">
        <f>IF(编辑!V889="","",编辑!V889)</f>
        <v>3402</v>
      </c>
      <c r="O889" s="109">
        <f>IF(编辑!X889="","",编辑!X889)</f>
        <v>1</v>
      </c>
      <c r="P889" s="109">
        <f>IF(编辑!Y889="","",编辑!Y889)</f>
        <v>1</v>
      </c>
      <c r="Q889" s="109">
        <f>IF(编辑!Z889="","",编辑!Z889)</f>
        <v>300</v>
      </c>
      <c r="R889" s="109" t="str">
        <f>IF(编辑!AA889="","",编辑!AA889)</f>
        <v/>
      </c>
      <c r="S889" s="109" t="str">
        <f>IF(编辑!AC889="","",编辑!AC889)</f>
        <v/>
      </c>
      <c r="T889" s="109" t="str">
        <f>IF(编辑!AD889="","",编辑!AD889)</f>
        <v/>
      </c>
      <c r="U889" s="109" t="str">
        <f>IF(编辑!AE889="","",编辑!AE889)</f>
        <v/>
      </c>
      <c r="V889" s="109" t="str">
        <f>IF(编辑!AF889="","",编辑!AF889)</f>
        <v/>
      </c>
      <c r="W889" s="109" t="str">
        <f>IF(编辑!AH889="","",编辑!AH889)</f>
        <v/>
      </c>
      <c r="X889" s="109" t="str">
        <f>IF(编辑!AI889="","",编辑!AI889)</f>
        <v/>
      </c>
      <c r="Y889" s="109" t="str">
        <f>IF(编辑!AJ889="","",编辑!AJ889)</f>
        <v/>
      </c>
      <c r="Z889" s="109" t="str">
        <f>IF(编辑!AK889="","",编辑!AK889)</f>
        <v/>
      </c>
      <c r="AA889" s="109" t="str">
        <f>IF(编辑!AM889="","",编辑!AM889)</f>
        <v/>
      </c>
      <c r="AB889" s="109" t="str">
        <f>IF(编辑!AN889="","",编辑!AN889)</f>
        <v/>
      </c>
      <c r="AC889" s="111" t="str">
        <f>IF(编辑!AO889="","",编辑!AO889)</f>
        <v/>
      </c>
    </row>
    <row r="890" spans="1:29">
      <c r="A890" s="109">
        <f>IF(编辑!A890="","",编辑!A890)</f>
        <v>140157</v>
      </c>
      <c r="B890" s="109" t="str">
        <f>IF(编辑!B890="","",编辑!B890)</f>
        <v>通缉任务</v>
      </c>
      <c r="C890" s="109">
        <f>IF(编辑!I890="","",编辑!I890)</f>
        <v>230</v>
      </c>
      <c r="D890" s="109">
        <f>IF(编辑!J890="","",编辑!J890)</f>
        <v>0</v>
      </c>
      <c r="E890" s="109" t="str">
        <f>IF(编辑!K890="","",编辑!K890)</f>
        <v/>
      </c>
      <c r="F890" s="109">
        <f>IF(编辑!L890="","",编辑!L890)</f>
        <v>3002</v>
      </c>
      <c r="G890" s="109">
        <f>IF(编辑!N890="","",编辑!N890)</f>
        <v>1</v>
      </c>
      <c r="H890" s="109">
        <f>IF(编辑!O890="","",编辑!O890)</f>
        <v>1</v>
      </c>
      <c r="I890" s="109">
        <f>IF(编辑!P890="","",编辑!P890)</f>
        <v>300</v>
      </c>
      <c r="J890" s="109">
        <f>IF(编辑!Q890="","",编辑!Q890)</f>
        <v>3102</v>
      </c>
      <c r="K890" s="109">
        <f>IF(编辑!S890="","",编辑!S890)</f>
        <v>1</v>
      </c>
      <c r="L890" s="109">
        <f>IF(编辑!T890="","",编辑!T890)</f>
        <v>1</v>
      </c>
      <c r="M890" s="109">
        <f>IF(编辑!U890="","",编辑!U890)</f>
        <v>300</v>
      </c>
      <c r="N890" s="109">
        <f>IF(编辑!V890="","",编辑!V890)</f>
        <v>3402</v>
      </c>
      <c r="O890" s="109">
        <f>IF(编辑!X890="","",编辑!X890)</f>
        <v>1</v>
      </c>
      <c r="P890" s="109">
        <f>IF(编辑!Y890="","",编辑!Y890)</f>
        <v>1</v>
      </c>
      <c r="Q890" s="109">
        <f>IF(编辑!Z890="","",编辑!Z890)</f>
        <v>300</v>
      </c>
      <c r="R890" s="109" t="str">
        <f>IF(编辑!AA890="","",编辑!AA890)</f>
        <v/>
      </c>
      <c r="S890" s="109" t="str">
        <f>IF(编辑!AC890="","",编辑!AC890)</f>
        <v/>
      </c>
      <c r="T890" s="109" t="str">
        <f>IF(编辑!AD890="","",编辑!AD890)</f>
        <v/>
      </c>
      <c r="U890" s="109" t="str">
        <f>IF(编辑!AE890="","",编辑!AE890)</f>
        <v/>
      </c>
      <c r="V890" s="109" t="str">
        <f>IF(编辑!AF890="","",编辑!AF890)</f>
        <v/>
      </c>
      <c r="W890" s="109" t="str">
        <f>IF(编辑!AH890="","",编辑!AH890)</f>
        <v/>
      </c>
      <c r="X890" s="109" t="str">
        <f>IF(编辑!AI890="","",编辑!AI890)</f>
        <v/>
      </c>
      <c r="Y890" s="109" t="str">
        <f>IF(编辑!AJ890="","",编辑!AJ890)</f>
        <v/>
      </c>
      <c r="Z890" s="109" t="str">
        <f>IF(编辑!AK890="","",编辑!AK890)</f>
        <v/>
      </c>
      <c r="AA890" s="109" t="str">
        <f>IF(编辑!AM890="","",编辑!AM890)</f>
        <v/>
      </c>
      <c r="AB890" s="109" t="str">
        <f>IF(编辑!AN890="","",编辑!AN890)</f>
        <v/>
      </c>
      <c r="AC890" s="111" t="str">
        <f>IF(编辑!AO890="","",编辑!AO890)</f>
        <v/>
      </c>
    </row>
    <row r="891" spans="1:29">
      <c r="A891" s="109">
        <f>IF(编辑!A891="","",编辑!A891)</f>
        <v>140158</v>
      </c>
      <c r="B891" s="109" t="str">
        <f>IF(编辑!B891="","",编辑!B891)</f>
        <v>通缉任务</v>
      </c>
      <c r="C891" s="109">
        <f>IF(编辑!I891="","",编辑!I891)</f>
        <v>230</v>
      </c>
      <c r="D891" s="109">
        <f>IF(编辑!J891="","",编辑!J891)</f>
        <v>0</v>
      </c>
      <c r="E891" s="109" t="str">
        <f>IF(编辑!K891="","",编辑!K891)</f>
        <v/>
      </c>
      <c r="F891" s="109">
        <f>IF(编辑!L891="","",编辑!L891)</f>
        <v>3002</v>
      </c>
      <c r="G891" s="109">
        <f>IF(编辑!N891="","",编辑!N891)</f>
        <v>1</v>
      </c>
      <c r="H891" s="109">
        <f>IF(编辑!O891="","",编辑!O891)</f>
        <v>1</v>
      </c>
      <c r="I891" s="109">
        <f>IF(编辑!P891="","",编辑!P891)</f>
        <v>300</v>
      </c>
      <c r="J891" s="109">
        <f>IF(编辑!Q891="","",编辑!Q891)</f>
        <v>3102</v>
      </c>
      <c r="K891" s="109">
        <f>IF(编辑!S891="","",编辑!S891)</f>
        <v>1</v>
      </c>
      <c r="L891" s="109">
        <f>IF(编辑!T891="","",编辑!T891)</f>
        <v>1</v>
      </c>
      <c r="M891" s="109">
        <f>IF(编辑!U891="","",编辑!U891)</f>
        <v>300</v>
      </c>
      <c r="N891" s="109">
        <f>IF(编辑!V891="","",编辑!V891)</f>
        <v>3402</v>
      </c>
      <c r="O891" s="109">
        <f>IF(编辑!X891="","",编辑!X891)</f>
        <v>1</v>
      </c>
      <c r="P891" s="109">
        <f>IF(编辑!Y891="","",编辑!Y891)</f>
        <v>1</v>
      </c>
      <c r="Q891" s="109">
        <f>IF(编辑!Z891="","",编辑!Z891)</f>
        <v>300</v>
      </c>
      <c r="R891" s="109" t="str">
        <f>IF(编辑!AA891="","",编辑!AA891)</f>
        <v/>
      </c>
      <c r="S891" s="109" t="str">
        <f>IF(编辑!AC891="","",编辑!AC891)</f>
        <v/>
      </c>
      <c r="T891" s="109" t="str">
        <f>IF(编辑!AD891="","",编辑!AD891)</f>
        <v/>
      </c>
      <c r="U891" s="109" t="str">
        <f>IF(编辑!AE891="","",编辑!AE891)</f>
        <v/>
      </c>
      <c r="V891" s="109" t="str">
        <f>IF(编辑!AF891="","",编辑!AF891)</f>
        <v/>
      </c>
      <c r="W891" s="109" t="str">
        <f>IF(编辑!AH891="","",编辑!AH891)</f>
        <v/>
      </c>
      <c r="X891" s="109" t="str">
        <f>IF(编辑!AI891="","",编辑!AI891)</f>
        <v/>
      </c>
      <c r="Y891" s="109" t="str">
        <f>IF(编辑!AJ891="","",编辑!AJ891)</f>
        <v/>
      </c>
      <c r="Z891" s="109" t="str">
        <f>IF(编辑!AK891="","",编辑!AK891)</f>
        <v/>
      </c>
      <c r="AA891" s="109" t="str">
        <f>IF(编辑!AM891="","",编辑!AM891)</f>
        <v/>
      </c>
      <c r="AB891" s="109" t="str">
        <f>IF(编辑!AN891="","",编辑!AN891)</f>
        <v/>
      </c>
      <c r="AC891" s="111" t="str">
        <f>IF(编辑!AO891="","",编辑!AO891)</f>
        <v/>
      </c>
    </row>
    <row r="892" spans="1:29">
      <c r="A892" s="109">
        <f>IF(编辑!A892="","",编辑!A892)</f>
        <v>140159</v>
      </c>
      <c r="B892" s="109" t="str">
        <f>IF(编辑!B892="","",编辑!B892)</f>
        <v>通缉任务</v>
      </c>
      <c r="C892" s="109">
        <f>IF(编辑!I892="","",编辑!I892)</f>
        <v>230</v>
      </c>
      <c r="D892" s="109">
        <f>IF(编辑!J892="","",编辑!J892)</f>
        <v>0</v>
      </c>
      <c r="E892" s="109" t="str">
        <f>IF(编辑!K892="","",编辑!K892)</f>
        <v/>
      </c>
      <c r="F892" s="109">
        <f>IF(编辑!L892="","",编辑!L892)</f>
        <v>3002</v>
      </c>
      <c r="G892" s="109">
        <f>IF(编辑!N892="","",编辑!N892)</f>
        <v>1</v>
      </c>
      <c r="H892" s="109">
        <f>IF(编辑!O892="","",编辑!O892)</f>
        <v>1</v>
      </c>
      <c r="I892" s="109">
        <f>IF(编辑!P892="","",编辑!P892)</f>
        <v>300</v>
      </c>
      <c r="J892" s="109">
        <f>IF(编辑!Q892="","",编辑!Q892)</f>
        <v>3102</v>
      </c>
      <c r="K892" s="109">
        <f>IF(编辑!S892="","",编辑!S892)</f>
        <v>1</v>
      </c>
      <c r="L892" s="109">
        <f>IF(编辑!T892="","",编辑!T892)</f>
        <v>1</v>
      </c>
      <c r="M892" s="109">
        <f>IF(编辑!U892="","",编辑!U892)</f>
        <v>300</v>
      </c>
      <c r="N892" s="109">
        <f>IF(编辑!V892="","",编辑!V892)</f>
        <v>3402</v>
      </c>
      <c r="O892" s="109">
        <f>IF(编辑!X892="","",编辑!X892)</f>
        <v>1</v>
      </c>
      <c r="P892" s="109">
        <f>IF(编辑!Y892="","",编辑!Y892)</f>
        <v>1</v>
      </c>
      <c r="Q892" s="109">
        <f>IF(编辑!Z892="","",编辑!Z892)</f>
        <v>300</v>
      </c>
      <c r="R892" s="109" t="str">
        <f>IF(编辑!AA892="","",编辑!AA892)</f>
        <v/>
      </c>
      <c r="S892" s="109" t="str">
        <f>IF(编辑!AC892="","",编辑!AC892)</f>
        <v/>
      </c>
      <c r="T892" s="109" t="str">
        <f>IF(编辑!AD892="","",编辑!AD892)</f>
        <v/>
      </c>
      <c r="U892" s="109" t="str">
        <f>IF(编辑!AE892="","",编辑!AE892)</f>
        <v/>
      </c>
      <c r="V892" s="109" t="str">
        <f>IF(编辑!AF892="","",编辑!AF892)</f>
        <v/>
      </c>
      <c r="W892" s="109" t="str">
        <f>IF(编辑!AH892="","",编辑!AH892)</f>
        <v/>
      </c>
      <c r="X892" s="109" t="str">
        <f>IF(编辑!AI892="","",编辑!AI892)</f>
        <v/>
      </c>
      <c r="Y892" s="109" t="str">
        <f>IF(编辑!AJ892="","",编辑!AJ892)</f>
        <v/>
      </c>
      <c r="Z892" s="109" t="str">
        <f>IF(编辑!AK892="","",编辑!AK892)</f>
        <v/>
      </c>
      <c r="AA892" s="109" t="str">
        <f>IF(编辑!AM892="","",编辑!AM892)</f>
        <v/>
      </c>
      <c r="AB892" s="109" t="str">
        <f>IF(编辑!AN892="","",编辑!AN892)</f>
        <v/>
      </c>
      <c r="AC892" s="111" t="str">
        <f>IF(编辑!AO892="","",编辑!AO892)</f>
        <v/>
      </c>
    </row>
    <row r="893" spans="1:29">
      <c r="A893" s="109">
        <f>IF(编辑!A893="","",编辑!A893)</f>
        <v>140160</v>
      </c>
      <c r="B893" s="109" t="str">
        <f>IF(编辑!B893="","",编辑!B893)</f>
        <v>通缉任务</v>
      </c>
      <c r="C893" s="109">
        <f>IF(编辑!I893="","",编辑!I893)</f>
        <v>230</v>
      </c>
      <c r="D893" s="109">
        <f>IF(编辑!J893="","",编辑!J893)</f>
        <v>0</v>
      </c>
      <c r="E893" s="109" t="str">
        <f>IF(编辑!K893="","",编辑!K893)</f>
        <v/>
      </c>
      <c r="F893" s="109">
        <f>IF(编辑!L893="","",编辑!L893)</f>
        <v>3002</v>
      </c>
      <c r="G893" s="109">
        <f>IF(编辑!N893="","",编辑!N893)</f>
        <v>1</v>
      </c>
      <c r="H893" s="109">
        <f>IF(编辑!O893="","",编辑!O893)</f>
        <v>1</v>
      </c>
      <c r="I893" s="109">
        <f>IF(编辑!P893="","",编辑!P893)</f>
        <v>300</v>
      </c>
      <c r="J893" s="109">
        <f>IF(编辑!Q893="","",编辑!Q893)</f>
        <v>3102</v>
      </c>
      <c r="K893" s="109">
        <f>IF(编辑!S893="","",编辑!S893)</f>
        <v>1</v>
      </c>
      <c r="L893" s="109">
        <f>IF(编辑!T893="","",编辑!T893)</f>
        <v>1</v>
      </c>
      <c r="M893" s="109">
        <f>IF(编辑!U893="","",编辑!U893)</f>
        <v>300</v>
      </c>
      <c r="N893" s="109">
        <f>IF(编辑!V893="","",编辑!V893)</f>
        <v>3402</v>
      </c>
      <c r="O893" s="109">
        <f>IF(编辑!X893="","",编辑!X893)</f>
        <v>1</v>
      </c>
      <c r="P893" s="109">
        <f>IF(编辑!Y893="","",编辑!Y893)</f>
        <v>1</v>
      </c>
      <c r="Q893" s="109">
        <f>IF(编辑!Z893="","",编辑!Z893)</f>
        <v>300</v>
      </c>
      <c r="R893" s="109" t="str">
        <f>IF(编辑!AA893="","",编辑!AA893)</f>
        <v/>
      </c>
      <c r="S893" s="109" t="str">
        <f>IF(编辑!AC893="","",编辑!AC893)</f>
        <v/>
      </c>
      <c r="T893" s="109" t="str">
        <f>IF(编辑!AD893="","",编辑!AD893)</f>
        <v/>
      </c>
      <c r="U893" s="109" t="str">
        <f>IF(编辑!AE893="","",编辑!AE893)</f>
        <v/>
      </c>
      <c r="V893" s="109" t="str">
        <f>IF(编辑!AF893="","",编辑!AF893)</f>
        <v/>
      </c>
      <c r="W893" s="109" t="str">
        <f>IF(编辑!AH893="","",编辑!AH893)</f>
        <v/>
      </c>
      <c r="X893" s="109" t="str">
        <f>IF(编辑!AI893="","",编辑!AI893)</f>
        <v/>
      </c>
      <c r="Y893" s="109" t="str">
        <f>IF(编辑!AJ893="","",编辑!AJ893)</f>
        <v/>
      </c>
      <c r="Z893" s="109" t="str">
        <f>IF(编辑!AK893="","",编辑!AK893)</f>
        <v/>
      </c>
      <c r="AA893" s="109" t="str">
        <f>IF(编辑!AM893="","",编辑!AM893)</f>
        <v/>
      </c>
      <c r="AB893" s="109" t="str">
        <f>IF(编辑!AN893="","",编辑!AN893)</f>
        <v/>
      </c>
      <c r="AC893" s="111" t="str">
        <f>IF(编辑!AO893="","",编辑!AO893)</f>
        <v/>
      </c>
    </row>
    <row r="894" spans="1:29">
      <c r="A894" s="109">
        <f>IF(编辑!A894="","",编辑!A894)</f>
        <v>140161</v>
      </c>
      <c r="B894" s="109" t="str">
        <f>IF(编辑!B894="","",编辑!B894)</f>
        <v>通缉任务</v>
      </c>
      <c r="C894" s="109">
        <f>IF(编辑!I894="","",编辑!I894)</f>
        <v>230</v>
      </c>
      <c r="D894" s="109">
        <f>IF(编辑!J894="","",编辑!J894)</f>
        <v>0</v>
      </c>
      <c r="E894" s="109" t="str">
        <f>IF(编辑!K894="","",编辑!K894)</f>
        <v/>
      </c>
      <c r="F894" s="109">
        <f>IF(编辑!L894="","",编辑!L894)</f>
        <v>3002</v>
      </c>
      <c r="G894" s="109">
        <f>IF(编辑!N894="","",编辑!N894)</f>
        <v>1</v>
      </c>
      <c r="H894" s="109">
        <f>IF(编辑!O894="","",编辑!O894)</f>
        <v>1</v>
      </c>
      <c r="I894" s="109">
        <f>IF(编辑!P894="","",编辑!P894)</f>
        <v>300</v>
      </c>
      <c r="J894" s="109">
        <f>IF(编辑!Q894="","",编辑!Q894)</f>
        <v>3102</v>
      </c>
      <c r="K894" s="109">
        <f>IF(编辑!S894="","",编辑!S894)</f>
        <v>1</v>
      </c>
      <c r="L894" s="109">
        <f>IF(编辑!T894="","",编辑!T894)</f>
        <v>1</v>
      </c>
      <c r="M894" s="109">
        <f>IF(编辑!U894="","",编辑!U894)</f>
        <v>300</v>
      </c>
      <c r="N894" s="109">
        <f>IF(编辑!V894="","",编辑!V894)</f>
        <v>3402</v>
      </c>
      <c r="O894" s="109">
        <f>IF(编辑!X894="","",编辑!X894)</f>
        <v>1</v>
      </c>
      <c r="P894" s="109">
        <f>IF(编辑!Y894="","",编辑!Y894)</f>
        <v>1</v>
      </c>
      <c r="Q894" s="109">
        <f>IF(编辑!Z894="","",编辑!Z894)</f>
        <v>300</v>
      </c>
      <c r="R894" s="109" t="str">
        <f>IF(编辑!AA894="","",编辑!AA894)</f>
        <v/>
      </c>
      <c r="S894" s="109" t="str">
        <f>IF(编辑!AC894="","",编辑!AC894)</f>
        <v/>
      </c>
      <c r="T894" s="109" t="str">
        <f>IF(编辑!AD894="","",编辑!AD894)</f>
        <v/>
      </c>
      <c r="U894" s="109" t="str">
        <f>IF(编辑!AE894="","",编辑!AE894)</f>
        <v/>
      </c>
      <c r="V894" s="109" t="str">
        <f>IF(编辑!AF894="","",编辑!AF894)</f>
        <v/>
      </c>
      <c r="W894" s="109" t="str">
        <f>IF(编辑!AH894="","",编辑!AH894)</f>
        <v/>
      </c>
      <c r="X894" s="109" t="str">
        <f>IF(编辑!AI894="","",编辑!AI894)</f>
        <v/>
      </c>
      <c r="Y894" s="109" t="str">
        <f>IF(编辑!AJ894="","",编辑!AJ894)</f>
        <v/>
      </c>
      <c r="Z894" s="109" t="str">
        <f>IF(编辑!AK894="","",编辑!AK894)</f>
        <v/>
      </c>
      <c r="AA894" s="109" t="str">
        <f>IF(编辑!AM894="","",编辑!AM894)</f>
        <v/>
      </c>
      <c r="AB894" s="109" t="str">
        <f>IF(编辑!AN894="","",编辑!AN894)</f>
        <v/>
      </c>
      <c r="AC894" s="111" t="str">
        <f>IF(编辑!AO894="","",编辑!AO894)</f>
        <v/>
      </c>
    </row>
    <row r="895" spans="1:29">
      <c r="A895" s="109">
        <f>IF(编辑!A895="","",编辑!A895)</f>
        <v>140162</v>
      </c>
      <c r="B895" s="109" t="str">
        <f>IF(编辑!B895="","",编辑!B895)</f>
        <v>通缉任务</v>
      </c>
      <c r="C895" s="109">
        <f>IF(编辑!I895="","",编辑!I895)</f>
        <v>230</v>
      </c>
      <c r="D895" s="109">
        <f>IF(编辑!J895="","",编辑!J895)</f>
        <v>0</v>
      </c>
      <c r="E895" s="109" t="str">
        <f>IF(编辑!K895="","",编辑!K895)</f>
        <v/>
      </c>
      <c r="F895" s="109">
        <f>IF(编辑!L895="","",编辑!L895)</f>
        <v>3002</v>
      </c>
      <c r="G895" s="109">
        <f>IF(编辑!N895="","",编辑!N895)</f>
        <v>1</v>
      </c>
      <c r="H895" s="109">
        <f>IF(编辑!O895="","",编辑!O895)</f>
        <v>1</v>
      </c>
      <c r="I895" s="109">
        <f>IF(编辑!P895="","",编辑!P895)</f>
        <v>300</v>
      </c>
      <c r="J895" s="109">
        <f>IF(编辑!Q895="","",编辑!Q895)</f>
        <v>3102</v>
      </c>
      <c r="K895" s="109">
        <f>IF(编辑!S895="","",编辑!S895)</f>
        <v>1</v>
      </c>
      <c r="L895" s="109">
        <f>IF(编辑!T895="","",编辑!T895)</f>
        <v>1</v>
      </c>
      <c r="M895" s="109">
        <f>IF(编辑!U895="","",编辑!U895)</f>
        <v>300</v>
      </c>
      <c r="N895" s="109">
        <f>IF(编辑!V895="","",编辑!V895)</f>
        <v>3402</v>
      </c>
      <c r="O895" s="109">
        <f>IF(编辑!X895="","",编辑!X895)</f>
        <v>1</v>
      </c>
      <c r="P895" s="109">
        <f>IF(编辑!Y895="","",编辑!Y895)</f>
        <v>1</v>
      </c>
      <c r="Q895" s="109">
        <f>IF(编辑!Z895="","",编辑!Z895)</f>
        <v>300</v>
      </c>
      <c r="R895" s="109" t="str">
        <f>IF(编辑!AA895="","",编辑!AA895)</f>
        <v/>
      </c>
      <c r="S895" s="109" t="str">
        <f>IF(编辑!AC895="","",编辑!AC895)</f>
        <v/>
      </c>
      <c r="T895" s="109" t="str">
        <f>IF(编辑!AD895="","",编辑!AD895)</f>
        <v/>
      </c>
      <c r="U895" s="109" t="str">
        <f>IF(编辑!AE895="","",编辑!AE895)</f>
        <v/>
      </c>
      <c r="V895" s="109" t="str">
        <f>IF(编辑!AF895="","",编辑!AF895)</f>
        <v/>
      </c>
      <c r="W895" s="109" t="str">
        <f>IF(编辑!AH895="","",编辑!AH895)</f>
        <v/>
      </c>
      <c r="X895" s="109" t="str">
        <f>IF(编辑!AI895="","",编辑!AI895)</f>
        <v/>
      </c>
      <c r="Y895" s="109" t="str">
        <f>IF(编辑!AJ895="","",编辑!AJ895)</f>
        <v/>
      </c>
      <c r="Z895" s="109" t="str">
        <f>IF(编辑!AK895="","",编辑!AK895)</f>
        <v/>
      </c>
      <c r="AA895" s="109" t="str">
        <f>IF(编辑!AM895="","",编辑!AM895)</f>
        <v/>
      </c>
      <c r="AB895" s="109" t="str">
        <f>IF(编辑!AN895="","",编辑!AN895)</f>
        <v/>
      </c>
      <c r="AC895" s="111" t="str">
        <f>IF(编辑!AO895="","",编辑!AO895)</f>
        <v/>
      </c>
    </row>
    <row r="896" spans="1:29">
      <c r="A896" s="109">
        <f>IF(编辑!A896="","",编辑!A896)</f>
        <v>140163</v>
      </c>
      <c r="B896" s="109" t="str">
        <f>IF(编辑!B896="","",编辑!B896)</f>
        <v>通缉任务</v>
      </c>
      <c r="C896" s="109">
        <f>IF(编辑!I896="","",编辑!I896)</f>
        <v>230</v>
      </c>
      <c r="D896" s="109">
        <f>IF(编辑!J896="","",编辑!J896)</f>
        <v>0</v>
      </c>
      <c r="E896" s="109" t="str">
        <f>IF(编辑!K896="","",编辑!K896)</f>
        <v/>
      </c>
      <c r="F896" s="109">
        <f>IF(编辑!L896="","",编辑!L896)</f>
        <v>3002</v>
      </c>
      <c r="G896" s="109">
        <f>IF(编辑!N896="","",编辑!N896)</f>
        <v>1</v>
      </c>
      <c r="H896" s="109">
        <f>IF(编辑!O896="","",编辑!O896)</f>
        <v>1</v>
      </c>
      <c r="I896" s="109">
        <f>IF(编辑!P896="","",编辑!P896)</f>
        <v>300</v>
      </c>
      <c r="J896" s="109">
        <f>IF(编辑!Q896="","",编辑!Q896)</f>
        <v>3102</v>
      </c>
      <c r="K896" s="109">
        <f>IF(编辑!S896="","",编辑!S896)</f>
        <v>1</v>
      </c>
      <c r="L896" s="109">
        <f>IF(编辑!T896="","",编辑!T896)</f>
        <v>1</v>
      </c>
      <c r="M896" s="109">
        <f>IF(编辑!U896="","",编辑!U896)</f>
        <v>300</v>
      </c>
      <c r="N896" s="109">
        <f>IF(编辑!V896="","",编辑!V896)</f>
        <v>3402</v>
      </c>
      <c r="O896" s="109">
        <f>IF(编辑!X896="","",编辑!X896)</f>
        <v>1</v>
      </c>
      <c r="P896" s="109">
        <f>IF(编辑!Y896="","",编辑!Y896)</f>
        <v>1</v>
      </c>
      <c r="Q896" s="109">
        <f>IF(编辑!Z896="","",编辑!Z896)</f>
        <v>300</v>
      </c>
      <c r="R896" s="109" t="str">
        <f>IF(编辑!AA896="","",编辑!AA896)</f>
        <v/>
      </c>
      <c r="S896" s="109" t="str">
        <f>IF(编辑!AC896="","",编辑!AC896)</f>
        <v/>
      </c>
      <c r="T896" s="109" t="str">
        <f>IF(编辑!AD896="","",编辑!AD896)</f>
        <v/>
      </c>
      <c r="U896" s="109" t="str">
        <f>IF(编辑!AE896="","",编辑!AE896)</f>
        <v/>
      </c>
      <c r="V896" s="109" t="str">
        <f>IF(编辑!AF896="","",编辑!AF896)</f>
        <v/>
      </c>
      <c r="W896" s="109" t="str">
        <f>IF(编辑!AH896="","",编辑!AH896)</f>
        <v/>
      </c>
      <c r="X896" s="109" t="str">
        <f>IF(编辑!AI896="","",编辑!AI896)</f>
        <v/>
      </c>
      <c r="Y896" s="109" t="str">
        <f>IF(编辑!AJ896="","",编辑!AJ896)</f>
        <v/>
      </c>
      <c r="Z896" s="109" t="str">
        <f>IF(编辑!AK896="","",编辑!AK896)</f>
        <v/>
      </c>
      <c r="AA896" s="109" t="str">
        <f>IF(编辑!AM896="","",编辑!AM896)</f>
        <v/>
      </c>
      <c r="AB896" s="109" t="str">
        <f>IF(编辑!AN896="","",编辑!AN896)</f>
        <v/>
      </c>
      <c r="AC896" s="111" t="str">
        <f>IF(编辑!AO896="","",编辑!AO896)</f>
        <v/>
      </c>
    </row>
    <row r="897" spans="1:29">
      <c r="A897" s="109">
        <f>IF(编辑!A897="","",编辑!A897)</f>
        <v>140164</v>
      </c>
      <c r="B897" s="109" t="str">
        <f>IF(编辑!B897="","",编辑!B897)</f>
        <v>通缉任务</v>
      </c>
      <c r="C897" s="109">
        <f>IF(编辑!I897="","",编辑!I897)</f>
        <v>230</v>
      </c>
      <c r="D897" s="109">
        <f>IF(编辑!J897="","",编辑!J897)</f>
        <v>0</v>
      </c>
      <c r="E897" s="109" t="str">
        <f>IF(编辑!K897="","",编辑!K897)</f>
        <v/>
      </c>
      <c r="F897" s="109">
        <f>IF(编辑!L897="","",编辑!L897)</f>
        <v>3002</v>
      </c>
      <c r="G897" s="109">
        <f>IF(编辑!N897="","",编辑!N897)</f>
        <v>1</v>
      </c>
      <c r="H897" s="109">
        <f>IF(编辑!O897="","",编辑!O897)</f>
        <v>1</v>
      </c>
      <c r="I897" s="109">
        <f>IF(编辑!P897="","",编辑!P897)</f>
        <v>300</v>
      </c>
      <c r="J897" s="109">
        <f>IF(编辑!Q897="","",编辑!Q897)</f>
        <v>3102</v>
      </c>
      <c r="K897" s="109">
        <f>IF(编辑!S897="","",编辑!S897)</f>
        <v>1</v>
      </c>
      <c r="L897" s="109">
        <f>IF(编辑!T897="","",编辑!T897)</f>
        <v>1</v>
      </c>
      <c r="M897" s="109">
        <f>IF(编辑!U897="","",编辑!U897)</f>
        <v>300</v>
      </c>
      <c r="N897" s="109">
        <f>IF(编辑!V897="","",编辑!V897)</f>
        <v>3402</v>
      </c>
      <c r="O897" s="109">
        <f>IF(编辑!X897="","",编辑!X897)</f>
        <v>1</v>
      </c>
      <c r="P897" s="109">
        <f>IF(编辑!Y897="","",编辑!Y897)</f>
        <v>1</v>
      </c>
      <c r="Q897" s="109">
        <f>IF(编辑!Z897="","",编辑!Z897)</f>
        <v>300</v>
      </c>
      <c r="R897" s="109" t="str">
        <f>IF(编辑!AA897="","",编辑!AA897)</f>
        <v/>
      </c>
      <c r="S897" s="109" t="str">
        <f>IF(编辑!AC897="","",编辑!AC897)</f>
        <v/>
      </c>
      <c r="T897" s="109" t="str">
        <f>IF(编辑!AD897="","",编辑!AD897)</f>
        <v/>
      </c>
      <c r="U897" s="109" t="str">
        <f>IF(编辑!AE897="","",编辑!AE897)</f>
        <v/>
      </c>
      <c r="V897" s="109" t="str">
        <f>IF(编辑!AF897="","",编辑!AF897)</f>
        <v/>
      </c>
      <c r="W897" s="109" t="str">
        <f>IF(编辑!AH897="","",编辑!AH897)</f>
        <v/>
      </c>
      <c r="X897" s="109" t="str">
        <f>IF(编辑!AI897="","",编辑!AI897)</f>
        <v/>
      </c>
      <c r="Y897" s="109" t="str">
        <f>IF(编辑!AJ897="","",编辑!AJ897)</f>
        <v/>
      </c>
      <c r="Z897" s="109" t="str">
        <f>IF(编辑!AK897="","",编辑!AK897)</f>
        <v/>
      </c>
      <c r="AA897" s="109" t="str">
        <f>IF(编辑!AM897="","",编辑!AM897)</f>
        <v/>
      </c>
      <c r="AB897" s="109" t="str">
        <f>IF(编辑!AN897="","",编辑!AN897)</f>
        <v/>
      </c>
      <c r="AC897" s="111" t="str">
        <f>IF(编辑!AO897="","",编辑!AO897)</f>
        <v/>
      </c>
    </row>
    <row r="898" spans="1:29">
      <c r="A898" s="109">
        <f>IF(编辑!A898="","",编辑!A898)</f>
        <v>140165</v>
      </c>
      <c r="B898" s="109" t="str">
        <f>IF(编辑!B898="","",编辑!B898)</f>
        <v>通缉任务</v>
      </c>
      <c r="C898" s="109">
        <f>IF(编辑!I898="","",编辑!I898)</f>
        <v>230</v>
      </c>
      <c r="D898" s="109">
        <f>IF(编辑!J898="","",编辑!J898)</f>
        <v>0</v>
      </c>
      <c r="E898" s="109" t="str">
        <f>IF(编辑!K898="","",编辑!K898)</f>
        <v/>
      </c>
      <c r="F898" s="109">
        <f>IF(编辑!L898="","",编辑!L898)</f>
        <v>3002</v>
      </c>
      <c r="G898" s="109">
        <f>IF(编辑!N898="","",编辑!N898)</f>
        <v>1</v>
      </c>
      <c r="H898" s="109">
        <f>IF(编辑!O898="","",编辑!O898)</f>
        <v>1</v>
      </c>
      <c r="I898" s="109">
        <f>IF(编辑!P898="","",编辑!P898)</f>
        <v>300</v>
      </c>
      <c r="J898" s="109">
        <f>IF(编辑!Q898="","",编辑!Q898)</f>
        <v>3102</v>
      </c>
      <c r="K898" s="109">
        <f>IF(编辑!S898="","",编辑!S898)</f>
        <v>1</v>
      </c>
      <c r="L898" s="109">
        <f>IF(编辑!T898="","",编辑!T898)</f>
        <v>1</v>
      </c>
      <c r="M898" s="109">
        <f>IF(编辑!U898="","",编辑!U898)</f>
        <v>300</v>
      </c>
      <c r="N898" s="109">
        <f>IF(编辑!V898="","",编辑!V898)</f>
        <v>3402</v>
      </c>
      <c r="O898" s="109">
        <f>IF(编辑!X898="","",编辑!X898)</f>
        <v>1</v>
      </c>
      <c r="P898" s="109">
        <f>IF(编辑!Y898="","",编辑!Y898)</f>
        <v>1</v>
      </c>
      <c r="Q898" s="109">
        <f>IF(编辑!Z898="","",编辑!Z898)</f>
        <v>300</v>
      </c>
      <c r="R898" s="109" t="str">
        <f>IF(编辑!AA898="","",编辑!AA898)</f>
        <v/>
      </c>
      <c r="S898" s="109" t="str">
        <f>IF(编辑!AC898="","",编辑!AC898)</f>
        <v/>
      </c>
      <c r="T898" s="109" t="str">
        <f>IF(编辑!AD898="","",编辑!AD898)</f>
        <v/>
      </c>
      <c r="U898" s="109" t="str">
        <f>IF(编辑!AE898="","",编辑!AE898)</f>
        <v/>
      </c>
      <c r="V898" s="109" t="str">
        <f>IF(编辑!AF898="","",编辑!AF898)</f>
        <v/>
      </c>
      <c r="W898" s="109" t="str">
        <f>IF(编辑!AH898="","",编辑!AH898)</f>
        <v/>
      </c>
      <c r="X898" s="109" t="str">
        <f>IF(编辑!AI898="","",编辑!AI898)</f>
        <v/>
      </c>
      <c r="Y898" s="109" t="str">
        <f>IF(编辑!AJ898="","",编辑!AJ898)</f>
        <v/>
      </c>
      <c r="Z898" s="109" t="str">
        <f>IF(编辑!AK898="","",编辑!AK898)</f>
        <v/>
      </c>
      <c r="AA898" s="109" t="str">
        <f>IF(编辑!AM898="","",编辑!AM898)</f>
        <v/>
      </c>
      <c r="AB898" s="109" t="str">
        <f>IF(编辑!AN898="","",编辑!AN898)</f>
        <v/>
      </c>
      <c r="AC898" s="111" t="str">
        <f>IF(编辑!AO898="","",编辑!AO898)</f>
        <v/>
      </c>
    </row>
    <row r="899" spans="1:29">
      <c r="A899" s="109">
        <f>IF(编辑!A899="","",编辑!A899)</f>
        <v>140166</v>
      </c>
      <c r="B899" s="109" t="str">
        <f>IF(编辑!B899="","",编辑!B899)</f>
        <v>通缉任务</v>
      </c>
      <c r="C899" s="109">
        <f>IF(编辑!I899="","",编辑!I899)</f>
        <v>340</v>
      </c>
      <c r="D899" s="109">
        <f>IF(编辑!J899="","",编辑!J899)</f>
        <v>0</v>
      </c>
      <c r="E899" s="109" t="str">
        <f>IF(编辑!K899="","",编辑!K899)</f>
        <v/>
      </c>
      <c r="F899" s="109">
        <f>IF(编辑!L899="","",编辑!L899)</f>
        <v>3002</v>
      </c>
      <c r="G899" s="109">
        <f>IF(编辑!N899="","",编辑!N899)</f>
        <v>1</v>
      </c>
      <c r="H899" s="109">
        <f>IF(编辑!O899="","",编辑!O899)</f>
        <v>1</v>
      </c>
      <c r="I899" s="109">
        <f>IF(编辑!P899="","",编辑!P899)</f>
        <v>300</v>
      </c>
      <c r="J899" s="109">
        <f>IF(编辑!Q899="","",编辑!Q899)</f>
        <v>3102</v>
      </c>
      <c r="K899" s="109">
        <f>IF(编辑!S899="","",编辑!S899)</f>
        <v>1</v>
      </c>
      <c r="L899" s="109">
        <f>IF(编辑!T899="","",编辑!T899)</f>
        <v>1</v>
      </c>
      <c r="M899" s="109">
        <f>IF(编辑!U899="","",编辑!U899)</f>
        <v>300</v>
      </c>
      <c r="N899" s="109">
        <f>IF(编辑!V899="","",编辑!V899)</f>
        <v>3402</v>
      </c>
      <c r="O899" s="109">
        <f>IF(编辑!X899="","",编辑!X899)</f>
        <v>1</v>
      </c>
      <c r="P899" s="109">
        <f>IF(编辑!Y899="","",编辑!Y899)</f>
        <v>1</v>
      </c>
      <c r="Q899" s="109">
        <f>IF(编辑!Z899="","",编辑!Z899)</f>
        <v>300</v>
      </c>
      <c r="R899" s="109" t="str">
        <f>IF(编辑!AA899="","",编辑!AA899)</f>
        <v/>
      </c>
      <c r="S899" s="109" t="str">
        <f>IF(编辑!AC899="","",编辑!AC899)</f>
        <v/>
      </c>
      <c r="T899" s="109" t="str">
        <f>IF(编辑!AD899="","",编辑!AD899)</f>
        <v/>
      </c>
      <c r="U899" s="109" t="str">
        <f>IF(编辑!AE899="","",编辑!AE899)</f>
        <v/>
      </c>
      <c r="V899" s="109" t="str">
        <f>IF(编辑!AF899="","",编辑!AF899)</f>
        <v/>
      </c>
      <c r="W899" s="109" t="str">
        <f>IF(编辑!AH899="","",编辑!AH899)</f>
        <v/>
      </c>
      <c r="X899" s="109" t="str">
        <f>IF(编辑!AI899="","",编辑!AI899)</f>
        <v/>
      </c>
      <c r="Y899" s="109" t="str">
        <f>IF(编辑!AJ899="","",编辑!AJ899)</f>
        <v/>
      </c>
      <c r="Z899" s="109" t="str">
        <f>IF(编辑!AK899="","",编辑!AK899)</f>
        <v/>
      </c>
      <c r="AA899" s="109" t="str">
        <f>IF(编辑!AM899="","",编辑!AM899)</f>
        <v/>
      </c>
      <c r="AB899" s="109" t="str">
        <f>IF(编辑!AN899="","",编辑!AN899)</f>
        <v/>
      </c>
      <c r="AC899" s="111" t="str">
        <f>IF(编辑!AO899="","",编辑!AO899)</f>
        <v/>
      </c>
    </row>
    <row r="900" spans="1:29">
      <c r="A900" s="109">
        <f>IF(编辑!A900="","",编辑!A900)</f>
        <v>140167</v>
      </c>
      <c r="B900" s="109" t="str">
        <f>IF(编辑!B900="","",编辑!B900)</f>
        <v>通缉任务</v>
      </c>
      <c r="C900" s="109">
        <f>IF(编辑!I900="","",编辑!I900)</f>
        <v>340</v>
      </c>
      <c r="D900" s="109">
        <f>IF(编辑!J900="","",编辑!J900)</f>
        <v>0</v>
      </c>
      <c r="E900" s="109" t="str">
        <f>IF(编辑!K900="","",编辑!K900)</f>
        <v/>
      </c>
      <c r="F900" s="109">
        <f>IF(编辑!L900="","",编辑!L900)</f>
        <v>3002</v>
      </c>
      <c r="G900" s="109">
        <f>IF(编辑!N900="","",编辑!N900)</f>
        <v>1</v>
      </c>
      <c r="H900" s="109">
        <f>IF(编辑!O900="","",编辑!O900)</f>
        <v>1</v>
      </c>
      <c r="I900" s="109">
        <f>IF(编辑!P900="","",编辑!P900)</f>
        <v>300</v>
      </c>
      <c r="J900" s="109">
        <f>IF(编辑!Q900="","",编辑!Q900)</f>
        <v>3102</v>
      </c>
      <c r="K900" s="109">
        <f>IF(编辑!S900="","",编辑!S900)</f>
        <v>1</v>
      </c>
      <c r="L900" s="109">
        <f>IF(编辑!T900="","",编辑!T900)</f>
        <v>1</v>
      </c>
      <c r="M900" s="109">
        <f>IF(编辑!U900="","",编辑!U900)</f>
        <v>300</v>
      </c>
      <c r="N900" s="109">
        <f>IF(编辑!V900="","",编辑!V900)</f>
        <v>3402</v>
      </c>
      <c r="O900" s="109">
        <f>IF(编辑!X900="","",编辑!X900)</f>
        <v>1</v>
      </c>
      <c r="P900" s="109">
        <f>IF(编辑!Y900="","",编辑!Y900)</f>
        <v>1</v>
      </c>
      <c r="Q900" s="109">
        <f>IF(编辑!Z900="","",编辑!Z900)</f>
        <v>300</v>
      </c>
      <c r="R900" s="109" t="str">
        <f>IF(编辑!AA900="","",编辑!AA900)</f>
        <v/>
      </c>
      <c r="S900" s="109" t="str">
        <f>IF(编辑!AC900="","",编辑!AC900)</f>
        <v/>
      </c>
      <c r="T900" s="109" t="str">
        <f>IF(编辑!AD900="","",编辑!AD900)</f>
        <v/>
      </c>
      <c r="U900" s="109" t="str">
        <f>IF(编辑!AE900="","",编辑!AE900)</f>
        <v/>
      </c>
      <c r="V900" s="109" t="str">
        <f>IF(编辑!AF900="","",编辑!AF900)</f>
        <v/>
      </c>
      <c r="W900" s="109" t="str">
        <f>IF(编辑!AH900="","",编辑!AH900)</f>
        <v/>
      </c>
      <c r="X900" s="109" t="str">
        <f>IF(编辑!AI900="","",编辑!AI900)</f>
        <v/>
      </c>
      <c r="Y900" s="109" t="str">
        <f>IF(编辑!AJ900="","",编辑!AJ900)</f>
        <v/>
      </c>
      <c r="Z900" s="109" t="str">
        <f>IF(编辑!AK900="","",编辑!AK900)</f>
        <v/>
      </c>
      <c r="AA900" s="109" t="str">
        <f>IF(编辑!AM900="","",编辑!AM900)</f>
        <v/>
      </c>
      <c r="AB900" s="109" t="str">
        <f>IF(编辑!AN900="","",编辑!AN900)</f>
        <v/>
      </c>
      <c r="AC900" s="111" t="str">
        <f>IF(编辑!AO900="","",编辑!AO900)</f>
        <v/>
      </c>
    </row>
    <row r="901" spans="1:29">
      <c r="A901" s="109">
        <f>IF(编辑!A901="","",编辑!A901)</f>
        <v>140168</v>
      </c>
      <c r="B901" s="109" t="str">
        <f>IF(编辑!B901="","",编辑!B901)</f>
        <v>通缉任务</v>
      </c>
      <c r="C901" s="109">
        <f>IF(编辑!I901="","",编辑!I901)</f>
        <v>340</v>
      </c>
      <c r="D901" s="109">
        <f>IF(编辑!J901="","",编辑!J901)</f>
        <v>0</v>
      </c>
      <c r="E901" s="109" t="str">
        <f>IF(编辑!K901="","",编辑!K901)</f>
        <v/>
      </c>
      <c r="F901" s="109">
        <f>IF(编辑!L901="","",编辑!L901)</f>
        <v>3002</v>
      </c>
      <c r="G901" s="109">
        <f>IF(编辑!N901="","",编辑!N901)</f>
        <v>1</v>
      </c>
      <c r="H901" s="109">
        <f>IF(编辑!O901="","",编辑!O901)</f>
        <v>1</v>
      </c>
      <c r="I901" s="109">
        <f>IF(编辑!P901="","",编辑!P901)</f>
        <v>300</v>
      </c>
      <c r="J901" s="109">
        <f>IF(编辑!Q901="","",编辑!Q901)</f>
        <v>3102</v>
      </c>
      <c r="K901" s="109">
        <f>IF(编辑!S901="","",编辑!S901)</f>
        <v>1</v>
      </c>
      <c r="L901" s="109">
        <f>IF(编辑!T901="","",编辑!T901)</f>
        <v>1</v>
      </c>
      <c r="M901" s="109">
        <f>IF(编辑!U901="","",编辑!U901)</f>
        <v>300</v>
      </c>
      <c r="N901" s="109">
        <f>IF(编辑!V901="","",编辑!V901)</f>
        <v>3402</v>
      </c>
      <c r="O901" s="109">
        <f>IF(编辑!X901="","",编辑!X901)</f>
        <v>1</v>
      </c>
      <c r="P901" s="109">
        <f>IF(编辑!Y901="","",编辑!Y901)</f>
        <v>1</v>
      </c>
      <c r="Q901" s="109">
        <f>IF(编辑!Z901="","",编辑!Z901)</f>
        <v>300</v>
      </c>
      <c r="R901" s="109" t="str">
        <f>IF(编辑!AA901="","",编辑!AA901)</f>
        <v/>
      </c>
      <c r="S901" s="109" t="str">
        <f>IF(编辑!AC901="","",编辑!AC901)</f>
        <v/>
      </c>
      <c r="T901" s="109" t="str">
        <f>IF(编辑!AD901="","",编辑!AD901)</f>
        <v/>
      </c>
      <c r="U901" s="109" t="str">
        <f>IF(编辑!AE901="","",编辑!AE901)</f>
        <v/>
      </c>
      <c r="V901" s="109" t="str">
        <f>IF(编辑!AF901="","",编辑!AF901)</f>
        <v/>
      </c>
      <c r="W901" s="109" t="str">
        <f>IF(编辑!AH901="","",编辑!AH901)</f>
        <v/>
      </c>
      <c r="X901" s="109" t="str">
        <f>IF(编辑!AI901="","",编辑!AI901)</f>
        <v/>
      </c>
      <c r="Y901" s="109" t="str">
        <f>IF(编辑!AJ901="","",编辑!AJ901)</f>
        <v/>
      </c>
      <c r="Z901" s="109" t="str">
        <f>IF(编辑!AK901="","",编辑!AK901)</f>
        <v/>
      </c>
      <c r="AA901" s="109" t="str">
        <f>IF(编辑!AM901="","",编辑!AM901)</f>
        <v/>
      </c>
      <c r="AB901" s="109" t="str">
        <f>IF(编辑!AN901="","",编辑!AN901)</f>
        <v/>
      </c>
      <c r="AC901" s="111" t="str">
        <f>IF(编辑!AO901="","",编辑!AO901)</f>
        <v/>
      </c>
    </row>
    <row r="902" spans="1:29">
      <c r="A902" s="109">
        <f>IF(编辑!A902="","",编辑!A902)</f>
        <v>140169</v>
      </c>
      <c r="B902" s="109" t="str">
        <f>IF(编辑!B902="","",编辑!B902)</f>
        <v>通缉任务</v>
      </c>
      <c r="C902" s="109">
        <f>IF(编辑!I902="","",编辑!I902)</f>
        <v>340</v>
      </c>
      <c r="D902" s="109">
        <f>IF(编辑!J902="","",编辑!J902)</f>
        <v>0</v>
      </c>
      <c r="E902" s="109" t="str">
        <f>IF(编辑!K902="","",编辑!K902)</f>
        <v/>
      </c>
      <c r="F902" s="109">
        <f>IF(编辑!L902="","",编辑!L902)</f>
        <v>3002</v>
      </c>
      <c r="G902" s="109">
        <f>IF(编辑!N902="","",编辑!N902)</f>
        <v>1</v>
      </c>
      <c r="H902" s="109">
        <f>IF(编辑!O902="","",编辑!O902)</f>
        <v>1</v>
      </c>
      <c r="I902" s="109">
        <f>IF(编辑!P902="","",编辑!P902)</f>
        <v>300</v>
      </c>
      <c r="J902" s="109">
        <f>IF(编辑!Q902="","",编辑!Q902)</f>
        <v>3102</v>
      </c>
      <c r="K902" s="109">
        <f>IF(编辑!S902="","",编辑!S902)</f>
        <v>1</v>
      </c>
      <c r="L902" s="109">
        <f>IF(编辑!T902="","",编辑!T902)</f>
        <v>1</v>
      </c>
      <c r="M902" s="109">
        <f>IF(编辑!U902="","",编辑!U902)</f>
        <v>300</v>
      </c>
      <c r="N902" s="109">
        <f>IF(编辑!V902="","",编辑!V902)</f>
        <v>3402</v>
      </c>
      <c r="O902" s="109">
        <f>IF(编辑!X902="","",编辑!X902)</f>
        <v>1</v>
      </c>
      <c r="P902" s="109">
        <f>IF(编辑!Y902="","",编辑!Y902)</f>
        <v>1</v>
      </c>
      <c r="Q902" s="109">
        <f>IF(编辑!Z902="","",编辑!Z902)</f>
        <v>300</v>
      </c>
      <c r="R902" s="109" t="str">
        <f>IF(编辑!AA902="","",编辑!AA902)</f>
        <v/>
      </c>
      <c r="S902" s="109" t="str">
        <f>IF(编辑!AC902="","",编辑!AC902)</f>
        <v/>
      </c>
      <c r="T902" s="109" t="str">
        <f>IF(编辑!AD902="","",编辑!AD902)</f>
        <v/>
      </c>
      <c r="U902" s="109" t="str">
        <f>IF(编辑!AE902="","",编辑!AE902)</f>
        <v/>
      </c>
      <c r="V902" s="109" t="str">
        <f>IF(编辑!AF902="","",编辑!AF902)</f>
        <v/>
      </c>
      <c r="W902" s="109" t="str">
        <f>IF(编辑!AH902="","",编辑!AH902)</f>
        <v/>
      </c>
      <c r="X902" s="109" t="str">
        <f>IF(编辑!AI902="","",编辑!AI902)</f>
        <v/>
      </c>
      <c r="Y902" s="109" t="str">
        <f>IF(编辑!AJ902="","",编辑!AJ902)</f>
        <v/>
      </c>
      <c r="Z902" s="109" t="str">
        <f>IF(编辑!AK902="","",编辑!AK902)</f>
        <v/>
      </c>
      <c r="AA902" s="109" t="str">
        <f>IF(编辑!AM902="","",编辑!AM902)</f>
        <v/>
      </c>
      <c r="AB902" s="109" t="str">
        <f>IF(编辑!AN902="","",编辑!AN902)</f>
        <v/>
      </c>
      <c r="AC902" s="111" t="str">
        <f>IF(编辑!AO902="","",编辑!AO902)</f>
        <v/>
      </c>
    </row>
    <row r="903" spans="1:29">
      <c r="A903" s="109">
        <f>IF(编辑!A903="","",编辑!A903)</f>
        <v>140170</v>
      </c>
      <c r="B903" s="109" t="str">
        <f>IF(编辑!B903="","",编辑!B903)</f>
        <v>通缉任务</v>
      </c>
      <c r="C903" s="109">
        <f>IF(编辑!I903="","",编辑!I903)</f>
        <v>340</v>
      </c>
      <c r="D903" s="109">
        <f>IF(编辑!J903="","",编辑!J903)</f>
        <v>0</v>
      </c>
      <c r="E903" s="109" t="str">
        <f>IF(编辑!K903="","",编辑!K903)</f>
        <v/>
      </c>
      <c r="F903" s="109">
        <f>IF(编辑!L903="","",编辑!L903)</f>
        <v>3002</v>
      </c>
      <c r="G903" s="109">
        <f>IF(编辑!N903="","",编辑!N903)</f>
        <v>1</v>
      </c>
      <c r="H903" s="109">
        <f>IF(编辑!O903="","",编辑!O903)</f>
        <v>1</v>
      </c>
      <c r="I903" s="109">
        <f>IF(编辑!P903="","",编辑!P903)</f>
        <v>300</v>
      </c>
      <c r="J903" s="109">
        <f>IF(编辑!Q903="","",编辑!Q903)</f>
        <v>3102</v>
      </c>
      <c r="K903" s="109">
        <f>IF(编辑!S903="","",编辑!S903)</f>
        <v>1</v>
      </c>
      <c r="L903" s="109">
        <f>IF(编辑!T903="","",编辑!T903)</f>
        <v>1</v>
      </c>
      <c r="M903" s="109">
        <f>IF(编辑!U903="","",编辑!U903)</f>
        <v>300</v>
      </c>
      <c r="N903" s="109">
        <f>IF(编辑!V903="","",编辑!V903)</f>
        <v>3402</v>
      </c>
      <c r="O903" s="109">
        <f>IF(编辑!X903="","",编辑!X903)</f>
        <v>1</v>
      </c>
      <c r="P903" s="109">
        <f>IF(编辑!Y903="","",编辑!Y903)</f>
        <v>1</v>
      </c>
      <c r="Q903" s="109">
        <f>IF(编辑!Z903="","",编辑!Z903)</f>
        <v>300</v>
      </c>
      <c r="R903" s="109" t="str">
        <f>IF(编辑!AA903="","",编辑!AA903)</f>
        <v/>
      </c>
      <c r="S903" s="109" t="str">
        <f>IF(编辑!AC903="","",编辑!AC903)</f>
        <v/>
      </c>
      <c r="T903" s="109" t="str">
        <f>IF(编辑!AD903="","",编辑!AD903)</f>
        <v/>
      </c>
      <c r="U903" s="109" t="str">
        <f>IF(编辑!AE903="","",编辑!AE903)</f>
        <v/>
      </c>
      <c r="V903" s="109" t="str">
        <f>IF(编辑!AF903="","",编辑!AF903)</f>
        <v/>
      </c>
      <c r="W903" s="109" t="str">
        <f>IF(编辑!AH903="","",编辑!AH903)</f>
        <v/>
      </c>
      <c r="X903" s="109" t="str">
        <f>IF(编辑!AI903="","",编辑!AI903)</f>
        <v/>
      </c>
      <c r="Y903" s="109" t="str">
        <f>IF(编辑!AJ903="","",编辑!AJ903)</f>
        <v/>
      </c>
      <c r="Z903" s="109" t="str">
        <f>IF(编辑!AK903="","",编辑!AK903)</f>
        <v/>
      </c>
      <c r="AA903" s="109" t="str">
        <f>IF(编辑!AM903="","",编辑!AM903)</f>
        <v/>
      </c>
      <c r="AB903" s="109" t="str">
        <f>IF(编辑!AN903="","",编辑!AN903)</f>
        <v/>
      </c>
      <c r="AC903" s="111" t="str">
        <f>IF(编辑!AO903="","",编辑!AO903)</f>
        <v/>
      </c>
    </row>
    <row r="904" spans="1:29">
      <c r="A904" s="109">
        <f>IF(编辑!A904="","",编辑!A904)</f>
        <v>140171</v>
      </c>
      <c r="B904" s="109" t="str">
        <f>IF(编辑!B904="","",编辑!B904)</f>
        <v>通缉任务</v>
      </c>
      <c r="C904" s="109">
        <f>IF(编辑!I904="","",编辑!I904)</f>
        <v>340</v>
      </c>
      <c r="D904" s="109">
        <f>IF(编辑!J904="","",编辑!J904)</f>
        <v>0</v>
      </c>
      <c r="E904" s="109" t="str">
        <f>IF(编辑!K904="","",编辑!K904)</f>
        <v/>
      </c>
      <c r="F904" s="109">
        <f>IF(编辑!L904="","",编辑!L904)</f>
        <v>3002</v>
      </c>
      <c r="G904" s="109">
        <f>IF(编辑!N904="","",编辑!N904)</f>
        <v>1</v>
      </c>
      <c r="H904" s="109">
        <f>IF(编辑!O904="","",编辑!O904)</f>
        <v>1</v>
      </c>
      <c r="I904" s="109">
        <f>IF(编辑!P904="","",编辑!P904)</f>
        <v>300</v>
      </c>
      <c r="J904" s="109">
        <f>IF(编辑!Q904="","",编辑!Q904)</f>
        <v>3102</v>
      </c>
      <c r="K904" s="109">
        <f>IF(编辑!S904="","",编辑!S904)</f>
        <v>1</v>
      </c>
      <c r="L904" s="109">
        <f>IF(编辑!T904="","",编辑!T904)</f>
        <v>1</v>
      </c>
      <c r="M904" s="109">
        <f>IF(编辑!U904="","",编辑!U904)</f>
        <v>300</v>
      </c>
      <c r="N904" s="109">
        <f>IF(编辑!V904="","",编辑!V904)</f>
        <v>3402</v>
      </c>
      <c r="O904" s="109">
        <f>IF(编辑!X904="","",编辑!X904)</f>
        <v>1</v>
      </c>
      <c r="P904" s="109">
        <f>IF(编辑!Y904="","",编辑!Y904)</f>
        <v>1</v>
      </c>
      <c r="Q904" s="109">
        <f>IF(编辑!Z904="","",编辑!Z904)</f>
        <v>300</v>
      </c>
      <c r="R904" s="109" t="str">
        <f>IF(编辑!AA904="","",编辑!AA904)</f>
        <v/>
      </c>
      <c r="S904" s="109" t="str">
        <f>IF(编辑!AC904="","",编辑!AC904)</f>
        <v/>
      </c>
      <c r="T904" s="109" t="str">
        <f>IF(编辑!AD904="","",编辑!AD904)</f>
        <v/>
      </c>
      <c r="U904" s="109" t="str">
        <f>IF(编辑!AE904="","",编辑!AE904)</f>
        <v/>
      </c>
      <c r="V904" s="109" t="str">
        <f>IF(编辑!AF904="","",编辑!AF904)</f>
        <v/>
      </c>
      <c r="W904" s="109" t="str">
        <f>IF(编辑!AH904="","",编辑!AH904)</f>
        <v/>
      </c>
      <c r="X904" s="109" t="str">
        <f>IF(编辑!AI904="","",编辑!AI904)</f>
        <v/>
      </c>
      <c r="Y904" s="109" t="str">
        <f>IF(编辑!AJ904="","",编辑!AJ904)</f>
        <v/>
      </c>
      <c r="Z904" s="109" t="str">
        <f>IF(编辑!AK904="","",编辑!AK904)</f>
        <v/>
      </c>
      <c r="AA904" s="109" t="str">
        <f>IF(编辑!AM904="","",编辑!AM904)</f>
        <v/>
      </c>
      <c r="AB904" s="109" t="str">
        <f>IF(编辑!AN904="","",编辑!AN904)</f>
        <v/>
      </c>
      <c r="AC904" s="111" t="str">
        <f>IF(编辑!AO904="","",编辑!AO904)</f>
        <v/>
      </c>
    </row>
    <row r="905" spans="1:29">
      <c r="A905" s="109">
        <f>IF(编辑!A905="","",编辑!A905)</f>
        <v>140172</v>
      </c>
      <c r="B905" s="109" t="str">
        <f>IF(编辑!B905="","",编辑!B905)</f>
        <v>通缉任务</v>
      </c>
      <c r="C905" s="109">
        <f>IF(编辑!I905="","",编辑!I905)</f>
        <v>340</v>
      </c>
      <c r="D905" s="109">
        <f>IF(编辑!J905="","",编辑!J905)</f>
        <v>0</v>
      </c>
      <c r="E905" s="109" t="str">
        <f>IF(编辑!K905="","",编辑!K905)</f>
        <v/>
      </c>
      <c r="F905" s="109">
        <f>IF(编辑!L905="","",编辑!L905)</f>
        <v>3002</v>
      </c>
      <c r="G905" s="109">
        <f>IF(编辑!N905="","",编辑!N905)</f>
        <v>1</v>
      </c>
      <c r="H905" s="109">
        <f>IF(编辑!O905="","",编辑!O905)</f>
        <v>1</v>
      </c>
      <c r="I905" s="109">
        <f>IF(编辑!P905="","",编辑!P905)</f>
        <v>300</v>
      </c>
      <c r="J905" s="109">
        <f>IF(编辑!Q905="","",编辑!Q905)</f>
        <v>3102</v>
      </c>
      <c r="K905" s="109">
        <f>IF(编辑!S905="","",编辑!S905)</f>
        <v>1</v>
      </c>
      <c r="L905" s="109">
        <f>IF(编辑!T905="","",编辑!T905)</f>
        <v>1</v>
      </c>
      <c r="M905" s="109">
        <f>IF(编辑!U905="","",编辑!U905)</f>
        <v>300</v>
      </c>
      <c r="N905" s="109">
        <f>IF(编辑!V905="","",编辑!V905)</f>
        <v>3402</v>
      </c>
      <c r="O905" s="109">
        <f>IF(编辑!X905="","",编辑!X905)</f>
        <v>1</v>
      </c>
      <c r="P905" s="109">
        <f>IF(编辑!Y905="","",编辑!Y905)</f>
        <v>1</v>
      </c>
      <c r="Q905" s="109">
        <f>IF(编辑!Z905="","",编辑!Z905)</f>
        <v>300</v>
      </c>
      <c r="R905" s="109" t="str">
        <f>IF(编辑!AA905="","",编辑!AA905)</f>
        <v/>
      </c>
      <c r="S905" s="109" t="str">
        <f>IF(编辑!AC905="","",编辑!AC905)</f>
        <v/>
      </c>
      <c r="T905" s="109" t="str">
        <f>IF(编辑!AD905="","",编辑!AD905)</f>
        <v/>
      </c>
      <c r="U905" s="109" t="str">
        <f>IF(编辑!AE905="","",编辑!AE905)</f>
        <v/>
      </c>
      <c r="V905" s="109" t="str">
        <f>IF(编辑!AF905="","",编辑!AF905)</f>
        <v/>
      </c>
      <c r="W905" s="109" t="str">
        <f>IF(编辑!AH905="","",编辑!AH905)</f>
        <v/>
      </c>
      <c r="X905" s="109" t="str">
        <f>IF(编辑!AI905="","",编辑!AI905)</f>
        <v/>
      </c>
      <c r="Y905" s="109" t="str">
        <f>IF(编辑!AJ905="","",编辑!AJ905)</f>
        <v/>
      </c>
      <c r="Z905" s="109" t="str">
        <f>IF(编辑!AK905="","",编辑!AK905)</f>
        <v/>
      </c>
      <c r="AA905" s="109" t="str">
        <f>IF(编辑!AM905="","",编辑!AM905)</f>
        <v/>
      </c>
      <c r="AB905" s="109" t="str">
        <f>IF(编辑!AN905="","",编辑!AN905)</f>
        <v/>
      </c>
      <c r="AC905" s="111" t="str">
        <f>IF(编辑!AO905="","",编辑!AO905)</f>
        <v/>
      </c>
    </row>
    <row r="906" spans="1:29">
      <c r="A906" s="109">
        <f>IF(编辑!A906="","",编辑!A906)</f>
        <v>140173</v>
      </c>
      <c r="B906" s="109" t="str">
        <f>IF(编辑!B906="","",编辑!B906)</f>
        <v>通缉任务</v>
      </c>
      <c r="C906" s="109">
        <f>IF(编辑!I906="","",编辑!I906)</f>
        <v>340</v>
      </c>
      <c r="D906" s="109">
        <f>IF(编辑!J906="","",编辑!J906)</f>
        <v>0</v>
      </c>
      <c r="E906" s="109" t="str">
        <f>IF(编辑!K906="","",编辑!K906)</f>
        <v/>
      </c>
      <c r="F906" s="109">
        <f>IF(编辑!L906="","",编辑!L906)</f>
        <v>3002</v>
      </c>
      <c r="G906" s="109">
        <f>IF(编辑!N906="","",编辑!N906)</f>
        <v>1</v>
      </c>
      <c r="H906" s="109">
        <f>IF(编辑!O906="","",编辑!O906)</f>
        <v>1</v>
      </c>
      <c r="I906" s="109">
        <f>IF(编辑!P906="","",编辑!P906)</f>
        <v>300</v>
      </c>
      <c r="J906" s="109">
        <f>IF(编辑!Q906="","",编辑!Q906)</f>
        <v>3102</v>
      </c>
      <c r="K906" s="109">
        <f>IF(编辑!S906="","",编辑!S906)</f>
        <v>1</v>
      </c>
      <c r="L906" s="109">
        <f>IF(编辑!T906="","",编辑!T906)</f>
        <v>1</v>
      </c>
      <c r="M906" s="109">
        <f>IF(编辑!U906="","",编辑!U906)</f>
        <v>300</v>
      </c>
      <c r="N906" s="109">
        <f>IF(编辑!V906="","",编辑!V906)</f>
        <v>3402</v>
      </c>
      <c r="O906" s="109">
        <f>IF(编辑!X906="","",编辑!X906)</f>
        <v>1</v>
      </c>
      <c r="P906" s="109">
        <f>IF(编辑!Y906="","",编辑!Y906)</f>
        <v>1</v>
      </c>
      <c r="Q906" s="109">
        <f>IF(编辑!Z906="","",编辑!Z906)</f>
        <v>300</v>
      </c>
      <c r="R906" s="109" t="str">
        <f>IF(编辑!AA906="","",编辑!AA906)</f>
        <v/>
      </c>
      <c r="S906" s="109" t="str">
        <f>IF(编辑!AC906="","",编辑!AC906)</f>
        <v/>
      </c>
      <c r="T906" s="109" t="str">
        <f>IF(编辑!AD906="","",编辑!AD906)</f>
        <v/>
      </c>
      <c r="U906" s="109" t="str">
        <f>IF(编辑!AE906="","",编辑!AE906)</f>
        <v/>
      </c>
      <c r="V906" s="109" t="str">
        <f>IF(编辑!AF906="","",编辑!AF906)</f>
        <v/>
      </c>
      <c r="W906" s="109" t="str">
        <f>IF(编辑!AH906="","",编辑!AH906)</f>
        <v/>
      </c>
      <c r="X906" s="109" t="str">
        <f>IF(编辑!AI906="","",编辑!AI906)</f>
        <v/>
      </c>
      <c r="Y906" s="109" t="str">
        <f>IF(编辑!AJ906="","",编辑!AJ906)</f>
        <v/>
      </c>
      <c r="Z906" s="109" t="str">
        <f>IF(编辑!AK906="","",编辑!AK906)</f>
        <v/>
      </c>
      <c r="AA906" s="109" t="str">
        <f>IF(编辑!AM906="","",编辑!AM906)</f>
        <v/>
      </c>
      <c r="AB906" s="109" t="str">
        <f>IF(编辑!AN906="","",编辑!AN906)</f>
        <v/>
      </c>
      <c r="AC906" s="111" t="str">
        <f>IF(编辑!AO906="","",编辑!AO906)</f>
        <v/>
      </c>
    </row>
    <row r="907" spans="1:29">
      <c r="A907" s="109">
        <f>IF(编辑!A907="","",编辑!A907)</f>
        <v>140174</v>
      </c>
      <c r="B907" s="109" t="str">
        <f>IF(编辑!B907="","",编辑!B907)</f>
        <v>通缉任务</v>
      </c>
      <c r="C907" s="109">
        <f>IF(编辑!I907="","",编辑!I907)</f>
        <v>340</v>
      </c>
      <c r="D907" s="109">
        <f>IF(编辑!J907="","",编辑!J907)</f>
        <v>0</v>
      </c>
      <c r="E907" s="109" t="str">
        <f>IF(编辑!K907="","",编辑!K907)</f>
        <v/>
      </c>
      <c r="F907" s="109">
        <f>IF(编辑!L907="","",编辑!L907)</f>
        <v>3002</v>
      </c>
      <c r="G907" s="109">
        <f>IF(编辑!N907="","",编辑!N907)</f>
        <v>1</v>
      </c>
      <c r="H907" s="109">
        <f>IF(编辑!O907="","",编辑!O907)</f>
        <v>1</v>
      </c>
      <c r="I907" s="109">
        <f>IF(编辑!P907="","",编辑!P907)</f>
        <v>300</v>
      </c>
      <c r="J907" s="109">
        <f>IF(编辑!Q907="","",编辑!Q907)</f>
        <v>3102</v>
      </c>
      <c r="K907" s="109">
        <f>IF(编辑!S907="","",编辑!S907)</f>
        <v>1</v>
      </c>
      <c r="L907" s="109">
        <f>IF(编辑!T907="","",编辑!T907)</f>
        <v>1</v>
      </c>
      <c r="M907" s="109">
        <f>IF(编辑!U907="","",编辑!U907)</f>
        <v>300</v>
      </c>
      <c r="N907" s="109">
        <f>IF(编辑!V907="","",编辑!V907)</f>
        <v>3402</v>
      </c>
      <c r="O907" s="109">
        <f>IF(编辑!X907="","",编辑!X907)</f>
        <v>1</v>
      </c>
      <c r="P907" s="109">
        <f>IF(编辑!Y907="","",编辑!Y907)</f>
        <v>1</v>
      </c>
      <c r="Q907" s="109">
        <f>IF(编辑!Z907="","",编辑!Z907)</f>
        <v>300</v>
      </c>
      <c r="R907" s="109" t="str">
        <f>IF(编辑!AA907="","",编辑!AA907)</f>
        <v/>
      </c>
      <c r="S907" s="109" t="str">
        <f>IF(编辑!AC907="","",编辑!AC907)</f>
        <v/>
      </c>
      <c r="T907" s="109" t="str">
        <f>IF(编辑!AD907="","",编辑!AD907)</f>
        <v/>
      </c>
      <c r="U907" s="109" t="str">
        <f>IF(编辑!AE907="","",编辑!AE907)</f>
        <v/>
      </c>
      <c r="V907" s="109" t="str">
        <f>IF(编辑!AF907="","",编辑!AF907)</f>
        <v/>
      </c>
      <c r="W907" s="109" t="str">
        <f>IF(编辑!AH907="","",编辑!AH907)</f>
        <v/>
      </c>
      <c r="X907" s="109" t="str">
        <f>IF(编辑!AI907="","",编辑!AI907)</f>
        <v/>
      </c>
      <c r="Y907" s="109" t="str">
        <f>IF(编辑!AJ907="","",编辑!AJ907)</f>
        <v/>
      </c>
      <c r="Z907" s="109" t="str">
        <f>IF(编辑!AK907="","",编辑!AK907)</f>
        <v/>
      </c>
      <c r="AA907" s="109" t="str">
        <f>IF(编辑!AM907="","",编辑!AM907)</f>
        <v/>
      </c>
      <c r="AB907" s="109" t="str">
        <f>IF(编辑!AN907="","",编辑!AN907)</f>
        <v/>
      </c>
      <c r="AC907" s="111" t="str">
        <f>IF(编辑!AO907="","",编辑!AO907)</f>
        <v/>
      </c>
    </row>
    <row r="908" spans="1:29">
      <c r="A908" s="109">
        <f>IF(编辑!A908="","",编辑!A908)</f>
        <v>140175</v>
      </c>
      <c r="B908" s="109" t="str">
        <f>IF(编辑!B908="","",编辑!B908)</f>
        <v>通缉任务</v>
      </c>
      <c r="C908" s="109">
        <f>IF(编辑!I908="","",编辑!I908)</f>
        <v>340</v>
      </c>
      <c r="D908" s="109">
        <f>IF(编辑!J908="","",编辑!J908)</f>
        <v>0</v>
      </c>
      <c r="E908" s="109" t="str">
        <f>IF(编辑!K908="","",编辑!K908)</f>
        <v/>
      </c>
      <c r="F908" s="109">
        <f>IF(编辑!L908="","",编辑!L908)</f>
        <v>3002</v>
      </c>
      <c r="G908" s="109">
        <f>IF(编辑!N908="","",编辑!N908)</f>
        <v>1</v>
      </c>
      <c r="H908" s="109">
        <f>IF(编辑!O908="","",编辑!O908)</f>
        <v>1</v>
      </c>
      <c r="I908" s="109">
        <f>IF(编辑!P908="","",编辑!P908)</f>
        <v>300</v>
      </c>
      <c r="J908" s="109">
        <f>IF(编辑!Q908="","",编辑!Q908)</f>
        <v>3102</v>
      </c>
      <c r="K908" s="109">
        <f>IF(编辑!S908="","",编辑!S908)</f>
        <v>1</v>
      </c>
      <c r="L908" s="109">
        <f>IF(编辑!T908="","",编辑!T908)</f>
        <v>1</v>
      </c>
      <c r="M908" s="109">
        <f>IF(编辑!U908="","",编辑!U908)</f>
        <v>300</v>
      </c>
      <c r="N908" s="109">
        <f>IF(编辑!V908="","",编辑!V908)</f>
        <v>3402</v>
      </c>
      <c r="O908" s="109">
        <f>IF(编辑!X908="","",编辑!X908)</f>
        <v>1</v>
      </c>
      <c r="P908" s="109">
        <f>IF(编辑!Y908="","",编辑!Y908)</f>
        <v>1</v>
      </c>
      <c r="Q908" s="109">
        <f>IF(编辑!Z908="","",编辑!Z908)</f>
        <v>300</v>
      </c>
      <c r="R908" s="109" t="str">
        <f>IF(编辑!AA908="","",编辑!AA908)</f>
        <v/>
      </c>
      <c r="S908" s="109" t="str">
        <f>IF(编辑!AC908="","",编辑!AC908)</f>
        <v/>
      </c>
      <c r="T908" s="109" t="str">
        <f>IF(编辑!AD908="","",编辑!AD908)</f>
        <v/>
      </c>
      <c r="U908" s="109" t="str">
        <f>IF(编辑!AE908="","",编辑!AE908)</f>
        <v/>
      </c>
      <c r="V908" s="109" t="str">
        <f>IF(编辑!AF908="","",编辑!AF908)</f>
        <v/>
      </c>
      <c r="W908" s="109" t="str">
        <f>IF(编辑!AH908="","",编辑!AH908)</f>
        <v/>
      </c>
      <c r="X908" s="109" t="str">
        <f>IF(编辑!AI908="","",编辑!AI908)</f>
        <v/>
      </c>
      <c r="Y908" s="109" t="str">
        <f>IF(编辑!AJ908="","",编辑!AJ908)</f>
        <v/>
      </c>
      <c r="Z908" s="109" t="str">
        <f>IF(编辑!AK908="","",编辑!AK908)</f>
        <v/>
      </c>
      <c r="AA908" s="109" t="str">
        <f>IF(编辑!AM908="","",编辑!AM908)</f>
        <v/>
      </c>
      <c r="AB908" s="109" t="str">
        <f>IF(编辑!AN908="","",编辑!AN908)</f>
        <v/>
      </c>
      <c r="AC908" s="111" t="str">
        <f>IF(编辑!AO908="","",编辑!AO908)</f>
        <v/>
      </c>
    </row>
    <row r="909" spans="1:29">
      <c r="A909" s="109">
        <f>IF(编辑!A909="","",编辑!A909)</f>
        <v>140176</v>
      </c>
      <c r="B909" s="109" t="str">
        <f>IF(编辑!B909="","",编辑!B909)</f>
        <v>通缉任务</v>
      </c>
      <c r="C909" s="109">
        <f>IF(编辑!I909="","",编辑!I909)</f>
        <v>340</v>
      </c>
      <c r="D909" s="109">
        <f>IF(编辑!J909="","",编辑!J909)</f>
        <v>0</v>
      </c>
      <c r="E909" s="109" t="str">
        <f>IF(编辑!K909="","",编辑!K909)</f>
        <v/>
      </c>
      <c r="F909" s="109">
        <f>IF(编辑!L909="","",编辑!L909)</f>
        <v>3002</v>
      </c>
      <c r="G909" s="109">
        <f>IF(编辑!N909="","",编辑!N909)</f>
        <v>1</v>
      </c>
      <c r="H909" s="109">
        <f>IF(编辑!O909="","",编辑!O909)</f>
        <v>1</v>
      </c>
      <c r="I909" s="109">
        <f>IF(编辑!P909="","",编辑!P909)</f>
        <v>300</v>
      </c>
      <c r="J909" s="109">
        <f>IF(编辑!Q909="","",编辑!Q909)</f>
        <v>3102</v>
      </c>
      <c r="K909" s="109">
        <f>IF(编辑!S909="","",编辑!S909)</f>
        <v>1</v>
      </c>
      <c r="L909" s="109">
        <f>IF(编辑!T909="","",编辑!T909)</f>
        <v>1</v>
      </c>
      <c r="M909" s="109">
        <f>IF(编辑!U909="","",编辑!U909)</f>
        <v>300</v>
      </c>
      <c r="N909" s="109">
        <f>IF(编辑!V909="","",编辑!V909)</f>
        <v>3402</v>
      </c>
      <c r="O909" s="109">
        <f>IF(编辑!X909="","",编辑!X909)</f>
        <v>1</v>
      </c>
      <c r="P909" s="109">
        <f>IF(编辑!Y909="","",编辑!Y909)</f>
        <v>1</v>
      </c>
      <c r="Q909" s="109">
        <f>IF(编辑!Z909="","",编辑!Z909)</f>
        <v>300</v>
      </c>
      <c r="R909" s="109" t="str">
        <f>IF(编辑!AA909="","",编辑!AA909)</f>
        <v/>
      </c>
      <c r="S909" s="109" t="str">
        <f>IF(编辑!AC909="","",编辑!AC909)</f>
        <v/>
      </c>
      <c r="T909" s="109" t="str">
        <f>IF(编辑!AD909="","",编辑!AD909)</f>
        <v/>
      </c>
      <c r="U909" s="109" t="str">
        <f>IF(编辑!AE909="","",编辑!AE909)</f>
        <v/>
      </c>
      <c r="V909" s="109" t="str">
        <f>IF(编辑!AF909="","",编辑!AF909)</f>
        <v/>
      </c>
      <c r="W909" s="109" t="str">
        <f>IF(编辑!AH909="","",编辑!AH909)</f>
        <v/>
      </c>
      <c r="X909" s="109" t="str">
        <f>IF(编辑!AI909="","",编辑!AI909)</f>
        <v/>
      </c>
      <c r="Y909" s="109" t="str">
        <f>IF(编辑!AJ909="","",编辑!AJ909)</f>
        <v/>
      </c>
      <c r="Z909" s="109" t="str">
        <f>IF(编辑!AK909="","",编辑!AK909)</f>
        <v/>
      </c>
      <c r="AA909" s="109" t="str">
        <f>IF(编辑!AM909="","",编辑!AM909)</f>
        <v/>
      </c>
      <c r="AB909" s="109" t="str">
        <f>IF(编辑!AN909="","",编辑!AN909)</f>
        <v/>
      </c>
      <c r="AC909" s="111" t="str">
        <f>IF(编辑!AO909="","",编辑!AO909)</f>
        <v/>
      </c>
    </row>
    <row r="910" spans="1:29">
      <c r="A910" s="109">
        <f>IF(编辑!A910="","",编辑!A910)</f>
        <v>140177</v>
      </c>
      <c r="B910" s="109" t="str">
        <f>IF(编辑!B910="","",编辑!B910)</f>
        <v>通缉任务</v>
      </c>
      <c r="C910" s="109">
        <f>IF(编辑!I910="","",编辑!I910)</f>
        <v>340</v>
      </c>
      <c r="D910" s="109">
        <f>IF(编辑!J910="","",编辑!J910)</f>
        <v>0</v>
      </c>
      <c r="E910" s="109" t="str">
        <f>IF(编辑!K910="","",编辑!K910)</f>
        <v/>
      </c>
      <c r="F910" s="109">
        <f>IF(编辑!L910="","",编辑!L910)</f>
        <v>3002</v>
      </c>
      <c r="G910" s="109">
        <f>IF(编辑!N910="","",编辑!N910)</f>
        <v>1</v>
      </c>
      <c r="H910" s="109">
        <f>IF(编辑!O910="","",编辑!O910)</f>
        <v>1</v>
      </c>
      <c r="I910" s="109">
        <f>IF(编辑!P910="","",编辑!P910)</f>
        <v>300</v>
      </c>
      <c r="J910" s="109">
        <f>IF(编辑!Q910="","",编辑!Q910)</f>
        <v>3102</v>
      </c>
      <c r="K910" s="109">
        <f>IF(编辑!S910="","",编辑!S910)</f>
        <v>1</v>
      </c>
      <c r="L910" s="109">
        <f>IF(编辑!T910="","",编辑!T910)</f>
        <v>1</v>
      </c>
      <c r="M910" s="109">
        <f>IF(编辑!U910="","",编辑!U910)</f>
        <v>300</v>
      </c>
      <c r="N910" s="109">
        <f>IF(编辑!V910="","",编辑!V910)</f>
        <v>3402</v>
      </c>
      <c r="O910" s="109">
        <f>IF(编辑!X910="","",编辑!X910)</f>
        <v>1</v>
      </c>
      <c r="P910" s="109">
        <f>IF(编辑!Y910="","",编辑!Y910)</f>
        <v>1</v>
      </c>
      <c r="Q910" s="109">
        <f>IF(编辑!Z910="","",编辑!Z910)</f>
        <v>300</v>
      </c>
      <c r="R910" s="109" t="str">
        <f>IF(编辑!AA910="","",编辑!AA910)</f>
        <v/>
      </c>
      <c r="S910" s="109" t="str">
        <f>IF(编辑!AC910="","",编辑!AC910)</f>
        <v/>
      </c>
      <c r="T910" s="109" t="str">
        <f>IF(编辑!AD910="","",编辑!AD910)</f>
        <v/>
      </c>
      <c r="U910" s="109" t="str">
        <f>IF(编辑!AE910="","",编辑!AE910)</f>
        <v/>
      </c>
      <c r="V910" s="109" t="str">
        <f>IF(编辑!AF910="","",编辑!AF910)</f>
        <v/>
      </c>
      <c r="W910" s="109" t="str">
        <f>IF(编辑!AH910="","",编辑!AH910)</f>
        <v/>
      </c>
      <c r="X910" s="109" t="str">
        <f>IF(编辑!AI910="","",编辑!AI910)</f>
        <v/>
      </c>
      <c r="Y910" s="109" t="str">
        <f>IF(编辑!AJ910="","",编辑!AJ910)</f>
        <v/>
      </c>
      <c r="Z910" s="109" t="str">
        <f>IF(编辑!AK910="","",编辑!AK910)</f>
        <v/>
      </c>
      <c r="AA910" s="109" t="str">
        <f>IF(编辑!AM910="","",编辑!AM910)</f>
        <v/>
      </c>
      <c r="AB910" s="109" t="str">
        <f>IF(编辑!AN910="","",编辑!AN910)</f>
        <v/>
      </c>
      <c r="AC910" s="111" t="str">
        <f>IF(编辑!AO910="","",编辑!AO910)</f>
        <v/>
      </c>
    </row>
    <row r="911" spans="1:29">
      <c r="A911" s="109">
        <f>IF(编辑!A911="","",编辑!A911)</f>
        <v>140178</v>
      </c>
      <c r="B911" s="109" t="str">
        <f>IF(编辑!B911="","",编辑!B911)</f>
        <v>通缉任务</v>
      </c>
      <c r="C911" s="109">
        <f>IF(编辑!I911="","",编辑!I911)</f>
        <v>340</v>
      </c>
      <c r="D911" s="109">
        <f>IF(编辑!J911="","",编辑!J911)</f>
        <v>0</v>
      </c>
      <c r="E911" s="109" t="str">
        <f>IF(编辑!K911="","",编辑!K911)</f>
        <v/>
      </c>
      <c r="F911" s="109">
        <f>IF(编辑!L911="","",编辑!L911)</f>
        <v>3002</v>
      </c>
      <c r="G911" s="109">
        <f>IF(编辑!N911="","",编辑!N911)</f>
        <v>1</v>
      </c>
      <c r="H911" s="109">
        <f>IF(编辑!O911="","",编辑!O911)</f>
        <v>1</v>
      </c>
      <c r="I911" s="109">
        <f>IF(编辑!P911="","",编辑!P911)</f>
        <v>300</v>
      </c>
      <c r="J911" s="109">
        <f>IF(编辑!Q911="","",编辑!Q911)</f>
        <v>3102</v>
      </c>
      <c r="K911" s="109">
        <f>IF(编辑!S911="","",编辑!S911)</f>
        <v>1</v>
      </c>
      <c r="L911" s="109">
        <f>IF(编辑!T911="","",编辑!T911)</f>
        <v>1</v>
      </c>
      <c r="M911" s="109">
        <f>IF(编辑!U911="","",编辑!U911)</f>
        <v>300</v>
      </c>
      <c r="N911" s="109">
        <f>IF(编辑!V911="","",编辑!V911)</f>
        <v>3402</v>
      </c>
      <c r="O911" s="109">
        <f>IF(编辑!X911="","",编辑!X911)</f>
        <v>1</v>
      </c>
      <c r="P911" s="109">
        <f>IF(编辑!Y911="","",编辑!Y911)</f>
        <v>1</v>
      </c>
      <c r="Q911" s="109">
        <f>IF(编辑!Z911="","",编辑!Z911)</f>
        <v>300</v>
      </c>
      <c r="R911" s="109" t="str">
        <f>IF(编辑!AA911="","",编辑!AA911)</f>
        <v/>
      </c>
      <c r="S911" s="109" t="str">
        <f>IF(编辑!AC911="","",编辑!AC911)</f>
        <v/>
      </c>
      <c r="T911" s="109" t="str">
        <f>IF(编辑!AD911="","",编辑!AD911)</f>
        <v/>
      </c>
      <c r="U911" s="109" t="str">
        <f>IF(编辑!AE911="","",编辑!AE911)</f>
        <v/>
      </c>
      <c r="V911" s="109" t="str">
        <f>IF(编辑!AF911="","",编辑!AF911)</f>
        <v/>
      </c>
      <c r="W911" s="109" t="str">
        <f>IF(编辑!AH911="","",编辑!AH911)</f>
        <v/>
      </c>
      <c r="X911" s="109" t="str">
        <f>IF(编辑!AI911="","",编辑!AI911)</f>
        <v/>
      </c>
      <c r="Y911" s="109" t="str">
        <f>IF(编辑!AJ911="","",编辑!AJ911)</f>
        <v/>
      </c>
      <c r="Z911" s="109" t="str">
        <f>IF(编辑!AK911="","",编辑!AK911)</f>
        <v/>
      </c>
      <c r="AA911" s="109" t="str">
        <f>IF(编辑!AM911="","",编辑!AM911)</f>
        <v/>
      </c>
      <c r="AB911" s="109" t="str">
        <f>IF(编辑!AN911="","",编辑!AN911)</f>
        <v/>
      </c>
      <c r="AC911" s="111" t="str">
        <f>IF(编辑!AO911="","",编辑!AO911)</f>
        <v/>
      </c>
    </row>
    <row r="912" spans="1:29">
      <c r="A912" s="109">
        <f>IF(编辑!A912="","",编辑!A912)</f>
        <v>140179</v>
      </c>
      <c r="B912" s="109" t="str">
        <f>IF(编辑!B912="","",编辑!B912)</f>
        <v>通缉任务</v>
      </c>
      <c r="C912" s="109">
        <f>IF(编辑!I912="","",编辑!I912)</f>
        <v>340</v>
      </c>
      <c r="D912" s="109">
        <f>IF(编辑!J912="","",编辑!J912)</f>
        <v>0</v>
      </c>
      <c r="E912" s="109" t="str">
        <f>IF(编辑!K912="","",编辑!K912)</f>
        <v/>
      </c>
      <c r="F912" s="109">
        <f>IF(编辑!L912="","",编辑!L912)</f>
        <v>3002</v>
      </c>
      <c r="G912" s="109">
        <f>IF(编辑!N912="","",编辑!N912)</f>
        <v>1</v>
      </c>
      <c r="H912" s="109">
        <f>IF(编辑!O912="","",编辑!O912)</f>
        <v>1</v>
      </c>
      <c r="I912" s="109">
        <f>IF(编辑!P912="","",编辑!P912)</f>
        <v>300</v>
      </c>
      <c r="J912" s="109">
        <f>IF(编辑!Q912="","",编辑!Q912)</f>
        <v>3102</v>
      </c>
      <c r="K912" s="109">
        <f>IF(编辑!S912="","",编辑!S912)</f>
        <v>1</v>
      </c>
      <c r="L912" s="109">
        <f>IF(编辑!T912="","",编辑!T912)</f>
        <v>1</v>
      </c>
      <c r="M912" s="109">
        <f>IF(编辑!U912="","",编辑!U912)</f>
        <v>300</v>
      </c>
      <c r="N912" s="109">
        <f>IF(编辑!V912="","",编辑!V912)</f>
        <v>3402</v>
      </c>
      <c r="O912" s="109">
        <f>IF(编辑!X912="","",编辑!X912)</f>
        <v>1</v>
      </c>
      <c r="P912" s="109">
        <f>IF(编辑!Y912="","",编辑!Y912)</f>
        <v>1</v>
      </c>
      <c r="Q912" s="109">
        <f>IF(编辑!Z912="","",编辑!Z912)</f>
        <v>300</v>
      </c>
      <c r="R912" s="109" t="str">
        <f>IF(编辑!AA912="","",编辑!AA912)</f>
        <v/>
      </c>
      <c r="S912" s="109" t="str">
        <f>IF(编辑!AC912="","",编辑!AC912)</f>
        <v/>
      </c>
      <c r="T912" s="109" t="str">
        <f>IF(编辑!AD912="","",编辑!AD912)</f>
        <v/>
      </c>
      <c r="U912" s="109" t="str">
        <f>IF(编辑!AE912="","",编辑!AE912)</f>
        <v/>
      </c>
      <c r="V912" s="109" t="str">
        <f>IF(编辑!AF912="","",编辑!AF912)</f>
        <v/>
      </c>
      <c r="W912" s="109" t="str">
        <f>IF(编辑!AH912="","",编辑!AH912)</f>
        <v/>
      </c>
      <c r="X912" s="109" t="str">
        <f>IF(编辑!AI912="","",编辑!AI912)</f>
        <v/>
      </c>
      <c r="Y912" s="109" t="str">
        <f>IF(编辑!AJ912="","",编辑!AJ912)</f>
        <v/>
      </c>
      <c r="Z912" s="109" t="str">
        <f>IF(编辑!AK912="","",编辑!AK912)</f>
        <v/>
      </c>
      <c r="AA912" s="109" t="str">
        <f>IF(编辑!AM912="","",编辑!AM912)</f>
        <v/>
      </c>
      <c r="AB912" s="109" t="str">
        <f>IF(编辑!AN912="","",编辑!AN912)</f>
        <v/>
      </c>
      <c r="AC912" s="111" t="str">
        <f>IF(编辑!AO912="","",编辑!AO912)</f>
        <v/>
      </c>
    </row>
    <row r="913" spans="1:29">
      <c r="A913" s="109">
        <f>IF(编辑!A913="","",编辑!A913)</f>
        <v>140180</v>
      </c>
      <c r="B913" s="109" t="str">
        <f>IF(编辑!B913="","",编辑!B913)</f>
        <v>通缉任务</v>
      </c>
      <c r="C913" s="109">
        <f>IF(编辑!I913="","",编辑!I913)</f>
        <v>340</v>
      </c>
      <c r="D913" s="109">
        <f>IF(编辑!J913="","",编辑!J913)</f>
        <v>0</v>
      </c>
      <c r="E913" s="109" t="str">
        <f>IF(编辑!K913="","",编辑!K913)</f>
        <v/>
      </c>
      <c r="F913" s="109">
        <f>IF(编辑!L913="","",编辑!L913)</f>
        <v>3002</v>
      </c>
      <c r="G913" s="109">
        <f>IF(编辑!N913="","",编辑!N913)</f>
        <v>1</v>
      </c>
      <c r="H913" s="109">
        <f>IF(编辑!O913="","",编辑!O913)</f>
        <v>1</v>
      </c>
      <c r="I913" s="109">
        <f>IF(编辑!P913="","",编辑!P913)</f>
        <v>300</v>
      </c>
      <c r="J913" s="109">
        <f>IF(编辑!Q913="","",编辑!Q913)</f>
        <v>3102</v>
      </c>
      <c r="K913" s="109">
        <f>IF(编辑!S913="","",编辑!S913)</f>
        <v>1</v>
      </c>
      <c r="L913" s="109">
        <f>IF(编辑!T913="","",编辑!T913)</f>
        <v>1</v>
      </c>
      <c r="M913" s="109">
        <f>IF(编辑!U913="","",编辑!U913)</f>
        <v>300</v>
      </c>
      <c r="N913" s="109">
        <f>IF(编辑!V913="","",编辑!V913)</f>
        <v>3402</v>
      </c>
      <c r="O913" s="109">
        <f>IF(编辑!X913="","",编辑!X913)</f>
        <v>1</v>
      </c>
      <c r="P913" s="109">
        <f>IF(编辑!Y913="","",编辑!Y913)</f>
        <v>1</v>
      </c>
      <c r="Q913" s="109">
        <f>IF(编辑!Z913="","",编辑!Z913)</f>
        <v>300</v>
      </c>
      <c r="R913" s="109" t="str">
        <f>IF(编辑!AA913="","",编辑!AA913)</f>
        <v/>
      </c>
      <c r="S913" s="109" t="str">
        <f>IF(编辑!AC913="","",编辑!AC913)</f>
        <v/>
      </c>
      <c r="T913" s="109" t="str">
        <f>IF(编辑!AD913="","",编辑!AD913)</f>
        <v/>
      </c>
      <c r="U913" s="109" t="str">
        <f>IF(编辑!AE913="","",编辑!AE913)</f>
        <v/>
      </c>
      <c r="V913" s="109" t="str">
        <f>IF(编辑!AF913="","",编辑!AF913)</f>
        <v/>
      </c>
      <c r="W913" s="109" t="str">
        <f>IF(编辑!AH913="","",编辑!AH913)</f>
        <v/>
      </c>
      <c r="X913" s="109" t="str">
        <f>IF(编辑!AI913="","",编辑!AI913)</f>
        <v/>
      </c>
      <c r="Y913" s="109" t="str">
        <f>IF(编辑!AJ913="","",编辑!AJ913)</f>
        <v/>
      </c>
      <c r="Z913" s="109" t="str">
        <f>IF(编辑!AK913="","",编辑!AK913)</f>
        <v/>
      </c>
      <c r="AA913" s="109" t="str">
        <f>IF(编辑!AM913="","",编辑!AM913)</f>
        <v/>
      </c>
      <c r="AB913" s="109" t="str">
        <f>IF(编辑!AN913="","",编辑!AN913)</f>
        <v/>
      </c>
      <c r="AC913" s="111" t="str">
        <f>IF(编辑!AO913="","",编辑!AO913)</f>
        <v/>
      </c>
    </row>
    <row r="914" spans="1:29">
      <c r="A914" s="109">
        <f>IF(编辑!A914="","",编辑!A914)</f>
        <v>140181</v>
      </c>
      <c r="B914" s="109" t="str">
        <f>IF(编辑!B914="","",编辑!B914)</f>
        <v>通缉任务</v>
      </c>
      <c r="C914" s="109">
        <f>IF(编辑!I914="","",编辑!I914)</f>
        <v>480</v>
      </c>
      <c r="D914" s="109">
        <f>IF(编辑!J914="","",编辑!J914)</f>
        <v>0</v>
      </c>
      <c r="E914" s="109" t="str">
        <f>IF(编辑!K914="","",编辑!K914)</f>
        <v/>
      </c>
      <c r="F914" s="109">
        <f>IF(编辑!L914="","",编辑!L914)</f>
        <v>3003</v>
      </c>
      <c r="G914" s="109">
        <f>IF(编辑!N914="","",编辑!N914)</f>
        <v>1</v>
      </c>
      <c r="H914" s="109">
        <f>IF(编辑!O914="","",编辑!O914)</f>
        <v>1</v>
      </c>
      <c r="I914" s="109">
        <f>IF(编辑!P914="","",编辑!P914)</f>
        <v>200</v>
      </c>
      <c r="J914" s="109">
        <f>IF(编辑!Q914="","",编辑!Q914)</f>
        <v>3103</v>
      </c>
      <c r="K914" s="109">
        <f>IF(编辑!S914="","",编辑!S914)</f>
        <v>1</v>
      </c>
      <c r="L914" s="109">
        <f>IF(编辑!T914="","",编辑!T914)</f>
        <v>1</v>
      </c>
      <c r="M914" s="109">
        <f>IF(编辑!U914="","",编辑!U914)</f>
        <v>200</v>
      </c>
      <c r="N914" s="109">
        <f>IF(编辑!V914="","",编辑!V914)</f>
        <v>3403</v>
      </c>
      <c r="O914" s="109">
        <f>IF(编辑!X914="","",编辑!X914)</f>
        <v>1</v>
      </c>
      <c r="P914" s="109">
        <f>IF(编辑!Y914="","",编辑!Y914)</f>
        <v>1</v>
      </c>
      <c r="Q914" s="109">
        <f>IF(编辑!Z914="","",编辑!Z914)</f>
        <v>200</v>
      </c>
      <c r="R914" s="109" t="str">
        <f>IF(编辑!AA914="","",编辑!AA914)</f>
        <v/>
      </c>
      <c r="S914" s="109" t="str">
        <f>IF(编辑!AC914="","",编辑!AC914)</f>
        <v/>
      </c>
      <c r="T914" s="109" t="str">
        <f>IF(编辑!AD914="","",编辑!AD914)</f>
        <v/>
      </c>
      <c r="U914" s="109" t="str">
        <f>IF(编辑!AE914="","",编辑!AE914)</f>
        <v/>
      </c>
      <c r="V914" s="109" t="str">
        <f>IF(编辑!AF914="","",编辑!AF914)</f>
        <v/>
      </c>
      <c r="W914" s="109" t="str">
        <f>IF(编辑!AH914="","",编辑!AH914)</f>
        <v/>
      </c>
      <c r="X914" s="109" t="str">
        <f>IF(编辑!AI914="","",编辑!AI914)</f>
        <v/>
      </c>
      <c r="Y914" s="109" t="str">
        <f>IF(编辑!AJ914="","",编辑!AJ914)</f>
        <v/>
      </c>
      <c r="Z914" s="109" t="str">
        <f>IF(编辑!AK914="","",编辑!AK914)</f>
        <v/>
      </c>
      <c r="AA914" s="109" t="str">
        <f>IF(编辑!AM914="","",编辑!AM914)</f>
        <v/>
      </c>
      <c r="AB914" s="109" t="str">
        <f>IF(编辑!AN914="","",编辑!AN914)</f>
        <v/>
      </c>
      <c r="AC914" s="111" t="str">
        <f>IF(编辑!AO914="","",编辑!AO914)</f>
        <v/>
      </c>
    </row>
    <row r="915" spans="1:29">
      <c r="A915" s="109">
        <f>IF(编辑!A915="","",编辑!A915)</f>
        <v>140182</v>
      </c>
      <c r="B915" s="109" t="str">
        <f>IF(编辑!B915="","",编辑!B915)</f>
        <v>通缉任务</v>
      </c>
      <c r="C915" s="109">
        <f>IF(编辑!I915="","",编辑!I915)</f>
        <v>480</v>
      </c>
      <c r="D915" s="109">
        <f>IF(编辑!J915="","",编辑!J915)</f>
        <v>0</v>
      </c>
      <c r="E915" s="109" t="str">
        <f>IF(编辑!K915="","",编辑!K915)</f>
        <v/>
      </c>
      <c r="F915" s="109">
        <f>IF(编辑!L915="","",编辑!L915)</f>
        <v>3003</v>
      </c>
      <c r="G915" s="109">
        <f>IF(编辑!N915="","",编辑!N915)</f>
        <v>1</v>
      </c>
      <c r="H915" s="109">
        <f>IF(编辑!O915="","",编辑!O915)</f>
        <v>1</v>
      </c>
      <c r="I915" s="109">
        <f>IF(编辑!P915="","",编辑!P915)</f>
        <v>200</v>
      </c>
      <c r="J915" s="109">
        <f>IF(编辑!Q915="","",编辑!Q915)</f>
        <v>3103</v>
      </c>
      <c r="K915" s="109">
        <f>IF(编辑!S915="","",编辑!S915)</f>
        <v>1</v>
      </c>
      <c r="L915" s="109">
        <f>IF(编辑!T915="","",编辑!T915)</f>
        <v>1</v>
      </c>
      <c r="M915" s="109">
        <f>IF(编辑!U915="","",编辑!U915)</f>
        <v>200</v>
      </c>
      <c r="N915" s="109">
        <f>IF(编辑!V915="","",编辑!V915)</f>
        <v>3403</v>
      </c>
      <c r="O915" s="109">
        <f>IF(编辑!X915="","",编辑!X915)</f>
        <v>1</v>
      </c>
      <c r="P915" s="109">
        <f>IF(编辑!Y915="","",编辑!Y915)</f>
        <v>1</v>
      </c>
      <c r="Q915" s="109">
        <f>IF(编辑!Z915="","",编辑!Z915)</f>
        <v>200</v>
      </c>
      <c r="R915" s="109" t="str">
        <f>IF(编辑!AA915="","",编辑!AA915)</f>
        <v/>
      </c>
      <c r="S915" s="109" t="str">
        <f>IF(编辑!AC915="","",编辑!AC915)</f>
        <v/>
      </c>
      <c r="T915" s="109" t="str">
        <f>IF(编辑!AD915="","",编辑!AD915)</f>
        <v/>
      </c>
      <c r="U915" s="109" t="str">
        <f>IF(编辑!AE915="","",编辑!AE915)</f>
        <v/>
      </c>
      <c r="V915" s="109" t="str">
        <f>IF(编辑!AF915="","",编辑!AF915)</f>
        <v/>
      </c>
      <c r="W915" s="109" t="str">
        <f>IF(编辑!AH915="","",编辑!AH915)</f>
        <v/>
      </c>
      <c r="X915" s="109" t="str">
        <f>IF(编辑!AI915="","",编辑!AI915)</f>
        <v/>
      </c>
      <c r="Y915" s="109" t="str">
        <f>IF(编辑!AJ915="","",编辑!AJ915)</f>
        <v/>
      </c>
      <c r="Z915" s="109" t="str">
        <f>IF(编辑!AK915="","",编辑!AK915)</f>
        <v/>
      </c>
      <c r="AA915" s="109" t="str">
        <f>IF(编辑!AM915="","",编辑!AM915)</f>
        <v/>
      </c>
      <c r="AB915" s="109" t="str">
        <f>IF(编辑!AN915="","",编辑!AN915)</f>
        <v/>
      </c>
      <c r="AC915" s="111" t="str">
        <f>IF(编辑!AO915="","",编辑!AO915)</f>
        <v/>
      </c>
    </row>
    <row r="916" spans="1:29">
      <c r="A916" s="109">
        <f>IF(编辑!A916="","",编辑!A916)</f>
        <v>140183</v>
      </c>
      <c r="B916" s="109" t="str">
        <f>IF(编辑!B916="","",编辑!B916)</f>
        <v>通缉任务</v>
      </c>
      <c r="C916" s="109">
        <f>IF(编辑!I916="","",编辑!I916)</f>
        <v>480</v>
      </c>
      <c r="D916" s="109">
        <f>IF(编辑!J916="","",编辑!J916)</f>
        <v>0</v>
      </c>
      <c r="E916" s="109" t="str">
        <f>IF(编辑!K916="","",编辑!K916)</f>
        <v/>
      </c>
      <c r="F916" s="109">
        <f>IF(编辑!L916="","",编辑!L916)</f>
        <v>3003</v>
      </c>
      <c r="G916" s="109">
        <f>IF(编辑!N916="","",编辑!N916)</f>
        <v>1</v>
      </c>
      <c r="H916" s="109">
        <f>IF(编辑!O916="","",编辑!O916)</f>
        <v>1</v>
      </c>
      <c r="I916" s="109">
        <f>IF(编辑!P916="","",编辑!P916)</f>
        <v>200</v>
      </c>
      <c r="J916" s="109">
        <f>IF(编辑!Q916="","",编辑!Q916)</f>
        <v>3103</v>
      </c>
      <c r="K916" s="109">
        <f>IF(编辑!S916="","",编辑!S916)</f>
        <v>1</v>
      </c>
      <c r="L916" s="109">
        <f>IF(编辑!T916="","",编辑!T916)</f>
        <v>1</v>
      </c>
      <c r="M916" s="109">
        <f>IF(编辑!U916="","",编辑!U916)</f>
        <v>200</v>
      </c>
      <c r="N916" s="109">
        <f>IF(编辑!V916="","",编辑!V916)</f>
        <v>3403</v>
      </c>
      <c r="O916" s="109">
        <f>IF(编辑!X916="","",编辑!X916)</f>
        <v>1</v>
      </c>
      <c r="P916" s="109">
        <f>IF(编辑!Y916="","",编辑!Y916)</f>
        <v>1</v>
      </c>
      <c r="Q916" s="109">
        <f>IF(编辑!Z916="","",编辑!Z916)</f>
        <v>200</v>
      </c>
      <c r="R916" s="109" t="str">
        <f>IF(编辑!AA916="","",编辑!AA916)</f>
        <v/>
      </c>
      <c r="S916" s="109" t="str">
        <f>IF(编辑!AC916="","",编辑!AC916)</f>
        <v/>
      </c>
      <c r="T916" s="109" t="str">
        <f>IF(编辑!AD916="","",编辑!AD916)</f>
        <v/>
      </c>
      <c r="U916" s="109" t="str">
        <f>IF(编辑!AE916="","",编辑!AE916)</f>
        <v/>
      </c>
      <c r="V916" s="109" t="str">
        <f>IF(编辑!AF916="","",编辑!AF916)</f>
        <v/>
      </c>
      <c r="W916" s="109" t="str">
        <f>IF(编辑!AH916="","",编辑!AH916)</f>
        <v/>
      </c>
      <c r="X916" s="109" t="str">
        <f>IF(编辑!AI916="","",编辑!AI916)</f>
        <v/>
      </c>
      <c r="Y916" s="109" t="str">
        <f>IF(编辑!AJ916="","",编辑!AJ916)</f>
        <v/>
      </c>
      <c r="Z916" s="109" t="str">
        <f>IF(编辑!AK916="","",编辑!AK916)</f>
        <v/>
      </c>
      <c r="AA916" s="109" t="str">
        <f>IF(编辑!AM916="","",编辑!AM916)</f>
        <v/>
      </c>
      <c r="AB916" s="109" t="str">
        <f>IF(编辑!AN916="","",编辑!AN916)</f>
        <v/>
      </c>
      <c r="AC916" s="111" t="str">
        <f>IF(编辑!AO916="","",编辑!AO916)</f>
        <v/>
      </c>
    </row>
    <row r="917" spans="1:29">
      <c r="A917" s="109">
        <f>IF(编辑!A917="","",编辑!A917)</f>
        <v>140184</v>
      </c>
      <c r="B917" s="109" t="str">
        <f>IF(编辑!B917="","",编辑!B917)</f>
        <v>通缉任务</v>
      </c>
      <c r="C917" s="109">
        <f>IF(编辑!I917="","",编辑!I917)</f>
        <v>480</v>
      </c>
      <c r="D917" s="109">
        <f>IF(编辑!J917="","",编辑!J917)</f>
        <v>0</v>
      </c>
      <c r="E917" s="109" t="str">
        <f>IF(编辑!K917="","",编辑!K917)</f>
        <v/>
      </c>
      <c r="F917" s="109">
        <f>IF(编辑!L917="","",编辑!L917)</f>
        <v>3003</v>
      </c>
      <c r="G917" s="109">
        <f>IF(编辑!N917="","",编辑!N917)</f>
        <v>1</v>
      </c>
      <c r="H917" s="109">
        <f>IF(编辑!O917="","",编辑!O917)</f>
        <v>1</v>
      </c>
      <c r="I917" s="109">
        <f>IF(编辑!P917="","",编辑!P917)</f>
        <v>200</v>
      </c>
      <c r="J917" s="109">
        <f>IF(编辑!Q917="","",编辑!Q917)</f>
        <v>3103</v>
      </c>
      <c r="K917" s="109">
        <f>IF(编辑!S917="","",编辑!S917)</f>
        <v>1</v>
      </c>
      <c r="L917" s="109">
        <f>IF(编辑!T917="","",编辑!T917)</f>
        <v>1</v>
      </c>
      <c r="M917" s="109">
        <f>IF(编辑!U917="","",编辑!U917)</f>
        <v>200</v>
      </c>
      <c r="N917" s="109">
        <f>IF(编辑!V917="","",编辑!V917)</f>
        <v>3403</v>
      </c>
      <c r="O917" s="109">
        <f>IF(编辑!X917="","",编辑!X917)</f>
        <v>1</v>
      </c>
      <c r="P917" s="109">
        <f>IF(编辑!Y917="","",编辑!Y917)</f>
        <v>1</v>
      </c>
      <c r="Q917" s="109">
        <f>IF(编辑!Z917="","",编辑!Z917)</f>
        <v>200</v>
      </c>
      <c r="R917" s="109" t="str">
        <f>IF(编辑!AA917="","",编辑!AA917)</f>
        <v/>
      </c>
      <c r="S917" s="109" t="str">
        <f>IF(编辑!AC917="","",编辑!AC917)</f>
        <v/>
      </c>
      <c r="T917" s="109" t="str">
        <f>IF(编辑!AD917="","",编辑!AD917)</f>
        <v/>
      </c>
      <c r="U917" s="109" t="str">
        <f>IF(编辑!AE917="","",编辑!AE917)</f>
        <v/>
      </c>
      <c r="V917" s="109" t="str">
        <f>IF(编辑!AF917="","",编辑!AF917)</f>
        <v/>
      </c>
      <c r="W917" s="109" t="str">
        <f>IF(编辑!AH917="","",编辑!AH917)</f>
        <v/>
      </c>
      <c r="X917" s="109" t="str">
        <f>IF(编辑!AI917="","",编辑!AI917)</f>
        <v/>
      </c>
      <c r="Y917" s="109" t="str">
        <f>IF(编辑!AJ917="","",编辑!AJ917)</f>
        <v/>
      </c>
      <c r="Z917" s="109" t="str">
        <f>IF(编辑!AK917="","",编辑!AK917)</f>
        <v/>
      </c>
      <c r="AA917" s="109" t="str">
        <f>IF(编辑!AM917="","",编辑!AM917)</f>
        <v/>
      </c>
      <c r="AB917" s="109" t="str">
        <f>IF(编辑!AN917="","",编辑!AN917)</f>
        <v/>
      </c>
      <c r="AC917" s="111" t="str">
        <f>IF(编辑!AO917="","",编辑!AO917)</f>
        <v/>
      </c>
    </row>
    <row r="918" spans="1:29">
      <c r="A918" s="109">
        <f>IF(编辑!A918="","",编辑!A918)</f>
        <v>140185</v>
      </c>
      <c r="B918" s="109" t="str">
        <f>IF(编辑!B918="","",编辑!B918)</f>
        <v>通缉任务</v>
      </c>
      <c r="C918" s="109">
        <f>IF(编辑!I918="","",编辑!I918)</f>
        <v>480</v>
      </c>
      <c r="D918" s="109">
        <f>IF(编辑!J918="","",编辑!J918)</f>
        <v>0</v>
      </c>
      <c r="E918" s="109" t="str">
        <f>IF(编辑!K918="","",编辑!K918)</f>
        <v/>
      </c>
      <c r="F918" s="109">
        <f>IF(编辑!L918="","",编辑!L918)</f>
        <v>3003</v>
      </c>
      <c r="G918" s="109">
        <f>IF(编辑!N918="","",编辑!N918)</f>
        <v>1</v>
      </c>
      <c r="H918" s="109">
        <f>IF(编辑!O918="","",编辑!O918)</f>
        <v>1</v>
      </c>
      <c r="I918" s="109">
        <f>IF(编辑!P918="","",编辑!P918)</f>
        <v>200</v>
      </c>
      <c r="J918" s="109">
        <f>IF(编辑!Q918="","",编辑!Q918)</f>
        <v>3103</v>
      </c>
      <c r="K918" s="109">
        <f>IF(编辑!S918="","",编辑!S918)</f>
        <v>1</v>
      </c>
      <c r="L918" s="109">
        <f>IF(编辑!T918="","",编辑!T918)</f>
        <v>1</v>
      </c>
      <c r="M918" s="109">
        <f>IF(编辑!U918="","",编辑!U918)</f>
        <v>200</v>
      </c>
      <c r="N918" s="109">
        <f>IF(编辑!V918="","",编辑!V918)</f>
        <v>3403</v>
      </c>
      <c r="O918" s="109">
        <f>IF(编辑!X918="","",编辑!X918)</f>
        <v>1</v>
      </c>
      <c r="P918" s="109">
        <f>IF(编辑!Y918="","",编辑!Y918)</f>
        <v>1</v>
      </c>
      <c r="Q918" s="109">
        <f>IF(编辑!Z918="","",编辑!Z918)</f>
        <v>200</v>
      </c>
      <c r="R918" s="109" t="str">
        <f>IF(编辑!AA918="","",编辑!AA918)</f>
        <v/>
      </c>
      <c r="S918" s="109" t="str">
        <f>IF(编辑!AC918="","",编辑!AC918)</f>
        <v/>
      </c>
      <c r="T918" s="109" t="str">
        <f>IF(编辑!AD918="","",编辑!AD918)</f>
        <v/>
      </c>
      <c r="U918" s="109" t="str">
        <f>IF(编辑!AE918="","",编辑!AE918)</f>
        <v/>
      </c>
      <c r="V918" s="109" t="str">
        <f>IF(编辑!AF918="","",编辑!AF918)</f>
        <v/>
      </c>
      <c r="W918" s="109" t="str">
        <f>IF(编辑!AH918="","",编辑!AH918)</f>
        <v/>
      </c>
      <c r="X918" s="109" t="str">
        <f>IF(编辑!AI918="","",编辑!AI918)</f>
        <v/>
      </c>
      <c r="Y918" s="109" t="str">
        <f>IF(编辑!AJ918="","",编辑!AJ918)</f>
        <v/>
      </c>
      <c r="Z918" s="109" t="str">
        <f>IF(编辑!AK918="","",编辑!AK918)</f>
        <v/>
      </c>
      <c r="AA918" s="109" t="str">
        <f>IF(编辑!AM918="","",编辑!AM918)</f>
        <v/>
      </c>
      <c r="AB918" s="109" t="str">
        <f>IF(编辑!AN918="","",编辑!AN918)</f>
        <v/>
      </c>
      <c r="AC918" s="111" t="str">
        <f>IF(编辑!AO918="","",编辑!AO918)</f>
        <v/>
      </c>
    </row>
    <row r="919" spans="1:29">
      <c r="A919" s="109">
        <f>IF(编辑!A919="","",编辑!A919)</f>
        <v>140186</v>
      </c>
      <c r="B919" s="109" t="str">
        <f>IF(编辑!B919="","",编辑!B919)</f>
        <v>通缉任务</v>
      </c>
      <c r="C919" s="109">
        <f>IF(编辑!I919="","",编辑!I919)</f>
        <v>480</v>
      </c>
      <c r="D919" s="109">
        <f>IF(编辑!J919="","",编辑!J919)</f>
        <v>0</v>
      </c>
      <c r="E919" s="109" t="str">
        <f>IF(编辑!K919="","",编辑!K919)</f>
        <v/>
      </c>
      <c r="F919" s="109">
        <f>IF(编辑!L919="","",编辑!L919)</f>
        <v>3003</v>
      </c>
      <c r="G919" s="109">
        <f>IF(编辑!N919="","",编辑!N919)</f>
        <v>1</v>
      </c>
      <c r="H919" s="109">
        <f>IF(编辑!O919="","",编辑!O919)</f>
        <v>1</v>
      </c>
      <c r="I919" s="109">
        <f>IF(编辑!P919="","",编辑!P919)</f>
        <v>200</v>
      </c>
      <c r="J919" s="109">
        <f>IF(编辑!Q919="","",编辑!Q919)</f>
        <v>3103</v>
      </c>
      <c r="K919" s="109">
        <f>IF(编辑!S919="","",编辑!S919)</f>
        <v>1</v>
      </c>
      <c r="L919" s="109">
        <f>IF(编辑!T919="","",编辑!T919)</f>
        <v>1</v>
      </c>
      <c r="M919" s="109">
        <f>IF(编辑!U919="","",编辑!U919)</f>
        <v>200</v>
      </c>
      <c r="N919" s="109">
        <f>IF(编辑!V919="","",编辑!V919)</f>
        <v>3403</v>
      </c>
      <c r="O919" s="109">
        <f>IF(编辑!X919="","",编辑!X919)</f>
        <v>1</v>
      </c>
      <c r="P919" s="109">
        <f>IF(编辑!Y919="","",编辑!Y919)</f>
        <v>1</v>
      </c>
      <c r="Q919" s="109">
        <f>IF(编辑!Z919="","",编辑!Z919)</f>
        <v>200</v>
      </c>
      <c r="R919" s="109" t="str">
        <f>IF(编辑!AA919="","",编辑!AA919)</f>
        <v/>
      </c>
      <c r="S919" s="109" t="str">
        <f>IF(编辑!AC919="","",编辑!AC919)</f>
        <v/>
      </c>
      <c r="T919" s="109" t="str">
        <f>IF(编辑!AD919="","",编辑!AD919)</f>
        <v/>
      </c>
      <c r="U919" s="109" t="str">
        <f>IF(编辑!AE919="","",编辑!AE919)</f>
        <v/>
      </c>
      <c r="V919" s="109" t="str">
        <f>IF(编辑!AF919="","",编辑!AF919)</f>
        <v/>
      </c>
      <c r="W919" s="109" t="str">
        <f>IF(编辑!AH919="","",编辑!AH919)</f>
        <v/>
      </c>
      <c r="X919" s="109" t="str">
        <f>IF(编辑!AI919="","",编辑!AI919)</f>
        <v/>
      </c>
      <c r="Y919" s="109" t="str">
        <f>IF(编辑!AJ919="","",编辑!AJ919)</f>
        <v/>
      </c>
      <c r="Z919" s="109" t="str">
        <f>IF(编辑!AK919="","",编辑!AK919)</f>
        <v/>
      </c>
      <c r="AA919" s="109" t="str">
        <f>IF(编辑!AM919="","",编辑!AM919)</f>
        <v/>
      </c>
      <c r="AB919" s="109" t="str">
        <f>IF(编辑!AN919="","",编辑!AN919)</f>
        <v/>
      </c>
      <c r="AC919" s="111" t="str">
        <f>IF(编辑!AO919="","",编辑!AO919)</f>
        <v/>
      </c>
    </row>
    <row r="920" spans="1:29">
      <c r="A920" s="109">
        <f>IF(编辑!A920="","",编辑!A920)</f>
        <v>140187</v>
      </c>
      <c r="B920" s="109" t="str">
        <f>IF(编辑!B920="","",编辑!B920)</f>
        <v>通缉任务</v>
      </c>
      <c r="C920" s="109">
        <f>IF(编辑!I920="","",编辑!I920)</f>
        <v>480</v>
      </c>
      <c r="D920" s="109">
        <f>IF(编辑!J920="","",编辑!J920)</f>
        <v>0</v>
      </c>
      <c r="E920" s="109" t="str">
        <f>IF(编辑!K920="","",编辑!K920)</f>
        <v/>
      </c>
      <c r="F920" s="109">
        <f>IF(编辑!L920="","",编辑!L920)</f>
        <v>3003</v>
      </c>
      <c r="G920" s="109">
        <f>IF(编辑!N920="","",编辑!N920)</f>
        <v>1</v>
      </c>
      <c r="H920" s="109">
        <f>IF(编辑!O920="","",编辑!O920)</f>
        <v>1</v>
      </c>
      <c r="I920" s="109">
        <f>IF(编辑!P920="","",编辑!P920)</f>
        <v>200</v>
      </c>
      <c r="J920" s="109">
        <f>IF(编辑!Q920="","",编辑!Q920)</f>
        <v>3103</v>
      </c>
      <c r="K920" s="109">
        <f>IF(编辑!S920="","",编辑!S920)</f>
        <v>1</v>
      </c>
      <c r="L920" s="109">
        <f>IF(编辑!T920="","",编辑!T920)</f>
        <v>1</v>
      </c>
      <c r="M920" s="109">
        <f>IF(编辑!U920="","",编辑!U920)</f>
        <v>200</v>
      </c>
      <c r="N920" s="109">
        <f>IF(编辑!V920="","",编辑!V920)</f>
        <v>3403</v>
      </c>
      <c r="O920" s="109">
        <f>IF(编辑!X920="","",编辑!X920)</f>
        <v>1</v>
      </c>
      <c r="P920" s="109">
        <f>IF(编辑!Y920="","",编辑!Y920)</f>
        <v>1</v>
      </c>
      <c r="Q920" s="109">
        <f>IF(编辑!Z920="","",编辑!Z920)</f>
        <v>200</v>
      </c>
      <c r="R920" s="109" t="str">
        <f>IF(编辑!AA920="","",编辑!AA920)</f>
        <v/>
      </c>
      <c r="S920" s="109" t="str">
        <f>IF(编辑!AC920="","",编辑!AC920)</f>
        <v/>
      </c>
      <c r="T920" s="109" t="str">
        <f>IF(编辑!AD920="","",编辑!AD920)</f>
        <v/>
      </c>
      <c r="U920" s="109" t="str">
        <f>IF(编辑!AE920="","",编辑!AE920)</f>
        <v/>
      </c>
      <c r="V920" s="109" t="str">
        <f>IF(编辑!AF920="","",编辑!AF920)</f>
        <v/>
      </c>
      <c r="W920" s="109" t="str">
        <f>IF(编辑!AH920="","",编辑!AH920)</f>
        <v/>
      </c>
      <c r="X920" s="109" t="str">
        <f>IF(编辑!AI920="","",编辑!AI920)</f>
        <v/>
      </c>
      <c r="Y920" s="109" t="str">
        <f>IF(编辑!AJ920="","",编辑!AJ920)</f>
        <v/>
      </c>
      <c r="Z920" s="109" t="str">
        <f>IF(编辑!AK920="","",编辑!AK920)</f>
        <v/>
      </c>
      <c r="AA920" s="109" t="str">
        <f>IF(编辑!AM920="","",编辑!AM920)</f>
        <v/>
      </c>
      <c r="AB920" s="109" t="str">
        <f>IF(编辑!AN920="","",编辑!AN920)</f>
        <v/>
      </c>
      <c r="AC920" s="111" t="str">
        <f>IF(编辑!AO920="","",编辑!AO920)</f>
        <v/>
      </c>
    </row>
    <row r="921" spans="1:29">
      <c r="A921" s="109">
        <f>IF(编辑!A921="","",编辑!A921)</f>
        <v>140188</v>
      </c>
      <c r="B921" s="109" t="str">
        <f>IF(编辑!B921="","",编辑!B921)</f>
        <v>通缉任务</v>
      </c>
      <c r="C921" s="109">
        <f>IF(编辑!I921="","",编辑!I921)</f>
        <v>480</v>
      </c>
      <c r="D921" s="109">
        <f>IF(编辑!J921="","",编辑!J921)</f>
        <v>0</v>
      </c>
      <c r="E921" s="109" t="str">
        <f>IF(编辑!K921="","",编辑!K921)</f>
        <v/>
      </c>
      <c r="F921" s="109">
        <f>IF(编辑!L921="","",编辑!L921)</f>
        <v>3003</v>
      </c>
      <c r="G921" s="109">
        <f>IF(编辑!N921="","",编辑!N921)</f>
        <v>1</v>
      </c>
      <c r="H921" s="109">
        <f>IF(编辑!O921="","",编辑!O921)</f>
        <v>1</v>
      </c>
      <c r="I921" s="109">
        <f>IF(编辑!P921="","",编辑!P921)</f>
        <v>200</v>
      </c>
      <c r="J921" s="109">
        <f>IF(编辑!Q921="","",编辑!Q921)</f>
        <v>3103</v>
      </c>
      <c r="K921" s="109">
        <f>IF(编辑!S921="","",编辑!S921)</f>
        <v>1</v>
      </c>
      <c r="L921" s="109">
        <f>IF(编辑!T921="","",编辑!T921)</f>
        <v>1</v>
      </c>
      <c r="M921" s="109">
        <f>IF(编辑!U921="","",编辑!U921)</f>
        <v>200</v>
      </c>
      <c r="N921" s="109">
        <f>IF(编辑!V921="","",编辑!V921)</f>
        <v>3403</v>
      </c>
      <c r="O921" s="109">
        <f>IF(编辑!X921="","",编辑!X921)</f>
        <v>1</v>
      </c>
      <c r="P921" s="109">
        <f>IF(编辑!Y921="","",编辑!Y921)</f>
        <v>1</v>
      </c>
      <c r="Q921" s="109">
        <f>IF(编辑!Z921="","",编辑!Z921)</f>
        <v>200</v>
      </c>
      <c r="R921" s="109" t="str">
        <f>IF(编辑!AA921="","",编辑!AA921)</f>
        <v/>
      </c>
      <c r="S921" s="109" t="str">
        <f>IF(编辑!AC921="","",编辑!AC921)</f>
        <v/>
      </c>
      <c r="T921" s="109" t="str">
        <f>IF(编辑!AD921="","",编辑!AD921)</f>
        <v/>
      </c>
      <c r="U921" s="109" t="str">
        <f>IF(编辑!AE921="","",编辑!AE921)</f>
        <v/>
      </c>
      <c r="V921" s="109" t="str">
        <f>IF(编辑!AF921="","",编辑!AF921)</f>
        <v/>
      </c>
      <c r="W921" s="109" t="str">
        <f>IF(编辑!AH921="","",编辑!AH921)</f>
        <v/>
      </c>
      <c r="X921" s="109" t="str">
        <f>IF(编辑!AI921="","",编辑!AI921)</f>
        <v/>
      </c>
      <c r="Y921" s="109" t="str">
        <f>IF(编辑!AJ921="","",编辑!AJ921)</f>
        <v/>
      </c>
      <c r="Z921" s="109" t="str">
        <f>IF(编辑!AK921="","",编辑!AK921)</f>
        <v/>
      </c>
      <c r="AA921" s="109" t="str">
        <f>IF(编辑!AM921="","",编辑!AM921)</f>
        <v/>
      </c>
      <c r="AB921" s="109" t="str">
        <f>IF(编辑!AN921="","",编辑!AN921)</f>
        <v/>
      </c>
      <c r="AC921" s="111" t="str">
        <f>IF(编辑!AO921="","",编辑!AO921)</f>
        <v/>
      </c>
    </row>
    <row r="922" spans="1:29">
      <c r="A922" s="109">
        <f>IF(编辑!A922="","",编辑!A922)</f>
        <v>140189</v>
      </c>
      <c r="B922" s="109" t="str">
        <f>IF(编辑!B922="","",编辑!B922)</f>
        <v>通缉任务</v>
      </c>
      <c r="C922" s="109">
        <f>IF(编辑!I922="","",编辑!I922)</f>
        <v>480</v>
      </c>
      <c r="D922" s="109">
        <f>IF(编辑!J922="","",编辑!J922)</f>
        <v>0</v>
      </c>
      <c r="E922" s="109" t="str">
        <f>IF(编辑!K922="","",编辑!K922)</f>
        <v/>
      </c>
      <c r="F922" s="109">
        <f>IF(编辑!L922="","",编辑!L922)</f>
        <v>3003</v>
      </c>
      <c r="G922" s="109">
        <f>IF(编辑!N922="","",编辑!N922)</f>
        <v>1</v>
      </c>
      <c r="H922" s="109">
        <f>IF(编辑!O922="","",编辑!O922)</f>
        <v>1</v>
      </c>
      <c r="I922" s="109">
        <f>IF(编辑!P922="","",编辑!P922)</f>
        <v>200</v>
      </c>
      <c r="J922" s="109">
        <f>IF(编辑!Q922="","",编辑!Q922)</f>
        <v>3103</v>
      </c>
      <c r="K922" s="109">
        <f>IF(编辑!S922="","",编辑!S922)</f>
        <v>1</v>
      </c>
      <c r="L922" s="109">
        <f>IF(编辑!T922="","",编辑!T922)</f>
        <v>1</v>
      </c>
      <c r="M922" s="109">
        <f>IF(编辑!U922="","",编辑!U922)</f>
        <v>200</v>
      </c>
      <c r="N922" s="109">
        <f>IF(编辑!V922="","",编辑!V922)</f>
        <v>3403</v>
      </c>
      <c r="O922" s="109">
        <f>IF(编辑!X922="","",编辑!X922)</f>
        <v>1</v>
      </c>
      <c r="P922" s="109">
        <f>IF(编辑!Y922="","",编辑!Y922)</f>
        <v>1</v>
      </c>
      <c r="Q922" s="109">
        <f>IF(编辑!Z922="","",编辑!Z922)</f>
        <v>200</v>
      </c>
      <c r="R922" s="109" t="str">
        <f>IF(编辑!AA922="","",编辑!AA922)</f>
        <v/>
      </c>
      <c r="S922" s="109" t="str">
        <f>IF(编辑!AC922="","",编辑!AC922)</f>
        <v/>
      </c>
      <c r="T922" s="109" t="str">
        <f>IF(编辑!AD922="","",编辑!AD922)</f>
        <v/>
      </c>
      <c r="U922" s="109" t="str">
        <f>IF(编辑!AE922="","",编辑!AE922)</f>
        <v/>
      </c>
      <c r="V922" s="109" t="str">
        <f>IF(编辑!AF922="","",编辑!AF922)</f>
        <v/>
      </c>
      <c r="W922" s="109" t="str">
        <f>IF(编辑!AH922="","",编辑!AH922)</f>
        <v/>
      </c>
      <c r="X922" s="109" t="str">
        <f>IF(编辑!AI922="","",编辑!AI922)</f>
        <v/>
      </c>
      <c r="Y922" s="109" t="str">
        <f>IF(编辑!AJ922="","",编辑!AJ922)</f>
        <v/>
      </c>
      <c r="Z922" s="109" t="str">
        <f>IF(编辑!AK922="","",编辑!AK922)</f>
        <v/>
      </c>
      <c r="AA922" s="109" t="str">
        <f>IF(编辑!AM922="","",编辑!AM922)</f>
        <v/>
      </c>
      <c r="AB922" s="109" t="str">
        <f>IF(编辑!AN922="","",编辑!AN922)</f>
        <v/>
      </c>
      <c r="AC922" s="111" t="str">
        <f>IF(编辑!AO922="","",编辑!AO922)</f>
        <v/>
      </c>
    </row>
    <row r="923" spans="1:29">
      <c r="A923" s="109">
        <f>IF(编辑!A923="","",编辑!A923)</f>
        <v>140190</v>
      </c>
      <c r="B923" s="109" t="str">
        <f>IF(编辑!B923="","",编辑!B923)</f>
        <v>通缉任务</v>
      </c>
      <c r="C923" s="109">
        <f>IF(编辑!I923="","",编辑!I923)</f>
        <v>480</v>
      </c>
      <c r="D923" s="109">
        <f>IF(编辑!J923="","",编辑!J923)</f>
        <v>0</v>
      </c>
      <c r="E923" s="109" t="str">
        <f>IF(编辑!K923="","",编辑!K923)</f>
        <v/>
      </c>
      <c r="F923" s="109">
        <f>IF(编辑!L923="","",编辑!L923)</f>
        <v>3003</v>
      </c>
      <c r="G923" s="109">
        <f>IF(编辑!N923="","",编辑!N923)</f>
        <v>1</v>
      </c>
      <c r="H923" s="109">
        <f>IF(编辑!O923="","",编辑!O923)</f>
        <v>1</v>
      </c>
      <c r="I923" s="109">
        <f>IF(编辑!P923="","",编辑!P923)</f>
        <v>200</v>
      </c>
      <c r="J923" s="109">
        <f>IF(编辑!Q923="","",编辑!Q923)</f>
        <v>3103</v>
      </c>
      <c r="K923" s="109">
        <f>IF(编辑!S923="","",编辑!S923)</f>
        <v>1</v>
      </c>
      <c r="L923" s="109">
        <f>IF(编辑!T923="","",编辑!T923)</f>
        <v>1</v>
      </c>
      <c r="M923" s="109">
        <f>IF(编辑!U923="","",编辑!U923)</f>
        <v>200</v>
      </c>
      <c r="N923" s="109">
        <f>IF(编辑!V923="","",编辑!V923)</f>
        <v>3403</v>
      </c>
      <c r="O923" s="109">
        <f>IF(编辑!X923="","",编辑!X923)</f>
        <v>1</v>
      </c>
      <c r="P923" s="109">
        <f>IF(编辑!Y923="","",编辑!Y923)</f>
        <v>1</v>
      </c>
      <c r="Q923" s="109">
        <f>IF(编辑!Z923="","",编辑!Z923)</f>
        <v>200</v>
      </c>
      <c r="R923" s="109" t="str">
        <f>IF(编辑!AA923="","",编辑!AA923)</f>
        <v/>
      </c>
      <c r="S923" s="109" t="str">
        <f>IF(编辑!AC923="","",编辑!AC923)</f>
        <v/>
      </c>
      <c r="T923" s="109" t="str">
        <f>IF(编辑!AD923="","",编辑!AD923)</f>
        <v/>
      </c>
      <c r="U923" s="109" t="str">
        <f>IF(编辑!AE923="","",编辑!AE923)</f>
        <v/>
      </c>
      <c r="V923" s="109" t="str">
        <f>IF(编辑!AF923="","",编辑!AF923)</f>
        <v/>
      </c>
      <c r="W923" s="109" t="str">
        <f>IF(编辑!AH923="","",编辑!AH923)</f>
        <v/>
      </c>
      <c r="X923" s="109" t="str">
        <f>IF(编辑!AI923="","",编辑!AI923)</f>
        <v/>
      </c>
      <c r="Y923" s="109" t="str">
        <f>IF(编辑!AJ923="","",编辑!AJ923)</f>
        <v/>
      </c>
      <c r="Z923" s="109" t="str">
        <f>IF(编辑!AK923="","",编辑!AK923)</f>
        <v/>
      </c>
      <c r="AA923" s="109" t="str">
        <f>IF(编辑!AM923="","",编辑!AM923)</f>
        <v/>
      </c>
      <c r="AB923" s="109" t="str">
        <f>IF(编辑!AN923="","",编辑!AN923)</f>
        <v/>
      </c>
      <c r="AC923" s="111" t="str">
        <f>IF(编辑!AO923="","",编辑!AO923)</f>
        <v/>
      </c>
    </row>
    <row r="924" spans="1:29">
      <c r="A924" s="109">
        <f>IF(编辑!A924="","",编辑!A924)</f>
        <v>140191</v>
      </c>
      <c r="B924" s="109" t="str">
        <f>IF(编辑!B924="","",编辑!B924)</f>
        <v>通缉任务</v>
      </c>
      <c r="C924" s="109">
        <f>IF(编辑!I924="","",编辑!I924)</f>
        <v>480</v>
      </c>
      <c r="D924" s="109">
        <f>IF(编辑!J924="","",编辑!J924)</f>
        <v>0</v>
      </c>
      <c r="E924" s="109" t="str">
        <f>IF(编辑!K924="","",编辑!K924)</f>
        <v/>
      </c>
      <c r="F924" s="109">
        <f>IF(编辑!L924="","",编辑!L924)</f>
        <v>3003</v>
      </c>
      <c r="G924" s="109">
        <f>IF(编辑!N924="","",编辑!N924)</f>
        <v>1</v>
      </c>
      <c r="H924" s="109">
        <f>IF(编辑!O924="","",编辑!O924)</f>
        <v>1</v>
      </c>
      <c r="I924" s="109">
        <f>IF(编辑!P924="","",编辑!P924)</f>
        <v>200</v>
      </c>
      <c r="J924" s="109">
        <f>IF(编辑!Q924="","",编辑!Q924)</f>
        <v>3103</v>
      </c>
      <c r="K924" s="109">
        <f>IF(编辑!S924="","",编辑!S924)</f>
        <v>1</v>
      </c>
      <c r="L924" s="109">
        <f>IF(编辑!T924="","",编辑!T924)</f>
        <v>1</v>
      </c>
      <c r="M924" s="109">
        <f>IF(编辑!U924="","",编辑!U924)</f>
        <v>200</v>
      </c>
      <c r="N924" s="109">
        <f>IF(编辑!V924="","",编辑!V924)</f>
        <v>3403</v>
      </c>
      <c r="O924" s="109">
        <f>IF(编辑!X924="","",编辑!X924)</f>
        <v>1</v>
      </c>
      <c r="P924" s="109">
        <f>IF(编辑!Y924="","",编辑!Y924)</f>
        <v>1</v>
      </c>
      <c r="Q924" s="109">
        <f>IF(编辑!Z924="","",编辑!Z924)</f>
        <v>200</v>
      </c>
      <c r="R924" s="109" t="str">
        <f>IF(编辑!AA924="","",编辑!AA924)</f>
        <v/>
      </c>
      <c r="S924" s="109" t="str">
        <f>IF(编辑!AC924="","",编辑!AC924)</f>
        <v/>
      </c>
      <c r="T924" s="109" t="str">
        <f>IF(编辑!AD924="","",编辑!AD924)</f>
        <v/>
      </c>
      <c r="U924" s="109" t="str">
        <f>IF(编辑!AE924="","",编辑!AE924)</f>
        <v/>
      </c>
      <c r="V924" s="109" t="str">
        <f>IF(编辑!AF924="","",编辑!AF924)</f>
        <v/>
      </c>
      <c r="W924" s="109" t="str">
        <f>IF(编辑!AH924="","",编辑!AH924)</f>
        <v/>
      </c>
      <c r="X924" s="109" t="str">
        <f>IF(编辑!AI924="","",编辑!AI924)</f>
        <v/>
      </c>
      <c r="Y924" s="109" t="str">
        <f>IF(编辑!AJ924="","",编辑!AJ924)</f>
        <v/>
      </c>
      <c r="Z924" s="109" t="str">
        <f>IF(编辑!AK924="","",编辑!AK924)</f>
        <v/>
      </c>
      <c r="AA924" s="109" t="str">
        <f>IF(编辑!AM924="","",编辑!AM924)</f>
        <v/>
      </c>
      <c r="AB924" s="109" t="str">
        <f>IF(编辑!AN924="","",编辑!AN924)</f>
        <v/>
      </c>
      <c r="AC924" s="111" t="str">
        <f>IF(编辑!AO924="","",编辑!AO924)</f>
        <v/>
      </c>
    </row>
    <row r="925" spans="1:29">
      <c r="A925" s="109">
        <f>IF(编辑!A925="","",编辑!A925)</f>
        <v>140192</v>
      </c>
      <c r="B925" s="109" t="str">
        <f>IF(编辑!B925="","",编辑!B925)</f>
        <v>通缉任务</v>
      </c>
      <c r="C925" s="109">
        <f>IF(编辑!I925="","",编辑!I925)</f>
        <v>480</v>
      </c>
      <c r="D925" s="109">
        <f>IF(编辑!J925="","",编辑!J925)</f>
        <v>0</v>
      </c>
      <c r="E925" s="109" t="str">
        <f>IF(编辑!K925="","",编辑!K925)</f>
        <v/>
      </c>
      <c r="F925" s="109">
        <f>IF(编辑!L925="","",编辑!L925)</f>
        <v>3003</v>
      </c>
      <c r="G925" s="109">
        <f>IF(编辑!N925="","",编辑!N925)</f>
        <v>1</v>
      </c>
      <c r="H925" s="109">
        <f>IF(编辑!O925="","",编辑!O925)</f>
        <v>1</v>
      </c>
      <c r="I925" s="109">
        <f>IF(编辑!P925="","",编辑!P925)</f>
        <v>200</v>
      </c>
      <c r="J925" s="109">
        <f>IF(编辑!Q925="","",编辑!Q925)</f>
        <v>3103</v>
      </c>
      <c r="K925" s="109">
        <f>IF(编辑!S925="","",编辑!S925)</f>
        <v>1</v>
      </c>
      <c r="L925" s="109">
        <f>IF(编辑!T925="","",编辑!T925)</f>
        <v>1</v>
      </c>
      <c r="M925" s="109">
        <f>IF(编辑!U925="","",编辑!U925)</f>
        <v>200</v>
      </c>
      <c r="N925" s="109">
        <f>IF(编辑!V925="","",编辑!V925)</f>
        <v>3403</v>
      </c>
      <c r="O925" s="109">
        <f>IF(编辑!X925="","",编辑!X925)</f>
        <v>1</v>
      </c>
      <c r="P925" s="109">
        <f>IF(编辑!Y925="","",编辑!Y925)</f>
        <v>1</v>
      </c>
      <c r="Q925" s="109">
        <f>IF(编辑!Z925="","",编辑!Z925)</f>
        <v>200</v>
      </c>
      <c r="R925" s="109" t="str">
        <f>IF(编辑!AA925="","",编辑!AA925)</f>
        <v/>
      </c>
      <c r="S925" s="109" t="str">
        <f>IF(编辑!AC925="","",编辑!AC925)</f>
        <v/>
      </c>
      <c r="T925" s="109" t="str">
        <f>IF(编辑!AD925="","",编辑!AD925)</f>
        <v/>
      </c>
      <c r="U925" s="109" t="str">
        <f>IF(编辑!AE925="","",编辑!AE925)</f>
        <v/>
      </c>
      <c r="V925" s="109" t="str">
        <f>IF(编辑!AF925="","",编辑!AF925)</f>
        <v/>
      </c>
      <c r="W925" s="109" t="str">
        <f>IF(编辑!AH925="","",编辑!AH925)</f>
        <v/>
      </c>
      <c r="X925" s="109" t="str">
        <f>IF(编辑!AI925="","",编辑!AI925)</f>
        <v/>
      </c>
      <c r="Y925" s="109" t="str">
        <f>IF(编辑!AJ925="","",编辑!AJ925)</f>
        <v/>
      </c>
      <c r="Z925" s="109" t="str">
        <f>IF(编辑!AK925="","",编辑!AK925)</f>
        <v/>
      </c>
      <c r="AA925" s="109" t="str">
        <f>IF(编辑!AM925="","",编辑!AM925)</f>
        <v/>
      </c>
      <c r="AB925" s="109" t="str">
        <f>IF(编辑!AN925="","",编辑!AN925)</f>
        <v/>
      </c>
      <c r="AC925" s="111" t="str">
        <f>IF(编辑!AO925="","",编辑!AO925)</f>
        <v/>
      </c>
    </row>
    <row r="926" spans="1:29">
      <c r="A926" s="109">
        <f>IF(编辑!A926="","",编辑!A926)</f>
        <v>140193</v>
      </c>
      <c r="B926" s="109" t="str">
        <f>IF(编辑!B926="","",编辑!B926)</f>
        <v>通缉任务</v>
      </c>
      <c r="C926" s="109">
        <f>IF(编辑!I926="","",编辑!I926)</f>
        <v>480</v>
      </c>
      <c r="D926" s="109">
        <f>IF(编辑!J926="","",编辑!J926)</f>
        <v>0</v>
      </c>
      <c r="E926" s="109" t="str">
        <f>IF(编辑!K926="","",编辑!K926)</f>
        <v/>
      </c>
      <c r="F926" s="109">
        <f>IF(编辑!L926="","",编辑!L926)</f>
        <v>3003</v>
      </c>
      <c r="G926" s="109">
        <f>IF(编辑!N926="","",编辑!N926)</f>
        <v>1</v>
      </c>
      <c r="H926" s="109">
        <f>IF(编辑!O926="","",编辑!O926)</f>
        <v>1</v>
      </c>
      <c r="I926" s="109">
        <f>IF(编辑!P926="","",编辑!P926)</f>
        <v>200</v>
      </c>
      <c r="J926" s="109">
        <f>IF(编辑!Q926="","",编辑!Q926)</f>
        <v>3103</v>
      </c>
      <c r="K926" s="109">
        <f>IF(编辑!S926="","",编辑!S926)</f>
        <v>1</v>
      </c>
      <c r="L926" s="109">
        <f>IF(编辑!T926="","",编辑!T926)</f>
        <v>1</v>
      </c>
      <c r="M926" s="109">
        <f>IF(编辑!U926="","",编辑!U926)</f>
        <v>200</v>
      </c>
      <c r="N926" s="109">
        <f>IF(编辑!V926="","",编辑!V926)</f>
        <v>3403</v>
      </c>
      <c r="O926" s="109">
        <f>IF(编辑!X926="","",编辑!X926)</f>
        <v>1</v>
      </c>
      <c r="P926" s="109">
        <f>IF(编辑!Y926="","",编辑!Y926)</f>
        <v>1</v>
      </c>
      <c r="Q926" s="109">
        <f>IF(编辑!Z926="","",编辑!Z926)</f>
        <v>200</v>
      </c>
      <c r="R926" s="109" t="str">
        <f>IF(编辑!AA926="","",编辑!AA926)</f>
        <v/>
      </c>
      <c r="S926" s="109" t="str">
        <f>IF(编辑!AC926="","",编辑!AC926)</f>
        <v/>
      </c>
      <c r="T926" s="109" t="str">
        <f>IF(编辑!AD926="","",编辑!AD926)</f>
        <v/>
      </c>
      <c r="U926" s="109" t="str">
        <f>IF(编辑!AE926="","",编辑!AE926)</f>
        <v/>
      </c>
      <c r="V926" s="109" t="str">
        <f>IF(编辑!AF926="","",编辑!AF926)</f>
        <v/>
      </c>
      <c r="W926" s="109" t="str">
        <f>IF(编辑!AH926="","",编辑!AH926)</f>
        <v/>
      </c>
      <c r="X926" s="109" t="str">
        <f>IF(编辑!AI926="","",编辑!AI926)</f>
        <v/>
      </c>
      <c r="Y926" s="109" t="str">
        <f>IF(编辑!AJ926="","",编辑!AJ926)</f>
        <v/>
      </c>
      <c r="Z926" s="109" t="str">
        <f>IF(编辑!AK926="","",编辑!AK926)</f>
        <v/>
      </c>
      <c r="AA926" s="109" t="str">
        <f>IF(编辑!AM926="","",编辑!AM926)</f>
        <v/>
      </c>
      <c r="AB926" s="109" t="str">
        <f>IF(编辑!AN926="","",编辑!AN926)</f>
        <v/>
      </c>
      <c r="AC926" s="111" t="str">
        <f>IF(编辑!AO926="","",编辑!AO926)</f>
        <v/>
      </c>
    </row>
    <row r="927" spans="1:29">
      <c r="A927" s="109">
        <f>IF(编辑!A927="","",编辑!A927)</f>
        <v>140194</v>
      </c>
      <c r="B927" s="109" t="str">
        <f>IF(编辑!B927="","",编辑!B927)</f>
        <v>通缉任务</v>
      </c>
      <c r="C927" s="109">
        <f>IF(编辑!I927="","",编辑!I927)</f>
        <v>480</v>
      </c>
      <c r="D927" s="109">
        <f>IF(编辑!J927="","",编辑!J927)</f>
        <v>0</v>
      </c>
      <c r="E927" s="109" t="str">
        <f>IF(编辑!K927="","",编辑!K927)</f>
        <v/>
      </c>
      <c r="F927" s="109">
        <f>IF(编辑!L927="","",编辑!L927)</f>
        <v>3003</v>
      </c>
      <c r="G927" s="109">
        <f>IF(编辑!N927="","",编辑!N927)</f>
        <v>1</v>
      </c>
      <c r="H927" s="109">
        <f>IF(编辑!O927="","",编辑!O927)</f>
        <v>1</v>
      </c>
      <c r="I927" s="109">
        <f>IF(编辑!P927="","",编辑!P927)</f>
        <v>200</v>
      </c>
      <c r="J927" s="109">
        <f>IF(编辑!Q927="","",编辑!Q927)</f>
        <v>3103</v>
      </c>
      <c r="K927" s="109">
        <f>IF(编辑!S927="","",编辑!S927)</f>
        <v>1</v>
      </c>
      <c r="L927" s="109">
        <f>IF(编辑!T927="","",编辑!T927)</f>
        <v>1</v>
      </c>
      <c r="M927" s="109">
        <f>IF(编辑!U927="","",编辑!U927)</f>
        <v>200</v>
      </c>
      <c r="N927" s="109">
        <f>IF(编辑!V927="","",编辑!V927)</f>
        <v>3403</v>
      </c>
      <c r="O927" s="109">
        <f>IF(编辑!X927="","",编辑!X927)</f>
        <v>1</v>
      </c>
      <c r="P927" s="109">
        <f>IF(编辑!Y927="","",编辑!Y927)</f>
        <v>1</v>
      </c>
      <c r="Q927" s="109">
        <f>IF(编辑!Z927="","",编辑!Z927)</f>
        <v>200</v>
      </c>
      <c r="R927" s="109" t="str">
        <f>IF(编辑!AA927="","",编辑!AA927)</f>
        <v/>
      </c>
      <c r="S927" s="109" t="str">
        <f>IF(编辑!AC927="","",编辑!AC927)</f>
        <v/>
      </c>
      <c r="T927" s="109" t="str">
        <f>IF(编辑!AD927="","",编辑!AD927)</f>
        <v/>
      </c>
      <c r="U927" s="109" t="str">
        <f>IF(编辑!AE927="","",编辑!AE927)</f>
        <v/>
      </c>
      <c r="V927" s="109" t="str">
        <f>IF(编辑!AF927="","",编辑!AF927)</f>
        <v/>
      </c>
      <c r="W927" s="109" t="str">
        <f>IF(编辑!AH927="","",编辑!AH927)</f>
        <v/>
      </c>
      <c r="X927" s="109" t="str">
        <f>IF(编辑!AI927="","",编辑!AI927)</f>
        <v/>
      </c>
      <c r="Y927" s="109" t="str">
        <f>IF(编辑!AJ927="","",编辑!AJ927)</f>
        <v/>
      </c>
      <c r="Z927" s="109" t="str">
        <f>IF(编辑!AK927="","",编辑!AK927)</f>
        <v/>
      </c>
      <c r="AA927" s="109" t="str">
        <f>IF(编辑!AM927="","",编辑!AM927)</f>
        <v/>
      </c>
      <c r="AB927" s="109" t="str">
        <f>IF(编辑!AN927="","",编辑!AN927)</f>
        <v/>
      </c>
      <c r="AC927" s="111" t="str">
        <f>IF(编辑!AO927="","",编辑!AO927)</f>
        <v/>
      </c>
    </row>
    <row r="928" spans="1:29">
      <c r="A928" s="109">
        <f>IF(编辑!A928="","",编辑!A928)</f>
        <v>140195</v>
      </c>
      <c r="B928" s="109" t="str">
        <f>IF(编辑!B928="","",编辑!B928)</f>
        <v>通缉任务</v>
      </c>
      <c r="C928" s="109">
        <f>IF(编辑!I928="","",编辑!I928)</f>
        <v>480</v>
      </c>
      <c r="D928" s="109">
        <f>IF(编辑!J928="","",编辑!J928)</f>
        <v>0</v>
      </c>
      <c r="E928" s="109" t="str">
        <f>IF(编辑!K928="","",编辑!K928)</f>
        <v/>
      </c>
      <c r="F928" s="109">
        <f>IF(编辑!L928="","",编辑!L928)</f>
        <v>3003</v>
      </c>
      <c r="G928" s="109">
        <f>IF(编辑!N928="","",编辑!N928)</f>
        <v>1</v>
      </c>
      <c r="H928" s="109">
        <f>IF(编辑!O928="","",编辑!O928)</f>
        <v>1</v>
      </c>
      <c r="I928" s="109">
        <f>IF(编辑!P928="","",编辑!P928)</f>
        <v>200</v>
      </c>
      <c r="J928" s="109">
        <f>IF(编辑!Q928="","",编辑!Q928)</f>
        <v>3103</v>
      </c>
      <c r="K928" s="109">
        <f>IF(编辑!S928="","",编辑!S928)</f>
        <v>1</v>
      </c>
      <c r="L928" s="109">
        <f>IF(编辑!T928="","",编辑!T928)</f>
        <v>1</v>
      </c>
      <c r="M928" s="109">
        <f>IF(编辑!U928="","",编辑!U928)</f>
        <v>200</v>
      </c>
      <c r="N928" s="109">
        <f>IF(编辑!V928="","",编辑!V928)</f>
        <v>3403</v>
      </c>
      <c r="O928" s="109">
        <f>IF(编辑!X928="","",编辑!X928)</f>
        <v>1</v>
      </c>
      <c r="P928" s="109">
        <f>IF(编辑!Y928="","",编辑!Y928)</f>
        <v>1</v>
      </c>
      <c r="Q928" s="109">
        <f>IF(编辑!Z928="","",编辑!Z928)</f>
        <v>200</v>
      </c>
      <c r="R928" s="109" t="str">
        <f>IF(编辑!AA928="","",编辑!AA928)</f>
        <v/>
      </c>
      <c r="S928" s="109" t="str">
        <f>IF(编辑!AC928="","",编辑!AC928)</f>
        <v/>
      </c>
      <c r="T928" s="109" t="str">
        <f>IF(编辑!AD928="","",编辑!AD928)</f>
        <v/>
      </c>
      <c r="U928" s="109" t="str">
        <f>IF(编辑!AE928="","",编辑!AE928)</f>
        <v/>
      </c>
      <c r="V928" s="109" t="str">
        <f>IF(编辑!AF928="","",编辑!AF928)</f>
        <v/>
      </c>
      <c r="W928" s="109" t="str">
        <f>IF(编辑!AH928="","",编辑!AH928)</f>
        <v/>
      </c>
      <c r="X928" s="109" t="str">
        <f>IF(编辑!AI928="","",编辑!AI928)</f>
        <v/>
      </c>
      <c r="Y928" s="109" t="str">
        <f>IF(编辑!AJ928="","",编辑!AJ928)</f>
        <v/>
      </c>
      <c r="Z928" s="109" t="str">
        <f>IF(编辑!AK928="","",编辑!AK928)</f>
        <v/>
      </c>
      <c r="AA928" s="109" t="str">
        <f>IF(编辑!AM928="","",编辑!AM928)</f>
        <v/>
      </c>
      <c r="AB928" s="109" t="str">
        <f>IF(编辑!AN928="","",编辑!AN928)</f>
        <v/>
      </c>
      <c r="AC928" s="111" t="str">
        <f>IF(编辑!AO928="","",编辑!AO928)</f>
        <v/>
      </c>
    </row>
    <row r="929" spans="1:29">
      <c r="A929" s="109">
        <f>IF(编辑!A929="","",编辑!A929)</f>
        <v>140196</v>
      </c>
      <c r="B929" s="109" t="str">
        <f>IF(编辑!B929="","",编辑!B929)</f>
        <v>通缉任务</v>
      </c>
      <c r="C929" s="109">
        <f>IF(编辑!I929="","",编辑!I929)</f>
        <v>650</v>
      </c>
      <c r="D929" s="109">
        <f>IF(编辑!J929="","",编辑!J929)</f>
        <v>0</v>
      </c>
      <c r="E929" s="109" t="str">
        <f>IF(编辑!K929="","",编辑!K929)</f>
        <v/>
      </c>
      <c r="F929" s="109">
        <f>IF(编辑!L929="","",编辑!L929)</f>
        <v>3003</v>
      </c>
      <c r="G929" s="109">
        <f>IF(编辑!N929="","",编辑!N929)</f>
        <v>1</v>
      </c>
      <c r="H929" s="109">
        <f>IF(编辑!O929="","",编辑!O929)</f>
        <v>1</v>
      </c>
      <c r="I929" s="109">
        <f>IF(编辑!P929="","",编辑!P929)</f>
        <v>200</v>
      </c>
      <c r="J929" s="109">
        <f>IF(编辑!Q929="","",编辑!Q929)</f>
        <v>3103</v>
      </c>
      <c r="K929" s="109">
        <f>IF(编辑!S929="","",编辑!S929)</f>
        <v>1</v>
      </c>
      <c r="L929" s="109">
        <f>IF(编辑!T929="","",编辑!T929)</f>
        <v>1</v>
      </c>
      <c r="M929" s="109">
        <f>IF(编辑!U929="","",编辑!U929)</f>
        <v>200</v>
      </c>
      <c r="N929" s="109">
        <f>IF(编辑!V929="","",编辑!V929)</f>
        <v>3403</v>
      </c>
      <c r="O929" s="109">
        <f>IF(编辑!X929="","",编辑!X929)</f>
        <v>1</v>
      </c>
      <c r="P929" s="109">
        <f>IF(编辑!Y929="","",编辑!Y929)</f>
        <v>1</v>
      </c>
      <c r="Q929" s="109">
        <f>IF(编辑!Z929="","",编辑!Z929)</f>
        <v>200</v>
      </c>
      <c r="R929" s="109" t="str">
        <f>IF(编辑!AA929="","",编辑!AA929)</f>
        <v/>
      </c>
      <c r="S929" s="109" t="str">
        <f>IF(编辑!AC929="","",编辑!AC929)</f>
        <v/>
      </c>
      <c r="T929" s="109" t="str">
        <f>IF(编辑!AD929="","",编辑!AD929)</f>
        <v/>
      </c>
      <c r="U929" s="109" t="str">
        <f>IF(编辑!AE929="","",编辑!AE929)</f>
        <v/>
      </c>
      <c r="V929" s="109" t="str">
        <f>IF(编辑!AF929="","",编辑!AF929)</f>
        <v/>
      </c>
      <c r="W929" s="109" t="str">
        <f>IF(编辑!AH929="","",编辑!AH929)</f>
        <v/>
      </c>
      <c r="X929" s="109" t="str">
        <f>IF(编辑!AI929="","",编辑!AI929)</f>
        <v/>
      </c>
      <c r="Y929" s="109" t="str">
        <f>IF(编辑!AJ929="","",编辑!AJ929)</f>
        <v/>
      </c>
      <c r="Z929" s="109" t="str">
        <f>IF(编辑!AK929="","",编辑!AK929)</f>
        <v/>
      </c>
      <c r="AA929" s="109" t="str">
        <f>IF(编辑!AM929="","",编辑!AM929)</f>
        <v/>
      </c>
      <c r="AB929" s="109" t="str">
        <f>IF(编辑!AN929="","",编辑!AN929)</f>
        <v/>
      </c>
      <c r="AC929" s="111" t="str">
        <f>IF(编辑!AO929="","",编辑!AO929)</f>
        <v/>
      </c>
    </row>
    <row r="930" spans="1:29">
      <c r="A930" s="109">
        <f>IF(编辑!A930="","",编辑!A930)</f>
        <v>140197</v>
      </c>
      <c r="B930" s="109" t="str">
        <f>IF(编辑!B930="","",编辑!B930)</f>
        <v>通缉任务</v>
      </c>
      <c r="C930" s="109">
        <f>IF(编辑!I930="","",编辑!I930)</f>
        <v>650</v>
      </c>
      <c r="D930" s="109">
        <f>IF(编辑!J930="","",编辑!J930)</f>
        <v>0</v>
      </c>
      <c r="E930" s="109" t="str">
        <f>IF(编辑!K930="","",编辑!K930)</f>
        <v/>
      </c>
      <c r="F930" s="109">
        <f>IF(编辑!L930="","",编辑!L930)</f>
        <v>3003</v>
      </c>
      <c r="G930" s="109">
        <f>IF(编辑!N930="","",编辑!N930)</f>
        <v>1</v>
      </c>
      <c r="H930" s="109">
        <f>IF(编辑!O930="","",编辑!O930)</f>
        <v>1</v>
      </c>
      <c r="I930" s="109">
        <f>IF(编辑!P930="","",编辑!P930)</f>
        <v>200</v>
      </c>
      <c r="J930" s="109">
        <f>IF(编辑!Q930="","",编辑!Q930)</f>
        <v>3103</v>
      </c>
      <c r="K930" s="109">
        <f>IF(编辑!S930="","",编辑!S930)</f>
        <v>1</v>
      </c>
      <c r="L930" s="109">
        <f>IF(编辑!T930="","",编辑!T930)</f>
        <v>1</v>
      </c>
      <c r="M930" s="109">
        <f>IF(编辑!U930="","",编辑!U930)</f>
        <v>200</v>
      </c>
      <c r="N930" s="109">
        <f>IF(编辑!V930="","",编辑!V930)</f>
        <v>3403</v>
      </c>
      <c r="O930" s="109">
        <f>IF(编辑!X930="","",编辑!X930)</f>
        <v>1</v>
      </c>
      <c r="P930" s="109">
        <f>IF(编辑!Y930="","",编辑!Y930)</f>
        <v>1</v>
      </c>
      <c r="Q930" s="109">
        <f>IF(编辑!Z930="","",编辑!Z930)</f>
        <v>200</v>
      </c>
      <c r="R930" s="109" t="str">
        <f>IF(编辑!AA930="","",编辑!AA930)</f>
        <v/>
      </c>
      <c r="S930" s="109" t="str">
        <f>IF(编辑!AC930="","",编辑!AC930)</f>
        <v/>
      </c>
      <c r="T930" s="109" t="str">
        <f>IF(编辑!AD930="","",编辑!AD930)</f>
        <v/>
      </c>
      <c r="U930" s="109" t="str">
        <f>IF(编辑!AE930="","",编辑!AE930)</f>
        <v/>
      </c>
      <c r="V930" s="109" t="str">
        <f>IF(编辑!AF930="","",编辑!AF930)</f>
        <v/>
      </c>
      <c r="W930" s="109" t="str">
        <f>IF(编辑!AH930="","",编辑!AH930)</f>
        <v/>
      </c>
      <c r="X930" s="109" t="str">
        <f>IF(编辑!AI930="","",编辑!AI930)</f>
        <v/>
      </c>
      <c r="Y930" s="109" t="str">
        <f>IF(编辑!AJ930="","",编辑!AJ930)</f>
        <v/>
      </c>
      <c r="Z930" s="109" t="str">
        <f>IF(编辑!AK930="","",编辑!AK930)</f>
        <v/>
      </c>
      <c r="AA930" s="109" t="str">
        <f>IF(编辑!AM930="","",编辑!AM930)</f>
        <v/>
      </c>
      <c r="AB930" s="109" t="str">
        <f>IF(编辑!AN930="","",编辑!AN930)</f>
        <v/>
      </c>
      <c r="AC930" s="111" t="str">
        <f>IF(编辑!AO930="","",编辑!AO930)</f>
        <v/>
      </c>
    </row>
    <row r="931" spans="1:29">
      <c r="A931" s="109">
        <f>IF(编辑!A931="","",编辑!A931)</f>
        <v>140198</v>
      </c>
      <c r="B931" s="109" t="str">
        <f>IF(编辑!B931="","",编辑!B931)</f>
        <v>通缉任务</v>
      </c>
      <c r="C931" s="109">
        <f>IF(编辑!I931="","",编辑!I931)</f>
        <v>650</v>
      </c>
      <c r="D931" s="109">
        <f>IF(编辑!J931="","",编辑!J931)</f>
        <v>0</v>
      </c>
      <c r="E931" s="109" t="str">
        <f>IF(编辑!K931="","",编辑!K931)</f>
        <v/>
      </c>
      <c r="F931" s="109">
        <f>IF(编辑!L931="","",编辑!L931)</f>
        <v>3003</v>
      </c>
      <c r="G931" s="109">
        <f>IF(编辑!N931="","",编辑!N931)</f>
        <v>1</v>
      </c>
      <c r="H931" s="109">
        <f>IF(编辑!O931="","",编辑!O931)</f>
        <v>1</v>
      </c>
      <c r="I931" s="109">
        <f>IF(编辑!P931="","",编辑!P931)</f>
        <v>200</v>
      </c>
      <c r="J931" s="109">
        <f>IF(编辑!Q931="","",编辑!Q931)</f>
        <v>3103</v>
      </c>
      <c r="K931" s="109">
        <f>IF(编辑!S931="","",编辑!S931)</f>
        <v>1</v>
      </c>
      <c r="L931" s="109">
        <f>IF(编辑!T931="","",编辑!T931)</f>
        <v>1</v>
      </c>
      <c r="M931" s="109">
        <f>IF(编辑!U931="","",编辑!U931)</f>
        <v>200</v>
      </c>
      <c r="N931" s="109">
        <f>IF(编辑!V931="","",编辑!V931)</f>
        <v>3403</v>
      </c>
      <c r="O931" s="109">
        <f>IF(编辑!X931="","",编辑!X931)</f>
        <v>1</v>
      </c>
      <c r="P931" s="109">
        <f>IF(编辑!Y931="","",编辑!Y931)</f>
        <v>1</v>
      </c>
      <c r="Q931" s="109">
        <f>IF(编辑!Z931="","",编辑!Z931)</f>
        <v>200</v>
      </c>
      <c r="R931" s="109" t="str">
        <f>IF(编辑!AA931="","",编辑!AA931)</f>
        <v/>
      </c>
      <c r="S931" s="109" t="str">
        <f>IF(编辑!AC931="","",编辑!AC931)</f>
        <v/>
      </c>
      <c r="T931" s="109" t="str">
        <f>IF(编辑!AD931="","",编辑!AD931)</f>
        <v/>
      </c>
      <c r="U931" s="109" t="str">
        <f>IF(编辑!AE931="","",编辑!AE931)</f>
        <v/>
      </c>
      <c r="V931" s="109" t="str">
        <f>IF(编辑!AF931="","",编辑!AF931)</f>
        <v/>
      </c>
      <c r="W931" s="109" t="str">
        <f>IF(编辑!AH931="","",编辑!AH931)</f>
        <v/>
      </c>
      <c r="X931" s="109" t="str">
        <f>IF(编辑!AI931="","",编辑!AI931)</f>
        <v/>
      </c>
      <c r="Y931" s="109" t="str">
        <f>IF(编辑!AJ931="","",编辑!AJ931)</f>
        <v/>
      </c>
      <c r="Z931" s="109" t="str">
        <f>IF(编辑!AK931="","",编辑!AK931)</f>
        <v/>
      </c>
      <c r="AA931" s="109" t="str">
        <f>IF(编辑!AM931="","",编辑!AM931)</f>
        <v/>
      </c>
      <c r="AB931" s="109" t="str">
        <f>IF(编辑!AN931="","",编辑!AN931)</f>
        <v/>
      </c>
      <c r="AC931" s="111" t="str">
        <f>IF(编辑!AO931="","",编辑!AO931)</f>
        <v/>
      </c>
    </row>
    <row r="932" spans="1:29">
      <c r="A932" s="109">
        <f>IF(编辑!A932="","",编辑!A932)</f>
        <v>140199</v>
      </c>
      <c r="B932" s="109" t="str">
        <f>IF(编辑!B932="","",编辑!B932)</f>
        <v>通缉任务</v>
      </c>
      <c r="C932" s="109">
        <f>IF(编辑!I932="","",编辑!I932)</f>
        <v>650</v>
      </c>
      <c r="D932" s="109">
        <f>IF(编辑!J932="","",编辑!J932)</f>
        <v>0</v>
      </c>
      <c r="E932" s="109" t="str">
        <f>IF(编辑!K932="","",编辑!K932)</f>
        <v/>
      </c>
      <c r="F932" s="109">
        <f>IF(编辑!L932="","",编辑!L932)</f>
        <v>3003</v>
      </c>
      <c r="G932" s="109">
        <f>IF(编辑!N932="","",编辑!N932)</f>
        <v>1</v>
      </c>
      <c r="H932" s="109">
        <f>IF(编辑!O932="","",编辑!O932)</f>
        <v>1</v>
      </c>
      <c r="I932" s="109">
        <f>IF(编辑!P932="","",编辑!P932)</f>
        <v>200</v>
      </c>
      <c r="J932" s="109">
        <f>IF(编辑!Q932="","",编辑!Q932)</f>
        <v>3103</v>
      </c>
      <c r="K932" s="109">
        <f>IF(编辑!S932="","",编辑!S932)</f>
        <v>1</v>
      </c>
      <c r="L932" s="109">
        <f>IF(编辑!T932="","",编辑!T932)</f>
        <v>1</v>
      </c>
      <c r="M932" s="109">
        <f>IF(编辑!U932="","",编辑!U932)</f>
        <v>200</v>
      </c>
      <c r="N932" s="109">
        <f>IF(编辑!V932="","",编辑!V932)</f>
        <v>3403</v>
      </c>
      <c r="O932" s="109">
        <f>IF(编辑!X932="","",编辑!X932)</f>
        <v>1</v>
      </c>
      <c r="P932" s="109">
        <f>IF(编辑!Y932="","",编辑!Y932)</f>
        <v>1</v>
      </c>
      <c r="Q932" s="109">
        <f>IF(编辑!Z932="","",编辑!Z932)</f>
        <v>200</v>
      </c>
      <c r="R932" s="109" t="str">
        <f>IF(编辑!AA932="","",编辑!AA932)</f>
        <v/>
      </c>
      <c r="S932" s="109" t="str">
        <f>IF(编辑!AC932="","",编辑!AC932)</f>
        <v/>
      </c>
      <c r="T932" s="109" t="str">
        <f>IF(编辑!AD932="","",编辑!AD932)</f>
        <v/>
      </c>
      <c r="U932" s="109" t="str">
        <f>IF(编辑!AE932="","",编辑!AE932)</f>
        <v/>
      </c>
      <c r="V932" s="109" t="str">
        <f>IF(编辑!AF932="","",编辑!AF932)</f>
        <v/>
      </c>
      <c r="W932" s="109" t="str">
        <f>IF(编辑!AH932="","",编辑!AH932)</f>
        <v/>
      </c>
      <c r="X932" s="109" t="str">
        <f>IF(编辑!AI932="","",编辑!AI932)</f>
        <v/>
      </c>
      <c r="Y932" s="109" t="str">
        <f>IF(编辑!AJ932="","",编辑!AJ932)</f>
        <v/>
      </c>
      <c r="Z932" s="109" t="str">
        <f>IF(编辑!AK932="","",编辑!AK932)</f>
        <v/>
      </c>
      <c r="AA932" s="109" t="str">
        <f>IF(编辑!AM932="","",编辑!AM932)</f>
        <v/>
      </c>
      <c r="AB932" s="109" t="str">
        <f>IF(编辑!AN932="","",编辑!AN932)</f>
        <v/>
      </c>
      <c r="AC932" s="111" t="str">
        <f>IF(编辑!AO932="","",编辑!AO932)</f>
        <v/>
      </c>
    </row>
    <row r="933" spans="1:29">
      <c r="A933" s="109">
        <f>IF(编辑!A933="","",编辑!A933)</f>
        <v>140200</v>
      </c>
      <c r="B933" s="109" t="str">
        <f>IF(编辑!B933="","",编辑!B933)</f>
        <v>通缉任务</v>
      </c>
      <c r="C933" s="109">
        <f>IF(编辑!I933="","",编辑!I933)</f>
        <v>650</v>
      </c>
      <c r="D933" s="109">
        <f>IF(编辑!J933="","",编辑!J933)</f>
        <v>0</v>
      </c>
      <c r="E933" s="109" t="str">
        <f>IF(编辑!K933="","",编辑!K933)</f>
        <v/>
      </c>
      <c r="F933" s="109">
        <f>IF(编辑!L933="","",编辑!L933)</f>
        <v>3003</v>
      </c>
      <c r="G933" s="109">
        <f>IF(编辑!N933="","",编辑!N933)</f>
        <v>1</v>
      </c>
      <c r="H933" s="109">
        <f>IF(编辑!O933="","",编辑!O933)</f>
        <v>1</v>
      </c>
      <c r="I933" s="109">
        <f>IF(编辑!P933="","",编辑!P933)</f>
        <v>200</v>
      </c>
      <c r="J933" s="109">
        <f>IF(编辑!Q933="","",编辑!Q933)</f>
        <v>3103</v>
      </c>
      <c r="K933" s="109">
        <f>IF(编辑!S933="","",编辑!S933)</f>
        <v>1</v>
      </c>
      <c r="L933" s="109">
        <f>IF(编辑!T933="","",编辑!T933)</f>
        <v>1</v>
      </c>
      <c r="M933" s="109">
        <f>IF(编辑!U933="","",编辑!U933)</f>
        <v>200</v>
      </c>
      <c r="N933" s="109">
        <f>IF(编辑!V933="","",编辑!V933)</f>
        <v>3403</v>
      </c>
      <c r="O933" s="109">
        <f>IF(编辑!X933="","",编辑!X933)</f>
        <v>1</v>
      </c>
      <c r="P933" s="109">
        <f>IF(编辑!Y933="","",编辑!Y933)</f>
        <v>1</v>
      </c>
      <c r="Q933" s="109">
        <f>IF(编辑!Z933="","",编辑!Z933)</f>
        <v>200</v>
      </c>
      <c r="R933" s="109" t="str">
        <f>IF(编辑!AA933="","",编辑!AA933)</f>
        <v/>
      </c>
      <c r="S933" s="109" t="str">
        <f>IF(编辑!AC933="","",编辑!AC933)</f>
        <v/>
      </c>
      <c r="T933" s="109" t="str">
        <f>IF(编辑!AD933="","",编辑!AD933)</f>
        <v/>
      </c>
      <c r="U933" s="109" t="str">
        <f>IF(编辑!AE933="","",编辑!AE933)</f>
        <v/>
      </c>
      <c r="V933" s="109" t="str">
        <f>IF(编辑!AF933="","",编辑!AF933)</f>
        <v/>
      </c>
      <c r="W933" s="109" t="str">
        <f>IF(编辑!AH933="","",编辑!AH933)</f>
        <v/>
      </c>
      <c r="X933" s="109" t="str">
        <f>IF(编辑!AI933="","",编辑!AI933)</f>
        <v/>
      </c>
      <c r="Y933" s="109" t="str">
        <f>IF(编辑!AJ933="","",编辑!AJ933)</f>
        <v/>
      </c>
      <c r="Z933" s="109" t="str">
        <f>IF(编辑!AK933="","",编辑!AK933)</f>
        <v/>
      </c>
      <c r="AA933" s="109" t="str">
        <f>IF(编辑!AM933="","",编辑!AM933)</f>
        <v/>
      </c>
      <c r="AB933" s="109" t="str">
        <f>IF(编辑!AN933="","",编辑!AN933)</f>
        <v/>
      </c>
      <c r="AC933" s="111" t="str">
        <f>IF(编辑!AO933="","",编辑!AO933)</f>
        <v/>
      </c>
    </row>
    <row r="934" spans="1:29">
      <c r="A934" s="109">
        <f>IF(编辑!A934="","",编辑!A934)</f>
        <v>140201</v>
      </c>
      <c r="B934" s="109" t="str">
        <f>IF(编辑!B934="","",编辑!B934)</f>
        <v>通缉任务</v>
      </c>
      <c r="C934" s="109">
        <f>IF(编辑!I934="","",编辑!I934)</f>
        <v>650</v>
      </c>
      <c r="D934" s="109">
        <f>IF(编辑!J934="","",编辑!J934)</f>
        <v>0</v>
      </c>
      <c r="E934" s="109" t="str">
        <f>IF(编辑!K934="","",编辑!K934)</f>
        <v/>
      </c>
      <c r="F934" s="109">
        <f>IF(编辑!L934="","",编辑!L934)</f>
        <v>3003</v>
      </c>
      <c r="G934" s="109">
        <f>IF(编辑!N934="","",编辑!N934)</f>
        <v>1</v>
      </c>
      <c r="H934" s="109">
        <f>IF(编辑!O934="","",编辑!O934)</f>
        <v>1</v>
      </c>
      <c r="I934" s="109">
        <f>IF(编辑!P934="","",编辑!P934)</f>
        <v>200</v>
      </c>
      <c r="J934" s="109">
        <f>IF(编辑!Q934="","",编辑!Q934)</f>
        <v>3103</v>
      </c>
      <c r="K934" s="109">
        <f>IF(编辑!S934="","",编辑!S934)</f>
        <v>1</v>
      </c>
      <c r="L934" s="109">
        <f>IF(编辑!T934="","",编辑!T934)</f>
        <v>1</v>
      </c>
      <c r="M934" s="109">
        <f>IF(编辑!U934="","",编辑!U934)</f>
        <v>200</v>
      </c>
      <c r="N934" s="109">
        <f>IF(编辑!V934="","",编辑!V934)</f>
        <v>3403</v>
      </c>
      <c r="O934" s="109">
        <f>IF(编辑!X934="","",编辑!X934)</f>
        <v>1</v>
      </c>
      <c r="P934" s="109">
        <f>IF(编辑!Y934="","",编辑!Y934)</f>
        <v>1</v>
      </c>
      <c r="Q934" s="109">
        <f>IF(编辑!Z934="","",编辑!Z934)</f>
        <v>200</v>
      </c>
      <c r="R934" s="109" t="str">
        <f>IF(编辑!AA934="","",编辑!AA934)</f>
        <v/>
      </c>
      <c r="S934" s="109" t="str">
        <f>IF(编辑!AC934="","",编辑!AC934)</f>
        <v/>
      </c>
      <c r="T934" s="109" t="str">
        <f>IF(编辑!AD934="","",编辑!AD934)</f>
        <v/>
      </c>
      <c r="U934" s="109" t="str">
        <f>IF(编辑!AE934="","",编辑!AE934)</f>
        <v/>
      </c>
      <c r="V934" s="109" t="str">
        <f>IF(编辑!AF934="","",编辑!AF934)</f>
        <v/>
      </c>
      <c r="W934" s="109" t="str">
        <f>IF(编辑!AH934="","",编辑!AH934)</f>
        <v/>
      </c>
      <c r="X934" s="109" t="str">
        <f>IF(编辑!AI934="","",编辑!AI934)</f>
        <v/>
      </c>
      <c r="Y934" s="109" t="str">
        <f>IF(编辑!AJ934="","",编辑!AJ934)</f>
        <v/>
      </c>
      <c r="Z934" s="109" t="str">
        <f>IF(编辑!AK934="","",编辑!AK934)</f>
        <v/>
      </c>
      <c r="AA934" s="109" t="str">
        <f>IF(编辑!AM934="","",编辑!AM934)</f>
        <v/>
      </c>
      <c r="AB934" s="109" t="str">
        <f>IF(编辑!AN934="","",编辑!AN934)</f>
        <v/>
      </c>
      <c r="AC934" s="111" t="str">
        <f>IF(编辑!AO934="","",编辑!AO934)</f>
        <v/>
      </c>
    </row>
    <row r="935" spans="1:29">
      <c r="A935" s="109">
        <f>IF(编辑!A935="","",编辑!A935)</f>
        <v>140202</v>
      </c>
      <c r="B935" s="109" t="str">
        <f>IF(编辑!B935="","",编辑!B935)</f>
        <v>通缉任务</v>
      </c>
      <c r="C935" s="109">
        <f>IF(编辑!I935="","",编辑!I935)</f>
        <v>650</v>
      </c>
      <c r="D935" s="109">
        <f>IF(编辑!J935="","",编辑!J935)</f>
        <v>0</v>
      </c>
      <c r="E935" s="109" t="str">
        <f>IF(编辑!K935="","",编辑!K935)</f>
        <v/>
      </c>
      <c r="F935" s="109">
        <f>IF(编辑!L935="","",编辑!L935)</f>
        <v>3003</v>
      </c>
      <c r="G935" s="109">
        <f>IF(编辑!N935="","",编辑!N935)</f>
        <v>1</v>
      </c>
      <c r="H935" s="109">
        <f>IF(编辑!O935="","",编辑!O935)</f>
        <v>1</v>
      </c>
      <c r="I935" s="109">
        <f>IF(编辑!P935="","",编辑!P935)</f>
        <v>200</v>
      </c>
      <c r="J935" s="109">
        <f>IF(编辑!Q935="","",编辑!Q935)</f>
        <v>3103</v>
      </c>
      <c r="K935" s="109">
        <f>IF(编辑!S935="","",编辑!S935)</f>
        <v>1</v>
      </c>
      <c r="L935" s="109">
        <f>IF(编辑!T935="","",编辑!T935)</f>
        <v>1</v>
      </c>
      <c r="M935" s="109">
        <f>IF(编辑!U935="","",编辑!U935)</f>
        <v>200</v>
      </c>
      <c r="N935" s="109">
        <f>IF(编辑!V935="","",编辑!V935)</f>
        <v>3403</v>
      </c>
      <c r="O935" s="109">
        <f>IF(编辑!X935="","",编辑!X935)</f>
        <v>1</v>
      </c>
      <c r="P935" s="109">
        <f>IF(编辑!Y935="","",编辑!Y935)</f>
        <v>1</v>
      </c>
      <c r="Q935" s="109">
        <f>IF(编辑!Z935="","",编辑!Z935)</f>
        <v>200</v>
      </c>
      <c r="R935" s="109" t="str">
        <f>IF(编辑!AA935="","",编辑!AA935)</f>
        <v/>
      </c>
      <c r="S935" s="109" t="str">
        <f>IF(编辑!AC935="","",编辑!AC935)</f>
        <v/>
      </c>
      <c r="T935" s="109" t="str">
        <f>IF(编辑!AD935="","",编辑!AD935)</f>
        <v/>
      </c>
      <c r="U935" s="109" t="str">
        <f>IF(编辑!AE935="","",编辑!AE935)</f>
        <v/>
      </c>
      <c r="V935" s="109" t="str">
        <f>IF(编辑!AF935="","",编辑!AF935)</f>
        <v/>
      </c>
      <c r="W935" s="109" t="str">
        <f>IF(编辑!AH935="","",编辑!AH935)</f>
        <v/>
      </c>
      <c r="X935" s="109" t="str">
        <f>IF(编辑!AI935="","",编辑!AI935)</f>
        <v/>
      </c>
      <c r="Y935" s="109" t="str">
        <f>IF(编辑!AJ935="","",编辑!AJ935)</f>
        <v/>
      </c>
      <c r="Z935" s="109" t="str">
        <f>IF(编辑!AK935="","",编辑!AK935)</f>
        <v/>
      </c>
      <c r="AA935" s="109" t="str">
        <f>IF(编辑!AM935="","",编辑!AM935)</f>
        <v/>
      </c>
      <c r="AB935" s="109" t="str">
        <f>IF(编辑!AN935="","",编辑!AN935)</f>
        <v/>
      </c>
      <c r="AC935" s="111" t="str">
        <f>IF(编辑!AO935="","",编辑!AO935)</f>
        <v/>
      </c>
    </row>
    <row r="936" spans="1:29">
      <c r="A936" s="109">
        <f>IF(编辑!A936="","",编辑!A936)</f>
        <v>140203</v>
      </c>
      <c r="B936" s="109" t="str">
        <f>IF(编辑!B936="","",编辑!B936)</f>
        <v>通缉任务</v>
      </c>
      <c r="C936" s="109">
        <f>IF(编辑!I936="","",编辑!I936)</f>
        <v>650</v>
      </c>
      <c r="D936" s="109">
        <f>IF(编辑!J936="","",编辑!J936)</f>
        <v>0</v>
      </c>
      <c r="E936" s="109" t="str">
        <f>IF(编辑!K936="","",编辑!K936)</f>
        <v/>
      </c>
      <c r="F936" s="109">
        <f>IF(编辑!L936="","",编辑!L936)</f>
        <v>3003</v>
      </c>
      <c r="G936" s="109">
        <f>IF(编辑!N936="","",编辑!N936)</f>
        <v>1</v>
      </c>
      <c r="H936" s="109">
        <f>IF(编辑!O936="","",编辑!O936)</f>
        <v>1</v>
      </c>
      <c r="I936" s="109">
        <f>IF(编辑!P936="","",编辑!P936)</f>
        <v>200</v>
      </c>
      <c r="J936" s="109">
        <f>IF(编辑!Q936="","",编辑!Q936)</f>
        <v>3103</v>
      </c>
      <c r="K936" s="109">
        <f>IF(编辑!S936="","",编辑!S936)</f>
        <v>1</v>
      </c>
      <c r="L936" s="109">
        <f>IF(编辑!T936="","",编辑!T936)</f>
        <v>1</v>
      </c>
      <c r="M936" s="109">
        <f>IF(编辑!U936="","",编辑!U936)</f>
        <v>200</v>
      </c>
      <c r="N936" s="109">
        <f>IF(编辑!V936="","",编辑!V936)</f>
        <v>3403</v>
      </c>
      <c r="O936" s="109">
        <f>IF(编辑!X936="","",编辑!X936)</f>
        <v>1</v>
      </c>
      <c r="P936" s="109">
        <f>IF(编辑!Y936="","",编辑!Y936)</f>
        <v>1</v>
      </c>
      <c r="Q936" s="109">
        <f>IF(编辑!Z936="","",编辑!Z936)</f>
        <v>200</v>
      </c>
      <c r="R936" s="109" t="str">
        <f>IF(编辑!AA936="","",编辑!AA936)</f>
        <v/>
      </c>
      <c r="S936" s="109" t="str">
        <f>IF(编辑!AC936="","",编辑!AC936)</f>
        <v/>
      </c>
      <c r="T936" s="109" t="str">
        <f>IF(编辑!AD936="","",编辑!AD936)</f>
        <v/>
      </c>
      <c r="U936" s="109" t="str">
        <f>IF(编辑!AE936="","",编辑!AE936)</f>
        <v/>
      </c>
      <c r="V936" s="109" t="str">
        <f>IF(编辑!AF936="","",编辑!AF936)</f>
        <v/>
      </c>
      <c r="W936" s="109" t="str">
        <f>IF(编辑!AH936="","",编辑!AH936)</f>
        <v/>
      </c>
      <c r="X936" s="109" t="str">
        <f>IF(编辑!AI936="","",编辑!AI936)</f>
        <v/>
      </c>
      <c r="Y936" s="109" t="str">
        <f>IF(编辑!AJ936="","",编辑!AJ936)</f>
        <v/>
      </c>
      <c r="Z936" s="109" t="str">
        <f>IF(编辑!AK936="","",编辑!AK936)</f>
        <v/>
      </c>
      <c r="AA936" s="109" t="str">
        <f>IF(编辑!AM936="","",编辑!AM936)</f>
        <v/>
      </c>
      <c r="AB936" s="109" t="str">
        <f>IF(编辑!AN936="","",编辑!AN936)</f>
        <v/>
      </c>
      <c r="AC936" s="111" t="str">
        <f>IF(编辑!AO936="","",编辑!AO936)</f>
        <v/>
      </c>
    </row>
    <row r="937" spans="1:29">
      <c r="A937" s="109">
        <f>IF(编辑!A937="","",编辑!A937)</f>
        <v>140204</v>
      </c>
      <c r="B937" s="109" t="str">
        <f>IF(编辑!B937="","",编辑!B937)</f>
        <v>通缉任务</v>
      </c>
      <c r="C937" s="109">
        <f>IF(编辑!I937="","",编辑!I937)</f>
        <v>650</v>
      </c>
      <c r="D937" s="109">
        <f>IF(编辑!J937="","",编辑!J937)</f>
        <v>0</v>
      </c>
      <c r="E937" s="109" t="str">
        <f>IF(编辑!K937="","",编辑!K937)</f>
        <v/>
      </c>
      <c r="F937" s="109">
        <f>IF(编辑!L937="","",编辑!L937)</f>
        <v>3003</v>
      </c>
      <c r="G937" s="109">
        <f>IF(编辑!N937="","",编辑!N937)</f>
        <v>1</v>
      </c>
      <c r="H937" s="109">
        <f>IF(编辑!O937="","",编辑!O937)</f>
        <v>1</v>
      </c>
      <c r="I937" s="109">
        <f>IF(编辑!P937="","",编辑!P937)</f>
        <v>200</v>
      </c>
      <c r="J937" s="109">
        <f>IF(编辑!Q937="","",编辑!Q937)</f>
        <v>3103</v>
      </c>
      <c r="K937" s="109">
        <f>IF(编辑!S937="","",编辑!S937)</f>
        <v>1</v>
      </c>
      <c r="L937" s="109">
        <f>IF(编辑!T937="","",编辑!T937)</f>
        <v>1</v>
      </c>
      <c r="M937" s="109">
        <f>IF(编辑!U937="","",编辑!U937)</f>
        <v>200</v>
      </c>
      <c r="N937" s="109">
        <f>IF(编辑!V937="","",编辑!V937)</f>
        <v>3403</v>
      </c>
      <c r="O937" s="109">
        <f>IF(编辑!X937="","",编辑!X937)</f>
        <v>1</v>
      </c>
      <c r="P937" s="109">
        <f>IF(编辑!Y937="","",编辑!Y937)</f>
        <v>1</v>
      </c>
      <c r="Q937" s="109">
        <f>IF(编辑!Z937="","",编辑!Z937)</f>
        <v>200</v>
      </c>
      <c r="R937" s="109" t="str">
        <f>IF(编辑!AA937="","",编辑!AA937)</f>
        <v/>
      </c>
      <c r="S937" s="109" t="str">
        <f>IF(编辑!AC937="","",编辑!AC937)</f>
        <v/>
      </c>
      <c r="T937" s="109" t="str">
        <f>IF(编辑!AD937="","",编辑!AD937)</f>
        <v/>
      </c>
      <c r="U937" s="109" t="str">
        <f>IF(编辑!AE937="","",编辑!AE937)</f>
        <v/>
      </c>
      <c r="V937" s="109" t="str">
        <f>IF(编辑!AF937="","",编辑!AF937)</f>
        <v/>
      </c>
      <c r="W937" s="109" t="str">
        <f>IF(编辑!AH937="","",编辑!AH937)</f>
        <v/>
      </c>
      <c r="X937" s="109" t="str">
        <f>IF(编辑!AI937="","",编辑!AI937)</f>
        <v/>
      </c>
      <c r="Y937" s="109" t="str">
        <f>IF(编辑!AJ937="","",编辑!AJ937)</f>
        <v/>
      </c>
      <c r="Z937" s="109" t="str">
        <f>IF(编辑!AK937="","",编辑!AK937)</f>
        <v/>
      </c>
      <c r="AA937" s="109" t="str">
        <f>IF(编辑!AM937="","",编辑!AM937)</f>
        <v/>
      </c>
      <c r="AB937" s="109" t="str">
        <f>IF(编辑!AN937="","",编辑!AN937)</f>
        <v/>
      </c>
      <c r="AC937" s="111" t="str">
        <f>IF(编辑!AO937="","",编辑!AO937)</f>
        <v/>
      </c>
    </row>
    <row r="938" spans="1:29">
      <c r="A938" s="109">
        <f>IF(编辑!A938="","",编辑!A938)</f>
        <v>140205</v>
      </c>
      <c r="B938" s="109" t="str">
        <f>IF(编辑!B938="","",编辑!B938)</f>
        <v>通缉任务</v>
      </c>
      <c r="C938" s="109">
        <f>IF(编辑!I938="","",编辑!I938)</f>
        <v>650</v>
      </c>
      <c r="D938" s="109">
        <f>IF(编辑!J938="","",编辑!J938)</f>
        <v>0</v>
      </c>
      <c r="E938" s="109" t="str">
        <f>IF(编辑!K938="","",编辑!K938)</f>
        <v/>
      </c>
      <c r="F938" s="109">
        <f>IF(编辑!L938="","",编辑!L938)</f>
        <v>3003</v>
      </c>
      <c r="G938" s="109">
        <f>IF(编辑!N938="","",编辑!N938)</f>
        <v>1</v>
      </c>
      <c r="H938" s="109">
        <f>IF(编辑!O938="","",编辑!O938)</f>
        <v>1</v>
      </c>
      <c r="I938" s="109">
        <f>IF(编辑!P938="","",编辑!P938)</f>
        <v>200</v>
      </c>
      <c r="J938" s="109">
        <f>IF(编辑!Q938="","",编辑!Q938)</f>
        <v>3103</v>
      </c>
      <c r="K938" s="109">
        <f>IF(编辑!S938="","",编辑!S938)</f>
        <v>1</v>
      </c>
      <c r="L938" s="109">
        <f>IF(编辑!T938="","",编辑!T938)</f>
        <v>1</v>
      </c>
      <c r="M938" s="109">
        <f>IF(编辑!U938="","",编辑!U938)</f>
        <v>200</v>
      </c>
      <c r="N938" s="109">
        <f>IF(编辑!V938="","",编辑!V938)</f>
        <v>3403</v>
      </c>
      <c r="O938" s="109">
        <f>IF(编辑!X938="","",编辑!X938)</f>
        <v>1</v>
      </c>
      <c r="P938" s="109">
        <f>IF(编辑!Y938="","",编辑!Y938)</f>
        <v>1</v>
      </c>
      <c r="Q938" s="109">
        <f>IF(编辑!Z938="","",编辑!Z938)</f>
        <v>200</v>
      </c>
      <c r="R938" s="109" t="str">
        <f>IF(编辑!AA938="","",编辑!AA938)</f>
        <v/>
      </c>
      <c r="S938" s="109" t="str">
        <f>IF(编辑!AC938="","",编辑!AC938)</f>
        <v/>
      </c>
      <c r="T938" s="109" t="str">
        <f>IF(编辑!AD938="","",编辑!AD938)</f>
        <v/>
      </c>
      <c r="U938" s="109" t="str">
        <f>IF(编辑!AE938="","",编辑!AE938)</f>
        <v/>
      </c>
      <c r="V938" s="109" t="str">
        <f>IF(编辑!AF938="","",编辑!AF938)</f>
        <v/>
      </c>
      <c r="W938" s="109" t="str">
        <f>IF(编辑!AH938="","",编辑!AH938)</f>
        <v/>
      </c>
      <c r="X938" s="109" t="str">
        <f>IF(编辑!AI938="","",编辑!AI938)</f>
        <v/>
      </c>
      <c r="Y938" s="109" t="str">
        <f>IF(编辑!AJ938="","",编辑!AJ938)</f>
        <v/>
      </c>
      <c r="Z938" s="109" t="str">
        <f>IF(编辑!AK938="","",编辑!AK938)</f>
        <v/>
      </c>
      <c r="AA938" s="109" t="str">
        <f>IF(编辑!AM938="","",编辑!AM938)</f>
        <v/>
      </c>
      <c r="AB938" s="109" t="str">
        <f>IF(编辑!AN938="","",编辑!AN938)</f>
        <v/>
      </c>
      <c r="AC938" s="111" t="str">
        <f>IF(编辑!AO938="","",编辑!AO938)</f>
        <v/>
      </c>
    </row>
    <row r="939" spans="1:29">
      <c r="A939" s="109">
        <f>IF(编辑!A939="","",编辑!A939)</f>
        <v>140206</v>
      </c>
      <c r="B939" s="109" t="str">
        <f>IF(编辑!B939="","",编辑!B939)</f>
        <v>通缉任务</v>
      </c>
      <c r="C939" s="109">
        <f>IF(编辑!I939="","",编辑!I939)</f>
        <v>650</v>
      </c>
      <c r="D939" s="109">
        <f>IF(编辑!J939="","",编辑!J939)</f>
        <v>0</v>
      </c>
      <c r="E939" s="109" t="str">
        <f>IF(编辑!K939="","",编辑!K939)</f>
        <v/>
      </c>
      <c r="F939" s="109">
        <f>IF(编辑!L939="","",编辑!L939)</f>
        <v>3003</v>
      </c>
      <c r="G939" s="109">
        <f>IF(编辑!N939="","",编辑!N939)</f>
        <v>1</v>
      </c>
      <c r="H939" s="109">
        <f>IF(编辑!O939="","",编辑!O939)</f>
        <v>1</v>
      </c>
      <c r="I939" s="109">
        <f>IF(编辑!P939="","",编辑!P939)</f>
        <v>200</v>
      </c>
      <c r="J939" s="109">
        <f>IF(编辑!Q939="","",编辑!Q939)</f>
        <v>3103</v>
      </c>
      <c r="K939" s="109">
        <f>IF(编辑!S939="","",编辑!S939)</f>
        <v>1</v>
      </c>
      <c r="L939" s="109">
        <f>IF(编辑!T939="","",编辑!T939)</f>
        <v>1</v>
      </c>
      <c r="M939" s="109">
        <f>IF(编辑!U939="","",编辑!U939)</f>
        <v>200</v>
      </c>
      <c r="N939" s="109">
        <f>IF(编辑!V939="","",编辑!V939)</f>
        <v>3403</v>
      </c>
      <c r="O939" s="109">
        <f>IF(编辑!X939="","",编辑!X939)</f>
        <v>1</v>
      </c>
      <c r="P939" s="109">
        <f>IF(编辑!Y939="","",编辑!Y939)</f>
        <v>1</v>
      </c>
      <c r="Q939" s="109">
        <f>IF(编辑!Z939="","",编辑!Z939)</f>
        <v>200</v>
      </c>
      <c r="R939" s="109" t="str">
        <f>IF(编辑!AA939="","",编辑!AA939)</f>
        <v/>
      </c>
      <c r="S939" s="109" t="str">
        <f>IF(编辑!AC939="","",编辑!AC939)</f>
        <v/>
      </c>
      <c r="T939" s="109" t="str">
        <f>IF(编辑!AD939="","",编辑!AD939)</f>
        <v/>
      </c>
      <c r="U939" s="109" t="str">
        <f>IF(编辑!AE939="","",编辑!AE939)</f>
        <v/>
      </c>
      <c r="V939" s="109" t="str">
        <f>IF(编辑!AF939="","",编辑!AF939)</f>
        <v/>
      </c>
      <c r="W939" s="109" t="str">
        <f>IF(编辑!AH939="","",编辑!AH939)</f>
        <v/>
      </c>
      <c r="X939" s="109" t="str">
        <f>IF(编辑!AI939="","",编辑!AI939)</f>
        <v/>
      </c>
      <c r="Y939" s="109" t="str">
        <f>IF(编辑!AJ939="","",编辑!AJ939)</f>
        <v/>
      </c>
      <c r="Z939" s="109" t="str">
        <f>IF(编辑!AK939="","",编辑!AK939)</f>
        <v/>
      </c>
      <c r="AA939" s="109" t="str">
        <f>IF(编辑!AM939="","",编辑!AM939)</f>
        <v/>
      </c>
      <c r="AB939" s="109" t="str">
        <f>IF(编辑!AN939="","",编辑!AN939)</f>
        <v/>
      </c>
      <c r="AC939" s="111" t="str">
        <f>IF(编辑!AO939="","",编辑!AO939)</f>
        <v/>
      </c>
    </row>
    <row r="940" spans="1:29">
      <c r="A940" s="109">
        <f>IF(编辑!A940="","",编辑!A940)</f>
        <v>140207</v>
      </c>
      <c r="B940" s="109" t="str">
        <f>IF(编辑!B940="","",编辑!B940)</f>
        <v>通缉任务</v>
      </c>
      <c r="C940" s="109">
        <f>IF(编辑!I940="","",编辑!I940)</f>
        <v>650</v>
      </c>
      <c r="D940" s="109">
        <f>IF(编辑!J940="","",编辑!J940)</f>
        <v>0</v>
      </c>
      <c r="E940" s="109" t="str">
        <f>IF(编辑!K940="","",编辑!K940)</f>
        <v/>
      </c>
      <c r="F940" s="109">
        <f>IF(编辑!L940="","",编辑!L940)</f>
        <v>3003</v>
      </c>
      <c r="G940" s="109">
        <f>IF(编辑!N940="","",编辑!N940)</f>
        <v>1</v>
      </c>
      <c r="H940" s="109">
        <f>IF(编辑!O940="","",编辑!O940)</f>
        <v>1</v>
      </c>
      <c r="I940" s="109">
        <f>IF(编辑!P940="","",编辑!P940)</f>
        <v>200</v>
      </c>
      <c r="J940" s="109">
        <f>IF(编辑!Q940="","",编辑!Q940)</f>
        <v>3103</v>
      </c>
      <c r="K940" s="109">
        <f>IF(编辑!S940="","",编辑!S940)</f>
        <v>1</v>
      </c>
      <c r="L940" s="109">
        <f>IF(编辑!T940="","",编辑!T940)</f>
        <v>1</v>
      </c>
      <c r="M940" s="109">
        <f>IF(编辑!U940="","",编辑!U940)</f>
        <v>200</v>
      </c>
      <c r="N940" s="109">
        <f>IF(编辑!V940="","",编辑!V940)</f>
        <v>3403</v>
      </c>
      <c r="O940" s="109">
        <f>IF(编辑!X940="","",编辑!X940)</f>
        <v>1</v>
      </c>
      <c r="P940" s="109">
        <f>IF(编辑!Y940="","",编辑!Y940)</f>
        <v>1</v>
      </c>
      <c r="Q940" s="109">
        <f>IF(编辑!Z940="","",编辑!Z940)</f>
        <v>200</v>
      </c>
      <c r="R940" s="109" t="str">
        <f>IF(编辑!AA940="","",编辑!AA940)</f>
        <v/>
      </c>
      <c r="S940" s="109" t="str">
        <f>IF(编辑!AC940="","",编辑!AC940)</f>
        <v/>
      </c>
      <c r="T940" s="109" t="str">
        <f>IF(编辑!AD940="","",编辑!AD940)</f>
        <v/>
      </c>
      <c r="U940" s="109" t="str">
        <f>IF(编辑!AE940="","",编辑!AE940)</f>
        <v/>
      </c>
      <c r="V940" s="109" t="str">
        <f>IF(编辑!AF940="","",编辑!AF940)</f>
        <v/>
      </c>
      <c r="W940" s="109" t="str">
        <f>IF(编辑!AH940="","",编辑!AH940)</f>
        <v/>
      </c>
      <c r="X940" s="109" t="str">
        <f>IF(编辑!AI940="","",编辑!AI940)</f>
        <v/>
      </c>
      <c r="Y940" s="109" t="str">
        <f>IF(编辑!AJ940="","",编辑!AJ940)</f>
        <v/>
      </c>
      <c r="Z940" s="109" t="str">
        <f>IF(编辑!AK940="","",编辑!AK940)</f>
        <v/>
      </c>
      <c r="AA940" s="109" t="str">
        <f>IF(编辑!AM940="","",编辑!AM940)</f>
        <v/>
      </c>
      <c r="AB940" s="109" t="str">
        <f>IF(编辑!AN940="","",编辑!AN940)</f>
        <v/>
      </c>
      <c r="AC940" s="111" t="str">
        <f>IF(编辑!AO940="","",编辑!AO940)</f>
        <v/>
      </c>
    </row>
    <row r="941" spans="1:29">
      <c r="A941" s="109">
        <f>IF(编辑!A941="","",编辑!A941)</f>
        <v>140208</v>
      </c>
      <c r="B941" s="109" t="str">
        <f>IF(编辑!B941="","",编辑!B941)</f>
        <v>通缉任务</v>
      </c>
      <c r="C941" s="109">
        <f>IF(编辑!I941="","",编辑!I941)</f>
        <v>650</v>
      </c>
      <c r="D941" s="109">
        <f>IF(编辑!J941="","",编辑!J941)</f>
        <v>0</v>
      </c>
      <c r="E941" s="109" t="str">
        <f>IF(编辑!K941="","",编辑!K941)</f>
        <v/>
      </c>
      <c r="F941" s="109">
        <f>IF(编辑!L941="","",编辑!L941)</f>
        <v>3003</v>
      </c>
      <c r="G941" s="109">
        <f>IF(编辑!N941="","",编辑!N941)</f>
        <v>1</v>
      </c>
      <c r="H941" s="109">
        <f>IF(编辑!O941="","",编辑!O941)</f>
        <v>1</v>
      </c>
      <c r="I941" s="109">
        <f>IF(编辑!P941="","",编辑!P941)</f>
        <v>200</v>
      </c>
      <c r="J941" s="109">
        <f>IF(编辑!Q941="","",编辑!Q941)</f>
        <v>3103</v>
      </c>
      <c r="K941" s="109">
        <f>IF(编辑!S941="","",编辑!S941)</f>
        <v>1</v>
      </c>
      <c r="L941" s="109">
        <f>IF(编辑!T941="","",编辑!T941)</f>
        <v>1</v>
      </c>
      <c r="M941" s="109">
        <f>IF(编辑!U941="","",编辑!U941)</f>
        <v>200</v>
      </c>
      <c r="N941" s="109">
        <f>IF(编辑!V941="","",编辑!V941)</f>
        <v>3403</v>
      </c>
      <c r="O941" s="109">
        <f>IF(编辑!X941="","",编辑!X941)</f>
        <v>1</v>
      </c>
      <c r="P941" s="109">
        <f>IF(编辑!Y941="","",编辑!Y941)</f>
        <v>1</v>
      </c>
      <c r="Q941" s="109">
        <f>IF(编辑!Z941="","",编辑!Z941)</f>
        <v>200</v>
      </c>
      <c r="R941" s="109" t="str">
        <f>IF(编辑!AA941="","",编辑!AA941)</f>
        <v/>
      </c>
      <c r="S941" s="109" t="str">
        <f>IF(编辑!AC941="","",编辑!AC941)</f>
        <v/>
      </c>
      <c r="T941" s="109" t="str">
        <f>IF(编辑!AD941="","",编辑!AD941)</f>
        <v/>
      </c>
      <c r="U941" s="109" t="str">
        <f>IF(编辑!AE941="","",编辑!AE941)</f>
        <v/>
      </c>
      <c r="V941" s="109" t="str">
        <f>IF(编辑!AF941="","",编辑!AF941)</f>
        <v/>
      </c>
      <c r="W941" s="109" t="str">
        <f>IF(编辑!AH941="","",编辑!AH941)</f>
        <v/>
      </c>
      <c r="X941" s="109" t="str">
        <f>IF(编辑!AI941="","",编辑!AI941)</f>
        <v/>
      </c>
      <c r="Y941" s="109" t="str">
        <f>IF(编辑!AJ941="","",编辑!AJ941)</f>
        <v/>
      </c>
      <c r="Z941" s="109" t="str">
        <f>IF(编辑!AK941="","",编辑!AK941)</f>
        <v/>
      </c>
      <c r="AA941" s="109" t="str">
        <f>IF(编辑!AM941="","",编辑!AM941)</f>
        <v/>
      </c>
      <c r="AB941" s="109" t="str">
        <f>IF(编辑!AN941="","",编辑!AN941)</f>
        <v/>
      </c>
      <c r="AC941" s="111" t="str">
        <f>IF(编辑!AO941="","",编辑!AO941)</f>
        <v/>
      </c>
    </row>
    <row r="942" spans="1:29">
      <c r="A942" s="109">
        <f>IF(编辑!A942="","",编辑!A942)</f>
        <v>140209</v>
      </c>
      <c r="B942" s="109" t="str">
        <f>IF(编辑!B942="","",编辑!B942)</f>
        <v>通缉任务</v>
      </c>
      <c r="C942" s="109">
        <f>IF(编辑!I942="","",编辑!I942)</f>
        <v>650</v>
      </c>
      <c r="D942" s="109">
        <f>IF(编辑!J942="","",编辑!J942)</f>
        <v>0</v>
      </c>
      <c r="E942" s="109" t="str">
        <f>IF(编辑!K942="","",编辑!K942)</f>
        <v/>
      </c>
      <c r="F942" s="109">
        <f>IF(编辑!L942="","",编辑!L942)</f>
        <v>3003</v>
      </c>
      <c r="G942" s="109">
        <f>IF(编辑!N942="","",编辑!N942)</f>
        <v>1</v>
      </c>
      <c r="H942" s="109">
        <f>IF(编辑!O942="","",编辑!O942)</f>
        <v>1</v>
      </c>
      <c r="I942" s="109">
        <f>IF(编辑!P942="","",编辑!P942)</f>
        <v>200</v>
      </c>
      <c r="J942" s="109">
        <f>IF(编辑!Q942="","",编辑!Q942)</f>
        <v>3103</v>
      </c>
      <c r="K942" s="109">
        <f>IF(编辑!S942="","",编辑!S942)</f>
        <v>1</v>
      </c>
      <c r="L942" s="109">
        <f>IF(编辑!T942="","",编辑!T942)</f>
        <v>1</v>
      </c>
      <c r="M942" s="109">
        <f>IF(编辑!U942="","",编辑!U942)</f>
        <v>200</v>
      </c>
      <c r="N942" s="109">
        <f>IF(编辑!V942="","",编辑!V942)</f>
        <v>3403</v>
      </c>
      <c r="O942" s="109">
        <f>IF(编辑!X942="","",编辑!X942)</f>
        <v>1</v>
      </c>
      <c r="P942" s="109">
        <f>IF(编辑!Y942="","",编辑!Y942)</f>
        <v>1</v>
      </c>
      <c r="Q942" s="109">
        <f>IF(编辑!Z942="","",编辑!Z942)</f>
        <v>200</v>
      </c>
      <c r="R942" s="109" t="str">
        <f>IF(编辑!AA942="","",编辑!AA942)</f>
        <v/>
      </c>
      <c r="S942" s="109" t="str">
        <f>IF(编辑!AC942="","",编辑!AC942)</f>
        <v/>
      </c>
      <c r="T942" s="109" t="str">
        <f>IF(编辑!AD942="","",编辑!AD942)</f>
        <v/>
      </c>
      <c r="U942" s="109" t="str">
        <f>IF(编辑!AE942="","",编辑!AE942)</f>
        <v/>
      </c>
      <c r="V942" s="109" t="str">
        <f>IF(编辑!AF942="","",编辑!AF942)</f>
        <v/>
      </c>
      <c r="W942" s="109" t="str">
        <f>IF(编辑!AH942="","",编辑!AH942)</f>
        <v/>
      </c>
      <c r="X942" s="109" t="str">
        <f>IF(编辑!AI942="","",编辑!AI942)</f>
        <v/>
      </c>
      <c r="Y942" s="109" t="str">
        <f>IF(编辑!AJ942="","",编辑!AJ942)</f>
        <v/>
      </c>
      <c r="Z942" s="109" t="str">
        <f>IF(编辑!AK942="","",编辑!AK942)</f>
        <v/>
      </c>
      <c r="AA942" s="109" t="str">
        <f>IF(编辑!AM942="","",编辑!AM942)</f>
        <v/>
      </c>
      <c r="AB942" s="109" t="str">
        <f>IF(编辑!AN942="","",编辑!AN942)</f>
        <v/>
      </c>
      <c r="AC942" s="111" t="str">
        <f>IF(编辑!AO942="","",编辑!AO942)</f>
        <v/>
      </c>
    </row>
    <row r="943" spans="1:29">
      <c r="A943" s="109">
        <f>IF(编辑!A943="","",编辑!A943)</f>
        <v>140210</v>
      </c>
      <c r="B943" s="109" t="str">
        <f>IF(编辑!B943="","",编辑!B943)</f>
        <v>通缉任务</v>
      </c>
      <c r="C943" s="109">
        <f>IF(编辑!I943="","",编辑!I943)</f>
        <v>650</v>
      </c>
      <c r="D943" s="109">
        <f>IF(编辑!J943="","",编辑!J943)</f>
        <v>0</v>
      </c>
      <c r="E943" s="109" t="str">
        <f>IF(编辑!K943="","",编辑!K943)</f>
        <v/>
      </c>
      <c r="F943" s="109">
        <f>IF(编辑!L943="","",编辑!L943)</f>
        <v>3003</v>
      </c>
      <c r="G943" s="109">
        <f>IF(编辑!N943="","",编辑!N943)</f>
        <v>1</v>
      </c>
      <c r="H943" s="109">
        <f>IF(编辑!O943="","",编辑!O943)</f>
        <v>1</v>
      </c>
      <c r="I943" s="109">
        <f>IF(编辑!P943="","",编辑!P943)</f>
        <v>200</v>
      </c>
      <c r="J943" s="109">
        <f>IF(编辑!Q943="","",编辑!Q943)</f>
        <v>3103</v>
      </c>
      <c r="K943" s="109">
        <f>IF(编辑!S943="","",编辑!S943)</f>
        <v>1</v>
      </c>
      <c r="L943" s="109">
        <f>IF(编辑!T943="","",编辑!T943)</f>
        <v>1</v>
      </c>
      <c r="M943" s="109">
        <f>IF(编辑!U943="","",编辑!U943)</f>
        <v>200</v>
      </c>
      <c r="N943" s="109">
        <f>IF(编辑!V943="","",编辑!V943)</f>
        <v>3403</v>
      </c>
      <c r="O943" s="109">
        <f>IF(编辑!X943="","",编辑!X943)</f>
        <v>1</v>
      </c>
      <c r="P943" s="109">
        <f>IF(编辑!Y943="","",编辑!Y943)</f>
        <v>1</v>
      </c>
      <c r="Q943" s="109">
        <f>IF(编辑!Z943="","",编辑!Z943)</f>
        <v>200</v>
      </c>
      <c r="R943" s="109" t="str">
        <f>IF(编辑!AA943="","",编辑!AA943)</f>
        <v/>
      </c>
      <c r="S943" s="109" t="str">
        <f>IF(编辑!AC943="","",编辑!AC943)</f>
        <v/>
      </c>
      <c r="T943" s="109" t="str">
        <f>IF(编辑!AD943="","",编辑!AD943)</f>
        <v/>
      </c>
      <c r="U943" s="109" t="str">
        <f>IF(编辑!AE943="","",编辑!AE943)</f>
        <v/>
      </c>
      <c r="V943" s="109" t="str">
        <f>IF(编辑!AF943="","",编辑!AF943)</f>
        <v/>
      </c>
      <c r="W943" s="109" t="str">
        <f>IF(编辑!AH943="","",编辑!AH943)</f>
        <v/>
      </c>
      <c r="X943" s="109" t="str">
        <f>IF(编辑!AI943="","",编辑!AI943)</f>
        <v/>
      </c>
      <c r="Y943" s="109" t="str">
        <f>IF(编辑!AJ943="","",编辑!AJ943)</f>
        <v/>
      </c>
      <c r="Z943" s="109" t="str">
        <f>IF(编辑!AK943="","",编辑!AK943)</f>
        <v/>
      </c>
      <c r="AA943" s="109" t="str">
        <f>IF(编辑!AM943="","",编辑!AM943)</f>
        <v/>
      </c>
      <c r="AB943" s="109" t="str">
        <f>IF(编辑!AN943="","",编辑!AN943)</f>
        <v/>
      </c>
      <c r="AC943" s="111" t="str">
        <f>IF(编辑!AO943="","",编辑!AO943)</f>
        <v/>
      </c>
    </row>
    <row r="944" spans="1:29">
      <c r="A944" s="109">
        <f>IF(编辑!A944="","",编辑!A944)</f>
        <v>140211</v>
      </c>
      <c r="B944" s="109" t="str">
        <f>IF(编辑!B944="","",编辑!B944)</f>
        <v>通缉任务</v>
      </c>
      <c r="C944" s="109">
        <f>IF(编辑!I944="","",编辑!I944)</f>
        <v>860</v>
      </c>
      <c r="D944" s="109">
        <f>IF(编辑!J944="","",编辑!J944)</f>
        <v>0</v>
      </c>
      <c r="E944" s="109" t="str">
        <f>IF(编辑!K944="","",编辑!K944)</f>
        <v/>
      </c>
      <c r="F944" s="109">
        <f>IF(编辑!L944="","",编辑!L944)</f>
        <v>3004</v>
      </c>
      <c r="G944" s="109">
        <f>IF(编辑!N944="","",编辑!N944)</f>
        <v>1</v>
      </c>
      <c r="H944" s="109">
        <f>IF(编辑!O944="","",编辑!O944)</f>
        <v>1</v>
      </c>
      <c r="I944" s="109">
        <f>IF(编辑!P944="","",编辑!P944)</f>
        <v>100</v>
      </c>
      <c r="J944" s="109">
        <f>IF(编辑!Q944="","",编辑!Q944)</f>
        <v>3104</v>
      </c>
      <c r="K944" s="109">
        <f>IF(编辑!S944="","",编辑!S944)</f>
        <v>1</v>
      </c>
      <c r="L944" s="109">
        <f>IF(编辑!T944="","",编辑!T944)</f>
        <v>1</v>
      </c>
      <c r="M944" s="109">
        <f>IF(编辑!U944="","",编辑!U944)</f>
        <v>100</v>
      </c>
      <c r="N944" s="109">
        <f>IF(编辑!V944="","",编辑!V944)</f>
        <v>3404</v>
      </c>
      <c r="O944" s="109">
        <f>IF(编辑!X944="","",编辑!X944)</f>
        <v>1</v>
      </c>
      <c r="P944" s="109">
        <f>IF(编辑!Y944="","",编辑!Y944)</f>
        <v>1</v>
      </c>
      <c r="Q944" s="109">
        <f>IF(编辑!Z944="","",编辑!Z944)</f>
        <v>100</v>
      </c>
      <c r="R944" s="109" t="str">
        <f>IF(编辑!AA944="","",编辑!AA944)</f>
        <v/>
      </c>
      <c r="S944" s="109" t="str">
        <f>IF(编辑!AC944="","",编辑!AC944)</f>
        <v/>
      </c>
      <c r="T944" s="109" t="str">
        <f>IF(编辑!AD944="","",编辑!AD944)</f>
        <v/>
      </c>
      <c r="U944" s="109" t="str">
        <f>IF(编辑!AE944="","",编辑!AE944)</f>
        <v/>
      </c>
      <c r="V944" s="109" t="str">
        <f>IF(编辑!AF944="","",编辑!AF944)</f>
        <v/>
      </c>
      <c r="W944" s="109" t="str">
        <f>IF(编辑!AH944="","",编辑!AH944)</f>
        <v/>
      </c>
      <c r="X944" s="109" t="str">
        <f>IF(编辑!AI944="","",编辑!AI944)</f>
        <v/>
      </c>
      <c r="Y944" s="109" t="str">
        <f>IF(编辑!AJ944="","",编辑!AJ944)</f>
        <v/>
      </c>
      <c r="Z944" s="109" t="str">
        <f>IF(编辑!AK944="","",编辑!AK944)</f>
        <v/>
      </c>
      <c r="AA944" s="109" t="str">
        <f>IF(编辑!AM944="","",编辑!AM944)</f>
        <v/>
      </c>
      <c r="AB944" s="109" t="str">
        <f>IF(编辑!AN944="","",编辑!AN944)</f>
        <v/>
      </c>
      <c r="AC944" s="111" t="str">
        <f>IF(编辑!AO944="","",编辑!AO944)</f>
        <v/>
      </c>
    </row>
    <row r="945" spans="1:29">
      <c r="A945" s="109">
        <f>IF(编辑!A945="","",编辑!A945)</f>
        <v>140212</v>
      </c>
      <c r="B945" s="109" t="str">
        <f>IF(编辑!B945="","",编辑!B945)</f>
        <v>通缉任务</v>
      </c>
      <c r="C945" s="109">
        <f>IF(编辑!I945="","",编辑!I945)</f>
        <v>860</v>
      </c>
      <c r="D945" s="109">
        <f>IF(编辑!J945="","",编辑!J945)</f>
        <v>0</v>
      </c>
      <c r="E945" s="109" t="str">
        <f>IF(编辑!K945="","",编辑!K945)</f>
        <v/>
      </c>
      <c r="F945" s="109">
        <f>IF(编辑!L945="","",编辑!L945)</f>
        <v>3004</v>
      </c>
      <c r="G945" s="109">
        <f>IF(编辑!N945="","",编辑!N945)</f>
        <v>1</v>
      </c>
      <c r="H945" s="109">
        <f>IF(编辑!O945="","",编辑!O945)</f>
        <v>1</v>
      </c>
      <c r="I945" s="109">
        <f>IF(编辑!P945="","",编辑!P945)</f>
        <v>100</v>
      </c>
      <c r="J945" s="109">
        <f>IF(编辑!Q945="","",编辑!Q945)</f>
        <v>3104</v>
      </c>
      <c r="K945" s="109">
        <f>IF(编辑!S945="","",编辑!S945)</f>
        <v>1</v>
      </c>
      <c r="L945" s="109">
        <f>IF(编辑!T945="","",编辑!T945)</f>
        <v>1</v>
      </c>
      <c r="M945" s="109">
        <f>IF(编辑!U945="","",编辑!U945)</f>
        <v>100</v>
      </c>
      <c r="N945" s="109">
        <f>IF(编辑!V945="","",编辑!V945)</f>
        <v>3404</v>
      </c>
      <c r="O945" s="109">
        <f>IF(编辑!X945="","",编辑!X945)</f>
        <v>1</v>
      </c>
      <c r="P945" s="109">
        <f>IF(编辑!Y945="","",编辑!Y945)</f>
        <v>1</v>
      </c>
      <c r="Q945" s="109">
        <f>IF(编辑!Z945="","",编辑!Z945)</f>
        <v>100</v>
      </c>
      <c r="R945" s="109" t="str">
        <f>IF(编辑!AA945="","",编辑!AA945)</f>
        <v/>
      </c>
      <c r="S945" s="109" t="str">
        <f>IF(编辑!AC945="","",编辑!AC945)</f>
        <v/>
      </c>
      <c r="T945" s="109" t="str">
        <f>IF(编辑!AD945="","",编辑!AD945)</f>
        <v/>
      </c>
      <c r="U945" s="109" t="str">
        <f>IF(编辑!AE945="","",编辑!AE945)</f>
        <v/>
      </c>
      <c r="V945" s="109" t="str">
        <f>IF(编辑!AF945="","",编辑!AF945)</f>
        <v/>
      </c>
      <c r="W945" s="109" t="str">
        <f>IF(编辑!AH945="","",编辑!AH945)</f>
        <v/>
      </c>
      <c r="X945" s="109" t="str">
        <f>IF(编辑!AI945="","",编辑!AI945)</f>
        <v/>
      </c>
      <c r="Y945" s="109" t="str">
        <f>IF(编辑!AJ945="","",编辑!AJ945)</f>
        <v/>
      </c>
      <c r="Z945" s="109" t="str">
        <f>IF(编辑!AK945="","",编辑!AK945)</f>
        <v/>
      </c>
      <c r="AA945" s="109" t="str">
        <f>IF(编辑!AM945="","",编辑!AM945)</f>
        <v/>
      </c>
      <c r="AB945" s="109" t="str">
        <f>IF(编辑!AN945="","",编辑!AN945)</f>
        <v/>
      </c>
      <c r="AC945" s="111" t="str">
        <f>IF(编辑!AO945="","",编辑!AO945)</f>
        <v/>
      </c>
    </row>
    <row r="946" spans="1:29">
      <c r="A946" s="109">
        <f>IF(编辑!A946="","",编辑!A946)</f>
        <v>140213</v>
      </c>
      <c r="B946" s="109" t="str">
        <f>IF(编辑!B946="","",编辑!B946)</f>
        <v>通缉任务</v>
      </c>
      <c r="C946" s="109">
        <f>IF(编辑!I946="","",编辑!I946)</f>
        <v>860</v>
      </c>
      <c r="D946" s="109">
        <f>IF(编辑!J946="","",编辑!J946)</f>
        <v>0</v>
      </c>
      <c r="E946" s="109" t="str">
        <f>IF(编辑!K946="","",编辑!K946)</f>
        <v/>
      </c>
      <c r="F946" s="109">
        <f>IF(编辑!L946="","",编辑!L946)</f>
        <v>3004</v>
      </c>
      <c r="G946" s="109">
        <f>IF(编辑!N946="","",编辑!N946)</f>
        <v>1</v>
      </c>
      <c r="H946" s="109">
        <f>IF(编辑!O946="","",编辑!O946)</f>
        <v>1</v>
      </c>
      <c r="I946" s="109">
        <f>IF(编辑!P946="","",编辑!P946)</f>
        <v>100</v>
      </c>
      <c r="J946" s="109">
        <f>IF(编辑!Q946="","",编辑!Q946)</f>
        <v>3104</v>
      </c>
      <c r="K946" s="109">
        <f>IF(编辑!S946="","",编辑!S946)</f>
        <v>1</v>
      </c>
      <c r="L946" s="109">
        <f>IF(编辑!T946="","",编辑!T946)</f>
        <v>1</v>
      </c>
      <c r="M946" s="109">
        <f>IF(编辑!U946="","",编辑!U946)</f>
        <v>100</v>
      </c>
      <c r="N946" s="109">
        <f>IF(编辑!V946="","",编辑!V946)</f>
        <v>3404</v>
      </c>
      <c r="O946" s="109">
        <f>IF(编辑!X946="","",编辑!X946)</f>
        <v>1</v>
      </c>
      <c r="P946" s="109">
        <f>IF(编辑!Y946="","",编辑!Y946)</f>
        <v>1</v>
      </c>
      <c r="Q946" s="109">
        <f>IF(编辑!Z946="","",编辑!Z946)</f>
        <v>100</v>
      </c>
      <c r="R946" s="109" t="str">
        <f>IF(编辑!AA946="","",编辑!AA946)</f>
        <v/>
      </c>
      <c r="S946" s="109" t="str">
        <f>IF(编辑!AC946="","",编辑!AC946)</f>
        <v/>
      </c>
      <c r="T946" s="109" t="str">
        <f>IF(编辑!AD946="","",编辑!AD946)</f>
        <v/>
      </c>
      <c r="U946" s="109" t="str">
        <f>IF(编辑!AE946="","",编辑!AE946)</f>
        <v/>
      </c>
      <c r="V946" s="109" t="str">
        <f>IF(编辑!AF946="","",编辑!AF946)</f>
        <v/>
      </c>
      <c r="W946" s="109" t="str">
        <f>IF(编辑!AH946="","",编辑!AH946)</f>
        <v/>
      </c>
      <c r="X946" s="109" t="str">
        <f>IF(编辑!AI946="","",编辑!AI946)</f>
        <v/>
      </c>
      <c r="Y946" s="109" t="str">
        <f>IF(编辑!AJ946="","",编辑!AJ946)</f>
        <v/>
      </c>
      <c r="Z946" s="109" t="str">
        <f>IF(编辑!AK946="","",编辑!AK946)</f>
        <v/>
      </c>
      <c r="AA946" s="109" t="str">
        <f>IF(编辑!AM946="","",编辑!AM946)</f>
        <v/>
      </c>
      <c r="AB946" s="109" t="str">
        <f>IF(编辑!AN946="","",编辑!AN946)</f>
        <v/>
      </c>
      <c r="AC946" s="111" t="str">
        <f>IF(编辑!AO946="","",编辑!AO946)</f>
        <v/>
      </c>
    </row>
    <row r="947" spans="1:29">
      <c r="A947" s="109">
        <f>IF(编辑!A947="","",编辑!A947)</f>
        <v>140214</v>
      </c>
      <c r="B947" s="109" t="str">
        <f>IF(编辑!B947="","",编辑!B947)</f>
        <v>通缉任务</v>
      </c>
      <c r="C947" s="109">
        <f>IF(编辑!I947="","",编辑!I947)</f>
        <v>860</v>
      </c>
      <c r="D947" s="109">
        <f>IF(编辑!J947="","",编辑!J947)</f>
        <v>0</v>
      </c>
      <c r="E947" s="109" t="str">
        <f>IF(编辑!K947="","",编辑!K947)</f>
        <v/>
      </c>
      <c r="F947" s="109">
        <f>IF(编辑!L947="","",编辑!L947)</f>
        <v>3004</v>
      </c>
      <c r="G947" s="109">
        <f>IF(编辑!N947="","",编辑!N947)</f>
        <v>1</v>
      </c>
      <c r="H947" s="109">
        <f>IF(编辑!O947="","",编辑!O947)</f>
        <v>1</v>
      </c>
      <c r="I947" s="109">
        <f>IF(编辑!P947="","",编辑!P947)</f>
        <v>100</v>
      </c>
      <c r="J947" s="109">
        <f>IF(编辑!Q947="","",编辑!Q947)</f>
        <v>3104</v>
      </c>
      <c r="K947" s="109">
        <f>IF(编辑!S947="","",编辑!S947)</f>
        <v>1</v>
      </c>
      <c r="L947" s="109">
        <f>IF(编辑!T947="","",编辑!T947)</f>
        <v>1</v>
      </c>
      <c r="M947" s="109">
        <f>IF(编辑!U947="","",编辑!U947)</f>
        <v>100</v>
      </c>
      <c r="N947" s="109">
        <f>IF(编辑!V947="","",编辑!V947)</f>
        <v>3404</v>
      </c>
      <c r="O947" s="109">
        <f>IF(编辑!X947="","",编辑!X947)</f>
        <v>1</v>
      </c>
      <c r="P947" s="109">
        <f>IF(编辑!Y947="","",编辑!Y947)</f>
        <v>1</v>
      </c>
      <c r="Q947" s="109">
        <f>IF(编辑!Z947="","",编辑!Z947)</f>
        <v>100</v>
      </c>
      <c r="R947" s="109" t="str">
        <f>IF(编辑!AA947="","",编辑!AA947)</f>
        <v/>
      </c>
      <c r="S947" s="109" t="str">
        <f>IF(编辑!AC947="","",编辑!AC947)</f>
        <v/>
      </c>
      <c r="T947" s="109" t="str">
        <f>IF(编辑!AD947="","",编辑!AD947)</f>
        <v/>
      </c>
      <c r="U947" s="109" t="str">
        <f>IF(编辑!AE947="","",编辑!AE947)</f>
        <v/>
      </c>
      <c r="V947" s="109" t="str">
        <f>IF(编辑!AF947="","",编辑!AF947)</f>
        <v/>
      </c>
      <c r="W947" s="109" t="str">
        <f>IF(编辑!AH947="","",编辑!AH947)</f>
        <v/>
      </c>
      <c r="X947" s="109" t="str">
        <f>IF(编辑!AI947="","",编辑!AI947)</f>
        <v/>
      </c>
      <c r="Y947" s="109" t="str">
        <f>IF(编辑!AJ947="","",编辑!AJ947)</f>
        <v/>
      </c>
      <c r="Z947" s="109" t="str">
        <f>IF(编辑!AK947="","",编辑!AK947)</f>
        <v/>
      </c>
      <c r="AA947" s="109" t="str">
        <f>IF(编辑!AM947="","",编辑!AM947)</f>
        <v/>
      </c>
      <c r="AB947" s="109" t="str">
        <f>IF(编辑!AN947="","",编辑!AN947)</f>
        <v/>
      </c>
      <c r="AC947" s="111" t="str">
        <f>IF(编辑!AO947="","",编辑!AO947)</f>
        <v/>
      </c>
    </row>
    <row r="948" spans="1:29">
      <c r="A948" s="109">
        <f>IF(编辑!A948="","",编辑!A948)</f>
        <v>140215</v>
      </c>
      <c r="B948" s="109" t="str">
        <f>IF(编辑!B948="","",编辑!B948)</f>
        <v>通缉任务</v>
      </c>
      <c r="C948" s="109">
        <f>IF(编辑!I948="","",编辑!I948)</f>
        <v>860</v>
      </c>
      <c r="D948" s="109">
        <f>IF(编辑!J948="","",编辑!J948)</f>
        <v>0</v>
      </c>
      <c r="E948" s="109" t="str">
        <f>IF(编辑!K948="","",编辑!K948)</f>
        <v/>
      </c>
      <c r="F948" s="109">
        <f>IF(编辑!L948="","",编辑!L948)</f>
        <v>3004</v>
      </c>
      <c r="G948" s="109">
        <f>IF(编辑!N948="","",编辑!N948)</f>
        <v>1</v>
      </c>
      <c r="H948" s="109">
        <f>IF(编辑!O948="","",编辑!O948)</f>
        <v>1</v>
      </c>
      <c r="I948" s="109">
        <f>IF(编辑!P948="","",编辑!P948)</f>
        <v>100</v>
      </c>
      <c r="J948" s="109">
        <f>IF(编辑!Q948="","",编辑!Q948)</f>
        <v>3104</v>
      </c>
      <c r="K948" s="109">
        <f>IF(编辑!S948="","",编辑!S948)</f>
        <v>1</v>
      </c>
      <c r="L948" s="109">
        <f>IF(编辑!T948="","",编辑!T948)</f>
        <v>1</v>
      </c>
      <c r="M948" s="109">
        <f>IF(编辑!U948="","",编辑!U948)</f>
        <v>100</v>
      </c>
      <c r="N948" s="109">
        <f>IF(编辑!V948="","",编辑!V948)</f>
        <v>3404</v>
      </c>
      <c r="O948" s="109">
        <f>IF(编辑!X948="","",编辑!X948)</f>
        <v>1</v>
      </c>
      <c r="P948" s="109">
        <f>IF(编辑!Y948="","",编辑!Y948)</f>
        <v>1</v>
      </c>
      <c r="Q948" s="109">
        <f>IF(编辑!Z948="","",编辑!Z948)</f>
        <v>100</v>
      </c>
      <c r="R948" s="109" t="str">
        <f>IF(编辑!AA948="","",编辑!AA948)</f>
        <v/>
      </c>
      <c r="S948" s="109" t="str">
        <f>IF(编辑!AC948="","",编辑!AC948)</f>
        <v/>
      </c>
      <c r="T948" s="109" t="str">
        <f>IF(编辑!AD948="","",编辑!AD948)</f>
        <v/>
      </c>
      <c r="U948" s="109" t="str">
        <f>IF(编辑!AE948="","",编辑!AE948)</f>
        <v/>
      </c>
      <c r="V948" s="109" t="str">
        <f>IF(编辑!AF948="","",编辑!AF948)</f>
        <v/>
      </c>
      <c r="W948" s="109" t="str">
        <f>IF(编辑!AH948="","",编辑!AH948)</f>
        <v/>
      </c>
      <c r="X948" s="109" t="str">
        <f>IF(编辑!AI948="","",编辑!AI948)</f>
        <v/>
      </c>
      <c r="Y948" s="109" t="str">
        <f>IF(编辑!AJ948="","",编辑!AJ948)</f>
        <v/>
      </c>
      <c r="Z948" s="109" t="str">
        <f>IF(编辑!AK948="","",编辑!AK948)</f>
        <v/>
      </c>
      <c r="AA948" s="109" t="str">
        <f>IF(编辑!AM948="","",编辑!AM948)</f>
        <v/>
      </c>
      <c r="AB948" s="109" t="str">
        <f>IF(编辑!AN948="","",编辑!AN948)</f>
        <v/>
      </c>
      <c r="AC948" s="111" t="str">
        <f>IF(编辑!AO948="","",编辑!AO948)</f>
        <v/>
      </c>
    </row>
    <row r="949" spans="1:29">
      <c r="A949" s="109">
        <f>IF(编辑!A949="","",编辑!A949)</f>
        <v>140216</v>
      </c>
      <c r="B949" s="109" t="str">
        <f>IF(编辑!B949="","",编辑!B949)</f>
        <v>通缉任务</v>
      </c>
      <c r="C949" s="109">
        <f>IF(编辑!I949="","",编辑!I949)</f>
        <v>860</v>
      </c>
      <c r="D949" s="109">
        <f>IF(编辑!J949="","",编辑!J949)</f>
        <v>0</v>
      </c>
      <c r="E949" s="109" t="str">
        <f>IF(编辑!K949="","",编辑!K949)</f>
        <v/>
      </c>
      <c r="F949" s="109">
        <f>IF(编辑!L949="","",编辑!L949)</f>
        <v>3004</v>
      </c>
      <c r="G949" s="109">
        <f>IF(编辑!N949="","",编辑!N949)</f>
        <v>1</v>
      </c>
      <c r="H949" s="109">
        <f>IF(编辑!O949="","",编辑!O949)</f>
        <v>1</v>
      </c>
      <c r="I949" s="109">
        <f>IF(编辑!P949="","",编辑!P949)</f>
        <v>100</v>
      </c>
      <c r="J949" s="109">
        <f>IF(编辑!Q949="","",编辑!Q949)</f>
        <v>3104</v>
      </c>
      <c r="K949" s="109">
        <f>IF(编辑!S949="","",编辑!S949)</f>
        <v>1</v>
      </c>
      <c r="L949" s="109">
        <f>IF(编辑!T949="","",编辑!T949)</f>
        <v>1</v>
      </c>
      <c r="M949" s="109">
        <f>IF(编辑!U949="","",编辑!U949)</f>
        <v>100</v>
      </c>
      <c r="N949" s="109">
        <f>IF(编辑!V949="","",编辑!V949)</f>
        <v>3404</v>
      </c>
      <c r="O949" s="109">
        <f>IF(编辑!X949="","",编辑!X949)</f>
        <v>1</v>
      </c>
      <c r="P949" s="109">
        <f>IF(编辑!Y949="","",编辑!Y949)</f>
        <v>1</v>
      </c>
      <c r="Q949" s="109">
        <f>IF(编辑!Z949="","",编辑!Z949)</f>
        <v>100</v>
      </c>
      <c r="R949" s="109" t="str">
        <f>IF(编辑!AA949="","",编辑!AA949)</f>
        <v/>
      </c>
      <c r="S949" s="109" t="str">
        <f>IF(编辑!AC949="","",编辑!AC949)</f>
        <v/>
      </c>
      <c r="T949" s="109" t="str">
        <f>IF(编辑!AD949="","",编辑!AD949)</f>
        <v/>
      </c>
      <c r="U949" s="109" t="str">
        <f>IF(编辑!AE949="","",编辑!AE949)</f>
        <v/>
      </c>
      <c r="V949" s="109" t="str">
        <f>IF(编辑!AF949="","",编辑!AF949)</f>
        <v/>
      </c>
      <c r="W949" s="109" t="str">
        <f>IF(编辑!AH949="","",编辑!AH949)</f>
        <v/>
      </c>
      <c r="X949" s="109" t="str">
        <f>IF(编辑!AI949="","",编辑!AI949)</f>
        <v/>
      </c>
      <c r="Y949" s="109" t="str">
        <f>IF(编辑!AJ949="","",编辑!AJ949)</f>
        <v/>
      </c>
      <c r="Z949" s="109" t="str">
        <f>IF(编辑!AK949="","",编辑!AK949)</f>
        <v/>
      </c>
      <c r="AA949" s="109" t="str">
        <f>IF(编辑!AM949="","",编辑!AM949)</f>
        <v/>
      </c>
      <c r="AB949" s="109" t="str">
        <f>IF(编辑!AN949="","",编辑!AN949)</f>
        <v/>
      </c>
      <c r="AC949" s="111" t="str">
        <f>IF(编辑!AO949="","",编辑!AO949)</f>
        <v/>
      </c>
    </row>
    <row r="950" spans="1:29">
      <c r="A950" s="109">
        <f>IF(编辑!A950="","",编辑!A950)</f>
        <v>140217</v>
      </c>
      <c r="B950" s="109" t="str">
        <f>IF(编辑!B950="","",编辑!B950)</f>
        <v>通缉任务</v>
      </c>
      <c r="C950" s="109">
        <f>IF(编辑!I950="","",编辑!I950)</f>
        <v>860</v>
      </c>
      <c r="D950" s="109">
        <f>IF(编辑!J950="","",编辑!J950)</f>
        <v>0</v>
      </c>
      <c r="E950" s="109" t="str">
        <f>IF(编辑!K950="","",编辑!K950)</f>
        <v/>
      </c>
      <c r="F950" s="109">
        <f>IF(编辑!L950="","",编辑!L950)</f>
        <v>3004</v>
      </c>
      <c r="G950" s="109">
        <f>IF(编辑!N950="","",编辑!N950)</f>
        <v>1</v>
      </c>
      <c r="H950" s="109">
        <f>IF(编辑!O950="","",编辑!O950)</f>
        <v>1</v>
      </c>
      <c r="I950" s="109">
        <f>IF(编辑!P950="","",编辑!P950)</f>
        <v>100</v>
      </c>
      <c r="J950" s="109">
        <f>IF(编辑!Q950="","",编辑!Q950)</f>
        <v>3104</v>
      </c>
      <c r="K950" s="109">
        <f>IF(编辑!S950="","",编辑!S950)</f>
        <v>1</v>
      </c>
      <c r="L950" s="109">
        <f>IF(编辑!T950="","",编辑!T950)</f>
        <v>1</v>
      </c>
      <c r="M950" s="109">
        <f>IF(编辑!U950="","",编辑!U950)</f>
        <v>100</v>
      </c>
      <c r="N950" s="109">
        <f>IF(编辑!V950="","",编辑!V950)</f>
        <v>3404</v>
      </c>
      <c r="O950" s="109">
        <f>IF(编辑!X950="","",编辑!X950)</f>
        <v>1</v>
      </c>
      <c r="P950" s="109">
        <f>IF(编辑!Y950="","",编辑!Y950)</f>
        <v>1</v>
      </c>
      <c r="Q950" s="109">
        <f>IF(编辑!Z950="","",编辑!Z950)</f>
        <v>100</v>
      </c>
      <c r="R950" s="109" t="str">
        <f>IF(编辑!AA950="","",编辑!AA950)</f>
        <v/>
      </c>
      <c r="S950" s="109" t="str">
        <f>IF(编辑!AC950="","",编辑!AC950)</f>
        <v/>
      </c>
      <c r="T950" s="109" t="str">
        <f>IF(编辑!AD950="","",编辑!AD950)</f>
        <v/>
      </c>
      <c r="U950" s="109" t="str">
        <f>IF(编辑!AE950="","",编辑!AE950)</f>
        <v/>
      </c>
      <c r="V950" s="109" t="str">
        <f>IF(编辑!AF950="","",编辑!AF950)</f>
        <v/>
      </c>
      <c r="W950" s="109" t="str">
        <f>IF(编辑!AH950="","",编辑!AH950)</f>
        <v/>
      </c>
      <c r="X950" s="109" t="str">
        <f>IF(编辑!AI950="","",编辑!AI950)</f>
        <v/>
      </c>
      <c r="Y950" s="109" t="str">
        <f>IF(编辑!AJ950="","",编辑!AJ950)</f>
        <v/>
      </c>
      <c r="Z950" s="109" t="str">
        <f>IF(编辑!AK950="","",编辑!AK950)</f>
        <v/>
      </c>
      <c r="AA950" s="109" t="str">
        <f>IF(编辑!AM950="","",编辑!AM950)</f>
        <v/>
      </c>
      <c r="AB950" s="109" t="str">
        <f>IF(编辑!AN950="","",编辑!AN950)</f>
        <v/>
      </c>
      <c r="AC950" s="111" t="str">
        <f>IF(编辑!AO950="","",编辑!AO950)</f>
        <v/>
      </c>
    </row>
    <row r="951" spans="1:29">
      <c r="A951" s="109">
        <f>IF(编辑!A951="","",编辑!A951)</f>
        <v>140218</v>
      </c>
      <c r="B951" s="109" t="str">
        <f>IF(编辑!B951="","",编辑!B951)</f>
        <v>通缉任务</v>
      </c>
      <c r="C951" s="109">
        <f>IF(编辑!I951="","",编辑!I951)</f>
        <v>860</v>
      </c>
      <c r="D951" s="109">
        <f>IF(编辑!J951="","",编辑!J951)</f>
        <v>0</v>
      </c>
      <c r="E951" s="109" t="str">
        <f>IF(编辑!K951="","",编辑!K951)</f>
        <v/>
      </c>
      <c r="F951" s="109">
        <f>IF(编辑!L951="","",编辑!L951)</f>
        <v>3004</v>
      </c>
      <c r="G951" s="109">
        <f>IF(编辑!N951="","",编辑!N951)</f>
        <v>1</v>
      </c>
      <c r="H951" s="109">
        <f>IF(编辑!O951="","",编辑!O951)</f>
        <v>1</v>
      </c>
      <c r="I951" s="109">
        <f>IF(编辑!P951="","",编辑!P951)</f>
        <v>100</v>
      </c>
      <c r="J951" s="109">
        <f>IF(编辑!Q951="","",编辑!Q951)</f>
        <v>3104</v>
      </c>
      <c r="K951" s="109">
        <f>IF(编辑!S951="","",编辑!S951)</f>
        <v>1</v>
      </c>
      <c r="L951" s="109">
        <f>IF(编辑!T951="","",编辑!T951)</f>
        <v>1</v>
      </c>
      <c r="M951" s="109">
        <f>IF(编辑!U951="","",编辑!U951)</f>
        <v>100</v>
      </c>
      <c r="N951" s="109">
        <f>IF(编辑!V951="","",编辑!V951)</f>
        <v>3404</v>
      </c>
      <c r="O951" s="109">
        <f>IF(编辑!X951="","",编辑!X951)</f>
        <v>1</v>
      </c>
      <c r="P951" s="109">
        <f>IF(编辑!Y951="","",编辑!Y951)</f>
        <v>1</v>
      </c>
      <c r="Q951" s="109">
        <f>IF(编辑!Z951="","",编辑!Z951)</f>
        <v>100</v>
      </c>
      <c r="R951" s="109" t="str">
        <f>IF(编辑!AA951="","",编辑!AA951)</f>
        <v/>
      </c>
      <c r="S951" s="109" t="str">
        <f>IF(编辑!AC951="","",编辑!AC951)</f>
        <v/>
      </c>
      <c r="T951" s="109" t="str">
        <f>IF(编辑!AD951="","",编辑!AD951)</f>
        <v/>
      </c>
      <c r="U951" s="109" t="str">
        <f>IF(编辑!AE951="","",编辑!AE951)</f>
        <v/>
      </c>
      <c r="V951" s="109" t="str">
        <f>IF(编辑!AF951="","",编辑!AF951)</f>
        <v/>
      </c>
      <c r="W951" s="109" t="str">
        <f>IF(编辑!AH951="","",编辑!AH951)</f>
        <v/>
      </c>
      <c r="X951" s="109" t="str">
        <f>IF(编辑!AI951="","",编辑!AI951)</f>
        <v/>
      </c>
      <c r="Y951" s="109" t="str">
        <f>IF(编辑!AJ951="","",编辑!AJ951)</f>
        <v/>
      </c>
      <c r="Z951" s="109" t="str">
        <f>IF(编辑!AK951="","",编辑!AK951)</f>
        <v/>
      </c>
      <c r="AA951" s="109" t="str">
        <f>IF(编辑!AM951="","",编辑!AM951)</f>
        <v/>
      </c>
      <c r="AB951" s="109" t="str">
        <f>IF(编辑!AN951="","",编辑!AN951)</f>
        <v/>
      </c>
      <c r="AC951" s="111" t="str">
        <f>IF(编辑!AO951="","",编辑!AO951)</f>
        <v/>
      </c>
    </row>
    <row r="952" spans="1:29">
      <c r="A952" s="109">
        <f>IF(编辑!A952="","",编辑!A952)</f>
        <v>140219</v>
      </c>
      <c r="B952" s="109" t="str">
        <f>IF(编辑!B952="","",编辑!B952)</f>
        <v>通缉任务</v>
      </c>
      <c r="C952" s="109">
        <f>IF(编辑!I952="","",编辑!I952)</f>
        <v>860</v>
      </c>
      <c r="D952" s="109">
        <f>IF(编辑!J952="","",编辑!J952)</f>
        <v>0</v>
      </c>
      <c r="E952" s="109" t="str">
        <f>IF(编辑!K952="","",编辑!K952)</f>
        <v/>
      </c>
      <c r="F952" s="109">
        <f>IF(编辑!L952="","",编辑!L952)</f>
        <v>3004</v>
      </c>
      <c r="G952" s="109">
        <f>IF(编辑!N952="","",编辑!N952)</f>
        <v>1</v>
      </c>
      <c r="H952" s="109">
        <f>IF(编辑!O952="","",编辑!O952)</f>
        <v>1</v>
      </c>
      <c r="I952" s="109">
        <f>IF(编辑!P952="","",编辑!P952)</f>
        <v>100</v>
      </c>
      <c r="J952" s="109">
        <f>IF(编辑!Q952="","",编辑!Q952)</f>
        <v>3104</v>
      </c>
      <c r="K952" s="109">
        <f>IF(编辑!S952="","",编辑!S952)</f>
        <v>1</v>
      </c>
      <c r="L952" s="109">
        <f>IF(编辑!T952="","",编辑!T952)</f>
        <v>1</v>
      </c>
      <c r="M952" s="109">
        <f>IF(编辑!U952="","",编辑!U952)</f>
        <v>100</v>
      </c>
      <c r="N952" s="109">
        <f>IF(编辑!V952="","",编辑!V952)</f>
        <v>3404</v>
      </c>
      <c r="O952" s="109">
        <f>IF(编辑!X952="","",编辑!X952)</f>
        <v>1</v>
      </c>
      <c r="P952" s="109">
        <f>IF(编辑!Y952="","",编辑!Y952)</f>
        <v>1</v>
      </c>
      <c r="Q952" s="109">
        <f>IF(编辑!Z952="","",编辑!Z952)</f>
        <v>100</v>
      </c>
      <c r="R952" s="109" t="str">
        <f>IF(编辑!AA952="","",编辑!AA952)</f>
        <v/>
      </c>
      <c r="S952" s="109" t="str">
        <f>IF(编辑!AC952="","",编辑!AC952)</f>
        <v/>
      </c>
      <c r="T952" s="109" t="str">
        <f>IF(编辑!AD952="","",编辑!AD952)</f>
        <v/>
      </c>
      <c r="U952" s="109" t="str">
        <f>IF(编辑!AE952="","",编辑!AE952)</f>
        <v/>
      </c>
      <c r="V952" s="109" t="str">
        <f>IF(编辑!AF952="","",编辑!AF952)</f>
        <v/>
      </c>
      <c r="W952" s="109" t="str">
        <f>IF(编辑!AH952="","",编辑!AH952)</f>
        <v/>
      </c>
      <c r="X952" s="109" t="str">
        <f>IF(编辑!AI952="","",编辑!AI952)</f>
        <v/>
      </c>
      <c r="Y952" s="109" t="str">
        <f>IF(编辑!AJ952="","",编辑!AJ952)</f>
        <v/>
      </c>
      <c r="Z952" s="109" t="str">
        <f>IF(编辑!AK952="","",编辑!AK952)</f>
        <v/>
      </c>
      <c r="AA952" s="109" t="str">
        <f>IF(编辑!AM952="","",编辑!AM952)</f>
        <v/>
      </c>
      <c r="AB952" s="109" t="str">
        <f>IF(编辑!AN952="","",编辑!AN952)</f>
        <v/>
      </c>
      <c r="AC952" s="111" t="str">
        <f>IF(编辑!AO952="","",编辑!AO952)</f>
        <v/>
      </c>
    </row>
    <row r="953" spans="1:29">
      <c r="A953" s="109">
        <f>IF(编辑!A953="","",编辑!A953)</f>
        <v>140220</v>
      </c>
      <c r="B953" s="109" t="str">
        <f>IF(编辑!B953="","",编辑!B953)</f>
        <v>通缉任务</v>
      </c>
      <c r="C953" s="109">
        <f>IF(编辑!I953="","",编辑!I953)</f>
        <v>860</v>
      </c>
      <c r="D953" s="109">
        <f>IF(编辑!J953="","",编辑!J953)</f>
        <v>0</v>
      </c>
      <c r="E953" s="109" t="str">
        <f>IF(编辑!K953="","",编辑!K953)</f>
        <v/>
      </c>
      <c r="F953" s="109">
        <f>IF(编辑!L953="","",编辑!L953)</f>
        <v>3004</v>
      </c>
      <c r="G953" s="109">
        <f>IF(编辑!N953="","",编辑!N953)</f>
        <v>1</v>
      </c>
      <c r="H953" s="109">
        <f>IF(编辑!O953="","",编辑!O953)</f>
        <v>1</v>
      </c>
      <c r="I953" s="109">
        <f>IF(编辑!P953="","",编辑!P953)</f>
        <v>100</v>
      </c>
      <c r="J953" s="109">
        <f>IF(编辑!Q953="","",编辑!Q953)</f>
        <v>3104</v>
      </c>
      <c r="K953" s="109">
        <f>IF(编辑!S953="","",编辑!S953)</f>
        <v>1</v>
      </c>
      <c r="L953" s="109">
        <f>IF(编辑!T953="","",编辑!T953)</f>
        <v>1</v>
      </c>
      <c r="M953" s="109">
        <f>IF(编辑!U953="","",编辑!U953)</f>
        <v>100</v>
      </c>
      <c r="N953" s="109">
        <f>IF(编辑!V953="","",编辑!V953)</f>
        <v>3404</v>
      </c>
      <c r="O953" s="109">
        <f>IF(编辑!X953="","",编辑!X953)</f>
        <v>1</v>
      </c>
      <c r="P953" s="109">
        <f>IF(编辑!Y953="","",编辑!Y953)</f>
        <v>1</v>
      </c>
      <c r="Q953" s="109">
        <f>IF(编辑!Z953="","",编辑!Z953)</f>
        <v>100</v>
      </c>
      <c r="R953" s="109" t="str">
        <f>IF(编辑!AA953="","",编辑!AA953)</f>
        <v/>
      </c>
      <c r="S953" s="109" t="str">
        <f>IF(编辑!AC953="","",编辑!AC953)</f>
        <v/>
      </c>
      <c r="T953" s="109" t="str">
        <f>IF(编辑!AD953="","",编辑!AD953)</f>
        <v/>
      </c>
      <c r="U953" s="109" t="str">
        <f>IF(编辑!AE953="","",编辑!AE953)</f>
        <v/>
      </c>
      <c r="V953" s="109" t="str">
        <f>IF(编辑!AF953="","",编辑!AF953)</f>
        <v/>
      </c>
      <c r="W953" s="109" t="str">
        <f>IF(编辑!AH953="","",编辑!AH953)</f>
        <v/>
      </c>
      <c r="X953" s="109" t="str">
        <f>IF(编辑!AI953="","",编辑!AI953)</f>
        <v/>
      </c>
      <c r="Y953" s="109" t="str">
        <f>IF(编辑!AJ953="","",编辑!AJ953)</f>
        <v/>
      </c>
      <c r="Z953" s="109" t="str">
        <f>IF(编辑!AK953="","",编辑!AK953)</f>
        <v/>
      </c>
      <c r="AA953" s="109" t="str">
        <f>IF(编辑!AM953="","",编辑!AM953)</f>
        <v/>
      </c>
      <c r="AB953" s="109" t="str">
        <f>IF(编辑!AN953="","",编辑!AN953)</f>
        <v/>
      </c>
      <c r="AC953" s="111" t="str">
        <f>IF(编辑!AO953="","",编辑!AO953)</f>
        <v/>
      </c>
    </row>
    <row r="954" spans="1:29">
      <c r="A954" s="109">
        <f>IF(编辑!A954="","",编辑!A954)</f>
        <v>140221</v>
      </c>
      <c r="B954" s="109" t="str">
        <f>IF(编辑!B954="","",编辑!B954)</f>
        <v>通缉任务</v>
      </c>
      <c r="C954" s="109">
        <f>IF(编辑!I954="","",编辑!I954)</f>
        <v>860</v>
      </c>
      <c r="D954" s="109">
        <f>IF(编辑!J954="","",编辑!J954)</f>
        <v>0</v>
      </c>
      <c r="E954" s="109" t="str">
        <f>IF(编辑!K954="","",编辑!K954)</f>
        <v/>
      </c>
      <c r="F954" s="109">
        <f>IF(编辑!L954="","",编辑!L954)</f>
        <v>3004</v>
      </c>
      <c r="G954" s="109">
        <f>IF(编辑!N954="","",编辑!N954)</f>
        <v>1</v>
      </c>
      <c r="H954" s="109">
        <f>IF(编辑!O954="","",编辑!O954)</f>
        <v>1</v>
      </c>
      <c r="I954" s="109">
        <f>IF(编辑!P954="","",编辑!P954)</f>
        <v>100</v>
      </c>
      <c r="J954" s="109">
        <f>IF(编辑!Q954="","",编辑!Q954)</f>
        <v>3104</v>
      </c>
      <c r="K954" s="109">
        <f>IF(编辑!S954="","",编辑!S954)</f>
        <v>1</v>
      </c>
      <c r="L954" s="109">
        <f>IF(编辑!T954="","",编辑!T954)</f>
        <v>1</v>
      </c>
      <c r="M954" s="109">
        <f>IF(编辑!U954="","",编辑!U954)</f>
        <v>100</v>
      </c>
      <c r="N954" s="109">
        <f>IF(编辑!V954="","",编辑!V954)</f>
        <v>3404</v>
      </c>
      <c r="O954" s="109">
        <f>IF(编辑!X954="","",编辑!X954)</f>
        <v>1</v>
      </c>
      <c r="P954" s="109">
        <f>IF(编辑!Y954="","",编辑!Y954)</f>
        <v>1</v>
      </c>
      <c r="Q954" s="109">
        <f>IF(编辑!Z954="","",编辑!Z954)</f>
        <v>100</v>
      </c>
      <c r="R954" s="109" t="str">
        <f>IF(编辑!AA954="","",编辑!AA954)</f>
        <v/>
      </c>
      <c r="S954" s="109" t="str">
        <f>IF(编辑!AC954="","",编辑!AC954)</f>
        <v/>
      </c>
      <c r="T954" s="109" t="str">
        <f>IF(编辑!AD954="","",编辑!AD954)</f>
        <v/>
      </c>
      <c r="U954" s="109" t="str">
        <f>IF(编辑!AE954="","",编辑!AE954)</f>
        <v/>
      </c>
      <c r="V954" s="109" t="str">
        <f>IF(编辑!AF954="","",编辑!AF954)</f>
        <v/>
      </c>
      <c r="W954" s="109" t="str">
        <f>IF(编辑!AH954="","",编辑!AH954)</f>
        <v/>
      </c>
      <c r="X954" s="109" t="str">
        <f>IF(编辑!AI954="","",编辑!AI954)</f>
        <v/>
      </c>
      <c r="Y954" s="109" t="str">
        <f>IF(编辑!AJ954="","",编辑!AJ954)</f>
        <v/>
      </c>
      <c r="Z954" s="109" t="str">
        <f>IF(编辑!AK954="","",编辑!AK954)</f>
        <v/>
      </c>
      <c r="AA954" s="109" t="str">
        <f>IF(编辑!AM954="","",编辑!AM954)</f>
        <v/>
      </c>
      <c r="AB954" s="109" t="str">
        <f>IF(编辑!AN954="","",编辑!AN954)</f>
        <v/>
      </c>
      <c r="AC954" s="111" t="str">
        <f>IF(编辑!AO954="","",编辑!AO954)</f>
        <v/>
      </c>
    </row>
    <row r="955" spans="1:29">
      <c r="A955" s="109">
        <f>IF(编辑!A955="","",编辑!A955)</f>
        <v>140222</v>
      </c>
      <c r="B955" s="109" t="str">
        <f>IF(编辑!B955="","",编辑!B955)</f>
        <v>通缉任务</v>
      </c>
      <c r="C955" s="109">
        <f>IF(编辑!I955="","",编辑!I955)</f>
        <v>860</v>
      </c>
      <c r="D955" s="109">
        <f>IF(编辑!J955="","",编辑!J955)</f>
        <v>0</v>
      </c>
      <c r="E955" s="109" t="str">
        <f>IF(编辑!K955="","",编辑!K955)</f>
        <v/>
      </c>
      <c r="F955" s="109">
        <f>IF(编辑!L955="","",编辑!L955)</f>
        <v>3004</v>
      </c>
      <c r="G955" s="109">
        <f>IF(编辑!N955="","",编辑!N955)</f>
        <v>1</v>
      </c>
      <c r="H955" s="109">
        <f>IF(编辑!O955="","",编辑!O955)</f>
        <v>1</v>
      </c>
      <c r="I955" s="109">
        <f>IF(编辑!P955="","",编辑!P955)</f>
        <v>100</v>
      </c>
      <c r="J955" s="109">
        <f>IF(编辑!Q955="","",编辑!Q955)</f>
        <v>3104</v>
      </c>
      <c r="K955" s="109">
        <f>IF(编辑!S955="","",编辑!S955)</f>
        <v>1</v>
      </c>
      <c r="L955" s="109">
        <f>IF(编辑!T955="","",编辑!T955)</f>
        <v>1</v>
      </c>
      <c r="M955" s="109">
        <f>IF(编辑!U955="","",编辑!U955)</f>
        <v>100</v>
      </c>
      <c r="N955" s="109">
        <f>IF(编辑!V955="","",编辑!V955)</f>
        <v>3404</v>
      </c>
      <c r="O955" s="109">
        <f>IF(编辑!X955="","",编辑!X955)</f>
        <v>1</v>
      </c>
      <c r="P955" s="109">
        <f>IF(编辑!Y955="","",编辑!Y955)</f>
        <v>1</v>
      </c>
      <c r="Q955" s="109">
        <f>IF(编辑!Z955="","",编辑!Z955)</f>
        <v>100</v>
      </c>
      <c r="R955" s="109" t="str">
        <f>IF(编辑!AA955="","",编辑!AA955)</f>
        <v/>
      </c>
      <c r="S955" s="109" t="str">
        <f>IF(编辑!AC955="","",编辑!AC955)</f>
        <v/>
      </c>
      <c r="T955" s="109" t="str">
        <f>IF(编辑!AD955="","",编辑!AD955)</f>
        <v/>
      </c>
      <c r="U955" s="109" t="str">
        <f>IF(编辑!AE955="","",编辑!AE955)</f>
        <v/>
      </c>
      <c r="V955" s="109" t="str">
        <f>IF(编辑!AF955="","",编辑!AF955)</f>
        <v/>
      </c>
      <c r="W955" s="109" t="str">
        <f>IF(编辑!AH955="","",编辑!AH955)</f>
        <v/>
      </c>
      <c r="X955" s="109" t="str">
        <f>IF(编辑!AI955="","",编辑!AI955)</f>
        <v/>
      </c>
      <c r="Y955" s="109" t="str">
        <f>IF(编辑!AJ955="","",编辑!AJ955)</f>
        <v/>
      </c>
      <c r="Z955" s="109" t="str">
        <f>IF(编辑!AK955="","",编辑!AK955)</f>
        <v/>
      </c>
      <c r="AA955" s="109" t="str">
        <f>IF(编辑!AM955="","",编辑!AM955)</f>
        <v/>
      </c>
      <c r="AB955" s="109" t="str">
        <f>IF(编辑!AN955="","",编辑!AN955)</f>
        <v/>
      </c>
      <c r="AC955" s="111" t="str">
        <f>IF(编辑!AO955="","",编辑!AO955)</f>
        <v/>
      </c>
    </row>
    <row r="956" spans="1:29">
      <c r="A956" s="109">
        <f>IF(编辑!A956="","",编辑!A956)</f>
        <v>140223</v>
      </c>
      <c r="B956" s="109" t="str">
        <f>IF(编辑!B956="","",编辑!B956)</f>
        <v>通缉任务</v>
      </c>
      <c r="C956" s="109">
        <f>IF(编辑!I956="","",编辑!I956)</f>
        <v>860</v>
      </c>
      <c r="D956" s="109">
        <f>IF(编辑!J956="","",编辑!J956)</f>
        <v>0</v>
      </c>
      <c r="E956" s="109" t="str">
        <f>IF(编辑!K956="","",编辑!K956)</f>
        <v/>
      </c>
      <c r="F956" s="109">
        <f>IF(编辑!L956="","",编辑!L956)</f>
        <v>3004</v>
      </c>
      <c r="G956" s="109">
        <f>IF(编辑!N956="","",编辑!N956)</f>
        <v>1</v>
      </c>
      <c r="H956" s="109">
        <f>IF(编辑!O956="","",编辑!O956)</f>
        <v>1</v>
      </c>
      <c r="I956" s="109">
        <f>IF(编辑!P956="","",编辑!P956)</f>
        <v>100</v>
      </c>
      <c r="J956" s="109">
        <f>IF(编辑!Q956="","",编辑!Q956)</f>
        <v>3104</v>
      </c>
      <c r="K956" s="109">
        <f>IF(编辑!S956="","",编辑!S956)</f>
        <v>1</v>
      </c>
      <c r="L956" s="109">
        <f>IF(编辑!T956="","",编辑!T956)</f>
        <v>1</v>
      </c>
      <c r="M956" s="109">
        <f>IF(编辑!U956="","",编辑!U956)</f>
        <v>100</v>
      </c>
      <c r="N956" s="109">
        <f>IF(编辑!V956="","",编辑!V956)</f>
        <v>3404</v>
      </c>
      <c r="O956" s="109">
        <f>IF(编辑!X956="","",编辑!X956)</f>
        <v>1</v>
      </c>
      <c r="P956" s="109">
        <f>IF(编辑!Y956="","",编辑!Y956)</f>
        <v>1</v>
      </c>
      <c r="Q956" s="109">
        <f>IF(编辑!Z956="","",编辑!Z956)</f>
        <v>100</v>
      </c>
      <c r="R956" s="109" t="str">
        <f>IF(编辑!AA956="","",编辑!AA956)</f>
        <v/>
      </c>
      <c r="S956" s="109" t="str">
        <f>IF(编辑!AC956="","",编辑!AC956)</f>
        <v/>
      </c>
      <c r="T956" s="109" t="str">
        <f>IF(编辑!AD956="","",编辑!AD956)</f>
        <v/>
      </c>
      <c r="U956" s="109" t="str">
        <f>IF(编辑!AE956="","",编辑!AE956)</f>
        <v/>
      </c>
      <c r="V956" s="109" t="str">
        <f>IF(编辑!AF956="","",编辑!AF956)</f>
        <v/>
      </c>
      <c r="W956" s="109" t="str">
        <f>IF(编辑!AH956="","",编辑!AH956)</f>
        <v/>
      </c>
      <c r="X956" s="109" t="str">
        <f>IF(编辑!AI956="","",编辑!AI956)</f>
        <v/>
      </c>
      <c r="Y956" s="109" t="str">
        <f>IF(编辑!AJ956="","",编辑!AJ956)</f>
        <v/>
      </c>
      <c r="Z956" s="109" t="str">
        <f>IF(编辑!AK956="","",编辑!AK956)</f>
        <v/>
      </c>
      <c r="AA956" s="109" t="str">
        <f>IF(编辑!AM956="","",编辑!AM956)</f>
        <v/>
      </c>
      <c r="AB956" s="109" t="str">
        <f>IF(编辑!AN956="","",编辑!AN956)</f>
        <v/>
      </c>
      <c r="AC956" s="111" t="str">
        <f>IF(编辑!AO956="","",编辑!AO956)</f>
        <v/>
      </c>
    </row>
    <row r="957" spans="1:29">
      <c r="A957" s="109">
        <f>IF(编辑!A957="","",编辑!A957)</f>
        <v>140224</v>
      </c>
      <c r="B957" s="109" t="str">
        <f>IF(编辑!B957="","",编辑!B957)</f>
        <v>通缉任务</v>
      </c>
      <c r="C957" s="109">
        <f>IF(编辑!I957="","",编辑!I957)</f>
        <v>860</v>
      </c>
      <c r="D957" s="109">
        <f>IF(编辑!J957="","",编辑!J957)</f>
        <v>0</v>
      </c>
      <c r="E957" s="109" t="str">
        <f>IF(编辑!K957="","",编辑!K957)</f>
        <v/>
      </c>
      <c r="F957" s="109">
        <f>IF(编辑!L957="","",编辑!L957)</f>
        <v>3004</v>
      </c>
      <c r="G957" s="109">
        <f>IF(编辑!N957="","",编辑!N957)</f>
        <v>1</v>
      </c>
      <c r="H957" s="109">
        <f>IF(编辑!O957="","",编辑!O957)</f>
        <v>1</v>
      </c>
      <c r="I957" s="109">
        <f>IF(编辑!P957="","",编辑!P957)</f>
        <v>100</v>
      </c>
      <c r="J957" s="109">
        <f>IF(编辑!Q957="","",编辑!Q957)</f>
        <v>3104</v>
      </c>
      <c r="K957" s="109">
        <f>IF(编辑!S957="","",编辑!S957)</f>
        <v>1</v>
      </c>
      <c r="L957" s="109">
        <f>IF(编辑!T957="","",编辑!T957)</f>
        <v>1</v>
      </c>
      <c r="M957" s="109">
        <f>IF(编辑!U957="","",编辑!U957)</f>
        <v>100</v>
      </c>
      <c r="N957" s="109">
        <f>IF(编辑!V957="","",编辑!V957)</f>
        <v>3404</v>
      </c>
      <c r="O957" s="109">
        <f>IF(编辑!X957="","",编辑!X957)</f>
        <v>1</v>
      </c>
      <c r="P957" s="109">
        <f>IF(编辑!Y957="","",编辑!Y957)</f>
        <v>1</v>
      </c>
      <c r="Q957" s="109">
        <f>IF(编辑!Z957="","",编辑!Z957)</f>
        <v>100</v>
      </c>
      <c r="R957" s="109" t="str">
        <f>IF(编辑!AA957="","",编辑!AA957)</f>
        <v/>
      </c>
      <c r="S957" s="109" t="str">
        <f>IF(编辑!AC957="","",编辑!AC957)</f>
        <v/>
      </c>
      <c r="T957" s="109" t="str">
        <f>IF(编辑!AD957="","",编辑!AD957)</f>
        <v/>
      </c>
      <c r="U957" s="109" t="str">
        <f>IF(编辑!AE957="","",编辑!AE957)</f>
        <v/>
      </c>
      <c r="V957" s="109" t="str">
        <f>IF(编辑!AF957="","",编辑!AF957)</f>
        <v/>
      </c>
      <c r="W957" s="109" t="str">
        <f>IF(编辑!AH957="","",编辑!AH957)</f>
        <v/>
      </c>
      <c r="X957" s="109" t="str">
        <f>IF(编辑!AI957="","",编辑!AI957)</f>
        <v/>
      </c>
      <c r="Y957" s="109" t="str">
        <f>IF(编辑!AJ957="","",编辑!AJ957)</f>
        <v/>
      </c>
      <c r="Z957" s="109" t="str">
        <f>IF(编辑!AK957="","",编辑!AK957)</f>
        <v/>
      </c>
      <c r="AA957" s="109" t="str">
        <f>IF(编辑!AM957="","",编辑!AM957)</f>
        <v/>
      </c>
      <c r="AB957" s="109" t="str">
        <f>IF(编辑!AN957="","",编辑!AN957)</f>
        <v/>
      </c>
      <c r="AC957" s="111" t="str">
        <f>IF(编辑!AO957="","",编辑!AO957)</f>
        <v/>
      </c>
    </row>
    <row r="958" spans="1:29">
      <c r="A958" s="109">
        <f>IF(编辑!A958="","",编辑!A958)</f>
        <v>140225</v>
      </c>
      <c r="B958" s="109" t="str">
        <f>IF(编辑!B958="","",编辑!B958)</f>
        <v>通缉任务</v>
      </c>
      <c r="C958" s="109">
        <f>IF(编辑!I958="","",编辑!I958)</f>
        <v>860</v>
      </c>
      <c r="D958" s="109">
        <f>IF(编辑!J958="","",编辑!J958)</f>
        <v>0</v>
      </c>
      <c r="E958" s="109" t="str">
        <f>IF(编辑!K958="","",编辑!K958)</f>
        <v/>
      </c>
      <c r="F958" s="109">
        <f>IF(编辑!L958="","",编辑!L958)</f>
        <v>3004</v>
      </c>
      <c r="G958" s="109">
        <f>IF(编辑!N958="","",编辑!N958)</f>
        <v>1</v>
      </c>
      <c r="H958" s="109">
        <f>IF(编辑!O958="","",编辑!O958)</f>
        <v>1</v>
      </c>
      <c r="I958" s="109">
        <f>IF(编辑!P958="","",编辑!P958)</f>
        <v>100</v>
      </c>
      <c r="J958" s="109">
        <f>IF(编辑!Q958="","",编辑!Q958)</f>
        <v>3104</v>
      </c>
      <c r="K958" s="109">
        <f>IF(编辑!S958="","",编辑!S958)</f>
        <v>1</v>
      </c>
      <c r="L958" s="109">
        <f>IF(编辑!T958="","",编辑!T958)</f>
        <v>1</v>
      </c>
      <c r="M958" s="109">
        <f>IF(编辑!U958="","",编辑!U958)</f>
        <v>100</v>
      </c>
      <c r="N958" s="109">
        <f>IF(编辑!V958="","",编辑!V958)</f>
        <v>3404</v>
      </c>
      <c r="O958" s="109">
        <f>IF(编辑!X958="","",编辑!X958)</f>
        <v>1</v>
      </c>
      <c r="P958" s="109">
        <f>IF(编辑!Y958="","",编辑!Y958)</f>
        <v>1</v>
      </c>
      <c r="Q958" s="109">
        <f>IF(编辑!Z958="","",编辑!Z958)</f>
        <v>100</v>
      </c>
      <c r="R958" s="109" t="str">
        <f>IF(编辑!AA958="","",编辑!AA958)</f>
        <v/>
      </c>
      <c r="S958" s="109" t="str">
        <f>IF(编辑!AC958="","",编辑!AC958)</f>
        <v/>
      </c>
      <c r="T958" s="109" t="str">
        <f>IF(编辑!AD958="","",编辑!AD958)</f>
        <v/>
      </c>
      <c r="U958" s="109" t="str">
        <f>IF(编辑!AE958="","",编辑!AE958)</f>
        <v/>
      </c>
      <c r="V958" s="109" t="str">
        <f>IF(编辑!AF958="","",编辑!AF958)</f>
        <v/>
      </c>
      <c r="W958" s="109" t="str">
        <f>IF(编辑!AH958="","",编辑!AH958)</f>
        <v/>
      </c>
      <c r="X958" s="109" t="str">
        <f>IF(编辑!AI958="","",编辑!AI958)</f>
        <v/>
      </c>
      <c r="Y958" s="109" t="str">
        <f>IF(编辑!AJ958="","",编辑!AJ958)</f>
        <v/>
      </c>
      <c r="Z958" s="109" t="str">
        <f>IF(编辑!AK958="","",编辑!AK958)</f>
        <v/>
      </c>
      <c r="AA958" s="109" t="str">
        <f>IF(编辑!AM958="","",编辑!AM958)</f>
        <v/>
      </c>
      <c r="AB958" s="109" t="str">
        <f>IF(编辑!AN958="","",编辑!AN958)</f>
        <v/>
      </c>
      <c r="AC958" s="111" t="str">
        <f>IF(编辑!AO958="","",编辑!AO958)</f>
        <v/>
      </c>
    </row>
    <row r="959" spans="1:29">
      <c r="A959" s="109">
        <f>IF(编辑!A959="","",编辑!A959)</f>
        <v>140226</v>
      </c>
      <c r="B959" s="109" t="str">
        <f>IF(编辑!B959="","",编辑!B959)</f>
        <v>通缉任务</v>
      </c>
      <c r="C959" s="109">
        <f>IF(编辑!I959="","",编辑!I959)</f>
        <v>1120</v>
      </c>
      <c r="D959" s="109">
        <f>IF(编辑!J959="","",编辑!J959)</f>
        <v>0</v>
      </c>
      <c r="E959" s="109" t="str">
        <f>IF(编辑!K959="","",编辑!K959)</f>
        <v/>
      </c>
      <c r="F959" s="109">
        <f>IF(编辑!L959="","",编辑!L959)</f>
        <v>3004</v>
      </c>
      <c r="G959" s="109">
        <f>IF(编辑!N959="","",编辑!N959)</f>
        <v>1</v>
      </c>
      <c r="H959" s="109">
        <f>IF(编辑!O959="","",编辑!O959)</f>
        <v>1</v>
      </c>
      <c r="I959" s="109">
        <f>IF(编辑!P959="","",编辑!P959)</f>
        <v>100</v>
      </c>
      <c r="J959" s="109">
        <f>IF(编辑!Q959="","",编辑!Q959)</f>
        <v>3104</v>
      </c>
      <c r="K959" s="109">
        <f>IF(编辑!S959="","",编辑!S959)</f>
        <v>1</v>
      </c>
      <c r="L959" s="109">
        <f>IF(编辑!T959="","",编辑!T959)</f>
        <v>1</v>
      </c>
      <c r="M959" s="109">
        <f>IF(编辑!U959="","",编辑!U959)</f>
        <v>100</v>
      </c>
      <c r="N959" s="109">
        <f>IF(编辑!V959="","",编辑!V959)</f>
        <v>3404</v>
      </c>
      <c r="O959" s="109">
        <f>IF(编辑!X959="","",编辑!X959)</f>
        <v>1</v>
      </c>
      <c r="P959" s="109">
        <f>IF(编辑!Y959="","",编辑!Y959)</f>
        <v>1</v>
      </c>
      <c r="Q959" s="109">
        <f>IF(编辑!Z959="","",编辑!Z959)</f>
        <v>100</v>
      </c>
      <c r="R959" s="109" t="str">
        <f>IF(编辑!AA959="","",编辑!AA959)</f>
        <v/>
      </c>
      <c r="S959" s="109" t="str">
        <f>IF(编辑!AC959="","",编辑!AC959)</f>
        <v/>
      </c>
      <c r="T959" s="109" t="str">
        <f>IF(编辑!AD959="","",编辑!AD959)</f>
        <v/>
      </c>
      <c r="U959" s="109" t="str">
        <f>IF(编辑!AE959="","",编辑!AE959)</f>
        <v/>
      </c>
      <c r="V959" s="109" t="str">
        <f>IF(编辑!AF959="","",编辑!AF959)</f>
        <v/>
      </c>
      <c r="W959" s="109" t="str">
        <f>IF(编辑!AH959="","",编辑!AH959)</f>
        <v/>
      </c>
      <c r="X959" s="109" t="str">
        <f>IF(编辑!AI959="","",编辑!AI959)</f>
        <v/>
      </c>
      <c r="Y959" s="109" t="str">
        <f>IF(编辑!AJ959="","",编辑!AJ959)</f>
        <v/>
      </c>
      <c r="Z959" s="109" t="str">
        <f>IF(编辑!AK959="","",编辑!AK959)</f>
        <v/>
      </c>
      <c r="AA959" s="109" t="str">
        <f>IF(编辑!AM959="","",编辑!AM959)</f>
        <v/>
      </c>
      <c r="AB959" s="109" t="str">
        <f>IF(编辑!AN959="","",编辑!AN959)</f>
        <v/>
      </c>
      <c r="AC959" s="111" t="str">
        <f>IF(编辑!AO959="","",编辑!AO959)</f>
        <v/>
      </c>
    </row>
    <row r="960" spans="1:29">
      <c r="A960" s="109">
        <f>IF(编辑!A960="","",编辑!A960)</f>
        <v>140227</v>
      </c>
      <c r="B960" s="109" t="str">
        <f>IF(编辑!B960="","",编辑!B960)</f>
        <v>通缉任务</v>
      </c>
      <c r="C960" s="109">
        <f>IF(编辑!I960="","",编辑!I960)</f>
        <v>1120</v>
      </c>
      <c r="D960" s="109">
        <f>IF(编辑!J960="","",编辑!J960)</f>
        <v>0</v>
      </c>
      <c r="E960" s="109" t="str">
        <f>IF(编辑!K960="","",编辑!K960)</f>
        <v/>
      </c>
      <c r="F960" s="109">
        <f>IF(编辑!L960="","",编辑!L960)</f>
        <v>3004</v>
      </c>
      <c r="G960" s="109">
        <f>IF(编辑!N960="","",编辑!N960)</f>
        <v>1</v>
      </c>
      <c r="H960" s="109">
        <f>IF(编辑!O960="","",编辑!O960)</f>
        <v>1</v>
      </c>
      <c r="I960" s="109">
        <f>IF(编辑!P960="","",编辑!P960)</f>
        <v>100</v>
      </c>
      <c r="J960" s="109">
        <f>IF(编辑!Q960="","",编辑!Q960)</f>
        <v>3104</v>
      </c>
      <c r="K960" s="109">
        <f>IF(编辑!S960="","",编辑!S960)</f>
        <v>1</v>
      </c>
      <c r="L960" s="109">
        <f>IF(编辑!T960="","",编辑!T960)</f>
        <v>1</v>
      </c>
      <c r="M960" s="109">
        <f>IF(编辑!U960="","",编辑!U960)</f>
        <v>100</v>
      </c>
      <c r="N960" s="109">
        <f>IF(编辑!V960="","",编辑!V960)</f>
        <v>3404</v>
      </c>
      <c r="O960" s="109">
        <f>IF(编辑!X960="","",编辑!X960)</f>
        <v>1</v>
      </c>
      <c r="P960" s="109">
        <f>IF(编辑!Y960="","",编辑!Y960)</f>
        <v>1</v>
      </c>
      <c r="Q960" s="109">
        <f>IF(编辑!Z960="","",编辑!Z960)</f>
        <v>100</v>
      </c>
      <c r="R960" s="109" t="str">
        <f>IF(编辑!AA960="","",编辑!AA960)</f>
        <v/>
      </c>
      <c r="S960" s="109" t="str">
        <f>IF(编辑!AC960="","",编辑!AC960)</f>
        <v/>
      </c>
      <c r="T960" s="109" t="str">
        <f>IF(编辑!AD960="","",编辑!AD960)</f>
        <v/>
      </c>
      <c r="U960" s="109" t="str">
        <f>IF(编辑!AE960="","",编辑!AE960)</f>
        <v/>
      </c>
      <c r="V960" s="109" t="str">
        <f>IF(编辑!AF960="","",编辑!AF960)</f>
        <v/>
      </c>
      <c r="W960" s="109" t="str">
        <f>IF(编辑!AH960="","",编辑!AH960)</f>
        <v/>
      </c>
      <c r="X960" s="109" t="str">
        <f>IF(编辑!AI960="","",编辑!AI960)</f>
        <v/>
      </c>
      <c r="Y960" s="109" t="str">
        <f>IF(编辑!AJ960="","",编辑!AJ960)</f>
        <v/>
      </c>
      <c r="Z960" s="109" t="str">
        <f>IF(编辑!AK960="","",编辑!AK960)</f>
        <v/>
      </c>
      <c r="AA960" s="109" t="str">
        <f>IF(编辑!AM960="","",编辑!AM960)</f>
        <v/>
      </c>
      <c r="AB960" s="109" t="str">
        <f>IF(编辑!AN960="","",编辑!AN960)</f>
        <v/>
      </c>
      <c r="AC960" s="111" t="str">
        <f>IF(编辑!AO960="","",编辑!AO960)</f>
        <v/>
      </c>
    </row>
    <row r="961" spans="1:29">
      <c r="A961" s="109">
        <f>IF(编辑!A961="","",编辑!A961)</f>
        <v>140228</v>
      </c>
      <c r="B961" s="109" t="str">
        <f>IF(编辑!B961="","",编辑!B961)</f>
        <v>通缉任务</v>
      </c>
      <c r="C961" s="109">
        <f>IF(编辑!I961="","",编辑!I961)</f>
        <v>1120</v>
      </c>
      <c r="D961" s="109">
        <f>IF(编辑!J961="","",编辑!J961)</f>
        <v>0</v>
      </c>
      <c r="E961" s="109" t="str">
        <f>IF(编辑!K961="","",编辑!K961)</f>
        <v/>
      </c>
      <c r="F961" s="109">
        <f>IF(编辑!L961="","",编辑!L961)</f>
        <v>3004</v>
      </c>
      <c r="G961" s="109">
        <f>IF(编辑!N961="","",编辑!N961)</f>
        <v>1</v>
      </c>
      <c r="H961" s="109">
        <f>IF(编辑!O961="","",编辑!O961)</f>
        <v>1</v>
      </c>
      <c r="I961" s="109">
        <f>IF(编辑!P961="","",编辑!P961)</f>
        <v>100</v>
      </c>
      <c r="J961" s="109">
        <f>IF(编辑!Q961="","",编辑!Q961)</f>
        <v>3104</v>
      </c>
      <c r="K961" s="109">
        <f>IF(编辑!S961="","",编辑!S961)</f>
        <v>1</v>
      </c>
      <c r="L961" s="109">
        <f>IF(编辑!T961="","",编辑!T961)</f>
        <v>1</v>
      </c>
      <c r="M961" s="109">
        <f>IF(编辑!U961="","",编辑!U961)</f>
        <v>100</v>
      </c>
      <c r="N961" s="109">
        <f>IF(编辑!V961="","",编辑!V961)</f>
        <v>3404</v>
      </c>
      <c r="O961" s="109">
        <f>IF(编辑!X961="","",编辑!X961)</f>
        <v>1</v>
      </c>
      <c r="P961" s="109">
        <f>IF(编辑!Y961="","",编辑!Y961)</f>
        <v>1</v>
      </c>
      <c r="Q961" s="109">
        <f>IF(编辑!Z961="","",编辑!Z961)</f>
        <v>100</v>
      </c>
      <c r="R961" s="109" t="str">
        <f>IF(编辑!AA961="","",编辑!AA961)</f>
        <v/>
      </c>
      <c r="S961" s="109" t="str">
        <f>IF(编辑!AC961="","",编辑!AC961)</f>
        <v/>
      </c>
      <c r="T961" s="109" t="str">
        <f>IF(编辑!AD961="","",编辑!AD961)</f>
        <v/>
      </c>
      <c r="U961" s="109" t="str">
        <f>IF(编辑!AE961="","",编辑!AE961)</f>
        <v/>
      </c>
      <c r="V961" s="109" t="str">
        <f>IF(编辑!AF961="","",编辑!AF961)</f>
        <v/>
      </c>
      <c r="W961" s="109" t="str">
        <f>IF(编辑!AH961="","",编辑!AH961)</f>
        <v/>
      </c>
      <c r="X961" s="109" t="str">
        <f>IF(编辑!AI961="","",编辑!AI961)</f>
        <v/>
      </c>
      <c r="Y961" s="109" t="str">
        <f>IF(编辑!AJ961="","",编辑!AJ961)</f>
        <v/>
      </c>
      <c r="Z961" s="109" t="str">
        <f>IF(编辑!AK961="","",编辑!AK961)</f>
        <v/>
      </c>
      <c r="AA961" s="109" t="str">
        <f>IF(编辑!AM961="","",编辑!AM961)</f>
        <v/>
      </c>
      <c r="AB961" s="109" t="str">
        <f>IF(编辑!AN961="","",编辑!AN961)</f>
        <v/>
      </c>
      <c r="AC961" s="111" t="str">
        <f>IF(编辑!AO961="","",编辑!AO961)</f>
        <v/>
      </c>
    </row>
    <row r="962" spans="1:29">
      <c r="A962" s="109">
        <f>IF(编辑!A962="","",编辑!A962)</f>
        <v>140229</v>
      </c>
      <c r="B962" s="109" t="str">
        <f>IF(编辑!B962="","",编辑!B962)</f>
        <v>通缉任务</v>
      </c>
      <c r="C962" s="109">
        <f>IF(编辑!I962="","",编辑!I962)</f>
        <v>1120</v>
      </c>
      <c r="D962" s="109">
        <f>IF(编辑!J962="","",编辑!J962)</f>
        <v>0</v>
      </c>
      <c r="E962" s="109" t="str">
        <f>IF(编辑!K962="","",编辑!K962)</f>
        <v/>
      </c>
      <c r="F962" s="109">
        <f>IF(编辑!L962="","",编辑!L962)</f>
        <v>3004</v>
      </c>
      <c r="G962" s="109">
        <f>IF(编辑!N962="","",编辑!N962)</f>
        <v>1</v>
      </c>
      <c r="H962" s="109">
        <f>IF(编辑!O962="","",编辑!O962)</f>
        <v>1</v>
      </c>
      <c r="I962" s="109">
        <f>IF(编辑!P962="","",编辑!P962)</f>
        <v>100</v>
      </c>
      <c r="J962" s="109">
        <f>IF(编辑!Q962="","",编辑!Q962)</f>
        <v>3104</v>
      </c>
      <c r="K962" s="109">
        <f>IF(编辑!S962="","",编辑!S962)</f>
        <v>1</v>
      </c>
      <c r="L962" s="109">
        <f>IF(编辑!T962="","",编辑!T962)</f>
        <v>1</v>
      </c>
      <c r="M962" s="109">
        <f>IF(编辑!U962="","",编辑!U962)</f>
        <v>100</v>
      </c>
      <c r="N962" s="109">
        <f>IF(编辑!V962="","",编辑!V962)</f>
        <v>3404</v>
      </c>
      <c r="O962" s="109">
        <f>IF(编辑!X962="","",编辑!X962)</f>
        <v>1</v>
      </c>
      <c r="P962" s="109">
        <f>IF(编辑!Y962="","",编辑!Y962)</f>
        <v>1</v>
      </c>
      <c r="Q962" s="109">
        <f>IF(编辑!Z962="","",编辑!Z962)</f>
        <v>100</v>
      </c>
      <c r="R962" s="109" t="str">
        <f>IF(编辑!AA962="","",编辑!AA962)</f>
        <v/>
      </c>
      <c r="S962" s="109" t="str">
        <f>IF(编辑!AC962="","",编辑!AC962)</f>
        <v/>
      </c>
      <c r="T962" s="109" t="str">
        <f>IF(编辑!AD962="","",编辑!AD962)</f>
        <v/>
      </c>
      <c r="U962" s="109" t="str">
        <f>IF(编辑!AE962="","",编辑!AE962)</f>
        <v/>
      </c>
      <c r="V962" s="109" t="str">
        <f>IF(编辑!AF962="","",编辑!AF962)</f>
        <v/>
      </c>
      <c r="W962" s="109" t="str">
        <f>IF(编辑!AH962="","",编辑!AH962)</f>
        <v/>
      </c>
      <c r="X962" s="109" t="str">
        <f>IF(编辑!AI962="","",编辑!AI962)</f>
        <v/>
      </c>
      <c r="Y962" s="109" t="str">
        <f>IF(编辑!AJ962="","",编辑!AJ962)</f>
        <v/>
      </c>
      <c r="Z962" s="109" t="str">
        <f>IF(编辑!AK962="","",编辑!AK962)</f>
        <v/>
      </c>
      <c r="AA962" s="109" t="str">
        <f>IF(编辑!AM962="","",编辑!AM962)</f>
        <v/>
      </c>
      <c r="AB962" s="109" t="str">
        <f>IF(编辑!AN962="","",编辑!AN962)</f>
        <v/>
      </c>
      <c r="AC962" s="111" t="str">
        <f>IF(编辑!AO962="","",编辑!AO962)</f>
        <v/>
      </c>
    </row>
    <row r="963" spans="1:29">
      <c r="A963" s="109">
        <f>IF(编辑!A963="","",编辑!A963)</f>
        <v>140230</v>
      </c>
      <c r="B963" s="109" t="str">
        <f>IF(编辑!B963="","",编辑!B963)</f>
        <v>通缉任务</v>
      </c>
      <c r="C963" s="109">
        <f>IF(编辑!I963="","",编辑!I963)</f>
        <v>1120</v>
      </c>
      <c r="D963" s="109">
        <f>IF(编辑!J963="","",编辑!J963)</f>
        <v>0</v>
      </c>
      <c r="E963" s="109" t="str">
        <f>IF(编辑!K963="","",编辑!K963)</f>
        <v/>
      </c>
      <c r="F963" s="109">
        <f>IF(编辑!L963="","",编辑!L963)</f>
        <v>3004</v>
      </c>
      <c r="G963" s="109">
        <f>IF(编辑!N963="","",编辑!N963)</f>
        <v>1</v>
      </c>
      <c r="H963" s="109">
        <f>IF(编辑!O963="","",编辑!O963)</f>
        <v>1</v>
      </c>
      <c r="I963" s="109">
        <f>IF(编辑!P963="","",编辑!P963)</f>
        <v>100</v>
      </c>
      <c r="J963" s="109">
        <f>IF(编辑!Q963="","",编辑!Q963)</f>
        <v>3104</v>
      </c>
      <c r="K963" s="109">
        <f>IF(编辑!S963="","",编辑!S963)</f>
        <v>1</v>
      </c>
      <c r="L963" s="109">
        <f>IF(编辑!T963="","",编辑!T963)</f>
        <v>1</v>
      </c>
      <c r="M963" s="109">
        <f>IF(编辑!U963="","",编辑!U963)</f>
        <v>100</v>
      </c>
      <c r="N963" s="109">
        <f>IF(编辑!V963="","",编辑!V963)</f>
        <v>3404</v>
      </c>
      <c r="O963" s="109">
        <f>IF(编辑!X963="","",编辑!X963)</f>
        <v>1</v>
      </c>
      <c r="P963" s="109">
        <f>IF(编辑!Y963="","",编辑!Y963)</f>
        <v>1</v>
      </c>
      <c r="Q963" s="109">
        <f>IF(编辑!Z963="","",编辑!Z963)</f>
        <v>100</v>
      </c>
      <c r="R963" s="109" t="str">
        <f>IF(编辑!AA963="","",编辑!AA963)</f>
        <v/>
      </c>
      <c r="S963" s="109" t="str">
        <f>IF(编辑!AC963="","",编辑!AC963)</f>
        <v/>
      </c>
      <c r="T963" s="109" t="str">
        <f>IF(编辑!AD963="","",编辑!AD963)</f>
        <v/>
      </c>
      <c r="U963" s="109" t="str">
        <f>IF(编辑!AE963="","",编辑!AE963)</f>
        <v/>
      </c>
      <c r="V963" s="109" t="str">
        <f>IF(编辑!AF963="","",编辑!AF963)</f>
        <v/>
      </c>
      <c r="W963" s="109" t="str">
        <f>IF(编辑!AH963="","",编辑!AH963)</f>
        <v/>
      </c>
      <c r="X963" s="109" t="str">
        <f>IF(编辑!AI963="","",编辑!AI963)</f>
        <v/>
      </c>
      <c r="Y963" s="109" t="str">
        <f>IF(编辑!AJ963="","",编辑!AJ963)</f>
        <v/>
      </c>
      <c r="Z963" s="109" t="str">
        <f>IF(编辑!AK963="","",编辑!AK963)</f>
        <v/>
      </c>
      <c r="AA963" s="109" t="str">
        <f>IF(编辑!AM963="","",编辑!AM963)</f>
        <v/>
      </c>
      <c r="AB963" s="109" t="str">
        <f>IF(编辑!AN963="","",编辑!AN963)</f>
        <v/>
      </c>
      <c r="AC963" s="111" t="str">
        <f>IF(编辑!AO963="","",编辑!AO963)</f>
        <v/>
      </c>
    </row>
    <row r="964" spans="1:29">
      <c r="A964" s="109">
        <f>IF(编辑!A964="","",编辑!A964)</f>
        <v>140231</v>
      </c>
      <c r="B964" s="109" t="str">
        <f>IF(编辑!B964="","",编辑!B964)</f>
        <v>通缉任务</v>
      </c>
      <c r="C964" s="109">
        <f>IF(编辑!I964="","",编辑!I964)</f>
        <v>1120</v>
      </c>
      <c r="D964" s="109">
        <f>IF(编辑!J964="","",编辑!J964)</f>
        <v>0</v>
      </c>
      <c r="E964" s="109" t="str">
        <f>IF(编辑!K964="","",编辑!K964)</f>
        <v/>
      </c>
      <c r="F964" s="109">
        <f>IF(编辑!L964="","",编辑!L964)</f>
        <v>3004</v>
      </c>
      <c r="G964" s="109">
        <f>IF(编辑!N964="","",编辑!N964)</f>
        <v>1</v>
      </c>
      <c r="H964" s="109">
        <f>IF(编辑!O964="","",编辑!O964)</f>
        <v>1</v>
      </c>
      <c r="I964" s="109">
        <f>IF(编辑!P964="","",编辑!P964)</f>
        <v>100</v>
      </c>
      <c r="J964" s="109">
        <f>IF(编辑!Q964="","",编辑!Q964)</f>
        <v>3104</v>
      </c>
      <c r="K964" s="109">
        <f>IF(编辑!S964="","",编辑!S964)</f>
        <v>1</v>
      </c>
      <c r="L964" s="109">
        <f>IF(编辑!T964="","",编辑!T964)</f>
        <v>1</v>
      </c>
      <c r="M964" s="109">
        <f>IF(编辑!U964="","",编辑!U964)</f>
        <v>100</v>
      </c>
      <c r="N964" s="109">
        <f>IF(编辑!V964="","",编辑!V964)</f>
        <v>3404</v>
      </c>
      <c r="O964" s="109">
        <f>IF(编辑!X964="","",编辑!X964)</f>
        <v>1</v>
      </c>
      <c r="P964" s="109">
        <f>IF(编辑!Y964="","",编辑!Y964)</f>
        <v>1</v>
      </c>
      <c r="Q964" s="109">
        <f>IF(编辑!Z964="","",编辑!Z964)</f>
        <v>100</v>
      </c>
      <c r="R964" s="109" t="str">
        <f>IF(编辑!AA964="","",编辑!AA964)</f>
        <v/>
      </c>
      <c r="S964" s="109" t="str">
        <f>IF(编辑!AC964="","",编辑!AC964)</f>
        <v/>
      </c>
      <c r="T964" s="109" t="str">
        <f>IF(编辑!AD964="","",编辑!AD964)</f>
        <v/>
      </c>
      <c r="U964" s="109" t="str">
        <f>IF(编辑!AE964="","",编辑!AE964)</f>
        <v/>
      </c>
      <c r="V964" s="109" t="str">
        <f>IF(编辑!AF964="","",编辑!AF964)</f>
        <v/>
      </c>
      <c r="W964" s="109" t="str">
        <f>IF(编辑!AH964="","",编辑!AH964)</f>
        <v/>
      </c>
      <c r="X964" s="109" t="str">
        <f>IF(编辑!AI964="","",编辑!AI964)</f>
        <v/>
      </c>
      <c r="Y964" s="109" t="str">
        <f>IF(编辑!AJ964="","",编辑!AJ964)</f>
        <v/>
      </c>
      <c r="Z964" s="109" t="str">
        <f>IF(编辑!AK964="","",编辑!AK964)</f>
        <v/>
      </c>
      <c r="AA964" s="109" t="str">
        <f>IF(编辑!AM964="","",编辑!AM964)</f>
        <v/>
      </c>
      <c r="AB964" s="109" t="str">
        <f>IF(编辑!AN964="","",编辑!AN964)</f>
        <v/>
      </c>
      <c r="AC964" s="111" t="str">
        <f>IF(编辑!AO964="","",编辑!AO964)</f>
        <v/>
      </c>
    </row>
    <row r="965" spans="1:29">
      <c r="A965" s="109">
        <f>IF(编辑!A965="","",编辑!A965)</f>
        <v>140232</v>
      </c>
      <c r="B965" s="109" t="str">
        <f>IF(编辑!B965="","",编辑!B965)</f>
        <v>通缉任务</v>
      </c>
      <c r="C965" s="109">
        <f>IF(编辑!I965="","",编辑!I965)</f>
        <v>1120</v>
      </c>
      <c r="D965" s="109">
        <f>IF(编辑!J965="","",编辑!J965)</f>
        <v>0</v>
      </c>
      <c r="E965" s="109" t="str">
        <f>IF(编辑!K965="","",编辑!K965)</f>
        <v/>
      </c>
      <c r="F965" s="109">
        <f>IF(编辑!L965="","",编辑!L965)</f>
        <v>3004</v>
      </c>
      <c r="G965" s="109">
        <f>IF(编辑!N965="","",编辑!N965)</f>
        <v>1</v>
      </c>
      <c r="H965" s="109">
        <f>IF(编辑!O965="","",编辑!O965)</f>
        <v>1</v>
      </c>
      <c r="I965" s="109">
        <f>IF(编辑!P965="","",编辑!P965)</f>
        <v>100</v>
      </c>
      <c r="J965" s="109">
        <f>IF(编辑!Q965="","",编辑!Q965)</f>
        <v>3104</v>
      </c>
      <c r="K965" s="109">
        <f>IF(编辑!S965="","",编辑!S965)</f>
        <v>1</v>
      </c>
      <c r="L965" s="109">
        <f>IF(编辑!T965="","",编辑!T965)</f>
        <v>1</v>
      </c>
      <c r="M965" s="109">
        <f>IF(编辑!U965="","",编辑!U965)</f>
        <v>100</v>
      </c>
      <c r="N965" s="109">
        <f>IF(编辑!V965="","",编辑!V965)</f>
        <v>3404</v>
      </c>
      <c r="O965" s="109">
        <f>IF(编辑!X965="","",编辑!X965)</f>
        <v>1</v>
      </c>
      <c r="P965" s="109">
        <f>IF(编辑!Y965="","",编辑!Y965)</f>
        <v>1</v>
      </c>
      <c r="Q965" s="109">
        <f>IF(编辑!Z965="","",编辑!Z965)</f>
        <v>100</v>
      </c>
      <c r="R965" s="109" t="str">
        <f>IF(编辑!AA965="","",编辑!AA965)</f>
        <v/>
      </c>
      <c r="S965" s="109" t="str">
        <f>IF(编辑!AC965="","",编辑!AC965)</f>
        <v/>
      </c>
      <c r="T965" s="109" t="str">
        <f>IF(编辑!AD965="","",编辑!AD965)</f>
        <v/>
      </c>
      <c r="U965" s="109" t="str">
        <f>IF(编辑!AE965="","",编辑!AE965)</f>
        <v/>
      </c>
      <c r="V965" s="109" t="str">
        <f>IF(编辑!AF965="","",编辑!AF965)</f>
        <v/>
      </c>
      <c r="W965" s="109" t="str">
        <f>IF(编辑!AH965="","",编辑!AH965)</f>
        <v/>
      </c>
      <c r="X965" s="109" t="str">
        <f>IF(编辑!AI965="","",编辑!AI965)</f>
        <v/>
      </c>
      <c r="Y965" s="109" t="str">
        <f>IF(编辑!AJ965="","",编辑!AJ965)</f>
        <v/>
      </c>
      <c r="Z965" s="109" t="str">
        <f>IF(编辑!AK965="","",编辑!AK965)</f>
        <v/>
      </c>
      <c r="AA965" s="109" t="str">
        <f>IF(编辑!AM965="","",编辑!AM965)</f>
        <v/>
      </c>
      <c r="AB965" s="109" t="str">
        <f>IF(编辑!AN965="","",编辑!AN965)</f>
        <v/>
      </c>
      <c r="AC965" s="111" t="str">
        <f>IF(编辑!AO965="","",编辑!AO965)</f>
        <v/>
      </c>
    </row>
    <row r="966" spans="1:29">
      <c r="A966" s="109">
        <f>IF(编辑!A966="","",编辑!A966)</f>
        <v>140233</v>
      </c>
      <c r="B966" s="109" t="str">
        <f>IF(编辑!B966="","",编辑!B966)</f>
        <v>通缉任务</v>
      </c>
      <c r="C966" s="109">
        <f>IF(编辑!I966="","",编辑!I966)</f>
        <v>1120</v>
      </c>
      <c r="D966" s="109">
        <f>IF(编辑!J966="","",编辑!J966)</f>
        <v>0</v>
      </c>
      <c r="E966" s="109" t="str">
        <f>IF(编辑!K966="","",编辑!K966)</f>
        <v/>
      </c>
      <c r="F966" s="109">
        <f>IF(编辑!L966="","",编辑!L966)</f>
        <v>3004</v>
      </c>
      <c r="G966" s="109">
        <f>IF(编辑!N966="","",编辑!N966)</f>
        <v>1</v>
      </c>
      <c r="H966" s="109">
        <f>IF(编辑!O966="","",编辑!O966)</f>
        <v>1</v>
      </c>
      <c r="I966" s="109">
        <f>IF(编辑!P966="","",编辑!P966)</f>
        <v>100</v>
      </c>
      <c r="J966" s="109">
        <f>IF(编辑!Q966="","",编辑!Q966)</f>
        <v>3104</v>
      </c>
      <c r="K966" s="109">
        <f>IF(编辑!S966="","",编辑!S966)</f>
        <v>1</v>
      </c>
      <c r="L966" s="109">
        <f>IF(编辑!T966="","",编辑!T966)</f>
        <v>1</v>
      </c>
      <c r="M966" s="109">
        <f>IF(编辑!U966="","",编辑!U966)</f>
        <v>100</v>
      </c>
      <c r="N966" s="109">
        <f>IF(编辑!V966="","",编辑!V966)</f>
        <v>3404</v>
      </c>
      <c r="O966" s="109">
        <f>IF(编辑!X966="","",编辑!X966)</f>
        <v>1</v>
      </c>
      <c r="P966" s="109">
        <f>IF(编辑!Y966="","",编辑!Y966)</f>
        <v>1</v>
      </c>
      <c r="Q966" s="109">
        <f>IF(编辑!Z966="","",编辑!Z966)</f>
        <v>100</v>
      </c>
      <c r="R966" s="109" t="str">
        <f>IF(编辑!AA966="","",编辑!AA966)</f>
        <v/>
      </c>
      <c r="S966" s="109" t="str">
        <f>IF(编辑!AC966="","",编辑!AC966)</f>
        <v/>
      </c>
      <c r="T966" s="109" t="str">
        <f>IF(编辑!AD966="","",编辑!AD966)</f>
        <v/>
      </c>
      <c r="U966" s="109" t="str">
        <f>IF(编辑!AE966="","",编辑!AE966)</f>
        <v/>
      </c>
      <c r="V966" s="109" t="str">
        <f>IF(编辑!AF966="","",编辑!AF966)</f>
        <v/>
      </c>
      <c r="W966" s="109" t="str">
        <f>IF(编辑!AH966="","",编辑!AH966)</f>
        <v/>
      </c>
      <c r="X966" s="109" t="str">
        <f>IF(编辑!AI966="","",编辑!AI966)</f>
        <v/>
      </c>
      <c r="Y966" s="109" t="str">
        <f>IF(编辑!AJ966="","",编辑!AJ966)</f>
        <v/>
      </c>
      <c r="Z966" s="109" t="str">
        <f>IF(编辑!AK966="","",编辑!AK966)</f>
        <v/>
      </c>
      <c r="AA966" s="109" t="str">
        <f>IF(编辑!AM966="","",编辑!AM966)</f>
        <v/>
      </c>
      <c r="AB966" s="109" t="str">
        <f>IF(编辑!AN966="","",编辑!AN966)</f>
        <v/>
      </c>
      <c r="AC966" s="111" t="str">
        <f>IF(编辑!AO966="","",编辑!AO966)</f>
        <v/>
      </c>
    </row>
    <row r="967" spans="1:29">
      <c r="A967" s="109">
        <f>IF(编辑!A967="","",编辑!A967)</f>
        <v>140234</v>
      </c>
      <c r="B967" s="109" t="str">
        <f>IF(编辑!B967="","",编辑!B967)</f>
        <v>通缉任务</v>
      </c>
      <c r="C967" s="109">
        <f>IF(编辑!I967="","",编辑!I967)</f>
        <v>1120</v>
      </c>
      <c r="D967" s="109">
        <f>IF(编辑!J967="","",编辑!J967)</f>
        <v>0</v>
      </c>
      <c r="E967" s="109" t="str">
        <f>IF(编辑!K967="","",编辑!K967)</f>
        <v/>
      </c>
      <c r="F967" s="109">
        <f>IF(编辑!L967="","",编辑!L967)</f>
        <v>3004</v>
      </c>
      <c r="G967" s="109">
        <f>IF(编辑!N967="","",编辑!N967)</f>
        <v>1</v>
      </c>
      <c r="H967" s="109">
        <f>IF(编辑!O967="","",编辑!O967)</f>
        <v>1</v>
      </c>
      <c r="I967" s="109">
        <f>IF(编辑!P967="","",编辑!P967)</f>
        <v>100</v>
      </c>
      <c r="J967" s="109">
        <f>IF(编辑!Q967="","",编辑!Q967)</f>
        <v>3104</v>
      </c>
      <c r="K967" s="109">
        <f>IF(编辑!S967="","",编辑!S967)</f>
        <v>1</v>
      </c>
      <c r="L967" s="109">
        <f>IF(编辑!T967="","",编辑!T967)</f>
        <v>1</v>
      </c>
      <c r="M967" s="109">
        <f>IF(编辑!U967="","",编辑!U967)</f>
        <v>100</v>
      </c>
      <c r="N967" s="109">
        <f>IF(编辑!V967="","",编辑!V967)</f>
        <v>3404</v>
      </c>
      <c r="O967" s="109">
        <f>IF(编辑!X967="","",编辑!X967)</f>
        <v>1</v>
      </c>
      <c r="P967" s="109">
        <f>IF(编辑!Y967="","",编辑!Y967)</f>
        <v>1</v>
      </c>
      <c r="Q967" s="109">
        <f>IF(编辑!Z967="","",编辑!Z967)</f>
        <v>100</v>
      </c>
      <c r="R967" s="109" t="str">
        <f>IF(编辑!AA967="","",编辑!AA967)</f>
        <v/>
      </c>
      <c r="S967" s="109" t="str">
        <f>IF(编辑!AC967="","",编辑!AC967)</f>
        <v/>
      </c>
      <c r="T967" s="109" t="str">
        <f>IF(编辑!AD967="","",编辑!AD967)</f>
        <v/>
      </c>
      <c r="U967" s="109" t="str">
        <f>IF(编辑!AE967="","",编辑!AE967)</f>
        <v/>
      </c>
      <c r="V967" s="109" t="str">
        <f>IF(编辑!AF967="","",编辑!AF967)</f>
        <v/>
      </c>
      <c r="W967" s="109" t="str">
        <f>IF(编辑!AH967="","",编辑!AH967)</f>
        <v/>
      </c>
      <c r="X967" s="109" t="str">
        <f>IF(编辑!AI967="","",编辑!AI967)</f>
        <v/>
      </c>
      <c r="Y967" s="109" t="str">
        <f>IF(编辑!AJ967="","",编辑!AJ967)</f>
        <v/>
      </c>
      <c r="Z967" s="109" t="str">
        <f>IF(编辑!AK967="","",编辑!AK967)</f>
        <v/>
      </c>
      <c r="AA967" s="109" t="str">
        <f>IF(编辑!AM967="","",编辑!AM967)</f>
        <v/>
      </c>
      <c r="AB967" s="109" t="str">
        <f>IF(编辑!AN967="","",编辑!AN967)</f>
        <v/>
      </c>
      <c r="AC967" s="111" t="str">
        <f>IF(编辑!AO967="","",编辑!AO967)</f>
        <v/>
      </c>
    </row>
    <row r="968" spans="1:29">
      <c r="A968" s="109">
        <f>IF(编辑!A968="","",编辑!A968)</f>
        <v>140235</v>
      </c>
      <c r="B968" s="109" t="str">
        <f>IF(编辑!B968="","",编辑!B968)</f>
        <v>通缉任务</v>
      </c>
      <c r="C968" s="109">
        <f>IF(编辑!I968="","",编辑!I968)</f>
        <v>1120</v>
      </c>
      <c r="D968" s="109">
        <f>IF(编辑!J968="","",编辑!J968)</f>
        <v>0</v>
      </c>
      <c r="E968" s="109" t="str">
        <f>IF(编辑!K968="","",编辑!K968)</f>
        <v/>
      </c>
      <c r="F968" s="109">
        <f>IF(编辑!L968="","",编辑!L968)</f>
        <v>3004</v>
      </c>
      <c r="G968" s="109">
        <f>IF(编辑!N968="","",编辑!N968)</f>
        <v>1</v>
      </c>
      <c r="H968" s="109">
        <f>IF(编辑!O968="","",编辑!O968)</f>
        <v>1</v>
      </c>
      <c r="I968" s="109">
        <f>IF(编辑!P968="","",编辑!P968)</f>
        <v>100</v>
      </c>
      <c r="J968" s="109">
        <f>IF(编辑!Q968="","",编辑!Q968)</f>
        <v>3104</v>
      </c>
      <c r="K968" s="109">
        <f>IF(编辑!S968="","",编辑!S968)</f>
        <v>1</v>
      </c>
      <c r="L968" s="109">
        <f>IF(编辑!T968="","",编辑!T968)</f>
        <v>1</v>
      </c>
      <c r="M968" s="109">
        <f>IF(编辑!U968="","",编辑!U968)</f>
        <v>100</v>
      </c>
      <c r="N968" s="109">
        <f>IF(编辑!V968="","",编辑!V968)</f>
        <v>3404</v>
      </c>
      <c r="O968" s="109">
        <f>IF(编辑!X968="","",编辑!X968)</f>
        <v>1</v>
      </c>
      <c r="P968" s="109">
        <f>IF(编辑!Y968="","",编辑!Y968)</f>
        <v>1</v>
      </c>
      <c r="Q968" s="109">
        <f>IF(编辑!Z968="","",编辑!Z968)</f>
        <v>100</v>
      </c>
      <c r="R968" s="109" t="str">
        <f>IF(编辑!AA968="","",编辑!AA968)</f>
        <v/>
      </c>
      <c r="S968" s="109" t="str">
        <f>IF(编辑!AC968="","",编辑!AC968)</f>
        <v/>
      </c>
      <c r="T968" s="109" t="str">
        <f>IF(编辑!AD968="","",编辑!AD968)</f>
        <v/>
      </c>
      <c r="U968" s="109" t="str">
        <f>IF(编辑!AE968="","",编辑!AE968)</f>
        <v/>
      </c>
      <c r="V968" s="109" t="str">
        <f>IF(编辑!AF968="","",编辑!AF968)</f>
        <v/>
      </c>
      <c r="W968" s="109" t="str">
        <f>IF(编辑!AH968="","",编辑!AH968)</f>
        <v/>
      </c>
      <c r="X968" s="109" t="str">
        <f>IF(编辑!AI968="","",编辑!AI968)</f>
        <v/>
      </c>
      <c r="Y968" s="109" t="str">
        <f>IF(编辑!AJ968="","",编辑!AJ968)</f>
        <v/>
      </c>
      <c r="Z968" s="109" t="str">
        <f>IF(编辑!AK968="","",编辑!AK968)</f>
        <v/>
      </c>
      <c r="AA968" s="109" t="str">
        <f>IF(编辑!AM968="","",编辑!AM968)</f>
        <v/>
      </c>
      <c r="AB968" s="109" t="str">
        <f>IF(编辑!AN968="","",编辑!AN968)</f>
        <v/>
      </c>
      <c r="AC968" s="111" t="str">
        <f>IF(编辑!AO968="","",编辑!AO968)</f>
        <v/>
      </c>
    </row>
    <row r="969" spans="1:29">
      <c r="A969" s="109">
        <f>IF(编辑!A969="","",编辑!A969)</f>
        <v>140236</v>
      </c>
      <c r="B969" s="109" t="str">
        <f>IF(编辑!B969="","",编辑!B969)</f>
        <v>通缉任务</v>
      </c>
      <c r="C969" s="109">
        <f>IF(编辑!I969="","",编辑!I969)</f>
        <v>1120</v>
      </c>
      <c r="D969" s="109">
        <f>IF(编辑!J969="","",编辑!J969)</f>
        <v>0</v>
      </c>
      <c r="E969" s="109" t="str">
        <f>IF(编辑!K969="","",编辑!K969)</f>
        <v/>
      </c>
      <c r="F969" s="109">
        <f>IF(编辑!L969="","",编辑!L969)</f>
        <v>3004</v>
      </c>
      <c r="G969" s="109">
        <f>IF(编辑!N969="","",编辑!N969)</f>
        <v>1</v>
      </c>
      <c r="H969" s="109">
        <f>IF(编辑!O969="","",编辑!O969)</f>
        <v>1</v>
      </c>
      <c r="I969" s="109">
        <f>IF(编辑!P969="","",编辑!P969)</f>
        <v>100</v>
      </c>
      <c r="J969" s="109">
        <f>IF(编辑!Q969="","",编辑!Q969)</f>
        <v>3104</v>
      </c>
      <c r="K969" s="109">
        <f>IF(编辑!S969="","",编辑!S969)</f>
        <v>1</v>
      </c>
      <c r="L969" s="109">
        <f>IF(编辑!T969="","",编辑!T969)</f>
        <v>1</v>
      </c>
      <c r="M969" s="109">
        <f>IF(编辑!U969="","",编辑!U969)</f>
        <v>100</v>
      </c>
      <c r="N969" s="109">
        <f>IF(编辑!V969="","",编辑!V969)</f>
        <v>3404</v>
      </c>
      <c r="O969" s="109">
        <f>IF(编辑!X969="","",编辑!X969)</f>
        <v>1</v>
      </c>
      <c r="P969" s="109">
        <f>IF(编辑!Y969="","",编辑!Y969)</f>
        <v>1</v>
      </c>
      <c r="Q969" s="109">
        <f>IF(编辑!Z969="","",编辑!Z969)</f>
        <v>100</v>
      </c>
      <c r="R969" s="109" t="str">
        <f>IF(编辑!AA969="","",编辑!AA969)</f>
        <v/>
      </c>
      <c r="S969" s="109" t="str">
        <f>IF(编辑!AC969="","",编辑!AC969)</f>
        <v/>
      </c>
      <c r="T969" s="109" t="str">
        <f>IF(编辑!AD969="","",编辑!AD969)</f>
        <v/>
      </c>
      <c r="U969" s="109" t="str">
        <f>IF(编辑!AE969="","",编辑!AE969)</f>
        <v/>
      </c>
      <c r="V969" s="109" t="str">
        <f>IF(编辑!AF969="","",编辑!AF969)</f>
        <v/>
      </c>
      <c r="W969" s="109" t="str">
        <f>IF(编辑!AH969="","",编辑!AH969)</f>
        <v/>
      </c>
      <c r="X969" s="109" t="str">
        <f>IF(编辑!AI969="","",编辑!AI969)</f>
        <v/>
      </c>
      <c r="Y969" s="109" t="str">
        <f>IF(编辑!AJ969="","",编辑!AJ969)</f>
        <v/>
      </c>
      <c r="Z969" s="109" t="str">
        <f>IF(编辑!AK969="","",编辑!AK969)</f>
        <v/>
      </c>
      <c r="AA969" s="109" t="str">
        <f>IF(编辑!AM969="","",编辑!AM969)</f>
        <v/>
      </c>
      <c r="AB969" s="109" t="str">
        <f>IF(编辑!AN969="","",编辑!AN969)</f>
        <v/>
      </c>
      <c r="AC969" s="111" t="str">
        <f>IF(编辑!AO969="","",编辑!AO969)</f>
        <v/>
      </c>
    </row>
    <row r="970" spans="1:29">
      <c r="A970" s="109">
        <f>IF(编辑!A970="","",编辑!A970)</f>
        <v>140237</v>
      </c>
      <c r="B970" s="109" t="str">
        <f>IF(编辑!B970="","",编辑!B970)</f>
        <v>通缉任务</v>
      </c>
      <c r="C970" s="109">
        <f>IF(编辑!I970="","",编辑!I970)</f>
        <v>1120</v>
      </c>
      <c r="D970" s="109">
        <f>IF(编辑!J970="","",编辑!J970)</f>
        <v>0</v>
      </c>
      <c r="E970" s="109" t="str">
        <f>IF(编辑!K970="","",编辑!K970)</f>
        <v/>
      </c>
      <c r="F970" s="109">
        <f>IF(编辑!L970="","",编辑!L970)</f>
        <v>3004</v>
      </c>
      <c r="G970" s="109">
        <f>IF(编辑!N970="","",编辑!N970)</f>
        <v>1</v>
      </c>
      <c r="H970" s="109">
        <f>IF(编辑!O970="","",编辑!O970)</f>
        <v>1</v>
      </c>
      <c r="I970" s="109">
        <f>IF(编辑!P970="","",编辑!P970)</f>
        <v>100</v>
      </c>
      <c r="J970" s="109">
        <f>IF(编辑!Q970="","",编辑!Q970)</f>
        <v>3104</v>
      </c>
      <c r="K970" s="109">
        <f>IF(编辑!S970="","",编辑!S970)</f>
        <v>1</v>
      </c>
      <c r="L970" s="109">
        <f>IF(编辑!T970="","",编辑!T970)</f>
        <v>1</v>
      </c>
      <c r="M970" s="109">
        <f>IF(编辑!U970="","",编辑!U970)</f>
        <v>100</v>
      </c>
      <c r="N970" s="109">
        <f>IF(编辑!V970="","",编辑!V970)</f>
        <v>3404</v>
      </c>
      <c r="O970" s="109">
        <f>IF(编辑!X970="","",编辑!X970)</f>
        <v>1</v>
      </c>
      <c r="P970" s="109">
        <f>IF(编辑!Y970="","",编辑!Y970)</f>
        <v>1</v>
      </c>
      <c r="Q970" s="109">
        <f>IF(编辑!Z970="","",编辑!Z970)</f>
        <v>100</v>
      </c>
      <c r="R970" s="109" t="str">
        <f>IF(编辑!AA970="","",编辑!AA970)</f>
        <v/>
      </c>
      <c r="S970" s="109" t="str">
        <f>IF(编辑!AC970="","",编辑!AC970)</f>
        <v/>
      </c>
      <c r="T970" s="109" t="str">
        <f>IF(编辑!AD970="","",编辑!AD970)</f>
        <v/>
      </c>
      <c r="U970" s="109" t="str">
        <f>IF(编辑!AE970="","",编辑!AE970)</f>
        <v/>
      </c>
      <c r="V970" s="109" t="str">
        <f>IF(编辑!AF970="","",编辑!AF970)</f>
        <v/>
      </c>
      <c r="W970" s="109" t="str">
        <f>IF(编辑!AH970="","",编辑!AH970)</f>
        <v/>
      </c>
      <c r="X970" s="109" t="str">
        <f>IF(编辑!AI970="","",编辑!AI970)</f>
        <v/>
      </c>
      <c r="Y970" s="109" t="str">
        <f>IF(编辑!AJ970="","",编辑!AJ970)</f>
        <v/>
      </c>
      <c r="Z970" s="109" t="str">
        <f>IF(编辑!AK970="","",编辑!AK970)</f>
        <v/>
      </c>
      <c r="AA970" s="109" t="str">
        <f>IF(编辑!AM970="","",编辑!AM970)</f>
        <v/>
      </c>
      <c r="AB970" s="109" t="str">
        <f>IF(编辑!AN970="","",编辑!AN970)</f>
        <v/>
      </c>
      <c r="AC970" s="111" t="str">
        <f>IF(编辑!AO970="","",编辑!AO970)</f>
        <v/>
      </c>
    </row>
    <row r="971" spans="1:29">
      <c r="A971" s="109">
        <f>IF(编辑!A971="","",编辑!A971)</f>
        <v>140238</v>
      </c>
      <c r="B971" s="109" t="str">
        <f>IF(编辑!B971="","",编辑!B971)</f>
        <v>通缉任务</v>
      </c>
      <c r="C971" s="109">
        <f>IF(编辑!I971="","",编辑!I971)</f>
        <v>1120</v>
      </c>
      <c r="D971" s="109">
        <f>IF(编辑!J971="","",编辑!J971)</f>
        <v>0</v>
      </c>
      <c r="E971" s="109" t="str">
        <f>IF(编辑!K971="","",编辑!K971)</f>
        <v/>
      </c>
      <c r="F971" s="109">
        <f>IF(编辑!L971="","",编辑!L971)</f>
        <v>3004</v>
      </c>
      <c r="G971" s="109">
        <f>IF(编辑!N971="","",编辑!N971)</f>
        <v>1</v>
      </c>
      <c r="H971" s="109">
        <f>IF(编辑!O971="","",编辑!O971)</f>
        <v>1</v>
      </c>
      <c r="I971" s="109">
        <f>IF(编辑!P971="","",编辑!P971)</f>
        <v>100</v>
      </c>
      <c r="J971" s="109">
        <f>IF(编辑!Q971="","",编辑!Q971)</f>
        <v>3104</v>
      </c>
      <c r="K971" s="109">
        <f>IF(编辑!S971="","",编辑!S971)</f>
        <v>1</v>
      </c>
      <c r="L971" s="109">
        <f>IF(编辑!T971="","",编辑!T971)</f>
        <v>1</v>
      </c>
      <c r="M971" s="109">
        <f>IF(编辑!U971="","",编辑!U971)</f>
        <v>100</v>
      </c>
      <c r="N971" s="109">
        <f>IF(编辑!V971="","",编辑!V971)</f>
        <v>3404</v>
      </c>
      <c r="O971" s="109">
        <f>IF(编辑!X971="","",编辑!X971)</f>
        <v>1</v>
      </c>
      <c r="P971" s="109">
        <f>IF(编辑!Y971="","",编辑!Y971)</f>
        <v>1</v>
      </c>
      <c r="Q971" s="109">
        <f>IF(编辑!Z971="","",编辑!Z971)</f>
        <v>100</v>
      </c>
      <c r="R971" s="109" t="str">
        <f>IF(编辑!AA971="","",编辑!AA971)</f>
        <v/>
      </c>
      <c r="S971" s="109" t="str">
        <f>IF(编辑!AC971="","",编辑!AC971)</f>
        <v/>
      </c>
      <c r="T971" s="109" t="str">
        <f>IF(编辑!AD971="","",编辑!AD971)</f>
        <v/>
      </c>
      <c r="U971" s="109" t="str">
        <f>IF(编辑!AE971="","",编辑!AE971)</f>
        <v/>
      </c>
      <c r="V971" s="109" t="str">
        <f>IF(编辑!AF971="","",编辑!AF971)</f>
        <v/>
      </c>
      <c r="W971" s="109" t="str">
        <f>IF(编辑!AH971="","",编辑!AH971)</f>
        <v/>
      </c>
      <c r="X971" s="109" t="str">
        <f>IF(编辑!AI971="","",编辑!AI971)</f>
        <v/>
      </c>
      <c r="Y971" s="109" t="str">
        <f>IF(编辑!AJ971="","",编辑!AJ971)</f>
        <v/>
      </c>
      <c r="Z971" s="109" t="str">
        <f>IF(编辑!AK971="","",编辑!AK971)</f>
        <v/>
      </c>
      <c r="AA971" s="109" t="str">
        <f>IF(编辑!AM971="","",编辑!AM971)</f>
        <v/>
      </c>
      <c r="AB971" s="109" t="str">
        <f>IF(编辑!AN971="","",编辑!AN971)</f>
        <v/>
      </c>
      <c r="AC971" s="111" t="str">
        <f>IF(编辑!AO971="","",编辑!AO971)</f>
        <v/>
      </c>
    </row>
    <row r="972" spans="1:29">
      <c r="A972" s="109">
        <f>IF(编辑!A972="","",编辑!A972)</f>
        <v>140239</v>
      </c>
      <c r="B972" s="109" t="str">
        <f>IF(编辑!B972="","",编辑!B972)</f>
        <v>通缉任务</v>
      </c>
      <c r="C972" s="109">
        <f>IF(编辑!I972="","",编辑!I972)</f>
        <v>1120</v>
      </c>
      <c r="D972" s="109">
        <f>IF(编辑!J972="","",编辑!J972)</f>
        <v>0</v>
      </c>
      <c r="E972" s="109" t="str">
        <f>IF(编辑!K972="","",编辑!K972)</f>
        <v/>
      </c>
      <c r="F972" s="109">
        <f>IF(编辑!L972="","",编辑!L972)</f>
        <v>3004</v>
      </c>
      <c r="G972" s="109">
        <f>IF(编辑!N972="","",编辑!N972)</f>
        <v>1</v>
      </c>
      <c r="H972" s="109">
        <f>IF(编辑!O972="","",编辑!O972)</f>
        <v>1</v>
      </c>
      <c r="I972" s="109">
        <f>IF(编辑!P972="","",编辑!P972)</f>
        <v>100</v>
      </c>
      <c r="J972" s="109">
        <f>IF(编辑!Q972="","",编辑!Q972)</f>
        <v>3104</v>
      </c>
      <c r="K972" s="109">
        <f>IF(编辑!S972="","",编辑!S972)</f>
        <v>1</v>
      </c>
      <c r="L972" s="109">
        <f>IF(编辑!T972="","",编辑!T972)</f>
        <v>1</v>
      </c>
      <c r="M972" s="109">
        <f>IF(编辑!U972="","",编辑!U972)</f>
        <v>100</v>
      </c>
      <c r="N972" s="109">
        <f>IF(编辑!V972="","",编辑!V972)</f>
        <v>3404</v>
      </c>
      <c r="O972" s="109">
        <f>IF(编辑!X972="","",编辑!X972)</f>
        <v>1</v>
      </c>
      <c r="P972" s="109">
        <f>IF(编辑!Y972="","",编辑!Y972)</f>
        <v>1</v>
      </c>
      <c r="Q972" s="109">
        <f>IF(编辑!Z972="","",编辑!Z972)</f>
        <v>100</v>
      </c>
      <c r="R972" s="109" t="str">
        <f>IF(编辑!AA972="","",编辑!AA972)</f>
        <v/>
      </c>
      <c r="S972" s="109" t="str">
        <f>IF(编辑!AC972="","",编辑!AC972)</f>
        <v/>
      </c>
      <c r="T972" s="109" t="str">
        <f>IF(编辑!AD972="","",编辑!AD972)</f>
        <v/>
      </c>
      <c r="U972" s="109" t="str">
        <f>IF(编辑!AE972="","",编辑!AE972)</f>
        <v/>
      </c>
      <c r="V972" s="109" t="str">
        <f>IF(编辑!AF972="","",编辑!AF972)</f>
        <v/>
      </c>
      <c r="W972" s="109" t="str">
        <f>IF(编辑!AH972="","",编辑!AH972)</f>
        <v/>
      </c>
      <c r="X972" s="109" t="str">
        <f>IF(编辑!AI972="","",编辑!AI972)</f>
        <v/>
      </c>
      <c r="Y972" s="109" t="str">
        <f>IF(编辑!AJ972="","",编辑!AJ972)</f>
        <v/>
      </c>
      <c r="Z972" s="109" t="str">
        <f>IF(编辑!AK972="","",编辑!AK972)</f>
        <v/>
      </c>
      <c r="AA972" s="109" t="str">
        <f>IF(编辑!AM972="","",编辑!AM972)</f>
        <v/>
      </c>
      <c r="AB972" s="109" t="str">
        <f>IF(编辑!AN972="","",编辑!AN972)</f>
        <v/>
      </c>
      <c r="AC972" s="111" t="str">
        <f>IF(编辑!AO972="","",编辑!AO972)</f>
        <v/>
      </c>
    </row>
    <row r="973" spans="1:29">
      <c r="A973" s="109">
        <f>IF(编辑!A973="","",编辑!A973)</f>
        <v>140240</v>
      </c>
      <c r="B973" s="109" t="str">
        <f>IF(编辑!B973="","",编辑!B973)</f>
        <v>通缉任务</v>
      </c>
      <c r="C973" s="109">
        <f>IF(编辑!I973="","",编辑!I973)</f>
        <v>1120</v>
      </c>
      <c r="D973" s="109">
        <f>IF(编辑!J973="","",编辑!J973)</f>
        <v>0</v>
      </c>
      <c r="E973" s="109" t="str">
        <f>IF(编辑!K973="","",编辑!K973)</f>
        <v/>
      </c>
      <c r="F973" s="109">
        <f>IF(编辑!L973="","",编辑!L973)</f>
        <v>3004</v>
      </c>
      <c r="G973" s="109">
        <f>IF(编辑!N973="","",编辑!N973)</f>
        <v>1</v>
      </c>
      <c r="H973" s="109">
        <f>IF(编辑!O973="","",编辑!O973)</f>
        <v>1</v>
      </c>
      <c r="I973" s="109">
        <f>IF(编辑!P973="","",编辑!P973)</f>
        <v>100</v>
      </c>
      <c r="J973" s="109">
        <f>IF(编辑!Q973="","",编辑!Q973)</f>
        <v>3104</v>
      </c>
      <c r="K973" s="109">
        <f>IF(编辑!S973="","",编辑!S973)</f>
        <v>1</v>
      </c>
      <c r="L973" s="109">
        <f>IF(编辑!T973="","",编辑!T973)</f>
        <v>1</v>
      </c>
      <c r="M973" s="109">
        <f>IF(编辑!U973="","",编辑!U973)</f>
        <v>100</v>
      </c>
      <c r="N973" s="109">
        <f>IF(编辑!V973="","",编辑!V973)</f>
        <v>3404</v>
      </c>
      <c r="O973" s="109">
        <f>IF(编辑!X973="","",编辑!X973)</f>
        <v>1</v>
      </c>
      <c r="P973" s="109">
        <f>IF(编辑!Y973="","",编辑!Y973)</f>
        <v>1</v>
      </c>
      <c r="Q973" s="109">
        <f>IF(编辑!Z973="","",编辑!Z973)</f>
        <v>100</v>
      </c>
      <c r="R973" s="109" t="str">
        <f>IF(编辑!AA973="","",编辑!AA973)</f>
        <v/>
      </c>
      <c r="S973" s="109" t="str">
        <f>IF(编辑!AC973="","",编辑!AC973)</f>
        <v/>
      </c>
      <c r="T973" s="109" t="str">
        <f>IF(编辑!AD973="","",编辑!AD973)</f>
        <v/>
      </c>
      <c r="U973" s="109" t="str">
        <f>IF(编辑!AE973="","",编辑!AE973)</f>
        <v/>
      </c>
      <c r="V973" s="109" t="str">
        <f>IF(编辑!AF973="","",编辑!AF973)</f>
        <v/>
      </c>
      <c r="W973" s="109" t="str">
        <f>IF(编辑!AH973="","",编辑!AH973)</f>
        <v/>
      </c>
      <c r="X973" s="109" t="str">
        <f>IF(编辑!AI973="","",编辑!AI973)</f>
        <v/>
      </c>
      <c r="Y973" s="109" t="str">
        <f>IF(编辑!AJ973="","",编辑!AJ973)</f>
        <v/>
      </c>
      <c r="Z973" s="109" t="str">
        <f>IF(编辑!AK973="","",编辑!AK973)</f>
        <v/>
      </c>
      <c r="AA973" s="109" t="str">
        <f>IF(编辑!AM973="","",编辑!AM973)</f>
        <v/>
      </c>
      <c r="AB973" s="109" t="str">
        <f>IF(编辑!AN973="","",编辑!AN973)</f>
        <v/>
      </c>
      <c r="AC973" s="111" t="str">
        <f>IF(编辑!AO973="","",编辑!AO973)</f>
        <v/>
      </c>
    </row>
    <row r="974" spans="1:29">
      <c r="A974" s="109">
        <f>IF(编辑!A974="","",编辑!A974)</f>
        <v>140241</v>
      </c>
      <c r="B974" s="109" t="str">
        <f>IF(编辑!B974="","",编辑!B974)</f>
        <v>通缉任务</v>
      </c>
      <c r="C974" s="109">
        <f>IF(编辑!I974="","",编辑!I974)</f>
        <v>1430</v>
      </c>
      <c r="D974" s="109">
        <f>IF(编辑!J974="","",编辑!J974)</f>
        <v>0</v>
      </c>
      <c r="E974" s="109" t="str">
        <f>IF(编辑!K974="","",编辑!K974)</f>
        <v/>
      </c>
      <c r="F974" s="109">
        <f>IF(编辑!L974="","",编辑!L974)</f>
        <v>3005</v>
      </c>
      <c r="G974" s="109">
        <f>IF(编辑!N974="","",编辑!N974)</f>
        <v>1</v>
      </c>
      <c r="H974" s="109">
        <f>IF(编辑!O974="","",编辑!O974)</f>
        <v>1</v>
      </c>
      <c r="I974" s="109">
        <f>IF(编辑!P974="","",编辑!P974)</f>
        <v>100</v>
      </c>
      <c r="J974" s="109">
        <f>IF(编辑!Q974="","",编辑!Q974)</f>
        <v>3105</v>
      </c>
      <c r="K974" s="109">
        <f>IF(编辑!S974="","",编辑!S974)</f>
        <v>1</v>
      </c>
      <c r="L974" s="109">
        <f>IF(编辑!T974="","",编辑!T974)</f>
        <v>1</v>
      </c>
      <c r="M974" s="109">
        <f>IF(编辑!U974="","",编辑!U974)</f>
        <v>100</v>
      </c>
      <c r="N974" s="109">
        <f>IF(编辑!V974="","",编辑!V974)</f>
        <v>3405</v>
      </c>
      <c r="O974" s="109">
        <f>IF(编辑!X974="","",编辑!X974)</f>
        <v>1</v>
      </c>
      <c r="P974" s="109">
        <f>IF(编辑!Y974="","",编辑!Y974)</f>
        <v>1</v>
      </c>
      <c r="Q974" s="109">
        <f>IF(编辑!Z974="","",编辑!Z974)</f>
        <v>100</v>
      </c>
      <c r="R974" s="109" t="str">
        <f>IF(编辑!AA974="","",编辑!AA974)</f>
        <v/>
      </c>
      <c r="S974" s="109" t="str">
        <f>IF(编辑!AC974="","",编辑!AC974)</f>
        <v/>
      </c>
      <c r="T974" s="109" t="str">
        <f>IF(编辑!AD974="","",编辑!AD974)</f>
        <v/>
      </c>
      <c r="U974" s="109" t="str">
        <f>IF(编辑!AE974="","",编辑!AE974)</f>
        <v/>
      </c>
      <c r="V974" s="109" t="str">
        <f>IF(编辑!AF974="","",编辑!AF974)</f>
        <v/>
      </c>
      <c r="W974" s="109" t="str">
        <f>IF(编辑!AH974="","",编辑!AH974)</f>
        <v/>
      </c>
      <c r="X974" s="109" t="str">
        <f>IF(编辑!AI974="","",编辑!AI974)</f>
        <v/>
      </c>
      <c r="Y974" s="109" t="str">
        <f>IF(编辑!AJ974="","",编辑!AJ974)</f>
        <v/>
      </c>
      <c r="Z974" s="109" t="str">
        <f>IF(编辑!AK974="","",编辑!AK974)</f>
        <v/>
      </c>
      <c r="AA974" s="109" t="str">
        <f>IF(编辑!AM974="","",编辑!AM974)</f>
        <v/>
      </c>
      <c r="AB974" s="109" t="str">
        <f>IF(编辑!AN974="","",编辑!AN974)</f>
        <v/>
      </c>
      <c r="AC974" s="111" t="str">
        <f>IF(编辑!AO974="","",编辑!AO974)</f>
        <v/>
      </c>
    </row>
    <row r="975" spans="1:29">
      <c r="A975" s="109">
        <f>IF(编辑!A975="","",编辑!A975)</f>
        <v>140242</v>
      </c>
      <c r="B975" s="109" t="str">
        <f>IF(编辑!B975="","",编辑!B975)</f>
        <v>通缉任务</v>
      </c>
      <c r="C975" s="109">
        <f>IF(编辑!I975="","",编辑!I975)</f>
        <v>1430</v>
      </c>
      <c r="D975" s="109">
        <f>IF(编辑!J975="","",编辑!J975)</f>
        <v>0</v>
      </c>
      <c r="E975" s="109" t="str">
        <f>IF(编辑!K975="","",编辑!K975)</f>
        <v/>
      </c>
      <c r="F975" s="109">
        <f>IF(编辑!L975="","",编辑!L975)</f>
        <v>3005</v>
      </c>
      <c r="G975" s="109">
        <f>IF(编辑!N975="","",编辑!N975)</f>
        <v>1</v>
      </c>
      <c r="H975" s="109">
        <f>IF(编辑!O975="","",编辑!O975)</f>
        <v>1</v>
      </c>
      <c r="I975" s="109">
        <f>IF(编辑!P975="","",编辑!P975)</f>
        <v>100</v>
      </c>
      <c r="J975" s="109">
        <f>IF(编辑!Q975="","",编辑!Q975)</f>
        <v>3105</v>
      </c>
      <c r="K975" s="109">
        <f>IF(编辑!S975="","",编辑!S975)</f>
        <v>1</v>
      </c>
      <c r="L975" s="109">
        <f>IF(编辑!T975="","",编辑!T975)</f>
        <v>1</v>
      </c>
      <c r="M975" s="109">
        <f>IF(编辑!U975="","",编辑!U975)</f>
        <v>100</v>
      </c>
      <c r="N975" s="109">
        <f>IF(编辑!V975="","",编辑!V975)</f>
        <v>3405</v>
      </c>
      <c r="O975" s="109">
        <f>IF(编辑!X975="","",编辑!X975)</f>
        <v>1</v>
      </c>
      <c r="P975" s="109">
        <f>IF(编辑!Y975="","",编辑!Y975)</f>
        <v>1</v>
      </c>
      <c r="Q975" s="109">
        <f>IF(编辑!Z975="","",编辑!Z975)</f>
        <v>100</v>
      </c>
      <c r="R975" s="109" t="str">
        <f>IF(编辑!AA975="","",编辑!AA975)</f>
        <v/>
      </c>
      <c r="S975" s="109" t="str">
        <f>IF(编辑!AC975="","",编辑!AC975)</f>
        <v/>
      </c>
      <c r="T975" s="109" t="str">
        <f>IF(编辑!AD975="","",编辑!AD975)</f>
        <v/>
      </c>
      <c r="U975" s="109" t="str">
        <f>IF(编辑!AE975="","",编辑!AE975)</f>
        <v/>
      </c>
      <c r="V975" s="109" t="str">
        <f>IF(编辑!AF975="","",编辑!AF975)</f>
        <v/>
      </c>
      <c r="W975" s="109" t="str">
        <f>IF(编辑!AH975="","",编辑!AH975)</f>
        <v/>
      </c>
      <c r="X975" s="109" t="str">
        <f>IF(编辑!AI975="","",编辑!AI975)</f>
        <v/>
      </c>
      <c r="Y975" s="109" t="str">
        <f>IF(编辑!AJ975="","",编辑!AJ975)</f>
        <v/>
      </c>
      <c r="Z975" s="109" t="str">
        <f>IF(编辑!AK975="","",编辑!AK975)</f>
        <v/>
      </c>
      <c r="AA975" s="109" t="str">
        <f>IF(编辑!AM975="","",编辑!AM975)</f>
        <v/>
      </c>
      <c r="AB975" s="109" t="str">
        <f>IF(编辑!AN975="","",编辑!AN975)</f>
        <v/>
      </c>
      <c r="AC975" s="111" t="str">
        <f>IF(编辑!AO975="","",编辑!AO975)</f>
        <v/>
      </c>
    </row>
    <row r="976" spans="1:29">
      <c r="A976" s="109">
        <f>IF(编辑!A976="","",编辑!A976)</f>
        <v>140243</v>
      </c>
      <c r="B976" s="109" t="str">
        <f>IF(编辑!B976="","",编辑!B976)</f>
        <v>通缉任务</v>
      </c>
      <c r="C976" s="109">
        <f>IF(编辑!I976="","",编辑!I976)</f>
        <v>1430</v>
      </c>
      <c r="D976" s="109">
        <f>IF(编辑!J976="","",编辑!J976)</f>
        <v>0</v>
      </c>
      <c r="E976" s="109" t="str">
        <f>IF(编辑!K976="","",编辑!K976)</f>
        <v/>
      </c>
      <c r="F976" s="109">
        <f>IF(编辑!L976="","",编辑!L976)</f>
        <v>3005</v>
      </c>
      <c r="G976" s="109">
        <f>IF(编辑!N976="","",编辑!N976)</f>
        <v>1</v>
      </c>
      <c r="H976" s="109">
        <f>IF(编辑!O976="","",编辑!O976)</f>
        <v>1</v>
      </c>
      <c r="I976" s="109">
        <f>IF(编辑!P976="","",编辑!P976)</f>
        <v>100</v>
      </c>
      <c r="J976" s="109">
        <f>IF(编辑!Q976="","",编辑!Q976)</f>
        <v>3105</v>
      </c>
      <c r="K976" s="109">
        <f>IF(编辑!S976="","",编辑!S976)</f>
        <v>1</v>
      </c>
      <c r="L976" s="109">
        <f>IF(编辑!T976="","",编辑!T976)</f>
        <v>1</v>
      </c>
      <c r="M976" s="109">
        <f>IF(编辑!U976="","",编辑!U976)</f>
        <v>100</v>
      </c>
      <c r="N976" s="109">
        <f>IF(编辑!V976="","",编辑!V976)</f>
        <v>3405</v>
      </c>
      <c r="O976" s="109">
        <f>IF(编辑!X976="","",编辑!X976)</f>
        <v>1</v>
      </c>
      <c r="P976" s="109">
        <f>IF(编辑!Y976="","",编辑!Y976)</f>
        <v>1</v>
      </c>
      <c r="Q976" s="109">
        <f>IF(编辑!Z976="","",编辑!Z976)</f>
        <v>100</v>
      </c>
      <c r="R976" s="109" t="str">
        <f>IF(编辑!AA976="","",编辑!AA976)</f>
        <v/>
      </c>
      <c r="S976" s="109" t="str">
        <f>IF(编辑!AC976="","",编辑!AC976)</f>
        <v/>
      </c>
      <c r="T976" s="109" t="str">
        <f>IF(编辑!AD976="","",编辑!AD976)</f>
        <v/>
      </c>
      <c r="U976" s="109" t="str">
        <f>IF(编辑!AE976="","",编辑!AE976)</f>
        <v/>
      </c>
      <c r="V976" s="109" t="str">
        <f>IF(编辑!AF976="","",编辑!AF976)</f>
        <v/>
      </c>
      <c r="W976" s="109" t="str">
        <f>IF(编辑!AH976="","",编辑!AH976)</f>
        <v/>
      </c>
      <c r="X976" s="109" t="str">
        <f>IF(编辑!AI976="","",编辑!AI976)</f>
        <v/>
      </c>
      <c r="Y976" s="109" t="str">
        <f>IF(编辑!AJ976="","",编辑!AJ976)</f>
        <v/>
      </c>
      <c r="Z976" s="109" t="str">
        <f>IF(编辑!AK976="","",编辑!AK976)</f>
        <v/>
      </c>
      <c r="AA976" s="109" t="str">
        <f>IF(编辑!AM976="","",编辑!AM976)</f>
        <v/>
      </c>
      <c r="AB976" s="109" t="str">
        <f>IF(编辑!AN976="","",编辑!AN976)</f>
        <v/>
      </c>
      <c r="AC976" s="111" t="str">
        <f>IF(编辑!AO976="","",编辑!AO976)</f>
        <v/>
      </c>
    </row>
    <row r="977" spans="1:29">
      <c r="A977" s="109">
        <f>IF(编辑!A977="","",编辑!A977)</f>
        <v>140244</v>
      </c>
      <c r="B977" s="109" t="str">
        <f>IF(编辑!B977="","",编辑!B977)</f>
        <v>通缉任务</v>
      </c>
      <c r="C977" s="109">
        <f>IF(编辑!I977="","",编辑!I977)</f>
        <v>1430</v>
      </c>
      <c r="D977" s="109">
        <f>IF(编辑!J977="","",编辑!J977)</f>
        <v>0</v>
      </c>
      <c r="E977" s="109" t="str">
        <f>IF(编辑!K977="","",编辑!K977)</f>
        <v/>
      </c>
      <c r="F977" s="109">
        <f>IF(编辑!L977="","",编辑!L977)</f>
        <v>3005</v>
      </c>
      <c r="G977" s="109">
        <f>IF(编辑!N977="","",编辑!N977)</f>
        <v>1</v>
      </c>
      <c r="H977" s="109">
        <f>IF(编辑!O977="","",编辑!O977)</f>
        <v>1</v>
      </c>
      <c r="I977" s="109">
        <f>IF(编辑!P977="","",编辑!P977)</f>
        <v>100</v>
      </c>
      <c r="J977" s="109">
        <f>IF(编辑!Q977="","",编辑!Q977)</f>
        <v>3105</v>
      </c>
      <c r="K977" s="109">
        <f>IF(编辑!S977="","",编辑!S977)</f>
        <v>1</v>
      </c>
      <c r="L977" s="109">
        <f>IF(编辑!T977="","",编辑!T977)</f>
        <v>1</v>
      </c>
      <c r="M977" s="109">
        <f>IF(编辑!U977="","",编辑!U977)</f>
        <v>100</v>
      </c>
      <c r="N977" s="109">
        <f>IF(编辑!V977="","",编辑!V977)</f>
        <v>3405</v>
      </c>
      <c r="O977" s="109">
        <f>IF(编辑!X977="","",编辑!X977)</f>
        <v>1</v>
      </c>
      <c r="P977" s="109">
        <f>IF(编辑!Y977="","",编辑!Y977)</f>
        <v>1</v>
      </c>
      <c r="Q977" s="109">
        <f>IF(编辑!Z977="","",编辑!Z977)</f>
        <v>100</v>
      </c>
      <c r="R977" s="109" t="str">
        <f>IF(编辑!AA977="","",编辑!AA977)</f>
        <v/>
      </c>
      <c r="S977" s="109" t="str">
        <f>IF(编辑!AC977="","",编辑!AC977)</f>
        <v/>
      </c>
      <c r="T977" s="109" t="str">
        <f>IF(编辑!AD977="","",编辑!AD977)</f>
        <v/>
      </c>
      <c r="U977" s="109" t="str">
        <f>IF(编辑!AE977="","",编辑!AE977)</f>
        <v/>
      </c>
      <c r="V977" s="109" t="str">
        <f>IF(编辑!AF977="","",编辑!AF977)</f>
        <v/>
      </c>
      <c r="W977" s="109" t="str">
        <f>IF(编辑!AH977="","",编辑!AH977)</f>
        <v/>
      </c>
      <c r="X977" s="109" t="str">
        <f>IF(编辑!AI977="","",编辑!AI977)</f>
        <v/>
      </c>
      <c r="Y977" s="109" t="str">
        <f>IF(编辑!AJ977="","",编辑!AJ977)</f>
        <v/>
      </c>
      <c r="Z977" s="109" t="str">
        <f>IF(编辑!AK977="","",编辑!AK977)</f>
        <v/>
      </c>
      <c r="AA977" s="109" t="str">
        <f>IF(编辑!AM977="","",编辑!AM977)</f>
        <v/>
      </c>
      <c r="AB977" s="109" t="str">
        <f>IF(编辑!AN977="","",编辑!AN977)</f>
        <v/>
      </c>
      <c r="AC977" s="111" t="str">
        <f>IF(编辑!AO977="","",编辑!AO977)</f>
        <v/>
      </c>
    </row>
    <row r="978" spans="1:29">
      <c r="A978" s="109">
        <f>IF(编辑!A978="","",编辑!A978)</f>
        <v>140245</v>
      </c>
      <c r="B978" s="109" t="str">
        <f>IF(编辑!B978="","",编辑!B978)</f>
        <v>通缉任务</v>
      </c>
      <c r="C978" s="109">
        <f>IF(编辑!I978="","",编辑!I978)</f>
        <v>1430</v>
      </c>
      <c r="D978" s="109">
        <f>IF(编辑!J978="","",编辑!J978)</f>
        <v>0</v>
      </c>
      <c r="E978" s="109" t="str">
        <f>IF(编辑!K978="","",编辑!K978)</f>
        <v/>
      </c>
      <c r="F978" s="109">
        <f>IF(编辑!L978="","",编辑!L978)</f>
        <v>3005</v>
      </c>
      <c r="G978" s="109">
        <f>IF(编辑!N978="","",编辑!N978)</f>
        <v>1</v>
      </c>
      <c r="H978" s="109">
        <f>IF(编辑!O978="","",编辑!O978)</f>
        <v>1</v>
      </c>
      <c r="I978" s="109">
        <f>IF(编辑!P978="","",编辑!P978)</f>
        <v>100</v>
      </c>
      <c r="J978" s="109">
        <f>IF(编辑!Q978="","",编辑!Q978)</f>
        <v>3105</v>
      </c>
      <c r="K978" s="109">
        <f>IF(编辑!S978="","",编辑!S978)</f>
        <v>1</v>
      </c>
      <c r="L978" s="109">
        <f>IF(编辑!T978="","",编辑!T978)</f>
        <v>1</v>
      </c>
      <c r="M978" s="109">
        <f>IF(编辑!U978="","",编辑!U978)</f>
        <v>100</v>
      </c>
      <c r="N978" s="109">
        <f>IF(编辑!V978="","",编辑!V978)</f>
        <v>3405</v>
      </c>
      <c r="O978" s="109">
        <f>IF(编辑!X978="","",编辑!X978)</f>
        <v>1</v>
      </c>
      <c r="P978" s="109">
        <f>IF(编辑!Y978="","",编辑!Y978)</f>
        <v>1</v>
      </c>
      <c r="Q978" s="109">
        <f>IF(编辑!Z978="","",编辑!Z978)</f>
        <v>100</v>
      </c>
      <c r="R978" s="109" t="str">
        <f>IF(编辑!AA978="","",编辑!AA978)</f>
        <v/>
      </c>
      <c r="S978" s="109" t="str">
        <f>IF(编辑!AC978="","",编辑!AC978)</f>
        <v/>
      </c>
      <c r="T978" s="109" t="str">
        <f>IF(编辑!AD978="","",编辑!AD978)</f>
        <v/>
      </c>
      <c r="U978" s="109" t="str">
        <f>IF(编辑!AE978="","",编辑!AE978)</f>
        <v/>
      </c>
      <c r="V978" s="109" t="str">
        <f>IF(编辑!AF978="","",编辑!AF978)</f>
        <v/>
      </c>
      <c r="W978" s="109" t="str">
        <f>IF(编辑!AH978="","",编辑!AH978)</f>
        <v/>
      </c>
      <c r="X978" s="109" t="str">
        <f>IF(编辑!AI978="","",编辑!AI978)</f>
        <v/>
      </c>
      <c r="Y978" s="109" t="str">
        <f>IF(编辑!AJ978="","",编辑!AJ978)</f>
        <v/>
      </c>
      <c r="Z978" s="109" t="str">
        <f>IF(编辑!AK978="","",编辑!AK978)</f>
        <v/>
      </c>
      <c r="AA978" s="109" t="str">
        <f>IF(编辑!AM978="","",编辑!AM978)</f>
        <v/>
      </c>
      <c r="AB978" s="109" t="str">
        <f>IF(编辑!AN978="","",编辑!AN978)</f>
        <v/>
      </c>
      <c r="AC978" s="111" t="str">
        <f>IF(编辑!AO978="","",编辑!AO978)</f>
        <v/>
      </c>
    </row>
    <row r="979" spans="1:29">
      <c r="A979" s="109">
        <f>IF(编辑!A979="","",编辑!A979)</f>
        <v>140246</v>
      </c>
      <c r="B979" s="109" t="str">
        <f>IF(编辑!B979="","",编辑!B979)</f>
        <v>通缉任务</v>
      </c>
      <c r="C979" s="109">
        <f>IF(编辑!I979="","",编辑!I979)</f>
        <v>1430</v>
      </c>
      <c r="D979" s="109">
        <f>IF(编辑!J979="","",编辑!J979)</f>
        <v>0</v>
      </c>
      <c r="E979" s="109" t="str">
        <f>IF(编辑!K979="","",编辑!K979)</f>
        <v/>
      </c>
      <c r="F979" s="109">
        <f>IF(编辑!L979="","",编辑!L979)</f>
        <v>3005</v>
      </c>
      <c r="G979" s="109">
        <f>IF(编辑!N979="","",编辑!N979)</f>
        <v>1</v>
      </c>
      <c r="H979" s="109">
        <f>IF(编辑!O979="","",编辑!O979)</f>
        <v>1</v>
      </c>
      <c r="I979" s="109">
        <f>IF(编辑!P979="","",编辑!P979)</f>
        <v>100</v>
      </c>
      <c r="J979" s="109">
        <f>IF(编辑!Q979="","",编辑!Q979)</f>
        <v>3105</v>
      </c>
      <c r="K979" s="109">
        <f>IF(编辑!S979="","",编辑!S979)</f>
        <v>1</v>
      </c>
      <c r="L979" s="109">
        <f>IF(编辑!T979="","",编辑!T979)</f>
        <v>1</v>
      </c>
      <c r="M979" s="109">
        <f>IF(编辑!U979="","",编辑!U979)</f>
        <v>100</v>
      </c>
      <c r="N979" s="109">
        <f>IF(编辑!V979="","",编辑!V979)</f>
        <v>3405</v>
      </c>
      <c r="O979" s="109">
        <f>IF(编辑!X979="","",编辑!X979)</f>
        <v>1</v>
      </c>
      <c r="P979" s="109">
        <f>IF(编辑!Y979="","",编辑!Y979)</f>
        <v>1</v>
      </c>
      <c r="Q979" s="109">
        <f>IF(编辑!Z979="","",编辑!Z979)</f>
        <v>100</v>
      </c>
      <c r="R979" s="109" t="str">
        <f>IF(编辑!AA979="","",编辑!AA979)</f>
        <v/>
      </c>
      <c r="S979" s="109" t="str">
        <f>IF(编辑!AC979="","",编辑!AC979)</f>
        <v/>
      </c>
      <c r="T979" s="109" t="str">
        <f>IF(编辑!AD979="","",编辑!AD979)</f>
        <v/>
      </c>
      <c r="U979" s="109" t="str">
        <f>IF(编辑!AE979="","",编辑!AE979)</f>
        <v/>
      </c>
      <c r="V979" s="109" t="str">
        <f>IF(编辑!AF979="","",编辑!AF979)</f>
        <v/>
      </c>
      <c r="W979" s="109" t="str">
        <f>IF(编辑!AH979="","",编辑!AH979)</f>
        <v/>
      </c>
      <c r="X979" s="109" t="str">
        <f>IF(编辑!AI979="","",编辑!AI979)</f>
        <v/>
      </c>
      <c r="Y979" s="109" t="str">
        <f>IF(编辑!AJ979="","",编辑!AJ979)</f>
        <v/>
      </c>
      <c r="Z979" s="109" t="str">
        <f>IF(编辑!AK979="","",编辑!AK979)</f>
        <v/>
      </c>
      <c r="AA979" s="109" t="str">
        <f>IF(编辑!AM979="","",编辑!AM979)</f>
        <v/>
      </c>
      <c r="AB979" s="109" t="str">
        <f>IF(编辑!AN979="","",编辑!AN979)</f>
        <v/>
      </c>
      <c r="AC979" s="111" t="str">
        <f>IF(编辑!AO979="","",编辑!AO979)</f>
        <v/>
      </c>
    </row>
    <row r="980" spans="1:29">
      <c r="A980" s="109">
        <f>IF(编辑!A980="","",编辑!A980)</f>
        <v>140247</v>
      </c>
      <c r="B980" s="109" t="str">
        <f>IF(编辑!B980="","",编辑!B980)</f>
        <v>通缉任务</v>
      </c>
      <c r="C980" s="109">
        <f>IF(编辑!I980="","",编辑!I980)</f>
        <v>1430</v>
      </c>
      <c r="D980" s="109">
        <f>IF(编辑!J980="","",编辑!J980)</f>
        <v>0</v>
      </c>
      <c r="E980" s="109" t="str">
        <f>IF(编辑!K980="","",编辑!K980)</f>
        <v/>
      </c>
      <c r="F980" s="109">
        <f>IF(编辑!L980="","",编辑!L980)</f>
        <v>3005</v>
      </c>
      <c r="G980" s="109">
        <f>IF(编辑!N980="","",编辑!N980)</f>
        <v>1</v>
      </c>
      <c r="H980" s="109">
        <f>IF(编辑!O980="","",编辑!O980)</f>
        <v>1</v>
      </c>
      <c r="I980" s="109">
        <f>IF(编辑!P980="","",编辑!P980)</f>
        <v>100</v>
      </c>
      <c r="J980" s="109">
        <f>IF(编辑!Q980="","",编辑!Q980)</f>
        <v>3105</v>
      </c>
      <c r="K980" s="109">
        <f>IF(编辑!S980="","",编辑!S980)</f>
        <v>1</v>
      </c>
      <c r="L980" s="109">
        <f>IF(编辑!T980="","",编辑!T980)</f>
        <v>1</v>
      </c>
      <c r="M980" s="109">
        <f>IF(编辑!U980="","",编辑!U980)</f>
        <v>100</v>
      </c>
      <c r="N980" s="109">
        <f>IF(编辑!V980="","",编辑!V980)</f>
        <v>3405</v>
      </c>
      <c r="O980" s="109">
        <f>IF(编辑!X980="","",编辑!X980)</f>
        <v>1</v>
      </c>
      <c r="P980" s="109">
        <f>IF(编辑!Y980="","",编辑!Y980)</f>
        <v>1</v>
      </c>
      <c r="Q980" s="109">
        <f>IF(编辑!Z980="","",编辑!Z980)</f>
        <v>100</v>
      </c>
      <c r="R980" s="109" t="str">
        <f>IF(编辑!AA980="","",编辑!AA980)</f>
        <v/>
      </c>
      <c r="S980" s="109" t="str">
        <f>IF(编辑!AC980="","",编辑!AC980)</f>
        <v/>
      </c>
      <c r="T980" s="109" t="str">
        <f>IF(编辑!AD980="","",编辑!AD980)</f>
        <v/>
      </c>
      <c r="U980" s="109" t="str">
        <f>IF(编辑!AE980="","",编辑!AE980)</f>
        <v/>
      </c>
      <c r="V980" s="109" t="str">
        <f>IF(编辑!AF980="","",编辑!AF980)</f>
        <v/>
      </c>
      <c r="W980" s="109" t="str">
        <f>IF(编辑!AH980="","",编辑!AH980)</f>
        <v/>
      </c>
      <c r="X980" s="109" t="str">
        <f>IF(编辑!AI980="","",编辑!AI980)</f>
        <v/>
      </c>
      <c r="Y980" s="109" t="str">
        <f>IF(编辑!AJ980="","",编辑!AJ980)</f>
        <v/>
      </c>
      <c r="Z980" s="109" t="str">
        <f>IF(编辑!AK980="","",编辑!AK980)</f>
        <v/>
      </c>
      <c r="AA980" s="109" t="str">
        <f>IF(编辑!AM980="","",编辑!AM980)</f>
        <v/>
      </c>
      <c r="AB980" s="109" t="str">
        <f>IF(编辑!AN980="","",编辑!AN980)</f>
        <v/>
      </c>
      <c r="AC980" s="111" t="str">
        <f>IF(编辑!AO980="","",编辑!AO980)</f>
        <v/>
      </c>
    </row>
    <row r="981" spans="1:29">
      <c r="A981" s="109">
        <f>IF(编辑!A981="","",编辑!A981)</f>
        <v>140248</v>
      </c>
      <c r="B981" s="109" t="str">
        <f>IF(编辑!B981="","",编辑!B981)</f>
        <v>通缉任务</v>
      </c>
      <c r="C981" s="109">
        <f>IF(编辑!I981="","",编辑!I981)</f>
        <v>1430</v>
      </c>
      <c r="D981" s="109">
        <f>IF(编辑!J981="","",编辑!J981)</f>
        <v>0</v>
      </c>
      <c r="E981" s="109" t="str">
        <f>IF(编辑!K981="","",编辑!K981)</f>
        <v/>
      </c>
      <c r="F981" s="109">
        <f>IF(编辑!L981="","",编辑!L981)</f>
        <v>3005</v>
      </c>
      <c r="G981" s="109">
        <f>IF(编辑!N981="","",编辑!N981)</f>
        <v>1</v>
      </c>
      <c r="H981" s="109">
        <f>IF(编辑!O981="","",编辑!O981)</f>
        <v>1</v>
      </c>
      <c r="I981" s="109">
        <f>IF(编辑!P981="","",编辑!P981)</f>
        <v>100</v>
      </c>
      <c r="J981" s="109">
        <f>IF(编辑!Q981="","",编辑!Q981)</f>
        <v>3105</v>
      </c>
      <c r="K981" s="109">
        <f>IF(编辑!S981="","",编辑!S981)</f>
        <v>1</v>
      </c>
      <c r="L981" s="109">
        <f>IF(编辑!T981="","",编辑!T981)</f>
        <v>1</v>
      </c>
      <c r="M981" s="109">
        <f>IF(编辑!U981="","",编辑!U981)</f>
        <v>100</v>
      </c>
      <c r="N981" s="109">
        <f>IF(编辑!V981="","",编辑!V981)</f>
        <v>3405</v>
      </c>
      <c r="O981" s="109">
        <f>IF(编辑!X981="","",编辑!X981)</f>
        <v>1</v>
      </c>
      <c r="P981" s="109">
        <f>IF(编辑!Y981="","",编辑!Y981)</f>
        <v>1</v>
      </c>
      <c r="Q981" s="109">
        <f>IF(编辑!Z981="","",编辑!Z981)</f>
        <v>100</v>
      </c>
      <c r="R981" s="109" t="str">
        <f>IF(编辑!AA981="","",编辑!AA981)</f>
        <v/>
      </c>
      <c r="S981" s="109" t="str">
        <f>IF(编辑!AC981="","",编辑!AC981)</f>
        <v/>
      </c>
      <c r="T981" s="109" t="str">
        <f>IF(编辑!AD981="","",编辑!AD981)</f>
        <v/>
      </c>
      <c r="U981" s="109" t="str">
        <f>IF(编辑!AE981="","",编辑!AE981)</f>
        <v/>
      </c>
      <c r="V981" s="109" t="str">
        <f>IF(编辑!AF981="","",编辑!AF981)</f>
        <v/>
      </c>
      <c r="W981" s="109" t="str">
        <f>IF(编辑!AH981="","",编辑!AH981)</f>
        <v/>
      </c>
      <c r="X981" s="109" t="str">
        <f>IF(编辑!AI981="","",编辑!AI981)</f>
        <v/>
      </c>
      <c r="Y981" s="109" t="str">
        <f>IF(编辑!AJ981="","",编辑!AJ981)</f>
        <v/>
      </c>
      <c r="Z981" s="109" t="str">
        <f>IF(编辑!AK981="","",编辑!AK981)</f>
        <v/>
      </c>
      <c r="AA981" s="109" t="str">
        <f>IF(编辑!AM981="","",编辑!AM981)</f>
        <v/>
      </c>
      <c r="AB981" s="109" t="str">
        <f>IF(编辑!AN981="","",编辑!AN981)</f>
        <v/>
      </c>
      <c r="AC981" s="111" t="str">
        <f>IF(编辑!AO981="","",编辑!AO981)</f>
        <v/>
      </c>
    </row>
    <row r="982" spans="1:29">
      <c r="A982" s="109">
        <f>IF(编辑!A982="","",编辑!A982)</f>
        <v>140249</v>
      </c>
      <c r="B982" s="109" t="str">
        <f>IF(编辑!B982="","",编辑!B982)</f>
        <v>通缉任务</v>
      </c>
      <c r="C982" s="109">
        <f>IF(编辑!I982="","",编辑!I982)</f>
        <v>1430</v>
      </c>
      <c r="D982" s="109">
        <f>IF(编辑!J982="","",编辑!J982)</f>
        <v>0</v>
      </c>
      <c r="E982" s="109" t="str">
        <f>IF(编辑!K982="","",编辑!K982)</f>
        <v/>
      </c>
      <c r="F982" s="109">
        <f>IF(编辑!L982="","",编辑!L982)</f>
        <v>3005</v>
      </c>
      <c r="G982" s="109">
        <f>IF(编辑!N982="","",编辑!N982)</f>
        <v>1</v>
      </c>
      <c r="H982" s="109">
        <f>IF(编辑!O982="","",编辑!O982)</f>
        <v>1</v>
      </c>
      <c r="I982" s="109">
        <f>IF(编辑!P982="","",编辑!P982)</f>
        <v>100</v>
      </c>
      <c r="J982" s="109">
        <f>IF(编辑!Q982="","",编辑!Q982)</f>
        <v>3105</v>
      </c>
      <c r="K982" s="109">
        <f>IF(编辑!S982="","",编辑!S982)</f>
        <v>1</v>
      </c>
      <c r="L982" s="109">
        <f>IF(编辑!T982="","",编辑!T982)</f>
        <v>1</v>
      </c>
      <c r="M982" s="109">
        <f>IF(编辑!U982="","",编辑!U982)</f>
        <v>100</v>
      </c>
      <c r="N982" s="109">
        <f>IF(编辑!V982="","",编辑!V982)</f>
        <v>3405</v>
      </c>
      <c r="O982" s="109">
        <f>IF(编辑!X982="","",编辑!X982)</f>
        <v>1</v>
      </c>
      <c r="P982" s="109">
        <f>IF(编辑!Y982="","",编辑!Y982)</f>
        <v>1</v>
      </c>
      <c r="Q982" s="109">
        <f>IF(编辑!Z982="","",编辑!Z982)</f>
        <v>100</v>
      </c>
      <c r="R982" s="109" t="str">
        <f>IF(编辑!AA982="","",编辑!AA982)</f>
        <v/>
      </c>
      <c r="S982" s="109" t="str">
        <f>IF(编辑!AC982="","",编辑!AC982)</f>
        <v/>
      </c>
      <c r="T982" s="109" t="str">
        <f>IF(编辑!AD982="","",编辑!AD982)</f>
        <v/>
      </c>
      <c r="U982" s="109" t="str">
        <f>IF(编辑!AE982="","",编辑!AE982)</f>
        <v/>
      </c>
      <c r="V982" s="109" t="str">
        <f>IF(编辑!AF982="","",编辑!AF982)</f>
        <v/>
      </c>
      <c r="W982" s="109" t="str">
        <f>IF(编辑!AH982="","",编辑!AH982)</f>
        <v/>
      </c>
      <c r="X982" s="109" t="str">
        <f>IF(编辑!AI982="","",编辑!AI982)</f>
        <v/>
      </c>
      <c r="Y982" s="109" t="str">
        <f>IF(编辑!AJ982="","",编辑!AJ982)</f>
        <v/>
      </c>
      <c r="Z982" s="109" t="str">
        <f>IF(编辑!AK982="","",编辑!AK982)</f>
        <v/>
      </c>
      <c r="AA982" s="109" t="str">
        <f>IF(编辑!AM982="","",编辑!AM982)</f>
        <v/>
      </c>
      <c r="AB982" s="109" t="str">
        <f>IF(编辑!AN982="","",编辑!AN982)</f>
        <v/>
      </c>
      <c r="AC982" s="111" t="str">
        <f>IF(编辑!AO982="","",编辑!AO982)</f>
        <v/>
      </c>
    </row>
    <row r="983" spans="1:29">
      <c r="A983" s="109">
        <f>IF(编辑!A983="","",编辑!A983)</f>
        <v>140250</v>
      </c>
      <c r="B983" s="109" t="str">
        <f>IF(编辑!B983="","",编辑!B983)</f>
        <v>通缉任务</v>
      </c>
      <c r="C983" s="109">
        <f>IF(编辑!I983="","",编辑!I983)</f>
        <v>1430</v>
      </c>
      <c r="D983" s="109">
        <f>IF(编辑!J983="","",编辑!J983)</f>
        <v>0</v>
      </c>
      <c r="E983" s="109" t="str">
        <f>IF(编辑!K983="","",编辑!K983)</f>
        <v/>
      </c>
      <c r="F983" s="109">
        <f>IF(编辑!L983="","",编辑!L983)</f>
        <v>3005</v>
      </c>
      <c r="G983" s="109">
        <f>IF(编辑!N983="","",编辑!N983)</f>
        <v>1</v>
      </c>
      <c r="H983" s="109">
        <f>IF(编辑!O983="","",编辑!O983)</f>
        <v>1</v>
      </c>
      <c r="I983" s="109">
        <f>IF(编辑!P983="","",编辑!P983)</f>
        <v>100</v>
      </c>
      <c r="J983" s="109">
        <f>IF(编辑!Q983="","",编辑!Q983)</f>
        <v>3105</v>
      </c>
      <c r="K983" s="109">
        <f>IF(编辑!S983="","",编辑!S983)</f>
        <v>1</v>
      </c>
      <c r="L983" s="109">
        <f>IF(编辑!T983="","",编辑!T983)</f>
        <v>1</v>
      </c>
      <c r="M983" s="109">
        <f>IF(编辑!U983="","",编辑!U983)</f>
        <v>100</v>
      </c>
      <c r="N983" s="109">
        <f>IF(编辑!V983="","",编辑!V983)</f>
        <v>3405</v>
      </c>
      <c r="O983" s="109">
        <f>IF(编辑!X983="","",编辑!X983)</f>
        <v>1</v>
      </c>
      <c r="P983" s="109">
        <f>IF(编辑!Y983="","",编辑!Y983)</f>
        <v>1</v>
      </c>
      <c r="Q983" s="109">
        <f>IF(编辑!Z983="","",编辑!Z983)</f>
        <v>100</v>
      </c>
      <c r="R983" s="109" t="str">
        <f>IF(编辑!AA983="","",编辑!AA983)</f>
        <v/>
      </c>
      <c r="S983" s="109" t="str">
        <f>IF(编辑!AC983="","",编辑!AC983)</f>
        <v/>
      </c>
      <c r="T983" s="109" t="str">
        <f>IF(编辑!AD983="","",编辑!AD983)</f>
        <v/>
      </c>
      <c r="U983" s="109" t="str">
        <f>IF(编辑!AE983="","",编辑!AE983)</f>
        <v/>
      </c>
      <c r="V983" s="109" t="str">
        <f>IF(编辑!AF983="","",编辑!AF983)</f>
        <v/>
      </c>
      <c r="W983" s="109" t="str">
        <f>IF(编辑!AH983="","",编辑!AH983)</f>
        <v/>
      </c>
      <c r="X983" s="109" t="str">
        <f>IF(编辑!AI983="","",编辑!AI983)</f>
        <v/>
      </c>
      <c r="Y983" s="109" t="str">
        <f>IF(编辑!AJ983="","",编辑!AJ983)</f>
        <v/>
      </c>
      <c r="Z983" s="109" t="str">
        <f>IF(编辑!AK983="","",编辑!AK983)</f>
        <v/>
      </c>
      <c r="AA983" s="109" t="str">
        <f>IF(编辑!AM983="","",编辑!AM983)</f>
        <v/>
      </c>
      <c r="AB983" s="109" t="str">
        <f>IF(编辑!AN983="","",编辑!AN983)</f>
        <v/>
      </c>
      <c r="AC983" s="111" t="str">
        <f>IF(编辑!AO983="","",编辑!AO983)</f>
        <v/>
      </c>
    </row>
    <row r="984" spans="1:29">
      <c r="A984" s="109">
        <f>IF(编辑!A984="","",编辑!A984)</f>
        <v>140251</v>
      </c>
      <c r="B984" s="109" t="str">
        <f>IF(编辑!B984="","",编辑!B984)</f>
        <v>通缉任务</v>
      </c>
      <c r="C984" s="109">
        <f>IF(编辑!I984="","",编辑!I984)</f>
        <v>1430</v>
      </c>
      <c r="D984" s="109">
        <f>IF(编辑!J984="","",编辑!J984)</f>
        <v>0</v>
      </c>
      <c r="E984" s="109" t="str">
        <f>IF(编辑!K984="","",编辑!K984)</f>
        <v/>
      </c>
      <c r="F984" s="109">
        <f>IF(编辑!L984="","",编辑!L984)</f>
        <v>3005</v>
      </c>
      <c r="G984" s="109">
        <f>IF(编辑!N984="","",编辑!N984)</f>
        <v>1</v>
      </c>
      <c r="H984" s="109">
        <f>IF(编辑!O984="","",编辑!O984)</f>
        <v>1</v>
      </c>
      <c r="I984" s="109">
        <f>IF(编辑!P984="","",编辑!P984)</f>
        <v>100</v>
      </c>
      <c r="J984" s="109">
        <f>IF(编辑!Q984="","",编辑!Q984)</f>
        <v>3105</v>
      </c>
      <c r="K984" s="109">
        <f>IF(编辑!S984="","",编辑!S984)</f>
        <v>1</v>
      </c>
      <c r="L984" s="109">
        <f>IF(编辑!T984="","",编辑!T984)</f>
        <v>1</v>
      </c>
      <c r="M984" s="109">
        <f>IF(编辑!U984="","",编辑!U984)</f>
        <v>100</v>
      </c>
      <c r="N984" s="109">
        <f>IF(编辑!V984="","",编辑!V984)</f>
        <v>3405</v>
      </c>
      <c r="O984" s="109">
        <f>IF(编辑!X984="","",编辑!X984)</f>
        <v>1</v>
      </c>
      <c r="P984" s="109">
        <f>IF(编辑!Y984="","",编辑!Y984)</f>
        <v>1</v>
      </c>
      <c r="Q984" s="109">
        <f>IF(编辑!Z984="","",编辑!Z984)</f>
        <v>100</v>
      </c>
      <c r="R984" s="109" t="str">
        <f>IF(编辑!AA984="","",编辑!AA984)</f>
        <v/>
      </c>
      <c r="S984" s="109" t="str">
        <f>IF(编辑!AC984="","",编辑!AC984)</f>
        <v/>
      </c>
      <c r="T984" s="109" t="str">
        <f>IF(编辑!AD984="","",编辑!AD984)</f>
        <v/>
      </c>
      <c r="U984" s="109" t="str">
        <f>IF(编辑!AE984="","",编辑!AE984)</f>
        <v/>
      </c>
      <c r="V984" s="109" t="str">
        <f>IF(编辑!AF984="","",编辑!AF984)</f>
        <v/>
      </c>
      <c r="W984" s="109" t="str">
        <f>IF(编辑!AH984="","",编辑!AH984)</f>
        <v/>
      </c>
      <c r="X984" s="109" t="str">
        <f>IF(编辑!AI984="","",编辑!AI984)</f>
        <v/>
      </c>
      <c r="Y984" s="109" t="str">
        <f>IF(编辑!AJ984="","",编辑!AJ984)</f>
        <v/>
      </c>
      <c r="Z984" s="109" t="str">
        <f>IF(编辑!AK984="","",编辑!AK984)</f>
        <v/>
      </c>
      <c r="AA984" s="109" t="str">
        <f>IF(编辑!AM984="","",编辑!AM984)</f>
        <v/>
      </c>
      <c r="AB984" s="109" t="str">
        <f>IF(编辑!AN984="","",编辑!AN984)</f>
        <v/>
      </c>
      <c r="AC984" s="111" t="str">
        <f>IF(编辑!AO984="","",编辑!AO984)</f>
        <v/>
      </c>
    </row>
    <row r="985" spans="1:29">
      <c r="A985" s="109">
        <f>IF(编辑!A985="","",编辑!A985)</f>
        <v>140252</v>
      </c>
      <c r="B985" s="109" t="str">
        <f>IF(编辑!B985="","",编辑!B985)</f>
        <v>通缉任务</v>
      </c>
      <c r="C985" s="109">
        <f>IF(编辑!I985="","",编辑!I985)</f>
        <v>1430</v>
      </c>
      <c r="D985" s="109">
        <f>IF(编辑!J985="","",编辑!J985)</f>
        <v>0</v>
      </c>
      <c r="E985" s="109" t="str">
        <f>IF(编辑!K985="","",编辑!K985)</f>
        <v/>
      </c>
      <c r="F985" s="109">
        <f>IF(编辑!L985="","",编辑!L985)</f>
        <v>3005</v>
      </c>
      <c r="G985" s="109">
        <f>IF(编辑!N985="","",编辑!N985)</f>
        <v>1</v>
      </c>
      <c r="H985" s="109">
        <f>IF(编辑!O985="","",编辑!O985)</f>
        <v>1</v>
      </c>
      <c r="I985" s="109">
        <f>IF(编辑!P985="","",编辑!P985)</f>
        <v>100</v>
      </c>
      <c r="J985" s="109">
        <f>IF(编辑!Q985="","",编辑!Q985)</f>
        <v>3105</v>
      </c>
      <c r="K985" s="109">
        <f>IF(编辑!S985="","",编辑!S985)</f>
        <v>1</v>
      </c>
      <c r="L985" s="109">
        <f>IF(编辑!T985="","",编辑!T985)</f>
        <v>1</v>
      </c>
      <c r="M985" s="109">
        <f>IF(编辑!U985="","",编辑!U985)</f>
        <v>100</v>
      </c>
      <c r="N985" s="109">
        <f>IF(编辑!V985="","",编辑!V985)</f>
        <v>3405</v>
      </c>
      <c r="O985" s="109">
        <f>IF(编辑!X985="","",编辑!X985)</f>
        <v>1</v>
      </c>
      <c r="P985" s="109">
        <f>IF(编辑!Y985="","",编辑!Y985)</f>
        <v>1</v>
      </c>
      <c r="Q985" s="109">
        <f>IF(编辑!Z985="","",编辑!Z985)</f>
        <v>100</v>
      </c>
      <c r="R985" s="109" t="str">
        <f>IF(编辑!AA985="","",编辑!AA985)</f>
        <v/>
      </c>
      <c r="S985" s="109" t="str">
        <f>IF(编辑!AC985="","",编辑!AC985)</f>
        <v/>
      </c>
      <c r="T985" s="109" t="str">
        <f>IF(编辑!AD985="","",编辑!AD985)</f>
        <v/>
      </c>
      <c r="U985" s="109" t="str">
        <f>IF(编辑!AE985="","",编辑!AE985)</f>
        <v/>
      </c>
      <c r="V985" s="109" t="str">
        <f>IF(编辑!AF985="","",编辑!AF985)</f>
        <v/>
      </c>
      <c r="W985" s="109" t="str">
        <f>IF(编辑!AH985="","",编辑!AH985)</f>
        <v/>
      </c>
      <c r="X985" s="109" t="str">
        <f>IF(编辑!AI985="","",编辑!AI985)</f>
        <v/>
      </c>
      <c r="Y985" s="109" t="str">
        <f>IF(编辑!AJ985="","",编辑!AJ985)</f>
        <v/>
      </c>
      <c r="Z985" s="109" t="str">
        <f>IF(编辑!AK985="","",编辑!AK985)</f>
        <v/>
      </c>
      <c r="AA985" s="109" t="str">
        <f>IF(编辑!AM985="","",编辑!AM985)</f>
        <v/>
      </c>
      <c r="AB985" s="109" t="str">
        <f>IF(编辑!AN985="","",编辑!AN985)</f>
        <v/>
      </c>
      <c r="AC985" s="111" t="str">
        <f>IF(编辑!AO985="","",编辑!AO985)</f>
        <v/>
      </c>
    </row>
    <row r="986" spans="1:29">
      <c r="A986" s="109">
        <f>IF(编辑!A986="","",编辑!A986)</f>
        <v>140253</v>
      </c>
      <c r="B986" s="109" t="str">
        <f>IF(编辑!B986="","",编辑!B986)</f>
        <v>通缉任务</v>
      </c>
      <c r="C986" s="109">
        <f>IF(编辑!I986="","",编辑!I986)</f>
        <v>1430</v>
      </c>
      <c r="D986" s="109">
        <f>IF(编辑!J986="","",编辑!J986)</f>
        <v>0</v>
      </c>
      <c r="E986" s="109" t="str">
        <f>IF(编辑!K986="","",编辑!K986)</f>
        <v/>
      </c>
      <c r="F986" s="109">
        <f>IF(编辑!L986="","",编辑!L986)</f>
        <v>3005</v>
      </c>
      <c r="G986" s="109">
        <f>IF(编辑!N986="","",编辑!N986)</f>
        <v>1</v>
      </c>
      <c r="H986" s="109">
        <f>IF(编辑!O986="","",编辑!O986)</f>
        <v>1</v>
      </c>
      <c r="I986" s="109">
        <f>IF(编辑!P986="","",编辑!P986)</f>
        <v>100</v>
      </c>
      <c r="J986" s="109">
        <f>IF(编辑!Q986="","",编辑!Q986)</f>
        <v>3105</v>
      </c>
      <c r="K986" s="109">
        <f>IF(编辑!S986="","",编辑!S986)</f>
        <v>1</v>
      </c>
      <c r="L986" s="109">
        <f>IF(编辑!T986="","",编辑!T986)</f>
        <v>1</v>
      </c>
      <c r="M986" s="109">
        <f>IF(编辑!U986="","",编辑!U986)</f>
        <v>100</v>
      </c>
      <c r="N986" s="109">
        <f>IF(编辑!V986="","",编辑!V986)</f>
        <v>3405</v>
      </c>
      <c r="O986" s="109">
        <f>IF(编辑!X986="","",编辑!X986)</f>
        <v>1</v>
      </c>
      <c r="P986" s="109">
        <f>IF(编辑!Y986="","",编辑!Y986)</f>
        <v>1</v>
      </c>
      <c r="Q986" s="109">
        <f>IF(编辑!Z986="","",编辑!Z986)</f>
        <v>100</v>
      </c>
      <c r="R986" s="109" t="str">
        <f>IF(编辑!AA986="","",编辑!AA986)</f>
        <v/>
      </c>
      <c r="S986" s="109" t="str">
        <f>IF(编辑!AC986="","",编辑!AC986)</f>
        <v/>
      </c>
      <c r="T986" s="109" t="str">
        <f>IF(编辑!AD986="","",编辑!AD986)</f>
        <v/>
      </c>
      <c r="U986" s="109" t="str">
        <f>IF(编辑!AE986="","",编辑!AE986)</f>
        <v/>
      </c>
      <c r="V986" s="109" t="str">
        <f>IF(编辑!AF986="","",编辑!AF986)</f>
        <v/>
      </c>
      <c r="W986" s="109" t="str">
        <f>IF(编辑!AH986="","",编辑!AH986)</f>
        <v/>
      </c>
      <c r="X986" s="109" t="str">
        <f>IF(编辑!AI986="","",编辑!AI986)</f>
        <v/>
      </c>
      <c r="Y986" s="109" t="str">
        <f>IF(编辑!AJ986="","",编辑!AJ986)</f>
        <v/>
      </c>
      <c r="Z986" s="109" t="str">
        <f>IF(编辑!AK986="","",编辑!AK986)</f>
        <v/>
      </c>
      <c r="AA986" s="109" t="str">
        <f>IF(编辑!AM986="","",编辑!AM986)</f>
        <v/>
      </c>
      <c r="AB986" s="109" t="str">
        <f>IF(编辑!AN986="","",编辑!AN986)</f>
        <v/>
      </c>
      <c r="AC986" s="111" t="str">
        <f>IF(编辑!AO986="","",编辑!AO986)</f>
        <v/>
      </c>
    </row>
    <row r="987" spans="1:29">
      <c r="A987" s="109">
        <f>IF(编辑!A987="","",编辑!A987)</f>
        <v>140254</v>
      </c>
      <c r="B987" s="109" t="str">
        <f>IF(编辑!B987="","",编辑!B987)</f>
        <v>通缉任务</v>
      </c>
      <c r="C987" s="109">
        <f>IF(编辑!I987="","",编辑!I987)</f>
        <v>1430</v>
      </c>
      <c r="D987" s="109">
        <f>IF(编辑!J987="","",编辑!J987)</f>
        <v>0</v>
      </c>
      <c r="E987" s="109" t="str">
        <f>IF(编辑!K987="","",编辑!K987)</f>
        <v/>
      </c>
      <c r="F987" s="109">
        <f>IF(编辑!L987="","",编辑!L987)</f>
        <v>3005</v>
      </c>
      <c r="G987" s="109">
        <f>IF(编辑!N987="","",编辑!N987)</f>
        <v>1</v>
      </c>
      <c r="H987" s="109">
        <f>IF(编辑!O987="","",编辑!O987)</f>
        <v>1</v>
      </c>
      <c r="I987" s="109">
        <f>IF(编辑!P987="","",编辑!P987)</f>
        <v>100</v>
      </c>
      <c r="J987" s="109">
        <f>IF(编辑!Q987="","",编辑!Q987)</f>
        <v>3105</v>
      </c>
      <c r="K987" s="109">
        <f>IF(编辑!S987="","",编辑!S987)</f>
        <v>1</v>
      </c>
      <c r="L987" s="109">
        <f>IF(编辑!T987="","",编辑!T987)</f>
        <v>1</v>
      </c>
      <c r="M987" s="109">
        <f>IF(编辑!U987="","",编辑!U987)</f>
        <v>100</v>
      </c>
      <c r="N987" s="109">
        <f>IF(编辑!V987="","",编辑!V987)</f>
        <v>3405</v>
      </c>
      <c r="O987" s="109">
        <f>IF(编辑!X987="","",编辑!X987)</f>
        <v>1</v>
      </c>
      <c r="P987" s="109">
        <f>IF(编辑!Y987="","",编辑!Y987)</f>
        <v>1</v>
      </c>
      <c r="Q987" s="109">
        <f>IF(编辑!Z987="","",编辑!Z987)</f>
        <v>100</v>
      </c>
      <c r="R987" s="109" t="str">
        <f>IF(编辑!AA987="","",编辑!AA987)</f>
        <v/>
      </c>
      <c r="S987" s="109" t="str">
        <f>IF(编辑!AC987="","",编辑!AC987)</f>
        <v/>
      </c>
      <c r="T987" s="109" t="str">
        <f>IF(编辑!AD987="","",编辑!AD987)</f>
        <v/>
      </c>
      <c r="U987" s="109" t="str">
        <f>IF(编辑!AE987="","",编辑!AE987)</f>
        <v/>
      </c>
      <c r="V987" s="109" t="str">
        <f>IF(编辑!AF987="","",编辑!AF987)</f>
        <v/>
      </c>
      <c r="W987" s="109" t="str">
        <f>IF(编辑!AH987="","",编辑!AH987)</f>
        <v/>
      </c>
      <c r="X987" s="109" t="str">
        <f>IF(编辑!AI987="","",编辑!AI987)</f>
        <v/>
      </c>
      <c r="Y987" s="109" t="str">
        <f>IF(编辑!AJ987="","",编辑!AJ987)</f>
        <v/>
      </c>
      <c r="Z987" s="109" t="str">
        <f>IF(编辑!AK987="","",编辑!AK987)</f>
        <v/>
      </c>
      <c r="AA987" s="109" t="str">
        <f>IF(编辑!AM987="","",编辑!AM987)</f>
        <v/>
      </c>
      <c r="AB987" s="109" t="str">
        <f>IF(编辑!AN987="","",编辑!AN987)</f>
        <v/>
      </c>
      <c r="AC987" s="111" t="str">
        <f>IF(编辑!AO987="","",编辑!AO987)</f>
        <v/>
      </c>
    </row>
    <row r="988" spans="1:29">
      <c r="A988" s="109">
        <f>IF(编辑!A988="","",编辑!A988)</f>
        <v>140255</v>
      </c>
      <c r="B988" s="109" t="str">
        <f>IF(编辑!B988="","",编辑!B988)</f>
        <v>通缉任务</v>
      </c>
      <c r="C988" s="109">
        <f>IF(编辑!I988="","",编辑!I988)</f>
        <v>1430</v>
      </c>
      <c r="D988" s="109">
        <f>IF(编辑!J988="","",编辑!J988)</f>
        <v>0</v>
      </c>
      <c r="E988" s="109" t="str">
        <f>IF(编辑!K988="","",编辑!K988)</f>
        <v/>
      </c>
      <c r="F988" s="109">
        <f>IF(编辑!L988="","",编辑!L988)</f>
        <v>3005</v>
      </c>
      <c r="G988" s="109">
        <f>IF(编辑!N988="","",编辑!N988)</f>
        <v>1</v>
      </c>
      <c r="H988" s="109">
        <f>IF(编辑!O988="","",编辑!O988)</f>
        <v>1</v>
      </c>
      <c r="I988" s="109">
        <f>IF(编辑!P988="","",编辑!P988)</f>
        <v>100</v>
      </c>
      <c r="J988" s="109">
        <f>IF(编辑!Q988="","",编辑!Q988)</f>
        <v>3105</v>
      </c>
      <c r="K988" s="109">
        <f>IF(编辑!S988="","",编辑!S988)</f>
        <v>1</v>
      </c>
      <c r="L988" s="109">
        <f>IF(编辑!T988="","",编辑!T988)</f>
        <v>1</v>
      </c>
      <c r="M988" s="109">
        <f>IF(编辑!U988="","",编辑!U988)</f>
        <v>100</v>
      </c>
      <c r="N988" s="109">
        <f>IF(编辑!V988="","",编辑!V988)</f>
        <v>3405</v>
      </c>
      <c r="O988" s="109">
        <f>IF(编辑!X988="","",编辑!X988)</f>
        <v>1</v>
      </c>
      <c r="P988" s="109">
        <f>IF(编辑!Y988="","",编辑!Y988)</f>
        <v>1</v>
      </c>
      <c r="Q988" s="109">
        <f>IF(编辑!Z988="","",编辑!Z988)</f>
        <v>100</v>
      </c>
      <c r="R988" s="109" t="str">
        <f>IF(编辑!AA988="","",编辑!AA988)</f>
        <v/>
      </c>
      <c r="S988" s="109" t="str">
        <f>IF(编辑!AC988="","",编辑!AC988)</f>
        <v/>
      </c>
      <c r="T988" s="109" t="str">
        <f>IF(编辑!AD988="","",编辑!AD988)</f>
        <v/>
      </c>
      <c r="U988" s="109" t="str">
        <f>IF(编辑!AE988="","",编辑!AE988)</f>
        <v/>
      </c>
      <c r="V988" s="109" t="str">
        <f>IF(编辑!AF988="","",编辑!AF988)</f>
        <v/>
      </c>
      <c r="W988" s="109" t="str">
        <f>IF(编辑!AH988="","",编辑!AH988)</f>
        <v/>
      </c>
      <c r="X988" s="109" t="str">
        <f>IF(编辑!AI988="","",编辑!AI988)</f>
        <v/>
      </c>
      <c r="Y988" s="109" t="str">
        <f>IF(编辑!AJ988="","",编辑!AJ988)</f>
        <v/>
      </c>
      <c r="Z988" s="109" t="str">
        <f>IF(编辑!AK988="","",编辑!AK988)</f>
        <v/>
      </c>
      <c r="AA988" s="109" t="str">
        <f>IF(编辑!AM988="","",编辑!AM988)</f>
        <v/>
      </c>
      <c r="AB988" s="109" t="str">
        <f>IF(编辑!AN988="","",编辑!AN988)</f>
        <v/>
      </c>
      <c r="AC988" s="111" t="str">
        <f>IF(编辑!AO988="","",编辑!AO988)</f>
        <v/>
      </c>
    </row>
    <row r="989" spans="1:29">
      <c r="A989" s="109">
        <f>IF(编辑!A989="","",编辑!A989)</f>
        <v>140256</v>
      </c>
      <c r="B989" s="109" t="str">
        <f>IF(编辑!B989="","",编辑!B989)</f>
        <v>通缉任务</v>
      </c>
      <c r="C989" s="109">
        <f>IF(编辑!I989="","",编辑!I989)</f>
        <v>1800</v>
      </c>
      <c r="D989" s="109">
        <f>IF(编辑!J989="","",编辑!J989)</f>
        <v>0</v>
      </c>
      <c r="E989" s="109" t="str">
        <f>IF(编辑!K989="","",编辑!K989)</f>
        <v/>
      </c>
      <c r="F989" s="109">
        <f>IF(编辑!L989="","",编辑!L989)</f>
        <v>3005</v>
      </c>
      <c r="G989" s="109">
        <f>IF(编辑!N989="","",编辑!N989)</f>
        <v>1</v>
      </c>
      <c r="H989" s="109">
        <f>IF(编辑!O989="","",编辑!O989)</f>
        <v>1</v>
      </c>
      <c r="I989" s="109">
        <f>IF(编辑!P989="","",编辑!P989)</f>
        <v>100</v>
      </c>
      <c r="J989" s="109">
        <f>IF(编辑!Q989="","",编辑!Q989)</f>
        <v>3105</v>
      </c>
      <c r="K989" s="109">
        <f>IF(编辑!S989="","",编辑!S989)</f>
        <v>1</v>
      </c>
      <c r="L989" s="109">
        <f>IF(编辑!T989="","",编辑!T989)</f>
        <v>1</v>
      </c>
      <c r="M989" s="109">
        <f>IF(编辑!U989="","",编辑!U989)</f>
        <v>100</v>
      </c>
      <c r="N989" s="109">
        <f>IF(编辑!V989="","",编辑!V989)</f>
        <v>3405</v>
      </c>
      <c r="O989" s="109">
        <f>IF(编辑!X989="","",编辑!X989)</f>
        <v>1</v>
      </c>
      <c r="P989" s="109">
        <f>IF(编辑!Y989="","",编辑!Y989)</f>
        <v>1</v>
      </c>
      <c r="Q989" s="109">
        <f>IF(编辑!Z989="","",编辑!Z989)</f>
        <v>100</v>
      </c>
      <c r="R989" s="109" t="str">
        <f>IF(编辑!AA989="","",编辑!AA989)</f>
        <v/>
      </c>
      <c r="S989" s="109" t="str">
        <f>IF(编辑!AC989="","",编辑!AC989)</f>
        <v/>
      </c>
      <c r="T989" s="109" t="str">
        <f>IF(编辑!AD989="","",编辑!AD989)</f>
        <v/>
      </c>
      <c r="U989" s="109" t="str">
        <f>IF(编辑!AE989="","",编辑!AE989)</f>
        <v/>
      </c>
      <c r="V989" s="109" t="str">
        <f>IF(编辑!AF989="","",编辑!AF989)</f>
        <v/>
      </c>
      <c r="W989" s="109" t="str">
        <f>IF(编辑!AH989="","",编辑!AH989)</f>
        <v/>
      </c>
      <c r="X989" s="109" t="str">
        <f>IF(编辑!AI989="","",编辑!AI989)</f>
        <v/>
      </c>
      <c r="Y989" s="109" t="str">
        <f>IF(编辑!AJ989="","",编辑!AJ989)</f>
        <v/>
      </c>
      <c r="Z989" s="109" t="str">
        <f>IF(编辑!AK989="","",编辑!AK989)</f>
        <v/>
      </c>
      <c r="AA989" s="109" t="str">
        <f>IF(编辑!AM989="","",编辑!AM989)</f>
        <v/>
      </c>
      <c r="AB989" s="109" t="str">
        <f>IF(编辑!AN989="","",编辑!AN989)</f>
        <v/>
      </c>
      <c r="AC989" s="111" t="str">
        <f>IF(编辑!AO989="","",编辑!AO989)</f>
        <v/>
      </c>
    </row>
    <row r="990" spans="1:29">
      <c r="A990" s="109">
        <f>IF(编辑!A990="","",编辑!A990)</f>
        <v>140257</v>
      </c>
      <c r="B990" s="109" t="str">
        <f>IF(编辑!B990="","",编辑!B990)</f>
        <v>通缉任务</v>
      </c>
      <c r="C990" s="109">
        <f>IF(编辑!I990="","",编辑!I990)</f>
        <v>1800</v>
      </c>
      <c r="D990" s="109">
        <f>IF(编辑!J990="","",编辑!J990)</f>
        <v>0</v>
      </c>
      <c r="E990" s="109" t="str">
        <f>IF(编辑!K990="","",编辑!K990)</f>
        <v/>
      </c>
      <c r="F990" s="109">
        <f>IF(编辑!L990="","",编辑!L990)</f>
        <v>3005</v>
      </c>
      <c r="G990" s="109">
        <f>IF(编辑!N990="","",编辑!N990)</f>
        <v>1</v>
      </c>
      <c r="H990" s="109">
        <f>IF(编辑!O990="","",编辑!O990)</f>
        <v>1</v>
      </c>
      <c r="I990" s="109">
        <f>IF(编辑!P990="","",编辑!P990)</f>
        <v>100</v>
      </c>
      <c r="J990" s="109">
        <f>IF(编辑!Q990="","",编辑!Q990)</f>
        <v>3105</v>
      </c>
      <c r="K990" s="109">
        <f>IF(编辑!S990="","",编辑!S990)</f>
        <v>1</v>
      </c>
      <c r="L990" s="109">
        <f>IF(编辑!T990="","",编辑!T990)</f>
        <v>1</v>
      </c>
      <c r="M990" s="109">
        <f>IF(编辑!U990="","",编辑!U990)</f>
        <v>100</v>
      </c>
      <c r="N990" s="109">
        <f>IF(编辑!V990="","",编辑!V990)</f>
        <v>3405</v>
      </c>
      <c r="O990" s="109">
        <f>IF(编辑!X990="","",编辑!X990)</f>
        <v>1</v>
      </c>
      <c r="P990" s="109">
        <f>IF(编辑!Y990="","",编辑!Y990)</f>
        <v>1</v>
      </c>
      <c r="Q990" s="109">
        <f>IF(编辑!Z990="","",编辑!Z990)</f>
        <v>100</v>
      </c>
      <c r="R990" s="109" t="str">
        <f>IF(编辑!AA990="","",编辑!AA990)</f>
        <v/>
      </c>
      <c r="S990" s="109" t="str">
        <f>IF(编辑!AC990="","",编辑!AC990)</f>
        <v/>
      </c>
      <c r="T990" s="109" t="str">
        <f>IF(编辑!AD990="","",编辑!AD990)</f>
        <v/>
      </c>
      <c r="U990" s="109" t="str">
        <f>IF(编辑!AE990="","",编辑!AE990)</f>
        <v/>
      </c>
      <c r="V990" s="109" t="str">
        <f>IF(编辑!AF990="","",编辑!AF990)</f>
        <v/>
      </c>
      <c r="W990" s="109" t="str">
        <f>IF(编辑!AH990="","",编辑!AH990)</f>
        <v/>
      </c>
      <c r="X990" s="109" t="str">
        <f>IF(编辑!AI990="","",编辑!AI990)</f>
        <v/>
      </c>
      <c r="Y990" s="109" t="str">
        <f>IF(编辑!AJ990="","",编辑!AJ990)</f>
        <v/>
      </c>
      <c r="Z990" s="109" t="str">
        <f>IF(编辑!AK990="","",编辑!AK990)</f>
        <v/>
      </c>
      <c r="AA990" s="109" t="str">
        <f>IF(编辑!AM990="","",编辑!AM990)</f>
        <v/>
      </c>
      <c r="AB990" s="109" t="str">
        <f>IF(编辑!AN990="","",编辑!AN990)</f>
        <v/>
      </c>
      <c r="AC990" s="111" t="str">
        <f>IF(编辑!AO990="","",编辑!AO990)</f>
        <v/>
      </c>
    </row>
    <row r="991" spans="1:29">
      <c r="A991" s="109">
        <f>IF(编辑!A991="","",编辑!A991)</f>
        <v>140258</v>
      </c>
      <c r="B991" s="109" t="str">
        <f>IF(编辑!B991="","",编辑!B991)</f>
        <v>通缉任务</v>
      </c>
      <c r="C991" s="109">
        <f>IF(编辑!I991="","",编辑!I991)</f>
        <v>1800</v>
      </c>
      <c r="D991" s="109">
        <f>IF(编辑!J991="","",编辑!J991)</f>
        <v>0</v>
      </c>
      <c r="E991" s="109" t="str">
        <f>IF(编辑!K991="","",编辑!K991)</f>
        <v/>
      </c>
      <c r="F991" s="109">
        <f>IF(编辑!L991="","",编辑!L991)</f>
        <v>3005</v>
      </c>
      <c r="G991" s="109">
        <f>IF(编辑!N991="","",编辑!N991)</f>
        <v>1</v>
      </c>
      <c r="H991" s="109">
        <f>IF(编辑!O991="","",编辑!O991)</f>
        <v>1</v>
      </c>
      <c r="I991" s="109">
        <f>IF(编辑!P991="","",编辑!P991)</f>
        <v>100</v>
      </c>
      <c r="J991" s="109">
        <f>IF(编辑!Q991="","",编辑!Q991)</f>
        <v>3105</v>
      </c>
      <c r="K991" s="109">
        <f>IF(编辑!S991="","",编辑!S991)</f>
        <v>1</v>
      </c>
      <c r="L991" s="109">
        <f>IF(编辑!T991="","",编辑!T991)</f>
        <v>1</v>
      </c>
      <c r="M991" s="109">
        <f>IF(编辑!U991="","",编辑!U991)</f>
        <v>100</v>
      </c>
      <c r="N991" s="109">
        <f>IF(编辑!V991="","",编辑!V991)</f>
        <v>3405</v>
      </c>
      <c r="O991" s="109">
        <f>IF(编辑!X991="","",编辑!X991)</f>
        <v>1</v>
      </c>
      <c r="P991" s="109">
        <f>IF(编辑!Y991="","",编辑!Y991)</f>
        <v>1</v>
      </c>
      <c r="Q991" s="109">
        <f>IF(编辑!Z991="","",编辑!Z991)</f>
        <v>100</v>
      </c>
      <c r="R991" s="109" t="str">
        <f>IF(编辑!AA991="","",编辑!AA991)</f>
        <v/>
      </c>
      <c r="S991" s="109" t="str">
        <f>IF(编辑!AC991="","",编辑!AC991)</f>
        <v/>
      </c>
      <c r="T991" s="109" t="str">
        <f>IF(编辑!AD991="","",编辑!AD991)</f>
        <v/>
      </c>
      <c r="U991" s="109" t="str">
        <f>IF(编辑!AE991="","",编辑!AE991)</f>
        <v/>
      </c>
      <c r="V991" s="109" t="str">
        <f>IF(编辑!AF991="","",编辑!AF991)</f>
        <v/>
      </c>
      <c r="W991" s="109" t="str">
        <f>IF(编辑!AH991="","",编辑!AH991)</f>
        <v/>
      </c>
      <c r="X991" s="109" t="str">
        <f>IF(编辑!AI991="","",编辑!AI991)</f>
        <v/>
      </c>
      <c r="Y991" s="109" t="str">
        <f>IF(编辑!AJ991="","",编辑!AJ991)</f>
        <v/>
      </c>
      <c r="Z991" s="109" t="str">
        <f>IF(编辑!AK991="","",编辑!AK991)</f>
        <v/>
      </c>
      <c r="AA991" s="109" t="str">
        <f>IF(编辑!AM991="","",编辑!AM991)</f>
        <v/>
      </c>
      <c r="AB991" s="109" t="str">
        <f>IF(编辑!AN991="","",编辑!AN991)</f>
        <v/>
      </c>
      <c r="AC991" s="111" t="str">
        <f>IF(编辑!AO991="","",编辑!AO991)</f>
        <v/>
      </c>
    </row>
    <row r="992" spans="1:29">
      <c r="A992" s="109">
        <f>IF(编辑!A992="","",编辑!A992)</f>
        <v>140259</v>
      </c>
      <c r="B992" s="109" t="str">
        <f>IF(编辑!B992="","",编辑!B992)</f>
        <v>通缉任务</v>
      </c>
      <c r="C992" s="109">
        <f>IF(编辑!I992="","",编辑!I992)</f>
        <v>1800</v>
      </c>
      <c r="D992" s="109">
        <f>IF(编辑!J992="","",编辑!J992)</f>
        <v>0</v>
      </c>
      <c r="E992" s="109" t="str">
        <f>IF(编辑!K992="","",编辑!K992)</f>
        <v/>
      </c>
      <c r="F992" s="109">
        <f>IF(编辑!L992="","",编辑!L992)</f>
        <v>3005</v>
      </c>
      <c r="G992" s="109">
        <f>IF(编辑!N992="","",编辑!N992)</f>
        <v>1</v>
      </c>
      <c r="H992" s="109">
        <f>IF(编辑!O992="","",编辑!O992)</f>
        <v>1</v>
      </c>
      <c r="I992" s="109">
        <f>IF(编辑!P992="","",编辑!P992)</f>
        <v>100</v>
      </c>
      <c r="J992" s="109">
        <f>IF(编辑!Q992="","",编辑!Q992)</f>
        <v>3105</v>
      </c>
      <c r="K992" s="109">
        <f>IF(编辑!S992="","",编辑!S992)</f>
        <v>1</v>
      </c>
      <c r="L992" s="109">
        <f>IF(编辑!T992="","",编辑!T992)</f>
        <v>1</v>
      </c>
      <c r="M992" s="109">
        <f>IF(编辑!U992="","",编辑!U992)</f>
        <v>100</v>
      </c>
      <c r="N992" s="109">
        <f>IF(编辑!V992="","",编辑!V992)</f>
        <v>3405</v>
      </c>
      <c r="O992" s="109">
        <f>IF(编辑!X992="","",编辑!X992)</f>
        <v>1</v>
      </c>
      <c r="P992" s="109">
        <f>IF(编辑!Y992="","",编辑!Y992)</f>
        <v>1</v>
      </c>
      <c r="Q992" s="109">
        <f>IF(编辑!Z992="","",编辑!Z992)</f>
        <v>100</v>
      </c>
      <c r="R992" s="109" t="str">
        <f>IF(编辑!AA992="","",编辑!AA992)</f>
        <v/>
      </c>
      <c r="S992" s="109" t="str">
        <f>IF(编辑!AC992="","",编辑!AC992)</f>
        <v/>
      </c>
      <c r="T992" s="109" t="str">
        <f>IF(编辑!AD992="","",编辑!AD992)</f>
        <v/>
      </c>
      <c r="U992" s="109" t="str">
        <f>IF(编辑!AE992="","",编辑!AE992)</f>
        <v/>
      </c>
      <c r="V992" s="109" t="str">
        <f>IF(编辑!AF992="","",编辑!AF992)</f>
        <v/>
      </c>
      <c r="W992" s="109" t="str">
        <f>IF(编辑!AH992="","",编辑!AH992)</f>
        <v/>
      </c>
      <c r="X992" s="109" t="str">
        <f>IF(编辑!AI992="","",编辑!AI992)</f>
        <v/>
      </c>
      <c r="Y992" s="109" t="str">
        <f>IF(编辑!AJ992="","",编辑!AJ992)</f>
        <v/>
      </c>
      <c r="Z992" s="109" t="str">
        <f>IF(编辑!AK992="","",编辑!AK992)</f>
        <v/>
      </c>
      <c r="AA992" s="109" t="str">
        <f>IF(编辑!AM992="","",编辑!AM992)</f>
        <v/>
      </c>
      <c r="AB992" s="109" t="str">
        <f>IF(编辑!AN992="","",编辑!AN992)</f>
        <v/>
      </c>
      <c r="AC992" s="111" t="str">
        <f>IF(编辑!AO992="","",编辑!AO992)</f>
        <v/>
      </c>
    </row>
    <row r="993" spans="1:29">
      <c r="A993" s="109">
        <f>IF(编辑!A993="","",编辑!A993)</f>
        <v>140260</v>
      </c>
      <c r="B993" s="109" t="str">
        <f>IF(编辑!B993="","",编辑!B993)</f>
        <v>通缉任务</v>
      </c>
      <c r="C993" s="109">
        <f>IF(编辑!I993="","",编辑!I993)</f>
        <v>1800</v>
      </c>
      <c r="D993" s="109">
        <f>IF(编辑!J993="","",编辑!J993)</f>
        <v>0</v>
      </c>
      <c r="E993" s="109" t="str">
        <f>IF(编辑!K993="","",编辑!K993)</f>
        <v/>
      </c>
      <c r="F993" s="109">
        <f>IF(编辑!L993="","",编辑!L993)</f>
        <v>3005</v>
      </c>
      <c r="G993" s="109">
        <f>IF(编辑!N993="","",编辑!N993)</f>
        <v>1</v>
      </c>
      <c r="H993" s="109">
        <f>IF(编辑!O993="","",编辑!O993)</f>
        <v>1</v>
      </c>
      <c r="I993" s="109">
        <f>IF(编辑!P993="","",编辑!P993)</f>
        <v>100</v>
      </c>
      <c r="J993" s="109">
        <f>IF(编辑!Q993="","",编辑!Q993)</f>
        <v>3105</v>
      </c>
      <c r="K993" s="109">
        <f>IF(编辑!S993="","",编辑!S993)</f>
        <v>1</v>
      </c>
      <c r="L993" s="109">
        <f>IF(编辑!T993="","",编辑!T993)</f>
        <v>1</v>
      </c>
      <c r="M993" s="109">
        <f>IF(编辑!U993="","",编辑!U993)</f>
        <v>100</v>
      </c>
      <c r="N993" s="109">
        <f>IF(编辑!V993="","",编辑!V993)</f>
        <v>3405</v>
      </c>
      <c r="O993" s="109">
        <f>IF(编辑!X993="","",编辑!X993)</f>
        <v>1</v>
      </c>
      <c r="P993" s="109">
        <f>IF(编辑!Y993="","",编辑!Y993)</f>
        <v>1</v>
      </c>
      <c r="Q993" s="109">
        <f>IF(编辑!Z993="","",编辑!Z993)</f>
        <v>100</v>
      </c>
      <c r="R993" s="109" t="str">
        <f>IF(编辑!AA993="","",编辑!AA993)</f>
        <v/>
      </c>
      <c r="S993" s="109" t="str">
        <f>IF(编辑!AC993="","",编辑!AC993)</f>
        <v/>
      </c>
      <c r="T993" s="109" t="str">
        <f>IF(编辑!AD993="","",编辑!AD993)</f>
        <v/>
      </c>
      <c r="U993" s="109" t="str">
        <f>IF(编辑!AE993="","",编辑!AE993)</f>
        <v/>
      </c>
      <c r="V993" s="109" t="str">
        <f>IF(编辑!AF993="","",编辑!AF993)</f>
        <v/>
      </c>
      <c r="W993" s="109" t="str">
        <f>IF(编辑!AH993="","",编辑!AH993)</f>
        <v/>
      </c>
      <c r="X993" s="109" t="str">
        <f>IF(编辑!AI993="","",编辑!AI993)</f>
        <v/>
      </c>
      <c r="Y993" s="109" t="str">
        <f>IF(编辑!AJ993="","",编辑!AJ993)</f>
        <v/>
      </c>
      <c r="Z993" s="109" t="str">
        <f>IF(编辑!AK993="","",编辑!AK993)</f>
        <v/>
      </c>
      <c r="AA993" s="109" t="str">
        <f>IF(编辑!AM993="","",编辑!AM993)</f>
        <v/>
      </c>
      <c r="AB993" s="109" t="str">
        <f>IF(编辑!AN993="","",编辑!AN993)</f>
        <v/>
      </c>
      <c r="AC993" s="111" t="str">
        <f>IF(编辑!AO993="","",编辑!AO993)</f>
        <v/>
      </c>
    </row>
    <row r="994" spans="1:29">
      <c r="A994" s="109">
        <f>IF(编辑!A994="","",编辑!A994)</f>
        <v>140261</v>
      </c>
      <c r="B994" s="109" t="str">
        <f>IF(编辑!B994="","",编辑!B994)</f>
        <v>通缉任务</v>
      </c>
      <c r="C994" s="109">
        <f>IF(编辑!I994="","",编辑!I994)</f>
        <v>1800</v>
      </c>
      <c r="D994" s="109">
        <f>IF(编辑!J994="","",编辑!J994)</f>
        <v>0</v>
      </c>
      <c r="E994" s="109" t="str">
        <f>IF(编辑!K994="","",编辑!K994)</f>
        <v/>
      </c>
      <c r="F994" s="109">
        <f>IF(编辑!L994="","",编辑!L994)</f>
        <v>3005</v>
      </c>
      <c r="G994" s="109">
        <f>IF(编辑!N994="","",编辑!N994)</f>
        <v>1</v>
      </c>
      <c r="H994" s="109">
        <f>IF(编辑!O994="","",编辑!O994)</f>
        <v>1</v>
      </c>
      <c r="I994" s="109">
        <f>IF(编辑!P994="","",编辑!P994)</f>
        <v>100</v>
      </c>
      <c r="J994" s="109">
        <f>IF(编辑!Q994="","",编辑!Q994)</f>
        <v>3105</v>
      </c>
      <c r="K994" s="109">
        <f>IF(编辑!S994="","",编辑!S994)</f>
        <v>1</v>
      </c>
      <c r="L994" s="109">
        <f>IF(编辑!T994="","",编辑!T994)</f>
        <v>1</v>
      </c>
      <c r="M994" s="109">
        <f>IF(编辑!U994="","",编辑!U994)</f>
        <v>100</v>
      </c>
      <c r="N994" s="109">
        <f>IF(编辑!V994="","",编辑!V994)</f>
        <v>3405</v>
      </c>
      <c r="O994" s="109">
        <f>IF(编辑!X994="","",编辑!X994)</f>
        <v>1</v>
      </c>
      <c r="P994" s="109">
        <f>IF(编辑!Y994="","",编辑!Y994)</f>
        <v>1</v>
      </c>
      <c r="Q994" s="109">
        <f>IF(编辑!Z994="","",编辑!Z994)</f>
        <v>100</v>
      </c>
      <c r="R994" s="109" t="str">
        <f>IF(编辑!AA994="","",编辑!AA994)</f>
        <v/>
      </c>
      <c r="S994" s="109" t="str">
        <f>IF(编辑!AC994="","",编辑!AC994)</f>
        <v/>
      </c>
      <c r="T994" s="109" t="str">
        <f>IF(编辑!AD994="","",编辑!AD994)</f>
        <v/>
      </c>
      <c r="U994" s="109" t="str">
        <f>IF(编辑!AE994="","",编辑!AE994)</f>
        <v/>
      </c>
      <c r="V994" s="109" t="str">
        <f>IF(编辑!AF994="","",编辑!AF994)</f>
        <v/>
      </c>
      <c r="W994" s="109" t="str">
        <f>IF(编辑!AH994="","",编辑!AH994)</f>
        <v/>
      </c>
      <c r="X994" s="109" t="str">
        <f>IF(编辑!AI994="","",编辑!AI994)</f>
        <v/>
      </c>
      <c r="Y994" s="109" t="str">
        <f>IF(编辑!AJ994="","",编辑!AJ994)</f>
        <v/>
      </c>
      <c r="Z994" s="109" t="str">
        <f>IF(编辑!AK994="","",编辑!AK994)</f>
        <v/>
      </c>
      <c r="AA994" s="109" t="str">
        <f>IF(编辑!AM994="","",编辑!AM994)</f>
        <v/>
      </c>
      <c r="AB994" s="109" t="str">
        <f>IF(编辑!AN994="","",编辑!AN994)</f>
        <v/>
      </c>
      <c r="AC994" s="111" t="str">
        <f>IF(编辑!AO994="","",编辑!AO994)</f>
        <v/>
      </c>
    </row>
    <row r="995" spans="1:29">
      <c r="A995" s="109">
        <f>IF(编辑!A995="","",编辑!A995)</f>
        <v>140262</v>
      </c>
      <c r="B995" s="109" t="str">
        <f>IF(编辑!B995="","",编辑!B995)</f>
        <v>通缉任务</v>
      </c>
      <c r="C995" s="109">
        <f>IF(编辑!I995="","",编辑!I995)</f>
        <v>1800</v>
      </c>
      <c r="D995" s="109">
        <f>IF(编辑!J995="","",编辑!J995)</f>
        <v>0</v>
      </c>
      <c r="E995" s="109" t="str">
        <f>IF(编辑!K995="","",编辑!K995)</f>
        <v/>
      </c>
      <c r="F995" s="109">
        <f>IF(编辑!L995="","",编辑!L995)</f>
        <v>3005</v>
      </c>
      <c r="G995" s="109">
        <f>IF(编辑!N995="","",编辑!N995)</f>
        <v>1</v>
      </c>
      <c r="H995" s="109">
        <f>IF(编辑!O995="","",编辑!O995)</f>
        <v>1</v>
      </c>
      <c r="I995" s="109">
        <f>IF(编辑!P995="","",编辑!P995)</f>
        <v>100</v>
      </c>
      <c r="J995" s="109">
        <f>IF(编辑!Q995="","",编辑!Q995)</f>
        <v>3105</v>
      </c>
      <c r="K995" s="109">
        <f>IF(编辑!S995="","",编辑!S995)</f>
        <v>1</v>
      </c>
      <c r="L995" s="109">
        <f>IF(编辑!T995="","",编辑!T995)</f>
        <v>1</v>
      </c>
      <c r="M995" s="109">
        <f>IF(编辑!U995="","",编辑!U995)</f>
        <v>100</v>
      </c>
      <c r="N995" s="109">
        <f>IF(编辑!V995="","",编辑!V995)</f>
        <v>3405</v>
      </c>
      <c r="O995" s="109">
        <f>IF(编辑!X995="","",编辑!X995)</f>
        <v>1</v>
      </c>
      <c r="P995" s="109">
        <f>IF(编辑!Y995="","",编辑!Y995)</f>
        <v>1</v>
      </c>
      <c r="Q995" s="109">
        <f>IF(编辑!Z995="","",编辑!Z995)</f>
        <v>100</v>
      </c>
      <c r="R995" s="109" t="str">
        <f>IF(编辑!AA995="","",编辑!AA995)</f>
        <v/>
      </c>
      <c r="S995" s="109" t="str">
        <f>IF(编辑!AC995="","",编辑!AC995)</f>
        <v/>
      </c>
      <c r="T995" s="109" t="str">
        <f>IF(编辑!AD995="","",编辑!AD995)</f>
        <v/>
      </c>
      <c r="U995" s="109" t="str">
        <f>IF(编辑!AE995="","",编辑!AE995)</f>
        <v/>
      </c>
      <c r="V995" s="109" t="str">
        <f>IF(编辑!AF995="","",编辑!AF995)</f>
        <v/>
      </c>
      <c r="W995" s="109" t="str">
        <f>IF(编辑!AH995="","",编辑!AH995)</f>
        <v/>
      </c>
      <c r="X995" s="109" t="str">
        <f>IF(编辑!AI995="","",编辑!AI995)</f>
        <v/>
      </c>
      <c r="Y995" s="109" t="str">
        <f>IF(编辑!AJ995="","",编辑!AJ995)</f>
        <v/>
      </c>
      <c r="Z995" s="109" t="str">
        <f>IF(编辑!AK995="","",编辑!AK995)</f>
        <v/>
      </c>
      <c r="AA995" s="109" t="str">
        <f>IF(编辑!AM995="","",编辑!AM995)</f>
        <v/>
      </c>
      <c r="AB995" s="109" t="str">
        <f>IF(编辑!AN995="","",编辑!AN995)</f>
        <v/>
      </c>
      <c r="AC995" s="111" t="str">
        <f>IF(编辑!AO995="","",编辑!AO995)</f>
        <v/>
      </c>
    </row>
    <row r="996" spans="1:29">
      <c r="A996" s="109">
        <f>IF(编辑!A996="","",编辑!A996)</f>
        <v>140263</v>
      </c>
      <c r="B996" s="109" t="str">
        <f>IF(编辑!B996="","",编辑!B996)</f>
        <v>通缉任务</v>
      </c>
      <c r="C996" s="109">
        <f>IF(编辑!I996="","",编辑!I996)</f>
        <v>1800</v>
      </c>
      <c r="D996" s="109">
        <f>IF(编辑!J996="","",编辑!J996)</f>
        <v>0</v>
      </c>
      <c r="E996" s="109" t="str">
        <f>IF(编辑!K996="","",编辑!K996)</f>
        <v/>
      </c>
      <c r="F996" s="109">
        <f>IF(编辑!L996="","",编辑!L996)</f>
        <v>3005</v>
      </c>
      <c r="G996" s="109">
        <f>IF(编辑!N996="","",编辑!N996)</f>
        <v>1</v>
      </c>
      <c r="H996" s="109">
        <f>IF(编辑!O996="","",编辑!O996)</f>
        <v>1</v>
      </c>
      <c r="I996" s="109">
        <f>IF(编辑!P996="","",编辑!P996)</f>
        <v>100</v>
      </c>
      <c r="J996" s="109">
        <f>IF(编辑!Q996="","",编辑!Q996)</f>
        <v>3105</v>
      </c>
      <c r="K996" s="109">
        <f>IF(编辑!S996="","",编辑!S996)</f>
        <v>1</v>
      </c>
      <c r="L996" s="109">
        <f>IF(编辑!T996="","",编辑!T996)</f>
        <v>1</v>
      </c>
      <c r="M996" s="109">
        <f>IF(编辑!U996="","",编辑!U996)</f>
        <v>100</v>
      </c>
      <c r="N996" s="109">
        <f>IF(编辑!V996="","",编辑!V996)</f>
        <v>3405</v>
      </c>
      <c r="O996" s="109">
        <f>IF(编辑!X996="","",编辑!X996)</f>
        <v>1</v>
      </c>
      <c r="P996" s="109">
        <f>IF(编辑!Y996="","",编辑!Y996)</f>
        <v>1</v>
      </c>
      <c r="Q996" s="109">
        <f>IF(编辑!Z996="","",编辑!Z996)</f>
        <v>100</v>
      </c>
      <c r="R996" s="109" t="str">
        <f>IF(编辑!AA996="","",编辑!AA996)</f>
        <v/>
      </c>
      <c r="S996" s="109" t="str">
        <f>IF(编辑!AC996="","",编辑!AC996)</f>
        <v/>
      </c>
      <c r="T996" s="109" t="str">
        <f>IF(编辑!AD996="","",编辑!AD996)</f>
        <v/>
      </c>
      <c r="U996" s="109" t="str">
        <f>IF(编辑!AE996="","",编辑!AE996)</f>
        <v/>
      </c>
      <c r="V996" s="109" t="str">
        <f>IF(编辑!AF996="","",编辑!AF996)</f>
        <v/>
      </c>
      <c r="W996" s="109" t="str">
        <f>IF(编辑!AH996="","",编辑!AH996)</f>
        <v/>
      </c>
      <c r="X996" s="109" t="str">
        <f>IF(编辑!AI996="","",编辑!AI996)</f>
        <v/>
      </c>
      <c r="Y996" s="109" t="str">
        <f>IF(编辑!AJ996="","",编辑!AJ996)</f>
        <v/>
      </c>
      <c r="Z996" s="109" t="str">
        <f>IF(编辑!AK996="","",编辑!AK996)</f>
        <v/>
      </c>
      <c r="AA996" s="109" t="str">
        <f>IF(编辑!AM996="","",编辑!AM996)</f>
        <v/>
      </c>
      <c r="AB996" s="109" t="str">
        <f>IF(编辑!AN996="","",编辑!AN996)</f>
        <v/>
      </c>
      <c r="AC996" s="111" t="str">
        <f>IF(编辑!AO996="","",编辑!AO996)</f>
        <v/>
      </c>
    </row>
    <row r="997" spans="1:29">
      <c r="A997" s="109">
        <f>IF(编辑!A997="","",编辑!A997)</f>
        <v>140264</v>
      </c>
      <c r="B997" s="109" t="str">
        <f>IF(编辑!B997="","",编辑!B997)</f>
        <v>通缉任务</v>
      </c>
      <c r="C997" s="109">
        <f>IF(编辑!I997="","",编辑!I997)</f>
        <v>1800</v>
      </c>
      <c r="D997" s="109">
        <f>IF(编辑!J997="","",编辑!J997)</f>
        <v>0</v>
      </c>
      <c r="E997" s="109" t="str">
        <f>IF(编辑!K997="","",编辑!K997)</f>
        <v/>
      </c>
      <c r="F997" s="109">
        <f>IF(编辑!L997="","",编辑!L997)</f>
        <v>3005</v>
      </c>
      <c r="G997" s="109">
        <f>IF(编辑!N997="","",编辑!N997)</f>
        <v>1</v>
      </c>
      <c r="H997" s="109">
        <f>IF(编辑!O997="","",编辑!O997)</f>
        <v>1</v>
      </c>
      <c r="I997" s="109">
        <f>IF(编辑!P997="","",编辑!P997)</f>
        <v>100</v>
      </c>
      <c r="J997" s="109">
        <f>IF(编辑!Q997="","",编辑!Q997)</f>
        <v>3105</v>
      </c>
      <c r="K997" s="109">
        <f>IF(编辑!S997="","",编辑!S997)</f>
        <v>1</v>
      </c>
      <c r="L997" s="109">
        <f>IF(编辑!T997="","",编辑!T997)</f>
        <v>1</v>
      </c>
      <c r="M997" s="109">
        <f>IF(编辑!U997="","",编辑!U997)</f>
        <v>100</v>
      </c>
      <c r="N997" s="109">
        <f>IF(编辑!V997="","",编辑!V997)</f>
        <v>3405</v>
      </c>
      <c r="O997" s="109">
        <f>IF(编辑!X997="","",编辑!X997)</f>
        <v>1</v>
      </c>
      <c r="P997" s="109">
        <f>IF(编辑!Y997="","",编辑!Y997)</f>
        <v>1</v>
      </c>
      <c r="Q997" s="109">
        <f>IF(编辑!Z997="","",编辑!Z997)</f>
        <v>100</v>
      </c>
      <c r="R997" s="109" t="str">
        <f>IF(编辑!AA997="","",编辑!AA997)</f>
        <v/>
      </c>
      <c r="S997" s="109" t="str">
        <f>IF(编辑!AC997="","",编辑!AC997)</f>
        <v/>
      </c>
      <c r="T997" s="109" t="str">
        <f>IF(编辑!AD997="","",编辑!AD997)</f>
        <v/>
      </c>
      <c r="U997" s="109" t="str">
        <f>IF(编辑!AE997="","",编辑!AE997)</f>
        <v/>
      </c>
      <c r="V997" s="109" t="str">
        <f>IF(编辑!AF997="","",编辑!AF997)</f>
        <v/>
      </c>
      <c r="W997" s="109" t="str">
        <f>IF(编辑!AH997="","",编辑!AH997)</f>
        <v/>
      </c>
      <c r="X997" s="109" t="str">
        <f>IF(编辑!AI997="","",编辑!AI997)</f>
        <v/>
      </c>
      <c r="Y997" s="109" t="str">
        <f>IF(编辑!AJ997="","",编辑!AJ997)</f>
        <v/>
      </c>
      <c r="Z997" s="109" t="str">
        <f>IF(编辑!AK997="","",编辑!AK997)</f>
        <v/>
      </c>
      <c r="AA997" s="109" t="str">
        <f>IF(编辑!AM997="","",编辑!AM997)</f>
        <v/>
      </c>
      <c r="AB997" s="109" t="str">
        <f>IF(编辑!AN997="","",编辑!AN997)</f>
        <v/>
      </c>
      <c r="AC997" s="111" t="str">
        <f>IF(编辑!AO997="","",编辑!AO997)</f>
        <v/>
      </c>
    </row>
    <row r="998" spans="1:29">
      <c r="A998" s="109">
        <f>IF(编辑!A998="","",编辑!A998)</f>
        <v>140265</v>
      </c>
      <c r="B998" s="109" t="str">
        <f>IF(编辑!B998="","",编辑!B998)</f>
        <v>通缉任务</v>
      </c>
      <c r="C998" s="109">
        <f>IF(编辑!I998="","",编辑!I998)</f>
        <v>1800</v>
      </c>
      <c r="D998" s="109">
        <f>IF(编辑!J998="","",编辑!J998)</f>
        <v>0</v>
      </c>
      <c r="E998" s="109" t="str">
        <f>IF(编辑!K998="","",编辑!K998)</f>
        <v/>
      </c>
      <c r="F998" s="109">
        <f>IF(编辑!L998="","",编辑!L998)</f>
        <v>3005</v>
      </c>
      <c r="G998" s="109">
        <f>IF(编辑!N998="","",编辑!N998)</f>
        <v>1</v>
      </c>
      <c r="H998" s="109">
        <f>IF(编辑!O998="","",编辑!O998)</f>
        <v>1</v>
      </c>
      <c r="I998" s="109">
        <f>IF(编辑!P998="","",编辑!P998)</f>
        <v>100</v>
      </c>
      <c r="J998" s="109">
        <f>IF(编辑!Q998="","",编辑!Q998)</f>
        <v>3105</v>
      </c>
      <c r="K998" s="109">
        <f>IF(编辑!S998="","",编辑!S998)</f>
        <v>1</v>
      </c>
      <c r="L998" s="109">
        <f>IF(编辑!T998="","",编辑!T998)</f>
        <v>1</v>
      </c>
      <c r="M998" s="109">
        <f>IF(编辑!U998="","",编辑!U998)</f>
        <v>100</v>
      </c>
      <c r="N998" s="109">
        <f>IF(编辑!V998="","",编辑!V998)</f>
        <v>3405</v>
      </c>
      <c r="O998" s="109">
        <f>IF(编辑!X998="","",编辑!X998)</f>
        <v>1</v>
      </c>
      <c r="P998" s="109">
        <f>IF(编辑!Y998="","",编辑!Y998)</f>
        <v>1</v>
      </c>
      <c r="Q998" s="109">
        <f>IF(编辑!Z998="","",编辑!Z998)</f>
        <v>100</v>
      </c>
      <c r="R998" s="109" t="str">
        <f>IF(编辑!AA998="","",编辑!AA998)</f>
        <v/>
      </c>
      <c r="S998" s="109" t="str">
        <f>IF(编辑!AC998="","",编辑!AC998)</f>
        <v/>
      </c>
      <c r="T998" s="109" t="str">
        <f>IF(编辑!AD998="","",编辑!AD998)</f>
        <v/>
      </c>
      <c r="U998" s="109" t="str">
        <f>IF(编辑!AE998="","",编辑!AE998)</f>
        <v/>
      </c>
      <c r="V998" s="109" t="str">
        <f>IF(编辑!AF998="","",编辑!AF998)</f>
        <v/>
      </c>
      <c r="W998" s="109" t="str">
        <f>IF(编辑!AH998="","",编辑!AH998)</f>
        <v/>
      </c>
      <c r="X998" s="109" t="str">
        <f>IF(编辑!AI998="","",编辑!AI998)</f>
        <v/>
      </c>
      <c r="Y998" s="109" t="str">
        <f>IF(编辑!AJ998="","",编辑!AJ998)</f>
        <v/>
      </c>
      <c r="Z998" s="109" t="str">
        <f>IF(编辑!AK998="","",编辑!AK998)</f>
        <v/>
      </c>
      <c r="AA998" s="109" t="str">
        <f>IF(编辑!AM998="","",编辑!AM998)</f>
        <v/>
      </c>
      <c r="AB998" s="109" t="str">
        <f>IF(编辑!AN998="","",编辑!AN998)</f>
        <v/>
      </c>
      <c r="AC998" s="111" t="str">
        <f>IF(编辑!AO998="","",编辑!AO998)</f>
        <v/>
      </c>
    </row>
    <row r="999" spans="1:29">
      <c r="A999" s="109">
        <f>IF(编辑!A999="","",编辑!A999)</f>
        <v>140266</v>
      </c>
      <c r="B999" s="109" t="str">
        <f>IF(编辑!B999="","",编辑!B999)</f>
        <v>通缉任务</v>
      </c>
      <c r="C999" s="109">
        <f>IF(编辑!I999="","",编辑!I999)</f>
        <v>1800</v>
      </c>
      <c r="D999" s="109">
        <f>IF(编辑!J999="","",编辑!J999)</f>
        <v>0</v>
      </c>
      <c r="E999" s="109" t="str">
        <f>IF(编辑!K999="","",编辑!K999)</f>
        <v/>
      </c>
      <c r="F999" s="109">
        <f>IF(编辑!L999="","",编辑!L999)</f>
        <v>3006</v>
      </c>
      <c r="G999" s="109">
        <f>IF(编辑!N999="","",编辑!N999)</f>
        <v>1</v>
      </c>
      <c r="H999" s="109">
        <f>IF(编辑!O999="","",编辑!O999)</f>
        <v>1</v>
      </c>
      <c r="I999" s="109">
        <f>IF(编辑!P999="","",编辑!P999)</f>
        <v>50</v>
      </c>
      <c r="J999" s="109">
        <f>IF(编辑!Q999="","",编辑!Q999)</f>
        <v>3106</v>
      </c>
      <c r="K999" s="109">
        <f>IF(编辑!S999="","",编辑!S999)</f>
        <v>1</v>
      </c>
      <c r="L999" s="109">
        <f>IF(编辑!T999="","",编辑!T999)</f>
        <v>1</v>
      </c>
      <c r="M999" s="109">
        <f>IF(编辑!U999="","",编辑!U999)</f>
        <v>50</v>
      </c>
      <c r="N999" s="109">
        <f>IF(编辑!V999="","",编辑!V999)</f>
        <v>3406</v>
      </c>
      <c r="O999" s="109">
        <f>IF(编辑!X999="","",编辑!X999)</f>
        <v>1</v>
      </c>
      <c r="P999" s="109">
        <f>IF(编辑!Y999="","",编辑!Y999)</f>
        <v>1</v>
      </c>
      <c r="Q999" s="109">
        <f>IF(编辑!Z999="","",编辑!Z999)</f>
        <v>50</v>
      </c>
      <c r="R999" s="109" t="str">
        <f>IF(编辑!AA999="","",编辑!AA999)</f>
        <v/>
      </c>
      <c r="S999" s="109" t="str">
        <f>IF(编辑!AC999="","",编辑!AC999)</f>
        <v/>
      </c>
      <c r="T999" s="109" t="str">
        <f>IF(编辑!AD999="","",编辑!AD999)</f>
        <v/>
      </c>
      <c r="U999" s="109" t="str">
        <f>IF(编辑!AE999="","",编辑!AE999)</f>
        <v/>
      </c>
      <c r="V999" s="109" t="str">
        <f>IF(编辑!AF999="","",编辑!AF999)</f>
        <v/>
      </c>
      <c r="W999" s="109" t="str">
        <f>IF(编辑!AH999="","",编辑!AH999)</f>
        <v/>
      </c>
      <c r="X999" s="109" t="str">
        <f>IF(编辑!AI999="","",编辑!AI999)</f>
        <v/>
      </c>
      <c r="Y999" s="109" t="str">
        <f>IF(编辑!AJ999="","",编辑!AJ999)</f>
        <v/>
      </c>
      <c r="Z999" s="109" t="str">
        <f>IF(编辑!AK999="","",编辑!AK999)</f>
        <v/>
      </c>
      <c r="AA999" s="109" t="str">
        <f>IF(编辑!AM999="","",编辑!AM999)</f>
        <v/>
      </c>
      <c r="AB999" s="109" t="str">
        <f>IF(编辑!AN999="","",编辑!AN999)</f>
        <v/>
      </c>
      <c r="AC999" s="111" t="str">
        <f>IF(编辑!AO999="","",编辑!AO999)</f>
        <v/>
      </c>
    </row>
    <row r="1000" spans="1:29">
      <c r="A1000" s="109">
        <f>IF(编辑!A1000="","",编辑!A1000)</f>
        <v>140267</v>
      </c>
      <c r="B1000" s="109" t="str">
        <f>IF(编辑!B1000="","",编辑!B1000)</f>
        <v>通缉任务</v>
      </c>
      <c r="C1000" s="109">
        <f>IF(编辑!I1000="","",编辑!I1000)</f>
        <v>1800</v>
      </c>
      <c r="D1000" s="109">
        <f>IF(编辑!J1000="","",编辑!J1000)</f>
        <v>0</v>
      </c>
      <c r="E1000" s="109" t="str">
        <f>IF(编辑!K1000="","",编辑!K1000)</f>
        <v/>
      </c>
      <c r="F1000" s="109">
        <f>IF(编辑!L1000="","",编辑!L1000)</f>
        <v>3006</v>
      </c>
      <c r="G1000" s="109">
        <f>IF(编辑!N1000="","",编辑!N1000)</f>
        <v>1</v>
      </c>
      <c r="H1000" s="109">
        <f>IF(编辑!O1000="","",编辑!O1000)</f>
        <v>1</v>
      </c>
      <c r="I1000" s="109">
        <f>IF(编辑!P1000="","",编辑!P1000)</f>
        <v>50</v>
      </c>
      <c r="J1000" s="109">
        <f>IF(编辑!Q1000="","",编辑!Q1000)</f>
        <v>3106</v>
      </c>
      <c r="K1000" s="109">
        <f>IF(编辑!S1000="","",编辑!S1000)</f>
        <v>1</v>
      </c>
      <c r="L1000" s="109">
        <f>IF(编辑!T1000="","",编辑!T1000)</f>
        <v>1</v>
      </c>
      <c r="M1000" s="109">
        <f>IF(编辑!U1000="","",编辑!U1000)</f>
        <v>50</v>
      </c>
      <c r="N1000" s="109">
        <f>IF(编辑!V1000="","",编辑!V1000)</f>
        <v>3406</v>
      </c>
      <c r="O1000" s="109">
        <f>IF(编辑!X1000="","",编辑!X1000)</f>
        <v>1</v>
      </c>
      <c r="P1000" s="109">
        <f>IF(编辑!Y1000="","",编辑!Y1000)</f>
        <v>1</v>
      </c>
      <c r="Q1000" s="109">
        <f>IF(编辑!Z1000="","",编辑!Z1000)</f>
        <v>50</v>
      </c>
      <c r="R1000" s="109" t="str">
        <f>IF(编辑!AA1000="","",编辑!AA1000)</f>
        <v/>
      </c>
      <c r="S1000" s="109" t="str">
        <f>IF(编辑!AC1000="","",编辑!AC1000)</f>
        <v/>
      </c>
      <c r="T1000" s="109" t="str">
        <f>IF(编辑!AD1000="","",编辑!AD1000)</f>
        <v/>
      </c>
      <c r="U1000" s="109" t="str">
        <f>IF(编辑!AE1000="","",编辑!AE1000)</f>
        <v/>
      </c>
      <c r="V1000" s="109" t="str">
        <f>IF(编辑!AF1000="","",编辑!AF1000)</f>
        <v/>
      </c>
      <c r="W1000" s="109" t="str">
        <f>IF(编辑!AH1000="","",编辑!AH1000)</f>
        <v/>
      </c>
      <c r="X1000" s="109" t="str">
        <f>IF(编辑!AI1000="","",编辑!AI1000)</f>
        <v/>
      </c>
      <c r="Y1000" s="109" t="str">
        <f>IF(编辑!AJ1000="","",编辑!AJ1000)</f>
        <v/>
      </c>
      <c r="Z1000" s="109" t="str">
        <f>IF(编辑!AK1000="","",编辑!AK1000)</f>
        <v/>
      </c>
      <c r="AA1000" s="109" t="str">
        <f>IF(编辑!AM1000="","",编辑!AM1000)</f>
        <v/>
      </c>
      <c r="AB1000" s="109" t="str">
        <f>IF(编辑!AN1000="","",编辑!AN1000)</f>
        <v/>
      </c>
      <c r="AC1000" s="111" t="str">
        <f>IF(编辑!AO1000="","",编辑!AO1000)</f>
        <v/>
      </c>
    </row>
    <row r="1001" spans="1:29">
      <c r="A1001" s="109">
        <f>IF(编辑!A1001="","",编辑!A1001)</f>
        <v>140268</v>
      </c>
      <c r="B1001" s="109" t="str">
        <f>IF(编辑!B1001="","",编辑!B1001)</f>
        <v>通缉任务</v>
      </c>
      <c r="C1001" s="109">
        <f>IF(编辑!I1001="","",编辑!I1001)</f>
        <v>1800</v>
      </c>
      <c r="D1001" s="109">
        <f>IF(编辑!J1001="","",编辑!J1001)</f>
        <v>0</v>
      </c>
      <c r="E1001" s="109" t="str">
        <f>IF(编辑!K1001="","",编辑!K1001)</f>
        <v/>
      </c>
      <c r="F1001" s="109">
        <f>IF(编辑!L1001="","",编辑!L1001)</f>
        <v>3006</v>
      </c>
      <c r="G1001" s="109">
        <f>IF(编辑!N1001="","",编辑!N1001)</f>
        <v>1</v>
      </c>
      <c r="H1001" s="109">
        <f>IF(编辑!O1001="","",编辑!O1001)</f>
        <v>1</v>
      </c>
      <c r="I1001" s="109">
        <f>IF(编辑!P1001="","",编辑!P1001)</f>
        <v>50</v>
      </c>
      <c r="J1001" s="109">
        <f>IF(编辑!Q1001="","",编辑!Q1001)</f>
        <v>3106</v>
      </c>
      <c r="K1001" s="109">
        <f>IF(编辑!S1001="","",编辑!S1001)</f>
        <v>1</v>
      </c>
      <c r="L1001" s="109">
        <f>IF(编辑!T1001="","",编辑!T1001)</f>
        <v>1</v>
      </c>
      <c r="M1001" s="109">
        <f>IF(编辑!U1001="","",编辑!U1001)</f>
        <v>50</v>
      </c>
      <c r="N1001" s="109">
        <f>IF(编辑!V1001="","",编辑!V1001)</f>
        <v>3406</v>
      </c>
      <c r="O1001" s="109">
        <f>IF(编辑!X1001="","",编辑!X1001)</f>
        <v>1</v>
      </c>
      <c r="P1001" s="109">
        <f>IF(编辑!Y1001="","",编辑!Y1001)</f>
        <v>1</v>
      </c>
      <c r="Q1001" s="109">
        <f>IF(编辑!Z1001="","",编辑!Z1001)</f>
        <v>50</v>
      </c>
      <c r="R1001" s="109" t="str">
        <f>IF(编辑!AA1001="","",编辑!AA1001)</f>
        <v/>
      </c>
      <c r="S1001" s="109" t="str">
        <f>IF(编辑!AC1001="","",编辑!AC1001)</f>
        <v/>
      </c>
      <c r="T1001" s="109" t="str">
        <f>IF(编辑!AD1001="","",编辑!AD1001)</f>
        <v/>
      </c>
      <c r="U1001" s="109" t="str">
        <f>IF(编辑!AE1001="","",编辑!AE1001)</f>
        <v/>
      </c>
      <c r="V1001" s="109" t="str">
        <f>IF(编辑!AF1001="","",编辑!AF1001)</f>
        <v/>
      </c>
      <c r="W1001" s="109" t="str">
        <f>IF(编辑!AH1001="","",编辑!AH1001)</f>
        <v/>
      </c>
      <c r="X1001" s="109" t="str">
        <f>IF(编辑!AI1001="","",编辑!AI1001)</f>
        <v/>
      </c>
      <c r="Y1001" s="109" t="str">
        <f>IF(编辑!AJ1001="","",编辑!AJ1001)</f>
        <v/>
      </c>
      <c r="Z1001" s="109" t="str">
        <f>IF(编辑!AK1001="","",编辑!AK1001)</f>
        <v/>
      </c>
      <c r="AA1001" s="109" t="str">
        <f>IF(编辑!AM1001="","",编辑!AM1001)</f>
        <v/>
      </c>
      <c r="AB1001" s="109" t="str">
        <f>IF(编辑!AN1001="","",编辑!AN1001)</f>
        <v/>
      </c>
      <c r="AC1001" s="111" t="str">
        <f>IF(编辑!AO1001="","",编辑!AO1001)</f>
        <v/>
      </c>
    </row>
    <row r="1002" spans="1:29">
      <c r="A1002" s="109">
        <f>IF(编辑!A1002="","",编辑!A1002)</f>
        <v>140269</v>
      </c>
      <c r="B1002" s="109" t="str">
        <f>IF(编辑!B1002="","",编辑!B1002)</f>
        <v>通缉任务</v>
      </c>
      <c r="C1002" s="109">
        <f>IF(编辑!I1002="","",编辑!I1002)</f>
        <v>1800</v>
      </c>
      <c r="D1002" s="109">
        <f>IF(编辑!J1002="","",编辑!J1002)</f>
        <v>0</v>
      </c>
      <c r="E1002" s="109" t="str">
        <f>IF(编辑!K1002="","",编辑!K1002)</f>
        <v/>
      </c>
      <c r="F1002" s="109">
        <f>IF(编辑!L1002="","",编辑!L1002)</f>
        <v>3006</v>
      </c>
      <c r="G1002" s="109">
        <f>IF(编辑!N1002="","",编辑!N1002)</f>
        <v>1</v>
      </c>
      <c r="H1002" s="109">
        <f>IF(编辑!O1002="","",编辑!O1002)</f>
        <v>1</v>
      </c>
      <c r="I1002" s="109">
        <f>IF(编辑!P1002="","",编辑!P1002)</f>
        <v>50</v>
      </c>
      <c r="J1002" s="109">
        <f>IF(编辑!Q1002="","",编辑!Q1002)</f>
        <v>3106</v>
      </c>
      <c r="K1002" s="109">
        <f>IF(编辑!S1002="","",编辑!S1002)</f>
        <v>1</v>
      </c>
      <c r="L1002" s="109">
        <f>IF(编辑!T1002="","",编辑!T1002)</f>
        <v>1</v>
      </c>
      <c r="M1002" s="109">
        <f>IF(编辑!U1002="","",编辑!U1002)</f>
        <v>50</v>
      </c>
      <c r="N1002" s="109">
        <f>IF(编辑!V1002="","",编辑!V1002)</f>
        <v>3406</v>
      </c>
      <c r="O1002" s="109">
        <f>IF(编辑!X1002="","",编辑!X1002)</f>
        <v>1</v>
      </c>
      <c r="P1002" s="109">
        <f>IF(编辑!Y1002="","",编辑!Y1002)</f>
        <v>1</v>
      </c>
      <c r="Q1002" s="109">
        <f>IF(编辑!Z1002="","",编辑!Z1002)</f>
        <v>50</v>
      </c>
      <c r="R1002" s="109" t="str">
        <f>IF(编辑!AA1002="","",编辑!AA1002)</f>
        <v/>
      </c>
      <c r="S1002" s="109" t="str">
        <f>IF(编辑!AC1002="","",编辑!AC1002)</f>
        <v/>
      </c>
      <c r="T1002" s="109" t="str">
        <f>IF(编辑!AD1002="","",编辑!AD1002)</f>
        <v/>
      </c>
      <c r="U1002" s="109" t="str">
        <f>IF(编辑!AE1002="","",编辑!AE1002)</f>
        <v/>
      </c>
      <c r="V1002" s="109" t="str">
        <f>IF(编辑!AF1002="","",编辑!AF1002)</f>
        <v/>
      </c>
      <c r="W1002" s="109" t="str">
        <f>IF(编辑!AH1002="","",编辑!AH1002)</f>
        <v/>
      </c>
      <c r="X1002" s="109" t="str">
        <f>IF(编辑!AI1002="","",编辑!AI1002)</f>
        <v/>
      </c>
      <c r="Y1002" s="109" t="str">
        <f>IF(编辑!AJ1002="","",编辑!AJ1002)</f>
        <v/>
      </c>
      <c r="Z1002" s="109" t="str">
        <f>IF(编辑!AK1002="","",编辑!AK1002)</f>
        <v/>
      </c>
      <c r="AA1002" s="109" t="str">
        <f>IF(编辑!AM1002="","",编辑!AM1002)</f>
        <v/>
      </c>
      <c r="AB1002" s="109" t="str">
        <f>IF(编辑!AN1002="","",编辑!AN1002)</f>
        <v/>
      </c>
      <c r="AC1002" s="111" t="str">
        <f>IF(编辑!AO1002="","",编辑!AO1002)</f>
        <v/>
      </c>
    </row>
    <row r="1003" spans="1:29">
      <c r="A1003" s="109">
        <f>IF(编辑!A1003="","",编辑!A1003)</f>
        <v>140270</v>
      </c>
      <c r="B1003" s="109" t="str">
        <f>IF(编辑!B1003="","",编辑!B1003)</f>
        <v>通缉任务</v>
      </c>
      <c r="C1003" s="109">
        <f>IF(编辑!I1003="","",编辑!I1003)</f>
        <v>1800</v>
      </c>
      <c r="D1003" s="109">
        <f>IF(编辑!J1003="","",编辑!J1003)</f>
        <v>0</v>
      </c>
      <c r="E1003" s="109" t="str">
        <f>IF(编辑!K1003="","",编辑!K1003)</f>
        <v/>
      </c>
      <c r="F1003" s="109">
        <f>IF(编辑!L1003="","",编辑!L1003)</f>
        <v>3006</v>
      </c>
      <c r="G1003" s="109">
        <f>IF(编辑!N1003="","",编辑!N1003)</f>
        <v>1</v>
      </c>
      <c r="H1003" s="109">
        <f>IF(编辑!O1003="","",编辑!O1003)</f>
        <v>1</v>
      </c>
      <c r="I1003" s="109">
        <f>IF(编辑!P1003="","",编辑!P1003)</f>
        <v>50</v>
      </c>
      <c r="J1003" s="109">
        <f>IF(编辑!Q1003="","",编辑!Q1003)</f>
        <v>3106</v>
      </c>
      <c r="K1003" s="109">
        <f>IF(编辑!S1003="","",编辑!S1003)</f>
        <v>1</v>
      </c>
      <c r="L1003" s="109">
        <f>IF(编辑!T1003="","",编辑!T1003)</f>
        <v>1</v>
      </c>
      <c r="M1003" s="109">
        <f>IF(编辑!U1003="","",编辑!U1003)</f>
        <v>50</v>
      </c>
      <c r="N1003" s="109">
        <f>IF(编辑!V1003="","",编辑!V1003)</f>
        <v>3406</v>
      </c>
      <c r="O1003" s="109">
        <f>IF(编辑!X1003="","",编辑!X1003)</f>
        <v>1</v>
      </c>
      <c r="P1003" s="109">
        <f>IF(编辑!Y1003="","",编辑!Y1003)</f>
        <v>1</v>
      </c>
      <c r="Q1003" s="109">
        <f>IF(编辑!Z1003="","",编辑!Z1003)</f>
        <v>50</v>
      </c>
      <c r="R1003" s="109" t="str">
        <f>IF(编辑!AA1003="","",编辑!AA1003)</f>
        <v/>
      </c>
      <c r="S1003" s="109" t="str">
        <f>IF(编辑!AC1003="","",编辑!AC1003)</f>
        <v/>
      </c>
      <c r="T1003" s="109" t="str">
        <f>IF(编辑!AD1003="","",编辑!AD1003)</f>
        <v/>
      </c>
      <c r="U1003" s="109" t="str">
        <f>IF(编辑!AE1003="","",编辑!AE1003)</f>
        <v/>
      </c>
      <c r="V1003" s="109" t="str">
        <f>IF(编辑!AF1003="","",编辑!AF1003)</f>
        <v/>
      </c>
      <c r="W1003" s="109" t="str">
        <f>IF(编辑!AH1003="","",编辑!AH1003)</f>
        <v/>
      </c>
      <c r="X1003" s="109" t="str">
        <f>IF(编辑!AI1003="","",编辑!AI1003)</f>
        <v/>
      </c>
      <c r="Y1003" s="109" t="str">
        <f>IF(编辑!AJ1003="","",编辑!AJ1003)</f>
        <v/>
      </c>
      <c r="Z1003" s="109" t="str">
        <f>IF(编辑!AK1003="","",编辑!AK1003)</f>
        <v/>
      </c>
      <c r="AA1003" s="109" t="str">
        <f>IF(编辑!AM1003="","",编辑!AM1003)</f>
        <v/>
      </c>
      <c r="AB1003" s="109" t="str">
        <f>IF(编辑!AN1003="","",编辑!AN1003)</f>
        <v/>
      </c>
      <c r="AC1003" s="111" t="str">
        <f>IF(编辑!AO1003="","",编辑!AO1003)</f>
        <v/>
      </c>
    </row>
    <row r="1004" spans="1:29">
      <c r="A1004" s="109">
        <f>IF(编辑!A1004="","",编辑!A1004)</f>
        <v>140271</v>
      </c>
      <c r="B1004" s="109" t="str">
        <f>IF(编辑!B1004="","",编辑!B1004)</f>
        <v>通缉任务</v>
      </c>
      <c r="C1004" s="109">
        <f>IF(编辑!I1004="","",编辑!I1004)</f>
        <v>150</v>
      </c>
      <c r="D1004" s="109">
        <f>IF(编辑!J1004="","",编辑!J1004)</f>
        <v>0</v>
      </c>
      <c r="E1004" s="109" t="str">
        <f>IF(编辑!K1004="","",编辑!K1004)</f>
        <v/>
      </c>
      <c r="F1004" s="109">
        <f>IF(编辑!L1004="","",编辑!L1004)</f>
        <v>3001</v>
      </c>
      <c r="G1004" s="109">
        <f>IF(编辑!N1004="","",编辑!N1004)</f>
        <v>1</v>
      </c>
      <c r="H1004" s="109">
        <f>IF(编辑!O1004="","",编辑!O1004)</f>
        <v>1</v>
      </c>
      <c r="I1004" s="109">
        <f>IF(编辑!P1004="","",编辑!P1004)</f>
        <v>500</v>
      </c>
      <c r="J1004" s="109">
        <f>IF(编辑!Q1004="","",编辑!Q1004)</f>
        <v>3101</v>
      </c>
      <c r="K1004" s="109">
        <f>IF(编辑!S1004="","",编辑!S1004)</f>
        <v>1</v>
      </c>
      <c r="L1004" s="109">
        <f>IF(编辑!T1004="","",编辑!T1004)</f>
        <v>1</v>
      </c>
      <c r="M1004" s="109">
        <f>IF(编辑!U1004="","",编辑!U1004)</f>
        <v>500</v>
      </c>
      <c r="N1004" s="109">
        <f>IF(编辑!V1004="","",编辑!V1004)</f>
        <v>3401</v>
      </c>
      <c r="O1004" s="109">
        <f>IF(编辑!X1004="","",编辑!X1004)</f>
        <v>1</v>
      </c>
      <c r="P1004" s="109">
        <f>IF(编辑!Y1004="","",编辑!Y1004)</f>
        <v>1</v>
      </c>
      <c r="Q1004" s="109">
        <f>IF(编辑!Z1004="","",编辑!Z1004)</f>
        <v>500</v>
      </c>
      <c r="R1004" s="109" t="str">
        <f>IF(编辑!AA1004="","",编辑!AA1004)</f>
        <v/>
      </c>
      <c r="S1004" s="109" t="str">
        <f>IF(编辑!AC1004="","",编辑!AC1004)</f>
        <v/>
      </c>
      <c r="T1004" s="109" t="str">
        <f>IF(编辑!AD1004="","",编辑!AD1004)</f>
        <v/>
      </c>
      <c r="U1004" s="109" t="str">
        <f>IF(编辑!AE1004="","",编辑!AE1004)</f>
        <v/>
      </c>
      <c r="V1004" s="109" t="str">
        <f>IF(编辑!AF1004="","",编辑!AF1004)</f>
        <v/>
      </c>
      <c r="W1004" s="109" t="str">
        <f>IF(编辑!AH1004="","",编辑!AH1004)</f>
        <v/>
      </c>
      <c r="X1004" s="109" t="str">
        <f>IF(编辑!AI1004="","",编辑!AI1004)</f>
        <v/>
      </c>
      <c r="Y1004" s="109" t="str">
        <f>IF(编辑!AJ1004="","",编辑!AJ1004)</f>
        <v/>
      </c>
      <c r="Z1004" s="109" t="str">
        <f>IF(编辑!AK1004="","",编辑!AK1004)</f>
        <v/>
      </c>
      <c r="AA1004" s="109" t="str">
        <f>IF(编辑!AM1004="","",编辑!AM1004)</f>
        <v/>
      </c>
      <c r="AB1004" s="109" t="str">
        <f>IF(编辑!AN1004="","",编辑!AN1004)</f>
        <v/>
      </c>
      <c r="AC1004" s="111" t="str">
        <f>IF(编辑!AO1004="","",编辑!AO1004)</f>
        <v/>
      </c>
    </row>
    <row r="1005" spans="1:29">
      <c r="A1005" s="109">
        <f>IF(编辑!A1005="","",编辑!A1005)</f>
        <v>140272</v>
      </c>
      <c r="B1005" s="109" t="str">
        <f>IF(编辑!B1005="","",编辑!B1005)</f>
        <v>通缉任务</v>
      </c>
      <c r="C1005" s="109">
        <f>IF(编辑!I1005="","",编辑!I1005)</f>
        <v>150</v>
      </c>
      <c r="D1005" s="109">
        <f>IF(编辑!J1005="","",编辑!J1005)</f>
        <v>0</v>
      </c>
      <c r="E1005" s="109" t="str">
        <f>IF(编辑!K1005="","",编辑!K1005)</f>
        <v/>
      </c>
      <c r="F1005" s="109">
        <f>IF(编辑!L1005="","",编辑!L1005)</f>
        <v>3001</v>
      </c>
      <c r="G1005" s="109">
        <f>IF(编辑!N1005="","",编辑!N1005)</f>
        <v>1</v>
      </c>
      <c r="H1005" s="109">
        <f>IF(编辑!O1005="","",编辑!O1005)</f>
        <v>1</v>
      </c>
      <c r="I1005" s="109">
        <f>IF(编辑!P1005="","",编辑!P1005)</f>
        <v>500</v>
      </c>
      <c r="J1005" s="109">
        <f>IF(编辑!Q1005="","",编辑!Q1005)</f>
        <v>3101</v>
      </c>
      <c r="K1005" s="109">
        <f>IF(编辑!S1005="","",编辑!S1005)</f>
        <v>1</v>
      </c>
      <c r="L1005" s="109">
        <f>IF(编辑!T1005="","",编辑!T1005)</f>
        <v>1</v>
      </c>
      <c r="M1005" s="109">
        <f>IF(编辑!U1005="","",编辑!U1005)</f>
        <v>500</v>
      </c>
      <c r="N1005" s="109">
        <f>IF(编辑!V1005="","",编辑!V1005)</f>
        <v>3401</v>
      </c>
      <c r="O1005" s="109">
        <f>IF(编辑!X1005="","",编辑!X1005)</f>
        <v>1</v>
      </c>
      <c r="P1005" s="109">
        <f>IF(编辑!Y1005="","",编辑!Y1005)</f>
        <v>1</v>
      </c>
      <c r="Q1005" s="109">
        <f>IF(编辑!Z1005="","",编辑!Z1005)</f>
        <v>500</v>
      </c>
      <c r="R1005" s="109" t="str">
        <f>IF(编辑!AA1005="","",编辑!AA1005)</f>
        <v/>
      </c>
      <c r="S1005" s="109" t="str">
        <f>IF(编辑!AC1005="","",编辑!AC1005)</f>
        <v/>
      </c>
      <c r="T1005" s="109" t="str">
        <f>IF(编辑!AD1005="","",编辑!AD1005)</f>
        <v/>
      </c>
      <c r="U1005" s="109" t="str">
        <f>IF(编辑!AE1005="","",编辑!AE1005)</f>
        <v/>
      </c>
      <c r="V1005" s="109" t="str">
        <f>IF(编辑!AF1005="","",编辑!AF1005)</f>
        <v/>
      </c>
      <c r="W1005" s="109" t="str">
        <f>IF(编辑!AH1005="","",编辑!AH1005)</f>
        <v/>
      </c>
      <c r="X1005" s="109" t="str">
        <f>IF(编辑!AI1005="","",编辑!AI1005)</f>
        <v/>
      </c>
      <c r="Y1005" s="109" t="str">
        <f>IF(编辑!AJ1005="","",编辑!AJ1005)</f>
        <v/>
      </c>
      <c r="Z1005" s="109" t="str">
        <f>IF(编辑!AK1005="","",编辑!AK1005)</f>
        <v/>
      </c>
      <c r="AA1005" s="109" t="str">
        <f>IF(编辑!AM1005="","",编辑!AM1005)</f>
        <v/>
      </c>
      <c r="AB1005" s="109" t="str">
        <f>IF(编辑!AN1005="","",编辑!AN1005)</f>
        <v/>
      </c>
      <c r="AC1005" s="111" t="str">
        <f>IF(编辑!AO1005="","",编辑!AO1005)</f>
        <v/>
      </c>
    </row>
    <row r="1006" spans="1:29">
      <c r="A1006" s="109">
        <f>IF(编辑!A1006="","",编辑!A1006)</f>
        <v>140273</v>
      </c>
      <c r="B1006" s="109" t="str">
        <f>IF(编辑!B1006="","",编辑!B1006)</f>
        <v>通缉任务</v>
      </c>
      <c r="C1006" s="109">
        <f>IF(编辑!I1006="","",编辑!I1006)</f>
        <v>150</v>
      </c>
      <c r="D1006" s="109">
        <f>IF(编辑!J1006="","",编辑!J1006)</f>
        <v>0</v>
      </c>
      <c r="E1006" s="109" t="str">
        <f>IF(编辑!K1006="","",编辑!K1006)</f>
        <v/>
      </c>
      <c r="F1006" s="109">
        <f>IF(编辑!L1006="","",编辑!L1006)</f>
        <v>3001</v>
      </c>
      <c r="G1006" s="109">
        <f>IF(编辑!N1006="","",编辑!N1006)</f>
        <v>1</v>
      </c>
      <c r="H1006" s="109">
        <f>IF(编辑!O1006="","",编辑!O1006)</f>
        <v>1</v>
      </c>
      <c r="I1006" s="109">
        <f>IF(编辑!P1006="","",编辑!P1006)</f>
        <v>500</v>
      </c>
      <c r="J1006" s="109">
        <f>IF(编辑!Q1006="","",编辑!Q1006)</f>
        <v>3101</v>
      </c>
      <c r="K1006" s="109">
        <f>IF(编辑!S1006="","",编辑!S1006)</f>
        <v>1</v>
      </c>
      <c r="L1006" s="109">
        <f>IF(编辑!T1006="","",编辑!T1006)</f>
        <v>1</v>
      </c>
      <c r="M1006" s="109">
        <f>IF(编辑!U1006="","",编辑!U1006)</f>
        <v>500</v>
      </c>
      <c r="N1006" s="109">
        <f>IF(编辑!V1006="","",编辑!V1006)</f>
        <v>3401</v>
      </c>
      <c r="O1006" s="109">
        <f>IF(编辑!X1006="","",编辑!X1006)</f>
        <v>1</v>
      </c>
      <c r="P1006" s="109">
        <f>IF(编辑!Y1006="","",编辑!Y1006)</f>
        <v>1</v>
      </c>
      <c r="Q1006" s="109">
        <f>IF(编辑!Z1006="","",编辑!Z1006)</f>
        <v>500</v>
      </c>
      <c r="R1006" s="109" t="str">
        <f>IF(编辑!AA1006="","",编辑!AA1006)</f>
        <v/>
      </c>
      <c r="S1006" s="109" t="str">
        <f>IF(编辑!AC1006="","",编辑!AC1006)</f>
        <v/>
      </c>
      <c r="T1006" s="109" t="str">
        <f>IF(编辑!AD1006="","",编辑!AD1006)</f>
        <v/>
      </c>
      <c r="U1006" s="109" t="str">
        <f>IF(编辑!AE1006="","",编辑!AE1006)</f>
        <v/>
      </c>
      <c r="V1006" s="109" t="str">
        <f>IF(编辑!AF1006="","",编辑!AF1006)</f>
        <v/>
      </c>
      <c r="W1006" s="109" t="str">
        <f>IF(编辑!AH1006="","",编辑!AH1006)</f>
        <v/>
      </c>
      <c r="X1006" s="109" t="str">
        <f>IF(编辑!AI1006="","",编辑!AI1006)</f>
        <v/>
      </c>
      <c r="Y1006" s="109" t="str">
        <f>IF(编辑!AJ1006="","",编辑!AJ1006)</f>
        <v/>
      </c>
      <c r="Z1006" s="109" t="str">
        <f>IF(编辑!AK1006="","",编辑!AK1006)</f>
        <v/>
      </c>
      <c r="AA1006" s="109" t="str">
        <f>IF(编辑!AM1006="","",编辑!AM1006)</f>
        <v/>
      </c>
      <c r="AB1006" s="109" t="str">
        <f>IF(编辑!AN1006="","",编辑!AN1006)</f>
        <v/>
      </c>
      <c r="AC1006" s="111" t="str">
        <f>IF(编辑!AO1006="","",编辑!AO1006)</f>
        <v/>
      </c>
    </row>
    <row r="1007" spans="1:29">
      <c r="A1007" s="109">
        <f>IF(编辑!A1007="","",编辑!A1007)</f>
        <v>140274</v>
      </c>
      <c r="B1007" s="109" t="str">
        <f>IF(编辑!B1007="","",编辑!B1007)</f>
        <v>通缉任务</v>
      </c>
      <c r="C1007" s="109">
        <f>IF(编辑!I1007="","",编辑!I1007)</f>
        <v>150</v>
      </c>
      <c r="D1007" s="109">
        <f>IF(编辑!J1007="","",编辑!J1007)</f>
        <v>0</v>
      </c>
      <c r="E1007" s="109" t="str">
        <f>IF(编辑!K1007="","",编辑!K1007)</f>
        <v/>
      </c>
      <c r="F1007" s="109">
        <f>IF(编辑!L1007="","",编辑!L1007)</f>
        <v>3001</v>
      </c>
      <c r="G1007" s="109">
        <f>IF(编辑!N1007="","",编辑!N1007)</f>
        <v>1</v>
      </c>
      <c r="H1007" s="109">
        <f>IF(编辑!O1007="","",编辑!O1007)</f>
        <v>1</v>
      </c>
      <c r="I1007" s="109">
        <f>IF(编辑!P1007="","",编辑!P1007)</f>
        <v>500</v>
      </c>
      <c r="J1007" s="109">
        <f>IF(编辑!Q1007="","",编辑!Q1007)</f>
        <v>3101</v>
      </c>
      <c r="K1007" s="109">
        <f>IF(编辑!S1007="","",编辑!S1007)</f>
        <v>1</v>
      </c>
      <c r="L1007" s="109">
        <f>IF(编辑!T1007="","",编辑!T1007)</f>
        <v>1</v>
      </c>
      <c r="M1007" s="109">
        <f>IF(编辑!U1007="","",编辑!U1007)</f>
        <v>500</v>
      </c>
      <c r="N1007" s="109">
        <f>IF(编辑!V1007="","",编辑!V1007)</f>
        <v>3401</v>
      </c>
      <c r="O1007" s="109">
        <f>IF(编辑!X1007="","",编辑!X1007)</f>
        <v>1</v>
      </c>
      <c r="P1007" s="109">
        <f>IF(编辑!Y1007="","",编辑!Y1007)</f>
        <v>1</v>
      </c>
      <c r="Q1007" s="109">
        <f>IF(编辑!Z1007="","",编辑!Z1007)</f>
        <v>500</v>
      </c>
      <c r="R1007" s="109" t="str">
        <f>IF(编辑!AA1007="","",编辑!AA1007)</f>
        <v/>
      </c>
      <c r="S1007" s="109" t="str">
        <f>IF(编辑!AC1007="","",编辑!AC1007)</f>
        <v/>
      </c>
      <c r="T1007" s="109" t="str">
        <f>IF(编辑!AD1007="","",编辑!AD1007)</f>
        <v/>
      </c>
      <c r="U1007" s="109" t="str">
        <f>IF(编辑!AE1007="","",编辑!AE1007)</f>
        <v/>
      </c>
      <c r="V1007" s="109" t="str">
        <f>IF(编辑!AF1007="","",编辑!AF1007)</f>
        <v/>
      </c>
      <c r="W1007" s="109" t="str">
        <f>IF(编辑!AH1007="","",编辑!AH1007)</f>
        <v/>
      </c>
      <c r="X1007" s="109" t="str">
        <f>IF(编辑!AI1007="","",编辑!AI1007)</f>
        <v/>
      </c>
      <c r="Y1007" s="109" t="str">
        <f>IF(编辑!AJ1007="","",编辑!AJ1007)</f>
        <v/>
      </c>
      <c r="Z1007" s="109" t="str">
        <f>IF(编辑!AK1007="","",编辑!AK1007)</f>
        <v/>
      </c>
      <c r="AA1007" s="109" t="str">
        <f>IF(编辑!AM1007="","",编辑!AM1007)</f>
        <v/>
      </c>
      <c r="AB1007" s="109" t="str">
        <f>IF(编辑!AN1007="","",编辑!AN1007)</f>
        <v/>
      </c>
      <c r="AC1007" s="111" t="str">
        <f>IF(编辑!AO1007="","",编辑!AO1007)</f>
        <v/>
      </c>
    </row>
    <row r="1008" spans="1:29">
      <c r="A1008" s="109">
        <f>IF(编辑!A1008="","",编辑!A1008)</f>
        <v>140275</v>
      </c>
      <c r="B1008" s="109" t="str">
        <f>IF(编辑!B1008="","",编辑!B1008)</f>
        <v>通缉任务</v>
      </c>
      <c r="C1008" s="109">
        <f>IF(编辑!I1008="","",编辑!I1008)</f>
        <v>150</v>
      </c>
      <c r="D1008" s="109">
        <f>IF(编辑!J1008="","",编辑!J1008)</f>
        <v>0</v>
      </c>
      <c r="E1008" s="109" t="str">
        <f>IF(编辑!K1008="","",编辑!K1008)</f>
        <v/>
      </c>
      <c r="F1008" s="109">
        <f>IF(编辑!L1008="","",编辑!L1008)</f>
        <v>3001</v>
      </c>
      <c r="G1008" s="109">
        <f>IF(编辑!N1008="","",编辑!N1008)</f>
        <v>1</v>
      </c>
      <c r="H1008" s="109">
        <f>IF(编辑!O1008="","",编辑!O1008)</f>
        <v>1</v>
      </c>
      <c r="I1008" s="109">
        <f>IF(编辑!P1008="","",编辑!P1008)</f>
        <v>500</v>
      </c>
      <c r="J1008" s="109">
        <f>IF(编辑!Q1008="","",编辑!Q1008)</f>
        <v>3101</v>
      </c>
      <c r="K1008" s="109">
        <f>IF(编辑!S1008="","",编辑!S1008)</f>
        <v>1</v>
      </c>
      <c r="L1008" s="109">
        <f>IF(编辑!T1008="","",编辑!T1008)</f>
        <v>1</v>
      </c>
      <c r="M1008" s="109">
        <f>IF(编辑!U1008="","",编辑!U1008)</f>
        <v>500</v>
      </c>
      <c r="N1008" s="109">
        <f>IF(编辑!V1008="","",编辑!V1008)</f>
        <v>3401</v>
      </c>
      <c r="O1008" s="109">
        <f>IF(编辑!X1008="","",编辑!X1008)</f>
        <v>1</v>
      </c>
      <c r="P1008" s="109">
        <f>IF(编辑!Y1008="","",编辑!Y1008)</f>
        <v>1</v>
      </c>
      <c r="Q1008" s="109">
        <f>IF(编辑!Z1008="","",编辑!Z1008)</f>
        <v>500</v>
      </c>
      <c r="R1008" s="109" t="str">
        <f>IF(编辑!AA1008="","",编辑!AA1008)</f>
        <v/>
      </c>
      <c r="S1008" s="109" t="str">
        <f>IF(编辑!AC1008="","",编辑!AC1008)</f>
        <v/>
      </c>
      <c r="T1008" s="109" t="str">
        <f>IF(编辑!AD1008="","",编辑!AD1008)</f>
        <v/>
      </c>
      <c r="U1008" s="109" t="str">
        <f>IF(编辑!AE1008="","",编辑!AE1008)</f>
        <v/>
      </c>
      <c r="V1008" s="109" t="str">
        <f>IF(编辑!AF1008="","",编辑!AF1008)</f>
        <v/>
      </c>
      <c r="W1008" s="109" t="str">
        <f>IF(编辑!AH1008="","",编辑!AH1008)</f>
        <v/>
      </c>
      <c r="X1008" s="109" t="str">
        <f>IF(编辑!AI1008="","",编辑!AI1008)</f>
        <v/>
      </c>
      <c r="Y1008" s="109" t="str">
        <f>IF(编辑!AJ1008="","",编辑!AJ1008)</f>
        <v/>
      </c>
      <c r="Z1008" s="109" t="str">
        <f>IF(编辑!AK1008="","",编辑!AK1008)</f>
        <v/>
      </c>
      <c r="AA1008" s="109" t="str">
        <f>IF(编辑!AM1008="","",编辑!AM1008)</f>
        <v/>
      </c>
      <c r="AB1008" s="109" t="str">
        <f>IF(编辑!AN1008="","",编辑!AN1008)</f>
        <v/>
      </c>
      <c r="AC1008" s="111" t="str">
        <f>IF(编辑!AO1008="","",编辑!AO1008)</f>
        <v/>
      </c>
    </row>
    <row r="1009" spans="1:29">
      <c r="A1009" s="109">
        <f>IF(编辑!A1009="","",编辑!A1009)</f>
        <v>140276</v>
      </c>
      <c r="B1009" s="109" t="str">
        <f>IF(编辑!B1009="","",编辑!B1009)</f>
        <v>通缉任务</v>
      </c>
      <c r="C1009" s="109">
        <f>IF(编辑!I1009="","",编辑!I1009)</f>
        <v>150</v>
      </c>
      <c r="D1009" s="109">
        <f>IF(编辑!J1009="","",编辑!J1009)</f>
        <v>0</v>
      </c>
      <c r="E1009" s="109" t="str">
        <f>IF(编辑!K1009="","",编辑!K1009)</f>
        <v/>
      </c>
      <c r="F1009" s="109">
        <f>IF(编辑!L1009="","",编辑!L1009)</f>
        <v>3001</v>
      </c>
      <c r="G1009" s="109">
        <f>IF(编辑!N1009="","",编辑!N1009)</f>
        <v>1</v>
      </c>
      <c r="H1009" s="109">
        <f>IF(编辑!O1009="","",编辑!O1009)</f>
        <v>1</v>
      </c>
      <c r="I1009" s="109">
        <f>IF(编辑!P1009="","",编辑!P1009)</f>
        <v>500</v>
      </c>
      <c r="J1009" s="109">
        <f>IF(编辑!Q1009="","",编辑!Q1009)</f>
        <v>3101</v>
      </c>
      <c r="K1009" s="109">
        <f>IF(编辑!S1009="","",编辑!S1009)</f>
        <v>1</v>
      </c>
      <c r="L1009" s="109">
        <f>IF(编辑!T1009="","",编辑!T1009)</f>
        <v>1</v>
      </c>
      <c r="M1009" s="109">
        <f>IF(编辑!U1009="","",编辑!U1009)</f>
        <v>500</v>
      </c>
      <c r="N1009" s="109">
        <f>IF(编辑!V1009="","",编辑!V1009)</f>
        <v>3401</v>
      </c>
      <c r="O1009" s="109">
        <f>IF(编辑!X1009="","",编辑!X1009)</f>
        <v>1</v>
      </c>
      <c r="P1009" s="109">
        <f>IF(编辑!Y1009="","",编辑!Y1009)</f>
        <v>1</v>
      </c>
      <c r="Q1009" s="109">
        <f>IF(编辑!Z1009="","",编辑!Z1009)</f>
        <v>500</v>
      </c>
      <c r="R1009" s="109" t="str">
        <f>IF(编辑!AA1009="","",编辑!AA1009)</f>
        <v/>
      </c>
      <c r="S1009" s="109" t="str">
        <f>IF(编辑!AC1009="","",编辑!AC1009)</f>
        <v/>
      </c>
      <c r="T1009" s="109" t="str">
        <f>IF(编辑!AD1009="","",编辑!AD1009)</f>
        <v/>
      </c>
      <c r="U1009" s="109" t="str">
        <f>IF(编辑!AE1009="","",编辑!AE1009)</f>
        <v/>
      </c>
      <c r="V1009" s="109" t="str">
        <f>IF(编辑!AF1009="","",编辑!AF1009)</f>
        <v/>
      </c>
      <c r="W1009" s="109" t="str">
        <f>IF(编辑!AH1009="","",编辑!AH1009)</f>
        <v/>
      </c>
      <c r="X1009" s="109" t="str">
        <f>IF(编辑!AI1009="","",编辑!AI1009)</f>
        <v/>
      </c>
      <c r="Y1009" s="109" t="str">
        <f>IF(编辑!AJ1009="","",编辑!AJ1009)</f>
        <v/>
      </c>
      <c r="Z1009" s="109" t="str">
        <f>IF(编辑!AK1009="","",编辑!AK1009)</f>
        <v/>
      </c>
      <c r="AA1009" s="109" t="str">
        <f>IF(编辑!AM1009="","",编辑!AM1009)</f>
        <v/>
      </c>
      <c r="AB1009" s="109" t="str">
        <f>IF(编辑!AN1009="","",编辑!AN1009)</f>
        <v/>
      </c>
      <c r="AC1009" s="111" t="str">
        <f>IF(编辑!AO1009="","",编辑!AO1009)</f>
        <v/>
      </c>
    </row>
    <row r="1010" spans="1:29">
      <c r="A1010" s="109">
        <f>IF(编辑!A1010="","",编辑!A1010)</f>
        <v>140277</v>
      </c>
      <c r="B1010" s="109" t="str">
        <f>IF(编辑!B1010="","",编辑!B1010)</f>
        <v>通缉任务</v>
      </c>
      <c r="C1010" s="109">
        <f>IF(编辑!I1010="","",编辑!I1010)</f>
        <v>150</v>
      </c>
      <c r="D1010" s="109">
        <f>IF(编辑!J1010="","",编辑!J1010)</f>
        <v>0</v>
      </c>
      <c r="E1010" s="109" t="str">
        <f>IF(编辑!K1010="","",编辑!K1010)</f>
        <v/>
      </c>
      <c r="F1010" s="109">
        <f>IF(编辑!L1010="","",编辑!L1010)</f>
        <v>3001</v>
      </c>
      <c r="G1010" s="109">
        <f>IF(编辑!N1010="","",编辑!N1010)</f>
        <v>1</v>
      </c>
      <c r="H1010" s="109">
        <f>IF(编辑!O1010="","",编辑!O1010)</f>
        <v>1</v>
      </c>
      <c r="I1010" s="109">
        <f>IF(编辑!P1010="","",编辑!P1010)</f>
        <v>500</v>
      </c>
      <c r="J1010" s="109">
        <f>IF(编辑!Q1010="","",编辑!Q1010)</f>
        <v>3101</v>
      </c>
      <c r="K1010" s="109">
        <f>IF(编辑!S1010="","",编辑!S1010)</f>
        <v>1</v>
      </c>
      <c r="L1010" s="109">
        <f>IF(编辑!T1010="","",编辑!T1010)</f>
        <v>1</v>
      </c>
      <c r="M1010" s="109">
        <f>IF(编辑!U1010="","",编辑!U1010)</f>
        <v>500</v>
      </c>
      <c r="N1010" s="109">
        <f>IF(编辑!V1010="","",编辑!V1010)</f>
        <v>3401</v>
      </c>
      <c r="O1010" s="109">
        <f>IF(编辑!X1010="","",编辑!X1010)</f>
        <v>1</v>
      </c>
      <c r="P1010" s="109">
        <f>IF(编辑!Y1010="","",编辑!Y1010)</f>
        <v>1</v>
      </c>
      <c r="Q1010" s="109">
        <f>IF(编辑!Z1010="","",编辑!Z1010)</f>
        <v>500</v>
      </c>
      <c r="R1010" s="109" t="str">
        <f>IF(编辑!AA1010="","",编辑!AA1010)</f>
        <v/>
      </c>
      <c r="S1010" s="109" t="str">
        <f>IF(编辑!AC1010="","",编辑!AC1010)</f>
        <v/>
      </c>
      <c r="T1010" s="109" t="str">
        <f>IF(编辑!AD1010="","",编辑!AD1010)</f>
        <v/>
      </c>
      <c r="U1010" s="109" t="str">
        <f>IF(编辑!AE1010="","",编辑!AE1010)</f>
        <v/>
      </c>
      <c r="V1010" s="109" t="str">
        <f>IF(编辑!AF1010="","",编辑!AF1010)</f>
        <v/>
      </c>
      <c r="W1010" s="109" t="str">
        <f>IF(编辑!AH1010="","",编辑!AH1010)</f>
        <v/>
      </c>
      <c r="X1010" s="109" t="str">
        <f>IF(编辑!AI1010="","",编辑!AI1010)</f>
        <v/>
      </c>
      <c r="Y1010" s="109" t="str">
        <f>IF(编辑!AJ1010="","",编辑!AJ1010)</f>
        <v/>
      </c>
      <c r="Z1010" s="109" t="str">
        <f>IF(编辑!AK1010="","",编辑!AK1010)</f>
        <v/>
      </c>
      <c r="AA1010" s="109" t="str">
        <f>IF(编辑!AM1010="","",编辑!AM1010)</f>
        <v/>
      </c>
      <c r="AB1010" s="109" t="str">
        <f>IF(编辑!AN1010="","",编辑!AN1010)</f>
        <v/>
      </c>
      <c r="AC1010" s="111" t="str">
        <f>IF(编辑!AO1010="","",编辑!AO1010)</f>
        <v/>
      </c>
    </row>
    <row r="1011" spans="1:29">
      <c r="A1011" s="109">
        <f>IF(编辑!A1011="","",编辑!A1011)</f>
        <v>140278</v>
      </c>
      <c r="B1011" s="109" t="str">
        <f>IF(编辑!B1011="","",编辑!B1011)</f>
        <v>通缉任务</v>
      </c>
      <c r="C1011" s="109">
        <f>IF(编辑!I1011="","",编辑!I1011)</f>
        <v>150</v>
      </c>
      <c r="D1011" s="109">
        <f>IF(编辑!J1011="","",编辑!J1011)</f>
        <v>0</v>
      </c>
      <c r="E1011" s="109" t="str">
        <f>IF(编辑!K1011="","",编辑!K1011)</f>
        <v/>
      </c>
      <c r="F1011" s="109">
        <f>IF(编辑!L1011="","",编辑!L1011)</f>
        <v>3001</v>
      </c>
      <c r="G1011" s="109">
        <f>IF(编辑!N1011="","",编辑!N1011)</f>
        <v>1</v>
      </c>
      <c r="H1011" s="109">
        <f>IF(编辑!O1011="","",编辑!O1011)</f>
        <v>1</v>
      </c>
      <c r="I1011" s="109">
        <f>IF(编辑!P1011="","",编辑!P1011)</f>
        <v>500</v>
      </c>
      <c r="J1011" s="109">
        <f>IF(编辑!Q1011="","",编辑!Q1011)</f>
        <v>3101</v>
      </c>
      <c r="K1011" s="109">
        <f>IF(编辑!S1011="","",编辑!S1011)</f>
        <v>1</v>
      </c>
      <c r="L1011" s="109">
        <f>IF(编辑!T1011="","",编辑!T1011)</f>
        <v>1</v>
      </c>
      <c r="M1011" s="109">
        <f>IF(编辑!U1011="","",编辑!U1011)</f>
        <v>500</v>
      </c>
      <c r="N1011" s="109">
        <f>IF(编辑!V1011="","",编辑!V1011)</f>
        <v>3401</v>
      </c>
      <c r="O1011" s="109">
        <f>IF(编辑!X1011="","",编辑!X1011)</f>
        <v>1</v>
      </c>
      <c r="P1011" s="109">
        <f>IF(编辑!Y1011="","",编辑!Y1011)</f>
        <v>1</v>
      </c>
      <c r="Q1011" s="109">
        <f>IF(编辑!Z1011="","",编辑!Z1011)</f>
        <v>500</v>
      </c>
      <c r="R1011" s="109" t="str">
        <f>IF(编辑!AA1011="","",编辑!AA1011)</f>
        <v/>
      </c>
      <c r="S1011" s="109" t="str">
        <f>IF(编辑!AC1011="","",编辑!AC1011)</f>
        <v/>
      </c>
      <c r="T1011" s="109" t="str">
        <f>IF(编辑!AD1011="","",编辑!AD1011)</f>
        <v/>
      </c>
      <c r="U1011" s="109" t="str">
        <f>IF(编辑!AE1011="","",编辑!AE1011)</f>
        <v/>
      </c>
      <c r="V1011" s="109" t="str">
        <f>IF(编辑!AF1011="","",编辑!AF1011)</f>
        <v/>
      </c>
      <c r="W1011" s="109" t="str">
        <f>IF(编辑!AH1011="","",编辑!AH1011)</f>
        <v/>
      </c>
      <c r="X1011" s="109" t="str">
        <f>IF(编辑!AI1011="","",编辑!AI1011)</f>
        <v/>
      </c>
      <c r="Y1011" s="109" t="str">
        <f>IF(编辑!AJ1011="","",编辑!AJ1011)</f>
        <v/>
      </c>
      <c r="Z1011" s="109" t="str">
        <f>IF(编辑!AK1011="","",编辑!AK1011)</f>
        <v/>
      </c>
      <c r="AA1011" s="109" t="str">
        <f>IF(编辑!AM1011="","",编辑!AM1011)</f>
        <v/>
      </c>
      <c r="AB1011" s="109" t="str">
        <f>IF(编辑!AN1011="","",编辑!AN1011)</f>
        <v/>
      </c>
      <c r="AC1011" s="111" t="str">
        <f>IF(编辑!AO1011="","",编辑!AO1011)</f>
        <v/>
      </c>
    </row>
    <row r="1012" spans="1:29">
      <c r="A1012" s="109">
        <f>IF(编辑!A1012="","",编辑!A1012)</f>
        <v>140279</v>
      </c>
      <c r="B1012" s="109" t="str">
        <f>IF(编辑!B1012="","",编辑!B1012)</f>
        <v>通缉任务</v>
      </c>
      <c r="C1012" s="109">
        <f>IF(编辑!I1012="","",编辑!I1012)</f>
        <v>150</v>
      </c>
      <c r="D1012" s="109">
        <f>IF(编辑!J1012="","",编辑!J1012)</f>
        <v>0</v>
      </c>
      <c r="E1012" s="109" t="str">
        <f>IF(编辑!K1012="","",编辑!K1012)</f>
        <v/>
      </c>
      <c r="F1012" s="109">
        <f>IF(编辑!L1012="","",编辑!L1012)</f>
        <v>3001</v>
      </c>
      <c r="G1012" s="109">
        <f>IF(编辑!N1012="","",编辑!N1012)</f>
        <v>1</v>
      </c>
      <c r="H1012" s="109">
        <f>IF(编辑!O1012="","",编辑!O1012)</f>
        <v>1</v>
      </c>
      <c r="I1012" s="109">
        <f>IF(编辑!P1012="","",编辑!P1012)</f>
        <v>500</v>
      </c>
      <c r="J1012" s="109">
        <f>IF(编辑!Q1012="","",编辑!Q1012)</f>
        <v>3101</v>
      </c>
      <c r="K1012" s="109">
        <f>IF(编辑!S1012="","",编辑!S1012)</f>
        <v>1</v>
      </c>
      <c r="L1012" s="109">
        <f>IF(编辑!T1012="","",编辑!T1012)</f>
        <v>1</v>
      </c>
      <c r="M1012" s="109">
        <f>IF(编辑!U1012="","",编辑!U1012)</f>
        <v>500</v>
      </c>
      <c r="N1012" s="109">
        <f>IF(编辑!V1012="","",编辑!V1012)</f>
        <v>3401</v>
      </c>
      <c r="O1012" s="109">
        <f>IF(编辑!X1012="","",编辑!X1012)</f>
        <v>1</v>
      </c>
      <c r="P1012" s="109">
        <f>IF(编辑!Y1012="","",编辑!Y1012)</f>
        <v>1</v>
      </c>
      <c r="Q1012" s="109">
        <f>IF(编辑!Z1012="","",编辑!Z1012)</f>
        <v>500</v>
      </c>
      <c r="R1012" s="109" t="str">
        <f>IF(编辑!AA1012="","",编辑!AA1012)</f>
        <v/>
      </c>
      <c r="S1012" s="109" t="str">
        <f>IF(编辑!AC1012="","",编辑!AC1012)</f>
        <v/>
      </c>
      <c r="T1012" s="109" t="str">
        <f>IF(编辑!AD1012="","",编辑!AD1012)</f>
        <v/>
      </c>
      <c r="U1012" s="109" t="str">
        <f>IF(编辑!AE1012="","",编辑!AE1012)</f>
        <v/>
      </c>
      <c r="V1012" s="109" t="str">
        <f>IF(编辑!AF1012="","",编辑!AF1012)</f>
        <v/>
      </c>
      <c r="W1012" s="109" t="str">
        <f>IF(编辑!AH1012="","",编辑!AH1012)</f>
        <v/>
      </c>
      <c r="X1012" s="109" t="str">
        <f>IF(编辑!AI1012="","",编辑!AI1012)</f>
        <v/>
      </c>
      <c r="Y1012" s="109" t="str">
        <f>IF(编辑!AJ1012="","",编辑!AJ1012)</f>
        <v/>
      </c>
      <c r="Z1012" s="109" t="str">
        <f>IF(编辑!AK1012="","",编辑!AK1012)</f>
        <v/>
      </c>
      <c r="AA1012" s="109" t="str">
        <f>IF(编辑!AM1012="","",编辑!AM1012)</f>
        <v/>
      </c>
      <c r="AB1012" s="109" t="str">
        <f>IF(编辑!AN1012="","",编辑!AN1012)</f>
        <v/>
      </c>
      <c r="AC1012" s="111" t="str">
        <f>IF(编辑!AO1012="","",编辑!AO1012)</f>
        <v/>
      </c>
    </row>
    <row r="1013" spans="1:29">
      <c r="A1013" s="109">
        <f>IF(编辑!A1013="","",编辑!A1013)</f>
        <v>140280</v>
      </c>
      <c r="B1013" s="109" t="str">
        <f>IF(编辑!B1013="","",编辑!B1013)</f>
        <v>通缉任务</v>
      </c>
      <c r="C1013" s="109">
        <f>IF(编辑!I1013="","",编辑!I1013)</f>
        <v>150</v>
      </c>
      <c r="D1013" s="109">
        <f>IF(编辑!J1013="","",编辑!J1013)</f>
        <v>0</v>
      </c>
      <c r="E1013" s="109" t="str">
        <f>IF(编辑!K1013="","",编辑!K1013)</f>
        <v/>
      </c>
      <c r="F1013" s="109">
        <f>IF(编辑!L1013="","",编辑!L1013)</f>
        <v>3001</v>
      </c>
      <c r="G1013" s="109">
        <f>IF(编辑!N1013="","",编辑!N1013)</f>
        <v>1</v>
      </c>
      <c r="H1013" s="109">
        <f>IF(编辑!O1013="","",编辑!O1013)</f>
        <v>1</v>
      </c>
      <c r="I1013" s="109">
        <f>IF(编辑!P1013="","",编辑!P1013)</f>
        <v>500</v>
      </c>
      <c r="J1013" s="109">
        <f>IF(编辑!Q1013="","",编辑!Q1013)</f>
        <v>3101</v>
      </c>
      <c r="K1013" s="109">
        <f>IF(编辑!S1013="","",编辑!S1013)</f>
        <v>1</v>
      </c>
      <c r="L1013" s="109">
        <f>IF(编辑!T1013="","",编辑!T1013)</f>
        <v>1</v>
      </c>
      <c r="M1013" s="109">
        <f>IF(编辑!U1013="","",编辑!U1013)</f>
        <v>500</v>
      </c>
      <c r="N1013" s="109">
        <f>IF(编辑!V1013="","",编辑!V1013)</f>
        <v>3401</v>
      </c>
      <c r="O1013" s="109">
        <f>IF(编辑!X1013="","",编辑!X1013)</f>
        <v>1</v>
      </c>
      <c r="P1013" s="109">
        <f>IF(编辑!Y1013="","",编辑!Y1013)</f>
        <v>1</v>
      </c>
      <c r="Q1013" s="109">
        <f>IF(编辑!Z1013="","",编辑!Z1013)</f>
        <v>500</v>
      </c>
      <c r="R1013" s="109" t="str">
        <f>IF(编辑!AA1013="","",编辑!AA1013)</f>
        <v/>
      </c>
      <c r="S1013" s="109" t="str">
        <f>IF(编辑!AC1013="","",编辑!AC1013)</f>
        <v/>
      </c>
      <c r="T1013" s="109" t="str">
        <f>IF(编辑!AD1013="","",编辑!AD1013)</f>
        <v/>
      </c>
      <c r="U1013" s="109" t="str">
        <f>IF(编辑!AE1013="","",编辑!AE1013)</f>
        <v/>
      </c>
      <c r="V1013" s="109" t="str">
        <f>IF(编辑!AF1013="","",编辑!AF1013)</f>
        <v/>
      </c>
      <c r="W1013" s="109" t="str">
        <f>IF(编辑!AH1013="","",编辑!AH1013)</f>
        <v/>
      </c>
      <c r="X1013" s="109" t="str">
        <f>IF(编辑!AI1013="","",编辑!AI1013)</f>
        <v/>
      </c>
      <c r="Y1013" s="109" t="str">
        <f>IF(编辑!AJ1013="","",编辑!AJ1013)</f>
        <v/>
      </c>
      <c r="Z1013" s="109" t="str">
        <f>IF(编辑!AK1013="","",编辑!AK1013)</f>
        <v/>
      </c>
      <c r="AA1013" s="109" t="str">
        <f>IF(编辑!AM1013="","",编辑!AM1013)</f>
        <v/>
      </c>
      <c r="AB1013" s="109" t="str">
        <f>IF(编辑!AN1013="","",编辑!AN1013)</f>
        <v/>
      </c>
      <c r="AC1013" s="111" t="str">
        <f>IF(编辑!AO1013="","",编辑!AO1013)</f>
        <v/>
      </c>
    </row>
    <row r="1014" spans="1:29">
      <c r="A1014" s="109">
        <f>IF(编辑!A1014="","",编辑!A1014)</f>
        <v>140281</v>
      </c>
      <c r="B1014" s="109" t="str">
        <f>IF(编辑!B1014="","",编辑!B1014)</f>
        <v>通缉任务</v>
      </c>
      <c r="C1014" s="109">
        <f>IF(编辑!I1014="","",编辑!I1014)</f>
        <v>150</v>
      </c>
      <c r="D1014" s="109">
        <f>IF(编辑!J1014="","",编辑!J1014)</f>
        <v>0</v>
      </c>
      <c r="E1014" s="109" t="str">
        <f>IF(编辑!K1014="","",编辑!K1014)</f>
        <v/>
      </c>
      <c r="F1014" s="109">
        <f>IF(编辑!L1014="","",编辑!L1014)</f>
        <v>3001</v>
      </c>
      <c r="G1014" s="109">
        <f>IF(编辑!N1014="","",编辑!N1014)</f>
        <v>1</v>
      </c>
      <c r="H1014" s="109">
        <f>IF(编辑!O1014="","",编辑!O1014)</f>
        <v>1</v>
      </c>
      <c r="I1014" s="109">
        <f>IF(编辑!P1014="","",编辑!P1014)</f>
        <v>500</v>
      </c>
      <c r="J1014" s="109">
        <f>IF(编辑!Q1014="","",编辑!Q1014)</f>
        <v>3101</v>
      </c>
      <c r="K1014" s="109">
        <f>IF(编辑!S1014="","",编辑!S1014)</f>
        <v>1</v>
      </c>
      <c r="L1014" s="109">
        <f>IF(编辑!T1014="","",编辑!T1014)</f>
        <v>1</v>
      </c>
      <c r="M1014" s="109">
        <f>IF(编辑!U1014="","",编辑!U1014)</f>
        <v>500</v>
      </c>
      <c r="N1014" s="109">
        <f>IF(编辑!V1014="","",编辑!V1014)</f>
        <v>3401</v>
      </c>
      <c r="O1014" s="109">
        <f>IF(编辑!X1014="","",编辑!X1014)</f>
        <v>1</v>
      </c>
      <c r="P1014" s="109">
        <f>IF(编辑!Y1014="","",编辑!Y1014)</f>
        <v>1</v>
      </c>
      <c r="Q1014" s="109">
        <f>IF(编辑!Z1014="","",编辑!Z1014)</f>
        <v>500</v>
      </c>
      <c r="R1014" s="109" t="str">
        <f>IF(编辑!AA1014="","",编辑!AA1014)</f>
        <v/>
      </c>
      <c r="S1014" s="109" t="str">
        <f>IF(编辑!AC1014="","",编辑!AC1014)</f>
        <v/>
      </c>
      <c r="T1014" s="109" t="str">
        <f>IF(编辑!AD1014="","",编辑!AD1014)</f>
        <v/>
      </c>
      <c r="U1014" s="109" t="str">
        <f>IF(编辑!AE1014="","",编辑!AE1014)</f>
        <v/>
      </c>
      <c r="V1014" s="109" t="str">
        <f>IF(编辑!AF1014="","",编辑!AF1014)</f>
        <v/>
      </c>
      <c r="W1014" s="109" t="str">
        <f>IF(编辑!AH1014="","",编辑!AH1014)</f>
        <v/>
      </c>
      <c r="X1014" s="109" t="str">
        <f>IF(编辑!AI1014="","",编辑!AI1014)</f>
        <v/>
      </c>
      <c r="Y1014" s="109" t="str">
        <f>IF(编辑!AJ1014="","",编辑!AJ1014)</f>
        <v/>
      </c>
      <c r="Z1014" s="109" t="str">
        <f>IF(编辑!AK1014="","",编辑!AK1014)</f>
        <v/>
      </c>
      <c r="AA1014" s="109" t="str">
        <f>IF(编辑!AM1014="","",编辑!AM1014)</f>
        <v/>
      </c>
      <c r="AB1014" s="109" t="str">
        <f>IF(编辑!AN1014="","",编辑!AN1014)</f>
        <v/>
      </c>
      <c r="AC1014" s="111" t="str">
        <f>IF(编辑!AO1014="","",编辑!AO1014)</f>
        <v/>
      </c>
    </row>
    <row r="1015" spans="1:29">
      <c r="A1015" s="109">
        <f>IF(编辑!A1015="","",编辑!A1015)</f>
        <v>140282</v>
      </c>
      <c r="B1015" s="109" t="str">
        <f>IF(编辑!B1015="","",编辑!B1015)</f>
        <v>通缉任务</v>
      </c>
      <c r="C1015" s="109">
        <f>IF(编辑!I1015="","",编辑!I1015)</f>
        <v>150</v>
      </c>
      <c r="D1015" s="109">
        <f>IF(编辑!J1015="","",编辑!J1015)</f>
        <v>0</v>
      </c>
      <c r="E1015" s="109" t="str">
        <f>IF(编辑!K1015="","",编辑!K1015)</f>
        <v/>
      </c>
      <c r="F1015" s="109">
        <f>IF(编辑!L1015="","",编辑!L1015)</f>
        <v>3001</v>
      </c>
      <c r="G1015" s="109">
        <f>IF(编辑!N1015="","",编辑!N1015)</f>
        <v>1</v>
      </c>
      <c r="H1015" s="109">
        <f>IF(编辑!O1015="","",编辑!O1015)</f>
        <v>1</v>
      </c>
      <c r="I1015" s="109">
        <f>IF(编辑!P1015="","",编辑!P1015)</f>
        <v>500</v>
      </c>
      <c r="J1015" s="109">
        <f>IF(编辑!Q1015="","",编辑!Q1015)</f>
        <v>3101</v>
      </c>
      <c r="K1015" s="109">
        <f>IF(编辑!S1015="","",编辑!S1015)</f>
        <v>1</v>
      </c>
      <c r="L1015" s="109">
        <f>IF(编辑!T1015="","",编辑!T1015)</f>
        <v>1</v>
      </c>
      <c r="M1015" s="109">
        <f>IF(编辑!U1015="","",编辑!U1015)</f>
        <v>500</v>
      </c>
      <c r="N1015" s="109">
        <f>IF(编辑!V1015="","",编辑!V1015)</f>
        <v>3401</v>
      </c>
      <c r="O1015" s="109">
        <f>IF(编辑!X1015="","",编辑!X1015)</f>
        <v>1</v>
      </c>
      <c r="P1015" s="109">
        <f>IF(编辑!Y1015="","",编辑!Y1015)</f>
        <v>1</v>
      </c>
      <c r="Q1015" s="109">
        <f>IF(编辑!Z1015="","",编辑!Z1015)</f>
        <v>500</v>
      </c>
      <c r="R1015" s="109" t="str">
        <f>IF(编辑!AA1015="","",编辑!AA1015)</f>
        <v/>
      </c>
      <c r="S1015" s="109" t="str">
        <f>IF(编辑!AC1015="","",编辑!AC1015)</f>
        <v/>
      </c>
      <c r="T1015" s="109" t="str">
        <f>IF(编辑!AD1015="","",编辑!AD1015)</f>
        <v/>
      </c>
      <c r="U1015" s="109" t="str">
        <f>IF(编辑!AE1015="","",编辑!AE1015)</f>
        <v/>
      </c>
      <c r="V1015" s="109" t="str">
        <f>IF(编辑!AF1015="","",编辑!AF1015)</f>
        <v/>
      </c>
      <c r="W1015" s="109" t="str">
        <f>IF(编辑!AH1015="","",编辑!AH1015)</f>
        <v/>
      </c>
      <c r="X1015" s="109" t="str">
        <f>IF(编辑!AI1015="","",编辑!AI1015)</f>
        <v/>
      </c>
      <c r="Y1015" s="109" t="str">
        <f>IF(编辑!AJ1015="","",编辑!AJ1015)</f>
        <v/>
      </c>
      <c r="Z1015" s="109" t="str">
        <f>IF(编辑!AK1015="","",编辑!AK1015)</f>
        <v/>
      </c>
      <c r="AA1015" s="109" t="str">
        <f>IF(编辑!AM1015="","",编辑!AM1015)</f>
        <v/>
      </c>
      <c r="AB1015" s="109" t="str">
        <f>IF(编辑!AN1015="","",编辑!AN1015)</f>
        <v/>
      </c>
      <c r="AC1015" s="111" t="str">
        <f>IF(编辑!AO1015="","",编辑!AO1015)</f>
        <v/>
      </c>
    </row>
    <row r="1016" spans="1:29">
      <c r="A1016" s="109">
        <f>IF(编辑!A1016="","",编辑!A1016)</f>
        <v>140283</v>
      </c>
      <c r="B1016" s="109" t="str">
        <f>IF(编辑!B1016="","",编辑!B1016)</f>
        <v>通缉任务</v>
      </c>
      <c r="C1016" s="109">
        <f>IF(编辑!I1016="","",编辑!I1016)</f>
        <v>150</v>
      </c>
      <c r="D1016" s="109">
        <f>IF(编辑!J1016="","",编辑!J1016)</f>
        <v>0</v>
      </c>
      <c r="E1016" s="109" t="str">
        <f>IF(编辑!K1016="","",编辑!K1016)</f>
        <v/>
      </c>
      <c r="F1016" s="109">
        <f>IF(编辑!L1016="","",编辑!L1016)</f>
        <v>3001</v>
      </c>
      <c r="G1016" s="109">
        <f>IF(编辑!N1016="","",编辑!N1016)</f>
        <v>1</v>
      </c>
      <c r="H1016" s="109">
        <f>IF(编辑!O1016="","",编辑!O1016)</f>
        <v>1</v>
      </c>
      <c r="I1016" s="109">
        <f>IF(编辑!P1016="","",编辑!P1016)</f>
        <v>500</v>
      </c>
      <c r="J1016" s="109">
        <f>IF(编辑!Q1016="","",编辑!Q1016)</f>
        <v>3101</v>
      </c>
      <c r="K1016" s="109">
        <f>IF(编辑!S1016="","",编辑!S1016)</f>
        <v>1</v>
      </c>
      <c r="L1016" s="109">
        <f>IF(编辑!T1016="","",编辑!T1016)</f>
        <v>1</v>
      </c>
      <c r="M1016" s="109">
        <f>IF(编辑!U1016="","",编辑!U1016)</f>
        <v>500</v>
      </c>
      <c r="N1016" s="109">
        <f>IF(编辑!V1016="","",编辑!V1016)</f>
        <v>3401</v>
      </c>
      <c r="O1016" s="109">
        <f>IF(编辑!X1016="","",编辑!X1016)</f>
        <v>1</v>
      </c>
      <c r="P1016" s="109">
        <f>IF(编辑!Y1016="","",编辑!Y1016)</f>
        <v>1</v>
      </c>
      <c r="Q1016" s="109">
        <f>IF(编辑!Z1016="","",编辑!Z1016)</f>
        <v>500</v>
      </c>
      <c r="R1016" s="109" t="str">
        <f>IF(编辑!AA1016="","",编辑!AA1016)</f>
        <v/>
      </c>
      <c r="S1016" s="109" t="str">
        <f>IF(编辑!AC1016="","",编辑!AC1016)</f>
        <v/>
      </c>
      <c r="T1016" s="109" t="str">
        <f>IF(编辑!AD1016="","",编辑!AD1016)</f>
        <v/>
      </c>
      <c r="U1016" s="109" t="str">
        <f>IF(编辑!AE1016="","",编辑!AE1016)</f>
        <v/>
      </c>
      <c r="V1016" s="109" t="str">
        <f>IF(编辑!AF1016="","",编辑!AF1016)</f>
        <v/>
      </c>
      <c r="W1016" s="109" t="str">
        <f>IF(编辑!AH1016="","",编辑!AH1016)</f>
        <v/>
      </c>
      <c r="X1016" s="109" t="str">
        <f>IF(编辑!AI1016="","",编辑!AI1016)</f>
        <v/>
      </c>
      <c r="Y1016" s="109" t="str">
        <f>IF(编辑!AJ1016="","",编辑!AJ1016)</f>
        <v/>
      </c>
      <c r="Z1016" s="109" t="str">
        <f>IF(编辑!AK1016="","",编辑!AK1016)</f>
        <v/>
      </c>
      <c r="AA1016" s="109" t="str">
        <f>IF(编辑!AM1016="","",编辑!AM1016)</f>
        <v/>
      </c>
      <c r="AB1016" s="109" t="str">
        <f>IF(编辑!AN1016="","",编辑!AN1016)</f>
        <v/>
      </c>
      <c r="AC1016" s="111" t="str">
        <f>IF(编辑!AO1016="","",编辑!AO1016)</f>
        <v/>
      </c>
    </row>
    <row r="1017" spans="1:29">
      <c r="A1017" s="109">
        <f>IF(编辑!A1017="","",编辑!A1017)</f>
        <v>140284</v>
      </c>
      <c r="B1017" s="109" t="str">
        <f>IF(编辑!B1017="","",编辑!B1017)</f>
        <v>通缉任务</v>
      </c>
      <c r="C1017" s="109">
        <f>IF(编辑!I1017="","",编辑!I1017)</f>
        <v>150</v>
      </c>
      <c r="D1017" s="109">
        <f>IF(编辑!J1017="","",编辑!J1017)</f>
        <v>0</v>
      </c>
      <c r="E1017" s="109" t="str">
        <f>IF(编辑!K1017="","",编辑!K1017)</f>
        <v/>
      </c>
      <c r="F1017" s="109">
        <f>IF(编辑!L1017="","",编辑!L1017)</f>
        <v>3001</v>
      </c>
      <c r="G1017" s="109">
        <f>IF(编辑!N1017="","",编辑!N1017)</f>
        <v>1</v>
      </c>
      <c r="H1017" s="109">
        <f>IF(编辑!O1017="","",编辑!O1017)</f>
        <v>1</v>
      </c>
      <c r="I1017" s="109">
        <f>IF(编辑!P1017="","",编辑!P1017)</f>
        <v>500</v>
      </c>
      <c r="J1017" s="109">
        <f>IF(编辑!Q1017="","",编辑!Q1017)</f>
        <v>3101</v>
      </c>
      <c r="K1017" s="109">
        <f>IF(编辑!S1017="","",编辑!S1017)</f>
        <v>1</v>
      </c>
      <c r="L1017" s="109">
        <f>IF(编辑!T1017="","",编辑!T1017)</f>
        <v>1</v>
      </c>
      <c r="M1017" s="109">
        <f>IF(编辑!U1017="","",编辑!U1017)</f>
        <v>500</v>
      </c>
      <c r="N1017" s="109">
        <f>IF(编辑!V1017="","",编辑!V1017)</f>
        <v>3401</v>
      </c>
      <c r="O1017" s="109">
        <f>IF(编辑!X1017="","",编辑!X1017)</f>
        <v>1</v>
      </c>
      <c r="P1017" s="109">
        <f>IF(编辑!Y1017="","",编辑!Y1017)</f>
        <v>1</v>
      </c>
      <c r="Q1017" s="109">
        <f>IF(编辑!Z1017="","",编辑!Z1017)</f>
        <v>500</v>
      </c>
      <c r="R1017" s="109" t="str">
        <f>IF(编辑!AA1017="","",编辑!AA1017)</f>
        <v/>
      </c>
      <c r="S1017" s="109" t="str">
        <f>IF(编辑!AC1017="","",编辑!AC1017)</f>
        <v/>
      </c>
      <c r="T1017" s="109" t="str">
        <f>IF(编辑!AD1017="","",编辑!AD1017)</f>
        <v/>
      </c>
      <c r="U1017" s="109" t="str">
        <f>IF(编辑!AE1017="","",编辑!AE1017)</f>
        <v/>
      </c>
      <c r="V1017" s="109" t="str">
        <f>IF(编辑!AF1017="","",编辑!AF1017)</f>
        <v/>
      </c>
      <c r="W1017" s="109" t="str">
        <f>IF(编辑!AH1017="","",编辑!AH1017)</f>
        <v/>
      </c>
      <c r="X1017" s="109" t="str">
        <f>IF(编辑!AI1017="","",编辑!AI1017)</f>
        <v/>
      </c>
      <c r="Y1017" s="109" t="str">
        <f>IF(编辑!AJ1017="","",编辑!AJ1017)</f>
        <v/>
      </c>
      <c r="Z1017" s="109" t="str">
        <f>IF(编辑!AK1017="","",编辑!AK1017)</f>
        <v/>
      </c>
      <c r="AA1017" s="109" t="str">
        <f>IF(编辑!AM1017="","",编辑!AM1017)</f>
        <v/>
      </c>
      <c r="AB1017" s="109" t="str">
        <f>IF(编辑!AN1017="","",编辑!AN1017)</f>
        <v/>
      </c>
      <c r="AC1017" s="111" t="str">
        <f>IF(编辑!AO1017="","",编辑!AO1017)</f>
        <v/>
      </c>
    </row>
    <row r="1018" spans="1:29">
      <c r="A1018" s="109">
        <f>IF(编辑!A1018="","",编辑!A1018)</f>
        <v>140285</v>
      </c>
      <c r="B1018" s="109" t="str">
        <f>IF(编辑!B1018="","",编辑!B1018)</f>
        <v>通缉任务</v>
      </c>
      <c r="C1018" s="109">
        <f>IF(编辑!I1018="","",编辑!I1018)</f>
        <v>150</v>
      </c>
      <c r="D1018" s="109">
        <f>IF(编辑!J1018="","",编辑!J1018)</f>
        <v>0</v>
      </c>
      <c r="E1018" s="109" t="str">
        <f>IF(编辑!K1018="","",编辑!K1018)</f>
        <v/>
      </c>
      <c r="F1018" s="109">
        <f>IF(编辑!L1018="","",编辑!L1018)</f>
        <v>3001</v>
      </c>
      <c r="G1018" s="109">
        <f>IF(编辑!N1018="","",编辑!N1018)</f>
        <v>1</v>
      </c>
      <c r="H1018" s="109">
        <f>IF(编辑!O1018="","",编辑!O1018)</f>
        <v>1</v>
      </c>
      <c r="I1018" s="109">
        <f>IF(编辑!P1018="","",编辑!P1018)</f>
        <v>500</v>
      </c>
      <c r="J1018" s="109">
        <f>IF(编辑!Q1018="","",编辑!Q1018)</f>
        <v>3101</v>
      </c>
      <c r="K1018" s="109">
        <f>IF(编辑!S1018="","",编辑!S1018)</f>
        <v>1</v>
      </c>
      <c r="L1018" s="109">
        <f>IF(编辑!T1018="","",编辑!T1018)</f>
        <v>1</v>
      </c>
      <c r="M1018" s="109">
        <f>IF(编辑!U1018="","",编辑!U1018)</f>
        <v>500</v>
      </c>
      <c r="N1018" s="109">
        <f>IF(编辑!V1018="","",编辑!V1018)</f>
        <v>3401</v>
      </c>
      <c r="O1018" s="109">
        <f>IF(编辑!X1018="","",编辑!X1018)</f>
        <v>1</v>
      </c>
      <c r="P1018" s="109">
        <f>IF(编辑!Y1018="","",编辑!Y1018)</f>
        <v>1</v>
      </c>
      <c r="Q1018" s="109">
        <f>IF(编辑!Z1018="","",编辑!Z1018)</f>
        <v>500</v>
      </c>
      <c r="R1018" s="109" t="str">
        <f>IF(编辑!AA1018="","",编辑!AA1018)</f>
        <v/>
      </c>
      <c r="S1018" s="109" t="str">
        <f>IF(编辑!AC1018="","",编辑!AC1018)</f>
        <v/>
      </c>
      <c r="T1018" s="109" t="str">
        <f>IF(编辑!AD1018="","",编辑!AD1018)</f>
        <v/>
      </c>
      <c r="U1018" s="109" t="str">
        <f>IF(编辑!AE1018="","",编辑!AE1018)</f>
        <v/>
      </c>
      <c r="V1018" s="109" t="str">
        <f>IF(编辑!AF1018="","",编辑!AF1018)</f>
        <v/>
      </c>
      <c r="W1018" s="109" t="str">
        <f>IF(编辑!AH1018="","",编辑!AH1018)</f>
        <v/>
      </c>
      <c r="X1018" s="109" t="str">
        <f>IF(编辑!AI1018="","",编辑!AI1018)</f>
        <v/>
      </c>
      <c r="Y1018" s="109" t="str">
        <f>IF(编辑!AJ1018="","",编辑!AJ1018)</f>
        <v/>
      </c>
      <c r="Z1018" s="109" t="str">
        <f>IF(编辑!AK1018="","",编辑!AK1018)</f>
        <v/>
      </c>
      <c r="AA1018" s="109" t="str">
        <f>IF(编辑!AM1018="","",编辑!AM1018)</f>
        <v/>
      </c>
      <c r="AB1018" s="109" t="str">
        <f>IF(编辑!AN1018="","",编辑!AN1018)</f>
        <v/>
      </c>
      <c r="AC1018" s="111" t="str">
        <f>IF(编辑!AO1018="","",编辑!AO1018)</f>
        <v/>
      </c>
    </row>
    <row r="1019" spans="1:29">
      <c r="A1019" s="109">
        <f>IF(编辑!A1019="","",编辑!A1019)</f>
        <v>140286</v>
      </c>
      <c r="B1019" s="109" t="str">
        <f>IF(编辑!B1019="","",编辑!B1019)</f>
        <v>通缉任务</v>
      </c>
      <c r="C1019" s="109">
        <f>IF(编辑!I1019="","",编辑!I1019)</f>
        <v>230</v>
      </c>
      <c r="D1019" s="109">
        <f>IF(编辑!J1019="","",编辑!J1019)</f>
        <v>0</v>
      </c>
      <c r="E1019" s="109" t="str">
        <f>IF(编辑!K1019="","",编辑!K1019)</f>
        <v/>
      </c>
      <c r="F1019" s="109">
        <f>IF(编辑!L1019="","",编辑!L1019)</f>
        <v>3002</v>
      </c>
      <c r="G1019" s="109">
        <f>IF(编辑!N1019="","",编辑!N1019)</f>
        <v>1</v>
      </c>
      <c r="H1019" s="109">
        <f>IF(编辑!O1019="","",编辑!O1019)</f>
        <v>1</v>
      </c>
      <c r="I1019" s="109">
        <f>IF(编辑!P1019="","",编辑!P1019)</f>
        <v>300</v>
      </c>
      <c r="J1019" s="109">
        <f>IF(编辑!Q1019="","",编辑!Q1019)</f>
        <v>3102</v>
      </c>
      <c r="K1019" s="109">
        <f>IF(编辑!S1019="","",编辑!S1019)</f>
        <v>1</v>
      </c>
      <c r="L1019" s="109">
        <f>IF(编辑!T1019="","",编辑!T1019)</f>
        <v>1</v>
      </c>
      <c r="M1019" s="109">
        <f>IF(编辑!U1019="","",编辑!U1019)</f>
        <v>300</v>
      </c>
      <c r="N1019" s="109">
        <f>IF(编辑!V1019="","",编辑!V1019)</f>
        <v>3402</v>
      </c>
      <c r="O1019" s="109">
        <f>IF(编辑!X1019="","",编辑!X1019)</f>
        <v>1</v>
      </c>
      <c r="P1019" s="109">
        <f>IF(编辑!Y1019="","",编辑!Y1019)</f>
        <v>1</v>
      </c>
      <c r="Q1019" s="109">
        <f>IF(编辑!Z1019="","",编辑!Z1019)</f>
        <v>300</v>
      </c>
      <c r="R1019" s="109" t="str">
        <f>IF(编辑!AA1019="","",编辑!AA1019)</f>
        <v/>
      </c>
      <c r="S1019" s="109" t="str">
        <f>IF(编辑!AC1019="","",编辑!AC1019)</f>
        <v/>
      </c>
      <c r="T1019" s="109" t="str">
        <f>IF(编辑!AD1019="","",编辑!AD1019)</f>
        <v/>
      </c>
      <c r="U1019" s="109" t="str">
        <f>IF(编辑!AE1019="","",编辑!AE1019)</f>
        <v/>
      </c>
      <c r="V1019" s="109" t="str">
        <f>IF(编辑!AF1019="","",编辑!AF1019)</f>
        <v/>
      </c>
      <c r="W1019" s="109" t="str">
        <f>IF(编辑!AH1019="","",编辑!AH1019)</f>
        <v/>
      </c>
      <c r="X1019" s="109" t="str">
        <f>IF(编辑!AI1019="","",编辑!AI1019)</f>
        <v/>
      </c>
      <c r="Y1019" s="109" t="str">
        <f>IF(编辑!AJ1019="","",编辑!AJ1019)</f>
        <v/>
      </c>
      <c r="Z1019" s="109" t="str">
        <f>IF(编辑!AK1019="","",编辑!AK1019)</f>
        <v/>
      </c>
      <c r="AA1019" s="109" t="str">
        <f>IF(编辑!AM1019="","",编辑!AM1019)</f>
        <v/>
      </c>
      <c r="AB1019" s="109" t="str">
        <f>IF(编辑!AN1019="","",编辑!AN1019)</f>
        <v/>
      </c>
      <c r="AC1019" s="111" t="str">
        <f>IF(编辑!AO1019="","",编辑!AO1019)</f>
        <v/>
      </c>
    </row>
    <row r="1020" spans="1:29">
      <c r="A1020" s="109">
        <f>IF(编辑!A1020="","",编辑!A1020)</f>
        <v>140287</v>
      </c>
      <c r="B1020" s="109" t="str">
        <f>IF(编辑!B1020="","",编辑!B1020)</f>
        <v>通缉任务</v>
      </c>
      <c r="C1020" s="109">
        <f>IF(编辑!I1020="","",编辑!I1020)</f>
        <v>230</v>
      </c>
      <c r="D1020" s="109">
        <f>IF(编辑!J1020="","",编辑!J1020)</f>
        <v>0</v>
      </c>
      <c r="E1020" s="109" t="str">
        <f>IF(编辑!K1020="","",编辑!K1020)</f>
        <v/>
      </c>
      <c r="F1020" s="109">
        <f>IF(编辑!L1020="","",编辑!L1020)</f>
        <v>3002</v>
      </c>
      <c r="G1020" s="109">
        <f>IF(编辑!N1020="","",编辑!N1020)</f>
        <v>1</v>
      </c>
      <c r="H1020" s="109">
        <f>IF(编辑!O1020="","",编辑!O1020)</f>
        <v>1</v>
      </c>
      <c r="I1020" s="109">
        <f>IF(编辑!P1020="","",编辑!P1020)</f>
        <v>300</v>
      </c>
      <c r="J1020" s="109">
        <f>IF(编辑!Q1020="","",编辑!Q1020)</f>
        <v>3102</v>
      </c>
      <c r="K1020" s="109">
        <f>IF(编辑!S1020="","",编辑!S1020)</f>
        <v>1</v>
      </c>
      <c r="L1020" s="109">
        <f>IF(编辑!T1020="","",编辑!T1020)</f>
        <v>1</v>
      </c>
      <c r="M1020" s="109">
        <f>IF(编辑!U1020="","",编辑!U1020)</f>
        <v>300</v>
      </c>
      <c r="N1020" s="109">
        <f>IF(编辑!V1020="","",编辑!V1020)</f>
        <v>3402</v>
      </c>
      <c r="O1020" s="109">
        <f>IF(编辑!X1020="","",编辑!X1020)</f>
        <v>1</v>
      </c>
      <c r="P1020" s="109">
        <f>IF(编辑!Y1020="","",编辑!Y1020)</f>
        <v>1</v>
      </c>
      <c r="Q1020" s="109">
        <f>IF(编辑!Z1020="","",编辑!Z1020)</f>
        <v>300</v>
      </c>
      <c r="R1020" s="109" t="str">
        <f>IF(编辑!AA1020="","",编辑!AA1020)</f>
        <v/>
      </c>
      <c r="S1020" s="109" t="str">
        <f>IF(编辑!AC1020="","",编辑!AC1020)</f>
        <v/>
      </c>
      <c r="T1020" s="109" t="str">
        <f>IF(编辑!AD1020="","",编辑!AD1020)</f>
        <v/>
      </c>
      <c r="U1020" s="109" t="str">
        <f>IF(编辑!AE1020="","",编辑!AE1020)</f>
        <v/>
      </c>
      <c r="V1020" s="109" t="str">
        <f>IF(编辑!AF1020="","",编辑!AF1020)</f>
        <v/>
      </c>
      <c r="W1020" s="109" t="str">
        <f>IF(编辑!AH1020="","",编辑!AH1020)</f>
        <v/>
      </c>
      <c r="X1020" s="109" t="str">
        <f>IF(编辑!AI1020="","",编辑!AI1020)</f>
        <v/>
      </c>
      <c r="Y1020" s="109" t="str">
        <f>IF(编辑!AJ1020="","",编辑!AJ1020)</f>
        <v/>
      </c>
      <c r="Z1020" s="109" t="str">
        <f>IF(编辑!AK1020="","",编辑!AK1020)</f>
        <v/>
      </c>
      <c r="AA1020" s="109" t="str">
        <f>IF(编辑!AM1020="","",编辑!AM1020)</f>
        <v/>
      </c>
      <c r="AB1020" s="109" t="str">
        <f>IF(编辑!AN1020="","",编辑!AN1020)</f>
        <v/>
      </c>
      <c r="AC1020" s="111" t="str">
        <f>IF(编辑!AO1020="","",编辑!AO1020)</f>
        <v/>
      </c>
    </row>
    <row r="1021" spans="1:29">
      <c r="A1021" s="109">
        <f>IF(编辑!A1021="","",编辑!A1021)</f>
        <v>140288</v>
      </c>
      <c r="B1021" s="109" t="str">
        <f>IF(编辑!B1021="","",编辑!B1021)</f>
        <v>通缉任务</v>
      </c>
      <c r="C1021" s="109">
        <f>IF(编辑!I1021="","",编辑!I1021)</f>
        <v>230</v>
      </c>
      <c r="D1021" s="109">
        <f>IF(编辑!J1021="","",编辑!J1021)</f>
        <v>0</v>
      </c>
      <c r="E1021" s="109" t="str">
        <f>IF(编辑!K1021="","",编辑!K1021)</f>
        <v/>
      </c>
      <c r="F1021" s="109">
        <f>IF(编辑!L1021="","",编辑!L1021)</f>
        <v>3002</v>
      </c>
      <c r="G1021" s="109">
        <f>IF(编辑!N1021="","",编辑!N1021)</f>
        <v>1</v>
      </c>
      <c r="H1021" s="109">
        <f>IF(编辑!O1021="","",编辑!O1021)</f>
        <v>1</v>
      </c>
      <c r="I1021" s="109">
        <f>IF(编辑!P1021="","",编辑!P1021)</f>
        <v>300</v>
      </c>
      <c r="J1021" s="109">
        <f>IF(编辑!Q1021="","",编辑!Q1021)</f>
        <v>3102</v>
      </c>
      <c r="K1021" s="109">
        <f>IF(编辑!S1021="","",编辑!S1021)</f>
        <v>1</v>
      </c>
      <c r="L1021" s="109">
        <f>IF(编辑!T1021="","",编辑!T1021)</f>
        <v>1</v>
      </c>
      <c r="M1021" s="109">
        <f>IF(编辑!U1021="","",编辑!U1021)</f>
        <v>300</v>
      </c>
      <c r="N1021" s="109">
        <f>IF(编辑!V1021="","",编辑!V1021)</f>
        <v>3402</v>
      </c>
      <c r="O1021" s="109">
        <f>IF(编辑!X1021="","",编辑!X1021)</f>
        <v>1</v>
      </c>
      <c r="P1021" s="109">
        <f>IF(编辑!Y1021="","",编辑!Y1021)</f>
        <v>1</v>
      </c>
      <c r="Q1021" s="109">
        <f>IF(编辑!Z1021="","",编辑!Z1021)</f>
        <v>300</v>
      </c>
      <c r="R1021" s="109" t="str">
        <f>IF(编辑!AA1021="","",编辑!AA1021)</f>
        <v/>
      </c>
      <c r="S1021" s="109" t="str">
        <f>IF(编辑!AC1021="","",编辑!AC1021)</f>
        <v/>
      </c>
      <c r="T1021" s="109" t="str">
        <f>IF(编辑!AD1021="","",编辑!AD1021)</f>
        <v/>
      </c>
      <c r="U1021" s="109" t="str">
        <f>IF(编辑!AE1021="","",编辑!AE1021)</f>
        <v/>
      </c>
      <c r="V1021" s="109" t="str">
        <f>IF(编辑!AF1021="","",编辑!AF1021)</f>
        <v/>
      </c>
      <c r="W1021" s="109" t="str">
        <f>IF(编辑!AH1021="","",编辑!AH1021)</f>
        <v/>
      </c>
      <c r="X1021" s="109" t="str">
        <f>IF(编辑!AI1021="","",编辑!AI1021)</f>
        <v/>
      </c>
      <c r="Y1021" s="109" t="str">
        <f>IF(编辑!AJ1021="","",编辑!AJ1021)</f>
        <v/>
      </c>
      <c r="Z1021" s="109" t="str">
        <f>IF(编辑!AK1021="","",编辑!AK1021)</f>
        <v/>
      </c>
      <c r="AA1021" s="109" t="str">
        <f>IF(编辑!AM1021="","",编辑!AM1021)</f>
        <v/>
      </c>
      <c r="AB1021" s="109" t="str">
        <f>IF(编辑!AN1021="","",编辑!AN1021)</f>
        <v/>
      </c>
      <c r="AC1021" s="111" t="str">
        <f>IF(编辑!AO1021="","",编辑!AO1021)</f>
        <v/>
      </c>
    </row>
    <row r="1022" spans="1:29">
      <c r="A1022" s="109">
        <f>IF(编辑!A1022="","",编辑!A1022)</f>
        <v>140289</v>
      </c>
      <c r="B1022" s="109" t="str">
        <f>IF(编辑!B1022="","",编辑!B1022)</f>
        <v>通缉任务</v>
      </c>
      <c r="C1022" s="109">
        <f>IF(编辑!I1022="","",编辑!I1022)</f>
        <v>230</v>
      </c>
      <c r="D1022" s="109">
        <f>IF(编辑!J1022="","",编辑!J1022)</f>
        <v>0</v>
      </c>
      <c r="E1022" s="109" t="str">
        <f>IF(编辑!K1022="","",编辑!K1022)</f>
        <v/>
      </c>
      <c r="F1022" s="109">
        <f>IF(编辑!L1022="","",编辑!L1022)</f>
        <v>3002</v>
      </c>
      <c r="G1022" s="109">
        <f>IF(编辑!N1022="","",编辑!N1022)</f>
        <v>1</v>
      </c>
      <c r="H1022" s="109">
        <f>IF(编辑!O1022="","",编辑!O1022)</f>
        <v>1</v>
      </c>
      <c r="I1022" s="109">
        <f>IF(编辑!P1022="","",编辑!P1022)</f>
        <v>300</v>
      </c>
      <c r="J1022" s="109">
        <f>IF(编辑!Q1022="","",编辑!Q1022)</f>
        <v>3102</v>
      </c>
      <c r="K1022" s="109">
        <f>IF(编辑!S1022="","",编辑!S1022)</f>
        <v>1</v>
      </c>
      <c r="L1022" s="109">
        <f>IF(编辑!T1022="","",编辑!T1022)</f>
        <v>1</v>
      </c>
      <c r="M1022" s="109">
        <f>IF(编辑!U1022="","",编辑!U1022)</f>
        <v>300</v>
      </c>
      <c r="N1022" s="109">
        <f>IF(编辑!V1022="","",编辑!V1022)</f>
        <v>3402</v>
      </c>
      <c r="O1022" s="109">
        <f>IF(编辑!X1022="","",编辑!X1022)</f>
        <v>1</v>
      </c>
      <c r="P1022" s="109">
        <f>IF(编辑!Y1022="","",编辑!Y1022)</f>
        <v>1</v>
      </c>
      <c r="Q1022" s="109">
        <f>IF(编辑!Z1022="","",编辑!Z1022)</f>
        <v>300</v>
      </c>
      <c r="R1022" s="109" t="str">
        <f>IF(编辑!AA1022="","",编辑!AA1022)</f>
        <v/>
      </c>
      <c r="S1022" s="109" t="str">
        <f>IF(编辑!AC1022="","",编辑!AC1022)</f>
        <v/>
      </c>
      <c r="T1022" s="109" t="str">
        <f>IF(编辑!AD1022="","",编辑!AD1022)</f>
        <v/>
      </c>
      <c r="U1022" s="109" t="str">
        <f>IF(编辑!AE1022="","",编辑!AE1022)</f>
        <v/>
      </c>
      <c r="V1022" s="109" t="str">
        <f>IF(编辑!AF1022="","",编辑!AF1022)</f>
        <v/>
      </c>
      <c r="W1022" s="109" t="str">
        <f>IF(编辑!AH1022="","",编辑!AH1022)</f>
        <v/>
      </c>
      <c r="X1022" s="109" t="str">
        <f>IF(编辑!AI1022="","",编辑!AI1022)</f>
        <v/>
      </c>
      <c r="Y1022" s="109" t="str">
        <f>IF(编辑!AJ1022="","",编辑!AJ1022)</f>
        <v/>
      </c>
      <c r="Z1022" s="109" t="str">
        <f>IF(编辑!AK1022="","",编辑!AK1022)</f>
        <v/>
      </c>
      <c r="AA1022" s="109" t="str">
        <f>IF(编辑!AM1022="","",编辑!AM1022)</f>
        <v/>
      </c>
      <c r="AB1022" s="109" t="str">
        <f>IF(编辑!AN1022="","",编辑!AN1022)</f>
        <v/>
      </c>
      <c r="AC1022" s="111" t="str">
        <f>IF(编辑!AO1022="","",编辑!AO1022)</f>
        <v/>
      </c>
    </row>
    <row r="1023" spans="1:29">
      <c r="A1023" s="109">
        <f>IF(编辑!A1023="","",编辑!A1023)</f>
        <v>140290</v>
      </c>
      <c r="B1023" s="109" t="str">
        <f>IF(编辑!B1023="","",编辑!B1023)</f>
        <v>通缉任务</v>
      </c>
      <c r="C1023" s="109">
        <f>IF(编辑!I1023="","",编辑!I1023)</f>
        <v>230</v>
      </c>
      <c r="D1023" s="109">
        <f>IF(编辑!J1023="","",编辑!J1023)</f>
        <v>0</v>
      </c>
      <c r="E1023" s="109" t="str">
        <f>IF(编辑!K1023="","",编辑!K1023)</f>
        <v/>
      </c>
      <c r="F1023" s="109">
        <f>IF(编辑!L1023="","",编辑!L1023)</f>
        <v>3002</v>
      </c>
      <c r="G1023" s="109">
        <f>IF(编辑!N1023="","",编辑!N1023)</f>
        <v>1</v>
      </c>
      <c r="H1023" s="109">
        <f>IF(编辑!O1023="","",编辑!O1023)</f>
        <v>1</v>
      </c>
      <c r="I1023" s="109">
        <f>IF(编辑!P1023="","",编辑!P1023)</f>
        <v>300</v>
      </c>
      <c r="J1023" s="109">
        <f>IF(编辑!Q1023="","",编辑!Q1023)</f>
        <v>3102</v>
      </c>
      <c r="K1023" s="109">
        <f>IF(编辑!S1023="","",编辑!S1023)</f>
        <v>1</v>
      </c>
      <c r="L1023" s="109">
        <f>IF(编辑!T1023="","",编辑!T1023)</f>
        <v>1</v>
      </c>
      <c r="M1023" s="109">
        <f>IF(编辑!U1023="","",编辑!U1023)</f>
        <v>300</v>
      </c>
      <c r="N1023" s="109">
        <f>IF(编辑!V1023="","",编辑!V1023)</f>
        <v>3402</v>
      </c>
      <c r="O1023" s="109">
        <f>IF(编辑!X1023="","",编辑!X1023)</f>
        <v>1</v>
      </c>
      <c r="P1023" s="109">
        <f>IF(编辑!Y1023="","",编辑!Y1023)</f>
        <v>1</v>
      </c>
      <c r="Q1023" s="109">
        <f>IF(编辑!Z1023="","",编辑!Z1023)</f>
        <v>300</v>
      </c>
      <c r="R1023" s="109" t="str">
        <f>IF(编辑!AA1023="","",编辑!AA1023)</f>
        <v/>
      </c>
      <c r="S1023" s="109" t="str">
        <f>IF(编辑!AC1023="","",编辑!AC1023)</f>
        <v/>
      </c>
      <c r="T1023" s="109" t="str">
        <f>IF(编辑!AD1023="","",编辑!AD1023)</f>
        <v/>
      </c>
      <c r="U1023" s="109" t="str">
        <f>IF(编辑!AE1023="","",编辑!AE1023)</f>
        <v/>
      </c>
      <c r="V1023" s="109" t="str">
        <f>IF(编辑!AF1023="","",编辑!AF1023)</f>
        <v/>
      </c>
      <c r="W1023" s="109" t="str">
        <f>IF(编辑!AH1023="","",编辑!AH1023)</f>
        <v/>
      </c>
      <c r="X1023" s="109" t="str">
        <f>IF(编辑!AI1023="","",编辑!AI1023)</f>
        <v/>
      </c>
      <c r="Y1023" s="109" t="str">
        <f>IF(编辑!AJ1023="","",编辑!AJ1023)</f>
        <v/>
      </c>
      <c r="Z1023" s="109" t="str">
        <f>IF(编辑!AK1023="","",编辑!AK1023)</f>
        <v/>
      </c>
      <c r="AA1023" s="109" t="str">
        <f>IF(编辑!AM1023="","",编辑!AM1023)</f>
        <v/>
      </c>
      <c r="AB1023" s="109" t="str">
        <f>IF(编辑!AN1023="","",编辑!AN1023)</f>
        <v/>
      </c>
      <c r="AC1023" s="111" t="str">
        <f>IF(编辑!AO1023="","",编辑!AO1023)</f>
        <v/>
      </c>
    </row>
    <row r="1024" spans="1:29">
      <c r="A1024" s="109">
        <f>IF(编辑!A1024="","",编辑!A1024)</f>
        <v>140291</v>
      </c>
      <c r="B1024" s="109" t="str">
        <f>IF(编辑!B1024="","",编辑!B1024)</f>
        <v>通缉任务</v>
      </c>
      <c r="C1024" s="109">
        <f>IF(编辑!I1024="","",编辑!I1024)</f>
        <v>230</v>
      </c>
      <c r="D1024" s="109">
        <f>IF(编辑!J1024="","",编辑!J1024)</f>
        <v>0</v>
      </c>
      <c r="E1024" s="109" t="str">
        <f>IF(编辑!K1024="","",编辑!K1024)</f>
        <v/>
      </c>
      <c r="F1024" s="109">
        <f>IF(编辑!L1024="","",编辑!L1024)</f>
        <v>3002</v>
      </c>
      <c r="G1024" s="109">
        <f>IF(编辑!N1024="","",编辑!N1024)</f>
        <v>1</v>
      </c>
      <c r="H1024" s="109">
        <f>IF(编辑!O1024="","",编辑!O1024)</f>
        <v>1</v>
      </c>
      <c r="I1024" s="109">
        <f>IF(编辑!P1024="","",编辑!P1024)</f>
        <v>300</v>
      </c>
      <c r="J1024" s="109">
        <f>IF(编辑!Q1024="","",编辑!Q1024)</f>
        <v>3102</v>
      </c>
      <c r="K1024" s="109">
        <f>IF(编辑!S1024="","",编辑!S1024)</f>
        <v>1</v>
      </c>
      <c r="L1024" s="109">
        <f>IF(编辑!T1024="","",编辑!T1024)</f>
        <v>1</v>
      </c>
      <c r="M1024" s="109">
        <f>IF(编辑!U1024="","",编辑!U1024)</f>
        <v>300</v>
      </c>
      <c r="N1024" s="109">
        <f>IF(编辑!V1024="","",编辑!V1024)</f>
        <v>3402</v>
      </c>
      <c r="O1024" s="109">
        <f>IF(编辑!X1024="","",编辑!X1024)</f>
        <v>1</v>
      </c>
      <c r="P1024" s="109">
        <f>IF(编辑!Y1024="","",编辑!Y1024)</f>
        <v>1</v>
      </c>
      <c r="Q1024" s="109">
        <f>IF(编辑!Z1024="","",编辑!Z1024)</f>
        <v>300</v>
      </c>
      <c r="R1024" s="109" t="str">
        <f>IF(编辑!AA1024="","",编辑!AA1024)</f>
        <v/>
      </c>
      <c r="S1024" s="109" t="str">
        <f>IF(编辑!AC1024="","",编辑!AC1024)</f>
        <v/>
      </c>
      <c r="T1024" s="109" t="str">
        <f>IF(编辑!AD1024="","",编辑!AD1024)</f>
        <v/>
      </c>
      <c r="U1024" s="109" t="str">
        <f>IF(编辑!AE1024="","",编辑!AE1024)</f>
        <v/>
      </c>
      <c r="V1024" s="109" t="str">
        <f>IF(编辑!AF1024="","",编辑!AF1024)</f>
        <v/>
      </c>
      <c r="W1024" s="109" t="str">
        <f>IF(编辑!AH1024="","",编辑!AH1024)</f>
        <v/>
      </c>
      <c r="X1024" s="109" t="str">
        <f>IF(编辑!AI1024="","",编辑!AI1024)</f>
        <v/>
      </c>
      <c r="Y1024" s="109" t="str">
        <f>IF(编辑!AJ1024="","",编辑!AJ1024)</f>
        <v/>
      </c>
      <c r="Z1024" s="109" t="str">
        <f>IF(编辑!AK1024="","",编辑!AK1024)</f>
        <v/>
      </c>
      <c r="AA1024" s="109" t="str">
        <f>IF(编辑!AM1024="","",编辑!AM1024)</f>
        <v/>
      </c>
      <c r="AB1024" s="109" t="str">
        <f>IF(编辑!AN1024="","",编辑!AN1024)</f>
        <v/>
      </c>
      <c r="AC1024" s="111" t="str">
        <f>IF(编辑!AO1024="","",编辑!AO1024)</f>
        <v/>
      </c>
    </row>
    <row r="1025" spans="1:29">
      <c r="A1025" s="109">
        <f>IF(编辑!A1025="","",编辑!A1025)</f>
        <v>140292</v>
      </c>
      <c r="B1025" s="109" t="str">
        <f>IF(编辑!B1025="","",编辑!B1025)</f>
        <v>通缉任务</v>
      </c>
      <c r="C1025" s="109">
        <f>IF(编辑!I1025="","",编辑!I1025)</f>
        <v>230</v>
      </c>
      <c r="D1025" s="109">
        <f>IF(编辑!J1025="","",编辑!J1025)</f>
        <v>0</v>
      </c>
      <c r="E1025" s="109" t="str">
        <f>IF(编辑!K1025="","",编辑!K1025)</f>
        <v/>
      </c>
      <c r="F1025" s="109">
        <f>IF(编辑!L1025="","",编辑!L1025)</f>
        <v>3002</v>
      </c>
      <c r="G1025" s="109">
        <f>IF(编辑!N1025="","",编辑!N1025)</f>
        <v>1</v>
      </c>
      <c r="H1025" s="109">
        <f>IF(编辑!O1025="","",编辑!O1025)</f>
        <v>1</v>
      </c>
      <c r="I1025" s="109">
        <f>IF(编辑!P1025="","",编辑!P1025)</f>
        <v>300</v>
      </c>
      <c r="J1025" s="109">
        <f>IF(编辑!Q1025="","",编辑!Q1025)</f>
        <v>3102</v>
      </c>
      <c r="K1025" s="109">
        <f>IF(编辑!S1025="","",编辑!S1025)</f>
        <v>1</v>
      </c>
      <c r="L1025" s="109">
        <f>IF(编辑!T1025="","",编辑!T1025)</f>
        <v>1</v>
      </c>
      <c r="M1025" s="109">
        <f>IF(编辑!U1025="","",编辑!U1025)</f>
        <v>300</v>
      </c>
      <c r="N1025" s="109">
        <f>IF(编辑!V1025="","",编辑!V1025)</f>
        <v>3402</v>
      </c>
      <c r="O1025" s="109">
        <f>IF(编辑!X1025="","",编辑!X1025)</f>
        <v>1</v>
      </c>
      <c r="P1025" s="109">
        <f>IF(编辑!Y1025="","",编辑!Y1025)</f>
        <v>1</v>
      </c>
      <c r="Q1025" s="109">
        <f>IF(编辑!Z1025="","",编辑!Z1025)</f>
        <v>300</v>
      </c>
      <c r="R1025" s="109" t="str">
        <f>IF(编辑!AA1025="","",编辑!AA1025)</f>
        <v/>
      </c>
      <c r="S1025" s="109" t="str">
        <f>IF(编辑!AC1025="","",编辑!AC1025)</f>
        <v/>
      </c>
      <c r="T1025" s="109" t="str">
        <f>IF(编辑!AD1025="","",编辑!AD1025)</f>
        <v/>
      </c>
      <c r="U1025" s="109" t="str">
        <f>IF(编辑!AE1025="","",编辑!AE1025)</f>
        <v/>
      </c>
      <c r="V1025" s="109" t="str">
        <f>IF(编辑!AF1025="","",编辑!AF1025)</f>
        <v/>
      </c>
      <c r="W1025" s="109" t="str">
        <f>IF(编辑!AH1025="","",编辑!AH1025)</f>
        <v/>
      </c>
      <c r="X1025" s="109" t="str">
        <f>IF(编辑!AI1025="","",编辑!AI1025)</f>
        <v/>
      </c>
      <c r="Y1025" s="109" t="str">
        <f>IF(编辑!AJ1025="","",编辑!AJ1025)</f>
        <v/>
      </c>
      <c r="Z1025" s="109" t="str">
        <f>IF(编辑!AK1025="","",编辑!AK1025)</f>
        <v/>
      </c>
      <c r="AA1025" s="109" t="str">
        <f>IF(编辑!AM1025="","",编辑!AM1025)</f>
        <v/>
      </c>
      <c r="AB1025" s="109" t="str">
        <f>IF(编辑!AN1025="","",编辑!AN1025)</f>
        <v/>
      </c>
      <c r="AC1025" s="111" t="str">
        <f>IF(编辑!AO1025="","",编辑!AO1025)</f>
        <v/>
      </c>
    </row>
    <row r="1026" spans="1:29">
      <c r="A1026" s="109">
        <f>IF(编辑!A1026="","",编辑!A1026)</f>
        <v>140293</v>
      </c>
      <c r="B1026" s="109" t="str">
        <f>IF(编辑!B1026="","",编辑!B1026)</f>
        <v>通缉任务</v>
      </c>
      <c r="C1026" s="109">
        <f>IF(编辑!I1026="","",编辑!I1026)</f>
        <v>230</v>
      </c>
      <c r="D1026" s="109">
        <f>IF(编辑!J1026="","",编辑!J1026)</f>
        <v>0</v>
      </c>
      <c r="E1026" s="109" t="str">
        <f>IF(编辑!K1026="","",编辑!K1026)</f>
        <v/>
      </c>
      <c r="F1026" s="109">
        <f>IF(编辑!L1026="","",编辑!L1026)</f>
        <v>3002</v>
      </c>
      <c r="G1026" s="109">
        <f>IF(编辑!N1026="","",编辑!N1026)</f>
        <v>1</v>
      </c>
      <c r="H1026" s="109">
        <f>IF(编辑!O1026="","",编辑!O1026)</f>
        <v>1</v>
      </c>
      <c r="I1026" s="109">
        <f>IF(编辑!P1026="","",编辑!P1026)</f>
        <v>300</v>
      </c>
      <c r="J1026" s="109">
        <f>IF(编辑!Q1026="","",编辑!Q1026)</f>
        <v>3102</v>
      </c>
      <c r="K1026" s="109">
        <f>IF(编辑!S1026="","",编辑!S1026)</f>
        <v>1</v>
      </c>
      <c r="L1026" s="109">
        <f>IF(编辑!T1026="","",编辑!T1026)</f>
        <v>1</v>
      </c>
      <c r="M1026" s="109">
        <f>IF(编辑!U1026="","",编辑!U1026)</f>
        <v>300</v>
      </c>
      <c r="N1026" s="109">
        <f>IF(编辑!V1026="","",编辑!V1026)</f>
        <v>3402</v>
      </c>
      <c r="O1026" s="109">
        <f>IF(编辑!X1026="","",编辑!X1026)</f>
        <v>1</v>
      </c>
      <c r="P1026" s="109">
        <f>IF(编辑!Y1026="","",编辑!Y1026)</f>
        <v>1</v>
      </c>
      <c r="Q1026" s="109">
        <f>IF(编辑!Z1026="","",编辑!Z1026)</f>
        <v>300</v>
      </c>
      <c r="R1026" s="109" t="str">
        <f>IF(编辑!AA1026="","",编辑!AA1026)</f>
        <v/>
      </c>
      <c r="S1026" s="109" t="str">
        <f>IF(编辑!AC1026="","",编辑!AC1026)</f>
        <v/>
      </c>
      <c r="T1026" s="109" t="str">
        <f>IF(编辑!AD1026="","",编辑!AD1026)</f>
        <v/>
      </c>
      <c r="U1026" s="109" t="str">
        <f>IF(编辑!AE1026="","",编辑!AE1026)</f>
        <v/>
      </c>
      <c r="V1026" s="109" t="str">
        <f>IF(编辑!AF1026="","",编辑!AF1026)</f>
        <v/>
      </c>
      <c r="W1026" s="109" t="str">
        <f>IF(编辑!AH1026="","",编辑!AH1026)</f>
        <v/>
      </c>
      <c r="X1026" s="109" t="str">
        <f>IF(编辑!AI1026="","",编辑!AI1026)</f>
        <v/>
      </c>
      <c r="Y1026" s="109" t="str">
        <f>IF(编辑!AJ1026="","",编辑!AJ1026)</f>
        <v/>
      </c>
      <c r="Z1026" s="109" t="str">
        <f>IF(编辑!AK1026="","",编辑!AK1026)</f>
        <v/>
      </c>
      <c r="AA1026" s="109" t="str">
        <f>IF(编辑!AM1026="","",编辑!AM1026)</f>
        <v/>
      </c>
      <c r="AB1026" s="109" t="str">
        <f>IF(编辑!AN1026="","",编辑!AN1026)</f>
        <v/>
      </c>
      <c r="AC1026" s="111" t="str">
        <f>IF(编辑!AO1026="","",编辑!AO1026)</f>
        <v/>
      </c>
    </row>
    <row r="1027" spans="1:29">
      <c r="A1027" s="109">
        <f>IF(编辑!A1027="","",编辑!A1027)</f>
        <v>140294</v>
      </c>
      <c r="B1027" s="109" t="str">
        <f>IF(编辑!B1027="","",编辑!B1027)</f>
        <v>通缉任务</v>
      </c>
      <c r="C1027" s="109">
        <f>IF(编辑!I1027="","",编辑!I1027)</f>
        <v>230</v>
      </c>
      <c r="D1027" s="109">
        <f>IF(编辑!J1027="","",编辑!J1027)</f>
        <v>0</v>
      </c>
      <c r="E1027" s="109" t="str">
        <f>IF(编辑!K1027="","",编辑!K1027)</f>
        <v/>
      </c>
      <c r="F1027" s="109">
        <f>IF(编辑!L1027="","",编辑!L1027)</f>
        <v>3002</v>
      </c>
      <c r="G1027" s="109">
        <f>IF(编辑!N1027="","",编辑!N1027)</f>
        <v>1</v>
      </c>
      <c r="H1027" s="109">
        <f>IF(编辑!O1027="","",编辑!O1027)</f>
        <v>1</v>
      </c>
      <c r="I1027" s="109">
        <f>IF(编辑!P1027="","",编辑!P1027)</f>
        <v>300</v>
      </c>
      <c r="J1027" s="109">
        <f>IF(编辑!Q1027="","",编辑!Q1027)</f>
        <v>3102</v>
      </c>
      <c r="K1027" s="109">
        <f>IF(编辑!S1027="","",编辑!S1027)</f>
        <v>1</v>
      </c>
      <c r="L1027" s="109">
        <f>IF(编辑!T1027="","",编辑!T1027)</f>
        <v>1</v>
      </c>
      <c r="M1027" s="109">
        <f>IF(编辑!U1027="","",编辑!U1027)</f>
        <v>300</v>
      </c>
      <c r="N1027" s="109">
        <f>IF(编辑!V1027="","",编辑!V1027)</f>
        <v>3402</v>
      </c>
      <c r="O1027" s="109">
        <f>IF(编辑!X1027="","",编辑!X1027)</f>
        <v>1</v>
      </c>
      <c r="P1027" s="109">
        <f>IF(编辑!Y1027="","",编辑!Y1027)</f>
        <v>1</v>
      </c>
      <c r="Q1027" s="109">
        <f>IF(编辑!Z1027="","",编辑!Z1027)</f>
        <v>300</v>
      </c>
      <c r="R1027" s="109" t="str">
        <f>IF(编辑!AA1027="","",编辑!AA1027)</f>
        <v/>
      </c>
      <c r="S1027" s="109" t="str">
        <f>IF(编辑!AC1027="","",编辑!AC1027)</f>
        <v/>
      </c>
      <c r="T1027" s="109" t="str">
        <f>IF(编辑!AD1027="","",编辑!AD1027)</f>
        <v/>
      </c>
      <c r="U1027" s="109" t="str">
        <f>IF(编辑!AE1027="","",编辑!AE1027)</f>
        <v/>
      </c>
      <c r="V1027" s="109" t="str">
        <f>IF(编辑!AF1027="","",编辑!AF1027)</f>
        <v/>
      </c>
      <c r="W1027" s="109" t="str">
        <f>IF(编辑!AH1027="","",编辑!AH1027)</f>
        <v/>
      </c>
      <c r="X1027" s="109" t="str">
        <f>IF(编辑!AI1027="","",编辑!AI1027)</f>
        <v/>
      </c>
      <c r="Y1027" s="109" t="str">
        <f>IF(编辑!AJ1027="","",编辑!AJ1027)</f>
        <v/>
      </c>
      <c r="Z1027" s="109" t="str">
        <f>IF(编辑!AK1027="","",编辑!AK1027)</f>
        <v/>
      </c>
      <c r="AA1027" s="109" t="str">
        <f>IF(编辑!AM1027="","",编辑!AM1027)</f>
        <v/>
      </c>
      <c r="AB1027" s="109" t="str">
        <f>IF(编辑!AN1027="","",编辑!AN1027)</f>
        <v/>
      </c>
      <c r="AC1027" s="111" t="str">
        <f>IF(编辑!AO1027="","",编辑!AO1027)</f>
        <v/>
      </c>
    </row>
    <row r="1028" spans="1:29">
      <c r="A1028" s="109">
        <f>IF(编辑!A1028="","",编辑!A1028)</f>
        <v>140295</v>
      </c>
      <c r="B1028" s="109" t="str">
        <f>IF(编辑!B1028="","",编辑!B1028)</f>
        <v>通缉任务</v>
      </c>
      <c r="C1028" s="109">
        <f>IF(编辑!I1028="","",编辑!I1028)</f>
        <v>230</v>
      </c>
      <c r="D1028" s="109">
        <f>IF(编辑!J1028="","",编辑!J1028)</f>
        <v>0</v>
      </c>
      <c r="E1028" s="109" t="str">
        <f>IF(编辑!K1028="","",编辑!K1028)</f>
        <v/>
      </c>
      <c r="F1028" s="109">
        <f>IF(编辑!L1028="","",编辑!L1028)</f>
        <v>3002</v>
      </c>
      <c r="G1028" s="109">
        <f>IF(编辑!N1028="","",编辑!N1028)</f>
        <v>1</v>
      </c>
      <c r="H1028" s="109">
        <f>IF(编辑!O1028="","",编辑!O1028)</f>
        <v>1</v>
      </c>
      <c r="I1028" s="109">
        <f>IF(编辑!P1028="","",编辑!P1028)</f>
        <v>300</v>
      </c>
      <c r="J1028" s="109">
        <f>IF(编辑!Q1028="","",编辑!Q1028)</f>
        <v>3102</v>
      </c>
      <c r="K1028" s="109">
        <f>IF(编辑!S1028="","",编辑!S1028)</f>
        <v>1</v>
      </c>
      <c r="L1028" s="109">
        <f>IF(编辑!T1028="","",编辑!T1028)</f>
        <v>1</v>
      </c>
      <c r="M1028" s="109">
        <f>IF(编辑!U1028="","",编辑!U1028)</f>
        <v>300</v>
      </c>
      <c r="N1028" s="109">
        <f>IF(编辑!V1028="","",编辑!V1028)</f>
        <v>3402</v>
      </c>
      <c r="O1028" s="109">
        <f>IF(编辑!X1028="","",编辑!X1028)</f>
        <v>1</v>
      </c>
      <c r="P1028" s="109">
        <f>IF(编辑!Y1028="","",编辑!Y1028)</f>
        <v>1</v>
      </c>
      <c r="Q1028" s="109">
        <f>IF(编辑!Z1028="","",编辑!Z1028)</f>
        <v>300</v>
      </c>
      <c r="R1028" s="109" t="str">
        <f>IF(编辑!AA1028="","",编辑!AA1028)</f>
        <v/>
      </c>
      <c r="S1028" s="109" t="str">
        <f>IF(编辑!AC1028="","",编辑!AC1028)</f>
        <v/>
      </c>
      <c r="T1028" s="109" t="str">
        <f>IF(编辑!AD1028="","",编辑!AD1028)</f>
        <v/>
      </c>
      <c r="U1028" s="109" t="str">
        <f>IF(编辑!AE1028="","",编辑!AE1028)</f>
        <v/>
      </c>
      <c r="V1028" s="109" t="str">
        <f>IF(编辑!AF1028="","",编辑!AF1028)</f>
        <v/>
      </c>
      <c r="W1028" s="109" t="str">
        <f>IF(编辑!AH1028="","",编辑!AH1028)</f>
        <v/>
      </c>
      <c r="X1028" s="109" t="str">
        <f>IF(编辑!AI1028="","",编辑!AI1028)</f>
        <v/>
      </c>
      <c r="Y1028" s="109" t="str">
        <f>IF(编辑!AJ1028="","",编辑!AJ1028)</f>
        <v/>
      </c>
      <c r="Z1028" s="109" t="str">
        <f>IF(编辑!AK1028="","",编辑!AK1028)</f>
        <v/>
      </c>
      <c r="AA1028" s="109" t="str">
        <f>IF(编辑!AM1028="","",编辑!AM1028)</f>
        <v/>
      </c>
      <c r="AB1028" s="109" t="str">
        <f>IF(编辑!AN1028="","",编辑!AN1028)</f>
        <v/>
      </c>
      <c r="AC1028" s="111" t="str">
        <f>IF(编辑!AO1028="","",编辑!AO1028)</f>
        <v/>
      </c>
    </row>
    <row r="1029" spans="1:29">
      <c r="A1029" s="109">
        <f>IF(编辑!A1029="","",编辑!A1029)</f>
        <v>140296</v>
      </c>
      <c r="B1029" s="109" t="str">
        <f>IF(编辑!B1029="","",编辑!B1029)</f>
        <v>通缉任务</v>
      </c>
      <c r="C1029" s="109">
        <f>IF(编辑!I1029="","",编辑!I1029)</f>
        <v>230</v>
      </c>
      <c r="D1029" s="109">
        <f>IF(编辑!J1029="","",编辑!J1029)</f>
        <v>0</v>
      </c>
      <c r="E1029" s="109" t="str">
        <f>IF(编辑!K1029="","",编辑!K1029)</f>
        <v/>
      </c>
      <c r="F1029" s="109">
        <f>IF(编辑!L1029="","",编辑!L1029)</f>
        <v>3002</v>
      </c>
      <c r="G1029" s="109">
        <f>IF(编辑!N1029="","",编辑!N1029)</f>
        <v>1</v>
      </c>
      <c r="H1029" s="109">
        <f>IF(编辑!O1029="","",编辑!O1029)</f>
        <v>1</v>
      </c>
      <c r="I1029" s="109">
        <f>IF(编辑!P1029="","",编辑!P1029)</f>
        <v>300</v>
      </c>
      <c r="J1029" s="109">
        <f>IF(编辑!Q1029="","",编辑!Q1029)</f>
        <v>3102</v>
      </c>
      <c r="K1029" s="109">
        <f>IF(编辑!S1029="","",编辑!S1029)</f>
        <v>1</v>
      </c>
      <c r="L1029" s="109">
        <f>IF(编辑!T1029="","",编辑!T1029)</f>
        <v>1</v>
      </c>
      <c r="M1029" s="109">
        <f>IF(编辑!U1029="","",编辑!U1029)</f>
        <v>300</v>
      </c>
      <c r="N1029" s="109">
        <f>IF(编辑!V1029="","",编辑!V1029)</f>
        <v>3402</v>
      </c>
      <c r="O1029" s="109">
        <f>IF(编辑!X1029="","",编辑!X1029)</f>
        <v>1</v>
      </c>
      <c r="P1029" s="109">
        <f>IF(编辑!Y1029="","",编辑!Y1029)</f>
        <v>1</v>
      </c>
      <c r="Q1029" s="109">
        <f>IF(编辑!Z1029="","",编辑!Z1029)</f>
        <v>300</v>
      </c>
      <c r="R1029" s="109" t="str">
        <f>IF(编辑!AA1029="","",编辑!AA1029)</f>
        <v/>
      </c>
      <c r="S1029" s="109" t="str">
        <f>IF(编辑!AC1029="","",编辑!AC1029)</f>
        <v/>
      </c>
      <c r="T1029" s="109" t="str">
        <f>IF(编辑!AD1029="","",编辑!AD1029)</f>
        <v/>
      </c>
      <c r="U1029" s="109" t="str">
        <f>IF(编辑!AE1029="","",编辑!AE1029)</f>
        <v/>
      </c>
      <c r="V1029" s="109" t="str">
        <f>IF(编辑!AF1029="","",编辑!AF1029)</f>
        <v/>
      </c>
      <c r="W1029" s="109" t="str">
        <f>IF(编辑!AH1029="","",编辑!AH1029)</f>
        <v/>
      </c>
      <c r="X1029" s="109" t="str">
        <f>IF(编辑!AI1029="","",编辑!AI1029)</f>
        <v/>
      </c>
      <c r="Y1029" s="109" t="str">
        <f>IF(编辑!AJ1029="","",编辑!AJ1029)</f>
        <v/>
      </c>
      <c r="Z1029" s="109" t="str">
        <f>IF(编辑!AK1029="","",编辑!AK1029)</f>
        <v/>
      </c>
      <c r="AA1029" s="109" t="str">
        <f>IF(编辑!AM1029="","",编辑!AM1029)</f>
        <v/>
      </c>
      <c r="AB1029" s="109" t="str">
        <f>IF(编辑!AN1029="","",编辑!AN1029)</f>
        <v/>
      </c>
      <c r="AC1029" s="111" t="str">
        <f>IF(编辑!AO1029="","",编辑!AO1029)</f>
        <v/>
      </c>
    </row>
    <row r="1030" spans="1:29">
      <c r="A1030" s="109">
        <f>IF(编辑!A1030="","",编辑!A1030)</f>
        <v>140297</v>
      </c>
      <c r="B1030" s="109" t="str">
        <f>IF(编辑!B1030="","",编辑!B1030)</f>
        <v>通缉任务</v>
      </c>
      <c r="C1030" s="109">
        <f>IF(编辑!I1030="","",编辑!I1030)</f>
        <v>230</v>
      </c>
      <c r="D1030" s="109">
        <f>IF(编辑!J1030="","",编辑!J1030)</f>
        <v>0</v>
      </c>
      <c r="E1030" s="109" t="str">
        <f>IF(编辑!K1030="","",编辑!K1030)</f>
        <v/>
      </c>
      <c r="F1030" s="109">
        <f>IF(编辑!L1030="","",编辑!L1030)</f>
        <v>3002</v>
      </c>
      <c r="G1030" s="109">
        <f>IF(编辑!N1030="","",编辑!N1030)</f>
        <v>1</v>
      </c>
      <c r="H1030" s="109">
        <f>IF(编辑!O1030="","",编辑!O1030)</f>
        <v>1</v>
      </c>
      <c r="I1030" s="109">
        <f>IF(编辑!P1030="","",编辑!P1030)</f>
        <v>300</v>
      </c>
      <c r="J1030" s="109">
        <f>IF(编辑!Q1030="","",编辑!Q1030)</f>
        <v>3102</v>
      </c>
      <c r="K1030" s="109">
        <f>IF(编辑!S1030="","",编辑!S1030)</f>
        <v>1</v>
      </c>
      <c r="L1030" s="109">
        <f>IF(编辑!T1030="","",编辑!T1030)</f>
        <v>1</v>
      </c>
      <c r="M1030" s="109">
        <f>IF(编辑!U1030="","",编辑!U1030)</f>
        <v>300</v>
      </c>
      <c r="N1030" s="109">
        <f>IF(编辑!V1030="","",编辑!V1030)</f>
        <v>3402</v>
      </c>
      <c r="O1030" s="109">
        <f>IF(编辑!X1030="","",编辑!X1030)</f>
        <v>1</v>
      </c>
      <c r="P1030" s="109">
        <f>IF(编辑!Y1030="","",编辑!Y1030)</f>
        <v>1</v>
      </c>
      <c r="Q1030" s="109">
        <f>IF(编辑!Z1030="","",编辑!Z1030)</f>
        <v>300</v>
      </c>
      <c r="R1030" s="109" t="str">
        <f>IF(编辑!AA1030="","",编辑!AA1030)</f>
        <v/>
      </c>
      <c r="S1030" s="109" t="str">
        <f>IF(编辑!AC1030="","",编辑!AC1030)</f>
        <v/>
      </c>
      <c r="T1030" s="109" t="str">
        <f>IF(编辑!AD1030="","",编辑!AD1030)</f>
        <v/>
      </c>
      <c r="U1030" s="109" t="str">
        <f>IF(编辑!AE1030="","",编辑!AE1030)</f>
        <v/>
      </c>
      <c r="V1030" s="109" t="str">
        <f>IF(编辑!AF1030="","",编辑!AF1030)</f>
        <v/>
      </c>
      <c r="W1030" s="109" t="str">
        <f>IF(编辑!AH1030="","",编辑!AH1030)</f>
        <v/>
      </c>
      <c r="X1030" s="109" t="str">
        <f>IF(编辑!AI1030="","",编辑!AI1030)</f>
        <v/>
      </c>
      <c r="Y1030" s="109" t="str">
        <f>IF(编辑!AJ1030="","",编辑!AJ1030)</f>
        <v/>
      </c>
      <c r="Z1030" s="109" t="str">
        <f>IF(编辑!AK1030="","",编辑!AK1030)</f>
        <v/>
      </c>
      <c r="AA1030" s="109" t="str">
        <f>IF(编辑!AM1030="","",编辑!AM1030)</f>
        <v/>
      </c>
      <c r="AB1030" s="109" t="str">
        <f>IF(编辑!AN1030="","",编辑!AN1030)</f>
        <v/>
      </c>
      <c r="AC1030" s="111" t="str">
        <f>IF(编辑!AO1030="","",编辑!AO1030)</f>
        <v/>
      </c>
    </row>
    <row r="1031" spans="1:29">
      <c r="A1031" s="109">
        <f>IF(编辑!A1031="","",编辑!A1031)</f>
        <v>140298</v>
      </c>
      <c r="B1031" s="109" t="str">
        <f>IF(编辑!B1031="","",编辑!B1031)</f>
        <v>通缉任务</v>
      </c>
      <c r="C1031" s="109">
        <f>IF(编辑!I1031="","",编辑!I1031)</f>
        <v>230</v>
      </c>
      <c r="D1031" s="109">
        <f>IF(编辑!J1031="","",编辑!J1031)</f>
        <v>0</v>
      </c>
      <c r="E1031" s="109" t="str">
        <f>IF(编辑!K1031="","",编辑!K1031)</f>
        <v/>
      </c>
      <c r="F1031" s="109">
        <f>IF(编辑!L1031="","",编辑!L1031)</f>
        <v>3002</v>
      </c>
      <c r="G1031" s="109">
        <f>IF(编辑!N1031="","",编辑!N1031)</f>
        <v>1</v>
      </c>
      <c r="H1031" s="109">
        <f>IF(编辑!O1031="","",编辑!O1031)</f>
        <v>1</v>
      </c>
      <c r="I1031" s="109">
        <f>IF(编辑!P1031="","",编辑!P1031)</f>
        <v>300</v>
      </c>
      <c r="J1031" s="109">
        <f>IF(编辑!Q1031="","",编辑!Q1031)</f>
        <v>3102</v>
      </c>
      <c r="K1031" s="109">
        <f>IF(编辑!S1031="","",编辑!S1031)</f>
        <v>1</v>
      </c>
      <c r="L1031" s="109">
        <f>IF(编辑!T1031="","",编辑!T1031)</f>
        <v>1</v>
      </c>
      <c r="M1031" s="109">
        <f>IF(编辑!U1031="","",编辑!U1031)</f>
        <v>300</v>
      </c>
      <c r="N1031" s="109">
        <f>IF(编辑!V1031="","",编辑!V1031)</f>
        <v>3402</v>
      </c>
      <c r="O1031" s="109">
        <f>IF(编辑!X1031="","",编辑!X1031)</f>
        <v>1</v>
      </c>
      <c r="P1031" s="109">
        <f>IF(编辑!Y1031="","",编辑!Y1031)</f>
        <v>1</v>
      </c>
      <c r="Q1031" s="109">
        <f>IF(编辑!Z1031="","",编辑!Z1031)</f>
        <v>300</v>
      </c>
      <c r="R1031" s="109" t="str">
        <f>IF(编辑!AA1031="","",编辑!AA1031)</f>
        <v/>
      </c>
      <c r="S1031" s="109" t="str">
        <f>IF(编辑!AC1031="","",编辑!AC1031)</f>
        <v/>
      </c>
      <c r="T1031" s="109" t="str">
        <f>IF(编辑!AD1031="","",编辑!AD1031)</f>
        <v/>
      </c>
      <c r="U1031" s="109" t="str">
        <f>IF(编辑!AE1031="","",编辑!AE1031)</f>
        <v/>
      </c>
      <c r="V1031" s="109" t="str">
        <f>IF(编辑!AF1031="","",编辑!AF1031)</f>
        <v/>
      </c>
      <c r="W1031" s="109" t="str">
        <f>IF(编辑!AH1031="","",编辑!AH1031)</f>
        <v/>
      </c>
      <c r="X1031" s="109" t="str">
        <f>IF(编辑!AI1031="","",编辑!AI1031)</f>
        <v/>
      </c>
      <c r="Y1031" s="109" t="str">
        <f>IF(编辑!AJ1031="","",编辑!AJ1031)</f>
        <v/>
      </c>
      <c r="Z1031" s="109" t="str">
        <f>IF(编辑!AK1031="","",编辑!AK1031)</f>
        <v/>
      </c>
      <c r="AA1031" s="109" t="str">
        <f>IF(编辑!AM1031="","",编辑!AM1031)</f>
        <v/>
      </c>
      <c r="AB1031" s="109" t="str">
        <f>IF(编辑!AN1031="","",编辑!AN1031)</f>
        <v/>
      </c>
      <c r="AC1031" s="111" t="str">
        <f>IF(编辑!AO1031="","",编辑!AO1031)</f>
        <v/>
      </c>
    </row>
    <row r="1032" spans="1:29">
      <c r="A1032" s="109">
        <f>IF(编辑!A1032="","",编辑!A1032)</f>
        <v>140299</v>
      </c>
      <c r="B1032" s="109" t="str">
        <f>IF(编辑!B1032="","",编辑!B1032)</f>
        <v>通缉任务</v>
      </c>
      <c r="C1032" s="109">
        <f>IF(编辑!I1032="","",编辑!I1032)</f>
        <v>230</v>
      </c>
      <c r="D1032" s="109">
        <f>IF(编辑!J1032="","",编辑!J1032)</f>
        <v>0</v>
      </c>
      <c r="E1032" s="109" t="str">
        <f>IF(编辑!K1032="","",编辑!K1032)</f>
        <v/>
      </c>
      <c r="F1032" s="109">
        <f>IF(编辑!L1032="","",编辑!L1032)</f>
        <v>3002</v>
      </c>
      <c r="G1032" s="109">
        <f>IF(编辑!N1032="","",编辑!N1032)</f>
        <v>1</v>
      </c>
      <c r="H1032" s="109">
        <f>IF(编辑!O1032="","",编辑!O1032)</f>
        <v>1</v>
      </c>
      <c r="I1032" s="109">
        <f>IF(编辑!P1032="","",编辑!P1032)</f>
        <v>300</v>
      </c>
      <c r="J1032" s="109">
        <f>IF(编辑!Q1032="","",编辑!Q1032)</f>
        <v>3102</v>
      </c>
      <c r="K1032" s="109">
        <f>IF(编辑!S1032="","",编辑!S1032)</f>
        <v>1</v>
      </c>
      <c r="L1032" s="109">
        <f>IF(编辑!T1032="","",编辑!T1032)</f>
        <v>1</v>
      </c>
      <c r="M1032" s="109">
        <f>IF(编辑!U1032="","",编辑!U1032)</f>
        <v>300</v>
      </c>
      <c r="N1032" s="109">
        <f>IF(编辑!V1032="","",编辑!V1032)</f>
        <v>3402</v>
      </c>
      <c r="O1032" s="109">
        <f>IF(编辑!X1032="","",编辑!X1032)</f>
        <v>1</v>
      </c>
      <c r="P1032" s="109">
        <f>IF(编辑!Y1032="","",编辑!Y1032)</f>
        <v>1</v>
      </c>
      <c r="Q1032" s="109">
        <f>IF(编辑!Z1032="","",编辑!Z1032)</f>
        <v>300</v>
      </c>
      <c r="R1032" s="109" t="str">
        <f>IF(编辑!AA1032="","",编辑!AA1032)</f>
        <v/>
      </c>
      <c r="S1032" s="109" t="str">
        <f>IF(编辑!AC1032="","",编辑!AC1032)</f>
        <v/>
      </c>
      <c r="T1032" s="109" t="str">
        <f>IF(编辑!AD1032="","",编辑!AD1032)</f>
        <v/>
      </c>
      <c r="U1032" s="109" t="str">
        <f>IF(编辑!AE1032="","",编辑!AE1032)</f>
        <v/>
      </c>
      <c r="V1032" s="109" t="str">
        <f>IF(编辑!AF1032="","",编辑!AF1032)</f>
        <v/>
      </c>
      <c r="W1032" s="109" t="str">
        <f>IF(编辑!AH1032="","",编辑!AH1032)</f>
        <v/>
      </c>
      <c r="X1032" s="109" t="str">
        <f>IF(编辑!AI1032="","",编辑!AI1032)</f>
        <v/>
      </c>
      <c r="Y1032" s="109" t="str">
        <f>IF(编辑!AJ1032="","",编辑!AJ1032)</f>
        <v/>
      </c>
      <c r="Z1032" s="109" t="str">
        <f>IF(编辑!AK1032="","",编辑!AK1032)</f>
        <v/>
      </c>
      <c r="AA1032" s="109" t="str">
        <f>IF(编辑!AM1032="","",编辑!AM1032)</f>
        <v/>
      </c>
      <c r="AB1032" s="109" t="str">
        <f>IF(编辑!AN1032="","",编辑!AN1032)</f>
        <v/>
      </c>
      <c r="AC1032" s="111" t="str">
        <f>IF(编辑!AO1032="","",编辑!AO1032)</f>
        <v/>
      </c>
    </row>
    <row r="1033" spans="1:29">
      <c r="A1033" s="109">
        <f>IF(编辑!A1033="","",编辑!A1033)</f>
        <v>140300</v>
      </c>
      <c r="B1033" s="109" t="str">
        <f>IF(编辑!B1033="","",编辑!B1033)</f>
        <v>通缉任务</v>
      </c>
      <c r="C1033" s="109">
        <f>IF(编辑!I1033="","",编辑!I1033)</f>
        <v>230</v>
      </c>
      <c r="D1033" s="109">
        <f>IF(编辑!J1033="","",编辑!J1033)</f>
        <v>0</v>
      </c>
      <c r="E1033" s="109" t="str">
        <f>IF(编辑!K1033="","",编辑!K1033)</f>
        <v/>
      </c>
      <c r="F1033" s="109">
        <f>IF(编辑!L1033="","",编辑!L1033)</f>
        <v>3002</v>
      </c>
      <c r="G1033" s="109">
        <f>IF(编辑!N1033="","",编辑!N1033)</f>
        <v>1</v>
      </c>
      <c r="H1033" s="109">
        <f>IF(编辑!O1033="","",编辑!O1033)</f>
        <v>1</v>
      </c>
      <c r="I1033" s="109">
        <f>IF(编辑!P1033="","",编辑!P1033)</f>
        <v>300</v>
      </c>
      <c r="J1033" s="109">
        <f>IF(编辑!Q1033="","",编辑!Q1033)</f>
        <v>3102</v>
      </c>
      <c r="K1033" s="109">
        <f>IF(编辑!S1033="","",编辑!S1033)</f>
        <v>1</v>
      </c>
      <c r="L1033" s="109">
        <f>IF(编辑!T1033="","",编辑!T1033)</f>
        <v>1</v>
      </c>
      <c r="M1033" s="109">
        <f>IF(编辑!U1033="","",编辑!U1033)</f>
        <v>300</v>
      </c>
      <c r="N1033" s="109">
        <f>IF(编辑!V1033="","",编辑!V1033)</f>
        <v>3402</v>
      </c>
      <c r="O1033" s="109">
        <f>IF(编辑!X1033="","",编辑!X1033)</f>
        <v>1</v>
      </c>
      <c r="P1033" s="109">
        <f>IF(编辑!Y1033="","",编辑!Y1033)</f>
        <v>1</v>
      </c>
      <c r="Q1033" s="109">
        <f>IF(编辑!Z1033="","",编辑!Z1033)</f>
        <v>300</v>
      </c>
      <c r="R1033" s="109" t="str">
        <f>IF(编辑!AA1033="","",编辑!AA1033)</f>
        <v/>
      </c>
      <c r="S1033" s="109" t="str">
        <f>IF(编辑!AC1033="","",编辑!AC1033)</f>
        <v/>
      </c>
      <c r="T1033" s="109" t="str">
        <f>IF(编辑!AD1033="","",编辑!AD1033)</f>
        <v/>
      </c>
      <c r="U1033" s="109" t="str">
        <f>IF(编辑!AE1033="","",编辑!AE1033)</f>
        <v/>
      </c>
      <c r="V1033" s="109" t="str">
        <f>IF(编辑!AF1033="","",编辑!AF1033)</f>
        <v/>
      </c>
      <c r="W1033" s="109" t="str">
        <f>IF(编辑!AH1033="","",编辑!AH1033)</f>
        <v/>
      </c>
      <c r="X1033" s="109" t="str">
        <f>IF(编辑!AI1033="","",编辑!AI1033)</f>
        <v/>
      </c>
      <c r="Y1033" s="109" t="str">
        <f>IF(编辑!AJ1033="","",编辑!AJ1033)</f>
        <v/>
      </c>
      <c r="Z1033" s="109" t="str">
        <f>IF(编辑!AK1033="","",编辑!AK1033)</f>
        <v/>
      </c>
      <c r="AA1033" s="109" t="str">
        <f>IF(编辑!AM1033="","",编辑!AM1033)</f>
        <v/>
      </c>
      <c r="AB1033" s="109" t="str">
        <f>IF(编辑!AN1033="","",编辑!AN1033)</f>
        <v/>
      </c>
      <c r="AC1033" s="111" t="str">
        <f>IF(编辑!AO1033="","",编辑!AO1033)</f>
        <v/>
      </c>
    </row>
    <row r="1034" spans="1:29">
      <c r="A1034" s="109">
        <f>IF(编辑!A1034="","",编辑!A1034)</f>
        <v>140301</v>
      </c>
      <c r="B1034" s="109" t="str">
        <f>IF(编辑!B1034="","",编辑!B1034)</f>
        <v>通缉任务</v>
      </c>
      <c r="C1034" s="109">
        <f>IF(编辑!I1034="","",编辑!I1034)</f>
        <v>340</v>
      </c>
      <c r="D1034" s="109">
        <f>IF(编辑!J1034="","",编辑!J1034)</f>
        <v>0</v>
      </c>
      <c r="E1034" s="109" t="str">
        <f>IF(编辑!K1034="","",编辑!K1034)</f>
        <v/>
      </c>
      <c r="F1034" s="109">
        <f>IF(编辑!L1034="","",编辑!L1034)</f>
        <v>3002</v>
      </c>
      <c r="G1034" s="109">
        <f>IF(编辑!N1034="","",编辑!N1034)</f>
        <v>1</v>
      </c>
      <c r="H1034" s="109">
        <f>IF(编辑!O1034="","",编辑!O1034)</f>
        <v>1</v>
      </c>
      <c r="I1034" s="109">
        <f>IF(编辑!P1034="","",编辑!P1034)</f>
        <v>300</v>
      </c>
      <c r="J1034" s="109">
        <f>IF(编辑!Q1034="","",编辑!Q1034)</f>
        <v>3102</v>
      </c>
      <c r="K1034" s="109">
        <f>IF(编辑!S1034="","",编辑!S1034)</f>
        <v>1</v>
      </c>
      <c r="L1034" s="109">
        <f>IF(编辑!T1034="","",编辑!T1034)</f>
        <v>1</v>
      </c>
      <c r="M1034" s="109">
        <f>IF(编辑!U1034="","",编辑!U1034)</f>
        <v>300</v>
      </c>
      <c r="N1034" s="109">
        <f>IF(编辑!V1034="","",编辑!V1034)</f>
        <v>3402</v>
      </c>
      <c r="O1034" s="109">
        <f>IF(编辑!X1034="","",编辑!X1034)</f>
        <v>1</v>
      </c>
      <c r="P1034" s="109">
        <f>IF(编辑!Y1034="","",编辑!Y1034)</f>
        <v>1</v>
      </c>
      <c r="Q1034" s="109">
        <f>IF(编辑!Z1034="","",编辑!Z1034)</f>
        <v>300</v>
      </c>
      <c r="R1034" s="109" t="str">
        <f>IF(编辑!AA1034="","",编辑!AA1034)</f>
        <v/>
      </c>
      <c r="S1034" s="109" t="str">
        <f>IF(编辑!AC1034="","",编辑!AC1034)</f>
        <v/>
      </c>
      <c r="T1034" s="109" t="str">
        <f>IF(编辑!AD1034="","",编辑!AD1034)</f>
        <v/>
      </c>
      <c r="U1034" s="109" t="str">
        <f>IF(编辑!AE1034="","",编辑!AE1034)</f>
        <v/>
      </c>
      <c r="V1034" s="109" t="str">
        <f>IF(编辑!AF1034="","",编辑!AF1034)</f>
        <v/>
      </c>
      <c r="W1034" s="109" t="str">
        <f>IF(编辑!AH1034="","",编辑!AH1034)</f>
        <v/>
      </c>
      <c r="X1034" s="109" t="str">
        <f>IF(编辑!AI1034="","",编辑!AI1034)</f>
        <v/>
      </c>
      <c r="Y1034" s="109" t="str">
        <f>IF(编辑!AJ1034="","",编辑!AJ1034)</f>
        <v/>
      </c>
      <c r="Z1034" s="109" t="str">
        <f>IF(编辑!AK1034="","",编辑!AK1034)</f>
        <v/>
      </c>
      <c r="AA1034" s="109" t="str">
        <f>IF(编辑!AM1034="","",编辑!AM1034)</f>
        <v/>
      </c>
      <c r="AB1034" s="109" t="str">
        <f>IF(编辑!AN1034="","",编辑!AN1034)</f>
        <v/>
      </c>
      <c r="AC1034" s="111" t="str">
        <f>IF(编辑!AO1034="","",编辑!AO1034)</f>
        <v/>
      </c>
    </row>
    <row r="1035" spans="1:29">
      <c r="A1035" s="109">
        <f>IF(编辑!A1035="","",编辑!A1035)</f>
        <v>140302</v>
      </c>
      <c r="B1035" s="109" t="str">
        <f>IF(编辑!B1035="","",编辑!B1035)</f>
        <v>通缉任务</v>
      </c>
      <c r="C1035" s="109">
        <f>IF(编辑!I1035="","",编辑!I1035)</f>
        <v>340</v>
      </c>
      <c r="D1035" s="109">
        <f>IF(编辑!J1035="","",编辑!J1035)</f>
        <v>0</v>
      </c>
      <c r="E1035" s="109" t="str">
        <f>IF(编辑!K1035="","",编辑!K1035)</f>
        <v/>
      </c>
      <c r="F1035" s="109">
        <f>IF(编辑!L1035="","",编辑!L1035)</f>
        <v>3002</v>
      </c>
      <c r="G1035" s="109">
        <f>IF(编辑!N1035="","",编辑!N1035)</f>
        <v>1</v>
      </c>
      <c r="H1035" s="109">
        <f>IF(编辑!O1035="","",编辑!O1035)</f>
        <v>1</v>
      </c>
      <c r="I1035" s="109">
        <f>IF(编辑!P1035="","",编辑!P1035)</f>
        <v>300</v>
      </c>
      <c r="J1035" s="109">
        <f>IF(编辑!Q1035="","",编辑!Q1035)</f>
        <v>3102</v>
      </c>
      <c r="K1035" s="109">
        <f>IF(编辑!S1035="","",编辑!S1035)</f>
        <v>1</v>
      </c>
      <c r="L1035" s="109">
        <f>IF(编辑!T1035="","",编辑!T1035)</f>
        <v>1</v>
      </c>
      <c r="M1035" s="109">
        <f>IF(编辑!U1035="","",编辑!U1035)</f>
        <v>300</v>
      </c>
      <c r="N1035" s="109">
        <f>IF(编辑!V1035="","",编辑!V1035)</f>
        <v>3402</v>
      </c>
      <c r="O1035" s="109">
        <f>IF(编辑!X1035="","",编辑!X1035)</f>
        <v>1</v>
      </c>
      <c r="P1035" s="109">
        <f>IF(编辑!Y1035="","",编辑!Y1035)</f>
        <v>1</v>
      </c>
      <c r="Q1035" s="109">
        <f>IF(编辑!Z1035="","",编辑!Z1035)</f>
        <v>300</v>
      </c>
      <c r="R1035" s="109" t="str">
        <f>IF(编辑!AA1035="","",编辑!AA1035)</f>
        <v/>
      </c>
      <c r="S1035" s="109" t="str">
        <f>IF(编辑!AC1035="","",编辑!AC1035)</f>
        <v/>
      </c>
      <c r="T1035" s="109" t="str">
        <f>IF(编辑!AD1035="","",编辑!AD1035)</f>
        <v/>
      </c>
      <c r="U1035" s="109" t="str">
        <f>IF(编辑!AE1035="","",编辑!AE1035)</f>
        <v/>
      </c>
      <c r="V1035" s="109" t="str">
        <f>IF(编辑!AF1035="","",编辑!AF1035)</f>
        <v/>
      </c>
      <c r="W1035" s="109" t="str">
        <f>IF(编辑!AH1035="","",编辑!AH1035)</f>
        <v/>
      </c>
      <c r="X1035" s="109" t="str">
        <f>IF(编辑!AI1035="","",编辑!AI1035)</f>
        <v/>
      </c>
      <c r="Y1035" s="109" t="str">
        <f>IF(编辑!AJ1035="","",编辑!AJ1035)</f>
        <v/>
      </c>
      <c r="Z1035" s="109" t="str">
        <f>IF(编辑!AK1035="","",编辑!AK1035)</f>
        <v/>
      </c>
      <c r="AA1035" s="109" t="str">
        <f>IF(编辑!AM1035="","",编辑!AM1035)</f>
        <v/>
      </c>
      <c r="AB1035" s="109" t="str">
        <f>IF(编辑!AN1035="","",编辑!AN1035)</f>
        <v/>
      </c>
      <c r="AC1035" s="111" t="str">
        <f>IF(编辑!AO1035="","",编辑!AO1035)</f>
        <v/>
      </c>
    </row>
    <row r="1036" spans="1:29">
      <c r="A1036" s="109">
        <f>IF(编辑!A1036="","",编辑!A1036)</f>
        <v>140303</v>
      </c>
      <c r="B1036" s="109" t="str">
        <f>IF(编辑!B1036="","",编辑!B1036)</f>
        <v>通缉任务</v>
      </c>
      <c r="C1036" s="109">
        <f>IF(编辑!I1036="","",编辑!I1036)</f>
        <v>340</v>
      </c>
      <c r="D1036" s="109">
        <f>IF(编辑!J1036="","",编辑!J1036)</f>
        <v>0</v>
      </c>
      <c r="E1036" s="109" t="str">
        <f>IF(编辑!K1036="","",编辑!K1036)</f>
        <v/>
      </c>
      <c r="F1036" s="109">
        <f>IF(编辑!L1036="","",编辑!L1036)</f>
        <v>3002</v>
      </c>
      <c r="G1036" s="109">
        <f>IF(编辑!N1036="","",编辑!N1036)</f>
        <v>1</v>
      </c>
      <c r="H1036" s="109">
        <f>IF(编辑!O1036="","",编辑!O1036)</f>
        <v>1</v>
      </c>
      <c r="I1036" s="109">
        <f>IF(编辑!P1036="","",编辑!P1036)</f>
        <v>300</v>
      </c>
      <c r="J1036" s="109">
        <f>IF(编辑!Q1036="","",编辑!Q1036)</f>
        <v>3102</v>
      </c>
      <c r="K1036" s="109">
        <f>IF(编辑!S1036="","",编辑!S1036)</f>
        <v>1</v>
      </c>
      <c r="L1036" s="109">
        <f>IF(编辑!T1036="","",编辑!T1036)</f>
        <v>1</v>
      </c>
      <c r="M1036" s="109">
        <f>IF(编辑!U1036="","",编辑!U1036)</f>
        <v>300</v>
      </c>
      <c r="N1036" s="109">
        <f>IF(编辑!V1036="","",编辑!V1036)</f>
        <v>3402</v>
      </c>
      <c r="O1036" s="109">
        <f>IF(编辑!X1036="","",编辑!X1036)</f>
        <v>1</v>
      </c>
      <c r="P1036" s="109">
        <f>IF(编辑!Y1036="","",编辑!Y1036)</f>
        <v>1</v>
      </c>
      <c r="Q1036" s="109">
        <f>IF(编辑!Z1036="","",编辑!Z1036)</f>
        <v>300</v>
      </c>
      <c r="R1036" s="109" t="str">
        <f>IF(编辑!AA1036="","",编辑!AA1036)</f>
        <v/>
      </c>
      <c r="S1036" s="109" t="str">
        <f>IF(编辑!AC1036="","",编辑!AC1036)</f>
        <v/>
      </c>
      <c r="T1036" s="109" t="str">
        <f>IF(编辑!AD1036="","",编辑!AD1036)</f>
        <v/>
      </c>
      <c r="U1036" s="109" t="str">
        <f>IF(编辑!AE1036="","",编辑!AE1036)</f>
        <v/>
      </c>
      <c r="V1036" s="109" t="str">
        <f>IF(编辑!AF1036="","",编辑!AF1036)</f>
        <v/>
      </c>
      <c r="W1036" s="109" t="str">
        <f>IF(编辑!AH1036="","",编辑!AH1036)</f>
        <v/>
      </c>
      <c r="X1036" s="109" t="str">
        <f>IF(编辑!AI1036="","",编辑!AI1036)</f>
        <v/>
      </c>
      <c r="Y1036" s="109" t="str">
        <f>IF(编辑!AJ1036="","",编辑!AJ1036)</f>
        <v/>
      </c>
      <c r="Z1036" s="109" t="str">
        <f>IF(编辑!AK1036="","",编辑!AK1036)</f>
        <v/>
      </c>
      <c r="AA1036" s="109" t="str">
        <f>IF(编辑!AM1036="","",编辑!AM1036)</f>
        <v/>
      </c>
      <c r="AB1036" s="109" t="str">
        <f>IF(编辑!AN1036="","",编辑!AN1036)</f>
        <v/>
      </c>
      <c r="AC1036" s="111" t="str">
        <f>IF(编辑!AO1036="","",编辑!AO1036)</f>
        <v/>
      </c>
    </row>
    <row r="1037" spans="1:29">
      <c r="A1037" s="109">
        <f>IF(编辑!A1037="","",编辑!A1037)</f>
        <v>140304</v>
      </c>
      <c r="B1037" s="109" t="str">
        <f>IF(编辑!B1037="","",编辑!B1037)</f>
        <v>通缉任务</v>
      </c>
      <c r="C1037" s="109">
        <f>IF(编辑!I1037="","",编辑!I1037)</f>
        <v>340</v>
      </c>
      <c r="D1037" s="109">
        <f>IF(编辑!J1037="","",编辑!J1037)</f>
        <v>0</v>
      </c>
      <c r="E1037" s="109" t="str">
        <f>IF(编辑!K1037="","",编辑!K1037)</f>
        <v/>
      </c>
      <c r="F1037" s="109">
        <f>IF(编辑!L1037="","",编辑!L1037)</f>
        <v>3002</v>
      </c>
      <c r="G1037" s="109">
        <f>IF(编辑!N1037="","",编辑!N1037)</f>
        <v>1</v>
      </c>
      <c r="H1037" s="109">
        <f>IF(编辑!O1037="","",编辑!O1037)</f>
        <v>1</v>
      </c>
      <c r="I1037" s="109">
        <f>IF(编辑!P1037="","",编辑!P1037)</f>
        <v>300</v>
      </c>
      <c r="J1037" s="109">
        <f>IF(编辑!Q1037="","",编辑!Q1037)</f>
        <v>3102</v>
      </c>
      <c r="K1037" s="109">
        <f>IF(编辑!S1037="","",编辑!S1037)</f>
        <v>1</v>
      </c>
      <c r="L1037" s="109">
        <f>IF(编辑!T1037="","",编辑!T1037)</f>
        <v>1</v>
      </c>
      <c r="M1037" s="109">
        <f>IF(编辑!U1037="","",编辑!U1037)</f>
        <v>300</v>
      </c>
      <c r="N1037" s="109">
        <f>IF(编辑!V1037="","",编辑!V1037)</f>
        <v>3402</v>
      </c>
      <c r="O1037" s="109">
        <f>IF(编辑!X1037="","",编辑!X1037)</f>
        <v>1</v>
      </c>
      <c r="P1037" s="109">
        <f>IF(编辑!Y1037="","",编辑!Y1037)</f>
        <v>1</v>
      </c>
      <c r="Q1037" s="109">
        <f>IF(编辑!Z1037="","",编辑!Z1037)</f>
        <v>300</v>
      </c>
      <c r="R1037" s="109" t="str">
        <f>IF(编辑!AA1037="","",编辑!AA1037)</f>
        <v/>
      </c>
      <c r="S1037" s="109" t="str">
        <f>IF(编辑!AC1037="","",编辑!AC1037)</f>
        <v/>
      </c>
      <c r="T1037" s="109" t="str">
        <f>IF(编辑!AD1037="","",编辑!AD1037)</f>
        <v/>
      </c>
      <c r="U1037" s="109" t="str">
        <f>IF(编辑!AE1037="","",编辑!AE1037)</f>
        <v/>
      </c>
      <c r="V1037" s="109" t="str">
        <f>IF(编辑!AF1037="","",编辑!AF1037)</f>
        <v/>
      </c>
      <c r="W1037" s="109" t="str">
        <f>IF(编辑!AH1037="","",编辑!AH1037)</f>
        <v/>
      </c>
      <c r="X1037" s="109" t="str">
        <f>IF(编辑!AI1037="","",编辑!AI1037)</f>
        <v/>
      </c>
      <c r="Y1037" s="109" t="str">
        <f>IF(编辑!AJ1037="","",编辑!AJ1037)</f>
        <v/>
      </c>
      <c r="Z1037" s="109" t="str">
        <f>IF(编辑!AK1037="","",编辑!AK1037)</f>
        <v/>
      </c>
      <c r="AA1037" s="109" t="str">
        <f>IF(编辑!AM1037="","",编辑!AM1037)</f>
        <v/>
      </c>
      <c r="AB1037" s="109" t="str">
        <f>IF(编辑!AN1037="","",编辑!AN1037)</f>
        <v/>
      </c>
      <c r="AC1037" s="111" t="str">
        <f>IF(编辑!AO1037="","",编辑!AO1037)</f>
        <v/>
      </c>
    </row>
    <row r="1038" spans="1:29">
      <c r="A1038" s="109">
        <f>IF(编辑!A1038="","",编辑!A1038)</f>
        <v>140305</v>
      </c>
      <c r="B1038" s="109" t="str">
        <f>IF(编辑!B1038="","",编辑!B1038)</f>
        <v>通缉任务</v>
      </c>
      <c r="C1038" s="109">
        <f>IF(编辑!I1038="","",编辑!I1038)</f>
        <v>340</v>
      </c>
      <c r="D1038" s="109">
        <f>IF(编辑!J1038="","",编辑!J1038)</f>
        <v>0</v>
      </c>
      <c r="E1038" s="109" t="str">
        <f>IF(编辑!K1038="","",编辑!K1038)</f>
        <v/>
      </c>
      <c r="F1038" s="109">
        <f>IF(编辑!L1038="","",编辑!L1038)</f>
        <v>3002</v>
      </c>
      <c r="G1038" s="109">
        <f>IF(编辑!N1038="","",编辑!N1038)</f>
        <v>1</v>
      </c>
      <c r="H1038" s="109">
        <f>IF(编辑!O1038="","",编辑!O1038)</f>
        <v>1</v>
      </c>
      <c r="I1038" s="109">
        <f>IF(编辑!P1038="","",编辑!P1038)</f>
        <v>300</v>
      </c>
      <c r="J1038" s="109">
        <f>IF(编辑!Q1038="","",编辑!Q1038)</f>
        <v>3102</v>
      </c>
      <c r="K1038" s="109">
        <f>IF(编辑!S1038="","",编辑!S1038)</f>
        <v>1</v>
      </c>
      <c r="L1038" s="109">
        <f>IF(编辑!T1038="","",编辑!T1038)</f>
        <v>1</v>
      </c>
      <c r="M1038" s="109">
        <f>IF(编辑!U1038="","",编辑!U1038)</f>
        <v>300</v>
      </c>
      <c r="N1038" s="109">
        <f>IF(编辑!V1038="","",编辑!V1038)</f>
        <v>3402</v>
      </c>
      <c r="O1038" s="109">
        <f>IF(编辑!X1038="","",编辑!X1038)</f>
        <v>1</v>
      </c>
      <c r="P1038" s="109">
        <f>IF(编辑!Y1038="","",编辑!Y1038)</f>
        <v>1</v>
      </c>
      <c r="Q1038" s="109">
        <f>IF(编辑!Z1038="","",编辑!Z1038)</f>
        <v>300</v>
      </c>
      <c r="R1038" s="109" t="str">
        <f>IF(编辑!AA1038="","",编辑!AA1038)</f>
        <v/>
      </c>
      <c r="S1038" s="109" t="str">
        <f>IF(编辑!AC1038="","",编辑!AC1038)</f>
        <v/>
      </c>
      <c r="T1038" s="109" t="str">
        <f>IF(编辑!AD1038="","",编辑!AD1038)</f>
        <v/>
      </c>
      <c r="U1038" s="109" t="str">
        <f>IF(编辑!AE1038="","",编辑!AE1038)</f>
        <v/>
      </c>
      <c r="V1038" s="109" t="str">
        <f>IF(编辑!AF1038="","",编辑!AF1038)</f>
        <v/>
      </c>
      <c r="W1038" s="109" t="str">
        <f>IF(编辑!AH1038="","",编辑!AH1038)</f>
        <v/>
      </c>
      <c r="X1038" s="109" t="str">
        <f>IF(编辑!AI1038="","",编辑!AI1038)</f>
        <v/>
      </c>
      <c r="Y1038" s="109" t="str">
        <f>IF(编辑!AJ1038="","",编辑!AJ1038)</f>
        <v/>
      </c>
      <c r="Z1038" s="109" t="str">
        <f>IF(编辑!AK1038="","",编辑!AK1038)</f>
        <v/>
      </c>
      <c r="AA1038" s="109" t="str">
        <f>IF(编辑!AM1038="","",编辑!AM1038)</f>
        <v/>
      </c>
      <c r="AB1038" s="109" t="str">
        <f>IF(编辑!AN1038="","",编辑!AN1038)</f>
        <v/>
      </c>
      <c r="AC1038" s="111" t="str">
        <f>IF(编辑!AO1038="","",编辑!AO1038)</f>
        <v/>
      </c>
    </row>
    <row r="1039" spans="1:29">
      <c r="A1039" s="109">
        <f>IF(编辑!A1039="","",编辑!A1039)</f>
        <v>140306</v>
      </c>
      <c r="B1039" s="109" t="str">
        <f>IF(编辑!B1039="","",编辑!B1039)</f>
        <v>通缉任务</v>
      </c>
      <c r="C1039" s="109">
        <f>IF(编辑!I1039="","",编辑!I1039)</f>
        <v>340</v>
      </c>
      <c r="D1039" s="109">
        <f>IF(编辑!J1039="","",编辑!J1039)</f>
        <v>0</v>
      </c>
      <c r="E1039" s="109" t="str">
        <f>IF(编辑!K1039="","",编辑!K1039)</f>
        <v/>
      </c>
      <c r="F1039" s="109">
        <f>IF(编辑!L1039="","",编辑!L1039)</f>
        <v>3002</v>
      </c>
      <c r="G1039" s="109">
        <f>IF(编辑!N1039="","",编辑!N1039)</f>
        <v>1</v>
      </c>
      <c r="H1039" s="109">
        <f>IF(编辑!O1039="","",编辑!O1039)</f>
        <v>1</v>
      </c>
      <c r="I1039" s="109">
        <f>IF(编辑!P1039="","",编辑!P1039)</f>
        <v>300</v>
      </c>
      <c r="J1039" s="109">
        <f>IF(编辑!Q1039="","",编辑!Q1039)</f>
        <v>3102</v>
      </c>
      <c r="K1039" s="109">
        <f>IF(编辑!S1039="","",编辑!S1039)</f>
        <v>1</v>
      </c>
      <c r="L1039" s="109">
        <f>IF(编辑!T1039="","",编辑!T1039)</f>
        <v>1</v>
      </c>
      <c r="M1039" s="109">
        <f>IF(编辑!U1039="","",编辑!U1039)</f>
        <v>300</v>
      </c>
      <c r="N1039" s="109">
        <f>IF(编辑!V1039="","",编辑!V1039)</f>
        <v>3402</v>
      </c>
      <c r="O1039" s="109">
        <f>IF(编辑!X1039="","",编辑!X1039)</f>
        <v>1</v>
      </c>
      <c r="P1039" s="109">
        <f>IF(编辑!Y1039="","",编辑!Y1039)</f>
        <v>1</v>
      </c>
      <c r="Q1039" s="109">
        <f>IF(编辑!Z1039="","",编辑!Z1039)</f>
        <v>300</v>
      </c>
      <c r="R1039" s="109" t="str">
        <f>IF(编辑!AA1039="","",编辑!AA1039)</f>
        <v/>
      </c>
      <c r="S1039" s="109" t="str">
        <f>IF(编辑!AC1039="","",编辑!AC1039)</f>
        <v/>
      </c>
      <c r="T1039" s="109" t="str">
        <f>IF(编辑!AD1039="","",编辑!AD1039)</f>
        <v/>
      </c>
      <c r="U1039" s="109" t="str">
        <f>IF(编辑!AE1039="","",编辑!AE1039)</f>
        <v/>
      </c>
      <c r="V1039" s="109" t="str">
        <f>IF(编辑!AF1039="","",编辑!AF1039)</f>
        <v/>
      </c>
      <c r="W1039" s="109" t="str">
        <f>IF(编辑!AH1039="","",编辑!AH1039)</f>
        <v/>
      </c>
      <c r="X1039" s="109" t="str">
        <f>IF(编辑!AI1039="","",编辑!AI1039)</f>
        <v/>
      </c>
      <c r="Y1039" s="109" t="str">
        <f>IF(编辑!AJ1039="","",编辑!AJ1039)</f>
        <v/>
      </c>
      <c r="Z1039" s="109" t="str">
        <f>IF(编辑!AK1039="","",编辑!AK1039)</f>
        <v/>
      </c>
      <c r="AA1039" s="109" t="str">
        <f>IF(编辑!AM1039="","",编辑!AM1039)</f>
        <v/>
      </c>
      <c r="AB1039" s="109" t="str">
        <f>IF(编辑!AN1039="","",编辑!AN1039)</f>
        <v/>
      </c>
      <c r="AC1039" s="111" t="str">
        <f>IF(编辑!AO1039="","",编辑!AO1039)</f>
        <v/>
      </c>
    </row>
    <row r="1040" spans="1:29">
      <c r="A1040" s="109">
        <f>IF(编辑!A1040="","",编辑!A1040)</f>
        <v>140307</v>
      </c>
      <c r="B1040" s="109" t="str">
        <f>IF(编辑!B1040="","",编辑!B1040)</f>
        <v>通缉任务</v>
      </c>
      <c r="C1040" s="109">
        <f>IF(编辑!I1040="","",编辑!I1040)</f>
        <v>340</v>
      </c>
      <c r="D1040" s="109">
        <f>IF(编辑!J1040="","",编辑!J1040)</f>
        <v>0</v>
      </c>
      <c r="E1040" s="109" t="str">
        <f>IF(编辑!K1040="","",编辑!K1040)</f>
        <v/>
      </c>
      <c r="F1040" s="109">
        <f>IF(编辑!L1040="","",编辑!L1040)</f>
        <v>3002</v>
      </c>
      <c r="G1040" s="109">
        <f>IF(编辑!N1040="","",编辑!N1040)</f>
        <v>1</v>
      </c>
      <c r="H1040" s="109">
        <f>IF(编辑!O1040="","",编辑!O1040)</f>
        <v>1</v>
      </c>
      <c r="I1040" s="109">
        <f>IF(编辑!P1040="","",编辑!P1040)</f>
        <v>300</v>
      </c>
      <c r="J1040" s="109">
        <f>IF(编辑!Q1040="","",编辑!Q1040)</f>
        <v>3102</v>
      </c>
      <c r="K1040" s="109">
        <f>IF(编辑!S1040="","",编辑!S1040)</f>
        <v>1</v>
      </c>
      <c r="L1040" s="109">
        <f>IF(编辑!T1040="","",编辑!T1040)</f>
        <v>1</v>
      </c>
      <c r="M1040" s="109">
        <f>IF(编辑!U1040="","",编辑!U1040)</f>
        <v>300</v>
      </c>
      <c r="N1040" s="109">
        <f>IF(编辑!V1040="","",编辑!V1040)</f>
        <v>3402</v>
      </c>
      <c r="O1040" s="109">
        <f>IF(编辑!X1040="","",编辑!X1040)</f>
        <v>1</v>
      </c>
      <c r="P1040" s="109">
        <f>IF(编辑!Y1040="","",编辑!Y1040)</f>
        <v>1</v>
      </c>
      <c r="Q1040" s="109">
        <f>IF(编辑!Z1040="","",编辑!Z1040)</f>
        <v>300</v>
      </c>
      <c r="R1040" s="109" t="str">
        <f>IF(编辑!AA1040="","",编辑!AA1040)</f>
        <v/>
      </c>
      <c r="S1040" s="109" t="str">
        <f>IF(编辑!AC1040="","",编辑!AC1040)</f>
        <v/>
      </c>
      <c r="T1040" s="109" t="str">
        <f>IF(编辑!AD1040="","",编辑!AD1040)</f>
        <v/>
      </c>
      <c r="U1040" s="109" t="str">
        <f>IF(编辑!AE1040="","",编辑!AE1040)</f>
        <v/>
      </c>
      <c r="V1040" s="109" t="str">
        <f>IF(编辑!AF1040="","",编辑!AF1040)</f>
        <v/>
      </c>
      <c r="W1040" s="109" t="str">
        <f>IF(编辑!AH1040="","",编辑!AH1040)</f>
        <v/>
      </c>
      <c r="X1040" s="109" t="str">
        <f>IF(编辑!AI1040="","",编辑!AI1040)</f>
        <v/>
      </c>
      <c r="Y1040" s="109" t="str">
        <f>IF(编辑!AJ1040="","",编辑!AJ1040)</f>
        <v/>
      </c>
      <c r="Z1040" s="109" t="str">
        <f>IF(编辑!AK1040="","",编辑!AK1040)</f>
        <v/>
      </c>
      <c r="AA1040" s="109" t="str">
        <f>IF(编辑!AM1040="","",编辑!AM1040)</f>
        <v/>
      </c>
      <c r="AB1040" s="109" t="str">
        <f>IF(编辑!AN1040="","",编辑!AN1040)</f>
        <v/>
      </c>
      <c r="AC1040" s="111" t="str">
        <f>IF(编辑!AO1040="","",编辑!AO1040)</f>
        <v/>
      </c>
    </row>
    <row r="1041" spans="1:29">
      <c r="A1041" s="109">
        <f>IF(编辑!A1041="","",编辑!A1041)</f>
        <v>140308</v>
      </c>
      <c r="B1041" s="109" t="str">
        <f>IF(编辑!B1041="","",编辑!B1041)</f>
        <v>通缉任务</v>
      </c>
      <c r="C1041" s="109">
        <f>IF(编辑!I1041="","",编辑!I1041)</f>
        <v>340</v>
      </c>
      <c r="D1041" s="109">
        <f>IF(编辑!J1041="","",编辑!J1041)</f>
        <v>0</v>
      </c>
      <c r="E1041" s="109" t="str">
        <f>IF(编辑!K1041="","",编辑!K1041)</f>
        <v/>
      </c>
      <c r="F1041" s="109">
        <f>IF(编辑!L1041="","",编辑!L1041)</f>
        <v>3002</v>
      </c>
      <c r="G1041" s="109">
        <f>IF(编辑!N1041="","",编辑!N1041)</f>
        <v>1</v>
      </c>
      <c r="H1041" s="109">
        <f>IF(编辑!O1041="","",编辑!O1041)</f>
        <v>1</v>
      </c>
      <c r="I1041" s="109">
        <f>IF(编辑!P1041="","",编辑!P1041)</f>
        <v>300</v>
      </c>
      <c r="J1041" s="109">
        <f>IF(编辑!Q1041="","",编辑!Q1041)</f>
        <v>3102</v>
      </c>
      <c r="K1041" s="109">
        <f>IF(编辑!S1041="","",编辑!S1041)</f>
        <v>1</v>
      </c>
      <c r="L1041" s="109">
        <f>IF(编辑!T1041="","",编辑!T1041)</f>
        <v>1</v>
      </c>
      <c r="M1041" s="109">
        <f>IF(编辑!U1041="","",编辑!U1041)</f>
        <v>300</v>
      </c>
      <c r="N1041" s="109">
        <f>IF(编辑!V1041="","",编辑!V1041)</f>
        <v>3402</v>
      </c>
      <c r="O1041" s="109">
        <f>IF(编辑!X1041="","",编辑!X1041)</f>
        <v>1</v>
      </c>
      <c r="P1041" s="109">
        <f>IF(编辑!Y1041="","",编辑!Y1041)</f>
        <v>1</v>
      </c>
      <c r="Q1041" s="109">
        <f>IF(编辑!Z1041="","",编辑!Z1041)</f>
        <v>300</v>
      </c>
      <c r="R1041" s="109" t="str">
        <f>IF(编辑!AA1041="","",编辑!AA1041)</f>
        <v/>
      </c>
      <c r="S1041" s="109" t="str">
        <f>IF(编辑!AC1041="","",编辑!AC1041)</f>
        <v/>
      </c>
      <c r="T1041" s="109" t="str">
        <f>IF(编辑!AD1041="","",编辑!AD1041)</f>
        <v/>
      </c>
      <c r="U1041" s="109" t="str">
        <f>IF(编辑!AE1041="","",编辑!AE1041)</f>
        <v/>
      </c>
      <c r="V1041" s="109" t="str">
        <f>IF(编辑!AF1041="","",编辑!AF1041)</f>
        <v/>
      </c>
      <c r="W1041" s="109" t="str">
        <f>IF(编辑!AH1041="","",编辑!AH1041)</f>
        <v/>
      </c>
      <c r="X1041" s="109" t="str">
        <f>IF(编辑!AI1041="","",编辑!AI1041)</f>
        <v/>
      </c>
      <c r="Y1041" s="109" t="str">
        <f>IF(编辑!AJ1041="","",编辑!AJ1041)</f>
        <v/>
      </c>
      <c r="Z1041" s="109" t="str">
        <f>IF(编辑!AK1041="","",编辑!AK1041)</f>
        <v/>
      </c>
      <c r="AA1041" s="109" t="str">
        <f>IF(编辑!AM1041="","",编辑!AM1041)</f>
        <v/>
      </c>
      <c r="AB1041" s="109" t="str">
        <f>IF(编辑!AN1041="","",编辑!AN1041)</f>
        <v/>
      </c>
      <c r="AC1041" s="111" t="str">
        <f>IF(编辑!AO1041="","",编辑!AO1041)</f>
        <v/>
      </c>
    </row>
    <row r="1042" spans="1:29">
      <c r="A1042" s="109">
        <f>IF(编辑!A1042="","",编辑!A1042)</f>
        <v>140309</v>
      </c>
      <c r="B1042" s="109" t="str">
        <f>IF(编辑!B1042="","",编辑!B1042)</f>
        <v>通缉任务</v>
      </c>
      <c r="C1042" s="109">
        <f>IF(编辑!I1042="","",编辑!I1042)</f>
        <v>340</v>
      </c>
      <c r="D1042" s="109">
        <f>IF(编辑!J1042="","",编辑!J1042)</f>
        <v>0</v>
      </c>
      <c r="E1042" s="109" t="str">
        <f>IF(编辑!K1042="","",编辑!K1042)</f>
        <v/>
      </c>
      <c r="F1042" s="109">
        <f>IF(编辑!L1042="","",编辑!L1042)</f>
        <v>3002</v>
      </c>
      <c r="G1042" s="109">
        <f>IF(编辑!N1042="","",编辑!N1042)</f>
        <v>1</v>
      </c>
      <c r="H1042" s="109">
        <f>IF(编辑!O1042="","",编辑!O1042)</f>
        <v>1</v>
      </c>
      <c r="I1042" s="109">
        <f>IF(编辑!P1042="","",编辑!P1042)</f>
        <v>300</v>
      </c>
      <c r="J1042" s="109">
        <f>IF(编辑!Q1042="","",编辑!Q1042)</f>
        <v>3102</v>
      </c>
      <c r="K1042" s="109">
        <f>IF(编辑!S1042="","",编辑!S1042)</f>
        <v>1</v>
      </c>
      <c r="L1042" s="109">
        <f>IF(编辑!T1042="","",编辑!T1042)</f>
        <v>1</v>
      </c>
      <c r="M1042" s="109">
        <f>IF(编辑!U1042="","",编辑!U1042)</f>
        <v>300</v>
      </c>
      <c r="N1042" s="109">
        <f>IF(编辑!V1042="","",编辑!V1042)</f>
        <v>3402</v>
      </c>
      <c r="O1042" s="109">
        <f>IF(编辑!X1042="","",编辑!X1042)</f>
        <v>1</v>
      </c>
      <c r="P1042" s="109">
        <f>IF(编辑!Y1042="","",编辑!Y1042)</f>
        <v>1</v>
      </c>
      <c r="Q1042" s="109">
        <f>IF(编辑!Z1042="","",编辑!Z1042)</f>
        <v>300</v>
      </c>
      <c r="R1042" s="109" t="str">
        <f>IF(编辑!AA1042="","",编辑!AA1042)</f>
        <v/>
      </c>
      <c r="S1042" s="109" t="str">
        <f>IF(编辑!AC1042="","",编辑!AC1042)</f>
        <v/>
      </c>
      <c r="T1042" s="109" t="str">
        <f>IF(编辑!AD1042="","",编辑!AD1042)</f>
        <v/>
      </c>
      <c r="U1042" s="109" t="str">
        <f>IF(编辑!AE1042="","",编辑!AE1042)</f>
        <v/>
      </c>
      <c r="V1042" s="109" t="str">
        <f>IF(编辑!AF1042="","",编辑!AF1042)</f>
        <v/>
      </c>
      <c r="W1042" s="109" t="str">
        <f>IF(编辑!AH1042="","",编辑!AH1042)</f>
        <v/>
      </c>
      <c r="X1042" s="109" t="str">
        <f>IF(编辑!AI1042="","",编辑!AI1042)</f>
        <v/>
      </c>
      <c r="Y1042" s="109" t="str">
        <f>IF(编辑!AJ1042="","",编辑!AJ1042)</f>
        <v/>
      </c>
      <c r="Z1042" s="109" t="str">
        <f>IF(编辑!AK1042="","",编辑!AK1042)</f>
        <v/>
      </c>
      <c r="AA1042" s="109" t="str">
        <f>IF(编辑!AM1042="","",编辑!AM1042)</f>
        <v/>
      </c>
      <c r="AB1042" s="109" t="str">
        <f>IF(编辑!AN1042="","",编辑!AN1042)</f>
        <v/>
      </c>
      <c r="AC1042" s="111" t="str">
        <f>IF(编辑!AO1042="","",编辑!AO1042)</f>
        <v/>
      </c>
    </row>
    <row r="1043" spans="1:29">
      <c r="A1043" s="109">
        <f>IF(编辑!A1043="","",编辑!A1043)</f>
        <v>140310</v>
      </c>
      <c r="B1043" s="109" t="str">
        <f>IF(编辑!B1043="","",编辑!B1043)</f>
        <v>通缉任务</v>
      </c>
      <c r="C1043" s="109">
        <f>IF(编辑!I1043="","",编辑!I1043)</f>
        <v>340</v>
      </c>
      <c r="D1043" s="109">
        <f>IF(编辑!J1043="","",编辑!J1043)</f>
        <v>0</v>
      </c>
      <c r="E1043" s="109" t="str">
        <f>IF(编辑!K1043="","",编辑!K1043)</f>
        <v/>
      </c>
      <c r="F1043" s="109">
        <f>IF(编辑!L1043="","",编辑!L1043)</f>
        <v>3002</v>
      </c>
      <c r="G1043" s="109">
        <f>IF(编辑!N1043="","",编辑!N1043)</f>
        <v>1</v>
      </c>
      <c r="H1043" s="109">
        <f>IF(编辑!O1043="","",编辑!O1043)</f>
        <v>1</v>
      </c>
      <c r="I1043" s="109">
        <f>IF(编辑!P1043="","",编辑!P1043)</f>
        <v>300</v>
      </c>
      <c r="J1043" s="109">
        <f>IF(编辑!Q1043="","",编辑!Q1043)</f>
        <v>3102</v>
      </c>
      <c r="K1043" s="109">
        <f>IF(编辑!S1043="","",编辑!S1043)</f>
        <v>1</v>
      </c>
      <c r="L1043" s="109">
        <f>IF(编辑!T1043="","",编辑!T1043)</f>
        <v>1</v>
      </c>
      <c r="M1043" s="109">
        <f>IF(编辑!U1043="","",编辑!U1043)</f>
        <v>300</v>
      </c>
      <c r="N1043" s="109">
        <f>IF(编辑!V1043="","",编辑!V1043)</f>
        <v>3402</v>
      </c>
      <c r="O1043" s="109">
        <f>IF(编辑!X1043="","",编辑!X1043)</f>
        <v>1</v>
      </c>
      <c r="P1043" s="109">
        <f>IF(编辑!Y1043="","",编辑!Y1043)</f>
        <v>1</v>
      </c>
      <c r="Q1043" s="109">
        <f>IF(编辑!Z1043="","",编辑!Z1043)</f>
        <v>300</v>
      </c>
      <c r="R1043" s="109" t="str">
        <f>IF(编辑!AA1043="","",编辑!AA1043)</f>
        <v/>
      </c>
      <c r="S1043" s="109" t="str">
        <f>IF(编辑!AC1043="","",编辑!AC1043)</f>
        <v/>
      </c>
      <c r="T1043" s="109" t="str">
        <f>IF(编辑!AD1043="","",编辑!AD1043)</f>
        <v/>
      </c>
      <c r="U1043" s="109" t="str">
        <f>IF(编辑!AE1043="","",编辑!AE1043)</f>
        <v/>
      </c>
      <c r="V1043" s="109" t="str">
        <f>IF(编辑!AF1043="","",编辑!AF1043)</f>
        <v/>
      </c>
      <c r="W1043" s="109" t="str">
        <f>IF(编辑!AH1043="","",编辑!AH1043)</f>
        <v/>
      </c>
      <c r="X1043" s="109" t="str">
        <f>IF(编辑!AI1043="","",编辑!AI1043)</f>
        <v/>
      </c>
      <c r="Y1043" s="109" t="str">
        <f>IF(编辑!AJ1043="","",编辑!AJ1043)</f>
        <v/>
      </c>
      <c r="Z1043" s="109" t="str">
        <f>IF(编辑!AK1043="","",编辑!AK1043)</f>
        <v/>
      </c>
      <c r="AA1043" s="109" t="str">
        <f>IF(编辑!AM1043="","",编辑!AM1043)</f>
        <v/>
      </c>
      <c r="AB1043" s="109" t="str">
        <f>IF(编辑!AN1043="","",编辑!AN1043)</f>
        <v/>
      </c>
      <c r="AC1043" s="111" t="str">
        <f>IF(编辑!AO1043="","",编辑!AO1043)</f>
        <v/>
      </c>
    </row>
    <row r="1044" spans="1:29">
      <c r="A1044" s="109">
        <f>IF(编辑!A1044="","",编辑!A1044)</f>
        <v>140311</v>
      </c>
      <c r="B1044" s="109" t="str">
        <f>IF(编辑!B1044="","",编辑!B1044)</f>
        <v>通缉任务</v>
      </c>
      <c r="C1044" s="109">
        <f>IF(编辑!I1044="","",编辑!I1044)</f>
        <v>340</v>
      </c>
      <c r="D1044" s="109">
        <f>IF(编辑!J1044="","",编辑!J1044)</f>
        <v>0</v>
      </c>
      <c r="E1044" s="109" t="str">
        <f>IF(编辑!K1044="","",编辑!K1044)</f>
        <v/>
      </c>
      <c r="F1044" s="109">
        <f>IF(编辑!L1044="","",编辑!L1044)</f>
        <v>3002</v>
      </c>
      <c r="G1044" s="109">
        <f>IF(编辑!N1044="","",编辑!N1044)</f>
        <v>1</v>
      </c>
      <c r="H1044" s="109">
        <f>IF(编辑!O1044="","",编辑!O1044)</f>
        <v>1</v>
      </c>
      <c r="I1044" s="109">
        <f>IF(编辑!P1044="","",编辑!P1044)</f>
        <v>300</v>
      </c>
      <c r="J1044" s="109">
        <f>IF(编辑!Q1044="","",编辑!Q1044)</f>
        <v>3102</v>
      </c>
      <c r="K1044" s="109">
        <f>IF(编辑!S1044="","",编辑!S1044)</f>
        <v>1</v>
      </c>
      <c r="L1044" s="109">
        <f>IF(编辑!T1044="","",编辑!T1044)</f>
        <v>1</v>
      </c>
      <c r="M1044" s="109">
        <f>IF(编辑!U1044="","",编辑!U1044)</f>
        <v>300</v>
      </c>
      <c r="N1044" s="109">
        <f>IF(编辑!V1044="","",编辑!V1044)</f>
        <v>3402</v>
      </c>
      <c r="O1044" s="109">
        <f>IF(编辑!X1044="","",编辑!X1044)</f>
        <v>1</v>
      </c>
      <c r="P1044" s="109">
        <f>IF(编辑!Y1044="","",编辑!Y1044)</f>
        <v>1</v>
      </c>
      <c r="Q1044" s="109">
        <f>IF(编辑!Z1044="","",编辑!Z1044)</f>
        <v>300</v>
      </c>
      <c r="R1044" s="109" t="str">
        <f>IF(编辑!AA1044="","",编辑!AA1044)</f>
        <v/>
      </c>
      <c r="S1044" s="109" t="str">
        <f>IF(编辑!AC1044="","",编辑!AC1044)</f>
        <v/>
      </c>
      <c r="T1044" s="109" t="str">
        <f>IF(编辑!AD1044="","",编辑!AD1044)</f>
        <v/>
      </c>
      <c r="U1044" s="109" t="str">
        <f>IF(编辑!AE1044="","",编辑!AE1044)</f>
        <v/>
      </c>
      <c r="V1044" s="109" t="str">
        <f>IF(编辑!AF1044="","",编辑!AF1044)</f>
        <v/>
      </c>
      <c r="W1044" s="109" t="str">
        <f>IF(编辑!AH1044="","",编辑!AH1044)</f>
        <v/>
      </c>
      <c r="X1044" s="109" t="str">
        <f>IF(编辑!AI1044="","",编辑!AI1044)</f>
        <v/>
      </c>
      <c r="Y1044" s="109" t="str">
        <f>IF(编辑!AJ1044="","",编辑!AJ1044)</f>
        <v/>
      </c>
      <c r="Z1044" s="109" t="str">
        <f>IF(编辑!AK1044="","",编辑!AK1044)</f>
        <v/>
      </c>
      <c r="AA1044" s="109" t="str">
        <f>IF(编辑!AM1044="","",编辑!AM1044)</f>
        <v/>
      </c>
      <c r="AB1044" s="109" t="str">
        <f>IF(编辑!AN1044="","",编辑!AN1044)</f>
        <v/>
      </c>
      <c r="AC1044" s="111" t="str">
        <f>IF(编辑!AO1044="","",编辑!AO1044)</f>
        <v/>
      </c>
    </row>
    <row r="1045" spans="1:29">
      <c r="A1045" s="109">
        <f>IF(编辑!A1045="","",编辑!A1045)</f>
        <v>140312</v>
      </c>
      <c r="B1045" s="109" t="str">
        <f>IF(编辑!B1045="","",编辑!B1045)</f>
        <v>通缉任务</v>
      </c>
      <c r="C1045" s="109">
        <f>IF(编辑!I1045="","",编辑!I1045)</f>
        <v>340</v>
      </c>
      <c r="D1045" s="109">
        <f>IF(编辑!J1045="","",编辑!J1045)</f>
        <v>0</v>
      </c>
      <c r="E1045" s="109" t="str">
        <f>IF(编辑!K1045="","",编辑!K1045)</f>
        <v/>
      </c>
      <c r="F1045" s="109">
        <f>IF(编辑!L1045="","",编辑!L1045)</f>
        <v>3002</v>
      </c>
      <c r="G1045" s="109">
        <f>IF(编辑!N1045="","",编辑!N1045)</f>
        <v>1</v>
      </c>
      <c r="H1045" s="109">
        <f>IF(编辑!O1045="","",编辑!O1045)</f>
        <v>1</v>
      </c>
      <c r="I1045" s="109">
        <f>IF(编辑!P1045="","",编辑!P1045)</f>
        <v>300</v>
      </c>
      <c r="J1045" s="109">
        <f>IF(编辑!Q1045="","",编辑!Q1045)</f>
        <v>3102</v>
      </c>
      <c r="K1045" s="109">
        <f>IF(编辑!S1045="","",编辑!S1045)</f>
        <v>1</v>
      </c>
      <c r="L1045" s="109">
        <f>IF(编辑!T1045="","",编辑!T1045)</f>
        <v>1</v>
      </c>
      <c r="M1045" s="109">
        <f>IF(编辑!U1045="","",编辑!U1045)</f>
        <v>300</v>
      </c>
      <c r="N1045" s="109">
        <f>IF(编辑!V1045="","",编辑!V1045)</f>
        <v>3402</v>
      </c>
      <c r="O1045" s="109">
        <f>IF(编辑!X1045="","",编辑!X1045)</f>
        <v>1</v>
      </c>
      <c r="P1045" s="109">
        <f>IF(编辑!Y1045="","",编辑!Y1045)</f>
        <v>1</v>
      </c>
      <c r="Q1045" s="109">
        <f>IF(编辑!Z1045="","",编辑!Z1045)</f>
        <v>300</v>
      </c>
      <c r="R1045" s="109" t="str">
        <f>IF(编辑!AA1045="","",编辑!AA1045)</f>
        <v/>
      </c>
      <c r="S1045" s="109" t="str">
        <f>IF(编辑!AC1045="","",编辑!AC1045)</f>
        <v/>
      </c>
      <c r="T1045" s="109" t="str">
        <f>IF(编辑!AD1045="","",编辑!AD1045)</f>
        <v/>
      </c>
      <c r="U1045" s="109" t="str">
        <f>IF(编辑!AE1045="","",编辑!AE1045)</f>
        <v/>
      </c>
      <c r="V1045" s="109" t="str">
        <f>IF(编辑!AF1045="","",编辑!AF1045)</f>
        <v/>
      </c>
      <c r="W1045" s="109" t="str">
        <f>IF(编辑!AH1045="","",编辑!AH1045)</f>
        <v/>
      </c>
      <c r="X1045" s="109" t="str">
        <f>IF(编辑!AI1045="","",编辑!AI1045)</f>
        <v/>
      </c>
      <c r="Y1045" s="109" t="str">
        <f>IF(编辑!AJ1045="","",编辑!AJ1045)</f>
        <v/>
      </c>
      <c r="Z1045" s="109" t="str">
        <f>IF(编辑!AK1045="","",编辑!AK1045)</f>
        <v/>
      </c>
      <c r="AA1045" s="109" t="str">
        <f>IF(编辑!AM1045="","",编辑!AM1045)</f>
        <v/>
      </c>
      <c r="AB1045" s="109" t="str">
        <f>IF(编辑!AN1045="","",编辑!AN1045)</f>
        <v/>
      </c>
      <c r="AC1045" s="111" t="str">
        <f>IF(编辑!AO1045="","",编辑!AO1045)</f>
        <v/>
      </c>
    </row>
    <row r="1046" spans="1:29">
      <c r="A1046" s="109">
        <f>IF(编辑!A1046="","",编辑!A1046)</f>
        <v>140313</v>
      </c>
      <c r="B1046" s="109" t="str">
        <f>IF(编辑!B1046="","",编辑!B1046)</f>
        <v>通缉任务</v>
      </c>
      <c r="C1046" s="109">
        <f>IF(编辑!I1046="","",编辑!I1046)</f>
        <v>340</v>
      </c>
      <c r="D1046" s="109">
        <f>IF(编辑!J1046="","",编辑!J1046)</f>
        <v>0</v>
      </c>
      <c r="E1046" s="109" t="str">
        <f>IF(编辑!K1046="","",编辑!K1046)</f>
        <v/>
      </c>
      <c r="F1046" s="109">
        <f>IF(编辑!L1046="","",编辑!L1046)</f>
        <v>3002</v>
      </c>
      <c r="G1046" s="109">
        <f>IF(编辑!N1046="","",编辑!N1046)</f>
        <v>1</v>
      </c>
      <c r="H1046" s="109">
        <f>IF(编辑!O1046="","",编辑!O1046)</f>
        <v>1</v>
      </c>
      <c r="I1046" s="109">
        <f>IF(编辑!P1046="","",编辑!P1046)</f>
        <v>300</v>
      </c>
      <c r="J1046" s="109">
        <f>IF(编辑!Q1046="","",编辑!Q1046)</f>
        <v>3102</v>
      </c>
      <c r="K1046" s="109">
        <f>IF(编辑!S1046="","",编辑!S1046)</f>
        <v>1</v>
      </c>
      <c r="L1046" s="109">
        <f>IF(编辑!T1046="","",编辑!T1046)</f>
        <v>1</v>
      </c>
      <c r="M1046" s="109">
        <f>IF(编辑!U1046="","",编辑!U1046)</f>
        <v>300</v>
      </c>
      <c r="N1046" s="109">
        <f>IF(编辑!V1046="","",编辑!V1046)</f>
        <v>3402</v>
      </c>
      <c r="O1046" s="109">
        <f>IF(编辑!X1046="","",编辑!X1046)</f>
        <v>1</v>
      </c>
      <c r="P1046" s="109">
        <f>IF(编辑!Y1046="","",编辑!Y1046)</f>
        <v>1</v>
      </c>
      <c r="Q1046" s="109">
        <f>IF(编辑!Z1046="","",编辑!Z1046)</f>
        <v>300</v>
      </c>
      <c r="R1046" s="109" t="str">
        <f>IF(编辑!AA1046="","",编辑!AA1046)</f>
        <v/>
      </c>
      <c r="S1046" s="109" t="str">
        <f>IF(编辑!AC1046="","",编辑!AC1046)</f>
        <v/>
      </c>
      <c r="T1046" s="109" t="str">
        <f>IF(编辑!AD1046="","",编辑!AD1046)</f>
        <v/>
      </c>
      <c r="U1046" s="109" t="str">
        <f>IF(编辑!AE1046="","",编辑!AE1046)</f>
        <v/>
      </c>
      <c r="V1046" s="109" t="str">
        <f>IF(编辑!AF1046="","",编辑!AF1046)</f>
        <v/>
      </c>
      <c r="W1046" s="109" t="str">
        <f>IF(编辑!AH1046="","",编辑!AH1046)</f>
        <v/>
      </c>
      <c r="X1046" s="109" t="str">
        <f>IF(编辑!AI1046="","",编辑!AI1046)</f>
        <v/>
      </c>
      <c r="Y1046" s="109" t="str">
        <f>IF(编辑!AJ1046="","",编辑!AJ1046)</f>
        <v/>
      </c>
      <c r="Z1046" s="109" t="str">
        <f>IF(编辑!AK1046="","",编辑!AK1046)</f>
        <v/>
      </c>
      <c r="AA1046" s="109" t="str">
        <f>IF(编辑!AM1046="","",编辑!AM1046)</f>
        <v/>
      </c>
      <c r="AB1046" s="109" t="str">
        <f>IF(编辑!AN1046="","",编辑!AN1046)</f>
        <v/>
      </c>
      <c r="AC1046" s="111" t="str">
        <f>IF(编辑!AO1046="","",编辑!AO1046)</f>
        <v/>
      </c>
    </row>
    <row r="1047" spans="1:29">
      <c r="A1047" s="109">
        <f>IF(编辑!A1047="","",编辑!A1047)</f>
        <v>140314</v>
      </c>
      <c r="B1047" s="109" t="str">
        <f>IF(编辑!B1047="","",编辑!B1047)</f>
        <v>通缉任务</v>
      </c>
      <c r="C1047" s="109">
        <f>IF(编辑!I1047="","",编辑!I1047)</f>
        <v>340</v>
      </c>
      <c r="D1047" s="109">
        <f>IF(编辑!J1047="","",编辑!J1047)</f>
        <v>0</v>
      </c>
      <c r="E1047" s="109" t="str">
        <f>IF(编辑!K1047="","",编辑!K1047)</f>
        <v/>
      </c>
      <c r="F1047" s="109">
        <f>IF(编辑!L1047="","",编辑!L1047)</f>
        <v>3002</v>
      </c>
      <c r="G1047" s="109">
        <f>IF(编辑!N1047="","",编辑!N1047)</f>
        <v>1</v>
      </c>
      <c r="H1047" s="109">
        <f>IF(编辑!O1047="","",编辑!O1047)</f>
        <v>1</v>
      </c>
      <c r="I1047" s="109">
        <f>IF(编辑!P1047="","",编辑!P1047)</f>
        <v>300</v>
      </c>
      <c r="J1047" s="109">
        <f>IF(编辑!Q1047="","",编辑!Q1047)</f>
        <v>3102</v>
      </c>
      <c r="K1047" s="109">
        <f>IF(编辑!S1047="","",编辑!S1047)</f>
        <v>1</v>
      </c>
      <c r="L1047" s="109">
        <f>IF(编辑!T1047="","",编辑!T1047)</f>
        <v>1</v>
      </c>
      <c r="M1047" s="109">
        <f>IF(编辑!U1047="","",编辑!U1047)</f>
        <v>300</v>
      </c>
      <c r="N1047" s="109">
        <f>IF(编辑!V1047="","",编辑!V1047)</f>
        <v>3402</v>
      </c>
      <c r="O1047" s="109">
        <f>IF(编辑!X1047="","",编辑!X1047)</f>
        <v>1</v>
      </c>
      <c r="P1047" s="109">
        <f>IF(编辑!Y1047="","",编辑!Y1047)</f>
        <v>1</v>
      </c>
      <c r="Q1047" s="109">
        <f>IF(编辑!Z1047="","",编辑!Z1047)</f>
        <v>300</v>
      </c>
      <c r="R1047" s="109" t="str">
        <f>IF(编辑!AA1047="","",编辑!AA1047)</f>
        <v/>
      </c>
      <c r="S1047" s="109" t="str">
        <f>IF(编辑!AC1047="","",编辑!AC1047)</f>
        <v/>
      </c>
      <c r="T1047" s="109" t="str">
        <f>IF(编辑!AD1047="","",编辑!AD1047)</f>
        <v/>
      </c>
      <c r="U1047" s="109" t="str">
        <f>IF(编辑!AE1047="","",编辑!AE1047)</f>
        <v/>
      </c>
      <c r="V1047" s="109" t="str">
        <f>IF(编辑!AF1047="","",编辑!AF1047)</f>
        <v/>
      </c>
      <c r="W1047" s="109" t="str">
        <f>IF(编辑!AH1047="","",编辑!AH1047)</f>
        <v/>
      </c>
      <c r="X1047" s="109" t="str">
        <f>IF(编辑!AI1047="","",编辑!AI1047)</f>
        <v/>
      </c>
      <c r="Y1047" s="109" t="str">
        <f>IF(编辑!AJ1047="","",编辑!AJ1047)</f>
        <v/>
      </c>
      <c r="Z1047" s="109" t="str">
        <f>IF(编辑!AK1047="","",编辑!AK1047)</f>
        <v/>
      </c>
      <c r="AA1047" s="109" t="str">
        <f>IF(编辑!AM1047="","",编辑!AM1047)</f>
        <v/>
      </c>
      <c r="AB1047" s="109" t="str">
        <f>IF(编辑!AN1047="","",编辑!AN1047)</f>
        <v/>
      </c>
      <c r="AC1047" s="111" t="str">
        <f>IF(编辑!AO1047="","",编辑!AO1047)</f>
        <v/>
      </c>
    </row>
    <row r="1048" spans="1:29">
      <c r="A1048" s="109">
        <f>IF(编辑!A1048="","",编辑!A1048)</f>
        <v>140315</v>
      </c>
      <c r="B1048" s="109" t="str">
        <f>IF(编辑!B1048="","",编辑!B1048)</f>
        <v>通缉任务</v>
      </c>
      <c r="C1048" s="109">
        <f>IF(编辑!I1048="","",编辑!I1048)</f>
        <v>340</v>
      </c>
      <c r="D1048" s="109">
        <f>IF(编辑!J1048="","",编辑!J1048)</f>
        <v>0</v>
      </c>
      <c r="E1048" s="109" t="str">
        <f>IF(编辑!K1048="","",编辑!K1048)</f>
        <v/>
      </c>
      <c r="F1048" s="109">
        <f>IF(编辑!L1048="","",编辑!L1048)</f>
        <v>3002</v>
      </c>
      <c r="G1048" s="109">
        <f>IF(编辑!N1048="","",编辑!N1048)</f>
        <v>1</v>
      </c>
      <c r="H1048" s="109">
        <f>IF(编辑!O1048="","",编辑!O1048)</f>
        <v>1</v>
      </c>
      <c r="I1048" s="109">
        <f>IF(编辑!P1048="","",编辑!P1048)</f>
        <v>300</v>
      </c>
      <c r="J1048" s="109">
        <f>IF(编辑!Q1048="","",编辑!Q1048)</f>
        <v>3102</v>
      </c>
      <c r="K1048" s="109">
        <f>IF(编辑!S1048="","",编辑!S1048)</f>
        <v>1</v>
      </c>
      <c r="L1048" s="109">
        <f>IF(编辑!T1048="","",编辑!T1048)</f>
        <v>1</v>
      </c>
      <c r="M1048" s="109">
        <f>IF(编辑!U1048="","",编辑!U1048)</f>
        <v>300</v>
      </c>
      <c r="N1048" s="109">
        <f>IF(编辑!V1048="","",编辑!V1048)</f>
        <v>3402</v>
      </c>
      <c r="O1048" s="109">
        <f>IF(编辑!X1048="","",编辑!X1048)</f>
        <v>1</v>
      </c>
      <c r="P1048" s="109">
        <f>IF(编辑!Y1048="","",编辑!Y1048)</f>
        <v>1</v>
      </c>
      <c r="Q1048" s="109">
        <f>IF(编辑!Z1048="","",编辑!Z1048)</f>
        <v>300</v>
      </c>
      <c r="R1048" s="109" t="str">
        <f>IF(编辑!AA1048="","",编辑!AA1048)</f>
        <v/>
      </c>
      <c r="S1048" s="109" t="str">
        <f>IF(编辑!AC1048="","",编辑!AC1048)</f>
        <v/>
      </c>
      <c r="T1048" s="109" t="str">
        <f>IF(编辑!AD1048="","",编辑!AD1048)</f>
        <v/>
      </c>
      <c r="U1048" s="109" t="str">
        <f>IF(编辑!AE1048="","",编辑!AE1048)</f>
        <v/>
      </c>
      <c r="V1048" s="109" t="str">
        <f>IF(编辑!AF1048="","",编辑!AF1048)</f>
        <v/>
      </c>
      <c r="W1048" s="109" t="str">
        <f>IF(编辑!AH1048="","",编辑!AH1048)</f>
        <v/>
      </c>
      <c r="X1048" s="109" t="str">
        <f>IF(编辑!AI1048="","",编辑!AI1048)</f>
        <v/>
      </c>
      <c r="Y1048" s="109" t="str">
        <f>IF(编辑!AJ1048="","",编辑!AJ1048)</f>
        <v/>
      </c>
      <c r="Z1048" s="109" t="str">
        <f>IF(编辑!AK1048="","",编辑!AK1048)</f>
        <v/>
      </c>
      <c r="AA1048" s="109" t="str">
        <f>IF(编辑!AM1048="","",编辑!AM1048)</f>
        <v/>
      </c>
      <c r="AB1048" s="109" t="str">
        <f>IF(编辑!AN1048="","",编辑!AN1048)</f>
        <v/>
      </c>
      <c r="AC1048" s="111" t="str">
        <f>IF(编辑!AO1048="","",编辑!AO1048)</f>
        <v/>
      </c>
    </row>
    <row r="1049" spans="1:29">
      <c r="A1049" s="109">
        <f>IF(编辑!A1049="","",编辑!A1049)</f>
        <v>140316</v>
      </c>
      <c r="B1049" s="109" t="str">
        <f>IF(编辑!B1049="","",编辑!B1049)</f>
        <v>通缉任务</v>
      </c>
      <c r="C1049" s="109">
        <f>IF(编辑!I1049="","",编辑!I1049)</f>
        <v>480</v>
      </c>
      <c r="D1049" s="109">
        <f>IF(编辑!J1049="","",编辑!J1049)</f>
        <v>0</v>
      </c>
      <c r="E1049" s="109" t="str">
        <f>IF(编辑!K1049="","",编辑!K1049)</f>
        <v/>
      </c>
      <c r="F1049" s="109">
        <f>IF(编辑!L1049="","",编辑!L1049)</f>
        <v>3003</v>
      </c>
      <c r="G1049" s="109">
        <f>IF(编辑!N1049="","",编辑!N1049)</f>
        <v>1</v>
      </c>
      <c r="H1049" s="109">
        <f>IF(编辑!O1049="","",编辑!O1049)</f>
        <v>1</v>
      </c>
      <c r="I1049" s="109">
        <f>IF(编辑!P1049="","",编辑!P1049)</f>
        <v>200</v>
      </c>
      <c r="J1049" s="109">
        <f>IF(编辑!Q1049="","",编辑!Q1049)</f>
        <v>3103</v>
      </c>
      <c r="K1049" s="109">
        <f>IF(编辑!S1049="","",编辑!S1049)</f>
        <v>1</v>
      </c>
      <c r="L1049" s="109">
        <f>IF(编辑!T1049="","",编辑!T1049)</f>
        <v>1</v>
      </c>
      <c r="M1049" s="109">
        <f>IF(编辑!U1049="","",编辑!U1049)</f>
        <v>200</v>
      </c>
      <c r="N1049" s="109">
        <f>IF(编辑!V1049="","",编辑!V1049)</f>
        <v>3403</v>
      </c>
      <c r="O1049" s="109">
        <f>IF(编辑!X1049="","",编辑!X1049)</f>
        <v>1</v>
      </c>
      <c r="P1049" s="109">
        <f>IF(编辑!Y1049="","",编辑!Y1049)</f>
        <v>1</v>
      </c>
      <c r="Q1049" s="109">
        <f>IF(编辑!Z1049="","",编辑!Z1049)</f>
        <v>200</v>
      </c>
      <c r="R1049" s="109" t="str">
        <f>IF(编辑!AA1049="","",编辑!AA1049)</f>
        <v/>
      </c>
      <c r="S1049" s="109" t="str">
        <f>IF(编辑!AC1049="","",编辑!AC1049)</f>
        <v/>
      </c>
      <c r="T1049" s="109" t="str">
        <f>IF(编辑!AD1049="","",编辑!AD1049)</f>
        <v/>
      </c>
      <c r="U1049" s="109" t="str">
        <f>IF(编辑!AE1049="","",编辑!AE1049)</f>
        <v/>
      </c>
      <c r="V1049" s="109" t="str">
        <f>IF(编辑!AF1049="","",编辑!AF1049)</f>
        <v/>
      </c>
      <c r="W1049" s="109" t="str">
        <f>IF(编辑!AH1049="","",编辑!AH1049)</f>
        <v/>
      </c>
      <c r="X1049" s="109" t="str">
        <f>IF(编辑!AI1049="","",编辑!AI1049)</f>
        <v/>
      </c>
      <c r="Y1049" s="109" t="str">
        <f>IF(编辑!AJ1049="","",编辑!AJ1049)</f>
        <v/>
      </c>
      <c r="Z1049" s="109" t="str">
        <f>IF(编辑!AK1049="","",编辑!AK1049)</f>
        <v/>
      </c>
      <c r="AA1049" s="109" t="str">
        <f>IF(编辑!AM1049="","",编辑!AM1049)</f>
        <v/>
      </c>
      <c r="AB1049" s="109" t="str">
        <f>IF(编辑!AN1049="","",编辑!AN1049)</f>
        <v/>
      </c>
      <c r="AC1049" s="111" t="str">
        <f>IF(编辑!AO1049="","",编辑!AO1049)</f>
        <v/>
      </c>
    </row>
    <row r="1050" spans="1:29">
      <c r="A1050" s="109">
        <f>IF(编辑!A1050="","",编辑!A1050)</f>
        <v>140317</v>
      </c>
      <c r="B1050" s="109" t="str">
        <f>IF(编辑!B1050="","",编辑!B1050)</f>
        <v>通缉任务</v>
      </c>
      <c r="C1050" s="109">
        <f>IF(编辑!I1050="","",编辑!I1050)</f>
        <v>480</v>
      </c>
      <c r="D1050" s="109">
        <f>IF(编辑!J1050="","",编辑!J1050)</f>
        <v>0</v>
      </c>
      <c r="E1050" s="109" t="str">
        <f>IF(编辑!K1050="","",编辑!K1050)</f>
        <v/>
      </c>
      <c r="F1050" s="109">
        <f>IF(编辑!L1050="","",编辑!L1050)</f>
        <v>3003</v>
      </c>
      <c r="G1050" s="109">
        <f>IF(编辑!N1050="","",编辑!N1050)</f>
        <v>1</v>
      </c>
      <c r="H1050" s="109">
        <f>IF(编辑!O1050="","",编辑!O1050)</f>
        <v>1</v>
      </c>
      <c r="I1050" s="109">
        <f>IF(编辑!P1050="","",编辑!P1050)</f>
        <v>200</v>
      </c>
      <c r="J1050" s="109">
        <f>IF(编辑!Q1050="","",编辑!Q1050)</f>
        <v>3103</v>
      </c>
      <c r="K1050" s="109">
        <f>IF(编辑!S1050="","",编辑!S1050)</f>
        <v>1</v>
      </c>
      <c r="L1050" s="109">
        <f>IF(编辑!T1050="","",编辑!T1050)</f>
        <v>1</v>
      </c>
      <c r="M1050" s="109">
        <f>IF(编辑!U1050="","",编辑!U1050)</f>
        <v>200</v>
      </c>
      <c r="N1050" s="109">
        <f>IF(编辑!V1050="","",编辑!V1050)</f>
        <v>3403</v>
      </c>
      <c r="O1050" s="109">
        <f>IF(编辑!X1050="","",编辑!X1050)</f>
        <v>1</v>
      </c>
      <c r="P1050" s="109">
        <f>IF(编辑!Y1050="","",编辑!Y1050)</f>
        <v>1</v>
      </c>
      <c r="Q1050" s="109">
        <f>IF(编辑!Z1050="","",编辑!Z1050)</f>
        <v>200</v>
      </c>
      <c r="R1050" s="109" t="str">
        <f>IF(编辑!AA1050="","",编辑!AA1050)</f>
        <v/>
      </c>
      <c r="S1050" s="109" t="str">
        <f>IF(编辑!AC1050="","",编辑!AC1050)</f>
        <v/>
      </c>
      <c r="T1050" s="109" t="str">
        <f>IF(编辑!AD1050="","",编辑!AD1050)</f>
        <v/>
      </c>
      <c r="U1050" s="109" t="str">
        <f>IF(编辑!AE1050="","",编辑!AE1050)</f>
        <v/>
      </c>
      <c r="V1050" s="109" t="str">
        <f>IF(编辑!AF1050="","",编辑!AF1050)</f>
        <v/>
      </c>
      <c r="W1050" s="109" t="str">
        <f>IF(编辑!AH1050="","",编辑!AH1050)</f>
        <v/>
      </c>
      <c r="X1050" s="109" t="str">
        <f>IF(编辑!AI1050="","",编辑!AI1050)</f>
        <v/>
      </c>
      <c r="Y1050" s="109" t="str">
        <f>IF(编辑!AJ1050="","",编辑!AJ1050)</f>
        <v/>
      </c>
      <c r="Z1050" s="109" t="str">
        <f>IF(编辑!AK1050="","",编辑!AK1050)</f>
        <v/>
      </c>
      <c r="AA1050" s="109" t="str">
        <f>IF(编辑!AM1050="","",编辑!AM1050)</f>
        <v/>
      </c>
      <c r="AB1050" s="109" t="str">
        <f>IF(编辑!AN1050="","",编辑!AN1050)</f>
        <v/>
      </c>
      <c r="AC1050" s="111" t="str">
        <f>IF(编辑!AO1050="","",编辑!AO1050)</f>
        <v/>
      </c>
    </row>
    <row r="1051" spans="1:29">
      <c r="A1051" s="109">
        <f>IF(编辑!A1051="","",编辑!A1051)</f>
        <v>140318</v>
      </c>
      <c r="B1051" s="109" t="str">
        <f>IF(编辑!B1051="","",编辑!B1051)</f>
        <v>通缉任务</v>
      </c>
      <c r="C1051" s="109">
        <f>IF(编辑!I1051="","",编辑!I1051)</f>
        <v>480</v>
      </c>
      <c r="D1051" s="109">
        <f>IF(编辑!J1051="","",编辑!J1051)</f>
        <v>0</v>
      </c>
      <c r="E1051" s="109" t="str">
        <f>IF(编辑!K1051="","",编辑!K1051)</f>
        <v/>
      </c>
      <c r="F1051" s="109">
        <f>IF(编辑!L1051="","",编辑!L1051)</f>
        <v>3003</v>
      </c>
      <c r="G1051" s="109">
        <f>IF(编辑!N1051="","",编辑!N1051)</f>
        <v>1</v>
      </c>
      <c r="H1051" s="109">
        <f>IF(编辑!O1051="","",编辑!O1051)</f>
        <v>1</v>
      </c>
      <c r="I1051" s="109">
        <f>IF(编辑!P1051="","",编辑!P1051)</f>
        <v>200</v>
      </c>
      <c r="J1051" s="109">
        <f>IF(编辑!Q1051="","",编辑!Q1051)</f>
        <v>3103</v>
      </c>
      <c r="K1051" s="109">
        <f>IF(编辑!S1051="","",编辑!S1051)</f>
        <v>1</v>
      </c>
      <c r="L1051" s="109">
        <f>IF(编辑!T1051="","",编辑!T1051)</f>
        <v>1</v>
      </c>
      <c r="M1051" s="109">
        <f>IF(编辑!U1051="","",编辑!U1051)</f>
        <v>200</v>
      </c>
      <c r="N1051" s="109">
        <f>IF(编辑!V1051="","",编辑!V1051)</f>
        <v>3403</v>
      </c>
      <c r="O1051" s="109">
        <f>IF(编辑!X1051="","",编辑!X1051)</f>
        <v>1</v>
      </c>
      <c r="P1051" s="109">
        <f>IF(编辑!Y1051="","",编辑!Y1051)</f>
        <v>1</v>
      </c>
      <c r="Q1051" s="109">
        <f>IF(编辑!Z1051="","",编辑!Z1051)</f>
        <v>200</v>
      </c>
      <c r="R1051" s="109" t="str">
        <f>IF(编辑!AA1051="","",编辑!AA1051)</f>
        <v/>
      </c>
      <c r="S1051" s="109" t="str">
        <f>IF(编辑!AC1051="","",编辑!AC1051)</f>
        <v/>
      </c>
      <c r="T1051" s="109" t="str">
        <f>IF(编辑!AD1051="","",编辑!AD1051)</f>
        <v/>
      </c>
      <c r="U1051" s="109" t="str">
        <f>IF(编辑!AE1051="","",编辑!AE1051)</f>
        <v/>
      </c>
      <c r="V1051" s="109" t="str">
        <f>IF(编辑!AF1051="","",编辑!AF1051)</f>
        <v/>
      </c>
      <c r="W1051" s="109" t="str">
        <f>IF(编辑!AH1051="","",编辑!AH1051)</f>
        <v/>
      </c>
      <c r="X1051" s="109" t="str">
        <f>IF(编辑!AI1051="","",编辑!AI1051)</f>
        <v/>
      </c>
      <c r="Y1051" s="109" t="str">
        <f>IF(编辑!AJ1051="","",编辑!AJ1051)</f>
        <v/>
      </c>
      <c r="Z1051" s="109" t="str">
        <f>IF(编辑!AK1051="","",编辑!AK1051)</f>
        <v/>
      </c>
      <c r="AA1051" s="109" t="str">
        <f>IF(编辑!AM1051="","",编辑!AM1051)</f>
        <v/>
      </c>
      <c r="AB1051" s="109" t="str">
        <f>IF(编辑!AN1051="","",编辑!AN1051)</f>
        <v/>
      </c>
      <c r="AC1051" s="111" t="str">
        <f>IF(编辑!AO1051="","",编辑!AO1051)</f>
        <v/>
      </c>
    </row>
    <row r="1052" spans="1:29">
      <c r="A1052" s="109">
        <f>IF(编辑!A1052="","",编辑!A1052)</f>
        <v>140319</v>
      </c>
      <c r="B1052" s="109" t="str">
        <f>IF(编辑!B1052="","",编辑!B1052)</f>
        <v>通缉任务</v>
      </c>
      <c r="C1052" s="109">
        <f>IF(编辑!I1052="","",编辑!I1052)</f>
        <v>480</v>
      </c>
      <c r="D1052" s="109">
        <f>IF(编辑!J1052="","",编辑!J1052)</f>
        <v>0</v>
      </c>
      <c r="E1052" s="109" t="str">
        <f>IF(编辑!K1052="","",编辑!K1052)</f>
        <v/>
      </c>
      <c r="F1052" s="109">
        <f>IF(编辑!L1052="","",编辑!L1052)</f>
        <v>3003</v>
      </c>
      <c r="G1052" s="109">
        <f>IF(编辑!N1052="","",编辑!N1052)</f>
        <v>1</v>
      </c>
      <c r="H1052" s="109">
        <f>IF(编辑!O1052="","",编辑!O1052)</f>
        <v>1</v>
      </c>
      <c r="I1052" s="109">
        <f>IF(编辑!P1052="","",编辑!P1052)</f>
        <v>200</v>
      </c>
      <c r="J1052" s="109">
        <f>IF(编辑!Q1052="","",编辑!Q1052)</f>
        <v>3103</v>
      </c>
      <c r="K1052" s="109">
        <f>IF(编辑!S1052="","",编辑!S1052)</f>
        <v>1</v>
      </c>
      <c r="L1052" s="109">
        <f>IF(编辑!T1052="","",编辑!T1052)</f>
        <v>1</v>
      </c>
      <c r="M1052" s="109">
        <f>IF(编辑!U1052="","",编辑!U1052)</f>
        <v>200</v>
      </c>
      <c r="N1052" s="109">
        <f>IF(编辑!V1052="","",编辑!V1052)</f>
        <v>3403</v>
      </c>
      <c r="O1052" s="109">
        <f>IF(编辑!X1052="","",编辑!X1052)</f>
        <v>1</v>
      </c>
      <c r="P1052" s="109">
        <f>IF(编辑!Y1052="","",编辑!Y1052)</f>
        <v>1</v>
      </c>
      <c r="Q1052" s="109">
        <f>IF(编辑!Z1052="","",编辑!Z1052)</f>
        <v>200</v>
      </c>
      <c r="R1052" s="109" t="str">
        <f>IF(编辑!AA1052="","",编辑!AA1052)</f>
        <v/>
      </c>
      <c r="S1052" s="109" t="str">
        <f>IF(编辑!AC1052="","",编辑!AC1052)</f>
        <v/>
      </c>
      <c r="T1052" s="109" t="str">
        <f>IF(编辑!AD1052="","",编辑!AD1052)</f>
        <v/>
      </c>
      <c r="U1052" s="109" t="str">
        <f>IF(编辑!AE1052="","",编辑!AE1052)</f>
        <v/>
      </c>
      <c r="V1052" s="109" t="str">
        <f>IF(编辑!AF1052="","",编辑!AF1052)</f>
        <v/>
      </c>
      <c r="W1052" s="109" t="str">
        <f>IF(编辑!AH1052="","",编辑!AH1052)</f>
        <v/>
      </c>
      <c r="X1052" s="109" t="str">
        <f>IF(编辑!AI1052="","",编辑!AI1052)</f>
        <v/>
      </c>
      <c r="Y1052" s="109" t="str">
        <f>IF(编辑!AJ1052="","",编辑!AJ1052)</f>
        <v/>
      </c>
      <c r="Z1052" s="109" t="str">
        <f>IF(编辑!AK1052="","",编辑!AK1052)</f>
        <v/>
      </c>
      <c r="AA1052" s="109" t="str">
        <f>IF(编辑!AM1052="","",编辑!AM1052)</f>
        <v/>
      </c>
      <c r="AB1052" s="109" t="str">
        <f>IF(编辑!AN1052="","",编辑!AN1052)</f>
        <v/>
      </c>
      <c r="AC1052" s="111" t="str">
        <f>IF(编辑!AO1052="","",编辑!AO1052)</f>
        <v/>
      </c>
    </row>
    <row r="1053" spans="1:29">
      <c r="A1053" s="109">
        <f>IF(编辑!A1053="","",编辑!A1053)</f>
        <v>140320</v>
      </c>
      <c r="B1053" s="109" t="str">
        <f>IF(编辑!B1053="","",编辑!B1053)</f>
        <v>通缉任务</v>
      </c>
      <c r="C1053" s="109">
        <f>IF(编辑!I1053="","",编辑!I1053)</f>
        <v>480</v>
      </c>
      <c r="D1053" s="109">
        <f>IF(编辑!J1053="","",编辑!J1053)</f>
        <v>0</v>
      </c>
      <c r="E1053" s="109" t="str">
        <f>IF(编辑!K1053="","",编辑!K1053)</f>
        <v/>
      </c>
      <c r="F1053" s="109">
        <f>IF(编辑!L1053="","",编辑!L1053)</f>
        <v>3003</v>
      </c>
      <c r="G1053" s="109">
        <f>IF(编辑!N1053="","",编辑!N1053)</f>
        <v>1</v>
      </c>
      <c r="H1053" s="109">
        <f>IF(编辑!O1053="","",编辑!O1053)</f>
        <v>1</v>
      </c>
      <c r="I1053" s="109">
        <f>IF(编辑!P1053="","",编辑!P1053)</f>
        <v>200</v>
      </c>
      <c r="J1053" s="109">
        <f>IF(编辑!Q1053="","",编辑!Q1053)</f>
        <v>3103</v>
      </c>
      <c r="K1053" s="109">
        <f>IF(编辑!S1053="","",编辑!S1053)</f>
        <v>1</v>
      </c>
      <c r="L1053" s="109">
        <f>IF(编辑!T1053="","",编辑!T1053)</f>
        <v>1</v>
      </c>
      <c r="M1053" s="109">
        <f>IF(编辑!U1053="","",编辑!U1053)</f>
        <v>200</v>
      </c>
      <c r="N1053" s="109">
        <f>IF(编辑!V1053="","",编辑!V1053)</f>
        <v>3403</v>
      </c>
      <c r="O1053" s="109">
        <f>IF(编辑!X1053="","",编辑!X1053)</f>
        <v>1</v>
      </c>
      <c r="P1053" s="109">
        <f>IF(编辑!Y1053="","",编辑!Y1053)</f>
        <v>1</v>
      </c>
      <c r="Q1053" s="109">
        <f>IF(编辑!Z1053="","",编辑!Z1053)</f>
        <v>200</v>
      </c>
      <c r="R1053" s="109" t="str">
        <f>IF(编辑!AA1053="","",编辑!AA1053)</f>
        <v/>
      </c>
      <c r="S1053" s="109" t="str">
        <f>IF(编辑!AC1053="","",编辑!AC1053)</f>
        <v/>
      </c>
      <c r="T1053" s="109" t="str">
        <f>IF(编辑!AD1053="","",编辑!AD1053)</f>
        <v/>
      </c>
      <c r="U1053" s="109" t="str">
        <f>IF(编辑!AE1053="","",编辑!AE1053)</f>
        <v/>
      </c>
      <c r="V1053" s="109" t="str">
        <f>IF(编辑!AF1053="","",编辑!AF1053)</f>
        <v/>
      </c>
      <c r="W1053" s="109" t="str">
        <f>IF(编辑!AH1053="","",编辑!AH1053)</f>
        <v/>
      </c>
      <c r="X1053" s="109" t="str">
        <f>IF(编辑!AI1053="","",编辑!AI1053)</f>
        <v/>
      </c>
      <c r="Y1053" s="109" t="str">
        <f>IF(编辑!AJ1053="","",编辑!AJ1053)</f>
        <v/>
      </c>
      <c r="Z1053" s="109" t="str">
        <f>IF(编辑!AK1053="","",编辑!AK1053)</f>
        <v/>
      </c>
      <c r="AA1053" s="109" t="str">
        <f>IF(编辑!AM1053="","",编辑!AM1053)</f>
        <v/>
      </c>
      <c r="AB1053" s="109" t="str">
        <f>IF(编辑!AN1053="","",编辑!AN1053)</f>
        <v/>
      </c>
      <c r="AC1053" s="111" t="str">
        <f>IF(编辑!AO1053="","",编辑!AO1053)</f>
        <v/>
      </c>
    </row>
    <row r="1054" spans="1:29">
      <c r="A1054" s="109">
        <f>IF(编辑!A1054="","",编辑!A1054)</f>
        <v>140321</v>
      </c>
      <c r="B1054" s="109" t="str">
        <f>IF(编辑!B1054="","",编辑!B1054)</f>
        <v>通缉任务</v>
      </c>
      <c r="C1054" s="109">
        <f>IF(编辑!I1054="","",编辑!I1054)</f>
        <v>480</v>
      </c>
      <c r="D1054" s="109">
        <f>IF(编辑!J1054="","",编辑!J1054)</f>
        <v>0</v>
      </c>
      <c r="E1054" s="109" t="str">
        <f>IF(编辑!K1054="","",编辑!K1054)</f>
        <v/>
      </c>
      <c r="F1054" s="109">
        <f>IF(编辑!L1054="","",编辑!L1054)</f>
        <v>3003</v>
      </c>
      <c r="G1054" s="109">
        <f>IF(编辑!N1054="","",编辑!N1054)</f>
        <v>1</v>
      </c>
      <c r="H1054" s="109">
        <f>IF(编辑!O1054="","",编辑!O1054)</f>
        <v>1</v>
      </c>
      <c r="I1054" s="109">
        <f>IF(编辑!P1054="","",编辑!P1054)</f>
        <v>200</v>
      </c>
      <c r="J1054" s="109">
        <f>IF(编辑!Q1054="","",编辑!Q1054)</f>
        <v>3103</v>
      </c>
      <c r="K1054" s="109">
        <f>IF(编辑!S1054="","",编辑!S1054)</f>
        <v>1</v>
      </c>
      <c r="L1054" s="109">
        <f>IF(编辑!T1054="","",编辑!T1054)</f>
        <v>1</v>
      </c>
      <c r="M1054" s="109">
        <f>IF(编辑!U1054="","",编辑!U1054)</f>
        <v>200</v>
      </c>
      <c r="N1054" s="109">
        <f>IF(编辑!V1054="","",编辑!V1054)</f>
        <v>3403</v>
      </c>
      <c r="O1054" s="109">
        <f>IF(编辑!X1054="","",编辑!X1054)</f>
        <v>1</v>
      </c>
      <c r="P1054" s="109">
        <f>IF(编辑!Y1054="","",编辑!Y1054)</f>
        <v>1</v>
      </c>
      <c r="Q1054" s="109">
        <f>IF(编辑!Z1054="","",编辑!Z1054)</f>
        <v>200</v>
      </c>
      <c r="R1054" s="109" t="str">
        <f>IF(编辑!AA1054="","",编辑!AA1054)</f>
        <v/>
      </c>
      <c r="S1054" s="109" t="str">
        <f>IF(编辑!AC1054="","",编辑!AC1054)</f>
        <v/>
      </c>
      <c r="T1054" s="109" t="str">
        <f>IF(编辑!AD1054="","",编辑!AD1054)</f>
        <v/>
      </c>
      <c r="U1054" s="109" t="str">
        <f>IF(编辑!AE1054="","",编辑!AE1054)</f>
        <v/>
      </c>
      <c r="V1054" s="109" t="str">
        <f>IF(编辑!AF1054="","",编辑!AF1054)</f>
        <v/>
      </c>
      <c r="W1054" s="109" t="str">
        <f>IF(编辑!AH1054="","",编辑!AH1054)</f>
        <v/>
      </c>
      <c r="X1054" s="109" t="str">
        <f>IF(编辑!AI1054="","",编辑!AI1054)</f>
        <v/>
      </c>
      <c r="Y1054" s="109" t="str">
        <f>IF(编辑!AJ1054="","",编辑!AJ1054)</f>
        <v/>
      </c>
      <c r="Z1054" s="109" t="str">
        <f>IF(编辑!AK1054="","",编辑!AK1054)</f>
        <v/>
      </c>
      <c r="AA1054" s="109" t="str">
        <f>IF(编辑!AM1054="","",编辑!AM1054)</f>
        <v/>
      </c>
      <c r="AB1054" s="109" t="str">
        <f>IF(编辑!AN1054="","",编辑!AN1054)</f>
        <v/>
      </c>
      <c r="AC1054" s="111" t="str">
        <f>IF(编辑!AO1054="","",编辑!AO1054)</f>
        <v/>
      </c>
    </row>
    <row r="1055" spans="1:29">
      <c r="A1055" s="109">
        <f>IF(编辑!A1055="","",编辑!A1055)</f>
        <v>140322</v>
      </c>
      <c r="B1055" s="109" t="str">
        <f>IF(编辑!B1055="","",编辑!B1055)</f>
        <v>通缉任务</v>
      </c>
      <c r="C1055" s="109">
        <f>IF(编辑!I1055="","",编辑!I1055)</f>
        <v>480</v>
      </c>
      <c r="D1055" s="109">
        <f>IF(编辑!J1055="","",编辑!J1055)</f>
        <v>0</v>
      </c>
      <c r="E1055" s="109" t="str">
        <f>IF(编辑!K1055="","",编辑!K1055)</f>
        <v/>
      </c>
      <c r="F1055" s="109">
        <f>IF(编辑!L1055="","",编辑!L1055)</f>
        <v>3003</v>
      </c>
      <c r="G1055" s="109">
        <f>IF(编辑!N1055="","",编辑!N1055)</f>
        <v>1</v>
      </c>
      <c r="H1055" s="109">
        <f>IF(编辑!O1055="","",编辑!O1055)</f>
        <v>1</v>
      </c>
      <c r="I1055" s="109">
        <f>IF(编辑!P1055="","",编辑!P1055)</f>
        <v>200</v>
      </c>
      <c r="J1055" s="109">
        <f>IF(编辑!Q1055="","",编辑!Q1055)</f>
        <v>3103</v>
      </c>
      <c r="K1055" s="109">
        <f>IF(编辑!S1055="","",编辑!S1055)</f>
        <v>1</v>
      </c>
      <c r="L1055" s="109">
        <f>IF(编辑!T1055="","",编辑!T1055)</f>
        <v>1</v>
      </c>
      <c r="M1055" s="109">
        <f>IF(编辑!U1055="","",编辑!U1055)</f>
        <v>200</v>
      </c>
      <c r="N1055" s="109">
        <f>IF(编辑!V1055="","",编辑!V1055)</f>
        <v>3403</v>
      </c>
      <c r="O1055" s="109">
        <f>IF(编辑!X1055="","",编辑!X1055)</f>
        <v>1</v>
      </c>
      <c r="P1055" s="109">
        <f>IF(编辑!Y1055="","",编辑!Y1055)</f>
        <v>1</v>
      </c>
      <c r="Q1055" s="109">
        <f>IF(编辑!Z1055="","",编辑!Z1055)</f>
        <v>200</v>
      </c>
      <c r="R1055" s="109" t="str">
        <f>IF(编辑!AA1055="","",编辑!AA1055)</f>
        <v/>
      </c>
      <c r="S1055" s="109" t="str">
        <f>IF(编辑!AC1055="","",编辑!AC1055)</f>
        <v/>
      </c>
      <c r="T1055" s="109" t="str">
        <f>IF(编辑!AD1055="","",编辑!AD1055)</f>
        <v/>
      </c>
      <c r="U1055" s="109" t="str">
        <f>IF(编辑!AE1055="","",编辑!AE1055)</f>
        <v/>
      </c>
      <c r="V1055" s="109" t="str">
        <f>IF(编辑!AF1055="","",编辑!AF1055)</f>
        <v/>
      </c>
      <c r="W1055" s="109" t="str">
        <f>IF(编辑!AH1055="","",编辑!AH1055)</f>
        <v/>
      </c>
      <c r="X1055" s="109" t="str">
        <f>IF(编辑!AI1055="","",编辑!AI1055)</f>
        <v/>
      </c>
      <c r="Y1055" s="109" t="str">
        <f>IF(编辑!AJ1055="","",编辑!AJ1055)</f>
        <v/>
      </c>
      <c r="Z1055" s="109" t="str">
        <f>IF(编辑!AK1055="","",编辑!AK1055)</f>
        <v/>
      </c>
      <c r="AA1055" s="109" t="str">
        <f>IF(编辑!AM1055="","",编辑!AM1055)</f>
        <v/>
      </c>
      <c r="AB1055" s="109" t="str">
        <f>IF(编辑!AN1055="","",编辑!AN1055)</f>
        <v/>
      </c>
      <c r="AC1055" s="111" t="str">
        <f>IF(编辑!AO1055="","",编辑!AO1055)</f>
        <v/>
      </c>
    </row>
    <row r="1056" spans="1:29">
      <c r="A1056" s="109">
        <f>IF(编辑!A1056="","",编辑!A1056)</f>
        <v>140323</v>
      </c>
      <c r="B1056" s="109" t="str">
        <f>IF(编辑!B1056="","",编辑!B1056)</f>
        <v>通缉任务</v>
      </c>
      <c r="C1056" s="109">
        <f>IF(编辑!I1056="","",编辑!I1056)</f>
        <v>480</v>
      </c>
      <c r="D1056" s="109">
        <f>IF(编辑!J1056="","",编辑!J1056)</f>
        <v>0</v>
      </c>
      <c r="E1056" s="109" t="str">
        <f>IF(编辑!K1056="","",编辑!K1056)</f>
        <v/>
      </c>
      <c r="F1056" s="109">
        <f>IF(编辑!L1056="","",编辑!L1056)</f>
        <v>3003</v>
      </c>
      <c r="G1056" s="109">
        <f>IF(编辑!N1056="","",编辑!N1056)</f>
        <v>1</v>
      </c>
      <c r="H1056" s="109">
        <f>IF(编辑!O1056="","",编辑!O1056)</f>
        <v>1</v>
      </c>
      <c r="I1056" s="109">
        <f>IF(编辑!P1056="","",编辑!P1056)</f>
        <v>200</v>
      </c>
      <c r="J1056" s="109">
        <f>IF(编辑!Q1056="","",编辑!Q1056)</f>
        <v>3103</v>
      </c>
      <c r="K1056" s="109">
        <f>IF(编辑!S1056="","",编辑!S1056)</f>
        <v>1</v>
      </c>
      <c r="L1056" s="109">
        <f>IF(编辑!T1056="","",编辑!T1056)</f>
        <v>1</v>
      </c>
      <c r="M1056" s="109">
        <f>IF(编辑!U1056="","",编辑!U1056)</f>
        <v>200</v>
      </c>
      <c r="N1056" s="109">
        <f>IF(编辑!V1056="","",编辑!V1056)</f>
        <v>3403</v>
      </c>
      <c r="O1056" s="109">
        <f>IF(编辑!X1056="","",编辑!X1056)</f>
        <v>1</v>
      </c>
      <c r="P1056" s="109">
        <f>IF(编辑!Y1056="","",编辑!Y1056)</f>
        <v>1</v>
      </c>
      <c r="Q1056" s="109">
        <f>IF(编辑!Z1056="","",编辑!Z1056)</f>
        <v>200</v>
      </c>
      <c r="R1056" s="109" t="str">
        <f>IF(编辑!AA1056="","",编辑!AA1056)</f>
        <v/>
      </c>
      <c r="S1056" s="109" t="str">
        <f>IF(编辑!AC1056="","",编辑!AC1056)</f>
        <v/>
      </c>
      <c r="T1056" s="109" t="str">
        <f>IF(编辑!AD1056="","",编辑!AD1056)</f>
        <v/>
      </c>
      <c r="U1056" s="109" t="str">
        <f>IF(编辑!AE1056="","",编辑!AE1056)</f>
        <v/>
      </c>
      <c r="V1056" s="109" t="str">
        <f>IF(编辑!AF1056="","",编辑!AF1056)</f>
        <v/>
      </c>
      <c r="W1056" s="109" t="str">
        <f>IF(编辑!AH1056="","",编辑!AH1056)</f>
        <v/>
      </c>
      <c r="X1056" s="109" t="str">
        <f>IF(编辑!AI1056="","",编辑!AI1056)</f>
        <v/>
      </c>
      <c r="Y1056" s="109" t="str">
        <f>IF(编辑!AJ1056="","",编辑!AJ1056)</f>
        <v/>
      </c>
      <c r="Z1056" s="109" t="str">
        <f>IF(编辑!AK1056="","",编辑!AK1056)</f>
        <v/>
      </c>
      <c r="AA1056" s="109" t="str">
        <f>IF(编辑!AM1056="","",编辑!AM1056)</f>
        <v/>
      </c>
      <c r="AB1056" s="109" t="str">
        <f>IF(编辑!AN1056="","",编辑!AN1056)</f>
        <v/>
      </c>
      <c r="AC1056" s="111" t="str">
        <f>IF(编辑!AO1056="","",编辑!AO1056)</f>
        <v/>
      </c>
    </row>
    <row r="1057" spans="1:29">
      <c r="A1057" s="109">
        <f>IF(编辑!A1057="","",编辑!A1057)</f>
        <v>140324</v>
      </c>
      <c r="B1057" s="109" t="str">
        <f>IF(编辑!B1057="","",编辑!B1057)</f>
        <v>通缉任务</v>
      </c>
      <c r="C1057" s="109">
        <f>IF(编辑!I1057="","",编辑!I1057)</f>
        <v>480</v>
      </c>
      <c r="D1057" s="109">
        <f>IF(编辑!J1057="","",编辑!J1057)</f>
        <v>0</v>
      </c>
      <c r="E1057" s="109" t="str">
        <f>IF(编辑!K1057="","",编辑!K1057)</f>
        <v/>
      </c>
      <c r="F1057" s="109">
        <f>IF(编辑!L1057="","",编辑!L1057)</f>
        <v>3003</v>
      </c>
      <c r="G1057" s="109">
        <f>IF(编辑!N1057="","",编辑!N1057)</f>
        <v>1</v>
      </c>
      <c r="H1057" s="109">
        <f>IF(编辑!O1057="","",编辑!O1057)</f>
        <v>1</v>
      </c>
      <c r="I1057" s="109">
        <f>IF(编辑!P1057="","",编辑!P1057)</f>
        <v>200</v>
      </c>
      <c r="J1057" s="109">
        <f>IF(编辑!Q1057="","",编辑!Q1057)</f>
        <v>3103</v>
      </c>
      <c r="K1057" s="109">
        <f>IF(编辑!S1057="","",编辑!S1057)</f>
        <v>1</v>
      </c>
      <c r="L1057" s="109">
        <f>IF(编辑!T1057="","",编辑!T1057)</f>
        <v>1</v>
      </c>
      <c r="M1057" s="109">
        <f>IF(编辑!U1057="","",编辑!U1057)</f>
        <v>200</v>
      </c>
      <c r="N1057" s="109">
        <f>IF(编辑!V1057="","",编辑!V1057)</f>
        <v>3403</v>
      </c>
      <c r="O1057" s="109">
        <f>IF(编辑!X1057="","",编辑!X1057)</f>
        <v>1</v>
      </c>
      <c r="P1057" s="109">
        <f>IF(编辑!Y1057="","",编辑!Y1057)</f>
        <v>1</v>
      </c>
      <c r="Q1057" s="109">
        <f>IF(编辑!Z1057="","",编辑!Z1057)</f>
        <v>200</v>
      </c>
      <c r="R1057" s="109" t="str">
        <f>IF(编辑!AA1057="","",编辑!AA1057)</f>
        <v/>
      </c>
      <c r="S1057" s="109" t="str">
        <f>IF(编辑!AC1057="","",编辑!AC1057)</f>
        <v/>
      </c>
      <c r="T1057" s="109" t="str">
        <f>IF(编辑!AD1057="","",编辑!AD1057)</f>
        <v/>
      </c>
      <c r="U1057" s="109" t="str">
        <f>IF(编辑!AE1057="","",编辑!AE1057)</f>
        <v/>
      </c>
      <c r="V1057" s="109" t="str">
        <f>IF(编辑!AF1057="","",编辑!AF1057)</f>
        <v/>
      </c>
      <c r="W1057" s="109" t="str">
        <f>IF(编辑!AH1057="","",编辑!AH1057)</f>
        <v/>
      </c>
      <c r="X1057" s="109" t="str">
        <f>IF(编辑!AI1057="","",编辑!AI1057)</f>
        <v/>
      </c>
      <c r="Y1057" s="109" t="str">
        <f>IF(编辑!AJ1057="","",编辑!AJ1057)</f>
        <v/>
      </c>
      <c r="Z1057" s="109" t="str">
        <f>IF(编辑!AK1057="","",编辑!AK1057)</f>
        <v/>
      </c>
      <c r="AA1057" s="109" t="str">
        <f>IF(编辑!AM1057="","",编辑!AM1057)</f>
        <v/>
      </c>
      <c r="AB1057" s="109" t="str">
        <f>IF(编辑!AN1057="","",编辑!AN1057)</f>
        <v/>
      </c>
      <c r="AC1057" s="111" t="str">
        <f>IF(编辑!AO1057="","",编辑!AO1057)</f>
        <v/>
      </c>
    </row>
    <row r="1058" spans="1:29">
      <c r="A1058" s="109">
        <f>IF(编辑!A1058="","",编辑!A1058)</f>
        <v>140325</v>
      </c>
      <c r="B1058" s="109" t="str">
        <f>IF(编辑!B1058="","",编辑!B1058)</f>
        <v>通缉任务</v>
      </c>
      <c r="C1058" s="109">
        <f>IF(编辑!I1058="","",编辑!I1058)</f>
        <v>480</v>
      </c>
      <c r="D1058" s="109">
        <f>IF(编辑!J1058="","",编辑!J1058)</f>
        <v>0</v>
      </c>
      <c r="E1058" s="109" t="str">
        <f>IF(编辑!K1058="","",编辑!K1058)</f>
        <v/>
      </c>
      <c r="F1058" s="109">
        <f>IF(编辑!L1058="","",编辑!L1058)</f>
        <v>3003</v>
      </c>
      <c r="G1058" s="109">
        <f>IF(编辑!N1058="","",编辑!N1058)</f>
        <v>1</v>
      </c>
      <c r="H1058" s="109">
        <f>IF(编辑!O1058="","",编辑!O1058)</f>
        <v>1</v>
      </c>
      <c r="I1058" s="109">
        <f>IF(编辑!P1058="","",编辑!P1058)</f>
        <v>200</v>
      </c>
      <c r="J1058" s="109">
        <f>IF(编辑!Q1058="","",编辑!Q1058)</f>
        <v>3103</v>
      </c>
      <c r="K1058" s="109">
        <f>IF(编辑!S1058="","",编辑!S1058)</f>
        <v>1</v>
      </c>
      <c r="L1058" s="109">
        <f>IF(编辑!T1058="","",编辑!T1058)</f>
        <v>1</v>
      </c>
      <c r="M1058" s="109">
        <f>IF(编辑!U1058="","",编辑!U1058)</f>
        <v>200</v>
      </c>
      <c r="N1058" s="109">
        <f>IF(编辑!V1058="","",编辑!V1058)</f>
        <v>3403</v>
      </c>
      <c r="O1058" s="109">
        <f>IF(编辑!X1058="","",编辑!X1058)</f>
        <v>1</v>
      </c>
      <c r="P1058" s="109">
        <f>IF(编辑!Y1058="","",编辑!Y1058)</f>
        <v>1</v>
      </c>
      <c r="Q1058" s="109">
        <f>IF(编辑!Z1058="","",编辑!Z1058)</f>
        <v>200</v>
      </c>
      <c r="R1058" s="109" t="str">
        <f>IF(编辑!AA1058="","",编辑!AA1058)</f>
        <v/>
      </c>
      <c r="S1058" s="109" t="str">
        <f>IF(编辑!AC1058="","",编辑!AC1058)</f>
        <v/>
      </c>
      <c r="T1058" s="109" t="str">
        <f>IF(编辑!AD1058="","",编辑!AD1058)</f>
        <v/>
      </c>
      <c r="U1058" s="109" t="str">
        <f>IF(编辑!AE1058="","",编辑!AE1058)</f>
        <v/>
      </c>
      <c r="V1058" s="109" t="str">
        <f>IF(编辑!AF1058="","",编辑!AF1058)</f>
        <v/>
      </c>
      <c r="W1058" s="109" t="str">
        <f>IF(编辑!AH1058="","",编辑!AH1058)</f>
        <v/>
      </c>
      <c r="X1058" s="109" t="str">
        <f>IF(编辑!AI1058="","",编辑!AI1058)</f>
        <v/>
      </c>
      <c r="Y1058" s="109" t="str">
        <f>IF(编辑!AJ1058="","",编辑!AJ1058)</f>
        <v/>
      </c>
      <c r="Z1058" s="109" t="str">
        <f>IF(编辑!AK1058="","",编辑!AK1058)</f>
        <v/>
      </c>
      <c r="AA1058" s="109" t="str">
        <f>IF(编辑!AM1058="","",编辑!AM1058)</f>
        <v/>
      </c>
      <c r="AB1058" s="109" t="str">
        <f>IF(编辑!AN1058="","",编辑!AN1058)</f>
        <v/>
      </c>
      <c r="AC1058" s="111" t="str">
        <f>IF(编辑!AO1058="","",编辑!AO1058)</f>
        <v/>
      </c>
    </row>
    <row r="1059" spans="1:29">
      <c r="A1059" s="109">
        <f>IF(编辑!A1059="","",编辑!A1059)</f>
        <v>140326</v>
      </c>
      <c r="B1059" s="109" t="str">
        <f>IF(编辑!B1059="","",编辑!B1059)</f>
        <v>通缉任务</v>
      </c>
      <c r="C1059" s="109">
        <f>IF(编辑!I1059="","",编辑!I1059)</f>
        <v>480</v>
      </c>
      <c r="D1059" s="109">
        <f>IF(编辑!J1059="","",编辑!J1059)</f>
        <v>0</v>
      </c>
      <c r="E1059" s="109" t="str">
        <f>IF(编辑!K1059="","",编辑!K1059)</f>
        <v/>
      </c>
      <c r="F1059" s="109">
        <f>IF(编辑!L1059="","",编辑!L1059)</f>
        <v>3003</v>
      </c>
      <c r="G1059" s="109">
        <f>IF(编辑!N1059="","",编辑!N1059)</f>
        <v>1</v>
      </c>
      <c r="H1059" s="109">
        <f>IF(编辑!O1059="","",编辑!O1059)</f>
        <v>1</v>
      </c>
      <c r="I1059" s="109">
        <f>IF(编辑!P1059="","",编辑!P1059)</f>
        <v>200</v>
      </c>
      <c r="J1059" s="109">
        <f>IF(编辑!Q1059="","",编辑!Q1059)</f>
        <v>3103</v>
      </c>
      <c r="K1059" s="109">
        <f>IF(编辑!S1059="","",编辑!S1059)</f>
        <v>1</v>
      </c>
      <c r="L1059" s="109">
        <f>IF(编辑!T1059="","",编辑!T1059)</f>
        <v>1</v>
      </c>
      <c r="M1059" s="109">
        <f>IF(编辑!U1059="","",编辑!U1059)</f>
        <v>200</v>
      </c>
      <c r="N1059" s="109">
        <f>IF(编辑!V1059="","",编辑!V1059)</f>
        <v>3403</v>
      </c>
      <c r="O1059" s="109">
        <f>IF(编辑!X1059="","",编辑!X1059)</f>
        <v>1</v>
      </c>
      <c r="P1059" s="109">
        <f>IF(编辑!Y1059="","",编辑!Y1059)</f>
        <v>1</v>
      </c>
      <c r="Q1059" s="109">
        <f>IF(编辑!Z1059="","",编辑!Z1059)</f>
        <v>200</v>
      </c>
      <c r="R1059" s="109" t="str">
        <f>IF(编辑!AA1059="","",编辑!AA1059)</f>
        <v/>
      </c>
      <c r="S1059" s="109" t="str">
        <f>IF(编辑!AC1059="","",编辑!AC1059)</f>
        <v/>
      </c>
      <c r="T1059" s="109" t="str">
        <f>IF(编辑!AD1059="","",编辑!AD1059)</f>
        <v/>
      </c>
      <c r="U1059" s="109" t="str">
        <f>IF(编辑!AE1059="","",编辑!AE1059)</f>
        <v/>
      </c>
      <c r="V1059" s="109" t="str">
        <f>IF(编辑!AF1059="","",编辑!AF1059)</f>
        <v/>
      </c>
      <c r="W1059" s="109" t="str">
        <f>IF(编辑!AH1059="","",编辑!AH1059)</f>
        <v/>
      </c>
      <c r="X1059" s="109" t="str">
        <f>IF(编辑!AI1059="","",编辑!AI1059)</f>
        <v/>
      </c>
      <c r="Y1059" s="109" t="str">
        <f>IF(编辑!AJ1059="","",编辑!AJ1059)</f>
        <v/>
      </c>
      <c r="Z1059" s="109" t="str">
        <f>IF(编辑!AK1059="","",编辑!AK1059)</f>
        <v/>
      </c>
      <c r="AA1059" s="109" t="str">
        <f>IF(编辑!AM1059="","",编辑!AM1059)</f>
        <v/>
      </c>
      <c r="AB1059" s="109" t="str">
        <f>IF(编辑!AN1059="","",编辑!AN1059)</f>
        <v/>
      </c>
      <c r="AC1059" s="111" t="str">
        <f>IF(编辑!AO1059="","",编辑!AO1059)</f>
        <v/>
      </c>
    </row>
    <row r="1060" spans="1:29">
      <c r="A1060" s="109">
        <f>IF(编辑!A1060="","",编辑!A1060)</f>
        <v>140327</v>
      </c>
      <c r="B1060" s="109" t="str">
        <f>IF(编辑!B1060="","",编辑!B1060)</f>
        <v>通缉任务</v>
      </c>
      <c r="C1060" s="109">
        <f>IF(编辑!I1060="","",编辑!I1060)</f>
        <v>480</v>
      </c>
      <c r="D1060" s="109">
        <f>IF(编辑!J1060="","",编辑!J1060)</f>
        <v>0</v>
      </c>
      <c r="E1060" s="109" t="str">
        <f>IF(编辑!K1060="","",编辑!K1060)</f>
        <v/>
      </c>
      <c r="F1060" s="109">
        <f>IF(编辑!L1060="","",编辑!L1060)</f>
        <v>3003</v>
      </c>
      <c r="G1060" s="109">
        <f>IF(编辑!N1060="","",编辑!N1060)</f>
        <v>1</v>
      </c>
      <c r="H1060" s="109">
        <f>IF(编辑!O1060="","",编辑!O1060)</f>
        <v>1</v>
      </c>
      <c r="I1060" s="109">
        <f>IF(编辑!P1060="","",编辑!P1060)</f>
        <v>200</v>
      </c>
      <c r="J1060" s="109">
        <f>IF(编辑!Q1060="","",编辑!Q1060)</f>
        <v>3103</v>
      </c>
      <c r="K1060" s="109">
        <f>IF(编辑!S1060="","",编辑!S1060)</f>
        <v>1</v>
      </c>
      <c r="L1060" s="109">
        <f>IF(编辑!T1060="","",编辑!T1060)</f>
        <v>1</v>
      </c>
      <c r="M1060" s="109">
        <f>IF(编辑!U1060="","",编辑!U1060)</f>
        <v>200</v>
      </c>
      <c r="N1060" s="109">
        <f>IF(编辑!V1060="","",编辑!V1060)</f>
        <v>3403</v>
      </c>
      <c r="O1060" s="109">
        <f>IF(编辑!X1060="","",编辑!X1060)</f>
        <v>1</v>
      </c>
      <c r="P1060" s="109">
        <f>IF(编辑!Y1060="","",编辑!Y1060)</f>
        <v>1</v>
      </c>
      <c r="Q1060" s="109">
        <f>IF(编辑!Z1060="","",编辑!Z1060)</f>
        <v>200</v>
      </c>
      <c r="R1060" s="109" t="str">
        <f>IF(编辑!AA1060="","",编辑!AA1060)</f>
        <v/>
      </c>
      <c r="S1060" s="109" t="str">
        <f>IF(编辑!AC1060="","",编辑!AC1060)</f>
        <v/>
      </c>
      <c r="T1060" s="109" t="str">
        <f>IF(编辑!AD1060="","",编辑!AD1060)</f>
        <v/>
      </c>
      <c r="U1060" s="109" t="str">
        <f>IF(编辑!AE1060="","",编辑!AE1060)</f>
        <v/>
      </c>
      <c r="V1060" s="109" t="str">
        <f>IF(编辑!AF1060="","",编辑!AF1060)</f>
        <v/>
      </c>
      <c r="W1060" s="109" t="str">
        <f>IF(编辑!AH1060="","",编辑!AH1060)</f>
        <v/>
      </c>
      <c r="X1060" s="109" t="str">
        <f>IF(编辑!AI1060="","",编辑!AI1060)</f>
        <v/>
      </c>
      <c r="Y1060" s="109" t="str">
        <f>IF(编辑!AJ1060="","",编辑!AJ1060)</f>
        <v/>
      </c>
      <c r="Z1060" s="109" t="str">
        <f>IF(编辑!AK1060="","",编辑!AK1060)</f>
        <v/>
      </c>
      <c r="AA1060" s="109" t="str">
        <f>IF(编辑!AM1060="","",编辑!AM1060)</f>
        <v/>
      </c>
      <c r="AB1060" s="109" t="str">
        <f>IF(编辑!AN1060="","",编辑!AN1060)</f>
        <v/>
      </c>
      <c r="AC1060" s="111" t="str">
        <f>IF(编辑!AO1060="","",编辑!AO1060)</f>
        <v/>
      </c>
    </row>
    <row r="1061" spans="1:29">
      <c r="A1061" s="109">
        <f>IF(编辑!A1061="","",编辑!A1061)</f>
        <v>140328</v>
      </c>
      <c r="B1061" s="109" t="str">
        <f>IF(编辑!B1061="","",编辑!B1061)</f>
        <v>通缉任务</v>
      </c>
      <c r="C1061" s="109">
        <f>IF(编辑!I1061="","",编辑!I1061)</f>
        <v>480</v>
      </c>
      <c r="D1061" s="109">
        <f>IF(编辑!J1061="","",编辑!J1061)</f>
        <v>0</v>
      </c>
      <c r="E1061" s="109" t="str">
        <f>IF(编辑!K1061="","",编辑!K1061)</f>
        <v/>
      </c>
      <c r="F1061" s="109">
        <f>IF(编辑!L1061="","",编辑!L1061)</f>
        <v>3003</v>
      </c>
      <c r="G1061" s="109">
        <f>IF(编辑!N1061="","",编辑!N1061)</f>
        <v>1</v>
      </c>
      <c r="H1061" s="109">
        <f>IF(编辑!O1061="","",编辑!O1061)</f>
        <v>1</v>
      </c>
      <c r="I1061" s="109">
        <f>IF(编辑!P1061="","",编辑!P1061)</f>
        <v>200</v>
      </c>
      <c r="J1061" s="109">
        <f>IF(编辑!Q1061="","",编辑!Q1061)</f>
        <v>3103</v>
      </c>
      <c r="K1061" s="109">
        <f>IF(编辑!S1061="","",编辑!S1061)</f>
        <v>1</v>
      </c>
      <c r="L1061" s="109">
        <f>IF(编辑!T1061="","",编辑!T1061)</f>
        <v>1</v>
      </c>
      <c r="M1061" s="109">
        <f>IF(编辑!U1061="","",编辑!U1061)</f>
        <v>200</v>
      </c>
      <c r="N1061" s="109">
        <f>IF(编辑!V1061="","",编辑!V1061)</f>
        <v>3403</v>
      </c>
      <c r="O1061" s="109">
        <f>IF(编辑!X1061="","",编辑!X1061)</f>
        <v>1</v>
      </c>
      <c r="P1061" s="109">
        <f>IF(编辑!Y1061="","",编辑!Y1061)</f>
        <v>1</v>
      </c>
      <c r="Q1061" s="109">
        <f>IF(编辑!Z1061="","",编辑!Z1061)</f>
        <v>200</v>
      </c>
      <c r="R1061" s="109" t="str">
        <f>IF(编辑!AA1061="","",编辑!AA1061)</f>
        <v/>
      </c>
      <c r="S1061" s="109" t="str">
        <f>IF(编辑!AC1061="","",编辑!AC1061)</f>
        <v/>
      </c>
      <c r="T1061" s="109" t="str">
        <f>IF(编辑!AD1061="","",编辑!AD1061)</f>
        <v/>
      </c>
      <c r="U1061" s="109" t="str">
        <f>IF(编辑!AE1061="","",编辑!AE1061)</f>
        <v/>
      </c>
      <c r="V1061" s="109" t="str">
        <f>IF(编辑!AF1061="","",编辑!AF1061)</f>
        <v/>
      </c>
      <c r="W1061" s="109" t="str">
        <f>IF(编辑!AH1061="","",编辑!AH1061)</f>
        <v/>
      </c>
      <c r="X1061" s="109" t="str">
        <f>IF(编辑!AI1061="","",编辑!AI1061)</f>
        <v/>
      </c>
      <c r="Y1061" s="109" t="str">
        <f>IF(编辑!AJ1061="","",编辑!AJ1061)</f>
        <v/>
      </c>
      <c r="Z1061" s="109" t="str">
        <f>IF(编辑!AK1061="","",编辑!AK1061)</f>
        <v/>
      </c>
      <c r="AA1061" s="109" t="str">
        <f>IF(编辑!AM1061="","",编辑!AM1061)</f>
        <v/>
      </c>
      <c r="AB1061" s="109" t="str">
        <f>IF(编辑!AN1061="","",编辑!AN1061)</f>
        <v/>
      </c>
      <c r="AC1061" s="111" t="str">
        <f>IF(编辑!AO1061="","",编辑!AO1061)</f>
        <v/>
      </c>
    </row>
    <row r="1062" spans="1:29">
      <c r="A1062" s="109">
        <f>IF(编辑!A1062="","",编辑!A1062)</f>
        <v>140329</v>
      </c>
      <c r="B1062" s="109" t="str">
        <f>IF(编辑!B1062="","",编辑!B1062)</f>
        <v>通缉任务</v>
      </c>
      <c r="C1062" s="109">
        <f>IF(编辑!I1062="","",编辑!I1062)</f>
        <v>480</v>
      </c>
      <c r="D1062" s="109">
        <f>IF(编辑!J1062="","",编辑!J1062)</f>
        <v>0</v>
      </c>
      <c r="E1062" s="109" t="str">
        <f>IF(编辑!K1062="","",编辑!K1062)</f>
        <v/>
      </c>
      <c r="F1062" s="109">
        <f>IF(编辑!L1062="","",编辑!L1062)</f>
        <v>3003</v>
      </c>
      <c r="G1062" s="109">
        <f>IF(编辑!N1062="","",编辑!N1062)</f>
        <v>1</v>
      </c>
      <c r="H1062" s="109">
        <f>IF(编辑!O1062="","",编辑!O1062)</f>
        <v>1</v>
      </c>
      <c r="I1062" s="109">
        <f>IF(编辑!P1062="","",编辑!P1062)</f>
        <v>200</v>
      </c>
      <c r="J1062" s="109">
        <f>IF(编辑!Q1062="","",编辑!Q1062)</f>
        <v>3103</v>
      </c>
      <c r="K1062" s="109">
        <f>IF(编辑!S1062="","",编辑!S1062)</f>
        <v>1</v>
      </c>
      <c r="L1062" s="109">
        <f>IF(编辑!T1062="","",编辑!T1062)</f>
        <v>1</v>
      </c>
      <c r="M1062" s="109">
        <f>IF(编辑!U1062="","",编辑!U1062)</f>
        <v>200</v>
      </c>
      <c r="N1062" s="109">
        <f>IF(编辑!V1062="","",编辑!V1062)</f>
        <v>3403</v>
      </c>
      <c r="O1062" s="109">
        <f>IF(编辑!X1062="","",编辑!X1062)</f>
        <v>1</v>
      </c>
      <c r="P1062" s="109">
        <f>IF(编辑!Y1062="","",编辑!Y1062)</f>
        <v>1</v>
      </c>
      <c r="Q1062" s="109">
        <f>IF(编辑!Z1062="","",编辑!Z1062)</f>
        <v>200</v>
      </c>
      <c r="R1062" s="109" t="str">
        <f>IF(编辑!AA1062="","",编辑!AA1062)</f>
        <v/>
      </c>
      <c r="S1062" s="109" t="str">
        <f>IF(编辑!AC1062="","",编辑!AC1062)</f>
        <v/>
      </c>
      <c r="T1062" s="109" t="str">
        <f>IF(编辑!AD1062="","",编辑!AD1062)</f>
        <v/>
      </c>
      <c r="U1062" s="109" t="str">
        <f>IF(编辑!AE1062="","",编辑!AE1062)</f>
        <v/>
      </c>
      <c r="V1062" s="109" t="str">
        <f>IF(编辑!AF1062="","",编辑!AF1062)</f>
        <v/>
      </c>
      <c r="W1062" s="109" t="str">
        <f>IF(编辑!AH1062="","",编辑!AH1062)</f>
        <v/>
      </c>
      <c r="X1062" s="109" t="str">
        <f>IF(编辑!AI1062="","",编辑!AI1062)</f>
        <v/>
      </c>
      <c r="Y1062" s="109" t="str">
        <f>IF(编辑!AJ1062="","",编辑!AJ1062)</f>
        <v/>
      </c>
      <c r="Z1062" s="109" t="str">
        <f>IF(编辑!AK1062="","",编辑!AK1062)</f>
        <v/>
      </c>
      <c r="AA1062" s="109" t="str">
        <f>IF(编辑!AM1062="","",编辑!AM1062)</f>
        <v/>
      </c>
      <c r="AB1062" s="109" t="str">
        <f>IF(编辑!AN1062="","",编辑!AN1062)</f>
        <v/>
      </c>
      <c r="AC1062" s="111" t="str">
        <f>IF(编辑!AO1062="","",编辑!AO1062)</f>
        <v/>
      </c>
    </row>
    <row r="1063" spans="1:29">
      <c r="A1063" s="109">
        <f>IF(编辑!A1063="","",编辑!A1063)</f>
        <v>140330</v>
      </c>
      <c r="B1063" s="109" t="str">
        <f>IF(编辑!B1063="","",编辑!B1063)</f>
        <v>通缉任务</v>
      </c>
      <c r="C1063" s="109">
        <f>IF(编辑!I1063="","",编辑!I1063)</f>
        <v>480</v>
      </c>
      <c r="D1063" s="109">
        <f>IF(编辑!J1063="","",编辑!J1063)</f>
        <v>0</v>
      </c>
      <c r="E1063" s="109" t="str">
        <f>IF(编辑!K1063="","",编辑!K1063)</f>
        <v/>
      </c>
      <c r="F1063" s="109">
        <f>IF(编辑!L1063="","",编辑!L1063)</f>
        <v>3003</v>
      </c>
      <c r="G1063" s="109">
        <f>IF(编辑!N1063="","",编辑!N1063)</f>
        <v>1</v>
      </c>
      <c r="H1063" s="109">
        <f>IF(编辑!O1063="","",编辑!O1063)</f>
        <v>1</v>
      </c>
      <c r="I1063" s="109">
        <f>IF(编辑!P1063="","",编辑!P1063)</f>
        <v>200</v>
      </c>
      <c r="J1063" s="109">
        <f>IF(编辑!Q1063="","",编辑!Q1063)</f>
        <v>3103</v>
      </c>
      <c r="K1063" s="109">
        <f>IF(编辑!S1063="","",编辑!S1063)</f>
        <v>1</v>
      </c>
      <c r="L1063" s="109">
        <f>IF(编辑!T1063="","",编辑!T1063)</f>
        <v>1</v>
      </c>
      <c r="M1063" s="109">
        <f>IF(编辑!U1063="","",编辑!U1063)</f>
        <v>200</v>
      </c>
      <c r="N1063" s="109">
        <f>IF(编辑!V1063="","",编辑!V1063)</f>
        <v>3403</v>
      </c>
      <c r="O1063" s="109">
        <f>IF(编辑!X1063="","",编辑!X1063)</f>
        <v>1</v>
      </c>
      <c r="P1063" s="109">
        <f>IF(编辑!Y1063="","",编辑!Y1063)</f>
        <v>1</v>
      </c>
      <c r="Q1063" s="109">
        <f>IF(编辑!Z1063="","",编辑!Z1063)</f>
        <v>200</v>
      </c>
      <c r="R1063" s="109" t="str">
        <f>IF(编辑!AA1063="","",编辑!AA1063)</f>
        <v/>
      </c>
      <c r="S1063" s="109" t="str">
        <f>IF(编辑!AC1063="","",编辑!AC1063)</f>
        <v/>
      </c>
      <c r="T1063" s="109" t="str">
        <f>IF(编辑!AD1063="","",编辑!AD1063)</f>
        <v/>
      </c>
      <c r="U1063" s="109" t="str">
        <f>IF(编辑!AE1063="","",编辑!AE1063)</f>
        <v/>
      </c>
      <c r="V1063" s="109" t="str">
        <f>IF(编辑!AF1063="","",编辑!AF1063)</f>
        <v/>
      </c>
      <c r="W1063" s="109" t="str">
        <f>IF(编辑!AH1063="","",编辑!AH1063)</f>
        <v/>
      </c>
      <c r="X1063" s="109" t="str">
        <f>IF(编辑!AI1063="","",编辑!AI1063)</f>
        <v/>
      </c>
      <c r="Y1063" s="109" t="str">
        <f>IF(编辑!AJ1063="","",编辑!AJ1063)</f>
        <v/>
      </c>
      <c r="Z1063" s="109" t="str">
        <f>IF(编辑!AK1063="","",编辑!AK1063)</f>
        <v/>
      </c>
      <c r="AA1063" s="109" t="str">
        <f>IF(编辑!AM1063="","",编辑!AM1063)</f>
        <v/>
      </c>
      <c r="AB1063" s="109" t="str">
        <f>IF(编辑!AN1063="","",编辑!AN1063)</f>
        <v/>
      </c>
      <c r="AC1063" s="111" t="str">
        <f>IF(编辑!AO1063="","",编辑!AO1063)</f>
        <v/>
      </c>
    </row>
    <row r="1064" spans="1:29">
      <c r="A1064" s="109">
        <f>IF(编辑!A1064="","",编辑!A1064)</f>
        <v>140331</v>
      </c>
      <c r="B1064" s="109" t="str">
        <f>IF(编辑!B1064="","",编辑!B1064)</f>
        <v>通缉任务</v>
      </c>
      <c r="C1064" s="109">
        <f>IF(编辑!I1064="","",编辑!I1064)</f>
        <v>650</v>
      </c>
      <c r="D1064" s="109">
        <f>IF(编辑!J1064="","",编辑!J1064)</f>
        <v>0</v>
      </c>
      <c r="E1064" s="109" t="str">
        <f>IF(编辑!K1064="","",编辑!K1064)</f>
        <v/>
      </c>
      <c r="F1064" s="109">
        <f>IF(编辑!L1064="","",编辑!L1064)</f>
        <v>3003</v>
      </c>
      <c r="G1064" s="109">
        <f>IF(编辑!N1064="","",编辑!N1064)</f>
        <v>1</v>
      </c>
      <c r="H1064" s="109">
        <f>IF(编辑!O1064="","",编辑!O1064)</f>
        <v>1</v>
      </c>
      <c r="I1064" s="109">
        <f>IF(编辑!P1064="","",编辑!P1064)</f>
        <v>200</v>
      </c>
      <c r="J1064" s="109">
        <f>IF(编辑!Q1064="","",编辑!Q1064)</f>
        <v>3103</v>
      </c>
      <c r="K1064" s="109">
        <f>IF(编辑!S1064="","",编辑!S1064)</f>
        <v>1</v>
      </c>
      <c r="L1064" s="109">
        <f>IF(编辑!T1064="","",编辑!T1064)</f>
        <v>1</v>
      </c>
      <c r="M1064" s="109">
        <f>IF(编辑!U1064="","",编辑!U1064)</f>
        <v>200</v>
      </c>
      <c r="N1064" s="109">
        <f>IF(编辑!V1064="","",编辑!V1064)</f>
        <v>3403</v>
      </c>
      <c r="O1064" s="109">
        <f>IF(编辑!X1064="","",编辑!X1064)</f>
        <v>1</v>
      </c>
      <c r="P1064" s="109">
        <f>IF(编辑!Y1064="","",编辑!Y1064)</f>
        <v>1</v>
      </c>
      <c r="Q1064" s="109">
        <f>IF(编辑!Z1064="","",编辑!Z1064)</f>
        <v>200</v>
      </c>
      <c r="R1064" s="109" t="str">
        <f>IF(编辑!AA1064="","",编辑!AA1064)</f>
        <v/>
      </c>
      <c r="S1064" s="109" t="str">
        <f>IF(编辑!AC1064="","",编辑!AC1064)</f>
        <v/>
      </c>
      <c r="T1064" s="109" t="str">
        <f>IF(编辑!AD1064="","",编辑!AD1064)</f>
        <v/>
      </c>
      <c r="U1064" s="109" t="str">
        <f>IF(编辑!AE1064="","",编辑!AE1064)</f>
        <v/>
      </c>
      <c r="V1064" s="109" t="str">
        <f>IF(编辑!AF1064="","",编辑!AF1064)</f>
        <v/>
      </c>
      <c r="W1064" s="109" t="str">
        <f>IF(编辑!AH1064="","",编辑!AH1064)</f>
        <v/>
      </c>
      <c r="X1064" s="109" t="str">
        <f>IF(编辑!AI1064="","",编辑!AI1064)</f>
        <v/>
      </c>
      <c r="Y1064" s="109" t="str">
        <f>IF(编辑!AJ1064="","",编辑!AJ1064)</f>
        <v/>
      </c>
      <c r="Z1064" s="109" t="str">
        <f>IF(编辑!AK1064="","",编辑!AK1064)</f>
        <v/>
      </c>
      <c r="AA1064" s="109" t="str">
        <f>IF(编辑!AM1064="","",编辑!AM1064)</f>
        <v/>
      </c>
      <c r="AB1064" s="109" t="str">
        <f>IF(编辑!AN1064="","",编辑!AN1064)</f>
        <v/>
      </c>
      <c r="AC1064" s="111" t="str">
        <f>IF(编辑!AO1064="","",编辑!AO1064)</f>
        <v/>
      </c>
    </row>
    <row r="1065" spans="1:29">
      <c r="A1065" s="109">
        <f>IF(编辑!A1065="","",编辑!A1065)</f>
        <v>140332</v>
      </c>
      <c r="B1065" s="109" t="str">
        <f>IF(编辑!B1065="","",编辑!B1065)</f>
        <v>通缉任务</v>
      </c>
      <c r="C1065" s="109">
        <f>IF(编辑!I1065="","",编辑!I1065)</f>
        <v>650</v>
      </c>
      <c r="D1065" s="109">
        <f>IF(编辑!J1065="","",编辑!J1065)</f>
        <v>0</v>
      </c>
      <c r="E1065" s="109" t="str">
        <f>IF(编辑!K1065="","",编辑!K1065)</f>
        <v/>
      </c>
      <c r="F1065" s="109">
        <f>IF(编辑!L1065="","",编辑!L1065)</f>
        <v>3003</v>
      </c>
      <c r="G1065" s="109">
        <f>IF(编辑!N1065="","",编辑!N1065)</f>
        <v>1</v>
      </c>
      <c r="H1065" s="109">
        <f>IF(编辑!O1065="","",编辑!O1065)</f>
        <v>1</v>
      </c>
      <c r="I1065" s="109">
        <f>IF(编辑!P1065="","",编辑!P1065)</f>
        <v>200</v>
      </c>
      <c r="J1065" s="109">
        <f>IF(编辑!Q1065="","",编辑!Q1065)</f>
        <v>3103</v>
      </c>
      <c r="K1065" s="109">
        <f>IF(编辑!S1065="","",编辑!S1065)</f>
        <v>1</v>
      </c>
      <c r="L1065" s="109">
        <f>IF(编辑!T1065="","",编辑!T1065)</f>
        <v>1</v>
      </c>
      <c r="M1065" s="109">
        <f>IF(编辑!U1065="","",编辑!U1065)</f>
        <v>200</v>
      </c>
      <c r="N1065" s="109">
        <f>IF(编辑!V1065="","",编辑!V1065)</f>
        <v>3403</v>
      </c>
      <c r="O1065" s="109">
        <f>IF(编辑!X1065="","",编辑!X1065)</f>
        <v>1</v>
      </c>
      <c r="P1065" s="109">
        <f>IF(编辑!Y1065="","",编辑!Y1065)</f>
        <v>1</v>
      </c>
      <c r="Q1065" s="109">
        <f>IF(编辑!Z1065="","",编辑!Z1065)</f>
        <v>200</v>
      </c>
      <c r="R1065" s="109" t="str">
        <f>IF(编辑!AA1065="","",编辑!AA1065)</f>
        <v/>
      </c>
      <c r="S1065" s="109" t="str">
        <f>IF(编辑!AC1065="","",编辑!AC1065)</f>
        <v/>
      </c>
      <c r="T1065" s="109" t="str">
        <f>IF(编辑!AD1065="","",编辑!AD1065)</f>
        <v/>
      </c>
      <c r="U1065" s="109" t="str">
        <f>IF(编辑!AE1065="","",编辑!AE1065)</f>
        <v/>
      </c>
      <c r="V1065" s="109" t="str">
        <f>IF(编辑!AF1065="","",编辑!AF1065)</f>
        <v/>
      </c>
      <c r="W1065" s="109" t="str">
        <f>IF(编辑!AH1065="","",编辑!AH1065)</f>
        <v/>
      </c>
      <c r="X1065" s="109" t="str">
        <f>IF(编辑!AI1065="","",编辑!AI1065)</f>
        <v/>
      </c>
      <c r="Y1065" s="109" t="str">
        <f>IF(编辑!AJ1065="","",编辑!AJ1065)</f>
        <v/>
      </c>
      <c r="Z1065" s="109" t="str">
        <f>IF(编辑!AK1065="","",编辑!AK1065)</f>
        <v/>
      </c>
      <c r="AA1065" s="109" t="str">
        <f>IF(编辑!AM1065="","",编辑!AM1065)</f>
        <v/>
      </c>
      <c r="AB1065" s="109" t="str">
        <f>IF(编辑!AN1065="","",编辑!AN1065)</f>
        <v/>
      </c>
      <c r="AC1065" s="111" t="str">
        <f>IF(编辑!AO1065="","",编辑!AO1065)</f>
        <v/>
      </c>
    </row>
    <row r="1066" spans="1:29">
      <c r="A1066" s="109">
        <f>IF(编辑!A1066="","",编辑!A1066)</f>
        <v>140333</v>
      </c>
      <c r="B1066" s="109" t="str">
        <f>IF(编辑!B1066="","",编辑!B1066)</f>
        <v>通缉任务</v>
      </c>
      <c r="C1066" s="109">
        <f>IF(编辑!I1066="","",编辑!I1066)</f>
        <v>650</v>
      </c>
      <c r="D1066" s="109">
        <f>IF(编辑!J1066="","",编辑!J1066)</f>
        <v>0</v>
      </c>
      <c r="E1066" s="109" t="str">
        <f>IF(编辑!K1066="","",编辑!K1066)</f>
        <v/>
      </c>
      <c r="F1066" s="109">
        <f>IF(编辑!L1066="","",编辑!L1066)</f>
        <v>3003</v>
      </c>
      <c r="G1066" s="109">
        <f>IF(编辑!N1066="","",编辑!N1066)</f>
        <v>1</v>
      </c>
      <c r="H1066" s="109">
        <f>IF(编辑!O1066="","",编辑!O1066)</f>
        <v>1</v>
      </c>
      <c r="I1066" s="109">
        <f>IF(编辑!P1066="","",编辑!P1066)</f>
        <v>200</v>
      </c>
      <c r="J1066" s="109">
        <f>IF(编辑!Q1066="","",编辑!Q1066)</f>
        <v>3103</v>
      </c>
      <c r="K1066" s="109">
        <f>IF(编辑!S1066="","",编辑!S1066)</f>
        <v>1</v>
      </c>
      <c r="L1066" s="109">
        <f>IF(编辑!T1066="","",编辑!T1066)</f>
        <v>1</v>
      </c>
      <c r="M1066" s="109">
        <f>IF(编辑!U1066="","",编辑!U1066)</f>
        <v>200</v>
      </c>
      <c r="N1066" s="109">
        <f>IF(编辑!V1066="","",编辑!V1066)</f>
        <v>3403</v>
      </c>
      <c r="O1066" s="109">
        <f>IF(编辑!X1066="","",编辑!X1066)</f>
        <v>1</v>
      </c>
      <c r="P1066" s="109">
        <f>IF(编辑!Y1066="","",编辑!Y1066)</f>
        <v>1</v>
      </c>
      <c r="Q1066" s="109">
        <f>IF(编辑!Z1066="","",编辑!Z1066)</f>
        <v>200</v>
      </c>
      <c r="R1066" s="109" t="str">
        <f>IF(编辑!AA1066="","",编辑!AA1066)</f>
        <v/>
      </c>
      <c r="S1066" s="109" t="str">
        <f>IF(编辑!AC1066="","",编辑!AC1066)</f>
        <v/>
      </c>
      <c r="T1066" s="109" t="str">
        <f>IF(编辑!AD1066="","",编辑!AD1066)</f>
        <v/>
      </c>
      <c r="U1066" s="109" t="str">
        <f>IF(编辑!AE1066="","",编辑!AE1066)</f>
        <v/>
      </c>
      <c r="V1066" s="109" t="str">
        <f>IF(编辑!AF1066="","",编辑!AF1066)</f>
        <v/>
      </c>
      <c r="W1066" s="109" t="str">
        <f>IF(编辑!AH1066="","",编辑!AH1066)</f>
        <v/>
      </c>
      <c r="X1066" s="109" t="str">
        <f>IF(编辑!AI1066="","",编辑!AI1066)</f>
        <v/>
      </c>
      <c r="Y1066" s="109" t="str">
        <f>IF(编辑!AJ1066="","",编辑!AJ1066)</f>
        <v/>
      </c>
      <c r="Z1066" s="109" t="str">
        <f>IF(编辑!AK1066="","",编辑!AK1066)</f>
        <v/>
      </c>
      <c r="AA1066" s="109" t="str">
        <f>IF(编辑!AM1066="","",编辑!AM1066)</f>
        <v/>
      </c>
      <c r="AB1066" s="109" t="str">
        <f>IF(编辑!AN1066="","",编辑!AN1066)</f>
        <v/>
      </c>
      <c r="AC1066" s="111" t="str">
        <f>IF(编辑!AO1066="","",编辑!AO1066)</f>
        <v/>
      </c>
    </row>
    <row r="1067" spans="1:29">
      <c r="A1067" s="109">
        <f>IF(编辑!A1067="","",编辑!A1067)</f>
        <v>140334</v>
      </c>
      <c r="B1067" s="109" t="str">
        <f>IF(编辑!B1067="","",编辑!B1067)</f>
        <v>通缉任务</v>
      </c>
      <c r="C1067" s="109">
        <f>IF(编辑!I1067="","",编辑!I1067)</f>
        <v>650</v>
      </c>
      <c r="D1067" s="109">
        <f>IF(编辑!J1067="","",编辑!J1067)</f>
        <v>0</v>
      </c>
      <c r="E1067" s="109" t="str">
        <f>IF(编辑!K1067="","",编辑!K1067)</f>
        <v/>
      </c>
      <c r="F1067" s="109">
        <f>IF(编辑!L1067="","",编辑!L1067)</f>
        <v>3003</v>
      </c>
      <c r="G1067" s="109">
        <f>IF(编辑!N1067="","",编辑!N1067)</f>
        <v>1</v>
      </c>
      <c r="H1067" s="109">
        <f>IF(编辑!O1067="","",编辑!O1067)</f>
        <v>1</v>
      </c>
      <c r="I1067" s="109">
        <f>IF(编辑!P1067="","",编辑!P1067)</f>
        <v>200</v>
      </c>
      <c r="J1067" s="109">
        <f>IF(编辑!Q1067="","",编辑!Q1067)</f>
        <v>3103</v>
      </c>
      <c r="K1067" s="109">
        <f>IF(编辑!S1067="","",编辑!S1067)</f>
        <v>1</v>
      </c>
      <c r="L1067" s="109">
        <f>IF(编辑!T1067="","",编辑!T1067)</f>
        <v>1</v>
      </c>
      <c r="M1067" s="109">
        <f>IF(编辑!U1067="","",编辑!U1067)</f>
        <v>200</v>
      </c>
      <c r="N1067" s="109">
        <f>IF(编辑!V1067="","",编辑!V1067)</f>
        <v>3403</v>
      </c>
      <c r="O1067" s="109">
        <f>IF(编辑!X1067="","",编辑!X1067)</f>
        <v>1</v>
      </c>
      <c r="P1067" s="109">
        <f>IF(编辑!Y1067="","",编辑!Y1067)</f>
        <v>1</v>
      </c>
      <c r="Q1067" s="109">
        <f>IF(编辑!Z1067="","",编辑!Z1067)</f>
        <v>200</v>
      </c>
      <c r="R1067" s="109" t="str">
        <f>IF(编辑!AA1067="","",编辑!AA1067)</f>
        <v/>
      </c>
      <c r="S1067" s="109" t="str">
        <f>IF(编辑!AC1067="","",编辑!AC1067)</f>
        <v/>
      </c>
      <c r="T1067" s="109" t="str">
        <f>IF(编辑!AD1067="","",编辑!AD1067)</f>
        <v/>
      </c>
      <c r="U1067" s="109" t="str">
        <f>IF(编辑!AE1067="","",编辑!AE1067)</f>
        <v/>
      </c>
      <c r="V1067" s="109" t="str">
        <f>IF(编辑!AF1067="","",编辑!AF1067)</f>
        <v/>
      </c>
      <c r="W1067" s="109" t="str">
        <f>IF(编辑!AH1067="","",编辑!AH1067)</f>
        <v/>
      </c>
      <c r="X1067" s="109" t="str">
        <f>IF(编辑!AI1067="","",编辑!AI1067)</f>
        <v/>
      </c>
      <c r="Y1067" s="109" t="str">
        <f>IF(编辑!AJ1067="","",编辑!AJ1067)</f>
        <v/>
      </c>
      <c r="Z1067" s="109" t="str">
        <f>IF(编辑!AK1067="","",编辑!AK1067)</f>
        <v/>
      </c>
      <c r="AA1067" s="109" t="str">
        <f>IF(编辑!AM1067="","",编辑!AM1067)</f>
        <v/>
      </c>
      <c r="AB1067" s="109" t="str">
        <f>IF(编辑!AN1067="","",编辑!AN1067)</f>
        <v/>
      </c>
      <c r="AC1067" s="111" t="str">
        <f>IF(编辑!AO1067="","",编辑!AO1067)</f>
        <v/>
      </c>
    </row>
    <row r="1068" spans="1:29">
      <c r="A1068" s="109">
        <f>IF(编辑!A1068="","",编辑!A1068)</f>
        <v>140335</v>
      </c>
      <c r="B1068" s="109" t="str">
        <f>IF(编辑!B1068="","",编辑!B1068)</f>
        <v>通缉任务</v>
      </c>
      <c r="C1068" s="109">
        <f>IF(编辑!I1068="","",编辑!I1068)</f>
        <v>650</v>
      </c>
      <c r="D1068" s="109">
        <f>IF(编辑!J1068="","",编辑!J1068)</f>
        <v>0</v>
      </c>
      <c r="E1068" s="109" t="str">
        <f>IF(编辑!K1068="","",编辑!K1068)</f>
        <v/>
      </c>
      <c r="F1068" s="109">
        <f>IF(编辑!L1068="","",编辑!L1068)</f>
        <v>3003</v>
      </c>
      <c r="G1068" s="109">
        <f>IF(编辑!N1068="","",编辑!N1068)</f>
        <v>1</v>
      </c>
      <c r="H1068" s="109">
        <f>IF(编辑!O1068="","",编辑!O1068)</f>
        <v>1</v>
      </c>
      <c r="I1068" s="109">
        <f>IF(编辑!P1068="","",编辑!P1068)</f>
        <v>200</v>
      </c>
      <c r="J1068" s="109">
        <f>IF(编辑!Q1068="","",编辑!Q1068)</f>
        <v>3103</v>
      </c>
      <c r="K1068" s="109">
        <f>IF(编辑!S1068="","",编辑!S1068)</f>
        <v>1</v>
      </c>
      <c r="L1068" s="109">
        <f>IF(编辑!T1068="","",编辑!T1068)</f>
        <v>1</v>
      </c>
      <c r="M1068" s="109">
        <f>IF(编辑!U1068="","",编辑!U1068)</f>
        <v>200</v>
      </c>
      <c r="N1068" s="109">
        <f>IF(编辑!V1068="","",编辑!V1068)</f>
        <v>3403</v>
      </c>
      <c r="O1068" s="109">
        <f>IF(编辑!X1068="","",编辑!X1068)</f>
        <v>1</v>
      </c>
      <c r="P1068" s="109">
        <f>IF(编辑!Y1068="","",编辑!Y1068)</f>
        <v>1</v>
      </c>
      <c r="Q1068" s="109">
        <f>IF(编辑!Z1068="","",编辑!Z1068)</f>
        <v>200</v>
      </c>
      <c r="R1068" s="109" t="str">
        <f>IF(编辑!AA1068="","",编辑!AA1068)</f>
        <v/>
      </c>
      <c r="S1068" s="109" t="str">
        <f>IF(编辑!AC1068="","",编辑!AC1068)</f>
        <v/>
      </c>
      <c r="T1068" s="109" t="str">
        <f>IF(编辑!AD1068="","",编辑!AD1068)</f>
        <v/>
      </c>
      <c r="U1068" s="109" t="str">
        <f>IF(编辑!AE1068="","",编辑!AE1068)</f>
        <v/>
      </c>
      <c r="V1068" s="109" t="str">
        <f>IF(编辑!AF1068="","",编辑!AF1068)</f>
        <v/>
      </c>
      <c r="W1068" s="109" t="str">
        <f>IF(编辑!AH1068="","",编辑!AH1068)</f>
        <v/>
      </c>
      <c r="X1068" s="109" t="str">
        <f>IF(编辑!AI1068="","",编辑!AI1068)</f>
        <v/>
      </c>
      <c r="Y1068" s="109" t="str">
        <f>IF(编辑!AJ1068="","",编辑!AJ1068)</f>
        <v/>
      </c>
      <c r="Z1068" s="109" t="str">
        <f>IF(编辑!AK1068="","",编辑!AK1068)</f>
        <v/>
      </c>
      <c r="AA1068" s="109" t="str">
        <f>IF(编辑!AM1068="","",编辑!AM1068)</f>
        <v/>
      </c>
      <c r="AB1068" s="109" t="str">
        <f>IF(编辑!AN1068="","",编辑!AN1068)</f>
        <v/>
      </c>
      <c r="AC1068" s="111" t="str">
        <f>IF(编辑!AO1068="","",编辑!AO1068)</f>
        <v/>
      </c>
    </row>
    <row r="1069" spans="1:29">
      <c r="A1069" s="109">
        <f>IF(编辑!A1069="","",编辑!A1069)</f>
        <v>140336</v>
      </c>
      <c r="B1069" s="109" t="str">
        <f>IF(编辑!B1069="","",编辑!B1069)</f>
        <v>通缉任务</v>
      </c>
      <c r="C1069" s="109">
        <f>IF(编辑!I1069="","",编辑!I1069)</f>
        <v>650</v>
      </c>
      <c r="D1069" s="109">
        <f>IF(编辑!J1069="","",编辑!J1069)</f>
        <v>0</v>
      </c>
      <c r="E1069" s="109" t="str">
        <f>IF(编辑!K1069="","",编辑!K1069)</f>
        <v/>
      </c>
      <c r="F1069" s="109">
        <f>IF(编辑!L1069="","",编辑!L1069)</f>
        <v>3003</v>
      </c>
      <c r="G1069" s="109">
        <f>IF(编辑!N1069="","",编辑!N1069)</f>
        <v>1</v>
      </c>
      <c r="H1069" s="109">
        <f>IF(编辑!O1069="","",编辑!O1069)</f>
        <v>1</v>
      </c>
      <c r="I1069" s="109">
        <f>IF(编辑!P1069="","",编辑!P1069)</f>
        <v>200</v>
      </c>
      <c r="J1069" s="109">
        <f>IF(编辑!Q1069="","",编辑!Q1069)</f>
        <v>3103</v>
      </c>
      <c r="K1069" s="109">
        <f>IF(编辑!S1069="","",编辑!S1069)</f>
        <v>1</v>
      </c>
      <c r="L1069" s="109">
        <f>IF(编辑!T1069="","",编辑!T1069)</f>
        <v>1</v>
      </c>
      <c r="M1069" s="109">
        <f>IF(编辑!U1069="","",编辑!U1069)</f>
        <v>200</v>
      </c>
      <c r="N1069" s="109">
        <f>IF(编辑!V1069="","",编辑!V1069)</f>
        <v>3403</v>
      </c>
      <c r="O1069" s="109">
        <f>IF(编辑!X1069="","",编辑!X1069)</f>
        <v>1</v>
      </c>
      <c r="P1069" s="109">
        <f>IF(编辑!Y1069="","",编辑!Y1069)</f>
        <v>1</v>
      </c>
      <c r="Q1069" s="109">
        <f>IF(编辑!Z1069="","",编辑!Z1069)</f>
        <v>200</v>
      </c>
      <c r="R1069" s="109" t="str">
        <f>IF(编辑!AA1069="","",编辑!AA1069)</f>
        <v/>
      </c>
      <c r="S1069" s="109" t="str">
        <f>IF(编辑!AC1069="","",编辑!AC1069)</f>
        <v/>
      </c>
      <c r="T1069" s="109" t="str">
        <f>IF(编辑!AD1069="","",编辑!AD1069)</f>
        <v/>
      </c>
      <c r="U1069" s="109" t="str">
        <f>IF(编辑!AE1069="","",编辑!AE1069)</f>
        <v/>
      </c>
      <c r="V1069" s="109" t="str">
        <f>IF(编辑!AF1069="","",编辑!AF1069)</f>
        <v/>
      </c>
      <c r="W1069" s="109" t="str">
        <f>IF(编辑!AH1069="","",编辑!AH1069)</f>
        <v/>
      </c>
      <c r="X1069" s="109" t="str">
        <f>IF(编辑!AI1069="","",编辑!AI1069)</f>
        <v/>
      </c>
      <c r="Y1069" s="109" t="str">
        <f>IF(编辑!AJ1069="","",编辑!AJ1069)</f>
        <v/>
      </c>
      <c r="Z1069" s="109" t="str">
        <f>IF(编辑!AK1069="","",编辑!AK1069)</f>
        <v/>
      </c>
      <c r="AA1069" s="109" t="str">
        <f>IF(编辑!AM1069="","",编辑!AM1069)</f>
        <v/>
      </c>
      <c r="AB1069" s="109" t="str">
        <f>IF(编辑!AN1069="","",编辑!AN1069)</f>
        <v/>
      </c>
      <c r="AC1069" s="111" t="str">
        <f>IF(编辑!AO1069="","",编辑!AO1069)</f>
        <v/>
      </c>
    </row>
    <row r="1070" spans="1:29">
      <c r="A1070" s="109">
        <f>IF(编辑!A1070="","",编辑!A1070)</f>
        <v>140337</v>
      </c>
      <c r="B1070" s="109" t="str">
        <f>IF(编辑!B1070="","",编辑!B1070)</f>
        <v>通缉任务</v>
      </c>
      <c r="C1070" s="109">
        <f>IF(编辑!I1070="","",编辑!I1070)</f>
        <v>650</v>
      </c>
      <c r="D1070" s="109">
        <f>IF(编辑!J1070="","",编辑!J1070)</f>
        <v>0</v>
      </c>
      <c r="E1070" s="109" t="str">
        <f>IF(编辑!K1070="","",编辑!K1070)</f>
        <v/>
      </c>
      <c r="F1070" s="109">
        <f>IF(编辑!L1070="","",编辑!L1070)</f>
        <v>3003</v>
      </c>
      <c r="G1070" s="109">
        <f>IF(编辑!N1070="","",编辑!N1070)</f>
        <v>1</v>
      </c>
      <c r="H1070" s="109">
        <f>IF(编辑!O1070="","",编辑!O1070)</f>
        <v>1</v>
      </c>
      <c r="I1070" s="109">
        <f>IF(编辑!P1070="","",编辑!P1070)</f>
        <v>200</v>
      </c>
      <c r="J1070" s="109">
        <f>IF(编辑!Q1070="","",编辑!Q1070)</f>
        <v>3103</v>
      </c>
      <c r="K1070" s="109">
        <f>IF(编辑!S1070="","",编辑!S1070)</f>
        <v>1</v>
      </c>
      <c r="L1070" s="109">
        <f>IF(编辑!T1070="","",编辑!T1070)</f>
        <v>1</v>
      </c>
      <c r="M1070" s="109">
        <f>IF(编辑!U1070="","",编辑!U1070)</f>
        <v>200</v>
      </c>
      <c r="N1070" s="109">
        <f>IF(编辑!V1070="","",编辑!V1070)</f>
        <v>3403</v>
      </c>
      <c r="O1070" s="109">
        <f>IF(编辑!X1070="","",编辑!X1070)</f>
        <v>1</v>
      </c>
      <c r="P1070" s="109">
        <f>IF(编辑!Y1070="","",编辑!Y1070)</f>
        <v>1</v>
      </c>
      <c r="Q1070" s="109">
        <f>IF(编辑!Z1070="","",编辑!Z1070)</f>
        <v>200</v>
      </c>
      <c r="R1070" s="109" t="str">
        <f>IF(编辑!AA1070="","",编辑!AA1070)</f>
        <v/>
      </c>
      <c r="S1070" s="109" t="str">
        <f>IF(编辑!AC1070="","",编辑!AC1070)</f>
        <v/>
      </c>
      <c r="T1070" s="109" t="str">
        <f>IF(编辑!AD1070="","",编辑!AD1070)</f>
        <v/>
      </c>
      <c r="U1070" s="109" t="str">
        <f>IF(编辑!AE1070="","",编辑!AE1070)</f>
        <v/>
      </c>
      <c r="V1070" s="109" t="str">
        <f>IF(编辑!AF1070="","",编辑!AF1070)</f>
        <v/>
      </c>
      <c r="W1070" s="109" t="str">
        <f>IF(编辑!AH1070="","",编辑!AH1070)</f>
        <v/>
      </c>
      <c r="X1070" s="109" t="str">
        <f>IF(编辑!AI1070="","",编辑!AI1070)</f>
        <v/>
      </c>
      <c r="Y1070" s="109" t="str">
        <f>IF(编辑!AJ1070="","",编辑!AJ1070)</f>
        <v/>
      </c>
      <c r="Z1070" s="109" t="str">
        <f>IF(编辑!AK1070="","",编辑!AK1070)</f>
        <v/>
      </c>
      <c r="AA1070" s="109" t="str">
        <f>IF(编辑!AM1070="","",编辑!AM1070)</f>
        <v/>
      </c>
      <c r="AB1070" s="109" t="str">
        <f>IF(编辑!AN1070="","",编辑!AN1070)</f>
        <v/>
      </c>
      <c r="AC1070" s="111" t="str">
        <f>IF(编辑!AO1070="","",编辑!AO1070)</f>
        <v/>
      </c>
    </row>
    <row r="1071" spans="1:29">
      <c r="A1071" s="109">
        <f>IF(编辑!A1071="","",编辑!A1071)</f>
        <v>140338</v>
      </c>
      <c r="B1071" s="109" t="str">
        <f>IF(编辑!B1071="","",编辑!B1071)</f>
        <v>通缉任务</v>
      </c>
      <c r="C1071" s="109">
        <f>IF(编辑!I1071="","",编辑!I1071)</f>
        <v>650</v>
      </c>
      <c r="D1071" s="109">
        <f>IF(编辑!J1071="","",编辑!J1071)</f>
        <v>0</v>
      </c>
      <c r="E1071" s="109" t="str">
        <f>IF(编辑!K1071="","",编辑!K1071)</f>
        <v/>
      </c>
      <c r="F1071" s="109">
        <f>IF(编辑!L1071="","",编辑!L1071)</f>
        <v>3003</v>
      </c>
      <c r="G1071" s="109">
        <f>IF(编辑!N1071="","",编辑!N1071)</f>
        <v>1</v>
      </c>
      <c r="H1071" s="109">
        <f>IF(编辑!O1071="","",编辑!O1071)</f>
        <v>1</v>
      </c>
      <c r="I1071" s="109">
        <f>IF(编辑!P1071="","",编辑!P1071)</f>
        <v>200</v>
      </c>
      <c r="J1071" s="109">
        <f>IF(编辑!Q1071="","",编辑!Q1071)</f>
        <v>3103</v>
      </c>
      <c r="K1071" s="109">
        <f>IF(编辑!S1071="","",编辑!S1071)</f>
        <v>1</v>
      </c>
      <c r="L1071" s="109">
        <f>IF(编辑!T1071="","",编辑!T1071)</f>
        <v>1</v>
      </c>
      <c r="M1071" s="109">
        <f>IF(编辑!U1071="","",编辑!U1071)</f>
        <v>200</v>
      </c>
      <c r="N1071" s="109">
        <f>IF(编辑!V1071="","",编辑!V1071)</f>
        <v>3403</v>
      </c>
      <c r="O1071" s="109">
        <f>IF(编辑!X1071="","",编辑!X1071)</f>
        <v>1</v>
      </c>
      <c r="P1071" s="109">
        <f>IF(编辑!Y1071="","",编辑!Y1071)</f>
        <v>1</v>
      </c>
      <c r="Q1071" s="109">
        <f>IF(编辑!Z1071="","",编辑!Z1071)</f>
        <v>200</v>
      </c>
      <c r="R1071" s="109" t="str">
        <f>IF(编辑!AA1071="","",编辑!AA1071)</f>
        <v/>
      </c>
      <c r="S1071" s="109" t="str">
        <f>IF(编辑!AC1071="","",编辑!AC1071)</f>
        <v/>
      </c>
      <c r="T1071" s="109" t="str">
        <f>IF(编辑!AD1071="","",编辑!AD1071)</f>
        <v/>
      </c>
      <c r="U1071" s="109" t="str">
        <f>IF(编辑!AE1071="","",编辑!AE1071)</f>
        <v/>
      </c>
      <c r="V1071" s="109" t="str">
        <f>IF(编辑!AF1071="","",编辑!AF1071)</f>
        <v/>
      </c>
      <c r="W1071" s="109" t="str">
        <f>IF(编辑!AH1071="","",编辑!AH1071)</f>
        <v/>
      </c>
      <c r="X1071" s="109" t="str">
        <f>IF(编辑!AI1071="","",编辑!AI1071)</f>
        <v/>
      </c>
      <c r="Y1071" s="109" t="str">
        <f>IF(编辑!AJ1071="","",编辑!AJ1071)</f>
        <v/>
      </c>
      <c r="Z1071" s="109" t="str">
        <f>IF(编辑!AK1071="","",编辑!AK1071)</f>
        <v/>
      </c>
      <c r="AA1071" s="109" t="str">
        <f>IF(编辑!AM1071="","",编辑!AM1071)</f>
        <v/>
      </c>
      <c r="AB1071" s="109" t="str">
        <f>IF(编辑!AN1071="","",编辑!AN1071)</f>
        <v/>
      </c>
      <c r="AC1071" s="111" t="str">
        <f>IF(编辑!AO1071="","",编辑!AO1071)</f>
        <v/>
      </c>
    </row>
    <row r="1072" spans="1:29">
      <c r="A1072" s="109">
        <f>IF(编辑!A1072="","",编辑!A1072)</f>
        <v>140339</v>
      </c>
      <c r="B1072" s="109" t="str">
        <f>IF(编辑!B1072="","",编辑!B1072)</f>
        <v>通缉任务</v>
      </c>
      <c r="C1072" s="109">
        <f>IF(编辑!I1072="","",编辑!I1072)</f>
        <v>650</v>
      </c>
      <c r="D1072" s="109">
        <f>IF(编辑!J1072="","",编辑!J1072)</f>
        <v>0</v>
      </c>
      <c r="E1072" s="109" t="str">
        <f>IF(编辑!K1072="","",编辑!K1072)</f>
        <v/>
      </c>
      <c r="F1072" s="109">
        <f>IF(编辑!L1072="","",编辑!L1072)</f>
        <v>3003</v>
      </c>
      <c r="G1072" s="109">
        <f>IF(编辑!N1072="","",编辑!N1072)</f>
        <v>1</v>
      </c>
      <c r="H1072" s="109">
        <f>IF(编辑!O1072="","",编辑!O1072)</f>
        <v>1</v>
      </c>
      <c r="I1072" s="109">
        <f>IF(编辑!P1072="","",编辑!P1072)</f>
        <v>200</v>
      </c>
      <c r="J1072" s="109">
        <f>IF(编辑!Q1072="","",编辑!Q1072)</f>
        <v>3103</v>
      </c>
      <c r="K1072" s="109">
        <f>IF(编辑!S1072="","",编辑!S1072)</f>
        <v>1</v>
      </c>
      <c r="L1072" s="109">
        <f>IF(编辑!T1072="","",编辑!T1072)</f>
        <v>1</v>
      </c>
      <c r="M1072" s="109">
        <f>IF(编辑!U1072="","",编辑!U1072)</f>
        <v>200</v>
      </c>
      <c r="N1072" s="109">
        <f>IF(编辑!V1072="","",编辑!V1072)</f>
        <v>3403</v>
      </c>
      <c r="O1072" s="109">
        <f>IF(编辑!X1072="","",编辑!X1072)</f>
        <v>1</v>
      </c>
      <c r="P1072" s="109">
        <f>IF(编辑!Y1072="","",编辑!Y1072)</f>
        <v>1</v>
      </c>
      <c r="Q1072" s="109">
        <f>IF(编辑!Z1072="","",编辑!Z1072)</f>
        <v>200</v>
      </c>
      <c r="R1072" s="109" t="str">
        <f>IF(编辑!AA1072="","",编辑!AA1072)</f>
        <v/>
      </c>
      <c r="S1072" s="109" t="str">
        <f>IF(编辑!AC1072="","",编辑!AC1072)</f>
        <v/>
      </c>
      <c r="T1072" s="109" t="str">
        <f>IF(编辑!AD1072="","",编辑!AD1072)</f>
        <v/>
      </c>
      <c r="U1072" s="109" t="str">
        <f>IF(编辑!AE1072="","",编辑!AE1072)</f>
        <v/>
      </c>
      <c r="V1072" s="109" t="str">
        <f>IF(编辑!AF1072="","",编辑!AF1072)</f>
        <v/>
      </c>
      <c r="W1072" s="109" t="str">
        <f>IF(编辑!AH1072="","",编辑!AH1072)</f>
        <v/>
      </c>
      <c r="X1072" s="109" t="str">
        <f>IF(编辑!AI1072="","",编辑!AI1072)</f>
        <v/>
      </c>
      <c r="Y1072" s="109" t="str">
        <f>IF(编辑!AJ1072="","",编辑!AJ1072)</f>
        <v/>
      </c>
      <c r="Z1072" s="109" t="str">
        <f>IF(编辑!AK1072="","",编辑!AK1072)</f>
        <v/>
      </c>
      <c r="AA1072" s="109" t="str">
        <f>IF(编辑!AM1072="","",编辑!AM1072)</f>
        <v/>
      </c>
      <c r="AB1072" s="109" t="str">
        <f>IF(编辑!AN1072="","",编辑!AN1072)</f>
        <v/>
      </c>
      <c r="AC1072" s="111" t="str">
        <f>IF(编辑!AO1072="","",编辑!AO1072)</f>
        <v/>
      </c>
    </row>
    <row r="1073" spans="1:29">
      <c r="A1073" s="109">
        <f>IF(编辑!A1073="","",编辑!A1073)</f>
        <v>140340</v>
      </c>
      <c r="B1073" s="109" t="str">
        <f>IF(编辑!B1073="","",编辑!B1073)</f>
        <v>通缉任务</v>
      </c>
      <c r="C1073" s="109">
        <f>IF(编辑!I1073="","",编辑!I1073)</f>
        <v>650</v>
      </c>
      <c r="D1073" s="109">
        <f>IF(编辑!J1073="","",编辑!J1073)</f>
        <v>0</v>
      </c>
      <c r="E1073" s="109" t="str">
        <f>IF(编辑!K1073="","",编辑!K1073)</f>
        <v/>
      </c>
      <c r="F1073" s="109">
        <f>IF(编辑!L1073="","",编辑!L1073)</f>
        <v>3003</v>
      </c>
      <c r="G1073" s="109">
        <f>IF(编辑!N1073="","",编辑!N1073)</f>
        <v>1</v>
      </c>
      <c r="H1073" s="109">
        <f>IF(编辑!O1073="","",编辑!O1073)</f>
        <v>1</v>
      </c>
      <c r="I1073" s="109">
        <f>IF(编辑!P1073="","",编辑!P1073)</f>
        <v>200</v>
      </c>
      <c r="J1073" s="109">
        <f>IF(编辑!Q1073="","",编辑!Q1073)</f>
        <v>3103</v>
      </c>
      <c r="K1073" s="109">
        <f>IF(编辑!S1073="","",编辑!S1073)</f>
        <v>1</v>
      </c>
      <c r="L1073" s="109">
        <f>IF(编辑!T1073="","",编辑!T1073)</f>
        <v>1</v>
      </c>
      <c r="M1073" s="109">
        <f>IF(编辑!U1073="","",编辑!U1073)</f>
        <v>200</v>
      </c>
      <c r="N1073" s="109">
        <f>IF(编辑!V1073="","",编辑!V1073)</f>
        <v>3403</v>
      </c>
      <c r="O1073" s="109">
        <f>IF(编辑!X1073="","",编辑!X1073)</f>
        <v>1</v>
      </c>
      <c r="P1073" s="109">
        <f>IF(编辑!Y1073="","",编辑!Y1073)</f>
        <v>1</v>
      </c>
      <c r="Q1073" s="109">
        <f>IF(编辑!Z1073="","",编辑!Z1073)</f>
        <v>200</v>
      </c>
      <c r="R1073" s="109" t="str">
        <f>IF(编辑!AA1073="","",编辑!AA1073)</f>
        <v/>
      </c>
      <c r="S1073" s="109" t="str">
        <f>IF(编辑!AC1073="","",编辑!AC1073)</f>
        <v/>
      </c>
      <c r="T1073" s="109" t="str">
        <f>IF(编辑!AD1073="","",编辑!AD1073)</f>
        <v/>
      </c>
      <c r="U1073" s="109" t="str">
        <f>IF(编辑!AE1073="","",编辑!AE1073)</f>
        <v/>
      </c>
      <c r="V1073" s="109" t="str">
        <f>IF(编辑!AF1073="","",编辑!AF1073)</f>
        <v/>
      </c>
      <c r="W1073" s="109" t="str">
        <f>IF(编辑!AH1073="","",编辑!AH1073)</f>
        <v/>
      </c>
      <c r="X1073" s="109" t="str">
        <f>IF(编辑!AI1073="","",编辑!AI1073)</f>
        <v/>
      </c>
      <c r="Y1073" s="109" t="str">
        <f>IF(编辑!AJ1073="","",编辑!AJ1073)</f>
        <v/>
      </c>
      <c r="Z1073" s="109" t="str">
        <f>IF(编辑!AK1073="","",编辑!AK1073)</f>
        <v/>
      </c>
      <c r="AA1073" s="109" t="str">
        <f>IF(编辑!AM1073="","",编辑!AM1073)</f>
        <v/>
      </c>
      <c r="AB1073" s="109" t="str">
        <f>IF(编辑!AN1073="","",编辑!AN1073)</f>
        <v/>
      </c>
      <c r="AC1073" s="111" t="str">
        <f>IF(编辑!AO1073="","",编辑!AO1073)</f>
        <v/>
      </c>
    </row>
    <row r="1074" spans="1:29">
      <c r="A1074" s="109">
        <f>IF(编辑!A1074="","",编辑!A1074)</f>
        <v>140341</v>
      </c>
      <c r="B1074" s="109" t="str">
        <f>IF(编辑!B1074="","",编辑!B1074)</f>
        <v>通缉任务</v>
      </c>
      <c r="C1074" s="109">
        <f>IF(编辑!I1074="","",编辑!I1074)</f>
        <v>650</v>
      </c>
      <c r="D1074" s="109">
        <f>IF(编辑!J1074="","",编辑!J1074)</f>
        <v>0</v>
      </c>
      <c r="E1074" s="109" t="str">
        <f>IF(编辑!K1074="","",编辑!K1074)</f>
        <v/>
      </c>
      <c r="F1074" s="109">
        <f>IF(编辑!L1074="","",编辑!L1074)</f>
        <v>3003</v>
      </c>
      <c r="G1074" s="109">
        <f>IF(编辑!N1074="","",编辑!N1074)</f>
        <v>1</v>
      </c>
      <c r="H1074" s="109">
        <f>IF(编辑!O1074="","",编辑!O1074)</f>
        <v>1</v>
      </c>
      <c r="I1074" s="109">
        <f>IF(编辑!P1074="","",编辑!P1074)</f>
        <v>200</v>
      </c>
      <c r="J1074" s="109">
        <f>IF(编辑!Q1074="","",编辑!Q1074)</f>
        <v>3103</v>
      </c>
      <c r="K1074" s="109">
        <f>IF(编辑!S1074="","",编辑!S1074)</f>
        <v>1</v>
      </c>
      <c r="L1074" s="109">
        <f>IF(编辑!T1074="","",编辑!T1074)</f>
        <v>1</v>
      </c>
      <c r="M1074" s="109">
        <f>IF(编辑!U1074="","",编辑!U1074)</f>
        <v>200</v>
      </c>
      <c r="N1074" s="109">
        <f>IF(编辑!V1074="","",编辑!V1074)</f>
        <v>3403</v>
      </c>
      <c r="O1074" s="109">
        <f>IF(编辑!X1074="","",编辑!X1074)</f>
        <v>1</v>
      </c>
      <c r="P1074" s="109">
        <f>IF(编辑!Y1074="","",编辑!Y1074)</f>
        <v>1</v>
      </c>
      <c r="Q1074" s="109">
        <f>IF(编辑!Z1074="","",编辑!Z1074)</f>
        <v>200</v>
      </c>
      <c r="R1074" s="109" t="str">
        <f>IF(编辑!AA1074="","",编辑!AA1074)</f>
        <v/>
      </c>
      <c r="S1074" s="109" t="str">
        <f>IF(编辑!AC1074="","",编辑!AC1074)</f>
        <v/>
      </c>
      <c r="T1074" s="109" t="str">
        <f>IF(编辑!AD1074="","",编辑!AD1074)</f>
        <v/>
      </c>
      <c r="U1074" s="109" t="str">
        <f>IF(编辑!AE1074="","",编辑!AE1074)</f>
        <v/>
      </c>
      <c r="V1074" s="109" t="str">
        <f>IF(编辑!AF1074="","",编辑!AF1074)</f>
        <v/>
      </c>
      <c r="W1074" s="109" t="str">
        <f>IF(编辑!AH1074="","",编辑!AH1074)</f>
        <v/>
      </c>
      <c r="X1074" s="109" t="str">
        <f>IF(编辑!AI1074="","",编辑!AI1074)</f>
        <v/>
      </c>
      <c r="Y1074" s="109" t="str">
        <f>IF(编辑!AJ1074="","",编辑!AJ1074)</f>
        <v/>
      </c>
      <c r="Z1074" s="109" t="str">
        <f>IF(编辑!AK1074="","",编辑!AK1074)</f>
        <v/>
      </c>
      <c r="AA1074" s="109" t="str">
        <f>IF(编辑!AM1074="","",编辑!AM1074)</f>
        <v/>
      </c>
      <c r="AB1074" s="109" t="str">
        <f>IF(编辑!AN1074="","",编辑!AN1074)</f>
        <v/>
      </c>
      <c r="AC1074" s="111" t="str">
        <f>IF(编辑!AO1074="","",编辑!AO1074)</f>
        <v/>
      </c>
    </row>
    <row r="1075" spans="1:29">
      <c r="A1075" s="109">
        <f>IF(编辑!A1075="","",编辑!A1075)</f>
        <v>140342</v>
      </c>
      <c r="B1075" s="109" t="str">
        <f>IF(编辑!B1075="","",编辑!B1075)</f>
        <v>通缉任务</v>
      </c>
      <c r="C1075" s="109">
        <f>IF(编辑!I1075="","",编辑!I1075)</f>
        <v>650</v>
      </c>
      <c r="D1075" s="109">
        <f>IF(编辑!J1075="","",编辑!J1075)</f>
        <v>0</v>
      </c>
      <c r="E1075" s="109" t="str">
        <f>IF(编辑!K1075="","",编辑!K1075)</f>
        <v/>
      </c>
      <c r="F1075" s="109">
        <f>IF(编辑!L1075="","",编辑!L1075)</f>
        <v>3003</v>
      </c>
      <c r="G1075" s="109">
        <f>IF(编辑!N1075="","",编辑!N1075)</f>
        <v>1</v>
      </c>
      <c r="H1075" s="109">
        <f>IF(编辑!O1075="","",编辑!O1075)</f>
        <v>1</v>
      </c>
      <c r="I1075" s="109">
        <f>IF(编辑!P1075="","",编辑!P1075)</f>
        <v>200</v>
      </c>
      <c r="J1075" s="109">
        <f>IF(编辑!Q1075="","",编辑!Q1075)</f>
        <v>3103</v>
      </c>
      <c r="K1075" s="109">
        <f>IF(编辑!S1075="","",编辑!S1075)</f>
        <v>1</v>
      </c>
      <c r="L1075" s="109">
        <f>IF(编辑!T1075="","",编辑!T1075)</f>
        <v>1</v>
      </c>
      <c r="M1075" s="109">
        <f>IF(编辑!U1075="","",编辑!U1075)</f>
        <v>200</v>
      </c>
      <c r="N1075" s="109">
        <f>IF(编辑!V1075="","",编辑!V1075)</f>
        <v>3403</v>
      </c>
      <c r="O1075" s="109">
        <f>IF(编辑!X1075="","",编辑!X1075)</f>
        <v>1</v>
      </c>
      <c r="P1075" s="109">
        <f>IF(编辑!Y1075="","",编辑!Y1075)</f>
        <v>1</v>
      </c>
      <c r="Q1075" s="109">
        <f>IF(编辑!Z1075="","",编辑!Z1075)</f>
        <v>200</v>
      </c>
      <c r="R1075" s="109" t="str">
        <f>IF(编辑!AA1075="","",编辑!AA1075)</f>
        <v/>
      </c>
      <c r="S1075" s="109" t="str">
        <f>IF(编辑!AC1075="","",编辑!AC1075)</f>
        <v/>
      </c>
      <c r="T1075" s="109" t="str">
        <f>IF(编辑!AD1075="","",编辑!AD1075)</f>
        <v/>
      </c>
      <c r="U1075" s="109" t="str">
        <f>IF(编辑!AE1075="","",编辑!AE1075)</f>
        <v/>
      </c>
      <c r="V1075" s="109" t="str">
        <f>IF(编辑!AF1075="","",编辑!AF1075)</f>
        <v/>
      </c>
      <c r="W1075" s="109" t="str">
        <f>IF(编辑!AH1075="","",编辑!AH1075)</f>
        <v/>
      </c>
      <c r="X1075" s="109" t="str">
        <f>IF(编辑!AI1075="","",编辑!AI1075)</f>
        <v/>
      </c>
      <c r="Y1075" s="109" t="str">
        <f>IF(编辑!AJ1075="","",编辑!AJ1075)</f>
        <v/>
      </c>
      <c r="Z1075" s="109" t="str">
        <f>IF(编辑!AK1075="","",编辑!AK1075)</f>
        <v/>
      </c>
      <c r="AA1075" s="109" t="str">
        <f>IF(编辑!AM1075="","",编辑!AM1075)</f>
        <v/>
      </c>
      <c r="AB1075" s="109" t="str">
        <f>IF(编辑!AN1075="","",编辑!AN1075)</f>
        <v/>
      </c>
      <c r="AC1075" s="111" t="str">
        <f>IF(编辑!AO1075="","",编辑!AO1075)</f>
        <v/>
      </c>
    </row>
    <row r="1076" spans="1:29">
      <c r="A1076" s="109">
        <f>IF(编辑!A1076="","",编辑!A1076)</f>
        <v>140343</v>
      </c>
      <c r="B1076" s="109" t="str">
        <f>IF(编辑!B1076="","",编辑!B1076)</f>
        <v>通缉任务</v>
      </c>
      <c r="C1076" s="109">
        <f>IF(编辑!I1076="","",编辑!I1076)</f>
        <v>650</v>
      </c>
      <c r="D1076" s="109">
        <f>IF(编辑!J1076="","",编辑!J1076)</f>
        <v>0</v>
      </c>
      <c r="E1076" s="109" t="str">
        <f>IF(编辑!K1076="","",编辑!K1076)</f>
        <v/>
      </c>
      <c r="F1076" s="109">
        <f>IF(编辑!L1076="","",编辑!L1076)</f>
        <v>3003</v>
      </c>
      <c r="G1076" s="109">
        <f>IF(编辑!N1076="","",编辑!N1076)</f>
        <v>1</v>
      </c>
      <c r="H1076" s="109">
        <f>IF(编辑!O1076="","",编辑!O1076)</f>
        <v>1</v>
      </c>
      <c r="I1076" s="109">
        <f>IF(编辑!P1076="","",编辑!P1076)</f>
        <v>200</v>
      </c>
      <c r="J1076" s="109">
        <f>IF(编辑!Q1076="","",编辑!Q1076)</f>
        <v>3103</v>
      </c>
      <c r="K1076" s="109">
        <f>IF(编辑!S1076="","",编辑!S1076)</f>
        <v>1</v>
      </c>
      <c r="L1076" s="109">
        <f>IF(编辑!T1076="","",编辑!T1076)</f>
        <v>1</v>
      </c>
      <c r="M1076" s="109">
        <f>IF(编辑!U1076="","",编辑!U1076)</f>
        <v>200</v>
      </c>
      <c r="N1076" s="109">
        <f>IF(编辑!V1076="","",编辑!V1076)</f>
        <v>3403</v>
      </c>
      <c r="O1076" s="109">
        <f>IF(编辑!X1076="","",编辑!X1076)</f>
        <v>1</v>
      </c>
      <c r="P1076" s="109">
        <f>IF(编辑!Y1076="","",编辑!Y1076)</f>
        <v>1</v>
      </c>
      <c r="Q1076" s="109">
        <f>IF(编辑!Z1076="","",编辑!Z1076)</f>
        <v>200</v>
      </c>
      <c r="R1076" s="109" t="str">
        <f>IF(编辑!AA1076="","",编辑!AA1076)</f>
        <v/>
      </c>
      <c r="S1076" s="109" t="str">
        <f>IF(编辑!AC1076="","",编辑!AC1076)</f>
        <v/>
      </c>
      <c r="T1076" s="109" t="str">
        <f>IF(编辑!AD1076="","",编辑!AD1076)</f>
        <v/>
      </c>
      <c r="U1076" s="109" t="str">
        <f>IF(编辑!AE1076="","",编辑!AE1076)</f>
        <v/>
      </c>
      <c r="V1076" s="109" t="str">
        <f>IF(编辑!AF1076="","",编辑!AF1076)</f>
        <v/>
      </c>
      <c r="W1076" s="109" t="str">
        <f>IF(编辑!AH1076="","",编辑!AH1076)</f>
        <v/>
      </c>
      <c r="X1076" s="109" t="str">
        <f>IF(编辑!AI1076="","",编辑!AI1076)</f>
        <v/>
      </c>
      <c r="Y1076" s="109" t="str">
        <f>IF(编辑!AJ1076="","",编辑!AJ1076)</f>
        <v/>
      </c>
      <c r="Z1076" s="109" t="str">
        <f>IF(编辑!AK1076="","",编辑!AK1076)</f>
        <v/>
      </c>
      <c r="AA1076" s="109" t="str">
        <f>IF(编辑!AM1076="","",编辑!AM1076)</f>
        <v/>
      </c>
      <c r="AB1076" s="109" t="str">
        <f>IF(编辑!AN1076="","",编辑!AN1076)</f>
        <v/>
      </c>
      <c r="AC1076" s="111" t="str">
        <f>IF(编辑!AO1076="","",编辑!AO1076)</f>
        <v/>
      </c>
    </row>
    <row r="1077" spans="1:29">
      <c r="A1077" s="109">
        <f>IF(编辑!A1077="","",编辑!A1077)</f>
        <v>140344</v>
      </c>
      <c r="B1077" s="109" t="str">
        <f>IF(编辑!B1077="","",编辑!B1077)</f>
        <v>通缉任务</v>
      </c>
      <c r="C1077" s="109">
        <f>IF(编辑!I1077="","",编辑!I1077)</f>
        <v>650</v>
      </c>
      <c r="D1077" s="109">
        <f>IF(编辑!J1077="","",编辑!J1077)</f>
        <v>0</v>
      </c>
      <c r="E1077" s="109" t="str">
        <f>IF(编辑!K1077="","",编辑!K1077)</f>
        <v/>
      </c>
      <c r="F1077" s="109">
        <f>IF(编辑!L1077="","",编辑!L1077)</f>
        <v>3003</v>
      </c>
      <c r="G1077" s="109">
        <f>IF(编辑!N1077="","",编辑!N1077)</f>
        <v>1</v>
      </c>
      <c r="H1077" s="109">
        <f>IF(编辑!O1077="","",编辑!O1077)</f>
        <v>1</v>
      </c>
      <c r="I1077" s="109">
        <f>IF(编辑!P1077="","",编辑!P1077)</f>
        <v>200</v>
      </c>
      <c r="J1077" s="109">
        <f>IF(编辑!Q1077="","",编辑!Q1077)</f>
        <v>3103</v>
      </c>
      <c r="K1077" s="109">
        <f>IF(编辑!S1077="","",编辑!S1077)</f>
        <v>1</v>
      </c>
      <c r="L1077" s="109">
        <f>IF(编辑!T1077="","",编辑!T1077)</f>
        <v>1</v>
      </c>
      <c r="M1077" s="109">
        <f>IF(编辑!U1077="","",编辑!U1077)</f>
        <v>200</v>
      </c>
      <c r="N1077" s="109">
        <f>IF(编辑!V1077="","",编辑!V1077)</f>
        <v>3403</v>
      </c>
      <c r="O1077" s="109">
        <f>IF(编辑!X1077="","",编辑!X1077)</f>
        <v>1</v>
      </c>
      <c r="P1077" s="109">
        <f>IF(编辑!Y1077="","",编辑!Y1077)</f>
        <v>1</v>
      </c>
      <c r="Q1077" s="109">
        <f>IF(编辑!Z1077="","",编辑!Z1077)</f>
        <v>200</v>
      </c>
      <c r="R1077" s="109" t="str">
        <f>IF(编辑!AA1077="","",编辑!AA1077)</f>
        <v/>
      </c>
      <c r="S1077" s="109" t="str">
        <f>IF(编辑!AC1077="","",编辑!AC1077)</f>
        <v/>
      </c>
      <c r="T1077" s="109" t="str">
        <f>IF(编辑!AD1077="","",编辑!AD1077)</f>
        <v/>
      </c>
      <c r="U1077" s="109" t="str">
        <f>IF(编辑!AE1077="","",编辑!AE1077)</f>
        <v/>
      </c>
      <c r="V1077" s="109" t="str">
        <f>IF(编辑!AF1077="","",编辑!AF1077)</f>
        <v/>
      </c>
      <c r="W1077" s="109" t="str">
        <f>IF(编辑!AH1077="","",编辑!AH1077)</f>
        <v/>
      </c>
      <c r="X1077" s="109" t="str">
        <f>IF(编辑!AI1077="","",编辑!AI1077)</f>
        <v/>
      </c>
      <c r="Y1077" s="109" t="str">
        <f>IF(编辑!AJ1077="","",编辑!AJ1077)</f>
        <v/>
      </c>
      <c r="Z1077" s="109" t="str">
        <f>IF(编辑!AK1077="","",编辑!AK1077)</f>
        <v/>
      </c>
      <c r="AA1077" s="109" t="str">
        <f>IF(编辑!AM1077="","",编辑!AM1077)</f>
        <v/>
      </c>
      <c r="AB1077" s="109" t="str">
        <f>IF(编辑!AN1077="","",编辑!AN1077)</f>
        <v/>
      </c>
      <c r="AC1077" s="111" t="str">
        <f>IF(编辑!AO1077="","",编辑!AO1077)</f>
        <v/>
      </c>
    </row>
    <row r="1078" spans="1:29">
      <c r="A1078" s="109">
        <f>IF(编辑!A1078="","",编辑!A1078)</f>
        <v>140345</v>
      </c>
      <c r="B1078" s="109" t="str">
        <f>IF(编辑!B1078="","",编辑!B1078)</f>
        <v>通缉任务</v>
      </c>
      <c r="C1078" s="109">
        <f>IF(编辑!I1078="","",编辑!I1078)</f>
        <v>650</v>
      </c>
      <c r="D1078" s="109">
        <f>IF(编辑!J1078="","",编辑!J1078)</f>
        <v>0</v>
      </c>
      <c r="E1078" s="109" t="str">
        <f>IF(编辑!K1078="","",编辑!K1078)</f>
        <v/>
      </c>
      <c r="F1078" s="109">
        <f>IF(编辑!L1078="","",编辑!L1078)</f>
        <v>3003</v>
      </c>
      <c r="G1078" s="109">
        <f>IF(编辑!N1078="","",编辑!N1078)</f>
        <v>1</v>
      </c>
      <c r="H1078" s="109">
        <f>IF(编辑!O1078="","",编辑!O1078)</f>
        <v>1</v>
      </c>
      <c r="I1078" s="109">
        <f>IF(编辑!P1078="","",编辑!P1078)</f>
        <v>200</v>
      </c>
      <c r="J1078" s="109">
        <f>IF(编辑!Q1078="","",编辑!Q1078)</f>
        <v>3103</v>
      </c>
      <c r="K1078" s="109">
        <f>IF(编辑!S1078="","",编辑!S1078)</f>
        <v>1</v>
      </c>
      <c r="L1078" s="109">
        <f>IF(编辑!T1078="","",编辑!T1078)</f>
        <v>1</v>
      </c>
      <c r="M1078" s="109">
        <f>IF(编辑!U1078="","",编辑!U1078)</f>
        <v>200</v>
      </c>
      <c r="N1078" s="109">
        <f>IF(编辑!V1078="","",编辑!V1078)</f>
        <v>3403</v>
      </c>
      <c r="O1078" s="109">
        <f>IF(编辑!X1078="","",编辑!X1078)</f>
        <v>1</v>
      </c>
      <c r="P1078" s="109">
        <f>IF(编辑!Y1078="","",编辑!Y1078)</f>
        <v>1</v>
      </c>
      <c r="Q1078" s="109">
        <f>IF(编辑!Z1078="","",编辑!Z1078)</f>
        <v>200</v>
      </c>
      <c r="R1078" s="109" t="str">
        <f>IF(编辑!AA1078="","",编辑!AA1078)</f>
        <v/>
      </c>
      <c r="S1078" s="109" t="str">
        <f>IF(编辑!AC1078="","",编辑!AC1078)</f>
        <v/>
      </c>
      <c r="T1078" s="109" t="str">
        <f>IF(编辑!AD1078="","",编辑!AD1078)</f>
        <v/>
      </c>
      <c r="U1078" s="109" t="str">
        <f>IF(编辑!AE1078="","",编辑!AE1078)</f>
        <v/>
      </c>
      <c r="V1078" s="109" t="str">
        <f>IF(编辑!AF1078="","",编辑!AF1078)</f>
        <v/>
      </c>
      <c r="W1078" s="109" t="str">
        <f>IF(编辑!AH1078="","",编辑!AH1078)</f>
        <v/>
      </c>
      <c r="X1078" s="109" t="str">
        <f>IF(编辑!AI1078="","",编辑!AI1078)</f>
        <v/>
      </c>
      <c r="Y1078" s="109" t="str">
        <f>IF(编辑!AJ1078="","",编辑!AJ1078)</f>
        <v/>
      </c>
      <c r="Z1078" s="109" t="str">
        <f>IF(编辑!AK1078="","",编辑!AK1078)</f>
        <v/>
      </c>
      <c r="AA1078" s="109" t="str">
        <f>IF(编辑!AM1078="","",编辑!AM1078)</f>
        <v/>
      </c>
      <c r="AB1078" s="109" t="str">
        <f>IF(编辑!AN1078="","",编辑!AN1078)</f>
        <v/>
      </c>
      <c r="AC1078" s="111" t="str">
        <f>IF(编辑!AO1078="","",编辑!AO1078)</f>
        <v/>
      </c>
    </row>
    <row r="1079" spans="1:29">
      <c r="A1079" s="109">
        <f>IF(编辑!A1079="","",编辑!A1079)</f>
        <v>140346</v>
      </c>
      <c r="B1079" s="109" t="str">
        <f>IF(编辑!B1079="","",编辑!B1079)</f>
        <v>通缉任务</v>
      </c>
      <c r="C1079" s="109">
        <f>IF(编辑!I1079="","",编辑!I1079)</f>
        <v>860</v>
      </c>
      <c r="D1079" s="109">
        <f>IF(编辑!J1079="","",编辑!J1079)</f>
        <v>0</v>
      </c>
      <c r="E1079" s="109" t="str">
        <f>IF(编辑!K1079="","",编辑!K1079)</f>
        <v/>
      </c>
      <c r="F1079" s="109">
        <f>IF(编辑!L1079="","",编辑!L1079)</f>
        <v>3004</v>
      </c>
      <c r="G1079" s="109">
        <f>IF(编辑!N1079="","",编辑!N1079)</f>
        <v>1</v>
      </c>
      <c r="H1079" s="109">
        <f>IF(编辑!O1079="","",编辑!O1079)</f>
        <v>1</v>
      </c>
      <c r="I1079" s="109">
        <f>IF(编辑!P1079="","",编辑!P1079)</f>
        <v>100</v>
      </c>
      <c r="J1079" s="109">
        <f>IF(编辑!Q1079="","",编辑!Q1079)</f>
        <v>3104</v>
      </c>
      <c r="K1079" s="109">
        <f>IF(编辑!S1079="","",编辑!S1079)</f>
        <v>1</v>
      </c>
      <c r="L1079" s="109">
        <f>IF(编辑!T1079="","",编辑!T1079)</f>
        <v>1</v>
      </c>
      <c r="M1079" s="109">
        <f>IF(编辑!U1079="","",编辑!U1079)</f>
        <v>100</v>
      </c>
      <c r="N1079" s="109">
        <f>IF(编辑!V1079="","",编辑!V1079)</f>
        <v>3404</v>
      </c>
      <c r="O1079" s="109">
        <f>IF(编辑!X1079="","",编辑!X1079)</f>
        <v>1</v>
      </c>
      <c r="P1079" s="109">
        <f>IF(编辑!Y1079="","",编辑!Y1079)</f>
        <v>1</v>
      </c>
      <c r="Q1079" s="109">
        <f>IF(编辑!Z1079="","",编辑!Z1079)</f>
        <v>100</v>
      </c>
      <c r="R1079" s="109" t="str">
        <f>IF(编辑!AA1079="","",编辑!AA1079)</f>
        <v/>
      </c>
      <c r="S1079" s="109" t="str">
        <f>IF(编辑!AC1079="","",编辑!AC1079)</f>
        <v/>
      </c>
      <c r="T1079" s="109" t="str">
        <f>IF(编辑!AD1079="","",编辑!AD1079)</f>
        <v/>
      </c>
      <c r="U1079" s="109" t="str">
        <f>IF(编辑!AE1079="","",编辑!AE1079)</f>
        <v/>
      </c>
      <c r="V1079" s="109" t="str">
        <f>IF(编辑!AF1079="","",编辑!AF1079)</f>
        <v/>
      </c>
      <c r="W1079" s="109" t="str">
        <f>IF(编辑!AH1079="","",编辑!AH1079)</f>
        <v/>
      </c>
      <c r="X1079" s="109" t="str">
        <f>IF(编辑!AI1079="","",编辑!AI1079)</f>
        <v/>
      </c>
      <c r="Y1079" s="109" t="str">
        <f>IF(编辑!AJ1079="","",编辑!AJ1079)</f>
        <v/>
      </c>
      <c r="Z1079" s="109" t="str">
        <f>IF(编辑!AK1079="","",编辑!AK1079)</f>
        <v/>
      </c>
      <c r="AA1079" s="109" t="str">
        <f>IF(编辑!AM1079="","",编辑!AM1079)</f>
        <v/>
      </c>
      <c r="AB1079" s="109" t="str">
        <f>IF(编辑!AN1079="","",编辑!AN1079)</f>
        <v/>
      </c>
      <c r="AC1079" s="111" t="str">
        <f>IF(编辑!AO1079="","",编辑!AO1079)</f>
        <v/>
      </c>
    </row>
    <row r="1080" spans="1:29">
      <c r="A1080" s="109">
        <f>IF(编辑!A1080="","",编辑!A1080)</f>
        <v>140347</v>
      </c>
      <c r="B1080" s="109" t="str">
        <f>IF(编辑!B1080="","",编辑!B1080)</f>
        <v>通缉任务</v>
      </c>
      <c r="C1080" s="109">
        <f>IF(编辑!I1080="","",编辑!I1080)</f>
        <v>860</v>
      </c>
      <c r="D1080" s="109">
        <f>IF(编辑!J1080="","",编辑!J1080)</f>
        <v>0</v>
      </c>
      <c r="E1080" s="109" t="str">
        <f>IF(编辑!K1080="","",编辑!K1080)</f>
        <v/>
      </c>
      <c r="F1080" s="109">
        <f>IF(编辑!L1080="","",编辑!L1080)</f>
        <v>3004</v>
      </c>
      <c r="G1080" s="109">
        <f>IF(编辑!N1080="","",编辑!N1080)</f>
        <v>1</v>
      </c>
      <c r="H1080" s="109">
        <f>IF(编辑!O1080="","",编辑!O1080)</f>
        <v>1</v>
      </c>
      <c r="I1080" s="109">
        <f>IF(编辑!P1080="","",编辑!P1080)</f>
        <v>100</v>
      </c>
      <c r="J1080" s="109">
        <f>IF(编辑!Q1080="","",编辑!Q1080)</f>
        <v>3104</v>
      </c>
      <c r="K1080" s="109">
        <f>IF(编辑!S1080="","",编辑!S1080)</f>
        <v>1</v>
      </c>
      <c r="L1080" s="109">
        <f>IF(编辑!T1080="","",编辑!T1080)</f>
        <v>1</v>
      </c>
      <c r="M1080" s="109">
        <f>IF(编辑!U1080="","",编辑!U1080)</f>
        <v>100</v>
      </c>
      <c r="N1080" s="109">
        <f>IF(编辑!V1080="","",编辑!V1080)</f>
        <v>3404</v>
      </c>
      <c r="O1080" s="109">
        <f>IF(编辑!X1080="","",编辑!X1080)</f>
        <v>1</v>
      </c>
      <c r="P1080" s="109">
        <f>IF(编辑!Y1080="","",编辑!Y1080)</f>
        <v>1</v>
      </c>
      <c r="Q1080" s="109">
        <f>IF(编辑!Z1080="","",编辑!Z1080)</f>
        <v>100</v>
      </c>
      <c r="R1080" s="109" t="str">
        <f>IF(编辑!AA1080="","",编辑!AA1080)</f>
        <v/>
      </c>
      <c r="S1080" s="109" t="str">
        <f>IF(编辑!AC1080="","",编辑!AC1080)</f>
        <v/>
      </c>
      <c r="T1080" s="109" t="str">
        <f>IF(编辑!AD1080="","",编辑!AD1080)</f>
        <v/>
      </c>
      <c r="U1080" s="109" t="str">
        <f>IF(编辑!AE1080="","",编辑!AE1080)</f>
        <v/>
      </c>
      <c r="V1080" s="109" t="str">
        <f>IF(编辑!AF1080="","",编辑!AF1080)</f>
        <v/>
      </c>
      <c r="W1080" s="109" t="str">
        <f>IF(编辑!AH1080="","",编辑!AH1080)</f>
        <v/>
      </c>
      <c r="X1080" s="109" t="str">
        <f>IF(编辑!AI1080="","",编辑!AI1080)</f>
        <v/>
      </c>
      <c r="Y1080" s="109" t="str">
        <f>IF(编辑!AJ1080="","",编辑!AJ1080)</f>
        <v/>
      </c>
      <c r="Z1080" s="109" t="str">
        <f>IF(编辑!AK1080="","",编辑!AK1080)</f>
        <v/>
      </c>
      <c r="AA1080" s="109" t="str">
        <f>IF(编辑!AM1080="","",编辑!AM1080)</f>
        <v/>
      </c>
      <c r="AB1080" s="109" t="str">
        <f>IF(编辑!AN1080="","",编辑!AN1080)</f>
        <v/>
      </c>
      <c r="AC1080" s="111" t="str">
        <f>IF(编辑!AO1080="","",编辑!AO1080)</f>
        <v/>
      </c>
    </row>
    <row r="1081" spans="1:29">
      <c r="A1081" s="109">
        <f>IF(编辑!A1081="","",编辑!A1081)</f>
        <v>140348</v>
      </c>
      <c r="B1081" s="109" t="str">
        <f>IF(编辑!B1081="","",编辑!B1081)</f>
        <v>通缉任务</v>
      </c>
      <c r="C1081" s="109">
        <f>IF(编辑!I1081="","",编辑!I1081)</f>
        <v>860</v>
      </c>
      <c r="D1081" s="109">
        <f>IF(编辑!J1081="","",编辑!J1081)</f>
        <v>0</v>
      </c>
      <c r="E1081" s="109" t="str">
        <f>IF(编辑!K1081="","",编辑!K1081)</f>
        <v/>
      </c>
      <c r="F1081" s="109">
        <f>IF(编辑!L1081="","",编辑!L1081)</f>
        <v>3004</v>
      </c>
      <c r="G1081" s="109">
        <f>IF(编辑!N1081="","",编辑!N1081)</f>
        <v>1</v>
      </c>
      <c r="H1081" s="109">
        <f>IF(编辑!O1081="","",编辑!O1081)</f>
        <v>1</v>
      </c>
      <c r="I1081" s="109">
        <f>IF(编辑!P1081="","",编辑!P1081)</f>
        <v>100</v>
      </c>
      <c r="J1081" s="109">
        <f>IF(编辑!Q1081="","",编辑!Q1081)</f>
        <v>3104</v>
      </c>
      <c r="K1081" s="109">
        <f>IF(编辑!S1081="","",编辑!S1081)</f>
        <v>1</v>
      </c>
      <c r="L1081" s="109">
        <f>IF(编辑!T1081="","",编辑!T1081)</f>
        <v>1</v>
      </c>
      <c r="M1081" s="109">
        <f>IF(编辑!U1081="","",编辑!U1081)</f>
        <v>100</v>
      </c>
      <c r="N1081" s="109">
        <f>IF(编辑!V1081="","",编辑!V1081)</f>
        <v>3404</v>
      </c>
      <c r="O1081" s="109">
        <f>IF(编辑!X1081="","",编辑!X1081)</f>
        <v>1</v>
      </c>
      <c r="P1081" s="109">
        <f>IF(编辑!Y1081="","",编辑!Y1081)</f>
        <v>1</v>
      </c>
      <c r="Q1081" s="109">
        <f>IF(编辑!Z1081="","",编辑!Z1081)</f>
        <v>100</v>
      </c>
      <c r="R1081" s="109" t="str">
        <f>IF(编辑!AA1081="","",编辑!AA1081)</f>
        <v/>
      </c>
      <c r="S1081" s="109" t="str">
        <f>IF(编辑!AC1081="","",编辑!AC1081)</f>
        <v/>
      </c>
      <c r="T1081" s="109" t="str">
        <f>IF(编辑!AD1081="","",编辑!AD1081)</f>
        <v/>
      </c>
      <c r="U1081" s="109" t="str">
        <f>IF(编辑!AE1081="","",编辑!AE1081)</f>
        <v/>
      </c>
      <c r="V1081" s="109" t="str">
        <f>IF(编辑!AF1081="","",编辑!AF1081)</f>
        <v/>
      </c>
      <c r="W1081" s="109" t="str">
        <f>IF(编辑!AH1081="","",编辑!AH1081)</f>
        <v/>
      </c>
      <c r="X1081" s="109" t="str">
        <f>IF(编辑!AI1081="","",编辑!AI1081)</f>
        <v/>
      </c>
      <c r="Y1081" s="109" t="str">
        <f>IF(编辑!AJ1081="","",编辑!AJ1081)</f>
        <v/>
      </c>
      <c r="Z1081" s="109" t="str">
        <f>IF(编辑!AK1081="","",编辑!AK1081)</f>
        <v/>
      </c>
      <c r="AA1081" s="109" t="str">
        <f>IF(编辑!AM1081="","",编辑!AM1081)</f>
        <v/>
      </c>
      <c r="AB1081" s="109" t="str">
        <f>IF(编辑!AN1081="","",编辑!AN1081)</f>
        <v/>
      </c>
      <c r="AC1081" s="111" t="str">
        <f>IF(编辑!AO1081="","",编辑!AO1081)</f>
        <v/>
      </c>
    </row>
    <row r="1082" spans="1:29">
      <c r="A1082" s="109">
        <f>IF(编辑!A1082="","",编辑!A1082)</f>
        <v>140349</v>
      </c>
      <c r="B1082" s="109" t="str">
        <f>IF(编辑!B1082="","",编辑!B1082)</f>
        <v>通缉任务</v>
      </c>
      <c r="C1082" s="109">
        <f>IF(编辑!I1082="","",编辑!I1082)</f>
        <v>860</v>
      </c>
      <c r="D1082" s="109">
        <f>IF(编辑!J1082="","",编辑!J1082)</f>
        <v>0</v>
      </c>
      <c r="E1082" s="109" t="str">
        <f>IF(编辑!K1082="","",编辑!K1082)</f>
        <v/>
      </c>
      <c r="F1082" s="109">
        <f>IF(编辑!L1082="","",编辑!L1082)</f>
        <v>3004</v>
      </c>
      <c r="G1082" s="109">
        <f>IF(编辑!N1082="","",编辑!N1082)</f>
        <v>1</v>
      </c>
      <c r="H1082" s="109">
        <f>IF(编辑!O1082="","",编辑!O1082)</f>
        <v>1</v>
      </c>
      <c r="I1082" s="109">
        <f>IF(编辑!P1082="","",编辑!P1082)</f>
        <v>100</v>
      </c>
      <c r="J1082" s="109">
        <f>IF(编辑!Q1082="","",编辑!Q1082)</f>
        <v>3104</v>
      </c>
      <c r="K1082" s="109">
        <f>IF(编辑!S1082="","",编辑!S1082)</f>
        <v>1</v>
      </c>
      <c r="L1082" s="109">
        <f>IF(编辑!T1082="","",编辑!T1082)</f>
        <v>1</v>
      </c>
      <c r="M1082" s="109">
        <f>IF(编辑!U1082="","",编辑!U1082)</f>
        <v>100</v>
      </c>
      <c r="N1082" s="109">
        <f>IF(编辑!V1082="","",编辑!V1082)</f>
        <v>3404</v>
      </c>
      <c r="O1082" s="109">
        <f>IF(编辑!X1082="","",编辑!X1082)</f>
        <v>1</v>
      </c>
      <c r="P1082" s="109">
        <f>IF(编辑!Y1082="","",编辑!Y1082)</f>
        <v>1</v>
      </c>
      <c r="Q1082" s="109">
        <f>IF(编辑!Z1082="","",编辑!Z1082)</f>
        <v>100</v>
      </c>
      <c r="R1082" s="109" t="str">
        <f>IF(编辑!AA1082="","",编辑!AA1082)</f>
        <v/>
      </c>
      <c r="S1082" s="109" t="str">
        <f>IF(编辑!AC1082="","",编辑!AC1082)</f>
        <v/>
      </c>
      <c r="T1082" s="109" t="str">
        <f>IF(编辑!AD1082="","",编辑!AD1082)</f>
        <v/>
      </c>
      <c r="U1082" s="109" t="str">
        <f>IF(编辑!AE1082="","",编辑!AE1082)</f>
        <v/>
      </c>
      <c r="V1082" s="109" t="str">
        <f>IF(编辑!AF1082="","",编辑!AF1082)</f>
        <v/>
      </c>
      <c r="W1082" s="109" t="str">
        <f>IF(编辑!AH1082="","",编辑!AH1082)</f>
        <v/>
      </c>
      <c r="X1082" s="109" t="str">
        <f>IF(编辑!AI1082="","",编辑!AI1082)</f>
        <v/>
      </c>
      <c r="Y1082" s="109" t="str">
        <f>IF(编辑!AJ1082="","",编辑!AJ1082)</f>
        <v/>
      </c>
      <c r="Z1082" s="109" t="str">
        <f>IF(编辑!AK1082="","",编辑!AK1082)</f>
        <v/>
      </c>
      <c r="AA1082" s="109" t="str">
        <f>IF(编辑!AM1082="","",编辑!AM1082)</f>
        <v/>
      </c>
      <c r="AB1082" s="109" t="str">
        <f>IF(编辑!AN1082="","",编辑!AN1082)</f>
        <v/>
      </c>
      <c r="AC1082" s="111" t="str">
        <f>IF(编辑!AO1082="","",编辑!AO1082)</f>
        <v/>
      </c>
    </row>
    <row r="1083" spans="1:29">
      <c r="A1083" s="109">
        <f>IF(编辑!A1083="","",编辑!A1083)</f>
        <v>140350</v>
      </c>
      <c r="B1083" s="109" t="str">
        <f>IF(编辑!B1083="","",编辑!B1083)</f>
        <v>通缉任务</v>
      </c>
      <c r="C1083" s="109">
        <f>IF(编辑!I1083="","",编辑!I1083)</f>
        <v>860</v>
      </c>
      <c r="D1083" s="109">
        <f>IF(编辑!J1083="","",编辑!J1083)</f>
        <v>0</v>
      </c>
      <c r="E1083" s="109" t="str">
        <f>IF(编辑!K1083="","",编辑!K1083)</f>
        <v/>
      </c>
      <c r="F1083" s="109">
        <f>IF(编辑!L1083="","",编辑!L1083)</f>
        <v>3004</v>
      </c>
      <c r="G1083" s="109">
        <f>IF(编辑!N1083="","",编辑!N1083)</f>
        <v>1</v>
      </c>
      <c r="H1083" s="109">
        <f>IF(编辑!O1083="","",编辑!O1083)</f>
        <v>1</v>
      </c>
      <c r="I1083" s="109">
        <f>IF(编辑!P1083="","",编辑!P1083)</f>
        <v>100</v>
      </c>
      <c r="J1083" s="109">
        <f>IF(编辑!Q1083="","",编辑!Q1083)</f>
        <v>3104</v>
      </c>
      <c r="K1083" s="109">
        <f>IF(编辑!S1083="","",编辑!S1083)</f>
        <v>1</v>
      </c>
      <c r="L1083" s="109">
        <f>IF(编辑!T1083="","",编辑!T1083)</f>
        <v>1</v>
      </c>
      <c r="M1083" s="109">
        <f>IF(编辑!U1083="","",编辑!U1083)</f>
        <v>100</v>
      </c>
      <c r="N1083" s="109">
        <f>IF(编辑!V1083="","",编辑!V1083)</f>
        <v>3404</v>
      </c>
      <c r="O1083" s="109">
        <f>IF(编辑!X1083="","",编辑!X1083)</f>
        <v>1</v>
      </c>
      <c r="P1083" s="109">
        <f>IF(编辑!Y1083="","",编辑!Y1083)</f>
        <v>1</v>
      </c>
      <c r="Q1083" s="109">
        <f>IF(编辑!Z1083="","",编辑!Z1083)</f>
        <v>100</v>
      </c>
      <c r="R1083" s="109" t="str">
        <f>IF(编辑!AA1083="","",编辑!AA1083)</f>
        <v/>
      </c>
      <c r="S1083" s="109" t="str">
        <f>IF(编辑!AC1083="","",编辑!AC1083)</f>
        <v/>
      </c>
      <c r="T1083" s="109" t="str">
        <f>IF(编辑!AD1083="","",编辑!AD1083)</f>
        <v/>
      </c>
      <c r="U1083" s="109" t="str">
        <f>IF(编辑!AE1083="","",编辑!AE1083)</f>
        <v/>
      </c>
      <c r="V1083" s="109" t="str">
        <f>IF(编辑!AF1083="","",编辑!AF1083)</f>
        <v/>
      </c>
      <c r="W1083" s="109" t="str">
        <f>IF(编辑!AH1083="","",编辑!AH1083)</f>
        <v/>
      </c>
      <c r="X1083" s="109" t="str">
        <f>IF(编辑!AI1083="","",编辑!AI1083)</f>
        <v/>
      </c>
      <c r="Y1083" s="109" t="str">
        <f>IF(编辑!AJ1083="","",编辑!AJ1083)</f>
        <v/>
      </c>
      <c r="Z1083" s="109" t="str">
        <f>IF(编辑!AK1083="","",编辑!AK1083)</f>
        <v/>
      </c>
      <c r="AA1083" s="109" t="str">
        <f>IF(编辑!AM1083="","",编辑!AM1083)</f>
        <v/>
      </c>
      <c r="AB1083" s="109" t="str">
        <f>IF(编辑!AN1083="","",编辑!AN1083)</f>
        <v/>
      </c>
      <c r="AC1083" s="111" t="str">
        <f>IF(编辑!AO1083="","",编辑!AO1083)</f>
        <v/>
      </c>
    </row>
    <row r="1084" spans="1:29">
      <c r="A1084" s="109">
        <f>IF(编辑!A1084="","",编辑!A1084)</f>
        <v>140351</v>
      </c>
      <c r="B1084" s="109" t="str">
        <f>IF(编辑!B1084="","",编辑!B1084)</f>
        <v>通缉任务</v>
      </c>
      <c r="C1084" s="109">
        <f>IF(编辑!I1084="","",编辑!I1084)</f>
        <v>860</v>
      </c>
      <c r="D1084" s="109">
        <f>IF(编辑!J1084="","",编辑!J1084)</f>
        <v>0</v>
      </c>
      <c r="E1084" s="109" t="str">
        <f>IF(编辑!K1084="","",编辑!K1084)</f>
        <v/>
      </c>
      <c r="F1084" s="109">
        <f>IF(编辑!L1084="","",编辑!L1084)</f>
        <v>3004</v>
      </c>
      <c r="G1084" s="109">
        <f>IF(编辑!N1084="","",编辑!N1084)</f>
        <v>1</v>
      </c>
      <c r="H1084" s="109">
        <f>IF(编辑!O1084="","",编辑!O1084)</f>
        <v>1</v>
      </c>
      <c r="I1084" s="109">
        <f>IF(编辑!P1084="","",编辑!P1084)</f>
        <v>100</v>
      </c>
      <c r="J1084" s="109">
        <f>IF(编辑!Q1084="","",编辑!Q1084)</f>
        <v>3104</v>
      </c>
      <c r="K1084" s="109">
        <f>IF(编辑!S1084="","",编辑!S1084)</f>
        <v>1</v>
      </c>
      <c r="L1084" s="109">
        <f>IF(编辑!T1084="","",编辑!T1084)</f>
        <v>1</v>
      </c>
      <c r="M1084" s="109">
        <f>IF(编辑!U1084="","",编辑!U1084)</f>
        <v>100</v>
      </c>
      <c r="N1084" s="109">
        <f>IF(编辑!V1084="","",编辑!V1084)</f>
        <v>3404</v>
      </c>
      <c r="O1084" s="109">
        <f>IF(编辑!X1084="","",编辑!X1084)</f>
        <v>1</v>
      </c>
      <c r="P1084" s="109">
        <f>IF(编辑!Y1084="","",编辑!Y1084)</f>
        <v>1</v>
      </c>
      <c r="Q1084" s="109">
        <f>IF(编辑!Z1084="","",编辑!Z1084)</f>
        <v>100</v>
      </c>
      <c r="R1084" s="109" t="str">
        <f>IF(编辑!AA1084="","",编辑!AA1084)</f>
        <v/>
      </c>
      <c r="S1084" s="109" t="str">
        <f>IF(编辑!AC1084="","",编辑!AC1084)</f>
        <v/>
      </c>
      <c r="T1084" s="109" t="str">
        <f>IF(编辑!AD1084="","",编辑!AD1084)</f>
        <v/>
      </c>
      <c r="U1084" s="109" t="str">
        <f>IF(编辑!AE1084="","",编辑!AE1084)</f>
        <v/>
      </c>
      <c r="V1084" s="109" t="str">
        <f>IF(编辑!AF1084="","",编辑!AF1084)</f>
        <v/>
      </c>
      <c r="W1084" s="109" t="str">
        <f>IF(编辑!AH1084="","",编辑!AH1084)</f>
        <v/>
      </c>
      <c r="X1084" s="109" t="str">
        <f>IF(编辑!AI1084="","",编辑!AI1084)</f>
        <v/>
      </c>
      <c r="Y1084" s="109" t="str">
        <f>IF(编辑!AJ1084="","",编辑!AJ1084)</f>
        <v/>
      </c>
      <c r="Z1084" s="109" t="str">
        <f>IF(编辑!AK1084="","",编辑!AK1084)</f>
        <v/>
      </c>
      <c r="AA1084" s="109" t="str">
        <f>IF(编辑!AM1084="","",编辑!AM1084)</f>
        <v/>
      </c>
      <c r="AB1084" s="109" t="str">
        <f>IF(编辑!AN1084="","",编辑!AN1084)</f>
        <v/>
      </c>
      <c r="AC1084" s="111" t="str">
        <f>IF(编辑!AO1084="","",编辑!AO1084)</f>
        <v/>
      </c>
    </row>
    <row r="1085" spans="1:29">
      <c r="A1085" s="109">
        <f>IF(编辑!A1085="","",编辑!A1085)</f>
        <v>140352</v>
      </c>
      <c r="B1085" s="109" t="str">
        <f>IF(编辑!B1085="","",编辑!B1085)</f>
        <v>通缉任务</v>
      </c>
      <c r="C1085" s="109">
        <f>IF(编辑!I1085="","",编辑!I1085)</f>
        <v>860</v>
      </c>
      <c r="D1085" s="109">
        <f>IF(编辑!J1085="","",编辑!J1085)</f>
        <v>0</v>
      </c>
      <c r="E1085" s="109" t="str">
        <f>IF(编辑!K1085="","",编辑!K1085)</f>
        <v/>
      </c>
      <c r="F1085" s="109">
        <f>IF(编辑!L1085="","",编辑!L1085)</f>
        <v>3004</v>
      </c>
      <c r="G1085" s="109">
        <f>IF(编辑!N1085="","",编辑!N1085)</f>
        <v>1</v>
      </c>
      <c r="H1085" s="109">
        <f>IF(编辑!O1085="","",编辑!O1085)</f>
        <v>1</v>
      </c>
      <c r="I1085" s="109">
        <f>IF(编辑!P1085="","",编辑!P1085)</f>
        <v>100</v>
      </c>
      <c r="J1085" s="109">
        <f>IF(编辑!Q1085="","",编辑!Q1085)</f>
        <v>3104</v>
      </c>
      <c r="K1085" s="109">
        <f>IF(编辑!S1085="","",编辑!S1085)</f>
        <v>1</v>
      </c>
      <c r="L1085" s="109">
        <f>IF(编辑!T1085="","",编辑!T1085)</f>
        <v>1</v>
      </c>
      <c r="M1085" s="109">
        <f>IF(编辑!U1085="","",编辑!U1085)</f>
        <v>100</v>
      </c>
      <c r="N1085" s="109">
        <f>IF(编辑!V1085="","",编辑!V1085)</f>
        <v>3404</v>
      </c>
      <c r="O1085" s="109">
        <f>IF(编辑!X1085="","",编辑!X1085)</f>
        <v>1</v>
      </c>
      <c r="P1085" s="109">
        <f>IF(编辑!Y1085="","",编辑!Y1085)</f>
        <v>1</v>
      </c>
      <c r="Q1085" s="109">
        <f>IF(编辑!Z1085="","",编辑!Z1085)</f>
        <v>100</v>
      </c>
      <c r="R1085" s="109" t="str">
        <f>IF(编辑!AA1085="","",编辑!AA1085)</f>
        <v/>
      </c>
      <c r="S1085" s="109" t="str">
        <f>IF(编辑!AC1085="","",编辑!AC1085)</f>
        <v/>
      </c>
      <c r="T1085" s="109" t="str">
        <f>IF(编辑!AD1085="","",编辑!AD1085)</f>
        <v/>
      </c>
      <c r="U1085" s="109" t="str">
        <f>IF(编辑!AE1085="","",编辑!AE1085)</f>
        <v/>
      </c>
      <c r="V1085" s="109" t="str">
        <f>IF(编辑!AF1085="","",编辑!AF1085)</f>
        <v/>
      </c>
      <c r="W1085" s="109" t="str">
        <f>IF(编辑!AH1085="","",编辑!AH1085)</f>
        <v/>
      </c>
      <c r="X1085" s="109" t="str">
        <f>IF(编辑!AI1085="","",编辑!AI1085)</f>
        <v/>
      </c>
      <c r="Y1085" s="109" t="str">
        <f>IF(编辑!AJ1085="","",编辑!AJ1085)</f>
        <v/>
      </c>
      <c r="Z1085" s="109" t="str">
        <f>IF(编辑!AK1085="","",编辑!AK1085)</f>
        <v/>
      </c>
      <c r="AA1085" s="109" t="str">
        <f>IF(编辑!AM1085="","",编辑!AM1085)</f>
        <v/>
      </c>
      <c r="AB1085" s="109" t="str">
        <f>IF(编辑!AN1085="","",编辑!AN1085)</f>
        <v/>
      </c>
      <c r="AC1085" s="111" t="str">
        <f>IF(编辑!AO1085="","",编辑!AO1085)</f>
        <v/>
      </c>
    </row>
    <row r="1086" spans="1:29">
      <c r="A1086" s="109">
        <f>IF(编辑!A1086="","",编辑!A1086)</f>
        <v>140353</v>
      </c>
      <c r="B1086" s="109" t="str">
        <f>IF(编辑!B1086="","",编辑!B1086)</f>
        <v>通缉任务</v>
      </c>
      <c r="C1086" s="109">
        <f>IF(编辑!I1086="","",编辑!I1086)</f>
        <v>860</v>
      </c>
      <c r="D1086" s="109">
        <f>IF(编辑!J1086="","",编辑!J1086)</f>
        <v>0</v>
      </c>
      <c r="E1086" s="109" t="str">
        <f>IF(编辑!K1086="","",编辑!K1086)</f>
        <v/>
      </c>
      <c r="F1086" s="109">
        <f>IF(编辑!L1086="","",编辑!L1086)</f>
        <v>3004</v>
      </c>
      <c r="G1086" s="109">
        <f>IF(编辑!N1086="","",编辑!N1086)</f>
        <v>1</v>
      </c>
      <c r="H1086" s="109">
        <f>IF(编辑!O1086="","",编辑!O1086)</f>
        <v>1</v>
      </c>
      <c r="I1086" s="109">
        <f>IF(编辑!P1086="","",编辑!P1086)</f>
        <v>100</v>
      </c>
      <c r="J1086" s="109">
        <f>IF(编辑!Q1086="","",编辑!Q1086)</f>
        <v>3104</v>
      </c>
      <c r="K1086" s="109">
        <f>IF(编辑!S1086="","",编辑!S1086)</f>
        <v>1</v>
      </c>
      <c r="L1086" s="109">
        <f>IF(编辑!T1086="","",编辑!T1086)</f>
        <v>1</v>
      </c>
      <c r="M1086" s="109">
        <f>IF(编辑!U1086="","",编辑!U1086)</f>
        <v>100</v>
      </c>
      <c r="N1086" s="109">
        <f>IF(编辑!V1086="","",编辑!V1086)</f>
        <v>3404</v>
      </c>
      <c r="O1086" s="109">
        <f>IF(编辑!X1086="","",编辑!X1086)</f>
        <v>1</v>
      </c>
      <c r="P1086" s="109">
        <f>IF(编辑!Y1086="","",编辑!Y1086)</f>
        <v>1</v>
      </c>
      <c r="Q1086" s="109">
        <f>IF(编辑!Z1086="","",编辑!Z1086)</f>
        <v>100</v>
      </c>
      <c r="R1086" s="109" t="str">
        <f>IF(编辑!AA1086="","",编辑!AA1086)</f>
        <v/>
      </c>
      <c r="S1086" s="109" t="str">
        <f>IF(编辑!AC1086="","",编辑!AC1086)</f>
        <v/>
      </c>
      <c r="T1086" s="109" t="str">
        <f>IF(编辑!AD1086="","",编辑!AD1086)</f>
        <v/>
      </c>
      <c r="U1086" s="109" t="str">
        <f>IF(编辑!AE1086="","",编辑!AE1086)</f>
        <v/>
      </c>
      <c r="V1086" s="109" t="str">
        <f>IF(编辑!AF1086="","",编辑!AF1086)</f>
        <v/>
      </c>
      <c r="W1086" s="109" t="str">
        <f>IF(编辑!AH1086="","",编辑!AH1086)</f>
        <v/>
      </c>
      <c r="X1086" s="109" t="str">
        <f>IF(编辑!AI1086="","",编辑!AI1086)</f>
        <v/>
      </c>
      <c r="Y1086" s="109" t="str">
        <f>IF(编辑!AJ1086="","",编辑!AJ1086)</f>
        <v/>
      </c>
      <c r="Z1086" s="109" t="str">
        <f>IF(编辑!AK1086="","",编辑!AK1086)</f>
        <v/>
      </c>
      <c r="AA1086" s="109" t="str">
        <f>IF(编辑!AM1086="","",编辑!AM1086)</f>
        <v/>
      </c>
      <c r="AB1086" s="109" t="str">
        <f>IF(编辑!AN1086="","",编辑!AN1086)</f>
        <v/>
      </c>
      <c r="AC1086" s="111" t="str">
        <f>IF(编辑!AO1086="","",编辑!AO1086)</f>
        <v/>
      </c>
    </row>
    <row r="1087" spans="1:29">
      <c r="A1087" s="109">
        <f>IF(编辑!A1087="","",编辑!A1087)</f>
        <v>140354</v>
      </c>
      <c r="B1087" s="109" t="str">
        <f>IF(编辑!B1087="","",编辑!B1087)</f>
        <v>通缉任务</v>
      </c>
      <c r="C1087" s="109">
        <f>IF(编辑!I1087="","",编辑!I1087)</f>
        <v>860</v>
      </c>
      <c r="D1087" s="109">
        <f>IF(编辑!J1087="","",编辑!J1087)</f>
        <v>0</v>
      </c>
      <c r="E1087" s="109" t="str">
        <f>IF(编辑!K1087="","",编辑!K1087)</f>
        <v/>
      </c>
      <c r="F1087" s="109">
        <f>IF(编辑!L1087="","",编辑!L1087)</f>
        <v>3004</v>
      </c>
      <c r="G1087" s="109">
        <f>IF(编辑!N1087="","",编辑!N1087)</f>
        <v>1</v>
      </c>
      <c r="H1087" s="109">
        <f>IF(编辑!O1087="","",编辑!O1087)</f>
        <v>1</v>
      </c>
      <c r="I1087" s="109">
        <f>IF(编辑!P1087="","",编辑!P1087)</f>
        <v>100</v>
      </c>
      <c r="J1087" s="109">
        <f>IF(编辑!Q1087="","",编辑!Q1087)</f>
        <v>3104</v>
      </c>
      <c r="K1087" s="109">
        <f>IF(编辑!S1087="","",编辑!S1087)</f>
        <v>1</v>
      </c>
      <c r="L1087" s="109">
        <f>IF(编辑!T1087="","",编辑!T1087)</f>
        <v>1</v>
      </c>
      <c r="M1087" s="109">
        <f>IF(编辑!U1087="","",编辑!U1087)</f>
        <v>100</v>
      </c>
      <c r="N1087" s="109">
        <f>IF(编辑!V1087="","",编辑!V1087)</f>
        <v>3404</v>
      </c>
      <c r="O1087" s="109">
        <f>IF(编辑!X1087="","",编辑!X1087)</f>
        <v>1</v>
      </c>
      <c r="P1087" s="109">
        <f>IF(编辑!Y1087="","",编辑!Y1087)</f>
        <v>1</v>
      </c>
      <c r="Q1087" s="109">
        <f>IF(编辑!Z1087="","",编辑!Z1087)</f>
        <v>100</v>
      </c>
      <c r="R1087" s="109" t="str">
        <f>IF(编辑!AA1087="","",编辑!AA1087)</f>
        <v/>
      </c>
      <c r="S1087" s="109" t="str">
        <f>IF(编辑!AC1087="","",编辑!AC1087)</f>
        <v/>
      </c>
      <c r="T1087" s="109" t="str">
        <f>IF(编辑!AD1087="","",编辑!AD1087)</f>
        <v/>
      </c>
      <c r="U1087" s="109" t="str">
        <f>IF(编辑!AE1087="","",编辑!AE1087)</f>
        <v/>
      </c>
      <c r="V1087" s="109" t="str">
        <f>IF(编辑!AF1087="","",编辑!AF1087)</f>
        <v/>
      </c>
      <c r="W1087" s="109" t="str">
        <f>IF(编辑!AH1087="","",编辑!AH1087)</f>
        <v/>
      </c>
      <c r="X1087" s="109" t="str">
        <f>IF(编辑!AI1087="","",编辑!AI1087)</f>
        <v/>
      </c>
      <c r="Y1087" s="109" t="str">
        <f>IF(编辑!AJ1087="","",编辑!AJ1087)</f>
        <v/>
      </c>
      <c r="Z1087" s="109" t="str">
        <f>IF(编辑!AK1087="","",编辑!AK1087)</f>
        <v/>
      </c>
      <c r="AA1087" s="109" t="str">
        <f>IF(编辑!AM1087="","",编辑!AM1087)</f>
        <v/>
      </c>
      <c r="AB1087" s="109" t="str">
        <f>IF(编辑!AN1087="","",编辑!AN1087)</f>
        <v/>
      </c>
      <c r="AC1087" s="111" t="str">
        <f>IF(编辑!AO1087="","",编辑!AO1087)</f>
        <v/>
      </c>
    </row>
    <row r="1088" spans="1:29">
      <c r="A1088" s="109">
        <f>IF(编辑!A1088="","",编辑!A1088)</f>
        <v>140355</v>
      </c>
      <c r="B1088" s="109" t="str">
        <f>IF(编辑!B1088="","",编辑!B1088)</f>
        <v>通缉任务</v>
      </c>
      <c r="C1088" s="109">
        <f>IF(编辑!I1088="","",编辑!I1088)</f>
        <v>860</v>
      </c>
      <c r="D1088" s="109">
        <f>IF(编辑!J1088="","",编辑!J1088)</f>
        <v>0</v>
      </c>
      <c r="E1088" s="109" t="str">
        <f>IF(编辑!K1088="","",编辑!K1088)</f>
        <v/>
      </c>
      <c r="F1088" s="109">
        <f>IF(编辑!L1088="","",编辑!L1088)</f>
        <v>3004</v>
      </c>
      <c r="G1088" s="109">
        <f>IF(编辑!N1088="","",编辑!N1088)</f>
        <v>1</v>
      </c>
      <c r="H1088" s="109">
        <f>IF(编辑!O1088="","",编辑!O1088)</f>
        <v>1</v>
      </c>
      <c r="I1088" s="109">
        <f>IF(编辑!P1088="","",编辑!P1088)</f>
        <v>100</v>
      </c>
      <c r="J1088" s="109">
        <f>IF(编辑!Q1088="","",编辑!Q1088)</f>
        <v>3104</v>
      </c>
      <c r="K1088" s="109">
        <f>IF(编辑!S1088="","",编辑!S1088)</f>
        <v>1</v>
      </c>
      <c r="L1088" s="109">
        <f>IF(编辑!T1088="","",编辑!T1088)</f>
        <v>1</v>
      </c>
      <c r="M1088" s="109">
        <f>IF(编辑!U1088="","",编辑!U1088)</f>
        <v>100</v>
      </c>
      <c r="N1088" s="109">
        <f>IF(编辑!V1088="","",编辑!V1088)</f>
        <v>3404</v>
      </c>
      <c r="O1088" s="109">
        <f>IF(编辑!X1088="","",编辑!X1088)</f>
        <v>1</v>
      </c>
      <c r="P1088" s="109">
        <f>IF(编辑!Y1088="","",编辑!Y1088)</f>
        <v>1</v>
      </c>
      <c r="Q1088" s="109">
        <f>IF(编辑!Z1088="","",编辑!Z1088)</f>
        <v>100</v>
      </c>
      <c r="R1088" s="109" t="str">
        <f>IF(编辑!AA1088="","",编辑!AA1088)</f>
        <v/>
      </c>
      <c r="S1088" s="109" t="str">
        <f>IF(编辑!AC1088="","",编辑!AC1088)</f>
        <v/>
      </c>
      <c r="T1088" s="109" t="str">
        <f>IF(编辑!AD1088="","",编辑!AD1088)</f>
        <v/>
      </c>
      <c r="U1088" s="109" t="str">
        <f>IF(编辑!AE1088="","",编辑!AE1088)</f>
        <v/>
      </c>
      <c r="V1088" s="109" t="str">
        <f>IF(编辑!AF1088="","",编辑!AF1088)</f>
        <v/>
      </c>
      <c r="W1088" s="109" t="str">
        <f>IF(编辑!AH1088="","",编辑!AH1088)</f>
        <v/>
      </c>
      <c r="X1088" s="109" t="str">
        <f>IF(编辑!AI1088="","",编辑!AI1088)</f>
        <v/>
      </c>
      <c r="Y1088" s="109" t="str">
        <f>IF(编辑!AJ1088="","",编辑!AJ1088)</f>
        <v/>
      </c>
      <c r="Z1088" s="109" t="str">
        <f>IF(编辑!AK1088="","",编辑!AK1088)</f>
        <v/>
      </c>
      <c r="AA1088" s="109" t="str">
        <f>IF(编辑!AM1088="","",编辑!AM1088)</f>
        <v/>
      </c>
      <c r="AB1088" s="109" t="str">
        <f>IF(编辑!AN1088="","",编辑!AN1088)</f>
        <v/>
      </c>
      <c r="AC1088" s="111" t="str">
        <f>IF(编辑!AO1088="","",编辑!AO1088)</f>
        <v/>
      </c>
    </row>
    <row r="1089" spans="1:29">
      <c r="A1089" s="109">
        <f>IF(编辑!A1089="","",编辑!A1089)</f>
        <v>140356</v>
      </c>
      <c r="B1089" s="109" t="str">
        <f>IF(编辑!B1089="","",编辑!B1089)</f>
        <v>通缉任务</v>
      </c>
      <c r="C1089" s="109">
        <f>IF(编辑!I1089="","",编辑!I1089)</f>
        <v>860</v>
      </c>
      <c r="D1089" s="109">
        <f>IF(编辑!J1089="","",编辑!J1089)</f>
        <v>0</v>
      </c>
      <c r="E1089" s="109" t="str">
        <f>IF(编辑!K1089="","",编辑!K1089)</f>
        <v/>
      </c>
      <c r="F1089" s="109">
        <f>IF(编辑!L1089="","",编辑!L1089)</f>
        <v>3004</v>
      </c>
      <c r="G1089" s="109">
        <f>IF(编辑!N1089="","",编辑!N1089)</f>
        <v>1</v>
      </c>
      <c r="H1089" s="109">
        <f>IF(编辑!O1089="","",编辑!O1089)</f>
        <v>1</v>
      </c>
      <c r="I1089" s="109">
        <f>IF(编辑!P1089="","",编辑!P1089)</f>
        <v>100</v>
      </c>
      <c r="J1089" s="109">
        <f>IF(编辑!Q1089="","",编辑!Q1089)</f>
        <v>3104</v>
      </c>
      <c r="K1089" s="109">
        <f>IF(编辑!S1089="","",编辑!S1089)</f>
        <v>1</v>
      </c>
      <c r="L1089" s="109">
        <f>IF(编辑!T1089="","",编辑!T1089)</f>
        <v>1</v>
      </c>
      <c r="M1089" s="109">
        <f>IF(编辑!U1089="","",编辑!U1089)</f>
        <v>100</v>
      </c>
      <c r="N1089" s="109">
        <f>IF(编辑!V1089="","",编辑!V1089)</f>
        <v>3404</v>
      </c>
      <c r="O1089" s="109">
        <f>IF(编辑!X1089="","",编辑!X1089)</f>
        <v>1</v>
      </c>
      <c r="P1089" s="109">
        <f>IF(编辑!Y1089="","",编辑!Y1089)</f>
        <v>1</v>
      </c>
      <c r="Q1089" s="109">
        <f>IF(编辑!Z1089="","",编辑!Z1089)</f>
        <v>100</v>
      </c>
      <c r="R1089" s="109" t="str">
        <f>IF(编辑!AA1089="","",编辑!AA1089)</f>
        <v/>
      </c>
      <c r="S1089" s="109" t="str">
        <f>IF(编辑!AC1089="","",编辑!AC1089)</f>
        <v/>
      </c>
      <c r="T1089" s="109" t="str">
        <f>IF(编辑!AD1089="","",编辑!AD1089)</f>
        <v/>
      </c>
      <c r="U1089" s="109" t="str">
        <f>IF(编辑!AE1089="","",编辑!AE1089)</f>
        <v/>
      </c>
      <c r="V1089" s="109" t="str">
        <f>IF(编辑!AF1089="","",编辑!AF1089)</f>
        <v/>
      </c>
      <c r="W1089" s="109" t="str">
        <f>IF(编辑!AH1089="","",编辑!AH1089)</f>
        <v/>
      </c>
      <c r="X1089" s="109" t="str">
        <f>IF(编辑!AI1089="","",编辑!AI1089)</f>
        <v/>
      </c>
      <c r="Y1089" s="109" t="str">
        <f>IF(编辑!AJ1089="","",编辑!AJ1089)</f>
        <v/>
      </c>
      <c r="Z1089" s="109" t="str">
        <f>IF(编辑!AK1089="","",编辑!AK1089)</f>
        <v/>
      </c>
      <c r="AA1089" s="109" t="str">
        <f>IF(编辑!AM1089="","",编辑!AM1089)</f>
        <v/>
      </c>
      <c r="AB1089" s="109" t="str">
        <f>IF(编辑!AN1089="","",编辑!AN1089)</f>
        <v/>
      </c>
      <c r="AC1089" s="111" t="str">
        <f>IF(编辑!AO1089="","",编辑!AO1089)</f>
        <v/>
      </c>
    </row>
    <row r="1090" spans="1:29">
      <c r="A1090" s="109">
        <f>IF(编辑!A1090="","",编辑!A1090)</f>
        <v>140357</v>
      </c>
      <c r="B1090" s="109" t="str">
        <f>IF(编辑!B1090="","",编辑!B1090)</f>
        <v>通缉任务</v>
      </c>
      <c r="C1090" s="109">
        <f>IF(编辑!I1090="","",编辑!I1090)</f>
        <v>860</v>
      </c>
      <c r="D1090" s="109">
        <f>IF(编辑!J1090="","",编辑!J1090)</f>
        <v>0</v>
      </c>
      <c r="E1090" s="109" t="str">
        <f>IF(编辑!K1090="","",编辑!K1090)</f>
        <v/>
      </c>
      <c r="F1090" s="109">
        <f>IF(编辑!L1090="","",编辑!L1090)</f>
        <v>3004</v>
      </c>
      <c r="G1090" s="109">
        <f>IF(编辑!N1090="","",编辑!N1090)</f>
        <v>1</v>
      </c>
      <c r="H1090" s="109">
        <f>IF(编辑!O1090="","",编辑!O1090)</f>
        <v>1</v>
      </c>
      <c r="I1090" s="109">
        <f>IF(编辑!P1090="","",编辑!P1090)</f>
        <v>100</v>
      </c>
      <c r="J1090" s="109">
        <f>IF(编辑!Q1090="","",编辑!Q1090)</f>
        <v>3104</v>
      </c>
      <c r="K1090" s="109">
        <f>IF(编辑!S1090="","",编辑!S1090)</f>
        <v>1</v>
      </c>
      <c r="L1090" s="109">
        <f>IF(编辑!T1090="","",编辑!T1090)</f>
        <v>1</v>
      </c>
      <c r="M1090" s="109">
        <f>IF(编辑!U1090="","",编辑!U1090)</f>
        <v>100</v>
      </c>
      <c r="N1090" s="109">
        <f>IF(编辑!V1090="","",编辑!V1090)</f>
        <v>3404</v>
      </c>
      <c r="O1090" s="109">
        <f>IF(编辑!X1090="","",编辑!X1090)</f>
        <v>1</v>
      </c>
      <c r="P1090" s="109">
        <f>IF(编辑!Y1090="","",编辑!Y1090)</f>
        <v>1</v>
      </c>
      <c r="Q1090" s="109">
        <f>IF(编辑!Z1090="","",编辑!Z1090)</f>
        <v>100</v>
      </c>
      <c r="R1090" s="109" t="str">
        <f>IF(编辑!AA1090="","",编辑!AA1090)</f>
        <v/>
      </c>
      <c r="S1090" s="109" t="str">
        <f>IF(编辑!AC1090="","",编辑!AC1090)</f>
        <v/>
      </c>
      <c r="T1090" s="109" t="str">
        <f>IF(编辑!AD1090="","",编辑!AD1090)</f>
        <v/>
      </c>
      <c r="U1090" s="109" t="str">
        <f>IF(编辑!AE1090="","",编辑!AE1090)</f>
        <v/>
      </c>
      <c r="V1090" s="109" t="str">
        <f>IF(编辑!AF1090="","",编辑!AF1090)</f>
        <v/>
      </c>
      <c r="W1090" s="109" t="str">
        <f>IF(编辑!AH1090="","",编辑!AH1090)</f>
        <v/>
      </c>
      <c r="X1090" s="109" t="str">
        <f>IF(编辑!AI1090="","",编辑!AI1090)</f>
        <v/>
      </c>
      <c r="Y1090" s="109" t="str">
        <f>IF(编辑!AJ1090="","",编辑!AJ1090)</f>
        <v/>
      </c>
      <c r="Z1090" s="109" t="str">
        <f>IF(编辑!AK1090="","",编辑!AK1090)</f>
        <v/>
      </c>
      <c r="AA1090" s="109" t="str">
        <f>IF(编辑!AM1090="","",编辑!AM1090)</f>
        <v/>
      </c>
      <c r="AB1090" s="109" t="str">
        <f>IF(编辑!AN1090="","",编辑!AN1090)</f>
        <v/>
      </c>
      <c r="AC1090" s="111" t="str">
        <f>IF(编辑!AO1090="","",编辑!AO1090)</f>
        <v/>
      </c>
    </row>
    <row r="1091" spans="1:29">
      <c r="A1091" s="109">
        <f>IF(编辑!A1091="","",编辑!A1091)</f>
        <v>140358</v>
      </c>
      <c r="B1091" s="109" t="str">
        <f>IF(编辑!B1091="","",编辑!B1091)</f>
        <v>通缉任务</v>
      </c>
      <c r="C1091" s="109">
        <f>IF(编辑!I1091="","",编辑!I1091)</f>
        <v>860</v>
      </c>
      <c r="D1091" s="109">
        <f>IF(编辑!J1091="","",编辑!J1091)</f>
        <v>0</v>
      </c>
      <c r="E1091" s="109" t="str">
        <f>IF(编辑!K1091="","",编辑!K1091)</f>
        <v/>
      </c>
      <c r="F1091" s="109">
        <f>IF(编辑!L1091="","",编辑!L1091)</f>
        <v>3004</v>
      </c>
      <c r="G1091" s="109">
        <f>IF(编辑!N1091="","",编辑!N1091)</f>
        <v>1</v>
      </c>
      <c r="H1091" s="109">
        <f>IF(编辑!O1091="","",编辑!O1091)</f>
        <v>1</v>
      </c>
      <c r="I1091" s="109">
        <f>IF(编辑!P1091="","",编辑!P1091)</f>
        <v>100</v>
      </c>
      <c r="J1091" s="109">
        <f>IF(编辑!Q1091="","",编辑!Q1091)</f>
        <v>3104</v>
      </c>
      <c r="K1091" s="109">
        <f>IF(编辑!S1091="","",编辑!S1091)</f>
        <v>1</v>
      </c>
      <c r="L1091" s="109">
        <f>IF(编辑!T1091="","",编辑!T1091)</f>
        <v>1</v>
      </c>
      <c r="M1091" s="109">
        <f>IF(编辑!U1091="","",编辑!U1091)</f>
        <v>100</v>
      </c>
      <c r="N1091" s="109">
        <f>IF(编辑!V1091="","",编辑!V1091)</f>
        <v>3404</v>
      </c>
      <c r="O1091" s="109">
        <f>IF(编辑!X1091="","",编辑!X1091)</f>
        <v>1</v>
      </c>
      <c r="P1091" s="109">
        <f>IF(编辑!Y1091="","",编辑!Y1091)</f>
        <v>1</v>
      </c>
      <c r="Q1091" s="109">
        <f>IF(编辑!Z1091="","",编辑!Z1091)</f>
        <v>100</v>
      </c>
      <c r="R1091" s="109" t="str">
        <f>IF(编辑!AA1091="","",编辑!AA1091)</f>
        <v/>
      </c>
      <c r="S1091" s="109" t="str">
        <f>IF(编辑!AC1091="","",编辑!AC1091)</f>
        <v/>
      </c>
      <c r="T1091" s="109" t="str">
        <f>IF(编辑!AD1091="","",编辑!AD1091)</f>
        <v/>
      </c>
      <c r="U1091" s="109" t="str">
        <f>IF(编辑!AE1091="","",编辑!AE1091)</f>
        <v/>
      </c>
      <c r="V1091" s="109" t="str">
        <f>IF(编辑!AF1091="","",编辑!AF1091)</f>
        <v/>
      </c>
      <c r="W1091" s="109" t="str">
        <f>IF(编辑!AH1091="","",编辑!AH1091)</f>
        <v/>
      </c>
      <c r="X1091" s="109" t="str">
        <f>IF(编辑!AI1091="","",编辑!AI1091)</f>
        <v/>
      </c>
      <c r="Y1091" s="109" t="str">
        <f>IF(编辑!AJ1091="","",编辑!AJ1091)</f>
        <v/>
      </c>
      <c r="Z1091" s="109" t="str">
        <f>IF(编辑!AK1091="","",编辑!AK1091)</f>
        <v/>
      </c>
      <c r="AA1091" s="109" t="str">
        <f>IF(编辑!AM1091="","",编辑!AM1091)</f>
        <v/>
      </c>
      <c r="AB1091" s="109" t="str">
        <f>IF(编辑!AN1091="","",编辑!AN1091)</f>
        <v/>
      </c>
      <c r="AC1091" s="111" t="str">
        <f>IF(编辑!AO1091="","",编辑!AO1091)</f>
        <v/>
      </c>
    </row>
    <row r="1092" spans="1:29">
      <c r="A1092" s="109">
        <f>IF(编辑!A1092="","",编辑!A1092)</f>
        <v>140359</v>
      </c>
      <c r="B1092" s="109" t="str">
        <f>IF(编辑!B1092="","",编辑!B1092)</f>
        <v>通缉任务</v>
      </c>
      <c r="C1092" s="109">
        <f>IF(编辑!I1092="","",编辑!I1092)</f>
        <v>860</v>
      </c>
      <c r="D1092" s="109">
        <f>IF(编辑!J1092="","",编辑!J1092)</f>
        <v>0</v>
      </c>
      <c r="E1092" s="109" t="str">
        <f>IF(编辑!K1092="","",编辑!K1092)</f>
        <v/>
      </c>
      <c r="F1092" s="109">
        <f>IF(编辑!L1092="","",编辑!L1092)</f>
        <v>3004</v>
      </c>
      <c r="G1092" s="109">
        <f>IF(编辑!N1092="","",编辑!N1092)</f>
        <v>1</v>
      </c>
      <c r="H1092" s="109">
        <f>IF(编辑!O1092="","",编辑!O1092)</f>
        <v>1</v>
      </c>
      <c r="I1092" s="109">
        <f>IF(编辑!P1092="","",编辑!P1092)</f>
        <v>100</v>
      </c>
      <c r="J1092" s="109">
        <f>IF(编辑!Q1092="","",编辑!Q1092)</f>
        <v>3104</v>
      </c>
      <c r="K1092" s="109">
        <f>IF(编辑!S1092="","",编辑!S1092)</f>
        <v>1</v>
      </c>
      <c r="L1092" s="109">
        <f>IF(编辑!T1092="","",编辑!T1092)</f>
        <v>1</v>
      </c>
      <c r="M1092" s="109">
        <f>IF(编辑!U1092="","",编辑!U1092)</f>
        <v>100</v>
      </c>
      <c r="N1092" s="109">
        <f>IF(编辑!V1092="","",编辑!V1092)</f>
        <v>3404</v>
      </c>
      <c r="O1092" s="109">
        <f>IF(编辑!X1092="","",编辑!X1092)</f>
        <v>1</v>
      </c>
      <c r="P1092" s="109">
        <f>IF(编辑!Y1092="","",编辑!Y1092)</f>
        <v>1</v>
      </c>
      <c r="Q1092" s="109">
        <f>IF(编辑!Z1092="","",编辑!Z1092)</f>
        <v>100</v>
      </c>
      <c r="R1092" s="109" t="str">
        <f>IF(编辑!AA1092="","",编辑!AA1092)</f>
        <v/>
      </c>
      <c r="S1092" s="109" t="str">
        <f>IF(编辑!AC1092="","",编辑!AC1092)</f>
        <v/>
      </c>
      <c r="T1092" s="109" t="str">
        <f>IF(编辑!AD1092="","",编辑!AD1092)</f>
        <v/>
      </c>
      <c r="U1092" s="109" t="str">
        <f>IF(编辑!AE1092="","",编辑!AE1092)</f>
        <v/>
      </c>
      <c r="V1092" s="109" t="str">
        <f>IF(编辑!AF1092="","",编辑!AF1092)</f>
        <v/>
      </c>
      <c r="W1092" s="109" t="str">
        <f>IF(编辑!AH1092="","",编辑!AH1092)</f>
        <v/>
      </c>
      <c r="X1092" s="109" t="str">
        <f>IF(编辑!AI1092="","",编辑!AI1092)</f>
        <v/>
      </c>
      <c r="Y1092" s="109" t="str">
        <f>IF(编辑!AJ1092="","",编辑!AJ1092)</f>
        <v/>
      </c>
      <c r="Z1092" s="109" t="str">
        <f>IF(编辑!AK1092="","",编辑!AK1092)</f>
        <v/>
      </c>
      <c r="AA1092" s="109" t="str">
        <f>IF(编辑!AM1092="","",编辑!AM1092)</f>
        <v/>
      </c>
      <c r="AB1092" s="109" t="str">
        <f>IF(编辑!AN1092="","",编辑!AN1092)</f>
        <v/>
      </c>
      <c r="AC1092" s="111" t="str">
        <f>IF(编辑!AO1092="","",编辑!AO1092)</f>
        <v/>
      </c>
    </row>
    <row r="1093" spans="1:29">
      <c r="A1093" s="109">
        <f>IF(编辑!A1093="","",编辑!A1093)</f>
        <v>140360</v>
      </c>
      <c r="B1093" s="109" t="str">
        <f>IF(编辑!B1093="","",编辑!B1093)</f>
        <v>通缉任务</v>
      </c>
      <c r="C1093" s="109">
        <f>IF(编辑!I1093="","",编辑!I1093)</f>
        <v>860</v>
      </c>
      <c r="D1093" s="109">
        <f>IF(编辑!J1093="","",编辑!J1093)</f>
        <v>0</v>
      </c>
      <c r="E1093" s="109" t="str">
        <f>IF(编辑!K1093="","",编辑!K1093)</f>
        <v/>
      </c>
      <c r="F1093" s="109">
        <f>IF(编辑!L1093="","",编辑!L1093)</f>
        <v>3004</v>
      </c>
      <c r="G1093" s="109">
        <f>IF(编辑!N1093="","",编辑!N1093)</f>
        <v>1</v>
      </c>
      <c r="H1093" s="109">
        <f>IF(编辑!O1093="","",编辑!O1093)</f>
        <v>1</v>
      </c>
      <c r="I1093" s="109">
        <f>IF(编辑!P1093="","",编辑!P1093)</f>
        <v>100</v>
      </c>
      <c r="J1093" s="109">
        <f>IF(编辑!Q1093="","",编辑!Q1093)</f>
        <v>3104</v>
      </c>
      <c r="K1093" s="109">
        <f>IF(编辑!S1093="","",编辑!S1093)</f>
        <v>1</v>
      </c>
      <c r="L1093" s="109">
        <f>IF(编辑!T1093="","",编辑!T1093)</f>
        <v>1</v>
      </c>
      <c r="M1093" s="109">
        <f>IF(编辑!U1093="","",编辑!U1093)</f>
        <v>100</v>
      </c>
      <c r="N1093" s="109">
        <f>IF(编辑!V1093="","",编辑!V1093)</f>
        <v>3404</v>
      </c>
      <c r="O1093" s="109">
        <f>IF(编辑!X1093="","",编辑!X1093)</f>
        <v>1</v>
      </c>
      <c r="P1093" s="109">
        <f>IF(编辑!Y1093="","",编辑!Y1093)</f>
        <v>1</v>
      </c>
      <c r="Q1093" s="109">
        <f>IF(编辑!Z1093="","",编辑!Z1093)</f>
        <v>100</v>
      </c>
      <c r="R1093" s="109" t="str">
        <f>IF(编辑!AA1093="","",编辑!AA1093)</f>
        <v/>
      </c>
      <c r="S1093" s="109" t="str">
        <f>IF(编辑!AC1093="","",编辑!AC1093)</f>
        <v/>
      </c>
      <c r="T1093" s="109" t="str">
        <f>IF(编辑!AD1093="","",编辑!AD1093)</f>
        <v/>
      </c>
      <c r="U1093" s="109" t="str">
        <f>IF(编辑!AE1093="","",编辑!AE1093)</f>
        <v/>
      </c>
      <c r="V1093" s="109" t="str">
        <f>IF(编辑!AF1093="","",编辑!AF1093)</f>
        <v/>
      </c>
      <c r="W1093" s="109" t="str">
        <f>IF(编辑!AH1093="","",编辑!AH1093)</f>
        <v/>
      </c>
      <c r="X1093" s="109" t="str">
        <f>IF(编辑!AI1093="","",编辑!AI1093)</f>
        <v/>
      </c>
      <c r="Y1093" s="109" t="str">
        <f>IF(编辑!AJ1093="","",编辑!AJ1093)</f>
        <v/>
      </c>
      <c r="Z1093" s="109" t="str">
        <f>IF(编辑!AK1093="","",编辑!AK1093)</f>
        <v/>
      </c>
      <c r="AA1093" s="109" t="str">
        <f>IF(编辑!AM1093="","",编辑!AM1093)</f>
        <v/>
      </c>
      <c r="AB1093" s="109" t="str">
        <f>IF(编辑!AN1093="","",编辑!AN1093)</f>
        <v/>
      </c>
      <c r="AC1093" s="111" t="str">
        <f>IF(编辑!AO1093="","",编辑!AO1093)</f>
        <v/>
      </c>
    </row>
    <row r="1094" spans="1:29">
      <c r="A1094" s="109">
        <f>IF(编辑!A1094="","",编辑!A1094)</f>
        <v>140361</v>
      </c>
      <c r="B1094" s="109" t="str">
        <f>IF(编辑!B1094="","",编辑!B1094)</f>
        <v>通缉任务</v>
      </c>
      <c r="C1094" s="109">
        <f>IF(编辑!I1094="","",编辑!I1094)</f>
        <v>1120</v>
      </c>
      <c r="D1094" s="109">
        <f>IF(编辑!J1094="","",编辑!J1094)</f>
        <v>0</v>
      </c>
      <c r="E1094" s="109" t="str">
        <f>IF(编辑!K1094="","",编辑!K1094)</f>
        <v/>
      </c>
      <c r="F1094" s="109">
        <f>IF(编辑!L1094="","",编辑!L1094)</f>
        <v>3004</v>
      </c>
      <c r="G1094" s="109">
        <f>IF(编辑!N1094="","",编辑!N1094)</f>
        <v>1</v>
      </c>
      <c r="H1094" s="109">
        <f>IF(编辑!O1094="","",编辑!O1094)</f>
        <v>1</v>
      </c>
      <c r="I1094" s="109">
        <f>IF(编辑!P1094="","",编辑!P1094)</f>
        <v>100</v>
      </c>
      <c r="J1094" s="109">
        <f>IF(编辑!Q1094="","",编辑!Q1094)</f>
        <v>3104</v>
      </c>
      <c r="K1094" s="109">
        <f>IF(编辑!S1094="","",编辑!S1094)</f>
        <v>1</v>
      </c>
      <c r="L1094" s="109">
        <f>IF(编辑!T1094="","",编辑!T1094)</f>
        <v>1</v>
      </c>
      <c r="M1094" s="109">
        <f>IF(编辑!U1094="","",编辑!U1094)</f>
        <v>100</v>
      </c>
      <c r="N1094" s="109">
        <f>IF(编辑!V1094="","",编辑!V1094)</f>
        <v>3404</v>
      </c>
      <c r="O1094" s="109">
        <f>IF(编辑!X1094="","",编辑!X1094)</f>
        <v>1</v>
      </c>
      <c r="P1094" s="109">
        <f>IF(编辑!Y1094="","",编辑!Y1094)</f>
        <v>1</v>
      </c>
      <c r="Q1094" s="109">
        <f>IF(编辑!Z1094="","",编辑!Z1094)</f>
        <v>100</v>
      </c>
      <c r="R1094" s="109" t="str">
        <f>IF(编辑!AA1094="","",编辑!AA1094)</f>
        <v/>
      </c>
      <c r="S1094" s="109" t="str">
        <f>IF(编辑!AC1094="","",编辑!AC1094)</f>
        <v/>
      </c>
      <c r="T1094" s="109" t="str">
        <f>IF(编辑!AD1094="","",编辑!AD1094)</f>
        <v/>
      </c>
      <c r="U1094" s="109" t="str">
        <f>IF(编辑!AE1094="","",编辑!AE1094)</f>
        <v/>
      </c>
      <c r="V1094" s="109" t="str">
        <f>IF(编辑!AF1094="","",编辑!AF1094)</f>
        <v/>
      </c>
      <c r="W1094" s="109" t="str">
        <f>IF(编辑!AH1094="","",编辑!AH1094)</f>
        <v/>
      </c>
      <c r="X1094" s="109" t="str">
        <f>IF(编辑!AI1094="","",编辑!AI1094)</f>
        <v/>
      </c>
      <c r="Y1094" s="109" t="str">
        <f>IF(编辑!AJ1094="","",编辑!AJ1094)</f>
        <v/>
      </c>
      <c r="Z1094" s="109" t="str">
        <f>IF(编辑!AK1094="","",编辑!AK1094)</f>
        <v/>
      </c>
      <c r="AA1094" s="109" t="str">
        <f>IF(编辑!AM1094="","",编辑!AM1094)</f>
        <v/>
      </c>
      <c r="AB1094" s="109" t="str">
        <f>IF(编辑!AN1094="","",编辑!AN1094)</f>
        <v/>
      </c>
      <c r="AC1094" s="111" t="str">
        <f>IF(编辑!AO1094="","",编辑!AO1094)</f>
        <v/>
      </c>
    </row>
    <row r="1095" spans="1:29">
      <c r="A1095" s="109">
        <f>IF(编辑!A1095="","",编辑!A1095)</f>
        <v>140362</v>
      </c>
      <c r="B1095" s="109" t="str">
        <f>IF(编辑!B1095="","",编辑!B1095)</f>
        <v>通缉任务</v>
      </c>
      <c r="C1095" s="109">
        <f>IF(编辑!I1095="","",编辑!I1095)</f>
        <v>1120</v>
      </c>
      <c r="D1095" s="109">
        <f>IF(编辑!J1095="","",编辑!J1095)</f>
        <v>0</v>
      </c>
      <c r="E1095" s="109" t="str">
        <f>IF(编辑!K1095="","",编辑!K1095)</f>
        <v/>
      </c>
      <c r="F1095" s="109">
        <f>IF(编辑!L1095="","",编辑!L1095)</f>
        <v>3004</v>
      </c>
      <c r="G1095" s="109">
        <f>IF(编辑!N1095="","",编辑!N1095)</f>
        <v>1</v>
      </c>
      <c r="H1095" s="109">
        <f>IF(编辑!O1095="","",编辑!O1095)</f>
        <v>1</v>
      </c>
      <c r="I1095" s="109">
        <f>IF(编辑!P1095="","",编辑!P1095)</f>
        <v>100</v>
      </c>
      <c r="J1095" s="109">
        <f>IF(编辑!Q1095="","",编辑!Q1095)</f>
        <v>3104</v>
      </c>
      <c r="K1095" s="109">
        <f>IF(编辑!S1095="","",编辑!S1095)</f>
        <v>1</v>
      </c>
      <c r="L1095" s="109">
        <f>IF(编辑!T1095="","",编辑!T1095)</f>
        <v>1</v>
      </c>
      <c r="M1095" s="109">
        <f>IF(编辑!U1095="","",编辑!U1095)</f>
        <v>100</v>
      </c>
      <c r="N1095" s="109">
        <f>IF(编辑!V1095="","",编辑!V1095)</f>
        <v>3404</v>
      </c>
      <c r="O1095" s="109">
        <f>IF(编辑!X1095="","",编辑!X1095)</f>
        <v>1</v>
      </c>
      <c r="P1095" s="109">
        <f>IF(编辑!Y1095="","",编辑!Y1095)</f>
        <v>1</v>
      </c>
      <c r="Q1095" s="109">
        <f>IF(编辑!Z1095="","",编辑!Z1095)</f>
        <v>100</v>
      </c>
      <c r="R1095" s="109" t="str">
        <f>IF(编辑!AA1095="","",编辑!AA1095)</f>
        <v/>
      </c>
      <c r="S1095" s="109" t="str">
        <f>IF(编辑!AC1095="","",编辑!AC1095)</f>
        <v/>
      </c>
      <c r="T1095" s="109" t="str">
        <f>IF(编辑!AD1095="","",编辑!AD1095)</f>
        <v/>
      </c>
      <c r="U1095" s="109" t="str">
        <f>IF(编辑!AE1095="","",编辑!AE1095)</f>
        <v/>
      </c>
      <c r="V1095" s="109" t="str">
        <f>IF(编辑!AF1095="","",编辑!AF1095)</f>
        <v/>
      </c>
      <c r="W1095" s="109" t="str">
        <f>IF(编辑!AH1095="","",编辑!AH1095)</f>
        <v/>
      </c>
      <c r="X1095" s="109" t="str">
        <f>IF(编辑!AI1095="","",编辑!AI1095)</f>
        <v/>
      </c>
      <c r="Y1095" s="109" t="str">
        <f>IF(编辑!AJ1095="","",编辑!AJ1095)</f>
        <v/>
      </c>
      <c r="Z1095" s="109" t="str">
        <f>IF(编辑!AK1095="","",编辑!AK1095)</f>
        <v/>
      </c>
      <c r="AA1095" s="109" t="str">
        <f>IF(编辑!AM1095="","",编辑!AM1095)</f>
        <v/>
      </c>
      <c r="AB1095" s="109" t="str">
        <f>IF(编辑!AN1095="","",编辑!AN1095)</f>
        <v/>
      </c>
      <c r="AC1095" s="111" t="str">
        <f>IF(编辑!AO1095="","",编辑!AO1095)</f>
        <v/>
      </c>
    </row>
    <row r="1096" spans="1:29">
      <c r="A1096" s="109">
        <f>IF(编辑!A1096="","",编辑!A1096)</f>
        <v>140363</v>
      </c>
      <c r="B1096" s="109" t="str">
        <f>IF(编辑!B1096="","",编辑!B1096)</f>
        <v>通缉任务</v>
      </c>
      <c r="C1096" s="109">
        <f>IF(编辑!I1096="","",编辑!I1096)</f>
        <v>1120</v>
      </c>
      <c r="D1096" s="109">
        <f>IF(编辑!J1096="","",编辑!J1096)</f>
        <v>0</v>
      </c>
      <c r="E1096" s="109" t="str">
        <f>IF(编辑!K1096="","",编辑!K1096)</f>
        <v/>
      </c>
      <c r="F1096" s="109">
        <f>IF(编辑!L1096="","",编辑!L1096)</f>
        <v>3004</v>
      </c>
      <c r="G1096" s="109">
        <f>IF(编辑!N1096="","",编辑!N1096)</f>
        <v>1</v>
      </c>
      <c r="H1096" s="109">
        <f>IF(编辑!O1096="","",编辑!O1096)</f>
        <v>1</v>
      </c>
      <c r="I1096" s="109">
        <f>IF(编辑!P1096="","",编辑!P1096)</f>
        <v>100</v>
      </c>
      <c r="J1096" s="109">
        <f>IF(编辑!Q1096="","",编辑!Q1096)</f>
        <v>3104</v>
      </c>
      <c r="K1096" s="109">
        <f>IF(编辑!S1096="","",编辑!S1096)</f>
        <v>1</v>
      </c>
      <c r="L1096" s="109">
        <f>IF(编辑!T1096="","",编辑!T1096)</f>
        <v>1</v>
      </c>
      <c r="M1096" s="109">
        <f>IF(编辑!U1096="","",编辑!U1096)</f>
        <v>100</v>
      </c>
      <c r="N1096" s="109">
        <f>IF(编辑!V1096="","",编辑!V1096)</f>
        <v>3404</v>
      </c>
      <c r="O1096" s="109">
        <f>IF(编辑!X1096="","",编辑!X1096)</f>
        <v>1</v>
      </c>
      <c r="P1096" s="109">
        <f>IF(编辑!Y1096="","",编辑!Y1096)</f>
        <v>1</v>
      </c>
      <c r="Q1096" s="109">
        <f>IF(编辑!Z1096="","",编辑!Z1096)</f>
        <v>100</v>
      </c>
      <c r="R1096" s="109" t="str">
        <f>IF(编辑!AA1096="","",编辑!AA1096)</f>
        <v/>
      </c>
      <c r="S1096" s="109" t="str">
        <f>IF(编辑!AC1096="","",编辑!AC1096)</f>
        <v/>
      </c>
      <c r="T1096" s="109" t="str">
        <f>IF(编辑!AD1096="","",编辑!AD1096)</f>
        <v/>
      </c>
      <c r="U1096" s="109" t="str">
        <f>IF(编辑!AE1096="","",编辑!AE1096)</f>
        <v/>
      </c>
      <c r="V1096" s="109" t="str">
        <f>IF(编辑!AF1096="","",编辑!AF1096)</f>
        <v/>
      </c>
      <c r="W1096" s="109" t="str">
        <f>IF(编辑!AH1096="","",编辑!AH1096)</f>
        <v/>
      </c>
      <c r="X1096" s="109" t="str">
        <f>IF(编辑!AI1096="","",编辑!AI1096)</f>
        <v/>
      </c>
      <c r="Y1096" s="109" t="str">
        <f>IF(编辑!AJ1096="","",编辑!AJ1096)</f>
        <v/>
      </c>
      <c r="Z1096" s="109" t="str">
        <f>IF(编辑!AK1096="","",编辑!AK1096)</f>
        <v/>
      </c>
      <c r="AA1096" s="109" t="str">
        <f>IF(编辑!AM1096="","",编辑!AM1096)</f>
        <v/>
      </c>
      <c r="AB1096" s="109" t="str">
        <f>IF(编辑!AN1096="","",编辑!AN1096)</f>
        <v/>
      </c>
      <c r="AC1096" s="111" t="str">
        <f>IF(编辑!AO1096="","",编辑!AO1096)</f>
        <v/>
      </c>
    </row>
    <row r="1097" spans="1:29">
      <c r="A1097" s="109">
        <f>IF(编辑!A1097="","",编辑!A1097)</f>
        <v>140364</v>
      </c>
      <c r="B1097" s="109" t="str">
        <f>IF(编辑!B1097="","",编辑!B1097)</f>
        <v>通缉任务</v>
      </c>
      <c r="C1097" s="109">
        <f>IF(编辑!I1097="","",编辑!I1097)</f>
        <v>1120</v>
      </c>
      <c r="D1097" s="109">
        <f>IF(编辑!J1097="","",编辑!J1097)</f>
        <v>0</v>
      </c>
      <c r="E1097" s="109" t="str">
        <f>IF(编辑!K1097="","",编辑!K1097)</f>
        <v/>
      </c>
      <c r="F1097" s="109">
        <f>IF(编辑!L1097="","",编辑!L1097)</f>
        <v>3004</v>
      </c>
      <c r="G1097" s="109">
        <f>IF(编辑!N1097="","",编辑!N1097)</f>
        <v>1</v>
      </c>
      <c r="H1097" s="109">
        <f>IF(编辑!O1097="","",编辑!O1097)</f>
        <v>1</v>
      </c>
      <c r="I1097" s="109">
        <f>IF(编辑!P1097="","",编辑!P1097)</f>
        <v>100</v>
      </c>
      <c r="J1097" s="109">
        <f>IF(编辑!Q1097="","",编辑!Q1097)</f>
        <v>3104</v>
      </c>
      <c r="K1097" s="109">
        <f>IF(编辑!S1097="","",编辑!S1097)</f>
        <v>1</v>
      </c>
      <c r="L1097" s="109">
        <f>IF(编辑!T1097="","",编辑!T1097)</f>
        <v>1</v>
      </c>
      <c r="M1097" s="109">
        <f>IF(编辑!U1097="","",编辑!U1097)</f>
        <v>100</v>
      </c>
      <c r="N1097" s="109">
        <f>IF(编辑!V1097="","",编辑!V1097)</f>
        <v>3404</v>
      </c>
      <c r="O1097" s="109">
        <f>IF(编辑!X1097="","",编辑!X1097)</f>
        <v>1</v>
      </c>
      <c r="P1097" s="109">
        <f>IF(编辑!Y1097="","",编辑!Y1097)</f>
        <v>1</v>
      </c>
      <c r="Q1097" s="109">
        <f>IF(编辑!Z1097="","",编辑!Z1097)</f>
        <v>100</v>
      </c>
      <c r="R1097" s="109" t="str">
        <f>IF(编辑!AA1097="","",编辑!AA1097)</f>
        <v/>
      </c>
      <c r="S1097" s="109" t="str">
        <f>IF(编辑!AC1097="","",编辑!AC1097)</f>
        <v/>
      </c>
      <c r="T1097" s="109" t="str">
        <f>IF(编辑!AD1097="","",编辑!AD1097)</f>
        <v/>
      </c>
      <c r="U1097" s="109" t="str">
        <f>IF(编辑!AE1097="","",编辑!AE1097)</f>
        <v/>
      </c>
      <c r="V1097" s="109" t="str">
        <f>IF(编辑!AF1097="","",编辑!AF1097)</f>
        <v/>
      </c>
      <c r="W1097" s="109" t="str">
        <f>IF(编辑!AH1097="","",编辑!AH1097)</f>
        <v/>
      </c>
      <c r="X1097" s="109" t="str">
        <f>IF(编辑!AI1097="","",编辑!AI1097)</f>
        <v/>
      </c>
      <c r="Y1097" s="109" t="str">
        <f>IF(编辑!AJ1097="","",编辑!AJ1097)</f>
        <v/>
      </c>
      <c r="Z1097" s="109" t="str">
        <f>IF(编辑!AK1097="","",编辑!AK1097)</f>
        <v/>
      </c>
      <c r="AA1097" s="109" t="str">
        <f>IF(编辑!AM1097="","",编辑!AM1097)</f>
        <v/>
      </c>
      <c r="AB1097" s="109" t="str">
        <f>IF(编辑!AN1097="","",编辑!AN1097)</f>
        <v/>
      </c>
      <c r="AC1097" s="111" t="str">
        <f>IF(编辑!AO1097="","",编辑!AO1097)</f>
        <v/>
      </c>
    </row>
    <row r="1098" spans="1:29">
      <c r="A1098" s="109">
        <f>IF(编辑!A1098="","",编辑!A1098)</f>
        <v>140365</v>
      </c>
      <c r="B1098" s="109" t="str">
        <f>IF(编辑!B1098="","",编辑!B1098)</f>
        <v>通缉任务</v>
      </c>
      <c r="C1098" s="109">
        <f>IF(编辑!I1098="","",编辑!I1098)</f>
        <v>1120</v>
      </c>
      <c r="D1098" s="109">
        <f>IF(编辑!J1098="","",编辑!J1098)</f>
        <v>0</v>
      </c>
      <c r="E1098" s="109" t="str">
        <f>IF(编辑!K1098="","",编辑!K1098)</f>
        <v/>
      </c>
      <c r="F1098" s="109">
        <f>IF(编辑!L1098="","",编辑!L1098)</f>
        <v>3004</v>
      </c>
      <c r="G1098" s="109">
        <f>IF(编辑!N1098="","",编辑!N1098)</f>
        <v>1</v>
      </c>
      <c r="H1098" s="109">
        <f>IF(编辑!O1098="","",编辑!O1098)</f>
        <v>1</v>
      </c>
      <c r="I1098" s="109">
        <f>IF(编辑!P1098="","",编辑!P1098)</f>
        <v>100</v>
      </c>
      <c r="J1098" s="109">
        <f>IF(编辑!Q1098="","",编辑!Q1098)</f>
        <v>3104</v>
      </c>
      <c r="K1098" s="109">
        <f>IF(编辑!S1098="","",编辑!S1098)</f>
        <v>1</v>
      </c>
      <c r="L1098" s="109">
        <f>IF(编辑!T1098="","",编辑!T1098)</f>
        <v>1</v>
      </c>
      <c r="M1098" s="109">
        <f>IF(编辑!U1098="","",编辑!U1098)</f>
        <v>100</v>
      </c>
      <c r="N1098" s="109">
        <f>IF(编辑!V1098="","",编辑!V1098)</f>
        <v>3404</v>
      </c>
      <c r="O1098" s="109">
        <f>IF(编辑!X1098="","",编辑!X1098)</f>
        <v>1</v>
      </c>
      <c r="P1098" s="109">
        <f>IF(编辑!Y1098="","",编辑!Y1098)</f>
        <v>1</v>
      </c>
      <c r="Q1098" s="109">
        <f>IF(编辑!Z1098="","",编辑!Z1098)</f>
        <v>100</v>
      </c>
      <c r="R1098" s="109" t="str">
        <f>IF(编辑!AA1098="","",编辑!AA1098)</f>
        <v/>
      </c>
      <c r="S1098" s="109" t="str">
        <f>IF(编辑!AC1098="","",编辑!AC1098)</f>
        <v/>
      </c>
      <c r="T1098" s="109" t="str">
        <f>IF(编辑!AD1098="","",编辑!AD1098)</f>
        <v/>
      </c>
      <c r="U1098" s="109" t="str">
        <f>IF(编辑!AE1098="","",编辑!AE1098)</f>
        <v/>
      </c>
      <c r="V1098" s="109" t="str">
        <f>IF(编辑!AF1098="","",编辑!AF1098)</f>
        <v/>
      </c>
      <c r="W1098" s="109" t="str">
        <f>IF(编辑!AH1098="","",编辑!AH1098)</f>
        <v/>
      </c>
      <c r="X1098" s="109" t="str">
        <f>IF(编辑!AI1098="","",编辑!AI1098)</f>
        <v/>
      </c>
      <c r="Y1098" s="109" t="str">
        <f>IF(编辑!AJ1098="","",编辑!AJ1098)</f>
        <v/>
      </c>
      <c r="Z1098" s="109" t="str">
        <f>IF(编辑!AK1098="","",编辑!AK1098)</f>
        <v/>
      </c>
      <c r="AA1098" s="109" t="str">
        <f>IF(编辑!AM1098="","",编辑!AM1098)</f>
        <v/>
      </c>
      <c r="AB1098" s="109" t="str">
        <f>IF(编辑!AN1098="","",编辑!AN1098)</f>
        <v/>
      </c>
      <c r="AC1098" s="111" t="str">
        <f>IF(编辑!AO1098="","",编辑!AO1098)</f>
        <v/>
      </c>
    </row>
    <row r="1099" spans="1:29">
      <c r="A1099" s="109">
        <f>IF(编辑!A1099="","",编辑!A1099)</f>
        <v>140366</v>
      </c>
      <c r="B1099" s="109" t="str">
        <f>IF(编辑!B1099="","",编辑!B1099)</f>
        <v>通缉任务</v>
      </c>
      <c r="C1099" s="109">
        <f>IF(编辑!I1099="","",编辑!I1099)</f>
        <v>1120</v>
      </c>
      <c r="D1099" s="109">
        <f>IF(编辑!J1099="","",编辑!J1099)</f>
        <v>0</v>
      </c>
      <c r="E1099" s="109" t="str">
        <f>IF(编辑!K1099="","",编辑!K1099)</f>
        <v/>
      </c>
      <c r="F1099" s="109">
        <f>IF(编辑!L1099="","",编辑!L1099)</f>
        <v>3004</v>
      </c>
      <c r="G1099" s="109">
        <f>IF(编辑!N1099="","",编辑!N1099)</f>
        <v>1</v>
      </c>
      <c r="H1099" s="109">
        <f>IF(编辑!O1099="","",编辑!O1099)</f>
        <v>1</v>
      </c>
      <c r="I1099" s="109">
        <f>IF(编辑!P1099="","",编辑!P1099)</f>
        <v>100</v>
      </c>
      <c r="J1099" s="109">
        <f>IF(编辑!Q1099="","",编辑!Q1099)</f>
        <v>3104</v>
      </c>
      <c r="K1099" s="109">
        <f>IF(编辑!S1099="","",编辑!S1099)</f>
        <v>1</v>
      </c>
      <c r="L1099" s="109">
        <f>IF(编辑!T1099="","",编辑!T1099)</f>
        <v>1</v>
      </c>
      <c r="M1099" s="109">
        <f>IF(编辑!U1099="","",编辑!U1099)</f>
        <v>100</v>
      </c>
      <c r="N1099" s="109">
        <f>IF(编辑!V1099="","",编辑!V1099)</f>
        <v>3404</v>
      </c>
      <c r="O1099" s="109">
        <f>IF(编辑!X1099="","",编辑!X1099)</f>
        <v>1</v>
      </c>
      <c r="P1099" s="109">
        <f>IF(编辑!Y1099="","",编辑!Y1099)</f>
        <v>1</v>
      </c>
      <c r="Q1099" s="109">
        <f>IF(编辑!Z1099="","",编辑!Z1099)</f>
        <v>100</v>
      </c>
      <c r="R1099" s="109" t="str">
        <f>IF(编辑!AA1099="","",编辑!AA1099)</f>
        <v/>
      </c>
      <c r="S1099" s="109" t="str">
        <f>IF(编辑!AC1099="","",编辑!AC1099)</f>
        <v/>
      </c>
      <c r="T1099" s="109" t="str">
        <f>IF(编辑!AD1099="","",编辑!AD1099)</f>
        <v/>
      </c>
      <c r="U1099" s="109" t="str">
        <f>IF(编辑!AE1099="","",编辑!AE1099)</f>
        <v/>
      </c>
      <c r="V1099" s="109" t="str">
        <f>IF(编辑!AF1099="","",编辑!AF1099)</f>
        <v/>
      </c>
      <c r="W1099" s="109" t="str">
        <f>IF(编辑!AH1099="","",编辑!AH1099)</f>
        <v/>
      </c>
      <c r="X1099" s="109" t="str">
        <f>IF(编辑!AI1099="","",编辑!AI1099)</f>
        <v/>
      </c>
      <c r="Y1099" s="109" t="str">
        <f>IF(编辑!AJ1099="","",编辑!AJ1099)</f>
        <v/>
      </c>
      <c r="Z1099" s="109" t="str">
        <f>IF(编辑!AK1099="","",编辑!AK1099)</f>
        <v/>
      </c>
      <c r="AA1099" s="109" t="str">
        <f>IF(编辑!AM1099="","",编辑!AM1099)</f>
        <v/>
      </c>
      <c r="AB1099" s="109" t="str">
        <f>IF(编辑!AN1099="","",编辑!AN1099)</f>
        <v/>
      </c>
      <c r="AC1099" s="111" t="str">
        <f>IF(编辑!AO1099="","",编辑!AO1099)</f>
        <v/>
      </c>
    </row>
    <row r="1100" spans="1:29">
      <c r="A1100" s="109">
        <f>IF(编辑!A1100="","",编辑!A1100)</f>
        <v>140367</v>
      </c>
      <c r="B1100" s="109" t="str">
        <f>IF(编辑!B1100="","",编辑!B1100)</f>
        <v>通缉任务</v>
      </c>
      <c r="C1100" s="109">
        <f>IF(编辑!I1100="","",编辑!I1100)</f>
        <v>1120</v>
      </c>
      <c r="D1100" s="109">
        <f>IF(编辑!J1100="","",编辑!J1100)</f>
        <v>0</v>
      </c>
      <c r="E1100" s="109" t="str">
        <f>IF(编辑!K1100="","",编辑!K1100)</f>
        <v/>
      </c>
      <c r="F1100" s="109">
        <f>IF(编辑!L1100="","",编辑!L1100)</f>
        <v>3004</v>
      </c>
      <c r="G1100" s="109">
        <f>IF(编辑!N1100="","",编辑!N1100)</f>
        <v>1</v>
      </c>
      <c r="H1100" s="109">
        <f>IF(编辑!O1100="","",编辑!O1100)</f>
        <v>1</v>
      </c>
      <c r="I1100" s="109">
        <f>IF(编辑!P1100="","",编辑!P1100)</f>
        <v>100</v>
      </c>
      <c r="J1100" s="109">
        <f>IF(编辑!Q1100="","",编辑!Q1100)</f>
        <v>3104</v>
      </c>
      <c r="K1100" s="109">
        <f>IF(编辑!S1100="","",编辑!S1100)</f>
        <v>1</v>
      </c>
      <c r="L1100" s="109">
        <f>IF(编辑!T1100="","",编辑!T1100)</f>
        <v>1</v>
      </c>
      <c r="M1100" s="109">
        <f>IF(编辑!U1100="","",编辑!U1100)</f>
        <v>100</v>
      </c>
      <c r="N1100" s="109">
        <f>IF(编辑!V1100="","",编辑!V1100)</f>
        <v>3404</v>
      </c>
      <c r="O1100" s="109">
        <f>IF(编辑!X1100="","",编辑!X1100)</f>
        <v>1</v>
      </c>
      <c r="P1100" s="109">
        <f>IF(编辑!Y1100="","",编辑!Y1100)</f>
        <v>1</v>
      </c>
      <c r="Q1100" s="109">
        <f>IF(编辑!Z1100="","",编辑!Z1100)</f>
        <v>100</v>
      </c>
      <c r="R1100" s="109" t="str">
        <f>IF(编辑!AA1100="","",编辑!AA1100)</f>
        <v/>
      </c>
      <c r="S1100" s="109" t="str">
        <f>IF(编辑!AC1100="","",编辑!AC1100)</f>
        <v/>
      </c>
      <c r="T1100" s="109" t="str">
        <f>IF(编辑!AD1100="","",编辑!AD1100)</f>
        <v/>
      </c>
      <c r="U1100" s="109" t="str">
        <f>IF(编辑!AE1100="","",编辑!AE1100)</f>
        <v/>
      </c>
      <c r="V1100" s="109" t="str">
        <f>IF(编辑!AF1100="","",编辑!AF1100)</f>
        <v/>
      </c>
      <c r="W1100" s="109" t="str">
        <f>IF(编辑!AH1100="","",编辑!AH1100)</f>
        <v/>
      </c>
      <c r="X1100" s="109" t="str">
        <f>IF(编辑!AI1100="","",编辑!AI1100)</f>
        <v/>
      </c>
      <c r="Y1100" s="109" t="str">
        <f>IF(编辑!AJ1100="","",编辑!AJ1100)</f>
        <v/>
      </c>
      <c r="Z1100" s="109" t="str">
        <f>IF(编辑!AK1100="","",编辑!AK1100)</f>
        <v/>
      </c>
      <c r="AA1100" s="109" t="str">
        <f>IF(编辑!AM1100="","",编辑!AM1100)</f>
        <v/>
      </c>
      <c r="AB1100" s="109" t="str">
        <f>IF(编辑!AN1100="","",编辑!AN1100)</f>
        <v/>
      </c>
      <c r="AC1100" s="111" t="str">
        <f>IF(编辑!AO1100="","",编辑!AO1100)</f>
        <v/>
      </c>
    </row>
    <row r="1101" spans="1:29">
      <c r="A1101" s="109">
        <f>IF(编辑!A1101="","",编辑!A1101)</f>
        <v>140368</v>
      </c>
      <c r="B1101" s="109" t="str">
        <f>IF(编辑!B1101="","",编辑!B1101)</f>
        <v>通缉任务</v>
      </c>
      <c r="C1101" s="109">
        <f>IF(编辑!I1101="","",编辑!I1101)</f>
        <v>1120</v>
      </c>
      <c r="D1101" s="109">
        <f>IF(编辑!J1101="","",编辑!J1101)</f>
        <v>0</v>
      </c>
      <c r="E1101" s="109" t="str">
        <f>IF(编辑!K1101="","",编辑!K1101)</f>
        <v/>
      </c>
      <c r="F1101" s="109">
        <f>IF(编辑!L1101="","",编辑!L1101)</f>
        <v>3004</v>
      </c>
      <c r="G1101" s="109">
        <f>IF(编辑!N1101="","",编辑!N1101)</f>
        <v>1</v>
      </c>
      <c r="H1101" s="109">
        <f>IF(编辑!O1101="","",编辑!O1101)</f>
        <v>1</v>
      </c>
      <c r="I1101" s="109">
        <f>IF(编辑!P1101="","",编辑!P1101)</f>
        <v>100</v>
      </c>
      <c r="J1101" s="109">
        <f>IF(编辑!Q1101="","",编辑!Q1101)</f>
        <v>3104</v>
      </c>
      <c r="K1101" s="109">
        <f>IF(编辑!S1101="","",编辑!S1101)</f>
        <v>1</v>
      </c>
      <c r="L1101" s="109">
        <f>IF(编辑!T1101="","",编辑!T1101)</f>
        <v>1</v>
      </c>
      <c r="M1101" s="109">
        <f>IF(编辑!U1101="","",编辑!U1101)</f>
        <v>100</v>
      </c>
      <c r="N1101" s="109">
        <f>IF(编辑!V1101="","",编辑!V1101)</f>
        <v>3404</v>
      </c>
      <c r="O1101" s="109">
        <f>IF(编辑!X1101="","",编辑!X1101)</f>
        <v>1</v>
      </c>
      <c r="P1101" s="109">
        <f>IF(编辑!Y1101="","",编辑!Y1101)</f>
        <v>1</v>
      </c>
      <c r="Q1101" s="109">
        <f>IF(编辑!Z1101="","",编辑!Z1101)</f>
        <v>100</v>
      </c>
      <c r="R1101" s="109" t="str">
        <f>IF(编辑!AA1101="","",编辑!AA1101)</f>
        <v/>
      </c>
      <c r="S1101" s="109" t="str">
        <f>IF(编辑!AC1101="","",编辑!AC1101)</f>
        <v/>
      </c>
      <c r="T1101" s="109" t="str">
        <f>IF(编辑!AD1101="","",编辑!AD1101)</f>
        <v/>
      </c>
      <c r="U1101" s="109" t="str">
        <f>IF(编辑!AE1101="","",编辑!AE1101)</f>
        <v/>
      </c>
      <c r="V1101" s="109" t="str">
        <f>IF(编辑!AF1101="","",编辑!AF1101)</f>
        <v/>
      </c>
      <c r="W1101" s="109" t="str">
        <f>IF(编辑!AH1101="","",编辑!AH1101)</f>
        <v/>
      </c>
      <c r="X1101" s="109" t="str">
        <f>IF(编辑!AI1101="","",编辑!AI1101)</f>
        <v/>
      </c>
      <c r="Y1101" s="109" t="str">
        <f>IF(编辑!AJ1101="","",编辑!AJ1101)</f>
        <v/>
      </c>
      <c r="Z1101" s="109" t="str">
        <f>IF(编辑!AK1101="","",编辑!AK1101)</f>
        <v/>
      </c>
      <c r="AA1101" s="109" t="str">
        <f>IF(编辑!AM1101="","",编辑!AM1101)</f>
        <v/>
      </c>
      <c r="AB1101" s="109" t="str">
        <f>IF(编辑!AN1101="","",编辑!AN1101)</f>
        <v/>
      </c>
      <c r="AC1101" s="111" t="str">
        <f>IF(编辑!AO1101="","",编辑!AO1101)</f>
        <v/>
      </c>
    </row>
    <row r="1102" spans="1:29">
      <c r="A1102" s="109">
        <f>IF(编辑!A1102="","",编辑!A1102)</f>
        <v>140369</v>
      </c>
      <c r="B1102" s="109" t="str">
        <f>IF(编辑!B1102="","",编辑!B1102)</f>
        <v>通缉任务</v>
      </c>
      <c r="C1102" s="109">
        <f>IF(编辑!I1102="","",编辑!I1102)</f>
        <v>1120</v>
      </c>
      <c r="D1102" s="109">
        <f>IF(编辑!J1102="","",编辑!J1102)</f>
        <v>0</v>
      </c>
      <c r="E1102" s="109" t="str">
        <f>IF(编辑!K1102="","",编辑!K1102)</f>
        <v/>
      </c>
      <c r="F1102" s="109">
        <f>IF(编辑!L1102="","",编辑!L1102)</f>
        <v>3004</v>
      </c>
      <c r="G1102" s="109">
        <f>IF(编辑!N1102="","",编辑!N1102)</f>
        <v>1</v>
      </c>
      <c r="H1102" s="109">
        <f>IF(编辑!O1102="","",编辑!O1102)</f>
        <v>1</v>
      </c>
      <c r="I1102" s="109">
        <f>IF(编辑!P1102="","",编辑!P1102)</f>
        <v>100</v>
      </c>
      <c r="J1102" s="109">
        <f>IF(编辑!Q1102="","",编辑!Q1102)</f>
        <v>3104</v>
      </c>
      <c r="K1102" s="109">
        <f>IF(编辑!S1102="","",编辑!S1102)</f>
        <v>1</v>
      </c>
      <c r="L1102" s="109">
        <f>IF(编辑!T1102="","",编辑!T1102)</f>
        <v>1</v>
      </c>
      <c r="M1102" s="109">
        <f>IF(编辑!U1102="","",编辑!U1102)</f>
        <v>100</v>
      </c>
      <c r="N1102" s="109">
        <f>IF(编辑!V1102="","",编辑!V1102)</f>
        <v>3404</v>
      </c>
      <c r="O1102" s="109">
        <f>IF(编辑!X1102="","",编辑!X1102)</f>
        <v>1</v>
      </c>
      <c r="P1102" s="109">
        <f>IF(编辑!Y1102="","",编辑!Y1102)</f>
        <v>1</v>
      </c>
      <c r="Q1102" s="109">
        <f>IF(编辑!Z1102="","",编辑!Z1102)</f>
        <v>100</v>
      </c>
      <c r="R1102" s="109" t="str">
        <f>IF(编辑!AA1102="","",编辑!AA1102)</f>
        <v/>
      </c>
      <c r="S1102" s="109" t="str">
        <f>IF(编辑!AC1102="","",编辑!AC1102)</f>
        <v/>
      </c>
      <c r="T1102" s="109" t="str">
        <f>IF(编辑!AD1102="","",编辑!AD1102)</f>
        <v/>
      </c>
      <c r="U1102" s="109" t="str">
        <f>IF(编辑!AE1102="","",编辑!AE1102)</f>
        <v/>
      </c>
      <c r="V1102" s="109" t="str">
        <f>IF(编辑!AF1102="","",编辑!AF1102)</f>
        <v/>
      </c>
      <c r="W1102" s="109" t="str">
        <f>IF(编辑!AH1102="","",编辑!AH1102)</f>
        <v/>
      </c>
      <c r="X1102" s="109" t="str">
        <f>IF(编辑!AI1102="","",编辑!AI1102)</f>
        <v/>
      </c>
      <c r="Y1102" s="109" t="str">
        <f>IF(编辑!AJ1102="","",编辑!AJ1102)</f>
        <v/>
      </c>
      <c r="Z1102" s="109" t="str">
        <f>IF(编辑!AK1102="","",编辑!AK1102)</f>
        <v/>
      </c>
      <c r="AA1102" s="109" t="str">
        <f>IF(编辑!AM1102="","",编辑!AM1102)</f>
        <v/>
      </c>
      <c r="AB1102" s="109" t="str">
        <f>IF(编辑!AN1102="","",编辑!AN1102)</f>
        <v/>
      </c>
      <c r="AC1102" s="111" t="str">
        <f>IF(编辑!AO1102="","",编辑!AO1102)</f>
        <v/>
      </c>
    </row>
    <row r="1103" spans="1:29">
      <c r="A1103" s="109">
        <f>IF(编辑!A1103="","",编辑!A1103)</f>
        <v>140370</v>
      </c>
      <c r="B1103" s="109" t="str">
        <f>IF(编辑!B1103="","",编辑!B1103)</f>
        <v>通缉任务</v>
      </c>
      <c r="C1103" s="109">
        <f>IF(编辑!I1103="","",编辑!I1103)</f>
        <v>1120</v>
      </c>
      <c r="D1103" s="109">
        <f>IF(编辑!J1103="","",编辑!J1103)</f>
        <v>0</v>
      </c>
      <c r="E1103" s="109" t="str">
        <f>IF(编辑!K1103="","",编辑!K1103)</f>
        <v/>
      </c>
      <c r="F1103" s="109">
        <f>IF(编辑!L1103="","",编辑!L1103)</f>
        <v>3004</v>
      </c>
      <c r="G1103" s="109">
        <f>IF(编辑!N1103="","",编辑!N1103)</f>
        <v>1</v>
      </c>
      <c r="H1103" s="109">
        <f>IF(编辑!O1103="","",编辑!O1103)</f>
        <v>1</v>
      </c>
      <c r="I1103" s="109">
        <f>IF(编辑!P1103="","",编辑!P1103)</f>
        <v>100</v>
      </c>
      <c r="J1103" s="109">
        <f>IF(编辑!Q1103="","",编辑!Q1103)</f>
        <v>3104</v>
      </c>
      <c r="K1103" s="109">
        <f>IF(编辑!S1103="","",编辑!S1103)</f>
        <v>1</v>
      </c>
      <c r="L1103" s="109">
        <f>IF(编辑!T1103="","",编辑!T1103)</f>
        <v>1</v>
      </c>
      <c r="M1103" s="109">
        <f>IF(编辑!U1103="","",编辑!U1103)</f>
        <v>100</v>
      </c>
      <c r="N1103" s="109">
        <f>IF(编辑!V1103="","",编辑!V1103)</f>
        <v>3404</v>
      </c>
      <c r="O1103" s="109">
        <f>IF(编辑!X1103="","",编辑!X1103)</f>
        <v>1</v>
      </c>
      <c r="P1103" s="109">
        <f>IF(编辑!Y1103="","",编辑!Y1103)</f>
        <v>1</v>
      </c>
      <c r="Q1103" s="109">
        <f>IF(编辑!Z1103="","",编辑!Z1103)</f>
        <v>100</v>
      </c>
      <c r="R1103" s="109" t="str">
        <f>IF(编辑!AA1103="","",编辑!AA1103)</f>
        <v/>
      </c>
      <c r="S1103" s="109" t="str">
        <f>IF(编辑!AC1103="","",编辑!AC1103)</f>
        <v/>
      </c>
      <c r="T1103" s="109" t="str">
        <f>IF(编辑!AD1103="","",编辑!AD1103)</f>
        <v/>
      </c>
      <c r="U1103" s="109" t="str">
        <f>IF(编辑!AE1103="","",编辑!AE1103)</f>
        <v/>
      </c>
      <c r="V1103" s="109" t="str">
        <f>IF(编辑!AF1103="","",编辑!AF1103)</f>
        <v/>
      </c>
      <c r="W1103" s="109" t="str">
        <f>IF(编辑!AH1103="","",编辑!AH1103)</f>
        <v/>
      </c>
      <c r="X1103" s="109" t="str">
        <f>IF(编辑!AI1103="","",编辑!AI1103)</f>
        <v/>
      </c>
      <c r="Y1103" s="109" t="str">
        <f>IF(编辑!AJ1103="","",编辑!AJ1103)</f>
        <v/>
      </c>
      <c r="Z1103" s="109" t="str">
        <f>IF(编辑!AK1103="","",编辑!AK1103)</f>
        <v/>
      </c>
      <c r="AA1103" s="109" t="str">
        <f>IF(编辑!AM1103="","",编辑!AM1103)</f>
        <v/>
      </c>
      <c r="AB1103" s="109" t="str">
        <f>IF(编辑!AN1103="","",编辑!AN1103)</f>
        <v/>
      </c>
      <c r="AC1103" s="111" t="str">
        <f>IF(编辑!AO1103="","",编辑!AO1103)</f>
        <v/>
      </c>
    </row>
    <row r="1104" spans="1:29">
      <c r="A1104" s="109">
        <f>IF(编辑!A1104="","",编辑!A1104)</f>
        <v>140371</v>
      </c>
      <c r="B1104" s="109" t="str">
        <f>IF(编辑!B1104="","",编辑!B1104)</f>
        <v>通缉任务</v>
      </c>
      <c r="C1104" s="109">
        <f>IF(编辑!I1104="","",编辑!I1104)</f>
        <v>1120</v>
      </c>
      <c r="D1104" s="109">
        <f>IF(编辑!J1104="","",编辑!J1104)</f>
        <v>0</v>
      </c>
      <c r="E1104" s="109" t="str">
        <f>IF(编辑!K1104="","",编辑!K1104)</f>
        <v/>
      </c>
      <c r="F1104" s="109">
        <f>IF(编辑!L1104="","",编辑!L1104)</f>
        <v>3004</v>
      </c>
      <c r="G1104" s="109">
        <f>IF(编辑!N1104="","",编辑!N1104)</f>
        <v>1</v>
      </c>
      <c r="H1104" s="109">
        <f>IF(编辑!O1104="","",编辑!O1104)</f>
        <v>1</v>
      </c>
      <c r="I1104" s="109">
        <f>IF(编辑!P1104="","",编辑!P1104)</f>
        <v>100</v>
      </c>
      <c r="J1104" s="109">
        <f>IF(编辑!Q1104="","",编辑!Q1104)</f>
        <v>3104</v>
      </c>
      <c r="K1104" s="109">
        <f>IF(编辑!S1104="","",编辑!S1104)</f>
        <v>1</v>
      </c>
      <c r="L1104" s="109">
        <f>IF(编辑!T1104="","",编辑!T1104)</f>
        <v>1</v>
      </c>
      <c r="M1104" s="109">
        <f>IF(编辑!U1104="","",编辑!U1104)</f>
        <v>100</v>
      </c>
      <c r="N1104" s="109">
        <f>IF(编辑!V1104="","",编辑!V1104)</f>
        <v>3404</v>
      </c>
      <c r="O1104" s="109">
        <f>IF(编辑!X1104="","",编辑!X1104)</f>
        <v>1</v>
      </c>
      <c r="P1104" s="109">
        <f>IF(编辑!Y1104="","",编辑!Y1104)</f>
        <v>1</v>
      </c>
      <c r="Q1104" s="109">
        <f>IF(编辑!Z1104="","",编辑!Z1104)</f>
        <v>100</v>
      </c>
      <c r="R1104" s="109" t="str">
        <f>IF(编辑!AA1104="","",编辑!AA1104)</f>
        <v/>
      </c>
      <c r="S1104" s="109" t="str">
        <f>IF(编辑!AC1104="","",编辑!AC1104)</f>
        <v/>
      </c>
      <c r="T1104" s="109" t="str">
        <f>IF(编辑!AD1104="","",编辑!AD1104)</f>
        <v/>
      </c>
      <c r="U1104" s="109" t="str">
        <f>IF(编辑!AE1104="","",编辑!AE1104)</f>
        <v/>
      </c>
      <c r="V1104" s="109" t="str">
        <f>IF(编辑!AF1104="","",编辑!AF1104)</f>
        <v/>
      </c>
      <c r="W1104" s="109" t="str">
        <f>IF(编辑!AH1104="","",编辑!AH1104)</f>
        <v/>
      </c>
      <c r="X1104" s="109" t="str">
        <f>IF(编辑!AI1104="","",编辑!AI1104)</f>
        <v/>
      </c>
      <c r="Y1104" s="109" t="str">
        <f>IF(编辑!AJ1104="","",编辑!AJ1104)</f>
        <v/>
      </c>
      <c r="Z1104" s="109" t="str">
        <f>IF(编辑!AK1104="","",编辑!AK1104)</f>
        <v/>
      </c>
      <c r="AA1104" s="109" t="str">
        <f>IF(编辑!AM1104="","",编辑!AM1104)</f>
        <v/>
      </c>
      <c r="AB1104" s="109" t="str">
        <f>IF(编辑!AN1104="","",编辑!AN1104)</f>
        <v/>
      </c>
      <c r="AC1104" s="111" t="str">
        <f>IF(编辑!AO1104="","",编辑!AO1104)</f>
        <v/>
      </c>
    </row>
    <row r="1105" spans="1:29">
      <c r="A1105" s="109">
        <f>IF(编辑!A1105="","",编辑!A1105)</f>
        <v>140372</v>
      </c>
      <c r="B1105" s="109" t="str">
        <f>IF(编辑!B1105="","",编辑!B1105)</f>
        <v>通缉任务</v>
      </c>
      <c r="C1105" s="109">
        <f>IF(编辑!I1105="","",编辑!I1105)</f>
        <v>1120</v>
      </c>
      <c r="D1105" s="109">
        <f>IF(编辑!J1105="","",编辑!J1105)</f>
        <v>0</v>
      </c>
      <c r="E1105" s="109" t="str">
        <f>IF(编辑!K1105="","",编辑!K1105)</f>
        <v/>
      </c>
      <c r="F1105" s="109">
        <f>IF(编辑!L1105="","",编辑!L1105)</f>
        <v>3004</v>
      </c>
      <c r="G1105" s="109">
        <f>IF(编辑!N1105="","",编辑!N1105)</f>
        <v>1</v>
      </c>
      <c r="H1105" s="109">
        <f>IF(编辑!O1105="","",编辑!O1105)</f>
        <v>1</v>
      </c>
      <c r="I1105" s="109">
        <f>IF(编辑!P1105="","",编辑!P1105)</f>
        <v>100</v>
      </c>
      <c r="J1105" s="109">
        <f>IF(编辑!Q1105="","",编辑!Q1105)</f>
        <v>3104</v>
      </c>
      <c r="K1105" s="109">
        <f>IF(编辑!S1105="","",编辑!S1105)</f>
        <v>1</v>
      </c>
      <c r="L1105" s="109">
        <f>IF(编辑!T1105="","",编辑!T1105)</f>
        <v>1</v>
      </c>
      <c r="M1105" s="109">
        <f>IF(编辑!U1105="","",编辑!U1105)</f>
        <v>100</v>
      </c>
      <c r="N1105" s="109">
        <f>IF(编辑!V1105="","",编辑!V1105)</f>
        <v>3404</v>
      </c>
      <c r="O1105" s="109">
        <f>IF(编辑!X1105="","",编辑!X1105)</f>
        <v>1</v>
      </c>
      <c r="P1105" s="109">
        <f>IF(编辑!Y1105="","",编辑!Y1105)</f>
        <v>1</v>
      </c>
      <c r="Q1105" s="109">
        <f>IF(编辑!Z1105="","",编辑!Z1105)</f>
        <v>100</v>
      </c>
      <c r="R1105" s="109" t="str">
        <f>IF(编辑!AA1105="","",编辑!AA1105)</f>
        <v/>
      </c>
      <c r="S1105" s="109" t="str">
        <f>IF(编辑!AC1105="","",编辑!AC1105)</f>
        <v/>
      </c>
      <c r="T1105" s="109" t="str">
        <f>IF(编辑!AD1105="","",编辑!AD1105)</f>
        <v/>
      </c>
      <c r="U1105" s="109" t="str">
        <f>IF(编辑!AE1105="","",编辑!AE1105)</f>
        <v/>
      </c>
      <c r="V1105" s="109" t="str">
        <f>IF(编辑!AF1105="","",编辑!AF1105)</f>
        <v/>
      </c>
      <c r="W1105" s="109" t="str">
        <f>IF(编辑!AH1105="","",编辑!AH1105)</f>
        <v/>
      </c>
      <c r="X1105" s="109" t="str">
        <f>IF(编辑!AI1105="","",编辑!AI1105)</f>
        <v/>
      </c>
      <c r="Y1105" s="109" t="str">
        <f>IF(编辑!AJ1105="","",编辑!AJ1105)</f>
        <v/>
      </c>
      <c r="Z1105" s="109" t="str">
        <f>IF(编辑!AK1105="","",编辑!AK1105)</f>
        <v/>
      </c>
      <c r="AA1105" s="109" t="str">
        <f>IF(编辑!AM1105="","",编辑!AM1105)</f>
        <v/>
      </c>
      <c r="AB1105" s="109" t="str">
        <f>IF(编辑!AN1105="","",编辑!AN1105)</f>
        <v/>
      </c>
      <c r="AC1105" s="111" t="str">
        <f>IF(编辑!AO1105="","",编辑!AO1105)</f>
        <v/>
      </c>
    </row>
    <row r="1106" spans="1:29">
      <c r="A1106" s="109">
        <f>IF(编辑!A1106="","",编辑!A1106)</f>
        <v>140373</v>
      </c>
      <c r="B1106" s="109" t="str">
        <f>IF(编辑!B1106="","",编辑!B1106)</f>
        <v>通缉任务</v>
      </c>
      <c r="C1106" s="109">
        <f>IF(编辑!I1106="","",编辑!I1106)</f>
        <v>1120</v>
      </c>
      <c r="D1106" s="109">
        <f>IF(编辑!J1106="","",编辑!J1106)</f>
        <v>0</v>
      </c>
      <c r="E1106" s="109" t="str">
        <f>IF(编辑!K1106="","",编辑!K1106)</f>
        <v/>
      </c>
      <c r="F1106" s="109">
        <f>IF(编辑!L1106="","",编辑!L1106)</f>
        <v>3004</v>
      </c>
      <c r="G1106" s="109">
        <f>IF(编辑!N1106="","",编辑!N1106)</f>
        <v>1</v>
      </c>
      <c r="H1106" s="109">
        <f>IF(编辑!O1106="","",编辑!O1106)</f>
        <v>1</v>
      </c>
      <c r="I1106" s="109">
        <f>IF(编辑!P1106="","",编辑!P1106)</f>
        <v>100</v>
      </c>
      <c r="J1106" s="109">
        <f>IF(编辑!Q1106="","",编辑!Q1106)</f>
        <v>3104</v>
      </c>
      <c r="K1106" s="109">
        <f>IF(编辑!S1106="","",编辑!S1106)</f>
        <v>1</v>
      </c>
      <c r="L1106" s="109">
        <f>IF(编辑!T1106="","",编辑!T1106)</f>
        <v>1</v>
      </c>
      <c r="M1106" s="109">
        <f>IF(编辑!U1106="","",编辑!U1106)</f>
        <v>100</v>
      </c>
      <c r="N1106" s="109">
        <f>IF(编辑!V1106="","",编辑!V1106)</f>
        <v>3404</v>
      </c>
      <c r="O1106" s="109">
        <f>IF(编辑!X1106="","",编辑!X1106)</f>
        <v>1</v>
      </c>
      <c r="P1106" s="109">
        <f>IF(编辑!Y1106="","",编辑!Y1106)</f>
        <v>1</v>
      </c>
      <c r="Q1106" s="109">
        <f>IF(编辑!Z1106="","",编辑!Z1106)</f>
        <v>100</v>
      </c>
      <c r="R1106" s="109" t="str">
        <f>IF(编辑!AA1106="","",编辑!AA1106)</f>
        <v/>
      </c>
      <c r="S1106" s="109" t="str">
        <f>IF(编辑!AC1106="","",编辑!AC1106)</f>
        <v/>
      </c>
      <c r="T1106" s="109" t="str">
        <f>IF(编辑!AD1106="","",编辑!AD1106)</f>
        <v/>
      </c>
      <c r="U1106" s="109" t="str">
        <f>IF(编辑!AE1106="","",编辑!AE1106)</f>
        <v/>
      </c>
      <c r="V1106" s="109" t="str">
        <f>IF(编辑!AF1106="","",编辑!AF1106)</f>
        <v/>
      </c>
      <c r="W1106" s="109" t="str">
        <f>IF(编辑!AH1106="","",编辑!AH1106)</f>
        <v/>
      </c>
      <c r="X1106" s="109" t="str">
        <f>IF(编辑!AI1106="","",编辑!AI1106)</f>
        <v/>
      </c>
      <c r="Y1106" s="109" t="str">
        <f>IF(编辑!AJ1106="","",编辑!AJ1106)</f>
        <v/>
      </c>
      <c r="Z1106" s="109" t="str">
        <f>IF(编辑!AK1106="","",编辑!AK1106)</f>
        <v/>
      </c>
      <c r="AA1106" s="109" t="str">
        <f>IF(编辑!AM1106="","",编辑!AM1106)</f>
        <v/>
      </c>
      <c r="AB1106" s="109" t="str">
        <f>IF(编辑!AN1106="","",编辑!AN1106)</f>
        <v/>
      </c>
      <c r="AC1106" s="111" t="str">
        <f>IF(编辑!AO1106="","",编辑!AO1106)</f>
        <v/>
      </c>
    </row>
    <row r="1107" spans="1:29">
      <c r="A1107" s="109">
        <f>IF(编辑!A1107="","",编辑!A1107)</f>
        <v>140374</v>
      </c>
      <c r="B1107" s="109" t="str">
        <f>IF(编辑!B1107="","",编辑!B1107)</f>
        <v>通缉任务</v>
      </c>
      <c r="C1107" s="109">
        <f>IF(编辑!I1107="","",编辑!I1107)</f>
        <v>1120</v>
      </c>
      <c r="D1107" s="109">
        <f>IF(编辑!J1107="","",编辑!J1107)</f>
        <v>0</v>
      </c>
      <c r="E1107" s="109" t="str">
        <f>IF(编辑!K1107="","",编辑!K1107)</f>
        <v/>
      </c>
      <c r="F1107" s="109">
        <f>IF(编辑!L1107="","",编辑!L1107)</f>
        <v>3004</v>
      </c>
      <c r="G1107" s="109">
        <f>IF(编辑!N1107="","",编辑!N1107)</f>
        <v>1</v>
      </c>
      <c r="H1107" s="109">
        <f>IF(编辑!O1107="","",编辑!O1107)</f>
        <v>1</v>
      </c>
      <c r="I1107" s="109">
        <f>IF(编辑!P1107="","",编辑!P1107)</f>
        <v>100</v>
      </c>
      <c r="J1107" s="109">
        <f>IF(编辑!Q1107="","",编辑!Q1107)</f>
        <v>3104</v>
      </c>
      <c r="K1107" s="109">
        <f>IF(编辑!S1107="","",编辑!S1107)</f>
        <v>1</v>
      </c>
      <c r="L1107" s="109">
        <f>IF(编辑!T1107="","",编辑!T1107)</f>
        <v>1</v>
      </c>
      <c r="M1107" s="109">
        <f>IF(编辑!U1107="","",编辑!U1107)</f>
        <v>100</v>
      </c>
      <c r="N1107" s="109">
        <f>IF(编辑!V1107="","",编辑!V1107)</f>
        <v>3404</v>
      </c>
      <c r="O1107" s="109">
        <f>IF(编辑!X1107="","",编辑!X1107)</f>
        <v>1</v>
      </c>
      <c r="P1107" s="109">
        <f>IF(编辑!Y1107="","",编辑!Y1107)</f>
        <v>1</v>
      </c>
      <c r="Q1107" s="109">
        <f>IF(编辑!Z1107="","",编辑!Z1107)</f>
        <v>100</v>
      </c>
      <c r="R1107" s="109" t="str">
        <f>IF(编辑!AA1107="","",编辑!AA1107)</f>
        <v/>
      </c>
      <c r="S1107" s="109" t="str">
        <f>IF(编辑!AC1107="","",编辑!AC1107)</f>
        <v/>
      </c>
      <c r="T1107" s="109" t="str">
        <f>IF(编辑!AD1107="","",编辑!AD1107)</f>
        <v/>
      </c>
      <c r="U1107" s="109" t="str">
        <f>IF(编辑!AE1107="","",编辑!AE1107)</f>
        <v/>
      </c>
      <c r="V1107" s="109" t="str">
        <f>IF(编辑!AF1107="","",编辑!AF1107)</f>
        <v/>
      </c>
      <c r="W1107" s="109" t="str">
        <f>IF(编辑!AH1107="","",编辑!AH1107)</f>
        <v/>
      </c>
      <c r="X1107" s="109" t="str">
        <f>IF(编辑!AI1107="","",编辑!AI1107)</f>
        <v/>
      </c>
      <c r="Y1107" s="109" t="str">
        <f>IF(编辑!AJ1107="","",编辑!AJ1107)</f>
        <v/>
      </c>
      <c r="Z1107" s="109" t="str">
        <f>IF(编辑!AK1107="","",编辑!AK1107)</f>
        <v/>
      </c>
      <c r="AA1107" s="109" t="str">
        <f>IF(编辑!AM1107="","",编辑!AM1107)</f>
        <v/>
      </c>
      <c r="AB1107" s="109" t="str">
        <f>IF(编辑!AN1107="","",编辑!AN1107)</f>
        <v/>
      </c>
      <c r="AC1107" s="111" t="str">
        <f>IF(编辑!AO1107="","",编辑!AO1107)</f>
        <v/>
      </c>
    </row>
    <row r="1108" spans="1:29">
      <c r="A1108" s="109">
        <f>IF(编辑!A1108="","",编辑!A1108)</f>
        <v>140375</v>
      </c>
      <c r="B1108" s="109" t="str">
        <f>IF(编辑!B1108="","",编辑!B1108)</f>
        <v>通缉任务</v>
      </c>
      <c r="C1108" s="109">
        <f>IF(编辑!I1108="","",编辑!I1108)</f>
        <v>1120</v>
      </c>
      <c r="D1108" s="109">
        <f>IF(编辑!J1108="","",编辑!J1108)</f>
        <v>0</v>
      </c>
      <c r="E1108" s="109" t="str">
        <f>IF(编辑!K1108="","",编辑!K1108)</f>
        <v/>
      </c>
      <c r="F1108" s="109">
        <f>IF(编辑!L1108="","",编辑!L1108)</f>
        <v>3004</v>
      </c>
      <c r="G1108" s="109">
        <f>IF(编辑!N1108="","",编辑!N1108)</f>
        <v>1</v>
      </c>
      <c r="H1108" s="109">
        <f>IF(编辑!O1108="","",编辑!O1108)</f>
        <v>1</v>
      </c>
      <c r="I1108" s="109">
        <f>IF(编辑!P1108="","",编辑!P1108)</f>
        <v>100</v>
      </c>
      <c r="J1108" s="109">
        <f>IF(编辑!Q1108="","",编辑!Q1108)</f>
        <v>3104</v>
      </c>
      <c r="K1108" s="109">
        <f>IF(编辑!S1108="","",编辑!S1108)</f>
        <v>1</v>
      </c>
      <c r="L1108" s="109">
        <f>IF(编辑!T1108="","",编辑!T1108)</f>
        <v>1</v>
      </c>
      <c r="M1108" s="109">
        <f>IF(编辑!U1108="","",编辑!U1108)</f>
        <v>100</v>
      </c>
      <c r="N1108" s="109">
        <f>IF(编辑!V1108="","",编辑!V1108)</f>
        <v>3404</v>
      </c>
      <c r="O1108" s="109">
        <f>IF(编辑!X1108="","",编辑!X1108)</f>
        <v>1</v>
      </c>
      <c r="P1108" s="109">
        <f>IF(编辑!Y1108="","",编辑!Y1108)</f>
        <v>1</v>
      </c>
      <c r="Q1108" s="109">
        <f>IF(编辑!Z1108="","",编辑!Z1108)</f>
        <v>100</v>
      </c>
      <c r="R1108" s="109" t="str">
        <f>IF(编辑!AA1108="","",编辑!AA1108)</f>
        <v/>
      </c>
      <c r="S1108" s="109" t="str">
        <f>IF(编辑!AC1108="","",编辑!AC1108)</f>
        <v/>
      </c>
      <c r="T1108" s="109" t="str">
        <f>IF(编辑!AD1108="","",编辑!AD1108)</f>
        <v/>
      </c>
      <c r="U1108" s="109" t="str">
        <f>IF(编辑!AE1108="","",编辑!AE1108)</f>
        <v/>
      </c>
      <c r="V1108" s="109" t="str">
        <f>IF(编辑!AF1108="","",编辑!AF1108)</f>
        <v/>
      </c>
      <c r="W1108" s="109" t="str">
        <f>IF(编辑!AH1108="","",编辑!AH1108)</f>
        <v/>
      </c>
      <c r="X1108" s="109" t="str">
        <f>IF(编辑!AI1108="","",编辑!AI1108)</f>
        <v/>
      </c>
      <c r="Y1108" s="109" t="str">
        <f>IF(编辑!AJ1108="","",编辑!AJ1108)</f>
        <v/>
      </c>
      <c r="Z1108" s="109" t="str">
        <f>IF(编辑!AK1108="","",编辑!AK1108)</f>
        <v/>
      </c>
      <c r="AA1108" s="109" t="str">
        <f>IF(编辑!AM1108="","",编辑!AM1108)</f>
        <v/>
      </c>
      <c r="AB1108" s="109" t="str">
        <f>IF(编辑!AN1108="","",编辑!AN1108)</f>
        <v/>
      </c>
      <c r="AC1108" s="111" t="str">
        <f>IF(编辑!AO1108="","",编辑!AO1108)</f>
        <v/>
      </c>
    </row>
    <row r="1109" spans="1:29">
      <c r="A1109" s="109">
        <f>IF(编辑!A1109="","",编辑!A1109)</f>
        <v>140376</v>
      </c>
      <c r="B1109" s="109" t="str">
        <f>IF(编辑!B1109="","",编辑!B1109)</f>
        <v>通缉任务</v>
      </c>
      <c r="C1109" s="109">
        <f>IF(编辑!I1109="","",编辑!I1109)</f>
        <v>1430</v>
      </c>
      <c r="D1109" s="109">
        <f>IF(编辑!J1109="","",编辑!J1109)</f>
        <v>0</v>
      </c>
      <c r="E1109" s="109" t="str">
        <f>IF(编辑!K1109="","",编辑!K1109)</f>
        <v/>
      </c>
      <c r="F1109" s="109">
        <f>IF(编辑!L1109="","",编辑!L1109)</f>
        <v>3005</v>
      </c>
      <c r="G1109" s="109">
        <f>IF(编辑!N1109="","",编辑!N1109)</f>
        <v>1</v>
      </c>
      <c r="H1109" s="109">
        <f>IF(编辑!O1109="","",编辑!O1109)</f>
        <v>1</v>
      </c>
      <c r="I1109" s="109">
        <f>IF(编辑!P1109="","",编辑!P1109)</f>
        <v>100</v>
      </c>
      <c r="J1109" s="109">
        <f>IF(编辑!Q1109="","",编辑!Q1109)</f>
        <v>3105</v>
      </c>
      <c r="K1109" s="109">
        <f>IF(编辑!S1109="","",编辑!S1109)</f>
        <v>1</v>
      </c>
      <c r="L1109" s="109">
        <f>IF(编辑!T1109="","",编辑!T1109)</f>
        <v>1</v>
      </c>
      <c r="M1109" s="109">
        <f>IF(编辑!U1109="","",编辑!U1109)</f>
        <v>100</v>
      </c>
      <c r="N1109" s="109">
        <f>IF(编辑!V1109="","",编辑!V1109)</f>
        <v>3405</v>
      </c>
      <c r="O1109" s="109">
        <f>IF(编辑!X1109="","",编辑!X1109)</f>
        <v>1</v>
      </c>
      <c r="P1109" s="109">
        <f>IF(编辑!Y1109="","",编辑!Y1109)</f>
        <v>1</v>
      </c>
      <c r="Q1109" s="109">
        <f>IF(编辑!Z1109="","",编辑!Z1109)</f>
        <v>100</v>
      </c>
      <c r="R1109" s="109" t="str">
        <f>IF(编辑!AA1109="","",编辑!AA1109)</f>
        <v/>
      </c>
      <c r="S1109" s="109" t="str">
        <f>IF(编辑!AC1109="","",编辑!AC1109)</f>
        <v/>
      </c>
      <c r="T1109" s="109" t="str">
        <f>IF(编辑!AD1109="","",编辑!AD1109)</f>
        <v/>
      </c>
      <c r="U1109" s="109" t="str">
        <f>IF(编辑!AE1109="","",编辑!AE1109)</f>
        <v/>
      </c>
      <c r="V1109" s="109" t="str">
        <f>IF(编辑!AF1109="","",编辑!AF1109)</f>
        <v/>
      </c>
      <c r="W1109" s="109" t="str">
        <f>IF(编辑!AH1109="","",编辑!AH1109)</f>
        <v/>
      </c>
      <c r="X1109" s="109" t="str">
        <f>IF(编辑!AI1109="","",编辑!AI1109)</f>
        <v/>
      </c>
      <c r="Y1109" s="109" t="str">
        <f>IF(编辑!AJ1109="","",编辑!AJ1109)</f>
        <v/>
      </c>
      <c r="Z1109" s="109" t="str">
        <f>IF(编辑!AK1109="","",编辑!AK1109)</f>
        <v/>
      </c>
      <c r="AA1109" s="109" t="str">
        <f>IF(编辑!AM1109="","",编辑!AM1109)</f>
        <v/>
      </c>
      <c r="AB1109" s="109" t="str">
        <f>IF(编辑!AN1109="","",编辑!AN1109)</f>
        <v/>
      </c>
      <c r="AC1109" s="111" t="str">
        <f>IF(编辑!AO1109="","",编辑!AO1109)</f>
        <v/>
      </c>
    </row>
    <row r="1110" spans="1:29">
      <c r="A1110" s="109">
        <f>IF(编辑!A1110="","",编辑!A1110)</f>
        <v>140377</v>
      </c>
      <c r="B1110" s="109" t="str">
        <f>IF(编辑!B1110="","",编辑!B1110)</f>
        <v>通缉任务</v>
      </c>
      <c r="C1110" s="109">
        <f>IF(编辑!I1110="","",编辑!I1110)</f>
        <v>1430</v>
      </c>
      <c r="D1110" s="109">
        <f>IF(编辑!J1110="","",编辑!J1110)</f>
        <v>0</v>
      </c>
      <c r="E1110" s="109" t="str">
        <f>IF(编辑!K1110="","",编辑!K1110)</f>
        <v/>
      </c>
      <c r="F1110" s="109">
        <f>IF(编辑!L1110="","",编辑!L1110)</f>
        <v>3005</v>
      </c>
      <c r="G1110" s="109">
        <f>IF(编辑!N1110="","",编辑!N1110)</f>
        <v>1</v>
      </c>
      <c r="H1110" s="109">
        <f>IF(编辑!O1110="","",编辑!O1110)</f>
        <v>1</v>
      </c>
      <c r="I1110" s="109">
        <f>IF(编辑!P1110="","",编辑!P1110)</f>
        <v>100</v>
      </c>
      <c r="J1110" s="109">
        <f>IF(编辑!Q1110="","",编辑!Q1110)</f>
        <v>3105</v>
      </c>
      <c r="K1110" s="109">
        <f>IF(编辑!S1110="","",编辑!S1110)</f>
        <v>1</v>
      </c>
      <c r="L1110" s="109">
        <f>IF(编辑!T1110="","",编辑!T1110)</f>
        <v>1</v>
      </c>
      <c r="M1110" s="109">
        <f>IF(编辑!U1110="","",编辑!U1110)</f>
        <v>100</v>
      </c>
      <c r="N1110" s="109">
        <f>IF(编辑!V1110="","",编辑!V1110)</f>
        <v>3405</v>
      </c>
      <c r="O1110" s="109">
        <f>IF(编辑!X1110="","",编辑!X1110)</f>
        <v>1</v>
      </c>
      <c r="P1110" s="109">
        <f>IF(编辑!Y1110="","",编辑!Y1110)</f>
        <v>1</v>
      </c>
      <c r="Q1110" s="109">
        <f>IF(编辑!Z1110="","",编辑!Z1110)</f>
        <v>100</v>
      </c>
      <c r="R1110" s="109" t="str">
        <f>IF(编辑!AA1110="","",编辑!AA1110)</f>
        <v/>
      </c>
      <c r="S1110" s="109" t="str">
        <f>IF(编辑!AC1110="","",编辑!AC1110)</f>
        <v/>
      </c>
      <c r="T1110" s="109" t="str">
        <f>IF(编辑!AD1110="","",编辑!AD1110)</f>
        <v/>
      </c>
      <c r="U1110" s="109" t="str">
        <f>IF(编辑!AE1110="","",编辑!AE1110)</f>
        <v/>
      </c>
      <c r="V1110" s="109" t="str">
        <f>IF(编辑!AF1110="","",编辑!AF1110)</f>
        <v/>
      </c>
      <c r="W1110" s="109" t="str">
        <f>IF(编辑!AH1110="","",编辑!AH1110)</f>
        <v/>
      </c>
      <c r="X1110" s="109" t="str">
        <f>IF(编辑!AI1110="","",编辑!AI1110)</f>
        <v/>
      </c>
      <c r="Y1110" s="109" t="str">
        <f>IF(编辑!AJ1110="","",编辑!AJ1110)</f>
        <v/>
      </c>
      <c r="Z1110" s="109" t="str">
        <f>IF(编辑!AK1110="","",编辑!AK1110)</f>
        <v/>
      </c>
      <c r="AA1110" s="109" t="str">
        <f>IF(编辑!AM1110="","",编辑!AM1110)</f>
        <v/>
      </c>
      <c r="AB1110" s="109" t="str">
        <f>IF(编辑!AN1110="","",编辑!AN1110)</f>
        <v/>
      </c>
      <c r="AC1110" s="111" t="str">
        <f>IF(编辑!AO1110="","",编辑!AO1110)</f>
        <v/>
      </c>
    </row>
    <row r="1111" spans="1:29">
      <c r="A1111" s="109">
        <f>IF(编辑!A1111="","",编辑!A1111)</f>
        <v>140378</v>
      </c>
      <c r="B1111" s="109" t="str">
        <f>IF(编辑!B1111="","",编辑!B1111)</f>
        <v>通缉任务</v>
      </c>
      <c r="C1111" s="109">
        <f>IF(编辑!I1111="","",编辑!I1111)</f>
        <v>1430</v>
      </c>
      <c r="D1111" s="109">
        <f>IF(编辑!J1111="","",编辑!J1111)</f>
        <v>0</v>
      </c>
      <c r="E1111" s="109" t="str">
        <f>IF(编辑!K1111="","",编辑!K1111)</f>
        <v/>
      </c>
      <c r="F1111" s="109">
        <f>IF(编辑!L1111="","",编辑!L1111)</f>
        <v>3005</v>
      </c>
      <c r="G1111" s="109">
        <f>IF(编辑!N1111="","",编辑!N1111)</f>
        <v>1</v>
      </c>
      <c r="H1111" s="109">
        <f>IF(编辑!O1111="","",编辑!O1111)</f>
        <v>1</v>
      </c>
      <c r="I1111" s="109">
        <f>IF(编辑!P1111="","",编辑!P1111)</f>
        <v>100</v>
      </c>
      <c r="J1111" s="109">
        <f>IF(编辑!Q1111="","",编辑!Q1111)</f>
        <v>3105</v>
      </c>
      <c r="K1111" s="109">
        <f>IF(编辑!S1111="","",编辑!S1111)</f>
        <v>1</v>
      </c>
      <c r="L1111" s="109">
        <f>IF(编辑!T1111="","",编辑!T1111)</f>
        <v>1</v>
      </c>
      <c r="M1111" s="109">
        <f>IF(编辑!U1111="","",编辑!U1111)</f>
        <v>100</v>
      </c>
      <c r="N1111" s="109">
        <f>IF(编辑!V1111="","",编辑!V1111)</f>
        <v>3405</v>
      </c>
      <c r="O1111" s="109">
        <f>IF(编辑!X1111="","",编辑!X1111)</f>
        <v>1</v>
      </c>
      <c r="P1111" s="109">
        <f>IF(编辑!Y1111="","",编辑!Y1111)</f>
        <v>1</v>
      </c>
      <c r="Q1111" s="109">
        <f>IF(编辑!Z1111="","",编辑!Z1111)</f>
        <v>100</v>
      </c>
      <c r="R1111" s="109" t="str">
        <f>IF(编辑!AA1111="","",编辑!AA1111)</f>
        <v/>
      </c>
      <c r="S1111" s="109" t="str">
        <f>IF(编辑!AC1111="","",编辑!AC1111)</f>
        <v/>
      </c>
      <c r="T1111" s="109" t="str">
        <f>IF(编辑!AD1111="","",编辑!AD1111)</f>
        <v/>
      </c>
      <c r="U1111" s="109" t="str">
        <f>IF(编辑!AE1111="","",编辑!AE1111)</f>
        <v/>
      </c>
      <c r="V1111" s="109" t="str">
        <f>IF(编辑!AF1111="","",编辑!AF1111)</f>
        <v/>
      </c>
      <c r="W1111" s="109" t="str">
        <f>IF(编辑!AH1111="","",编辑!AH1111)</f>
        <v/>
      </c>
      <c r="X1111" s="109" t="str">
        <f>IF(编辑!AI1111="","",编辑!AI1111)</f>
        <v/>
      </c>
      <c r="Y1111" s="109" t="str">
        <f>IF(编辑!AJ1111="","",编辑!AJ1111)</f>
        <v/>
      </c>
      <c r="Z1111" s="109" t="str">
        <f>IF(编辑!AK1111="","",编辑!AK1111)</f>
        <v/>
      </c>
      <c r="AA1111" s="109" t="str">
        <f>IF(编辑!AM1111="","",编辑!AM1111)</f>
        <v/>
      </c>
      <c r="AB1111" s="109" t="str">
        <f>IF(编辑!AN1111="","",编辑!AN1111)</f>
        <v/>
      </c>
      <c r="AC1111" s="111" t="str">
        <f>IF(编辑!AO1111="","",编辑!AO1111)</f>
        <v/>
      </c>
    </row>
    <row r="1112" spans="1:29">
      <c r="A1112" s="109">
        <f>IF(编辑!A1112="","",编辑!A1112)</f>
        <v>140379</v>
      </c>
      <c r="B1112" s="109" t="str">
        <f>IF(编辑!B1112="","",编辑!B1112)</f>
        <v>通缉任务</v>
      </c>
      <c r="C1112" s="109">
        <f>IF(编辑!I1112="","",编辑!I1112)</f>
        <v>1430</v>
      </c>
      <c r="D1112" s="109">
        <f>IF(编辑!J1112="","",编辑!J1112)</f>
        <v>0</v>
      </c>
      <c r="E1112" s="109" t="str">
        <f>IF(编辑!K1112="","",编辑!K1112)</f>
        <v/>
      </c>
      <c r="F1112" s="109">
        <f>IF(编辑!L1112="","",编辑!L1112)</f>
        <v>3005</v>
      </c>
      <c r="G1112" s="109">
        <f>IF(编辑!N1112="","",编辑!N1112)</f>
        <v>1</v>
      </c>
      <c r="H1112" s="109">
        <f>IF(编辑!O1112="","",编辑!O1112)</f>
        <v>1</v>
      </c>
      <c r="I1112" s="109">
        <f>IF(编辑!P1112="","",编辑!P1112)</f>
        <v>100</v>
      </c>
      <c r="J1112" s="109">
        <f>IF(编辑!Q1112="","",编辑!Q1112)</f>
        <v>3105</v>
      </c>
      <c r="K1112" s="109">
        <f>IF(编辑!S1112="","",编辑!S1112)</f>
        <v>1</v>
      </c>
      <c r="L1112" s="109">
        <f>IF(编辑!T1112="","",编辑!T1112)</f>
        <v>1</v>
      </c>
      <c r="M1112" s="109">
        <f>IF(编辑!U1112="","",编辑!U1112)</f>
        <v>100</v>
      </c>
      <c r="N1112" s="109">
        <f>IF(编辑!V1112="","",编辑!V1112)</f>
        <v>3405</v>
      </c>
      <c r="O1112" s="109">
        <f>IF(编辑!X1112="","",编辑!X1112)</f>
        <v>1</v>
      </c>
      <c r="P1112" s="109">
        <f>IF(编辑!Y1112="","",编辑!Y1112)</f>
        <v>1</v>
      </c>
      <c r="Q1112" s="109">
        <f>IF(编辑!Z1112="","",编辑!Z1112)</f>
        <v>100</v>
      </c>
      <c r="R1112" s="109" t="str">
        <f>IF(编辑!AA1112="","",编辑!AA1112)</f>
        <v/>
      </c>
      <c r="S1112" s="109" t="str">
        <f>IF(编辑!AC1112="","",编辑!AC1112)</f>
        <v/>
      </c>
      <c r="T1112" s="109" t="str">
        <f>IF(编辑!AD1112="","",编辑!AD1112)</f>
        <v/>
      </c>
      <c r="U1112" s="109" t="str">
        <f>IF(编辑!AE1112="","",编辑!AE1112)</f>
        <v/>
      </c>
      <c r="V1112" s="109" t="str">
        <f>IF(编辑!AF1112="","",编辑!AF1112)</f>
        <v/>
      </c>
      <c r="W1112" s="109" t="str">
        <f>IF(编辑!AH1112="","",编辑!AH1112)</f>
        <v/>
      </c>
      <c r="X1112" s="109" t="str">
        <f>IF(编辑!AI1112="","",编辑!AI1112)</f>
        <v/>
      </c>
      <c r="Y1112" s="109" t="str">
        <f>IF(编辑!AJ1112="","",编辑!AJ1112)</f>
        <v/>
      </c>
      <c r="Z1112" s="109" t="str">
        <f>IF(编辑!AK1112="","",编辑!AK1112)</f>
        <v/>
      </c>
      <c r="AA1112" s="109" t="str">
        <f>IF(编辑!AM1112="","",编辑!AM1112)</f>
        <v/>
      </c>
      <c r="AB1112" s="109" t="str">
        <f>IF(编辑!AN1112="","",编辑!AN1112)</f>
        <v/>
      </c>
      <c r="AC1112" s="111" t="str">
        <f>IF(编辑!AO1112="","",编辑!AO1112)</f>
        <v/>
      </c>
    </row>
    <row r="1113" spans="1:29">
      <c r="A1113" s="109">
        <f>IF(编辑!A1113="","",编辑!A1113)</f>
        <v>140380</v>
      </c>
      <c r="B1113" s="109" t="str">
        <f>IF(编辑!B1113="","",编辑!B1113)</f>
        <v>通缉任务</v>
      </c>
      <c r="C1113" s="109">
        <f>IF(编辑!I1113="","",编辑!I1113)</f>
        <v>1430</v>
      </c>
      <c r="D1113" s="109">
        <f>IF(编辑!J1113="","",编辑!J1113)</f>
        <v>0</v>
      </c>
      <c r="E1113" s="109" t="str">
        <f>IF(编辑!K1113="","",编辑!K1113)</f>
        <v/>
      </c>
      <c r="F1113" s="109">
        <f>IF(编辑!L1113="","",编辑!L1113)</f>
        <v>3005</v>
      </c>
      <c r="G1113" s="109">
        <f>IF(编辑!N1113="","",编辑!N1113)</f>
        <v>1</v>
      </c>
      <c r="H1113" s="109">
        <f>IF(编辑!O1113="","",编辑!O1113)</f>
        <v>1</v>
      </c>
      <c r="I1113" s="109">
        <f>IF(编辑!P1113="","",编辑!P1113)</f>
        <v>100</v>
      </c>
      <c r="J1113" s="109">
        <f>IF(编辑!Q1113="","",编辑!Q1113)</f>
        <v>3105</v>
      </c>
      <c r="K1113" s="109">
        <f>IF(编辑!S1113="","",编辑!S1113)</f>
        <v>1</v>
      </c>
      <c r="L1113" s="109">
        <f>IF(编辑!T1113="","",编辑!T1113)</f>
        <v>1</v>
      </c>
      <c r="M1113" s="109">
        <f>IF(编辑!U1113="","",编辑!U1113)</f>
        <v>100</v>
      </c>
      <c r="N1113" s="109">
        <f>IF(编辑!V1113="","",编辑!V1113)</f>
        <v>3405</v>
      </c>
      <c r="O1113" s="109">
        <f>IF(编辑!X1113="","",编辑!X1113)</f>
        <v>1</v>
      </c>
      <c r="P1113" s="109">
        <f>IF(编辑!Y1113="","",编辑!Y1113)</f>
        <v>1</v>
      </c>
      <c r="Q1113" s="109">
        <f>IF(编辑!Z1113="","",编辑!Z1113)</f>
        <v>100</v>
      </c>
      <c r="R1113" s="109" t="str">
        <f>IF(编辑!AA1113="","",编辑!AA1113)</f>
        <v/>
      </c>
      <c r="S1113" s="109" t="str">
        <f>IF(编辑!AC1113="","",编辑!AC1113)</f>
        <v/>
      </c>
      <c r="T1113" s="109" t="str">
        <f>IF(编辑!AD1113="","",编辑!AD1113)</f>
        <v/>
      </c>
      <c r="U1113" s="109" t="str">
        <f>IF(编辑!AE1113="","",编辑!AE1113)</f>
        <v/>
      </c>
      <c r="V1113" s="109" t="str">
        <f>IF(编辑!AF1113="","",编辑!AF1113)</f>
        <v/>
      </c>
      <c r="W1113" s="109" t="str">
        <f>IF(编辑!AH1113="","",编辑!AH1113)</f>
        <v/>
      </c>
      <c r="X1113" s="109" t="str">
        <f>IF(编辑!AI1113="","",编辑!AI1113)</f>
        <v/>
      </c>
      <c r="Y1113" s="109" t="str">
        <f>IF(编辑!AJ1113="","",编辑!AJ1113)</f>
        <v/>
      </c>
      <c r="Z1113" s="109" t="str">
        <f>IF(编辑!AK1113="","",编辑!AK1113)</f>
        <v/>
      </c>
      <c r="AA1113" s="109" t="str">
        <f>IF(编辑!AM1113="","",编辑!AM1113)</f>
        <v/>
      </c>
      <c r="AB1113" s="109" t="str">
        <f>IF(编辑!AN1113="","",编辑!AN1113)</f>
        <v/>
      </c>
      <c r="AC1113" s="111" t="str">
        <f>IF(编辑!AO1113="","",编辑!AO1113)</f>
        <v/>
      </c>
    </row>
    <row r="1114" spans="1:29">
      <c r="A1114" s="109">
        <f>IF(编辑!A1114="","",编辑!A1114)</f>
        <v>140381</v>
      </c>
      <c r="B1114" s="109" t="str">
        <f>IF(编辑!B1114="","",编辑!B1114)</f>
        <v>通缉任务</v>
      </c>
      <c r="C1114" s="109">
        <f>IF(编辑!I1114="","",编辑!I1114)</f>
        <v>1430</v>
      </c>
      <c r="D1114" s="109">
        <f>IF(编辑!J1114="","",编辑!J1114)</f>
        <v>0</v>
      </c>
      <c r="E1114" s="109" t="str">
        <f>IF(编辑!K1114="","",编辑!K1114)</f>
        <v/>
      </c>
      <c r="F1114" s="109">
        <f>IF(编辑!L1114="","",编辑!L1114)</f>
        <v>3005</v>
      </c>
      <c r="G1114" s="109">
        <f>IF(编辑!N1114="","",编辑!N1114)</f>
        <v>1</v>
      </c>
      <c r="H1114" s="109">
        <f>IF(编辑!O1114="","",编辑!O1114)</f>
        <v>1</v>
      </c>
      <c r="I1114" s="109">
        <f>IF(编辑!P1114="","",编辑!P1114)</f>
        <v>100</v>
      </c>
      <c r="J1114" s="109">
        <f>IF(编辑!Q1114="","",编辑!Q1114)</f>
        <v>3105</v>
      </c>
      <c r="K1114" s="109">
        <f>IF(编辑!S1114="","",编辑!S1114)</f>
        <v>1</v>
      </c>
      <c r="L1114" s="109">
        <f>IF(编辑!T1114="","",编辑!T1114)</f>
        <v>1</v>
      </c>
      <c r="M1114" s="109">
        <f>IF(编辑!U1114="","",编辑!U1114)</f>
        <v>100</v>
      </c>
      <c r="N1114" s="109">
        <f>IF(编辑!V1114="","",编辑!V1114)</f>
        <v>3405</v>
      </c>
      <c r="O1114" s="109">
        <f>IF(编辑!X1114="","",编辑!X1114)</f>
        <v>1</v>
      </c>
      <c r="P1114" s="109">
        <f>IF(编辑!Y1114="","",编辑!Y1114)</f>
        <v>1</v>
      </c>
      <c r="Q1114" s="109">
        <f>IF(编辑!Z1114="","",编辑!Z1114)</f>
        <v>100</v>
      </c>
      <c r="R1114" s="109" t="str">
        <f>IF(编辑!AA1114="","",编辑!AA1114)</f>
        <v/>
      </c>
      <c r="S1114" s="109" t="str">
        <f>IF(编辑!AC1114="","",编辑!AC1114)</f>
        <v/>
      </c>
      <c r="T1114" s="109" t="str">
        <f>IF(编辑!AD1114="","",编辑!AD1114)</f>
        <v/>
      </c>
      <c r="U1114" s="109" t="str">
        <f>IF(编辑!AE1114="","",编辑!AE1114)</f>
        <v/>
      </c>
      <c r="V1114" s="109" t="str">
        <f>IF(编辑!AF1114="","",编辑!AF1114)</f>
        <v/>
      </c>
      <c r="W1114" s="109" t="str">
        <f>IF(编辑!AH1114="","",编辑!AH1114)</f>
        <v/>
      </c>
      <c r="X1114" s="109" t="str">
        <f>IF(编辑!AI1114="","",编辑!AI1114)</f>
        <v/>
      </c>
      <c r="Y1114" s="109" t="str">
        <f>IF(编辑!AJ1114="","",编辑!AJ1114)</f>
        <v/>
      </c>
      <c r="Z1114" s="109" t="str">
        <f>IF(编辑!AK1114="","",编辑!AK1114)</f>
        <v/>
      </c>
      <c r="AA1114" s="109" t="str">
        <f>IF(编辑!AM1114="","",编辑!AM1114)</f>
        <v/>
      </c>
      <c r="AB1114" s="109" t="str">
        <f>IF(编辑!AN1114="","",编辑!AN1114)</f>
        <v/>
      </c>
      <c r="AC1114" s="111" t="str">
        <f>IF(编辑!AO1114="","",编辑!AO1114)</f>
        <v/>
      </c>
    </row>
    <row r="1115" spans="1:29">
      <c r="A1115" s="109">
        <f>IF(编辑!A1115="","",编辑!A1115)</f>
        <v>140382</v>
      </c>
      <c r="B1115" s="109" t="str">
        <f>IF(编辑!B1115="","",编辑!B1115)</f>
        <v>通缉任务</v>
      </c>
      <c r="C1115" s="109">
        <f>IF(编辑!I1115="","",编辑!I1115)</f>
        <v>1430</v>
      </c>
      <c r="D1115" s="109">
        <f>IF(编辑!J1115="","",编辑!J1115)</f>
        <v>0</v>
      </c>
      <c r="E1115" s="109" t="str">
        <f>IF(编辑!K1115="","",编辑!K1115)</f>
        <v/>
      </c>
      <c r="F1115" s="109">
        <f>IF(编辑!L1115="","",编辑!L1115)</f>
        <v>3005</v>
      </c>
      <c r="G1115" s="109">
        <f>IF(编辑!N1115="","",编辑!N1115)</f>
        <v>1</v>
      </c>
      <c r="H1115" s="109">
        <f>IF(编辑!O1115="","",编辑!O1115)</f>
        <v>1</v>
      </c>
      <c r="I1115" s="109">
        <f>IF(编辑!P1115="","",编辑!P1115)</f>
        <v>100</v>
      </c>
      <c r="J1115" s="109">
        <f>IF(编辑!Q1115="","",编辑!Q1115)</f>
        <v>3105</v>
      </c>
      <c r="K1115" s="109">
        <f>IF(编辑!S1115="","",编辑!S1115)</f>
        <v>1</v>
      </c>
      <c r="L1115" s="109">
        <f>IF(编辑!T1115="","",编辑!T1115)</f>
        <v>1</v>
      </c>
      <c r="M1115" s="109">
        <f>IF(编辑!U1115="","",编辑!U1115)</f>
        <v>100</v>
      </c>
      <c r="N1115" s="109">
        <f>IF(编辑!V1115="","",编辑!V1115)</f>
        <v>3405</v>
      </c>
      <c r="O1115" s="109">
        <f>IF(编辑!X1115="","",编辑!X1115)</f>
        <v>1</v>
      </c>
      <c r="P1115" s="109">
        <f>IF(编辑!Y1115="","",编辑!Y1115)</f>
        <v>1</v>
      </c>
      <c r="Q1115" s="109">
        <f>IF(编辑!Z1115="","",编辑!Z1115)</f>
        <v>100</v>
      </c>
      <c r="R1115" s="109" t="str">
        <f>IF(编辑!AA1115="","",编辑!AA1115)</f>
        <v/>
      </c>
      <c r="S1115" s="109" t="str">
        <f>IF(编辑!AC1115="","",编辑!AC1115)</f>
        <v/>
      </c>
      <c r="T1115" s="109" t="str">
        <f>IF(编辑!AD1115="","",编辑!AD1115)</f>
        <v/>
      </c>
      <c r="U1115" s="109" t="str">
        <f>IF(编辑!AE1115="","",编辑!AE1115)</f>
        <v/>
      </c>
      <c r="V1115" s="109" t="str">
        <f>IF(编辑!AF1115="","",编辑!AF1115)</f>
        <v/>
      </c>
      <c r="W1115" s="109" t="str">
        <f>IF(编辑!AH1115="","",编辑!AH1115)</f>
        <v/>
      </c>
      <c r="X1115" s="109" t="str">
        <f>IF(编辑!AI1115="","",编辑!AI1115)</f>
        <v/>
      </c>
      <c r="Y1115" s="109" t="str">
        <f>IF(编辑!AJ1115="","",编辑!AJ1115)</f>
        <v/>
      </c>
      <c r="Z1115" s="109" t="str">
        <f>IF(编辑!AK1115="","",编辑!AK1115)</f>
        <v/>
      </c>
      <c r="AA1115" s="109" t="str">
        <f>IF(编辑!AM1115="","",编辑!AM1115)</f>
        <v/>
      </c>
      <c r="AB1115" s="109" t="str">
        <f>IF(编辑!AN1115="","",编辑!AN1115)</f>
        <v/>
      </c>
      <c r="AC1115" s="111" t="str">
        <f>IF(编辑!AO1115="","",编辑!AO1115)</f>
        <v/>
      </c>
    </row>
    <row r="1116" spans="1:29">
      <c r="A1116" s="109">
        <f>IF(编辑!A1116="","",编辑!A1116)</f>
        <v>140383</v>
      </c>
      <c r="B1116" s="109" t="str">
        <f>IF(编辑!B1116="","",编辑!B1116)</f>
        <v>通缉任务</v>
      </c>
      <c r="C1116" s="109">
        <f>IF(编辑!I1116="","",编辑!I1116)</f>
        <v>1430</v>
      </c>
      <c r="D1116" s="109">
        <f>IF(编辑!J1116="","",编辑!J1116)</f>
        <v>0</v>
      </c>
      <c r="E1116" s="109" t="str">
        <f>IF(编辑!K1116="","",编辑!K1116)</f>
        <v/>
      </c>
      <c r="F1116" s="109">
        <f>IF(编辑!L1116="","",编辑!L1116)</f>
        <v>3005</v>
      </c>
      <c r="G1116" s="109">
        <f>IF(编辑!N1116="","",编辑!N1116)</f>
        <v>1</v>
      </c>
      <c r="H1116" s="109">
        <f>IF(编辑!O1116="","",编辑!O1116)</f>
        <v>1</v>
      </c>
      <c r="I1116" s="109">
        <f>IF(编辑!P1116="","",编辑!P1116)</f>
        <v>100</v>
      </c>
      <c r="J1116" s="109">
        <f>IF(编辑!Q1116="","",编辑!Q1116)</f>
        <v>3105</v>
      </c>
      <c r="K1116" s="109">
        <f>IF(编辑!S1116="","",编辑!S1116)</f>
        <v>1</v>
      </c>
      <c r="L1116" s="109">
        <f>IF(编辑!T1116="","",编辑!T1116)</f>
        <v>1</v>
      </c>
      <c r="M1116" s="109">
        <f>IF(编辑!U1116="","",编辑!U1116)</f>
        <v>100</v>
      </c>
      <c r="N1116" s="109">
        <f>IF(编辑!V1116="","",编辑!V1116)</f>
        <v>3405</v>
      </c>
      <c r="O1116" s="109">
        <f>IF(编辑!X1116="","",编辑!X1116)</f>
        <v>1</v>
      </c>
      <c r="P1116" s="109">
        <f>IF(编辑!Y1116="","",编辑!Y1116)</f>
        <v>1</v>
      </c>
      <c r="Q1116" s="109">
        <f>IF(编辑!Z1116="","",编辑!Z1116)</f>
        <v>100</v>
      </c>
      <c r="R1116" s="109" t="str">
        <f>IF(编辑!AA1116="","",编辑!AA1116)</f>
        <v/>
      </c>
      <c r="S1116" s="109" t="str">
        <f>IF(编辑!AC1116="","",编辑!AC1116)</f>
        <v/>
      </c>
      <c r="T1116" s="109" t="str">
        <f>IF(编辑!AD1116="","",编辑!AD1116)</f>
        <v/>
      </c>
      <c r="U1116" s="109" t="str">
        <f>IF(编辑!AE1116="","",编辑!AE1116)</f>
        <v/>
      </c>
      <c r="V1116" s="109" t="str">
        <f>IF(编辑!AF1116="","",编辑!AF1116)</f>
        <v/>
      </c>
      <c r="W1116" s="109" t="str">
        <f>IF(编辑!AH1116="","",编辑!AH1116)</f>
        <v/>
      </c>
      <c r="X1116" s="109" t="str">
        <f>IF(编辑!AI1116="","",编辑!AI1116)</f>
        <v/>
      </c>
      <c r="Y1116" s="109" t="str">
        <f>IF(编辑!AJ1116="","",编辑!AJ1116)</f>
        <v/>
      </c>
      <c r="Z1116" s="109" t="str">
        <f>IF(编辑!AK1116="","",编辑!AK1116)</f>
        <v/>
      </c>
      <c r="AA1116" s="109" t="str">
        <f>IF(编辑!AM1116="","",编辑!AM1116)</f>
        <v/>
      </c>
      <c r="AB1116" s="109" t="str">
        <f>IF(编辑!AN1116="","",编辑!AN1116)</f>
        <v/>
      </c>
      <c r="AC1116" s="111" t="str">
        <f>IF(编辑!AO1116="","",编辑!AO1116)</f>
        <v/>
      </c>
    </row>
    <row r="1117" spans="1:29">
      <c r="A1117" s="109">
        <f>IF(编辑!A1117="","",编辑!A1117)</f>
        <v>140384</v>
      </c>
      <c r="B1117" s="109" t="str">
        <f>IF(编辑!B1117="","",编辑!B1117)</f>
        <v>通缉任务</v>
      </c>
      <c r="C1117" s="109">
        <f>IF(编辑!I1117="","",编辑!I1117)</f>
        <v>1430</v>
      </c>
      <c r="D1117" s="109">
        <f>IF(编辑!J1117="","",编辑!J1117)</f>
        <v>0</v>
      </c>
      <c r="E1117" s="109" t="str">
        <f>IF(编辑!K1117="","",编辑!K1117)</f>
        <v/>
      </c>
      <c r="F1117" s="109">
        <f>IF(编辑!L1117="","",编辑!L1117)</f>
        <v>3005</v>
      </c>
      <c r="G1117" s="109">
        <f>IF(编辑!N1117="","",编辑!N1117)</f>
        <v>1</v>
      </c>
      <c r="H1117" s="109">
        <f>IF(编辑!O1117="","",编辑!O1117)</f>
        <v>1</v>
      </c>
      <c r="I1117" s="109">
        <f>IF(编辑!P1117="","",编辑!P1117)</f>
        <v>100</v>
      </c>
      <c r="J1117" s="109">
        <f>IF(编辑!Q1117="","",编辑!Q1117)</f>
        <v>3105</v>
      </c>
      <c r="K1117" s="109">
        <f>IF(编辑!S1117="","",编辑!S1117)</f>
        <v>1</v>
      </c>
      <c r="L1117" s="109">
        <f>IF(编辑!T1117="","",编辑!T1117)</f>
        <v>1</v>
      </c>
      <c r="M1117" s="109">
        <f>IF(编辑!U1117="","",编辑!U1117)</f>
        <v>100</v>
      </c>
      <c r="N1117" s="109">
        <f>IF(编辑!V1117="","",编辑!V1117)</f>
        <v>3405</v>
      </c>
      <c r="O1117" s="109">
        <f>IF(编辑!X1117="","",编辑!X1117)</f>
        <v>1</v>
      </c>
      <c r="P1117" s="109">
        <f>IF(编辑!Y1117="","",编辑!Y1117)</f>
        <v>1</v>
      </c>
      <c r="Q1117" s="109">
        <f>IF(编辑!Z1117="","",编辑!Z1117)</f>
        <v>100</v>
      </c>
      <c r="R1117" s="109" t="str">
        <f>IF(编辑!AA1117="","",编辑!AA1117)</f>
        <v/>
      </c>
      <c r="S1117" s="109" t="str">
        <f>IF(编辑!AC1117="","",编辑!AC1117)</f>
        <v/>
      </c>
      <c r="T1117" s="109" t="str">
        <f>IF(编辑!AD1117="","",编辑!AD1117)</f>
        <v/>
      </c>
      <c r="U1117" s="109" t="str">
        <f>IF(编辑!AE1117="","",编辑!AE1117)</f>
        <v/>
      </c>
      <c r="V1117" s="109" t="str">
        <f>IF(编辑!AF1117="","",编辑!AF1117)</f>
        <v/>
      </c>
      <c r="W1117" s="109" t="str">
        <f>IF(编辑!AH1117="","",编辑!AH1117)</f>
        <v/>
      </c>
      <c r="X1117" s="109" t="str">
        <f>IF(编辑!AI1117="","",编辑!AI1117)</f>
        <v/>
      </c>
      <c r="Y1117" s="109" t="str">
        <f>IF(编辑!AJ1117="","",编辑!AJ1117)</f>
        <v/>
      </c>
      <c r="Z1117" s="109" t="str">
        <f>IF(编辑!AK1117="","",编辑!AK1117)</f>
        <v/>
      </c>
      <c r="AA1117" s="109" t="str">
        <f>IF(编辑!AM1117="","",编辑!AM1117)</f>
        <v/>
      </c>
      <c r="AB1117" s="109" t="str">
        <f>IF(编辑!AN1117="","",编辑!AN1117)</f>
        <v/>
      </c>
      <c r="AC1117" s="111" t="str">
        <f>IF(编辑!AO1117="","",编辑!AO1117)</f>
        <v/>
      </c>
    </row>
    <row r="1118" spans="1:29">
      <c r="A1118" s="109">
        <f>IF(编辑!A1118="","",编辑!A1118)</f>
        <v>140385</v>
      </c>
      <c r="B1118" s="109" t="str">
        <f>IF(编辑!B1118="","",编辑!B1118)</f>
        <v>通缉任务</v>
      </c>
      <c r="C1118" s="109">
        <f>IF(编辑!I1118="","",编辑!I1118)</f>
        <v>1430</v>
      </c>
      <c r="D1118" s="109">
        <f>IF(编辑!J1118="","",编辑!J1118)</f>
        <v>0</v>
      </c>
      <c r="E1118" s="109" t="str">
        <f>IF(编辑!K1118="","",编辑!K1118)</f>
        <v/>
      </c>
      <c r="F1118" s="109">
        <f>IF(编辑!L1118="","",编辑!L1118)</f>
        <v>3005</v>
      </c>
      <c r="G1118" s="109">
        <f>IF(编辑!N1118="","",编辑!N1118)</f>
        <v>1</v>
      </c>
      <c r="H1118" s="109">
        <f>IF(编辑!O1118="","",编辑!O1118)</f>
        <v>1</v>
      </c>
      <c r="I1118" s="109">
        <f>IF(编辑!P1118="","",编辑!P1118)</f>
        <v>100</v>
      </c>
      <c r="J1118" s="109">
        <f>IF(编辑!Q1118="","",编辑!Q1118)</f>
        <v>3105</v>
      </c>
      <c r="K1118" s="109">
        <f>IF(编辑!S1118="","",编辑!S1118)</f>
        <v>1</v>
      </c>
      <c r="L1118" s="109">
        <f>IF(编辑!T1118="","",编辑!T1118)</f>
        <v>1</v>
      </c>
      <c r="M1118" s="109">
        <f>IF(编辑!U1118="","",编辑!U1118)</f>
        <v>100</v>
      </c>
      <c r="N1118" s="109">
        <f>IF(编辑!V1118="","",编辑!V1118)</f>
        <v>3405</v>
      </c>
      <c r="O1118" s="109">
        <f>IF(编辑!X1118="","",编辑!X1118)</f>
        <v>1</v>
      </c>
      <c r="P1118" s="109">
        <f>IF(编辑!Y1118="","",编辑!Y1118)</f>
        <v>1</v>
      </c>
      <c r="Q1118" s="109">
        <f>IF(编辑!Z1118="","",编辑!Z1118)</f>
        <v>100</v>
      </c>
      <c r="R1118" s="109" t="str">
        <f>IF(编辑!AA1118="","",编辑!AA1118)</f>
        <v/>
      </c>
      <c r="S1118" s="109" t="str">
        <f>IF(编辑!AC1118="","",编辑!AC1118)</f>
        <v/>
      </c>
      <c r="T1118" s="109" t="str">
        <f>IF(编辑!AD1118="","",编辑!AD1118)</f>
        <v/>
      </c>
      <c r="U1118" s="109" t="str">
        <f>IF(编辑!AE1118="","",编辑!AE1118)</f>
        <v/>
      </c>
      <c r="V1118" s="109" t="str">
        <f>IF(编辑!AF1118="","",编辑!AF1118)</f>
        <v/>
      </c>
      <c r="W1118" s="109" t="str">
        <f>IF(编辑!AH1118="","",编辑!AH1118)</f>
        <v/>
      </c>
      <c r="X1118" s="109" t="str">
        <f>IF(编辑!AI1118="","",编辑!AI1118)</f>
        <v/>
      </c>
      <c r="Y1118" s="109" t="str">
        <f>IF(编辑!AJ1118="","",编辑!AJ1118)</f>
        <v/>
      </c>
      <c r="Z1118" s="109" t="str">
        <f>IF(编辑!AK1118="","",编辑!AK1118)</f>
        <v/>
      </c>
      <c r="AA1118" s="109" t="str">
        <f>IF(编辑!AM1118="","",编辑!AM1118)</f>
        <v/>
      </c>
      <c r="AB1118" s="109" t="str">
        <f>IF(编辑!AN1118="","",编辑!AN1118)</f>
        <v/>
      </c>
      <c r="AC1118" s="111" t="str">
        <f>IF(编辑!AO1118="","",编辑!AO1118)</f>
        <v/>
      </c>
    </row>
    <row r="1119" spans="1:29">
      <c r="A1119" s="109">
        <f>IF(编辑!A1119="","",编辑!A1119)</f>
        <v>140386</v>
      </c>
      <c r="B1119" s="109" t="str">
        <f>IF(编辑!B1119="","",编辑!B1119)</f>
        <v>通缉任务</v>
      </c>
      <c r="C1119" s="109">
        <f>IF(编辑!I1119="","",编辑!I1119)</f>
        <v>1430</v>
      </c>
      <c r="D1119" s="109">
        <f>IF(编辑!J1119="","",编辑!J1119)</f>
        <v>0</v>
      </c>
      <c r="E1119" s="109" t="str">
        <f>IF(编辑!K1119="","",编辑!K1119)</f>
        <v/>
      </c>
      <c r="F1119" s="109">
        <f>IF(编辑!L1119="","",编辑!L1119)</f>
        <v>3005</v>
      </c>
      <c r="G1119" s="109">
        <f>IF(编辑!N1119="","",编辑!N1119)</f>
        <v>1</v>
      </c>
      <c r="H1119" s="109">
        <f>IF(编辑!O1119="","",编辑!O1119)</f>
        <v>1</v>
      </c>
      <c r="I1119" s="109">
        <f>IF(编辑!P1119="","",编辑!P1119)</f>
        <v>100</v>
      </c>
      <c r="J1119" s="109">
        <f>IF(编辑!Q1119="","",编辑!Q1119)</f>
        <v>3105</v>
      </c>
      <c r="K1119" s="109">
        <f>IF(编辑!S1119="","",编辑!S1119)</f>
        <v>1</v>
      </c>
      <c r="L1119" s="109">
        <f>IF(编辑!T1119="","",编辑!T1119)</f>
        <v>1</v>
      </c>
      <c r="M1119" s="109">
        <f>IF(编辑!U1119="","",编辑!U1119)</f>
        <v>100</v>
      </c>
      <c r="N1119" s="109">
        <f>IF(编辑!V1119="","",编辑!V1119)</f>
        <v>3405</v>
      </c>
      <c r="O1119" s="109">
        <f>IF(编辑!X1119="","",编辑!X1119)</f>
        <v>1</v>
      </c>
      <c r="P1119" s="109">
        <f>IF(编辑!Y1119="","",编辑!Y1119)</f>
        <v>1</v>
      </c>
      <c r="Q1119" s="109">
        <f>IF(编辑!Z1119="","",编辑!Z1119)</f>
        <v>100</v>
      </c>
      <c r="R1119" s="109" t="str">
        <f>IF(编辑!AA1119="","",编辑!AA1119)</f>
        <v/>
      </c>
      <c r="S1119" s="109" t="str">
        <f>IF(编辑!AC1119="","",编辑!AC1119)</f>
        <v/>
      </c>
      <c r="T1119" s="109" t="str">
        <f>IF(编辑!AD1119="","",编辑!AD1119)</f>
        <v/>
      </c>
      <c r="U1119" s="109" t="str">
        <f>IF(编辑!AE1119="","",编辑!AE1119)</f>
        <v/>
      </c>
      <c r="V1119" s="109" t="str">
        <f>IF(编辑!AF1119="","",编辑!AF1119)</f>
        <v/>
      </c>
      <c r="W1119" s="109" t="str">
        <f>IF(编辑!AH1119="","",编辑!AH1119)</f>
        <v/>
      </c>
      <c r="X1119" s="109" t="str">
        <f>IF(编辑!AI1119="","",编辑!AI1119)</f>
        <v/>
      </c>
      <c r="Y1119" s="109" t="str">
        <f>IF(编辑!AJ1119="","",编辑!AJ1119)</f>
        <v/>
      </c>
      <c r="Z1119" s="109" t="str">
        <f>IF(编辑!AK1119="","",编辑!AK1119)</f>
        <v/>
      </c>
      <c r="AA1119" s="109" t="str">
        <f>IF(编辑!AM1119="","",编辑!AM1119)</f>
        <v/>
      </c>
      <c r="AB1119" s="109" t="str">
        <f>IF(编辑!AN1119="","",编辑!AN1119)</f>
        <v/>
      </c>
      <c r="AC1119" s="111" t="str">
        <f>IF(编辑!AO1119="","",编辑!AO1119)</f>
        <v/>
      </c>
    </row>
    <row r="1120" spans="1:29">
      <c r="A1120" s="109">
        <f>IF(编辑!A1120="","",编辑!A1120)</f>
        <v>140387</v>
      </c>
      <c r="B1120" s="109" t="str">
        <f>IF(编辑!B1120="","",编辑!B1120)</f>
        <v>通缉任务</v>
      </c>
      <c r="C1120" s="109">
        <f>IF(编辑!I1120="","",编辑!I1120)</f>
        <v>1430</v>
      </c>
      <c r="D1120" s="109">
        <f>IF(编辑!J1120="","",编辑!J1120)</f>
        <v>0</v>
      </c>
      <c r="E1120" s="109" t="str">
        <f>IF(编辑!K1120="","",编辑!K1120)</f>
        <v/>
      </c>
      <c r="F1120" s="109">
        <f>IF(编辑!L1120="","",编辑!L1120)</f>
        <v>3005</v>
      </c>
      <c r="G1120" s="109">
        <f>IF(编辑!N1120="","",编辑!N1120)</f>
        <v>1</v>
      </c>
      <c r="H1120" s="109">
        <f>IF(编辑!O1120="","",编辑!O1120)</f>
        <v>1</v>
      </c>
      <c r="I1120" s="109">
        <f>IF(编辑!P1120="","",编辑!P1120)</f>
        <v>100</v>
      </c>
      <c r="J1120" s="109">
        <f>IF(编辑!Q1120="","",编辑!Q1120)</f>
        <v>3105</v>
      </c>
      <c r="K1120" s="109">
        <f>IF(编辑!S1120="","",编辑!S1120)</f>
        <v>1</v>
      </c>
      <c r="L1120" s="109">
        <f>IF(编辑!T1120="","",编辑!T1120)</f>
        <v>1</v>
      </c>
      <c r="M1120" s="109">
        <f>IF(编辑!U1120="","",编辑!U1120)</f>
        <v>100</v>
      </c>
      <c r="N1120" s="109">
        <f>IF(编辑!V1120="","",编辑!V1120)</f>
        <v>3405</v>
      </c>
      <c r="O1120" s="109">
        <f>IF(编辑!X1120="","",编辑!X1120)</f>
        <v>1</v>
      </c>
      <c r="P1120" s="109">
        <f>IF(编辑!Y1120="","",编辑!Y1120)</f>
        <v>1</v>
      </c>
      <c r="Q1120" s="109">
        <f>IF(编辑!Z1120="","",编辑!Z1120)</f>
        <v>100</v>
      </c>
      <c r="R1120" s="109" t="str">
        <f>IF(编辑!AA1120="","",编辑!AA1120)</f>
        <v/>
      </c>
      <c r="S1120" s="109" t="str">
        <f>IF(编辑!AC1120="","",编辑!AC1120)</f>
        <v/>
      </c>
      <c r="T1120" s="109" t="str">
        <f>IF(编辑!AD1120="","",编辑!AD1120)</f>
        <v/>
      </c>
      <c r="U1120" s="109" t="str">
        <f>IF(编辑!AE1120="","",编辑!AE1120)</f>
        <v/>
      </c>
      <c r="V1120" s="109" t="str">
        <f>IF(编辑!AF1120="","",编辑!AF1120)</f>
        <v/>
      </c>
      <c r="W1120" s="109" t="str">
        <f>IF(编辑!AH1120="","",编辑!AH1120)</f>
        <v/>
      </c>
      <c r="X1120" s="109" t="str">
        <f>IF(编辑!AI1120="","",编辑!AI1120)</f>
        <v/>
      </c>
      <c r="Y1120" s="109" t="str">
        <f>IF(编辑!AJ1120="","",编辑!AJ1120)</f>
        <v/>
      </c>
      <c r="Z1120" s="109" t="str">
        <f>IF(编辑!AK1120="","",编辑!AK1120)</f>
        <v/>
      </c>
      <c r="AA1120" s="109" t="str">
        <f>IF(编辑!AM1120="","",编辑!AM1120)</f>
        <v/>
      </c>
      <c r="AB1120" s="109" t="str">
        <f>IF(编辑!AN1120="","",编辑!AN1120)</f>
        <v/>
      </c>
      <c r="AC1120" s="111" t="str">
        <f>IF(编辑!AO1120="","",编辑!AO1120)</f>
        <v/>
      </c>
    </row>
    <row r="1121" spans="1:29">
      <c r="A1121" s="109">
        <f>IF(编辑!A1121="","",编辑!A1121)</f>
        <v>140388</v>
      </c>
      <c r="B1121" s="109" t="str">
        <f>IF(编辑!B1121="","",编辑!B1121)</f>
        <v>通缉任务</v>
      </c>
      <c r="C1121" s="109">
        <f>IF(编辑!I1121="","",编辑!I1121)</f>
        <v>1430</v>
      </c>
      <c r="D1121" s="109">
        <f>IF(编辑!J1121="","",编辑!J1121)</f>
        <v>0</v>
      </c>
      <c r="E1121" s="109" t="str">
        <f>IF(编辑!K1121="","",编辑!K1121)</f>
        <v/>
      </c>
      <c r="F1121" s="109">
        <f>IF(编辑!L1121="","",编辑!L1121)</f>
        <v>3005</v>
      </c>
      <c r="G1121" s="109">
        <f>IF(编辑!N1121="","",编辑!N1121)</f>
        <v>1</v>
      </c>
      <c r="H1121" s="109">
        <f>IF(编辑!O1121="","",编辑!O1121)</f>
        <v>1</v>
      </c>
      <c r="I1121" s="109">
        <f>IF(编辑!P1121="","",编辑!P1121)</f>
        <v>100</v>
      </c>
      <c r="J1121" s="109">
        <f>IF(编辑!Q1121="","",编辑!Q1121)</f>
        <v>3105</v>
      </c>
      <c r="K1121" s="109">
        <f>IF(编辑!S1121="","",编辑!S1121)</f>
        <v>1</v>
      </c>
      <c r="L1121" s="109">
        <f>IF(编辑!T1121="","",编辑!T1121)</f>
        <v>1</v>
      </c>
      <c r="M1121" s="109">
        <f>IF(编辑!U1121="","",编辑!U1121)</f>
        <v>100</v>
      </c>
      <c r="N1121" s="109">
        <f>IF(编辑!V1121="","",编辑!V1121)</f>
        <v>3405</v>
      </c>
      <c r="O1121" s="109">
        <f>IF(编辑!X1121="","",编辑!X1121)</f>
        <v>1</v>
      </c>
      <c r="P1121" s="109">
        <f>IF(编辑!Y1121="","",编辑!Y1121)</f>
        <v>1</v>
      </c>
      <c r="Q1121" s="109">
        <f>IF(编辑!Z1121="","",编辑!Z1121)</f>
        <v>100</v>
      </c>
      <c r="R1121" s="109" t="str">
        <f>IF(编辑!AA1121="","",编辑!AA1121)</f>
        <v/>
      </c>
      <c r="S1121" s="109" t="str">
        <f>IF(编辑!AC1121="","",编辑!AC1121)</f>
        <v/>
      </c>
      <c r="T1121" s="109" t="str">
        <f>IF(编辑!AD1121="","",编辑!AD1121)</f>
        <v/>
      </c>
      <c r="U1121" s="109" t="str">
        <f>IF(编辑!AE1121="","",编辑!AE1121)</f>
        <v/>
      </c>
      <c r="V1121" s="109" t="str">
        <f>IF(编辑!AF1121="","",编辑!AF1121)</f>
        <v/>
      </c>
      <c r="W1121" s="109" t="str">
        <f>IF(编辑!AH1121="","",编辑!AH1121)</f>
        <v/>
      </c>
      <c r="X1121" s="109" t="str">
        <f>IF(编辑!AI1121="","",编辑!AI1121)</f>
        <v/>
      </c>
      <c r="Y1121" s="109" t="str">
        <f>IF(编辑!AJ1121="","",编辑!AJ1121)</f>
        <v/>
      </c>
      <c r="Z1121" s="109" t="str">
        <f>IF(编辑!AK1121="","",编辑!AK1121)</f>
        <v/>
      </c>
      <c r="AA1121" s="109" t="str">
        <f>IF(编辑!AM1121="","",编辑!AM1121)</f>
        <v/>
      </c>
      <c r="AB1121" s="109" t="str">
        <f>IF(编辑!AN1121="","",编辑!AN1121)</f>
        <v/>
      </c>
      <c r="AC1121" s="111" t="str">
        <f>IF(编辑!AO1121="","",编辑!AO1121)</f>
        <v/>
      </c>
    </row>
    <row r="1122" spans="1:29">
      <c r="A1122" s="109">
        <f>IF(编辑!A1122="","",编辑!A1122)</f>
        <v>140389</v>
      </c>
      <c r="B1122" s="109" t="str">
        <f>IF(编辑!B1122="","",编辑!B1122)</f>
        <v>通缉任务</v>
      </c>
      <c r="C1122" s="109">
        <f>IF(编辑!I1122="","",编辑!I1122)</f>
        <v>1430</v>
      </c>
      <c r="D1122" s="109">
        <f>IF(编辑!J1122="","",编辑!J1122)</f>
        <v>0</v>
      </c>
      <c r="E1122" s="109" t="str">
        <f>IF(编辑!K1122="","",编辑!K1122)</f>
        <v/>
      </c>
      <c r="F1122" s="109">
        <f>IF(编辑!L1122="","",编辑!L1122)</f>
        <v>3005</v>
      </c>
      <c r="G1122" s="109">
        <f>IF(编辑!N1122="","",编辑!N1122)</f>
        <v>1</v>
      </c>
      <c r="H1122" s="109">
        <f>IF(编辑!O1122="","",编辑!O1122)</f>
        <v>1</v>
      </c>
      <c r="I1122" s="109">
        <f>IF(编辑!P1122="","",编辑!P1122)</f>
        <v>100</v>
      </c>
      <c r="J1122" s="109">
        <f>IF(编辑!Q1122="","",编辑!Q1122)</f>
        <v>3105</v>
      </c>
      <c r="K1122" s="109">
        <f>IF(编辑!S1122="","",编辑!S1122)</f>
        <v>1</v>
      </c>
      <c r="L1122" s="109">
        <f>IF(编辑!T1122="","",编辑!T1122)</f>
        <v>1</v>
      </c>
      <c r="M1122" s="109">
        <f>IF(编辑!U1122="","",编辑!U1122)</f>
        <v>100</v>
      </c>
      <c r="N1122" s="109">
        <f>IF(编辑!V1122="","",编辑!V1122)</f>
        <v>3405</v>
      </c>
      <c r="O1122" s="109">
        <f>IF(编辑!X1122="","",编辑!X1122)</f>
        <v>1</v>
      </c>
      <c r="P1122" s="109">
        <f>IF(编辑!Y1122="","",编辑!Y1122)</f>
        <v>1</v>
      </c>
      <c r="Q1122" s="109">
        <f>IF(编辑!Z1122="","",编辑!Z1122)</f>
        <v>100</v>
      </c>
      <c r="R1122" s="109" t="str">
        <f>IF(编辑!AA1122="","",编辑!AA1122)</f>
        <v/>
      </c>
      <c r="S1122" s="109" t="str">
        <f>IF(编辑!AC1122="","",编辑!AC1122)</f>
        <v/>
      </c>
      <c r="T1122" s="109" t="str">
        <f>IF(编辑!AD1122="","",编辑!AD1122)</f>
        <v/>
      </c>
      <c r="U1122" s="109" t="str">
        <f>IF(编辑!AE1122="","",编辑!AE1122)</f>
        <v/>
      </c>
      <c r="V1122" s="109" t="str">
        <f>IF(编辑!AF1122="","",编辑!AF1122)</f>
        <v/>
      </c>
      <c r="W1122" s="109" t="str">
        <f>IF(编辑!AH1122="","",编辑!AH1122)</f>
        <v/>
      </c>
      <c r="X1122" s="109" t="str">
        <f>IF(编辑!AI1122="","",编辑!AI1122)</f>
        <v/>
      </c>
      <c r="Y1122" s="109" t="str">
        <f>IF(编辑!AJ1122="","",编辑!AJ1122)</f>
        <v/>
      </c>
      <c r="Z1122" s="109" t="str">
        <f>IF(编辑!AK1122="","",编辑!AK1122)</f>
        <v/>
      </c>
      <c r="AA1122" s="109" t="str">
        <f>IF(编辑!AM1122="","",编辑!AM1122)</f>
        <v/>
      </c>
      <c r="AB1122" s="109" t="str">
        <f>IF(编辑!AN1122="","",编辑!AN1122)</f>
        <v/>
      </c>
      <c r="AC1122" s="111" t="str">
        <f>IF(编辑!AO1122="","",编辑!AO1122)</f>
        <v/>
      </c>
    </row>
    <row r="1123" spans="1:29">
      <c r="A1123" s="109">
        <f>IF(编辑!A1123="","",编辑!A1123)</f>
        <v>140390</v>
      </c>
      <c r="B1123" s="109" t="str">
        <f>IF(编辑!B1123="","",编辑!B1123)</f>
        <v>通缉任务</v>
      </c>
      <c r="C1123" s="109">
        <f>IF(编辑!I1123="","",编辑!I1123)</f>
        <v>1430</v>
      </c>
      <c r="D1123" s="109">
        <f>IF(编辑!J1123="","",编辑!J1123)</f>
        <v>0</v>
      </c>
      <c r="E1123" s="109" t="str">
        <f>IF(编辑!K1123="","",编辑!K1123)</f>
        <v/>
      </c>
      <c r="F1123" s="109">
        <f>IF(编辑!L1123="","",编辑!L1123)</f>
        <v>3005</v>
      </c>
      <c r="G1123" s="109">
        <f>IF(编辑!N1123="","",编辑!N1123)</f>
        <v>1</v>
      </c>
      <c r="H1123" s="109">
        <f>IF(编辑!O1123="","",编辑!O1123)</f>
        <v>1</v>
      </c>
      <c r="I1123" s="109">
        <f>IF(编辑!P1123="","",编辑!P1123)</f>
        <v>100</v>
      </c>
      <c r="J1123" s="109">
        <f>IF(编辑!Q1123="","",编辑!Q1123)</f>
        <v>3105</v>
      </c>
      <c r="K1123" s="109">
        <f>IF(编辑!S1123="","",编辑!S1123)</f>
        <v>1</v>
      </c>
      <c r="L1123" s="109">
        <f>IF(编辑!T1123="","",编辑!T1123)</f>
        <v>1</v>
      </c>
      <c r="M1123" s="109">
        <f>IF(编辑!U1123="","",编辑!U1123)</f>
        <v>100</v>
      </c>
      <c r="N1123" s="109">
        <f>IF(编辑!V1123="","",编辑!V1123)</f>
        <v>3405</v>
      </c>
      <c r="O1123" s="109">
        <f>IF(编辑!X1123="","",编辑!X1123)</f>
        <v>1</v>
      </c>
      <c r="P1123" s="109">
        <f>IF(编辑!Y1123="","",编辑!Y1123)</f>
        <v>1</v>
      </c>
      <c r="Q1123" s="109">
        <f>IF(编辑!Z1123="","",编辑!Z1123)</f>
        <v>100</v>
      </c>
      <c r="R1123" s="109" t="str">
        <f>IF(编辑!AA1123="","",编辑!AA1123)</f>
        <v/>
      </c>
      <c r="S1123" s="109" t="str">
        <f>IF(编辑!AC1123="","",编辑!AC1123)</f>
        <v/>
      </c>
      <c r="T1123" s="109" t="str">
        <f>IF(编辑!AD1123="","",编辑!AD1123)</f>
        <v/>
      </c>
      <c r="U1123" s="109" t="str">
        <f>IF(编辑!AE1123="","",编辑!AE1123)</f>
        <v/>
      </c>
      <c r="V1123" s="109" t="str">
        <f>IF(编辑!AF1123="","",编辑!AF1123)</f>
        <v/>
      </c>
      <c r="W1123" s="109" t="str">
        <f>IF(编辑!AH1123="","",编辑!AH1123)</f>
        <v/>
      </c>
      <c r="X1123" s="109" t="str">
        <f>IF(编辑!AI1123="","",编辑!AI1123)</f>
        <v/>
      </c>
      <c r="Y1123" s="109" t="str">
        <f>IF(编辑!AJ1123="","",编辑!AJ1123)</f>
        <v/>
      </c>
      <c r="Z1123" s="109" t="str">
        <f>IF(编辑!AK1123="","",编辑!AK1123)</f>
        <v/>
      </c>
      <c r="AA1123" s="109" t="str">
        <f>IF(编辑!AM1123="","",编辑!AM1123)</f>
        <v/>
      </c>
      <c r="AB1123" s="109" t="str">
        <f>IF(编辑!AN1123="","",编辑!AN1123)</f>
        <v/>
      </c>
      <c r="AC1123" s="111" t="str">
        <f>IF(编辑!AO1123="","",编辑!AO1123)</f>
        <v/>
      </c>
    </row>
    <row r="1124" spans="1:29">
      <c r="A1124" s="109">
        <f>IF(编辑!A1124="","",编辑!A1124)</f>
        <v>140391</v>
      </c>
      <c r="B1124" s="109" t="str">
        <f>IF(编辑!B1124="","",编辑!B1124)</f>
        <v>通缉任务</v>
      </c>
      <c r="C1124" s="109">
        <f>IF(编辑!I1124="","",编辑!I1124)</f>
        <v>1800</v>
      </c>
      <c r="D1124" s="109">
        <f>IF(编辑!J1124="","",编辑!J1124)</f>
        <v>0</v>
      </c>
      <c r="E1124" s="109" t="str">
        <f>IF(编辑!K1124="","",编辑!K1124)</f>
        <v/>
      </c>
      <c r="F1124" s="109">
        <f>IF(编辑!L1124="","",编辑!L1124)</f>
        <v>3005</v>
      </c>
      <c r="G1124" s="109">
        <f>IF(编辑!N1124="","",编辑!N1124)</f>
        <v>1</v>
      </c>
      <c r="H1124" s="109">
        <f>IF(编辑!O1124="","",编辑!O1124)</f>
        <v>1</v>
      </c>
      <c r="I1124" s="109">
        <f>IF(编辑!P1124="","",编辑!P1124)</f>
        <v>100</v>
      </c>
      <c r="J1124" s="109">
        <f>IF(编辑!Q1124="","",编辑!Q1124)</f>
        <v>3105</v>
      </c>
      <c r="K1124" s="109">
        <f>IF(编辑!S1124="","",编辑!S1124)</f>
        <v>1</v>
      </c>
      <c r="L1124" s="109">
        <f>IF(编辑!T1124="","",编辑!T1124)</f>
        <v>1</v>
      </c>
      <c r="M1124" s="109">
        <f>IF(编辑!U1124="","",编辑!U1124)</f>
        <v>100</v>
      </c>
      <c r="N1124" s="109">
        <f>IF(编辑!V1124="","",编辑!V1124)</f>
        <v>3405</v>
      </c>
      <c r="O1124" s="109">
        <f>IF(编辑!X1124="","",编辑!X1124)</f>
        <v>1</v>
      </c>
      <c r="P1124" s="109">
        <f>IF(编辑!Y1124="","",编辑!Y1124)</f>
        <v>1</v>
      </c>
      <c r="Q1124" s="109">
        <f>IF(编辑!Z1124="","",编辑!Z1124)</f>
        <v>100</v>
      </c>
      <c r="R1124" s="109" t="str">
        <f>IF(编辑!AA1124="","",编辑!AA1124)</f>
        <v/>
      </c>
      <c r="S1124" s="109" t="str">
        <f>IF(编辑!AC1124="","",编辑!AC1124)</f>
        <v/>
      </c>
      <c r="T1124" s="109" t="str">
        <f>IF(编辑!AD1124="","",编辑!AD1124)</f>
        <v/>
      </c>
      <c r="U1124" s="109" t="str">
        <f>IF(编辑!AE1124="","",编辑!AE1124)</f>
        <v/>
      </c>
      <c r="V1124" s="109" t="str">
        <f>IF(编辑!AF1124="","",编辑!AF1124)</f>
        <v/>
      </c>
      <c r="W1124" s="109" t="str">
        <f>IF(编辑!AH1124="","",编辑!AH1124)</f>
        <v/>
      </c>
      <c r="X1124" s="109" t="str">
        <f>IF(编辑!AI1124="","",编辑!AI1124)</f>
        <v/>
      </c>
      <c r="Y1124" s="109" t="str">
        <f>IF(编辑!AJ1124="","",编辑!AJ1124)</f>
        <v/>
      </c>
      <c r="Z1124" s="109" t="str">
        <f>IF(编辑!AK1124="","",编辑!AK1124)</f>
        <v/>
      </c>
      <c r="AA1124" s="109" t="str">
        <f>IF(编辑!AM1124="","",编辑!AM1124)</f>
        <v/>
      </c>
      <c r="AB1124" s="109" t="str">
        <f>IF(编辑!AN1124="","",编辑!AN1124)</f>
        <v/>
      </c>
      <c r="AC1124" s="111" t="str">
        <f>IF(编辑!AO1124="","",编辑!AO1124)</f>
        <v/>
      </c>
    </row>
    <row r="1125" spans="1:29">
      <c r="A1125" s="109">
        <f>IF(编辑!A1125="","",编辑!A1125)</f>
        <v>140392</v>
      </c>
      <c r="B1125" s="109" t="str">
        <f>IF(编辑!B1125="","",编辑!B1125)</f>
        <v>通缉任务</v>
      </c>
      <c r="C1125" s="109">
        <f>IF(编辑!I1125="","",编辑!I1125)</f>
        <v>1800</v>
      </c>
      <c r="D1125" s="109">
        <f>IF(编辑!J1125="","",编辑!J1125)</f>
        <v>0</v>
      </c>
      <c r="E1125" s="109" t="str">
        <f>IF(编辑!K1125="","",编辑!K1125)</f>
        <v/>
      </c>
      <c r="F1125" s="109">
        <f>IF(编辑!L1125="","",编辑!L1125)</f>
        <v>3005</v>
      </c>
      <c r="G1125" s="109">
        <f>IF(编辑!N1125="","",编辑!N1125)</f>
        <v>1</v>
      </c>
      <c r="H1125" s="109">
        <f>IF(编辑!O1125="","",编辑!O1125)</f>
        <v>1</v>
      </c>
      <c r="I1125" s="109">
        <f>IF(编辑!P1125="","",编辑!P1125)</f>
        <v>100</v>
      </c>
      <c r="J1125" s="109">
        <f>IF(编辑!Q1125="","",编辑!Q1125)</f>
        <v>3105</v>
      </c>
      <c r="K1125" s="109">
        <f>IF(编辑!S1125="","",编辑!S1125)</f>
        <v>1</v>
      </c>
      <c r="L1125" s="109">
        <f>IF(编辑!T1125="","",编辑!T1125)</f>
        <v>1</v>
      </c>
      <c r="M1125" s="109">
        <f>IF(编辑!U1125="","",编辑!U1125)</f>
        <v>100</v>
      </c>
      <c r="N1125" s="109">
        <f>IF(编辑!V1125="","",编辑!V1125)</f>
        <v>3405</v>
      </c>
      <c r="O1125" s="109">
        <f>IF(编辑!X1125="","",编辑!X1125)</f>
        <v>1</v>
      </c>
      <c r="P1125" s="109">
        <f>IF(编辑!Y1125="","",编辑!Y1125)</f>
        <v>1</v>
      </c>
      <c r="Q1125" s="109">
        <f>IF(编辑!Z1125="","",编辑!Z1125)</f>
        <v>100</v>
      </c>
      <c r="R1125" s="109" t="str">
        <f>IF(编辑!AA1125="","",编辑!AA1125)</f>
        <v/>
      </c>
      <c r="S1125" s="109" t="str">
        <f>IF(编辑!AC1125="","",编辑!AC1125)</f>
        <v/>
      </c>
      <c r="T1125" s="109" t="str">
        <f>IF(编辑!AD1125="","",编辑!AD1125)</f>
        <v/>
      </c>
      <c r="U1125" s="109" t="str">
        <f>IF(编辑!AE1125="","",编辑!AE1125)</f>
        <v/>
      </c>
      <c r="V1125" s="109" t="str">
        <f>IF(编辑!AF1125="","",编辑!AF1125)</f>
        <v/>
      </c>
      <c r="W1125" s="109" t="str">
        <f>IF(编辑!AH1125="","",编辑!AH1125)</f>
        <v/>
      </c>
      <c r="X1125" s="109" t="str">
        <f>IF(编辑!AI1125="","",编辑!AI1125)</f>
        <v/>
      </c>
      <c r="Y1125" s="109" t="str">
        <f>IF(编辑!AJ1125="","",编辑!AJ1125)</f>
        <v/>
      </c>
      <c r="Z1125" s="109" t="str">
        <f>IF(编辑!AK1125="","",编辑!AK1125)</f>
        <v/>
      </c>
      <c r="AA1125" s="109" t="str">
        <f>IF(编辑!AM1125="","",编辑!AM1125)</f>
        <v/>
      </c>
      <c r="AB1125" s="109" t="str">
        <f>IF(编辑!AN1125="","",编辑!AN1125)</f>
        <v/>
      </c>
      <c r="AC1125" s="111" t="str">
        <f>IF(编辑!AO1125="","",编辑!AO1125)</f>
        <v/>
      </c>
    </row>
    <row r="1126" spans="1:29">
      <c r="A1126" s="109">
        <f>IF(编辑!A1126="","",编辑!A1126)</f>
        <v>140393</v>
      </c>
      <c r="B1126" s="109" t="str">
        <f>IF(编辑!B1126="","",编辑!B1126)</f>
        <v>通缉任务</v>
      </c>
      <c r="C1126" s="109">
        <f>IF(编辑!I1126="","",编辑!I1126)</f>
        <v>1800</v>
      </c>
      <c r="D1126" s="109">
        <f>IF(编辑!J1126="","",编辑!J1126)</f>
        <v>0</v>
      </c>
      <c r="E1126" s="109" t="str">
        <f>IF(编辑!K1126="","",编辑!K1126)</f>
        <v/>
      </c>
      <c r="F1126" s="109">
        <f>IF(编辑!L1126="","",编辑!L1126)</f>
        <v>3005</v>
      </c>
      <c r="G1126" s="109">
        <f>IF(编辑!N1126="","",编辑!N1126)</f>
        <v>1</v>
      </c>
      <c r="H1126" s="109">
        <f>IF(编辑!O1126="","",编辑!O1126)</f>
        <v>1</v>
      </c>
      <c r="I1126" s="109">
        <f>IF(编辑!P1126="","",编辑!P1126)</f>
        <v>100</v>
      </c>
      <c r="J1126" s="109">
        <f>IF(编辑!Q1126="","",编辑!Q1126)</f>
        <v>3105</v>
      </c>
      <c r="K1126" s="109">
        <f>IF(编辑!S1126="","",编辑!S1126)</f>
        <v>1</v>
      </c>
      <c r="L1126" s="109">
        <f>IF(编辑!T1126="","",编辑!T1126)</f>
        <v>1</v>
      </c>
      <c r="M1126" s="109">
        <f>IF(编辑!U1126="","",编辑!U1126)</f>
        <v>100</v>
      </c>
      <c r="N1126" s="109">
        <f>IF(编辑!V1126="","",编辑!V1126)</f>
        <v>3405</v>
      </c>
      <c r="O1126" s="109">
        <f>IF(编辑!X1126="","",编辑!X1126)</f>
        <v>1</v>
      </c>
      <c r="P1126" s="109">
        <f>IF(编辑!Y1126="","",编辑!Y1126)</f>
        <v>1</v>
      </c>
      <c r="Q1126" s="109">
        <f>IF(编辑!Z1126="","",编辑!Z1126)</f>
        <v>100</v>
      </c>
      <c r="R1126" s="109" t="str">
        <f>IF(编辑!AA1126="","",编辑!AA1126)</f>
        <v/>
      </c>
      <c r="S1126" s="109" t="str">
        <f>IF(编辑!AC1126="","",编辑!AC1126)</f>
        <v/>
      </c>
      <c r="T1126" s="109" t="str">
        <f>IF(编辑!AD1126="","",编辑!AD1126)</f>
        <v/>
      </c>
      <c r="U1126" s="109" t="str">
        <f>IF(编辑!AE1126="","",编辑!AE1126)</f>
        <v/>
      </c>
      <c r="V1126" s="109" t="str">
        <f>IF(编辑!AF1126="","",编辑!AF1126)</f>
        <v/>
      </c>
      <c r="W1126" s="109" t="str">
        <f>IF(编辑!AH1126="","",编辑!AH1126)</f>
        <v/>
      </c>
      <c r="X1126" s="109" t="str">
        <f>IF(编辑!AI1126="","",编辑!AI1126)</f>
        <v/>
      </c>
      <c r="Y1126" s="109" t="str">
        <f>IF(编辑!AJ1126="","",编辑!AJ1126)</f>
        <v/>
      </c>
      <c r="Z1126" s="109" t="str">
        <f>IF(编辑!AK1126="","",编辑!AK1126)</f>
        <v/>
      </c>
      <c r="AA1126" s="109" t="str">
        <f>IF(编辑!AM1126="","",编辑!AM1126)</f>
        <v/>
      </c>
      <c r="AB1126" s="109" t="str">
        <f>IF(编辑!AN1126="","",编辑!AN1126)</f>
        <v/>
      </c>
      <c r="AC1126" s="111" t="str">
        <f>IF(编辑!AO1126="","",编辑!AO1126)</f>
        <v/>
      </c>
    </row>
    <row r="1127" spans="1:29">
      <c r="A1127" s="109">
        <f>IF(编辑!A1127="","",编辑!A1127)</f>
        <v>140394</v>
      </c>
      <c r="B1127" s="109" t="str">
        <f>IF(编辑!B1127="","",编辑!B1127)</f>
        <v>通缉任务</v>
      </c>
      <c r="C1127" s="109">
        <f>IF(编辑!I1127="","",编辑!I1127)</f>
        <v>1800</v>
      </c>
      <c r="D1127" s="109">
        <f>IF(编辑!J1127="","",编辑!J1127)</f>
        <v>0</v>
      </c>
      <c r="E1127" s="109" t="str">
        <f>IF(编辑!K1127="","",编辑!K1127)</f>
        <v/>
      </c>
      <c r="F1127" s="109">
        <f>IF(编辑!L1127="","",编辑!L1127)</f>
        <v>3005</v>
      </c>
      <c r="G1127" s="109">
        <f>IF(编辑!N1127="","",编辑!N1127)</f>
        <v>1</v>
      </c>
      <c r="H1127" s="109">
        <f>IF(编辑!O1127="","",编辑!O1127)</f>
        <v>1</v>
      </c>
      <c r="I1127" s="109">
        <f>IF(编辑!P1127="","",编辑!P1127)</f>
        <v>100</v>
      </c>
      <c r="J1127" s="109">
        <f>IF(编辑!Q1127="","",编辑!Q1127)</f>
        <v>3105</v>
      </c>
      <c r="K1127" s="109">
        <f>IF(编辑!S1127="","",编辑!S1127)</f>
        <v>1</v>
      </c>
      <c r="L1127" s="109">
        <f>IF(编辑!T1127="","",编辑!T1127)</f>
        <v>1</v>
      </c>
      <c r="M1127" s="109">
        <f>IF(编辑!U1127="","",编辑!U1127)</f>
        <v>100</v>
      </c>
      <c r="N1127" s="109">
        <f>IF(编辑!V1127="","",编辑!V1127)</f>
        <v>3405</v>
      </c>
      <c r="O1127" s="109">
        <f>IF(编辑!X1127="","",编辑!X1127)</f>
        <v>1</v>
      </c>
      <c r="P1127" s="109">
        <f>IF(编辑!Y1127="","",编辑!Y1127)</f>
        <v>1</v>
      </c>
      <c r="Q1127" s="109">
        <f>IF(编辑!Z1127="","",编辑!Z1127)</f>
        <v>100</v>
      </c>
      <c r="R1127" s="109" t="str">
        <f>IF(编辑!AA1127="","",编辑!AA1127)</f>
        <v/>
      </c>
      <c r="S1127" s="109" t="str">
        <f>IF(编辑!AC1127="","",编辑!AC1127)</f>
        <v/>
      </c>
      <c r="T1127" s="109" t="str">
        <f>IF(编辑!AD1127="","",编辑!AD1127)</f>
        <v/>
      </c>
      <c r="U1127" s="109" t="str">
        <f>IF(编辑!AE1127="","",编辑!AE1127)</f>
        <v/>
      </c>
      <c r="V1127" s="109" t="str">
        <f>IF(编辑!AF1127="","",编辑!AF1127)</f>
        <v/>
      </c>
      <c r="W1127" s="109" t="str">
        <f>IF(编辑!AH1127="","",编辑!AH1127)</f>
        <v/>
      </c>
      <c r="X1127" s="109" t="str">
        <f>IF(编辑!AI1127="","",编辑!AI1127)</f>
        <v/>
      </c>
      <c r="Y1127" s="109" t="str">
        <f>IF(编辑!AJ1127="","",编辑!AJ1127)</f>
        <v/>
      </c>
      <c r="Z1127" s="109" t="str">
        <f>IF(编辑!AK1127="","",编辑!AK1127)</f>
        <v/>
      </c>
      <c r="AA1127" s="109" t="str">
        <f>IF(编辑!AM1127="","",编辑!AM1127)</f>
        <v/>
      </c>
      <c r="AB1127" s="109" t="str">
        <f>IF(编辑!AN1127="","",编辑!AN1127)</f>
        <v/>
      </c>
      <c r="AC1127" s="111" t="str">
        <f>IF(编辑!AO1127="","",编辑!AO1127)</f>
        <v/>
      </c>
    </row>
    <row r="1128" spans="1:29">
      <c r="A1128" s="109">
        <f>IF(编辑!A1128="","",编辑!A1128)</f>
        <v>140395</v>
      </c>
      <c r="B1128" s="109" t="str">
        <f>IF(编辑!B1128="","",编辑!B1128)</f>
        <v>通缉任务</v>
      </c>
      <c r="C1128" s="109">
        <f>IF(编辑!I1128="","",编辑!I1128)</f>
        <v>1800</v>
      </c>
      <c r="D1128" s="109">
        <f>IF(编辑!J1128="","",编辑!J1128)</f>
        <v>0</v>
      </c>
      <c r="E1128" s="109" t="str">
        <f>IF(编辑!K1128="","",编辑!K1128)</f>
        <v/>
      </c>
      <c r="F1128" s="109">
        <f>IF(编辑!L1128="","",编辑!L1128)</f>
        <v>3005</v>
      </c>
      <c r="G1128" s="109">
        <f>IF(编辑!N1128="","",编辑!N1128)</f>
        <v>1</v>
      </c>
      <c r="H1128" s="109">
        <f>IF(编辑!O1128="","",编辑!O1128)</f>
        <v>1</v>
      </c>
      <c r="I1128" s="109">
        <f>IF(编辑!P1128="","",编辑!P1128)</f>
        <v>100</v>
      </c>
      <c r="J1128" s="109">
        <f>IF(编辑!Q1128="","",编辑!Q1128)</f>
        <v>3105</v>
      </c>
      <c r="K1128" s="109">
        <f>IF(编辑!S1128="","",编辑!S1128)</f>
        <v>1</v>
      </c>
      <c r="L1128" s="109">
        <f>IF(编辑!T1128="","",编辑!T1128)</f>
        <v>1</v>
      </c>
      <c r="M1128" s="109">
        <f>IF(编辑!U1128="","",编辑!U1128)</f>
        <v>100</v>
      </c>
      <c r="N1128" s="109">
        <f>IF(编辑!V1128="","",编辑!V1128)</f>
        <v>3405</v>
      </c>
      <c r="O1128" s="109">
        <f>IF(编辑!X1128="","",编辑!X1128)</f>
        <v>1</v>
      </c>
      <c r="P1128" s="109">
        <f>IF(编辑!Y1128="","",编辑!Y1128)</f>
        <v>1</v>
      </c>
      <c r="Q1128" s="109">
        <f>IF(编辑!Z1128="","",编辑!Z1128)</f>
        <v>100</v>
      </c>
      <c r="R1128" s="109" t="str">
        <f>IF(编辑!AA1128="","",编辑!AA1128)</f>
        <v/>
      </c>
      <c r="S1128" s="109" t="str">
        <f>IF(编辑!AC1128="","",编辑!AC1128)</f>
        <v/>
      </c>
      <c r="T1128" s="109" t="str">
        <f>IF(编辑!AD1128="","",编辑!AD1128)</f>
        <v/>
      </c>
      <c r="U1128" s="109" t="str">
        <f>IF(编辑!AE1128="","",编辑!AE1128)</f>
        <v/>
      </c>
      <c r="V1128" s="109" t="str">
        <f>IF(编辑!AF1128="","",编辑!AF1128)</f>
        <v/>
      </c>
      <c r="W1128" s="109" t="str">
        <f>IF(编辑!AH1128="","",编辑!AH1128)</f>
        <v/>
      </c>
      <c r="X1128" s="109" t="str">
        <f>IF(编辑!AI1128="","",编辑!AI1128)</f>
        <v/>
      </c>
      <c r="Y1128" s="109" t="str">
        <f>IF(编辑!AJ1128="","",编辑!AJ1128)</f>
        <v/>
      </c>
      <c r="Z1128" s="109" t="str">
        <f>IF(编辑!AK1128="","",编辑!AK1128)</f>
        <v/>
      </c>
      <c r="AA1128" s="109" t="str">
        <f>IF(编辑!AM1128="","",编辑!AM1128)</f>
        <v/>
      </c>
      <c r="AB1128" s="109" t="str">
        <f>IF(编辑!AN1128="","",编辑!AN1128)</f>
        <v/>
      </c>
      <c r="AC1128" s="111" t="str">
        <f>IF(编辑!AO1128="","",编辑!AO1128)</f>
        <v/>
      </c>
    </row>
    <row r="1129" spans="1:29">
      <c r="A1129" s="109">
        <f>IF(编辑!A1129="","",编辑!A1129)</f>
        <v>140396</v>
      </c>
      <c r="B1129" s="109" t="str">
        <f>IF(编辑!B1129="","",编辑!B1129)</f>
        <v>通缉任务</v>
      </c>
      <c r="C1129" s="109">
        <f>IF(编辑!I1129="","",编辑!I1129)</f>
        <v>1800</v>
      </c>
      <c r="D1129" s="109">
        <f>IF(编辑!J1129="","",编辑!J1129)</f>
        <v>0</v>
      </c>
      <c r="E1129" s="109" t="str">
        <f>IF(编辑!K1129="","",编辑!K1129)</f>
        <v/>
      </c>
      <c r="F1129" s="109">
        <f>IF(编辑!L1129="","",编辑!L1129)</f>
        <v>3005</v>
      </c>
      <c r="G1129" s="109">
        <f>IF(编辑!N1129="","",编辑!N1129)</f>
        <v>1</v>
      </c>
      <c r="H1129" s="109">
        <f>IF(编辑!O1129="","",编辑!O1129)</f>
        <v>1</v>
      </c>
      <c r="I1129" s="109">
        <f>IF(编辑!P1129="","",编辑!P1129)</f>
        <v>100</v>
      </c>
      <c r="J1129" s="109">
        <f>IF(编辑!Q1129="","",编辑!Q1129)</f>
        <v>3105</v>
      </c>
      <c r="K1129" s="109">
        <f>IF(编辑!S1129="","",编辑!S1129)</f>
        <v>1</v>
      </c>
      <c r="L1129" s="109">
        <f>IF(编辑!T1129="","",编辑!T1129)</f>
        <v>1</v>
      </c>
      <c r="M1129" s="109">
        <f>IF(编辑!U1129="","",编辑!U1129)</f>
        <v>100</v>
      </c>
      <c r="N1129" s="109">
        <f>IF(编辑!V1129="","",编辑!V1129)</f>
        <v>3405</v>
      </c>
      <c r="O1129" s="109">
        <f>IF(编辑!X1129="","",编辑!X1129)</f>
        <v>1</v>
      </c>
      <c r="P1129" s="109">
        <f>IF(编辑!Y1129="","",编辑!Y1129)</f>
        <v>1</v>
      </c>
      <c r="Q1129" s="109">
        <f>IF(编辑!Z1129="","",编辑!Z1129)</f>
        <v>100</v>
      </c>
      <c r="R1129" s="109" t="str">
        <f>IF(编辑!AA1129="","",编辑!AA1129)</f>
        <v/>
      </c>
      <c r="S1129" s="109" t="str">
        <f>IF(编辑!AC1129="","",编辑!AC1129)</f>
        <v/>
      </c>
      <c r="T1129" s="109" t="str">
        <f>IF(编辑!AD1129="","",编辑!AD1129)</f>
        <v/>
      </c>
      <c r="U1129" s="109" t="str">
        <f>IF(编辑!AE1129="","",编辑!AE1129)</f>
        <v/>
      </c>
      <c r="V1129" s="109" t="str">
        <f>IF(编辑!AF1129="","",编辑!AF1129)</f>
        <v/>
      </c>
      <c r="W1129" s="109" t="str">
        <f>IF(编辑!AH1129="","",编辑!AH1129)</f>
        <v/>
      </c>
      <c r="X1129" s="109" t="str">
        <f>IF(编辑!AI1129="","",编辑!AI1129)</f>
        <v/>
      </c>
      <c r="Y1129" s="109" t="str">
        <f>IF(编辑!AJ1129="","",编辑!AJ1129)</f>
        <v/>
      </c>
      <c r="Z1129" s="109" t="str">
        <f>IF(编辑!AK1129="","",编辑!AK1129)</f>
        <v/>
      </c>
      <c r="AA1129" s="109" t="str">
        <f>IF(编辑!AM1129="","",编辑!AM1129)</f>
        <v/>
      </c>
      <c r="AB1129" s="109" t="str">
        <f>IF(编辑!AN1129="","",编辑!AN1129)</f>
        <v/>
      </c>
      <c r="AC1129" s="111" t="str">
        <f>IF(编辑!AO1129="","",编辑!AO1129)</f>
        <v/>
      </c>
    </row>
    <row r="1130" spans="1:29">
      <c r="A1130" s="109">
        <f>IF(编辑!A1130="","",编辑!A1130)</f>
        <v>140397</v>
      </c>
      <c r="B1130" s="109" t="str">
        <f>IF(编辑!B1130="","",编辑!B1130)</f>
        <v>通缉任务</v>
      </c>
      <c r="C1130" s="109">
        <f>IF(编辑!I1130="","",编辑!I1130)</f>
        <v>1800</v>
      </c>
      <c r="D1130" s="109">
        <f>IF(编辑!J1130="","",编辑!J1130)</f>
        <v>0</v>
      </c>
      <c r="E1130" s="109" t="str">
        <f>IF(编辑!K1130="","",编辑!K1130)</f>
        <v/>
      </c>
      <c r="F1130" s="109">
        <f>IF(编辑!L1130="","",编辑!L1130)</f>
        <v>3005</v>
      </c>
      <c r="G1130" s="109">
        <f>IF(编辑!N1130="","",编辑!N1130)</f>
        <v>1</v>
      </c>
      <c r="H1130" s="109">
        <f>IF(编辑!O1130="","",编辑!O1130)</f>
        <v>1</v>
      </c>
      <c r="I1130" s="109">
        <f>IF(编辑!P1130="","",编辑!P1130)</f>
        <v>100</v>
      </c>
      <c r="J1130" s="109">
        <f>IF(编辑!Q1130="","",编辑!Q1130)</f>
        <v>3105</v>
      </c>
      <c r="K1130" s="109">
        <f>IF(编辑!S1130="","",编辑!S1130)</f>
        <v>1</v>
      </c>
      <c r="L1130" s="109">
        <f>IF(编辑!T1130="","",编辑!T1130)</f>
        <v>1</v>
      </c>
      <c r="M1130" s="109">
        <f>IF(编辑!U1130="","",编辑!U1130)</f>
        <v>100</v>
      </c>
      <c r="N1130" s="109">
        <f>IF(编辑!V1130="","",编辑!V1130)</f>
        <v>3405</v>
      </c>
      <c r="O1130" s="109">
        <f>IF(编辑!X1130="","",编辑!X1130)</f>
        <v>1</v>
      </c>
      <c r="P1130" s="109">
        <f>IF(编辑!Y1130="","",编辑!Y1130)</f>
        <v>1</v>
      </c>
      <c r="Q1130" s="109">
        <f>IF(编辑!Z1130="","",编辑!Z1130)</f>
        <v>100</v>
      </c>
      <c r="R1130" s="109" t="str">
        <f>IF(编辑!AA1130="","",编辑!AA1130)</f>
        <v/>
      </c>
      <c r="S1130" s="109" t="str">
        <f>IF(编辑!AC1130="","",编辑!AC1130)</f>
        <v/>
      </c>
      <c r="T1130" s="109" t="str">
        <f>IF(编辑!AD1130="","",编辑!AD1130)</f>
        <v/>
      </c>
      <c r="U1130" s="109" t="str">
        <f>IF(编辑!AE1130="","",编辑!AE1130)</f>
        <v/>
      </c>
      <c r="V1130" s="109" t="str">
        <f>IF(编辑!AF1130="","",编辑!AF1130)</f>
        <v/>
      </c>
      <c r="W1130" s="109" t="str">
        <f>IF(编辑!AH1130="","",编辑!AH1130)</f>
        <v/>
      </c>
      <c r="X1130" s="109" t="str">
        <f>IF(编辑!AI1130="","",编辑!AI1130)</f>
        <v/>
      </c>
      <c r="Y1130" s="109" t="str">
        <f>IF(编辑!AJ1130="","",编辑!AJ1130)</f>
        <v/>
      </c>
      <c r="Z1130" s="109" t="str">
        <f>IF(编辑!AK1130="","",编辑!AK1130)</f>
        <v/>
      </c>
      <c r="AA1130" s="109" t="str">
        <f>IF(编辑!AM1130="","",编辑!AM1130)</f>
        <v/>
      </c>
      <c r="AB1130" s="109" t="str">
        <f>IF(编辑!AN1130="","",编辑!AN1130)</f>
        <v/>
      </c>
      <c r="AC1130" s="111" t="str">
        <f>IF(编辑!AO1130="","",编辑!AO1130)</f>
        <v/>
      </c>
    </row>
    <row r="1131" spans="1:29">
      <c r="A1131" s="109">
        <f>IF(编辑!A1131="","",编辑!A1131)</f>
        <v>140398</v>
      </c>
      <c r="B1131" s="109" t="str">
        <f>IF(编辑!B1131="","",编辑!B1131)</f>
        <v>通缉任务</v>
      </c>
      <c r="C1131" s="109">
        <f>IF(编辑!I1131="","",编辑!I1131)</f>
        <v>1800</v>
      </c>
      <c r="D1131" s="109">
        <f>IF(编辑!J1131="","",编辑!J1131)</f>
        <v>0</v>
      </c>
      <c r="E1131" s="109" t="str">
        <f>IF(编辑!K1131="","",编辑!K1131)</f>
        <v/>
      </c>
      <c r="F1131" s="109">
        <f>IF(编辑!L1131="","",编辑!L1131)</f>
        <v>3005</v>
      </c>
      <c r="G1131" s="109">
        <f>IF(编辑!N1131="","",编辑!N1131)</f>
        <v>1</v>
      </c>
      <c r="H1131" s="109">
        <f>IF(编辑!O1131="","",编辑!O1131)</f>
        <v>1</v>
      </c>
      <c r="I1131" s="109">
        <f>IF(编辑!P1131="","",编辑!P1131)</f>
        <v>100</v>
      </c>
      <c r="J1131" s="109">
        <f>IF(编辑!Q1131="","",编辑!Q1131)</f>
        <v>3105</v>
      </c>
      <c r="K1131" s="109">
        <f>IF(编辑!S1131="","",编辑!S1131)</f>
        <v>1</v>
      </c>
      <c r="L1131" s="109">
        <f>IF(编辑!T1131="","",编辑!T1131)</f>
        <v>1</v>
      </c>
      <c r="M1131" s="109">
        <f>IF(编辑!U1131="","",编辑!U1131)</f>
        <v>100</v>
      </c>
      <c r="N1131" s="109">
        <f>IF(编辑!V1131="","",编辑!V1131)</f>
        <v>3405</v>
      </c>
      <c r="O1131" s="109">
        <f>IF(编辑!X1131="","",编辑!X1131)</f>
        <v>1</v>
      </c>
      <c r="P1131" s="109">
        <f>IF(编辑!Y1131="","",编辑!Y1131)</f>
        <v>1</v>
      </c>
      <c r="Q1131" s="109">
        <f>IF(编辑!Z1131="","",编辑!Z1131)</f>
        <v>100</v>
      </c>
      <c r="R1131" s="109" t="str">
        <f>IF(编辑!AA1131="","",编辑!AA1131)</f>
        <v/>
      </c>
      <c r="S1131" s="109" t="str">
        <f>IF(编辑!AC1131="","",编辑!AC1131)</f>
        <v/>
      </c>
      <c r="T1131" s="109" t="str">
        <f>IF(编辑!AD1131="","",编辑!AD1131)</f>
        <v/>
      </c>
      <c r="U1131" s="109" t="str">
        <f>IF(编辑!AE1131="","",编辑!AE1131)</f>
        <v/>
      </c>
      <c r="V1131" s="109" t="str">
        <f>IF(编辑!AF1131="","",编辑!AF1131)</f>
        <v/>
      </c>
      <c r="W1131" s="109" t="str">
        <f>IF(编辑!AH1131="","",编辑!AH1131)</f>
        <v/>
      </c>
      <c r="X1131" s="109" t="str">
        <f>IF(编辑!AI1131="","",编辑!AI1131)</f>
        <v/>
      </c>
      <c r="Y1131" s="109" t="str">
        <f>IF(编辑!AJ1131="","",编辑!AJ1131)</f>
        <v/>
      </c>
      <c r="Z1131" s="109" t="str">
        <f>IF(编辑!AK1131="","",编辑!AK1131)</f>
        <v/>
      </c>
      <c r="AA1131" s="109" t="str">
        <f>IF(编辑!AM1131="","",编辑!AM1131)</f>
        <v/>
      </c>
      <c r="AB1131" s="109" t="str">
        <f>IF(编辑!AN1131="","",编辑!AN1131)</f>
        <v/>
      </c>
      <c r="AC1131" s="111" t="str">
        <f>IF(编辑!AO1131="","",编辑!AO1131)</f>
        <v/>
      </c>
    </row>
    <row r="1132" spans="1:29">
      <c r="A1132" s="109">
        <f>IF(编辑!A1132="","",编辑!A1132)</f>
        <v>140399</v>
      </c>
      <c r="B1132" s="109" t="str">
        <f>IF(编辑!B1132="","",编辑!B1132)</f>
        <v>通缉任务</v>
      </c>
      <c r="C1132" s="109">
        <f>IF(编辑!I1132="","",编辑!I1132)</f>
        <v>1800</v>
      </c>
      <c r="D1132" s="109">
        <f>IF(编辑!J1132="","",编辑!J1132)</f>
        <v>0</v>
      </c>
      <c r="E1132" s="109" t="str">
        <f>IF(编辑!K1132="","",编辑!K1132)</f>
        <v/>
      </c>
      <c r="F1132" s="109">
        <f>IF(编辑!L1132="","",编辑!L1132)</f>
        <v>3005</v>
      </c>
      <c r="G1132" s="109">
        <f>IF(编辑!N1132="","",编辑!N1132)</f>
        <v>1</v>
      </c>
      <c r="H1132" s="109">
        <f>IF(编辑!O1132="","",编辑!O1132)</f>
        <v>1</v>
      </c>
      <c r="I1132" s="109">
        <f>IF(编辑!P1132="","",编辑!P1132)</f>
        <v>100</v>
      </c>
      <c r="J1132" s="109">
        <f>IF(编辑!Q1132="","",编辑!Q1132)</f>
        <v>3105</v>
      </c>
      <c r="K1132" s="109">
        <f>IF(编辑!S1132="","",编辑!S1132)</f>
        <v>1</v>
      </c>
      <c r="L1132" s="109">
        <f>IF(编辑!T1132="","",编辑!T1132)</f>
        <v>1</v>
      </c>
      <c r="M1132" s="109">
        <f>IF(编辑!U1132="","",编辑!U1132)</f>
        <v>100</v>
      </c>
      <c r="N1132" s="109">
        <f>IF(编辑!V1132="","",编辑!V1132)</f>
        <v>3405</v>
      </c>
      <c r="O1132" s="109">
        <f>IF(编辑!X1132="","",编辑!X1132)</f>
        <v>1</v>
      </c>
      <c r="P1132" s="109">
        <f>IF(编辑!Y1132="","",编辑!Y1132)</f>
        <v>1</v>
      </c>
      <c r="Q1132" s="109">
        <f>IF(编辑!Z1132="","",编辑!Z1132)</f>
        <v>100</v>
      </c>
      <c r="R1132" s="109" t="str">
        <f>IF(编辑!AA1132="","",编辑!AA1132)</f>
        <v/>
      </c>
      <c r="S1132" s="109" t="str">
        <f>IF(编辑!AC1132="","",编辑!AC1132)</f>
        <v/>
      </c>
      <c r="T1132" s="109" t="str">
        <f>IF(编辑!AD1132="","",编辑!AD1132)</f>
        <v/>
      </c>
      <c r="U1132" s="109" t="str">
        <f>IF(编辑!AE1132="","",编辑!AE1132)</f>
        <v/>
      </c>
      <c r="V1132" s="109" t="str">
        <f>IF(编辑!AF1132="","",编辑!AF1132)</f>
        <v/>
      </c>
      <c r="W1132" s="109" t="str">
        <f>IF(编辑!AH1132="","",编辑!AH1132)</f>
        <v/>
      </c>
      <c r="X1132" s="109" t="str">
        <f>IF(编辑!AI1132="","",编辑!AI1132)</f>
        <v/>
      </c>
      <c r="Y1132" s="109" t="str">
        <f>IF(编辑!AJ1132="","",编辑!AJ1132)</f>
        <v/>
      </c>
      <c r="Z1132" s="109" t="str">
        <f>IF(编辑!AK1132="","",编辑!AK1132)</f>
        <v/>
      </c>
      <c r="AA1132" s="109" t="str">
        <f>IF(编辑!AM1132="","",编辑!AM1132)</f>
        <v/>
      </c>
      <c r="AB1132" s="109" t="str">
        <f>IF(编辑!AN1132="","",编辑!AN1132)</f>
        <v/>
      </c>
      <c r="AC1132" s="111" t="str">
        <f>IF(编辑!AO1132="","",编辑!AO1132)</f>
        <v/>
      </c>
    </row>
    <row r="1133" spans="1:29">
      <c r="A1133" s="109">
        <f>IF(编辑!A1133="","",编辑!A1133)</f>
        <v>140400</v>
      </c>
      <c r="B1133" s="109" t="str">
        <f>IF(编辑!B1133="","",编辑!B1133)</f>
        <v>通缉任务</v>
      </c>
      <c r="C1133" s="109">
        <f>IF(编辑!I1133="","",编辑!I1133)</f>
        <v>1800</v>
      </c>
      <c r="D1133" s="109">
        <f>IF(编辑!J1133="","",编辑!J1133)</f>
        <v>0</v>
      </c>
      <c r="E1133" s="109" t="str">
        <f>IF(编辑!K1133="","",编辑!K1133)</f>
        <v/>
      </c>
      <c r="F1133" s="109">
        <f>IF(编辑!L1133="","",编辑!L1133)</f>
        <v>3005</v>
      </c>
      <c r="G1133" s="109">
        <f>IF(编辑!N1133="","",编辑!N1133)</f>
        <v>1</v>
      </c>
      <c r="H1133" s="109">
        <f>IF(编辑!O1133="","",编辑!O1133)</f>
        <v>1</v>
      </c>
      <c r="I1133" s="109">
        <f>IF(编辑!P1133="","",编辑!P1133)</f>
        <v>100</v>
      </c>
      <c r="J1133" s="109">
        <f>IF(编辑!Q1133="","",编辑!Q1133)</f>
        <v>3105</v>
      </c>
      <c r="K1133" s="109">
        <f>IF(编辑!S1133="","",编辑!S1133)</f>
        <v>1</v>
      </c>
      <c r="L1133" s="109">
        <f>IF(编辑!T1133="","",编辑!T1133)</f>
        <v>1</v>
      </c>
      <c r="M1133" s="109">
        <f>IF(编辑!U1133="","",编辑!U1133)</f>
        <v>100</v>
      </c>
      <c r="N1133" s="109">
        <f>IF(编辑!V1133="","",编辑!V1133)</f>
        <v>3405</v>
      </c>
      <c r="O1133" s="109">
        <f>IF(编辑!X1133="","",编辑!X1133)</f>
        <v>1</v>
      </c>
      <c r="P1133" s="109">
        <f>IF(编辑!Y1133="","",编辑!Y1133)</f>
        <v>1</v>
      </c>
      <c r="Q1133" s="109">
        <f>IF(编辑!Z1133="","",编辑!Z1133)</f>
        <v>100</v>
      </c>
      <c r="R1133" s="109" t="str">
        <f>IF(编辑!AA1133="","",编辑!AA1133)</f>
        <v/>
      </c>
      <c r="S1133" s="109" t="str">
        <f>IF(编辑!AC1133="","",编辑!AC1133)</f>
        <v/>
      </c>
      <c r="T1133" s="109" t="str">
        <f>IF(编辑!AD1133="","",编辑!AD1133)</f>
        <v/>
      </c>
      <c r="U1133" s="109" t="str">
        <f>IF(编辑!AE1133="","",编辑!AE1133)</f>
        <v/>
      </c>
      <c r="V1133" s="109" t="str">
        <f>IF(编辑!AF1133="","",编辑!AF1133)</f>
        <v/>
      </c>
      <c r="W1133" s="109" t="str">
        <f>IF(编辑!AH1133="","",编辑!AH1133)</f>
        <v/>
      </c>
      <c r="X1133" s="109" t="str">
        <f>IF(编辑!AI1133="","",编辑!AI1133)</f>
        <v/>
      </c>
      <c r="Y1133" s="109" t="str">
        <f>IF(编辑!AJ1133="","",编辑!AJ1133)</f>
        <v/>
      </c>
      <c r="Z1133" s="109" t="str">
        <f>IF(编辑!AK1133="","",编辑!AK1133)</f>
        <v/>
      </c>
      <c r="AA1133" s="109" t="str">
        <f>IF(编辑!AM1133="","",编辑!AM1133)</f>
        <v/>
      </c>
      <c r="AB1133" s="109" t="str">
        <f>IF(编辑!AN1133="","",编辑!AN1133)</f>
        <v/>
      </c>
      <c r="AC1133" s="111" t="str">
        <f>IF(编辑!AO1133="","",编辑!AO1133)</f>
        <v/>
      </c>
    </row>
    <row r="1134" spans="1:29">
      <c r="A1134" s="109">
        <f>IF(编辑!A1134="","",编辑!A1134)</f>
        <v>140401</v>
      </c>
      <c r="B1134" s="109" t="str">
        <f>IF(编辑!B1134="","",编辑!B1134)</f>
        <v>通缉任务</v>
      </c>
      <c r="C1134" s="109">
        <f>IF(编辑!I1134="","",编辑!I1134)</f>
        <v>1800</v>
      </c>
      <c r="D1134" s="109">
        <f>IF(编辑!J1134="","",编辑!J1134)</f>
        <v>0</v>
      </c>
      <c r="E1134" s="109" t="str">
        <f>IF(编辑!K1134="","",编辑!K1134)</f>
        <v/>
      </c>
      <c r="F1134" s="109">
        <f>IF(编辑!L1134="","",编辑!L1134)</f>
        <v>3006</v>
      </c>
      <c r="G1134" s="109">
        <f>IF(编辑!N1134="","",编辑!N1134)</f>
        <v>1</v>
      </c>
      <c r="H1134" s="109">
        <f>IF(编辑!O1134="","",编辑!O1134)</f>
        <v>1</v>
      </c>
      <c r="I1134" s="109">
        <f>IF(编辑!P1134="","",编辑!P1134)</f>
        <v>50</v>
      </c>
      <c r="J1134" s="109">
        <f>IF(编辑!Q1134="","",编辑!Q1134)</f>
        <v>3106</v>
      </c>
      <c r="K1134" s="109">
        <f>IF(编辑!S1134="","",编辑!S1134)</f>
        <v>1</v>
      </c>
      <c r="L1134" s="109">
        <f>IF(编辑!T1134="","",编辑!T1134)</f>
        <v>1</v>
      </c>
      <c r="M1134" s="109">
        <f>IF(编辑!U1134="","",编辑!U1134)</f>
        <v>50</v>
      </c>
      <c r="N1134" s="109">
        <f>IF(编辑!V1134="","",编辑!V1134)</f>
        <v>3406</v>
      </c>
      <c r="O1134" s="109">
        <f>IF(编辑!X1134="","",编辑!X1134)</f>
        <v>1</v>
      </c>
      <c r="P1134" s="109">
        <f>IF(编辑!Y1134="","",编辑!Y1134)</f>
        <v>1</v>
      </c>
      <c r="Q1134" s="109">
        <f>IF(编辑!Z1134="","",编辑!Z1134)</f>
        <v>50</v>
      </c>
      <c r="R1134" s="109" t="str">
        <f>IF(编辑!AA1134="","",编辑!AA1134)</f>
        <v/>
      </c>
      <c r="S1134" s="109" t="str">
        <f>IF(编辑!AC1134="","",编辑!AC1134)</f>
        <v/>
      </c>
      <c r="T1134" s="109" t="str">
        <f>IF(编辑!AD1134="","",编辑!AD1134)</f>
        <v/>
      </c>
      <c r="U1134" s="109" t="str">
        <f>IF(编辑!AE1134="","",编辑!AE1134)</f>
        <v/>
      </c>
      <c r="V1134" s="109" t="str">
        <f>IF(编辑!AF1134="","",编辑!AF1134)</f>
        <v/>
      </c>
      <c r="W1134" s="109" t="str">
        <f>IF(编辑!AH1134="","",编辑!AH1134)</f>
        <v/>
      </c>
      <c r="X1134" s="109" t="str">
        <f>IF(编辑!AI1134="","",编辑!AI1134)</f>
        <v/>
      </c>
      <c r="Y1134" s="109" t="str">
        <f>IF(编辑!AJ1134="","",编辑!AJ1134)</f>
        <v/>
      </c>
      <c r="Z1134" s="109" t="str">
        <f>IF(编辑!AK1134="","",编辑!AK1134)</f>
        <v/>
      </c>
      <c r="AA1134" s="109" t="str">
        <f>IF(编辑!AM1134="","",编辑!AM1134)</f>
        <v/>
      </c>
      <c r="AB1134" s="109" t="str">
        <f>IF(编辑!AN1134="","",编辑!AN1134)</f>
        <v/>
      </c>
      <c r="AC1134" s="111" t="str">
        <f>IF(编辑!AO1134="","",编辑!AO1134)</f>
        <v/>
      </c>
    </row>
    <row r="1135" spans="1:29">
      <c r="A1135" s="109">
        <f>IF(编辑!A1135="","",编辑!A1135)</f>
        <v>140402</v>
      </c>
      <c r="B1135" s="109" t="str">
        <f>IF(编辑!B1135="","",编辑!B1135)</f>
        <v>通缉任务</v>
      </c>
      <c r="C1135" s="109">
        <f>IF(编辑!I1135="","",编辑!I1135)</f>
        <v>1800</v>
      </c>
      <c r="D1135" s="109">
        <f>IF(编辑!J1135="","",编辑!J1135)</f>
        <v>0</v>
      </c>
      <c r="E1135" s="109" t="str">
        <f>IF(编辑!K1135="","",编辑!K1135)</f>
        <v/>
      </c>
      <c r="F1135" s="109">
        <f>IF(编辑!L1135="","",编辑!L1135)</f>
        <v>3006</v>
      </c>
      <c r="G1135" s="109">
        <f>IF(编辑!N1135="","",编辑!N1135)</f>
        <v>1</v>
      </c>
      <c r="H1135" s="109">
        <f>IF(编辑!O1135="","",编辑!O1135)</f>
        <v>1</v>
      </c>
      <c r="I1135" s="109">
        <f>IF(编辑!P1135="","",编辑!P1135)</f>
        <v>50</v>
      </c>
      <c r="J1135" s="109">
        <f>IF(编辑!Q1135="","",编辑!Q1135)</f>
        <v>3106</v>
      </c>
      <c r="K1135" s="109">
        <f>IF(编辑!S1135="","",编辑!S1135)</f>
        <v>1</v>
      </c>
      <c r="L1135" s="109">
        <f>IF(编辑!T1135="","",编辑!T1135)</f>
        <v>1</v>
      </c>
      <c r="M1135" s="109">
        <f>IF(编辑!U1135="","",编辑!U1135)</f>
        <v>50</v>
      </c>
      <c r="N1135" s="109">
        <f>IF(编辑!V1135="","",编辑!V1135)</f>
        <v>3406</v>
      </c>
      <c r="O1135" s="109">
        <f>IF(编辑!X1135="","",编辑!X1135)</f>
        <v>1</v>
      </c>
      <c r="P1135" s="109">
        <f>IF(编辑!Y1135="","",编辑!Y1135)</f>
        <v>1</v>
      </c>
      <c r="Q1135" s="109">
        <f>IF(编辑!Z1135="","",编辑!Z1135)</f>
        <v>50</v>
      </c>
      <c r="R1135" s="109" t="str">
        <f>IF(编辑!AA1135="","",编辑!AA1135)</f>
        <v/>
      </c>
      <c r="S1135" s="109" t="str">
        <f>IF(编辑!AC1135="","",编辑!AC1135)</f>
        <v/>
      </c>
      <c r="T1135" s="109" t="str">
        <f>IF(编辑!AD1135="","",编辑!AD1135)</f>
        <v/>
      </c>
      <c r="U1135" s="109" t="str">
        <f>IF(编辑!AE1135="","",编辑!AE1135)</f>
        <v/>
      </c>
      <c r="V1135" s="109" t="str">
        <f>IF(编辑!AF1135="","",编辑!AF1135)</f>
        <v/>
      </c>
      <c r="W1135" s="109" t="str">
        <f>IF(编辑!AH1135="","",编辑!AH1135)</f>
        <v/>
      </c>
      <c r="X1135" s="109" t="str">
        <f>IF(编辑!AI1135="","",编辑!AI1135)</f>
        <v/>
      </c>
      <c r="Y1135" s="109" t="str">
        <f>IF(编辑!AJ1135="","",编辑!AJ1135)</f>
        <v/>
      </c>
      <c r="Z1135" s="109" t="str">
        <f>IF(编辑!AK1135="","",编辑!AK1135)</f>
        <v/>
      </c>
      <c r="AA1135" s="109" t="str">
        <f>IF(编辑!AM1135="","",编辑!AM1135)</f>
        <v/>
      </c>
      <c r="AB1135" s="109" t="str">
        <f>IF(编辑!AN1135="","",编辑!AN1135)</f>
        <v/>
      </c>
      <c r="AC1135" s="111" t="str">
        <f>IF(编辑!AO1135="","",编辑!AO1135)</f>
        <v/>
      </c>
    </row>
    <row r="1136" spans="1:29">
      <c r="A1136" s="109">
        <f>IF(编辑!A1136="","",编辑!A1136)</f>
        <v>140403</v>
      </c>
      <c r="B1136" s="109" t="str">
        <f>IF(编辑!B1136="","",编辑!B1136)</f>
        <v>通缉任务</v>
      </c>
      <c r="C1136" s="109">
        <f>IF(编辑!I1136="","",编辑!I1136)</f>
        <v>1800</v>
      </c>
      <c r="D1136" s="109">
        <f>IF(编辑!J1136="","",编辑!J1136)</f>
        <v>0</v>
      </c>
      <c r="E1136" s="109" t="str">
        <f>IF(编辑!K1136="","",编辑!K1136)</f>
        <v/>
      </c>
      <c r="F1136" s="109">
        <f>IF(编辑!L1136="","",编辑!L1136)</f>
        <v>3006</v>
      </c>
      <c r="G1136" s="109">
        <f>IF(编辑!N1136="","",编辑!N1136)</f>
        <v>1</v>
      </c>
      <c r="H1136" s="109">
        <f>IF(编辑!O1136="","",编辑!O1136)</f>
        <v>1</v>
      </c>
      <c r="I1136" s="109">
        <f>IF(编辑!P1136="","",编辑!P1136)</f>
        <v>50</v>
      </c>
      <c r="J1136" s="109">
        <f>IF(编辑!Q1136="","",编辑!Q1136)</f>
        <v>3106</v>
      </c>
      <c r="K1136" s="109">
        <f>IF(编辑!S1136="","",编辑!S1136)</f>
        <v>1</v>
      </c>
      <c r="L1136" s="109">
        <f>IF(编辑!T1136="","",编辑!T1136)</f>
        <v>1</v>
      </c>
      <c r="M1136" s="109">
        <f>IF(编辑!U1136="","",编辑!U1136)</f>
        <v>50</v>
      </c>
      <c r="N1136" s="109">
        <f>IF(编辑!V1136="","",编辑!V1136)</f>
        <v>3406</v>
      </c>
      <c r="O1136" s="109">
        <f>IF(编辑!X1136="","",编辑!X1136)</f>
        <v>1</v>
      </c>
      <c r="P1136" s="109">
        <f>IF(编辑!Y1136="","",编辑!Y1136)</f>
        <v>1</v>
      </c>
      <c r="Q1136" s="109">
        <f>IF(编辑!Z1136="","",编辑!Z1136)</f>
        <v>50</v>
      </c>
      <c r="R1136" s="109" t="str">
        <f>IF(编辑!AA1136="","",编辑!AA1136)</f>
        <v/>
      </c>
      <c r="S1136" s="109" t="str">
        <f>IF(编辑!AC1136="","",编辑!AC1136)</f>
        <v/>
      </c>
      <c r="T1136" s="109" t="str">
        <f>IF(编辑!AD1136="","",编辑!AD1136)</f>
        <v/>
      </c>
      <c r="U1136" s="109" t="str">
        <f>IF(编辑!AE1136="","",编辑!AE1136)</f>
        <v/>
      </c>
      <c r="V1136" s="109" t="str">
        <f>IF(编辑!AF1136="","",编辑!AF1136)</f>
        <v/>
      </c>
      <c r="W1136" s="109" t="str">
        <f>IF(编辑!AH1136="","",编辑!AH1136)</f>
        <v/>
      </c>
      <c r="X1136" s="109" t="str">
        <f>IF(编辑!AI1136="","",编辑!AI1136)</f>
        <v/>
      </c>
      <c r="Y1136" s="109" t="str">
        <f>IF(编辑!AJ1136="","",编辑!AJ1136)</f>
        <v/>
      </c>
      <c r="Z1136" s="109" t="str">
        <f>IF(编辑!AK1136="","",编辑!AK1136)</f>
        <v/>
      </c>
      <c r="AA1136" s="109" t="str">
        <f>IF(编辑!AM1136="","",编辑!AM1136)</f>
        <v/>
      </c>
      <c r="AB1136" s="109" t="str">
        <f>IF(编辑!AN1136="","",编辑!AN1136)</f>
        <v/>
      </c>
      <c r="AC1136" s="111" t="str">
        <f>IF(编辑!AO1136="","",编辑!AO1136)</f>
        <v/>
      </c>
    </row>
    <row r="1137" spans="1:29">
      <c r="A1137" s="109">
        <f>IF(编辑!A1137="","",编辑!A1137)</f>
        <v>140404</v>
      </c>
      <c r="B1137" s="109" t="str">
        <f>IF(编辑!B1137="","",编辑!B1137)</f>
        <v>通缉任务</v>
      </c>
      <c r="C1137" s="109">
        <f>IF(编辑!I1137="","",编辑!I1137)</f>
        <v>1800</v>
      </c>
      <c r="D1137" s="109">
        <f>IF(编辑!J1137="","",编辑!J1137)</f>
        <v>0</v>
      </c>
      <c r="E1137" s="109" t="str">
        <f>IF(编辑!K1137="","",编辑!K1137)</f>
        <v/>
      </c>
      <c r="F1137" s="109">
        <f>IF(编辑!L1137="","",编辑!L1137)</f>
        <v>3006</v>
      </c>
      <c r="G1137" s="109">
        <f>IF(编辑!N1137="","",编辑!N1137)</f>
        <v>1</v>
      </c>
      <c r="H1137" s="109">
        <f>IF(编辑!O1137="","",编辑!O1137)</f>
        <v>1</v>
      </c>
      <c r="I1137" s="109">
        <f>IF(编辑!P1137="","",编辑!P1137)</f>
        <v>50</v>
      </c>
      <c r="J1137" s="109">
        <f>IF(编辑!Q1137="","",编辑!Q1137)</f>
        <v>3106</v>
      </c>
      <c r="K1137" s="109">
        <f>IF(编辑!S1137="","",编辑!S1137)</f>
        <v>1</v>
      </c>
      <c r="L1137" s="109">
        <f>IF(编辑!T1137="","",编辑!T1137)</f>
        <v>1</v>
      </c>
      <c r="M1137" s="109">
        <f>IF(编辑!U1137="","",编辑!U1137)</f>
        <v>50</v>
      </c>
      <c r="N1137" s="109">
        <f>IF(编辑!V1137="","",编辑!V1137)</f>
        <v>3406</v>
      </c>
      <c r="O1137" s="109">
        <f>IF(编辑!X1137="","",编辑!X1137)</f>
        <v>1</v>
      </c>
      <c r="P1137" s="109">
        <f>IF(编辑!Y1137="","",编辑!Y1137)</f>
        <v>1</v>
      </c>
      <c r="Q1137" s="109">
        <f>IF(编辑!Z1137="","",编辑!Z1137)</f>
        <v>50</v>
      </c>
      <c r="R1137" s="109" t="str">
        <f>IF(编辑!AA1137="","",编辑!AA1137)</f>
        <v/>
      </c>
      <c r="S1137" s="109" t="str">
        <f>IF(编辑!AC1137="","",编辑!AC1137)</f>
        <v/>
      </c>
      <c r="T1137" s="109" t="str">
        <f>IF(编辑!AD1137="","",编辑!AD1137)</f>
        <v/>
      </c>
      <c r="U1137" s="109" t="str">
        <f>IF(编辑!AE1137="","",编辑!AE1137)</f>
        <v/>
      </c>
      <c r="V1137" s="109" t="str">
        <f>IF(编辑!AF1137="","",编辑!AF1137)</f>
        <v/>
      </c>
      <c r="W1137" s="109" t="str">
        <f>IF(编辑!AH1137="","",编辑!AH1137)</f>
        <v/>
      </c>
      <c r="X1137" s="109" t="str">
        <f>IF(编辑!AI1137="","",编辑!AI1137)</f>
        <v/>
      </c>
      <c r="Y1137" s="109" t="str">
        <f>IF(编辑!AJ1137="","",编辑!AJ1137)</f>
        <v/>
      </c>
      <c r="Z1137" s="109" t="str">
        <f>IF(编辑!AK1137="","",编辑!AK1137)</f>
        <v/>
      </c>
      <c r="AA1137" s="109" t="str">
        <f>IF(编辑!AM1137="","",编辑!AM1137)</f>
        <v/>
      </c>
      <c r="AB1137" s="109" t="str">
        <f>IF(编辑!AN1137="","",编辑!AN1137)</f>
        <v/>
      </c>
      <c r="AC1137" s="111" t="str">
        <f>IF(编辑!AO1137="","",编辑!AO1137)</f>
        <v/>
      </c>
    </row>
    <row r="1138" spans="1:29">
      <c r="A1138" s="109">
        <f>IF(编辑!A1138="","",编辑!A1138)</f>
        <v>140405</v>
      </c>
      <c r="B1138" s="109" t="str">
        <f>IF(编辑!B1138="","",编辑!B1138)</f>
        <v>通缉任务</v>
      </c>
      <c r="C1138" s="109">
        <f>IF(编辑!I1138="","",编辑!I1138)</f>
        <v>1800</v>
      </c>
      <c r="D1138" s="109">
        <f>IF(编辑!J1138="","",编辑!J1138)</f>
        <v>0</v>
      </c>
      <c r="E1138" s="109" t="str">
        <f>IF(编辑!K1138="","",编辑!K1138)</f>
        <v/>
      </c>
      <c r="F1138" s="109">
        <f>IF(编辑!L1138="","",编辑!L1138)</f>
        <v>3006</v>
      </c>
      <c r="G1138" s="109">
        <f>IF(编辑!N1138="","",编辑!N1138)</f>
        <v>1</v>
      </c>
      <c r="H1138" s="109">
        <f>IF(编辑!O1138="","",编辑!O1138)</f>
        <v>1</v>
      </c>
      <c r="I1138" s="109">
        <f>IF(编辑!P1138="","",编辑!P1138)</f>
        <v>50</v>
      </c>
      <c r="J1138" s="109">
        <f>IF(编辑!Q1138="","",编辑!Q1138)</f>
        <v>3106</v>
      </c>
      <c r="K1138" s="109">
        <f>IF(编辑!S1138="","",编辑!S1138)</f>
        <v>1</v>
      </c>
      <c r="L1138" s="109">
        <f>IF(编辑!T1138="","",编辑!T1138)</f>
        <v>1</v>
      </c>
      <c r="M1138" s="109">
        <f>IF(编辑!U1138="","",编辑!U1138)</f>
        <v>50</v>
      </c>
      <c r="N1138" s="109">
        <f>IF(编辑!V1138="","",编辑!V1138)</f>
        <v>3406</v>
      </c>
      <c r="O1138" s="109">
        <f>IF(编辑!X1138="","",编辑!X1138)</f>
        <v>1</v>
      </c>
      <c r="P1138" s="109">
        <f>IF(编辑!Y1138="","",编辑!Y1138)</f>
        <v>1</v>
      </c>
      <c r="Q1138" s="109">
        <f>IF(编辑!Z1138="","",编辑!Z1138)</f>
        <v>50</v>
      </c>
      <c r="R1138" s="109" t="str">
        <f>IF(编辑!AA1138="","",编辑!AA1138)</f>
        <v/>
      </c>
      <c r="S1138" s="109" t="str">
        <f>IF(编辑!AC1138="","",编辑!AC1138)</f>
        <v/>
      </c>
      <c r="T1138" s="109" t="str">
        <f>IF(编辑!AD1138="","",编辑!AD1138)</f>
        <v/>
      </c>
      <c r="U1138" s="109" t="str">
        <f>IF(编辑!AE1138="","",编辑!AE1138)</f>
        <v/>
      </c>
      <c r="V1138" s="109" t="str">
        <f>IF(编辑!AF1138="","",编辑!AF1138)</f>
        <v/>
      </c>
      <c r="W1138" s="109" t="str">
        <f>IF(编辑!AH1138="","",编辑!AH1138)</f>
        <v/>
      </c>
      <c r="X1138" s="109" t="str">
        <f>IF(编辑!AI1138="","",编辑!AI1138)</f>
        <v/>
      </c>
      <c r="Y1138" s="109" t="str">
        <f>IF(编辑!AJ1138="","",编辑!AJ1138)</f>
        <v/>
      </c>
      <c r="Z1138" s="109" t="str">
        <f>IF(编辑!AK1138="","",编辑!AK1138)</f>
        <v/>
      </c>
      <c r="AA1138" s="109" t="str">
        <f>IF(编辑!AM1138="","",编辑!AM1138)</f>
        <v/>
      </c>
      <c r="AB1138" s="109" t="str">
        <f>IF(编辑!AN1138="","",编辑!AN1138)</f>
        <v/>
      </c>
      <c r="AC1138" s="111" t="str">
        <f>IF(编辑!AO1138="","",编辑!AO1138)</f>
        <v/>
      </c>
    </row>
    <row r="1139" spans="1:29">
      <c r="A1139" s="109">
        <f>IF(编辑!A1139="","",编辑!A1139)</f>
        <v>140406</v>
      </c>
      <c r="B1139" s="109" t="str">
        <f>IF(编辑!B1139="","",编辑!B1139)</f>
        <v>通缉任务</v>
      </c>
      <c r="C1139" s="109">
        <f>IF(编辑!I1139="","",编辑!I1139)</f>
        <v>150</v>
      </c>
      <c r="D1139" s="109">
        <f>IF(编辑!J1139="","",编辑!J1139)</f>
        <v>0</v>
      </c>
      <c r="E1139" s="109" t="str">
        <f>IF(编辑!K1139="","",编辑!K1139)</f>
        <v/>
      </c>
      <c r="F1139" s="109">
        <f>IF(编辑!L1139="","",编辑!L1139)</f>
        <v>3001</v>
      </c>
      <c r="G1139" s="109">
        <f>IF(编辑!N1139="","",编辑!N1139)</f>
        <v>1</v>
      </c>
      <c r="H1139" s="109">
        <f>IF(编辑!O1139="","",编辑!O1139)</f>
        <v>1</v>
      </c>
      <c r="I1139" s="109">
        <f>IF(编辑!P1139="","",编辑!P1139)</f>
        <v>500</v>
      </c>
      <c r="J1139" s="109">
        <f>IF(编辑!Q1139="","",编辑!Q1139)</f>
        <v>3101</v>
      </c>
      <c r="K1139" s="109">
        <f>IF(编辑!S1139="","",编辑!S1139)</f>
        <v>1</v>
      </c>
      <c r="L1139" s="109">
        <f>IF(编辑!T1139="","",编辑!T1139)</f>
        <v>1</v>
      </c>
      <c r="M1139" s="109">
        <f>IF(编辑!U1139="","",编辑!U1139)</f>
        <v>500</v>
      </c>
      <c r="N1139" s="109">
        <f>IF(编辑!V1139="","",编辑!V1139)</f>
        <v>3401</v>
      </c>
      <c r="O1139" s="109">
        <f>IF(编辑!X1139="","",编辑!X1139)</f>
        <v>1</v>
      </c>
      <c r="P1139" s="109">
        <f>IF(编辑!Y1139="","",编辑!Y1139)</f>
        <v>1</v>
      </c>
      <c r="Q1139" s="109">
        <f>IF(编辑!Z1139="","",编辑!Z1139)</f>
        <v>500</v>
      </c>
      <c r="R1139" s="109" t="str">
        <f>IF(编辑!AA1139="","",编辑!AA1139)</f>
        <v/>
      </c>
      <c r="S1139" s="109" t="str">
        <f>IF(编辑!AC1139="","",编辑!AC1139)</f>
        <v/>
      </c>
      <c r="T1139" s="109" t="str">
        <f>IF(编辑!AD1139="","",编辑!AD1139)</f>
        <v/>
      </c>
      <c r="U1139" s="109" t="str">
        <f>IF(编辑!AE1139="","",编辑!AE1139)</f>
        <v/>
      </c>
      <c r="V1139" s="109" t="str">
        <f>IF(编辑!AF1139="","",编辑!AF1139)</f>
        <v/>
      </c>
      <c r="W1139" s="109" t="str">
        <f>IF(编辑!AH1139="","",编辑!AH1139)</f>
        <v/>
      </c>
      <c r="X1139" s="109" t="str">
        <f>IF(编辑!AI1139="","",编辑!AI1139)</f>
        <v/>
      </c>
      <c r="Y1139" s="109" t="str">
        <f>IF(编辑!AJ1139="","",编辑!AJ1139)</f>
        <v/>
      </c>
      <c r="Z1139" s="109" t="str">
        <f>IF(编辑!AK1139="","",编辑!AK1139)</f>
        <v/>
      </c>
      <c r="AA1139" s="109" t="str">
        <f>IF(编辑!AM1139="","",编辑!AM1139)</f>
        <v/>
      </c>
      <c r="AB1139" s="109" t="str">
        <f>IF(编辑!AN1139="","",编辑!AN1139)</f>
        <v/>
      </c>
      <c r="AC1139" s="111" t="str">
        <f>IF(编辑!AO1139="","",编辑!AO1139)</f>
        <v/>
      </c>
    </row>
    <row r="1140" spans="1:29">
      <c r="A1140" s="109">
        <f>IF(编辑!A1140="","",编辑!A1140)</f>
        <v>140407</v>
      </c>
      <c r="B1140" s="109" t="str">
        <f>IF(编辑!B1140="","",编辑!B1140)</f>
        <v>通缉任务</v>
      </c>
      <c r="C1140" s="109">
        <f>IF(编辑!I1140="","",编辑!I1140)</f>
        <v>150</v>
      </c>
      <c r="D1140" s="109">
        <f>IF(编辑!J1140="","",编辑!J1140)</f>
        <v>0</v>
      </c>
      <c r="E1140" s="109" t="str">
        <f>IF(编辑!K1140="","",编辑!K1140)</f>
        <v/>
      </c>
      <c r="F1140" s="109">
        <f>IF(编辑!L1140="","",编辑!L1140)</f>
        <v>3001</v>
      </c>
      <c r="G1140" s="109">
        <f>IF(编辑!N1140="","",编辑!N1140)</f>
        <v>1</v>
      </c>
      <c r="H1140" s="109">
        <f>IF(编辑!O1140="","",编辑!O1140)</f>
        <v>1</v>
      </c>
      <c r="I1140" s="109">
        <f>IF(编辑!P1140="","",编辑!P1140)</f>
        <v>500</v>
      </c>
      <c r="J1140" s="109">
        <f>IF(编辑!Q1140="","",编辑!Q1140)</f>
        <v>3101</v>
      </c>
      <c r="K1140" s="109">
        <f>IF(编辑!S1140="","",编辑!S1140)</f>
        <v>1</v>
      </c>
      <c r="L1140" s="109">
        <f>IF(编辑!T1140="","",编辑!T1140)</f>
        <v>1</v>
      </c>
      <c r="M1140" s="109">
        <f>IF(编辑!U1140="","",编辑!U1140)</f>
        <v>500</v>
      </c>
      <c r="N1140" s="109">
        <f>IF(编辑!V1140="","",编辑!V1140)</f>
        <v>3401</v>
      </c>
      <c r="O1140" s="109">
        <f>IF(编辑!X1140="","",编辑!X1140)</f>
        <v>1</v>
      </c>
      <c r="P1140" s="109">
        <f>IF(编辑!Y1140="","",编辑!Y1140)</f>
        <v>1</v>
      </c>
      <c r="Q1140" s="109">
        <f>IF(编辑!Z1140="","",编辑!Z1140)</f>
        <v>500</v>
      </c>
      <c r="R1140" s="109" t="str">
        <f>IF(编辑!AA1140="","",编辑!AA1140)</f>
        <v/>
      </c>
      <c r="S1140" s="109" t="str">
        <f>IF(编辑!AC1140="","",编辑!AC1140)</f>
        <v/>
      </c>
      <c r="T1140" s="109" t="str">
        <f>IF(编辑!AD1140="","",编辑!AD1140)</f>
        <v/>
      </c>
      <c r="U1140" s="109" t="str">
        <f>IF(编辑!AE1140="","",编辑!AE1140)</f>
        <v/>
      </c>
      <c r="V1140" s="109" t="str">
        <f>IF(编辑!AF1140="","",编辑!AF1140)</f>
        <v/>
      </c>
      <c r="W1140" s="109" t="str">
        <f>IF(编辑!AH1140="","",编辑!AH1140)</f>
        <v/>
      </c>
      <c r="X1140" s="109" t="str">
        <f>IF(编辑!AI1140="","",编辑!AI1140)</f>
        <v/>
      </c>
      <c r="Y1140" s="109" t="str">
        <f>IF(编辑!AJ1140="","",编辑!AJ1140)</f>
        <v/>
      </c>
      <c r="Z1140" s="109" t="str">
        <f>IF(编辑!AK1140="","",编辑!AK1140)</f>
        <v/>
      </c>
      <c r="AA1140" s="109" t="str">
        <f>IF(编辑!AM1140="","",编辑!AM1140)</f>
        <v/>
      </c>
      <c r="AB1140" s="109" t="str">
        <f>IF(编辑!AN1140="","",编辑!AN1140)</f>
        <v/>
      </c>
      <c r="AC1140" s="111" t="str">
        <f>IF(编辑!AO1140="","",编辑!AO1140)</f>
        <v/>
      </c>
    </row>
    <row r="1141" spans="1:29">
      <c r="A1141" s="109">
        <f>IF(编辑!A1141="","",编辑!A1141)</f>
        <v>140408</v>
      </c>
      <c r="B1141" s="109" t="str">
        <f>IF(编辑!B1141="","",编辑!B1141)</f>
        <v>通缉任务</v>
      </c>
      <c r="C1141" s="109">
        <f>IF(编辑!I1141="","",编辑!I1141)</f>
        <v>150</v>
      </c>
      <c r="D1141" s="109">
        <f>IF(编辑!J1141="","",编辑!J1141)</f>
        <v>0</v>
      </c>
      <c r="E1141" s="109" t="str">
        <f>IF(编辑!K1141="","",编辑!K1141)</f>
        <v/>
      </c>
      <c r="F1141" s="109">
        <f>IF(编辑!L1141="","",编辑!L1141)</f>
        <v>3001</v>
      </c>
      <c r="G1141" s="109">
        <f>IF(编辑!N1141="","",编辑!N1141)</f>
        <v>1</v>
      </c>
      <c r="H1141" s="109">
        <f>IF(编辑!O1141="","",编辑!O1141)</f>
        <v>1</v>
      </c>
      <c r="I1141" s="109">
        <f>IF(编辑!P1141="","",编辑!P1141)</f>
        <v>500</v>
      </c>
      <c r="J1141" s="109">
        <f>IF(编辑!Q1141="","",编辑!Q1141)</f>
        <v>3101</v>
      </c>
      <c r="K1141" s="109">
        <f>IF(编辑!S1141="","",编辑!S1141)</f>
        <v>1</v>
      </c>
      <c r="L1141" s="109">
        <f>IF(编辑!T1141="","",编辑!T1141)</f>
        <v>1</v>
      </c>
      <c r="M1141" s="109">
        <f>IF(编辑!U1141="","",编辑!U1141)</f>
        <v>500</v>
      </c>
      <c r="N1141" s="109">
        <f>IF(编辑!V1141="","",编辑!V1141)</f>
        <v>3401</v>
      </c>
      <c r="O1141" s="109">
        <f>IF(编辑!X1141="","",编辑!X1141)</f>
        <v>1</v>
      </c>
      <c r="P1141" s="109">
        <f>IF(编辑!Y1141="","",编辑!Y1141)</f>
        <v>1</v>
      </c>
      <c r="Q1141" s="109">
        <f>IF(编辑!Z1141="","",编辑!Z1141)</f>
        <v>500</v>
      </c>
      <c r="R1141" s="109" t="str">
        <f>IF(编辑!AA1141="","",编辑!AA1141)</f>
        <v/>
      </c>
      <c r="S1141" s="109" t="str">
        <f>IF(编辑!AC1141="","",编辑!AC1141)</f>
        <v/>
      </c>
      <c r="T1141" s="109" t="str">
        <f>IF(编辑!AD1141="","",编辑!AD1141)</f>
        <v/>
      </c>
      <c r="U1141" s="109" t="str">
        <f>IF(编辑!AE1141="","",编辑!AE1141)</f>
        <v/>
      </c>
      <c r="V1141" s="109" t="str">
        <f>IF(编辑!AF1141="","",编辑!AF1141)</f>
        <v/>
      </c>
      <c r="W1141" s="109" t="str">
        <f>IF(编辑!AH1141="","",编辑!AH1141)</f>
        <v/>
      </c>
      <c r="X1141" s="109" t="str">
        <f>IF(编辑!AI1141="","",编辑!AI1141)</f>
        <v/>
      </c>
      <c r="Y1141" s="109" t="str">
        <f>IF(编辑!AJ1141="","",编辑!AJ1141)</f>
        <v/>
      </c>
      <c r="Z1141" s="109" t="str">
        <f>IF(编辑!AK1141="","",编辑!AK1141)</f>
        <v/>
      </c>
      <c r="AA1141" s="109" t="str">
        <f>IF(编辑!AM1141="","",编辑!AM1141)</f>
        <v/>
      </c>
      <c r="AB1141" s="109" t="str">
        <f>IF(编辑!AN1141="","",编辑!AN1141)</f>
        <v/>
      </c>
      <c r="AC1141" s="111" t="str">
        <f>IF(编辑!AO1141="","",编辑!AO1141)</f>
        <v/>
      </c>
    </row>
    <row r="1142" spans="1:29">
      <c r="A1142" s="109">
        <f>IF(编辑!A1142="","",编辑!A1142)</f>
        <v>140409</v>
      </c>
      <c r="B1142" s="109" t="str">
        <f>IF(编辑!B1142="","",编辑!B1142)</f>
        <v>通缉任务</v>
      </c>
      <c r="C1142" s="109">
        <f>IF(编辑!I1142="","",编辑!I1142)</f>
        <v>150</v>
      </c>
      <c r="D1142" s="109">
        <f>IF(编辑!J1142="","",编辑!J1142)</f>
        <v>0</v>
      </c>
      <c r="E1142" s="109" t="str">
        <f>IF(编辑!K1142="","",编辑!K1142)</f>
        <v/>
      </c>
      <c r="F1142" s="109">
        <f>IF(编辑!L1142="","",编辑!L1142)</f>
        <v>3001</v>
      </c>
      <c r="G1142" s="109">
        <f>IF(编辑!N1142="","",编辑!N1142)</f>
        <v>1</v>
      </c>
      <c r="H1142" s="109">
        <f>IF(编辑!O1142="","",编辑!O1142)</f>
        <v>1</v>
      </c>
      <c r="I1142" s="109">
        <f>IF(编辑!P1142="","",编辑!P1142)</f>
        <v>500</v>
      </c>
      <c r="J1142" s="109">
        <f>IF(编辑!Q1142="","",编辑!Q1142)</f>
        <v>3101</v>
      </c>
      <c r="K1142" s="109">
        <f>IF(编辑!S1142="","",编辑!S1142)</f>
        <v>1</v>
      </c>
      <c r="L1142" s="109">
        <f>IF(编辑!T1142="","",编辑!T1142)</f>
        <v>1</v>
      </c>
      <c r="M1142" s="109">
        <f>IF(编辑!U1142="","",编辑!U1142)</f>
        <v>500</v>
      </c>
      <c r="N1142" s="109">
        <f>IF(编辑!V1142="","",编辑!V1142)</f>
        <v>3401</v>
      </c>
      <c r="O1142" s="109">
        <f>IF(编辑!X1142="","",编辑!X1142)</f>
        <v>1</v>
      </c>
      <c r="P1142" s="109">
        <f>IF(编辑!Y1142="","",编辑!Y1142)</f>
        <v>1</v>
      </c>
      <c r="Q1142" s="109">
        <f>IF(编辑!Z1142="","",编辑!Z1142)</f>
        <v>500</v>
      </c>
      <c r="R1142" s="109" t="str">
        <f>IF(编辑!AA1142="","",编辑!AA1142)</f>
        <v/>
      </c>
      <c r="S1142" s="109" t="str">
        <f>IF(编辑!AC1142="","",编辑!AC1142)</f>
        <v/>
      </c>
      <c r="T1142" s="109" t="str">
        <f>IF(编辑!AD1142="","",编辑!AD1142)</f>
        <v/>
      </c>
      <c r="U1142" s="109" t="str">
        <f>IF(编辑!AE1142="","",编辑!AE1142)</f>
        <v/>
      </c>
      <c r="V1142" s="109" t="str">
        <f>IF(编辑!AF1142="","",编辑!AF1142)</f>
        <v/>
      </c>
      <c r="W1142" s="109" t="str">
        <f>IF(编辑!AH1142="","",编辑!AH1142)</f>
        <v/>
      </c>
      <c r="X1142" s="109" t="str">
        <f>IF(编辑!AI1142="","",编辑!AI1142)</f>
        <v/>
      </c>
      <c r="Y1142" s="109" t="str">
        <f>IF(编辑!AJ1142="","",编辑!AJ1142)</f>
        <v/>
      </c>
      <c r="Z1142" s="109" t="str">
        <f>IF(编辑!AK1142="","",编辑!AK1142)</f>
        <v/>
      </c>
      <c r="AA1142" s="109" t="str">
        <f>IF(编辑!AM1142="","",编辑!AM1142)</f>
        <v/>
      </c>
      <c r="AB1142" s="109" t="str">
        <f>IF(编辑!AN1142="","",编辑!AN1142)</f>
        <v/>
      </c>
      <c r="AC1142" s="111" t="str">
        <f>IF(编辑!AO1142="","",编辑!AO1142)</f>
        <v/>
      </c>
    </row>
    <row r="1143" spans="1:29">
      <c r="A1143" s="109">
        <f>IF(编辑!A1143="","",编辑!A1143)</f>
        <v>140410</v>
      </c>
      <c r="B1143" s="109" t="str">
        <f>IF(编辑!B1143="","",编辑!B1143)</f>
        <v>通缉任务</v>
      </c>
      <c r="C1143" s="109">
        <f>IF(编辑!I1143="","",编辑!I1143)</f>
        <v>150</v>
      </c>
      <c r="D1143" s="109">
        <f>IF(编辑!J1143="","",编辑!J1143)</f>
        <v>0</v>
      </c>
      <c r="E1143" s="109" t="str">
        <f>IF(编辑!K1143="","",编辑!K1143)</f>
        <v/>
      </c>
      <c r="F1143" s="109">
        <f>IF(编辑!L1143="","",编辑!L1143)</f>
        <v>3001</v>
      </c>
      <c r="G1143" s="109">
        <f>IF(编辑!N1143="","",编辑!N1143)</f>
        <v>1</v>
      </c>
      <c r="H1143" s="109">
        <f>IF(编辑!O1143="","",编辑!O1143)</f>
        <v>1</v>
      </c>
      <c r="I1143" s="109">
        <f>IF(编辑!P1143="","",编辑!P1143)</f>
        <v>500</v>
      </c>
      <c r="J1143" s="109">
        <f>IF(编辑!Q1143="","",编辑!Q1143)</f>
        <v>3101</v>
      </c>
      <c r="K1143" s="109">
        <f>IF(编辑!S1143="","",编辑!S1143)</f>
        <v>1</v>
      </c>
      <c r="L1143" s="109">
        <f>IF(编辑!T1143="","",编辑!T1143)</f>
        <v>1</v>
      </c>
      <c r="M1143" s="109">
        <f>IF(编辑!U1143="","",编辑!U1143)</f>
        <v>500</v>
      </c>
      <c r="N1143" s="109">
        <f>IF(编辑!V1143="","",编辑!V1143)</f>
        <v>3401</v>
      </c>
      <c r="O1143" s="109">
        <f>IF(编辑!X1143="","",编辑!X1143)</f>
        <v>1</v>
      </c>
      <c r="P1143" s="109">
        <f>IF(编辑!Y1143="","",编辑!Y1143)</f>
        <v>1</v>
      </c>
      <c r="Q1143" s="109">
        <f>IF(编辑!Z1143="","",编辑!Z1143)</f>
        <v>500</v>
      </c>
      <c r="R1143" s="109" t="str">
        <f>IF(编辑!AA1143="","",编辑!AA1143)</f>
        <v/>
      </c>
      <c r="S1143" s="109" t="str">
        <f>IF(编辑!AC1143="","",编辑!AC1143)</f>
        <v/>
      </c>
      <c r="T1143" s="109" t="str">
        <f>IF(编辑!AD1143="","",编辑!AD1143)</f>
        <v/>
      </c>
      <c r="U1143" s="109" t="str">
        <f>IF(编辑!AE1143="","",编辑!AE1143)</f>
        <v/>
      </c>
      <c r="V1143" s="109" t="str">
        <f>IF(编辑!AF1143="","",编辑!AF1143)</f>
        <v/>
      </c>
      <c r="W1143" s="109" t="str">
        <f>IF(编辑!AH1143="","",编辑!AH1143)</f>
        <v/>
      </c>
      <c r="X1143" s="109" t="str">
        <f>IF(编辑!AI1143="","",编辑!AI1143)</f>
        <v/>
      </c>
      <c r="Y1143" s="109" t="str">
        <f>IF(编辑!AJ1143="","",编辑!AJ1143)</f>
        <v/>
      </c>
      <c r="Z1143" s="109" t="str">
        <f>IF(编辑!AK1143="","",编辑!AK1143)</f>
        <v/>
      </c>
      <c r="AA1143" s="109" t="str">
        <f>IF(编辑!AM1143="","",编辑!AM1143)</f>
        <v/>
      </c>
      <c r="AB1143" s="109" t="str">
        <f>IF(编辑!AN1143="","",编辑!AN1143)</f>
        <v/>
      </c>
      <c r="AC1143" s="111" t="str">
        <f>IF(编辑!AO1143="","",编辑!AO1143)</f>
        <v/>
      </c>
    </row>
    <row r="1144" spans="1:29">
      <c r="A1144" s="109">
        <f>IF(编辑!A1144="","",编辑!A1144)</f>
        <v>140411</v>
      </c>
      <c r="B1144" s="109" t="str">
        <f>IF(编辑!B1144="","",编辑!B1144)</f>
        <v>通缉任务</v>
      </c>
      <c r="C1144" s="109">
        <f>IF(编辑!I1144="","",编辑!I1144)</f>
        <v>150</v>
      </c>
      <c r="D1144" s="109">
        <f>IF(编辑!J1144="","",编辑!J1144)</f>
        <v>0</v>
      </c>
      <c r="E1144" s="109" t="str">
        <f>IF(编辑!K1144="","",编辑!K1144)</f>
        <v/>
      </c>
      <c r="F1144" s="109">
        <f>IF(编辑!L1144="","",编辑!L1144)</f>
        <v>3001</v>
      </c>
      <c r="G1144" s="109">
        <f>IF(编辑!N1144="","",编辑!N1144)</f>
        <v>1</v>
      </c>
      <c r="H1144" s="109">
        <f>IF(编辑!O1144="","",编辑!O1144)</f>
        <v>1</v>
      </c>
      <c r="I1144" s="109">
        <f>IF(编辑!P1144="","",编辑!P1144)</f>
        <v>500</v>
      </c>
      <c r="J1144" s="109">
        <f>IF(编辑!Q1144="","",编辑!Q1144)</f>
        <v>3101</v>
      </c>
      <c r="K1144" s="109">
        <f>IF(编辑!S1144="","",编辑!S1144)</f>
        <v>1</v>
      </c>
      <c r="L1144" s="109">
        <f>IF(编辑!T1144="","",编辑!T1144)</f>
        <v>1</v>
      </c>
      <c r="M1144" s="109">
        <f>IF(编辑!U1144="","",编辑!U1144)</f>
        <v>500</v>
      </c>
      <c r="N1144" s="109">
        <f>IF(编辑!V1144="","",编辑!V1144)</f>
        <v>3401</v>
      </c>
      <c r="O1144" s="109">
        <f>IF(编辑!X1144="","",编辑!X1144)</f>
        <v>1</v>
      </c>
      <c r="P1144" s="109">
        <f>IF(编辑!Y1144="","",编辑!Y1144)</f>
        <v>1</v>
      </c>
      <c r="Q1144" s="109">
        <f>IF(编辑!Z1144="","",编辑!Z1144)</f>
        <v>500</v>
      </c>
      <c r="R1144" s="109" t="str">
        <f>IF(编辑!AA1144="","",编辑!AA1144)</f>
        <v/>
      </c>
      <c r="S1144" s="109" t="str">
        <f>IF(编辑!AC1144="","",编辑!AC1144)</f>
        <v/>
      </c>
      <c r="T1144" s="109" t="str">
        <f>IF(编辑!AD1144="","",编辑!AD1144)</f>
        <v/>
      </c>
      <c r="U1144" s="109" t="str">
        <f>IF(编辑!AE1144="","",编辑!AE1144)</f>
        <v/>
      </c>
      <c r="V1144" s="109" t="str">
        <f>IF(编辑!AF1144="","",编辑!AF1144)</f>
        <v/>
      </c>
      <c r="W1144" s="109" t="str">
        <f>IF(编辑!AH1144="","",编辑!AH1144)</f>
        <v/>
      </c>
      <c r="X1144" s="109" t="str">
        <f>IF(编辑!AI1144="","",编辑!AI1144)</f>
        <v/>
      </c>
      <c r="Y1144" s="109" t="str">
        <f>IF(编辑!AJ1144="","",编辑!AJ1144)</f>
        <v/>
      </c>
      <c r="Z1144" s="109" t="str">
        <f>IF(编辑!AK1144="","",编辑!AK1144)</f>
        <v/>
      </c>
      <c r="AA1144" s="109" t="str">
        <f>IF(编辑!AM1144="","",编辑!AM1144)</f>
        <v/>
      </c>
      <c r="AB1144" s="109" t="str">
        <f>IF(编辑!AN1144="","",编辑!AN1144)</f>
        <v/>
      </c>
      <c r="AC1144" s="111" t="str">
        <f>IF(编辑!AO1144="","",编辑!AO1144)</f>
        <v/>
      </c>
    </row>
    <row r="1145" spans="1:29">
      <c r="A1145" s="109">
        <f>IF(编辑!A1145="","",编辑!A1145)</f>
        <v>140412</v>
      </c>
      <c r="B1145" s="109" t="str">
        <f>IF(编辑!B1145="","",编辑!B1145)</f>
        <v>通缉任务</v>
      </c>
      <c r="C1145" s="109">
        <f>IF(编辑!I1145="","",编辑!I1145)</f>
        <v>150</v>
      </c>
      <c r="D1145" s="109">
        <f>IF(编辑!J1145="","",编辑!J1145)</f>
        <v>0</v>
      </c>
      <c r="E1145" s="109" t="str">
        <f>IF(编辑!K1145="","",编辑!K1145)</f>
        <v/>
      </c>
      <c r="F1145" s="109">
        <f>IF(编辑!L1145="","",编辑!L1145)</f>
        <v>3001</v>
      </c>
      <c r="G1145" s="109">
        <f>IF(编辑!N1145="","",编辑!N1145)</f>
        <v>1</v>
      </c>
      <c r="H1145" s="109">
        <f>IF(编辑!O1145="","",编辑!O1145)</f>
        <v>1</v>
      </c>
      <c r="I1145" s="109">
        <f>IF(编辑!P1145="","",编辑!P1145)</f>
        <v>500</v>
      </c>
      <c r="J1145" s="109">
        <f>IF(编辑!Q1145="","",编辑!Q1145)</f>
        <v>3101</v>
      </c>
      <c r="K1145" s="109">
        <f>IF(编辑!S1145="","",编辑!S1145)</f>
        <v>1</v>
      </c>
      <c r="L1145" s="109">
        <f>IF(编辑!T1145="","",编辑!T1145)</f>
        <v>1</v>
      </c>
      <c r="M1145" s="109">
        <f>IF(编辑!U1145="","",编辑!U1145)</f>
        <v>500</v>
      </c>
      <c r="N1145" s="109">
        <f>IF(编辑!V1145="","",编辑!V1145)</f>
        <v>3401</v>
      </c>
      <c r="O1145" s="109">
        <f>IF(编辑!X1145="","",编辑!X1145)</f>
        <v>1</v>
      </c>
      <c r="P1145" s="109">
        <f>IF(编辑!Y1145="","",编辑!Y1145)</f>
        <v>1</v>
      </c>
      <c r="Q1145" s="109">
        <f>IF(编辑!Z1145="","",编辑!Z1145)</f>
        <v>500</v>
      </c>
      <c r="R1145" s="109" t="str">
        <f>IF(编辑!AA1145="","",编辑!AA1145)</f>
        <v/>
      </c>
      <c r="S1145" s="109" t="str">
        <f>IF(编辑!AC1145="","",编辑!AC1145)</f>
        <v/>
      </c>
      <c r="T1145" s="109" t="str">
        <f>IF(编辑!AD1145="","",编辑!AD1145)</f>
        <v/>
      </c>
      <c r="U1145" s="109" t="str">
        <f>IF(编辑!AE1145="","",编辑!AE1145)</f>
        <v/>
      </c>
      <c r="V1145" s="109" t="str">
        <f>IF(编辑!AF1145="","",编辑!AF1145)</f>
        <v/>
      </c>
      <c r="W1145" s="109" t="str">
        <f>IF(编辑!AH1145="","",编辑!AH1145)</f>
        <v/>
      </c>
      <c r="X1145" s="109" t="str">
        <f>IF(编辑!AI1145="","",编辑!AI1145)</f>
        <v/>
      </c>
      <c r="Y1145" s="109" t="str">
        <f>IF(编辑!AJ1145="","",编辑!AJ1145)</f>
        <v/>
      </c>
      <c r="Z1145" s="109" t="str">
        <f>IF(编辑!AK1145="","",编辑!AK1145)</f>
        <v/>
      </c>
      <c r="AA1145" s="109" t="str">
        <f>IF(编辑!AM1145="","",编辑!AM1145)</f>
        <v/>
      </c>
      <c r="AB1145" s="109" t="str">
        <f>IF(编辑!AN1145="","",编辑!AN1145)</f>
        <v/>
      </c>
      <c r="AC1145" s="111" t="str">
        <f>IF(编辑!AO1145="","",编辑!AO1145)</f>
        <v/>
      </c>
    </row>
    <row r="1146" spans="1:29">
      <c r="A1146" s="109">
        <f>IF(编辑!A1146="","",编辑!A1146)</f>
        <v>140413</v>
      </c>
      <c r="B1146" s="109" t="str">
        <f>IF(编辑!B1146="","",编辑!B1146)</f>
        <v>通缉任务</v>
      </c>
      <c r="C1146" s="109">
        <f>IF(编辑!I1146="","",编辑!I1146)</f>
        <v>150</v>
      </c>
      <c r="D1146" s="109">
        <f>IF(编辑!J1146="","",编辑!J1146)</f>
        <v>0</v>
      </c>
      <c r="E1146" s="109" t="str">
        <f>IF(编辑!K1146="","",编辑!K1146)</f>
        <v/>
      </c>
      <c r="F1146" s="109">
        <f>IF(编辑!L1146="","",编辑!L1146)</f>
        <v>3001</v>
      </c>
      <c r="G1146" s="109">
        <f>IF(编辑!N1146="","",编辑!N1146)</f>
        <v>1</v>
      </c>
      <c r="H1146" s="109">
        <f>IF(编辑!O1146="","",编辑!O1146)</f>
        <v>1</v>
      </c>
      <c r="I1146" s="109">
        <f>IF(编辑!P1146="","",编辑!P1146)</f>
        <v>500</v>
      </c>
      <c r="J1146" s="109">
        <f>IF(编辑!Q1146="","",编辑!Q1146)</f>
        <v>3101</v>
      </c>
      <c r="K1146" s="109">
        <f>IF(编辑!S1146="","",编辑!S1146)</f>
        <v>1</v>
      </c>
      <c r="L1146" s="109">
        <f>IF(编辑!T1146="","",编辑!T1146)</f>
        <v>1</v>
      </c>
      <c r="M1146" s="109">
        <f>IF(编辑!U1146="","",编辑!U1146)</f>
        <v>500</v>
      </c>
      <c r="N1146" s="109">
        <f>IF(编辑!V1146="","",编辑!V1146)</f>
        <v>3401</v>
      </c>
      <c r="O1146" s="109">
        <f>IF(编辑!X1146="","",编辑!X1146)</f>
        <v>1</v>
      </c>
      <c r="P1146" s="109">
        <f>IF(编辑!Y1146="","",编辑!Y1146)</f>
        <v>1</v>
      </c>
      <c r="Q1146" s="109">
        <f>IF(编辑!Z1146="","",编辑!Z1146)</f>
        <v>500</v>
      </c>
      <c r="R1146" s="109" t="str">
        <f>IF(编辑!AA1146="","",编辑!AA1146)</f>
        <v/>
      </c>
      <c r="S1146" s="109" t="str">
        <f>IF(编辑!AC1146="","",编辑!AC1146)</f>
        <v/>
      </c>
      <c r="T1146" s="109" t="str">
        <f>IF(编辑!AD1146="","",编辑!AD1146)</f>
        <v/>
      </c>
      <c r="U1146" s="109" t="str">
        <f>IF(编辑!AE1146="","",编辑!AE1146)</f>
        <v/>
      </c>
      <c r="V1146" s="109" t="str">
        <f>IF(编辑!AF1146="","",编辑!AF1146)</f>
        <v/>
      </c>
      <c r="W1146" s="109" t="str">
        <f>IF(编辑!AH1146="","",编辑!AH1146)</f>
        <v/>
      </c>
      <c r="X1146" s="109" t="str">
        <f>IF(编辑!AI1146="","",编辑!AI1146)</f>
        <v/>
      </c>
      <c r="Y1146" s="109" t="str">
        <f>IF(编辑!AJ1146="","",编辑!AJ1146)</f>
        <v/>
      </c>
      <c r="Z1146" s="109" t="str">
        <f>IF(编辑!AK1146="","",编辑!AK1146)</f>
        <v/>
      </c>
      <c r="AA1146" s="109" t="str">
        <f>IF(编辑!AM1146="","",编辑!AM1146)</f>
        <v/>
      </c>
      <c r="AB1146" s="109" t="str">
        <f>IF(编辑!AN1146="","",编辑!AN1146)</f>
        <v/>
      </c>
      <c r="AC1146" s="111" t="str">
        <f>IF(编辑!AO1146="","",编辑!AO1146)</f>
        <v/>
      </c>
    </row>
    <row r="1147" spans="1:29">
      <c r="A1147" s="109">
        <f>IF(编辑!A1147="","",编辑!A1147)</f>
        <v>140414</v>
      </c>
      <c r="B1147" s="109" t="str">
        <f>IF(编辑!B1147="","",编辑!B1147)</f>
        <v>通缉任务</v>
      </c>
      <c r="C1147" s="109">
        <f>IF(编辑!I1147="","",编辑!I1147)</f>
        <v>150</v>
      </c>
      <c r="D1147" s="109">
        <f>IF(编辑!J1147="","",编辑!J1147)</f>
        <v>0</v>
      </c>
      <c r="E1147" s="109" t="str">
        <f>IF(编辑!K1147="","",编辑!K1147)</f>
        <v/>
      </c>
      <c r="F1147" s="109">
        <f>IF(编辑!L1147="","",编辑!L1147)</f>
        <v>3001</v>
      </c>
      <c r="G1147" s="109">
        <f>IF(编辑!N1147="","",编辑!N1147)</f>
        <v>1</v>
      </c>
      <c r="H1147" s="109">
        <f>IF(编辑!O1147="","",编辑!O1147)</f>
        <v>1</v>
      </c>
      <c r="I1147" s="109">
        <f>IF(编辑!P1147="","",编辑!P1147)</f>
        <v>500</v>
      </c>
      <c r="J1147" s="109">
        <f>IF(编辑!Q1147="","",编辑!Q1147)</f>
        <v>3101</v>
      </c>
      <c r="K1147" s="109">
        <f>IF(编辑!S1147="","",编辑!S1147)</f>
        <v>1</v>
      </c>
      <c r="L1147" s="109">
        <f>IF(编辑!T1147="","",编辑!T1147)</f>
        <v>1</v>
      </c>
      <c r="M1147" s="109">
        <f>IF(编辑!U1147="","",编辑!U1147)</f>
        <v>500</v>
      </c>
      <c r="N1147" s="109">
        <f>IF(编辑!V1147="","",编辑!V1147)</f>
        <v>3401</v>
      </c>
      <c r="O1147" s="109">
        <f>IF(编辑!X1147="","",编辑!X1147)</f>
        <v>1</v>
      </c>
      <c r="P1147" s="109">
        <f>IF(编辑!Y1147="","",编辑!Y1147)</f>
        <v>1</v>
      </c>
      <c r="Q1147" s="109">
        <f>IF(编辑!Z1147="","",编辑!Z1147)</f>
        <v>500</v>
      </c>
      <c r="R1147" s="109" t="str">
        <f>IF(编辑!AA1147="","",编辑!AA1147)</f>
        <v/>
      </c>
      <c r="S1147" s="109" t="str">
        <f>IF(编辑!AC1147="","",编辑!AC1147)</f>
        <v/>
      </c>
      <c r="T1147" s="109" t="str">
        <f>IF(编辑!AD1147="","",编辑!AD1147)</f>
        <v/>
      </c>
      <c r="U1147" s="109" t="str">
        <f>IF(编辑!AE1147="","",编辑!AE1147)</f>
        <v/>
      </c>
      <c r="V1147" s="109" t="str">
        <f>IF(编辑!AF1147="","",编辑!AF1147)</f>
        <v/>
      </c>
      <c r="W1147" s="109" t="str">
        <f>IF(编辑!AH1147="","",编辑!AH1147)</f>
        <v/>
      </c>
      <c r="X1147" s="109" t="str">
        <f>IF(编辑!AI1147="","",编辑!AI1147)</f>
        <v/>
      </c>
      <c r="Y1147" s="109" t="str">
        <f>IF(编辑!AJ1147="","",编辑!AJ1147)</f>
        <v/>
      </c>
      <c r="Z1147" s="109" t="str">
        <f>IF(编辑!AK1147="","",编辑!AK1147)</f>
        <v/>
      </c>
      <c r="AA1147" s="109" t="str">
        <f>IF(编辑!AM1147="","",编辑!AM1147)</f>
        <v/>
      </c>
      <c r="AB1147" s="109" t="str">
        <f>IF(编辑!AN1147="","",编辑!AN1147)</f>
        <v/>
      </c>
      <c r="AC1147" s="111" t="str">
        <f>IF(编辑!AO1147="","",编辑!AO1147)</f>
        <v/>
      </c>
    </row>
    <row r="1148" spans="1:29">
      <c r="A1148" s="109">
        <f>IF(编辑!A1148="","",编辑!A1148)</f>
        <v>140415</v>
      </c>
      <c r="B1148" s="109" t="str">
        <f>IF(编辑!B1148="","",编辑!B1148)</f>
        <v>通缉任务</v>
      </c>
      <c r="C1148" s="109">
        <f>IF(编辑!I1148="","",编辑!I1148)</f>
        <v>150</v>
      </c>
      <c r="D1148" s="109">
        <f>IF(编辑!J1148="","",编辑!J1148)</f>
        <v>0</v>
      </c>
      <c r="E1148" s="109" t="str">
        <f>IF(编辑!K1148="","",编辑!K1148)</f>
        <v/>
      </c>
      <c r="F1148" s="109">
        <f>IF(编辑!L1148="","",编辑!L1148)</f>
        <v>3001</v>
      </c>
      <c r="G1148" s="109">
        <f>IF(编辑!N1148="","",编辑!N1148)</f>
        <v>1</v>
      </c>
      <c r="H1148" s="109">
        <f>IF(编辑!O1148="","",编辑!O1148)</f>
        <v>1</v>
      </c>
      <c r="I1148" s="109">
        <f>IF(编辑!P1148="","",编辑!P1148)</f>
        <v>500</v>
      </c>
      <c r="J1148" s="109">
        <f>IF(编辑!Q1148="","",编辑!Q1148)</f>
        <v>3101</v>
      </c>
      <c r="K1148" s="109">
        <f>IF(编辑!S1148="","",编辑!S1148)</f>
        <v>1</v>
      </c>
      <c r="L1148" s="109">
        <f>IF(编辑!T1148="","",编辑!T1148)</f>
        <v>1</v>
      </c>
      <c r="M1148" s="109">
        <f>IF(编辑!U1148="","",编辑!U1148)</f>
        <v>500</v>
      </c>
      <c r="N1148" s="109">
        <f>IF(编辑!V1148="","",编辑!V1148)</f>
        <v>3401</v>
      </c>
      <c r="O1148" s="109">
        <f>IF(编辑!X1148="","",编辑!X1148)</f>
        <v>1</v>
      </c>
      <c r="P1148" s="109">
        <f>IF(编辑!Y1148="","",编辑!Y1148)</f>
        <v>1</v>
      </c>
      <c r="Q1148" s="109">
        <f>IF(编辑!Z1148="","",编辑!Z1148)</f>
        <v>500</v>
      </c>
      <c r="R1148" s="109" t="str">
        <f>IF(编辑!AA1148="","",编辑!AA1148)</f>
        <v/>
      </c>
      <c r="S1148" s="109" t="str">
        <f>IF(编辑!AC1148="","",编辑!AC1148)</f>
        <v/>
      </c>
      <c r="T1148" s="109" t="str">
        <f>IF(编辑!AD1148="","",编辑!AD1148)</f>
        <v/>
      </c>
      <c r="U1148" s="109" t="str">
        <f>IF(编辑!AE1148="","",编辑!AE1148)</f>
        <v/>
      </c>
      <c r="V1148" s="109" t="str">
        <f>IF(编辑!AF1148="","",编辑!AF1148)</f>
        <v/>
      </c>
      <c r="W1148" s="109" t="str">
        <f>IF(编辑!AH1148="","",编辑!AH1148)</f>
        <v/>
      </c>
      <c r="X1148" s="109" t="str">
        <f>IF(编辑!AI1148="","",编辑!AI1148)</f>
        <v/>
      </c>
      <c r="Y1148" s="109" t="str">
        <f>IF(编辑!AJ1148="","",编辑!AJ1148)</f>
        <v/>
      </c>
      <c r="Z1148" s="109" t="str">
        <f>IF(编辑!AK1148="","",编辑!AK1148)</f>
        <v/>
      </c>
      <c r="AA1148" s="109" t="str">
        <f>IF(编辑!AM1148="","",编辑!AM1148)</f>
        <v/>
      </c>
      <c r="AB1148" s="109" t="str">
        <f>IF(编辑!AN1148="","",编辑!AN1148)</f>
        <v/>
      </c>
      <c r="AC1148" s="111" t="str">
        <f>IF(编辑!AO1148="","",编辑!AO1148)</f>
        <v/>
      </c>
    </row>
    <row r="1149" spans="1:29">
      <c r="A1149" s="109">
        <f>IF(编辑!A1149="","",编辑!A1149)</f>
        <v>140416</v>
      </c>
      <c r="B1149" s="109" t="str">
        <f>IF(编辑!B1149="","",编辑!B1149)</f>
        <v>通缉任务</v>
      </c>
      <c r="C1149" s="109">
        <f>IF(编辑!I1149="","",编辑!I1149)</f>
        <v>150</v>
      </c>
      <c r="D1149" s="109">
        <f>IF(编辑!J1149="","",编辑!J1149)</f>
        <v>0</v>
      </c>
      <c r="E1149" s="109" t="str">
        <f>IF(编辑!K1149="","",编辑!K1149)</f>
        <v/>
      </c>
      <c r="F1149" s="109">
        <f>IF(编辑!L1149="","",编辑!L1149)</f>
        <v>3001</v>
      </c>
      <c r="G1149" s="109">
        <f>IF(编辑!N1149="","",编辑!N1149)</f>
        <v>1</v>
      </c>
      <c r="H1149" s="109">
        <f>IF(编辑!O1149="","",编辑!O1149)</f>
        <v>1</v>
      </c>
      <c r="I1149" s="109">
        <f>IF(编辑!P1149="","",编辑!P1149)</f>
        <v>500</v>
      </c>
      <c r="J1149" s="109">
        <f>IF(编辑!Q1149="","",编辑!Q1149)</f>
        <v>3101</v>
      </c>
      <c r="K1149" s="109">
        <f>IF(编辑!S1149="","",编辑!S1149)</f>
        <v>1</v>
      </c>
      <c r="L1149" s="109">
        <f>IF(编辑!T1149="","",编辑!T1149)</f>
        <v>1</v>
      </c>
      <c r="M1149" s="109">
        <f>IF(编辑!U1149="","",编辑!U1149)</f>
        <v>500</v>
      </c>
      <c r="N1149" s="109">
        <f>IF(编辑!V1149="","",编辑!V1149)</f>
        <v>3401</v>
      </c>
      <c r="O1149" s="109">
        <f>IF(编辑!X1149="","",编辑!X1149)</f>
        <v>1</v>
      </c>
      <c r="P1149" s="109">
        <f>IF(编辑!Y1149="","",编辑!Y1149)</f>
        <v>1</v>
      </c>
      <c r="Q1149" s="109">
        <f>IF(编辑!Z1149="","",编辑!Z1149)</f>
        <v>500</v>
      </c>
      <c r="R1149" s="109" t="str">
        <f>IF(编辑!AA1149="","",编辑!AA1149)</f>
        <v/>
      </c>
      <c r="S1149" s="109" t="str">
        <f>IF(编辑!AC1149="","",编辑!AC1149)</f>
        <v/>
      </c>
      <c r="T1149" s="109" t="str">
        <f>IF(编辑!AD1149="","",编辑!AD1149)</f>
        <v/>
      </c>
      <c r="U1149" s="109" t="str">
        <f>IF(编辑!AE1149="","",编辑!AE1149)</f>
        <v/>
      </c>
      <c r="V1149" s="109" t="str">
        <f>IF(编辑!AF1149="","",编辑!AF1149)</f>
        <v/>
      </c>
      <c r="W1149" s="109" t="str">
        <f>IF(编辑!AH1149="","",编辑!AH1149)</f>
        <v/>
      </c>
      <c r="X1149" s="109" t="str">
        <f>IF(编辑!AI1149="","",编辑!AI1149)</f>
        <v/>
      </c>
      <c r="Y1149" s="109" t="str">
        <f>IF(编辑!AJ1149="","",编辑!AJ1149)</f>
        <v/>
      </c>
      <c r="Z1149" s="109" t="str">
        <f>IF(编辑!AK1149="","",编辑!AK1149)</f>
        <v/>
      </c>
      <c r="AA1149" s="109" t="str">
        <f>IF(编辑!AM1149="","",编辑!AM1149)</f>
        <v/>
      </c>
      <c r="AB1149" s="109" t="str">
        <f>IF(编辑!AN1149="","",编辑!AN1149)</f>
        <v/>
      </c>
      <c r="AC1149" s="111" t="str">
        <f>IF(编辑!AO1149="","",编辑!AO1149)</f>
        <v/>
      </c>
    </row>
    <row r="1150" spans="1:29">
      <c r="A1150" s="109">
        <f>IF(编辑!A1150="","",编辑!A1150)</f>
        <v>140417</v>
      </c>
      <c r="B1150" s="109" t="str">
        <f>IF(编辑!B1150="","",编辑!B1150)</f>
        <v>通缉任务</v>
      </c>
      <c r="C1150" s="109">
        <f>IF(编辑!I1150="","",编辑!I1150)</f>
        <v>150</v>
      </c>
      <c r="D1150" s="109">
        <f>IF(编辑!J1150="","",编辑!J1150)</f>
        <v>0</v>
      </c>
      <c r="E1150" s="109" t="str">
        <f>IF(编辑!K1150="","",编辑!K1150)</f>
        <v/>
      </c>
      <c r="F1150" s="109">
        <f>IF(编辑!L1150="","",编辑!L1150)</f>
        <v>3001</v>
      </c>
      <c r="G1150" s="109">
        <f>IF(编辑!N1150="","",编辑!N1150)</f>
        <v>1</v>
      </c>
      <c r="H1150" s="109">
        <f>IF(编辑!O1150="","",编辑!O1150)</f>
        <v>1</v>
      </c>
      <c r="I1150" s="109">
        <f>IF(编辑!P1150="","",编辑!P1150)</f>
        <v>500</v>
      </c>
      <c r="J1150" s="109">
        <f>IF(编辑!Q1150="","",编辑!Q1150)</f>
        <v>3101</v>
      </c>
      <c r="K1150" s="109">
        <f>IF(编辑!S1150="","",编辑!S1150)</f>
        <v>1</v>
      </c>
      <c r="L1150" s="109">
        <f>IF(编辑!T1150="","",编辑!T1150)</f>
        <v>1</v>
      </c>
      <c r="M1150" s="109">
        <f>IF(编辑!U1150="","",编辑!U1150)</f>
        <v>500</v>
      </c>
      <c r="N1150" s="109">
        <f>IF(编辑!V1150="","",编辑!V1150)</f>
        <v>3401</v>
      </c>
      <c r="O1150" s="109">
        <f>IF(编辑!X1150="","",编辑!X1150)</f>
        <v>1</v>
      </c>
      <c r="P1150" s="109">
        <f>IF(编辑!Y1150="","",编辑!Y1150)</f>
        <v>1</v>
      </c>
      <c r="Q1150" s="109">
        <f>IF(编辑!Z1150="","",编辑!Z1150)</f>
        <v>500</v>
      </c>
      <c r="R1150" s="109" t="str">
        <f>IF(编辑!AA1150="","",编辑!AA1150)</f>
        <v/>
      </c>
      <c r="S1150" s="109" t="str">
        <f>IF(编辑!AC1150="","",编辑!AC1150)</f>
        <v/>
      </c>
      <c r="T1150" s="109" t="str">
        <f>IF(编辑!AD1150="","",编辑!AD1150)</f>
        <v/>
      </c>
      <c r="U1150" s="109" t="str">
        <f>IF(编辑!AE1150="","",编辑!AE1150)</f>
        <v/>
      </c>
      <c r="V1150" s="109" t="str">
        <f>IF(编辑!AF1150="","",编辑!AF1150)</f>
        <v/>
      </c>
      <c r="W1150" s="109" t="str">
        <f>IF(编辑!AH1150="","",编辑!AH1150)</f>
        <v/>
      </c>
      <c r="X1150" s="109" t="str">
        <f>IF(编辑!AI1150="","",编辑!AI1150)</f>
        <v/>
      </c>
      <c r="Y1150" s="109" t="str">
        <f>IF(编辑!AJ1150="","",编辑!AJ1150)</f>
        <v/>
      </c>
      <c r="Z1150" s="109" t="str">
        <f>IF(编辑!AK1150="","",编辑!AK1150)</f>
        <v/>
      </c>
      <c r="AA1150" s="109" t="str">
        <f>IF(编辑!AM1150="","",编辑!AM1150)</f>
        <v/>
      </c>
      <c r="AB1150" s="109" t="str">
        <f>IF(编辑!AN1150="","",编辑!AN1150)</f>
        <v/>
      </c>
      <c r="AC1150" s="111" t="str">
        <f>IF(编辑!AO1150="","",编辑!AO1150)</f>
        <v/>
      </c>
    </row>
    <row r="1151" spans="1:29">
      <c r="A1151" s="109">
        <f>IF(编辑!A1151="","",编辑!A1151)</f>
        <v>140418</v>
      </c>
      <c r="B1151" s="109" t="str">
        <f>IF(编辑!B1151="","",编辑!B1151)</f>
        <v>通缉任务</v>
      </c>
      <c r="C1151" s="109">
        <f>IF(编辑!I1151="","",编辑!I1151)</f>
        <v>150</v>
      </c>
      <c r="D1151" s="109">
        <f>IF(编辑!J1151="","",编辑!J1151)</f>
        <v>0</v>
      </c>
      <c r="E1151" s="109" t="str">
        <f>IF(编辑!K1151="","",编辑!K1151)</f>
        <v/>
      </c>
      <c r="F1151" s="109">
        <f>IF(编辑!L1151="","",编辑!L1151)</f>
        <v>3001</v>
      </c>
      <c r="G1151" s="109">
        <f>IF(编辑!N1151="","",编辑!N1151)</f>
        <v>1</v>
      </c>
      <c r="H1151" s="109">
        <f>IF(编辑!O1151="","",编辑!O1151)</f>
        <v>1</v>
      </c>
      <c r="I1151" s="109">
        <f>IF(编辑!P1151="","",编辑!P1151)</f>
        <v>500</v>
      </c>
      <c r="J1151" s="109">
        <f>IF(编辑!Q1151="","",编辑!Q1151)</f>
        <v>3101</v>
      </c>
      <c r="K1151" s="109">
        <f>IF(编辑!S1151="","",编辑!S1151)</f>
        <v>1</v>
      </c>
      <c r="L1151" s="109">
        <f>IF(编辑!T1151="","",编辑!T1151)</f>
        <v>1</v>
      </c>
      <c r="M1151" s="109">
        <f>IF(编辑!U1151="","",编辑!U1151)</f>
        <v>500</v>
      </c>
      <c r="N1151" s="109">
        <f>IF(编辑!V1151="","",编辑!V1151)</f>
        <v>3401</v>
      </c>
      <c r="O1151" s="109">
        <f>IF(编辑!X1151="","",编辑!X1151)</f>
        <v>1</v>
      </c>
      <c r="P1151" s="109">
        <f>IF(编辑!Y1151="","",编辑!Y1151)</f>
        <v>1</v>
      </c>
      <c r="Q1151" s="109">
        <f>IF(编辑!Z1151="","",编辑!Z1151)</f>
        <v>500</v>
      </c>
      <c r="R1151" s="109" t="str">
        <f>IF(编辑!AA1151="","",编辑!AA1151)</f>
        <v/>
      </c>
      <c r="S1151" s="109" t="str">
        <f>IF(编辑!AC1151="","",编辑!AC1151)</f>
        <v/>
      </c>
      <c r="T1151" s="109" t="str">
        <f>IF(编辑!AD1151="","",编辑!AD1151)</f>
        <v/>
      </c>
      <c r="U1151" s="109" t="str">
        <f>IF(编辑!AE1151="","",编辑!AE1151)</f>
        <v/>
      </c>
      <c r="V1151" s="109" t="str">
        <f>IF(编辑!AF1151="","",编辑!AF1151)</f>
        <v/>
      </c>
      <c r="W1151" s="109" t="str">
        <f>IF(编辑!AH1151="","",编辑!AH1151)</f>
        <v/>
      </c>
      <c r="X1151" s="109" t="str">
        <f>IF(编辑!AI1151="","",编辑!AI1151)</f>
        <v/>
      </c>
      <c r="Y1151" s="109" t="str">
        <f>IF(编辑!AJ1151="","",编辑!AJ1151)</f>
        <v/>
      </c>
      <c r="Z1151" s="109" t="str">
        <f>IF(编辑!AK1151="","",编辑!AK1151)</f>
        <v/>
      </c>
      <c r="AA1151" s="109" t="str">
        <f>IF(编辑!AM1151="","",编辑!AM1151)</f>
        <v/>
      </c>
      <c r="AB1151" s="109" t="str">
        <f>IF(编辑!AN1151="","",编辑!AN1151)</f>
        <v/>
      </c>
      <c r="AC1151" s="111" t="str">
        <f>IF(编辑!AO1151="","",编辑!AO1151)</f>
        <v/>
      </c>
    </row>
    <row r="1152" spans="1:29">
      <c r="A1152" s="109">
        <f>IF(编辑!A1152="","",编辑!A1152)</f>
        <v>140419</v>
      </c>
      <c r="B1152" s="109" t="str">
        <f>IF(编辑!B1152="","",编辑!B1152)</f>
        <v>通缉任务</v>
      </c>
      <c r="C1152" s="109">
        <f>IF(编辑!I1152="","",编辑!I1152)</f>
        <v>150</v>
      </c>
      <c r="D1152" s="109">
        <f>IF(编辑!J1152="","",编辑!J1152)</f>
        <v>0</v>
      </c>
      <c r="E1152" s="109" t="str">
        <f>IF(编辑!K1152="","",编辑!K1152)</f>
        <v/>
      </c>
      <c r="F1152" s="109">
        <f>IF(编辑!L1152="","",编辑!L1152)</f>
        <v>3001</v>
      </c>
      <c r="G1152" s="109">
        <f>IF(编辑!N1152="","",编辑!N1152)</f>
        <v>1</v>
      </c>
      <c r="H1152" s="109">
        <f>IF(编辑!O1152="","",编辑!O1152)</f>
        <v>1</v>
      </c>
      <c r="I1152" s="109">
        <f>IF(编辑!P1152="","",编辑!P1152)</f>
        <v>500</v>
      </c>
      <c r="J1152" s="109">
        <f>IF(编辑!Q1152="","",编辑!Q1152)</f>
        <v>3101</v>
      </c>
      <c r="K1152" s="109">
        <f>IF(编辑!S1152="","",编辑!S1152)</f>
        <v>1</v>
      </c>
      <c r="L1152" s="109">
        <f>IF(编辑!T1152="","",编辑!T1152)</f>
        <v>1</v>
      </c>
      <c r="M1152" s="109">
        <f>IF(编辑!U1152="","",编辑!U1152)</f>
        <v>500</v>
      </c>
      <c r="N1152" s="109">
        <f>IF(编辑!V1152="","",编辑!V1152)</f>
        <v>3401</v>
      </c>
      <c r="O1152" s="109">
        <f>IF(编辑!X1152="","",编辑!X1152)</f>
        <v>1</v>
      </c>
      <c r="P1152" s="109">
        <f>IF(编辑!Y1152="","",编辑!Y1152)</f>
        <v>1</v>
      </c>
      <c r="Q1152" s="109">
        <f>IF(编辑!Z1152="","",编辑!Z1152)</f>
        <v>500</v>
      </c>
      <c r="R1152" s="109" t="str">
        <f>IF(编辑!AA1152="","",编辑!AA1152)</f>
        <v/>
      </c>
      <c r="S1152" s="109" t="str">
        <f>IF(编辑!AC1152="","",编辑!AC1152)</f>
        <v/>
      </c>
      <c r="T1152" s="109" t="str">
        <f>IF(编辑!AD1152="","",编辑!AD1152)</f>
        <v/>
      </c>
      <c r="U1152" s="109" t="str">
        <f>IF(编辑!AE1152="","",编辑!AE1152)</f>
        <v/>
      </c>
      <c r="V1152" s="109" t="str">
        <f>IF(编辑!AF1152="","",编辑!AF1152)</f>
        <v/>
      </c>
      <c r="W1152" s="109" t="str">
        <f>IF(编辑!AH1152="","",编辑!AH1152)</f>
        <v/>
      </c>
      <c r="X1152" s="109" t="str">
        <f>IF(编辑!AI1152="","",编辑!AI1152)</f>
        <v/>
      </c>
      <c r="Y1152" s="109" t="str">
        <f>IF(编辑!AJ1152="","",编辑!AJ1152)</f>
        <v/>
      </c>
      <c r="Z1152" s="109" t="str">
        <f>IF(编辑!AK1152="","",编辑!AK1152)</f>
        <v/>
      </c>
      <c r="AA1152" s="109" t="str">
        <f>IF(编辑!AM1152="","",编辑!AM1152)</f>
        <v/>
      </c>
      <c r="AB1152" s="109" t="str">
        <f>IF(编辑!AN1152="","",编辑!AN1152)</f>
        <v/>
      </c>
      <c r="AC1152" s="111" t="str">
        <f>IF(编辑!AO1152="","",编辑!AO1152)</f>
        <v/>
      </c>
    </row>
    <row r="1153" spans="1:29">
      <c r="A1153" s="109">
        <f>IF(编辑!A1153="","",编辑!A1153)</f>
        <v>140420</v>
      </c>
      <c r="B1153" s="109" t="str">
        <f>IF(编辑!B1153="","",编辑!B1153)</f>
        <v>通缉任务</v>
      </c>
      <c r="C1153" s="109">
        <f>IF(编辑!I1153="","",编辑!I1153)</f>
        <v>150</v>
      </c>
      <c r="D1153" s="109">
        <f>IF(编辑!J1153="","",编辑!J1153)</f>
        <v>0</v>
      </c>
      <c r="E1153" s="109" t="str">
        <f>IF(编辑!K1153="","",编辑!K1153)</f>
        <v/>
      </c>
      <c r="F1153" s="109">
        <f>IF(编辑!L1153="","",编辑!L1153)</f>
        <v>3001</v>
      </c>
      <c r="G1153" s="109">
        <f>IF(编辑!N1153="","",编辑!N1153)</f>
        <v>1</v>
      </c>
      <c r="H1153" s="109">
        <f>IF(编辑!O1153="","",编辑!O1153)</f>
        <v>1</v>
      </c>
      <c r="I1153" s="109">
        <f>IF(编辑!P1153="","",编辑!P1153)</f>
        <v>500</v>
      </c>
      <c r="J1153" s="109">
        <f>IF(编辑!Q1153="","",编辑!Q1153)</f>
        <v>3101</v>
      </c>
      <c r="K1153" s="109">
        <f>IF(编辑!S1153="","",编辑!S1153)</f>
        <v>1</v>
      </c>
      <c r="L1153" s="109">
        <f>IF(编辑!T1153="","",编辑!T1153)</f>
        <v>1</v>
      </c>
      <c r="M1153" s="109">
        <f>IF(编辑!U1153="","",编辑!U1153)</f>
        <v>500</v>
      </c>
      <c r="N1153" s="109">
        <f>IF(编辑!V1153="","",编辑!V1153)</f>
        <v>3401</v>
      </c>
      <c r="O1153" s="109">
        <f>IF(编辑!X1153="","",编辑!X1153)</f>
        <v>1</v>
      </c>
      <c r="P1153" s="109">
        <f>IF(编辑!Y1153="","",编辑!Y1153)</f>
        <v>1</v>
      </c>
      <c r="Q1153" s="109">
        <f>IF(编辑!Z1153="","",编辑!Z1153)</f>
        <v>500</v>
      </c>
      <c r="R1153" s="109" t="str">
        <f>IF(编辑!AA1153="","",编辑!AA1153)</f>
        <v/>
      </c>
      <c r="S1153" s="109" t="str">
        <f>IF(编辑!AC1153="","",编辑!AC1153)</f>
        <v/>
      </c>
      <c r="T1153" s="109" t="str">
        <f>IF(编辑!AD1153="","",编辑!AD1153)</f>
        <v/>
      </c>
      <c r="U1153" s="109" t="str">
        <f>IF(编辑!AE1153="","",编辑!AE1153)</f>
        <v/>
      </c>
      <c r="V1153" s="109" t="str">
        <f>IF(编辑!AF1153="","",编辑!AF1153)</f>
        <v/>
      </c>
      <c r="W1153" s="109" t="str">
        <f>IF(编辑!AH1153="","",编辑!AH1153)</f>
        <v/>
      </c>
      <c r="X1153" s="109" t="str">
        <f>IF(编辑!AI1153="","",编辑!AI1153)</f>
        <v/>
      </c>
      <c r="Y1153" s="109" t="str">
        <f>IF(编辑!AJ1153="","",编辑!AJ1153)</f>
        <v/>
      </c>
      <c r="Z1153" s="109" t="str">
        <f>IF(编辑!AK1153="","",编辑!AK1153)</f>
        <v/>
      </c>
      <c r="AA1153" s="109" t="str">
        <f>IF(编辑!AM1153="","",编辑!AM1153)</f>
        <v/>
      </c>
      <c r="AB1153" s="109" t="str">
        <f>IF(编辑!AN1153="","",编辑!AN1153)</f>
        <v/>
      </c>
      <c r="AC1153" s="111" t="str">
        <f>IF(编辑!AO1153="","",编辑!AO1153)</f>
        <v/>
      </c>
    </row>
    <row r="1154" spans="1:29">
      <c r="A1154" s="109">
        <f>IF(编辑!A1154="","",编辑!A1154)</f>
        <v>140421</v>
      </c>
      <c r="B1154" s="109" t="str">
        <f>IF(编辑!B1154="","",编辑!B1154)</f>
        <v>通缉任务</v>
      </c>
      <c r="C1154" s="109">
        <f>IF(编辑!I1154="","",编辑!I1154)</f>
        <v>230</v>
      </c>
      <c r="D1154" s="109">
        <f>IF(编辑!J1154="","",编辑!J1154)</f>
        <v>0</v>
      </c>
      <c r="E1154" s="109" t="str">
        <f>IF(编辑!K1154="","",编辑!K1154)</f>
        <v/>
      </c>
      <c r="F1154" s="109">
        <f>IF(编辑!L1154="","",编辑!L1154)</f>
        <v>3002</v>
      </c>
      <c r="G1154" s="109">
        <f>IF(编辑!N1154="","",编辑!N1154)</f>
        <v>1</v>
      </c>
      <c r="H1154" s="109">
        <f>IF(编辑!O1154="","",编辑!O1154)</f>
        <v>1</v>
      </c>
      <c r="I1154" s="109">
        <f>IF(编辑!P1154="","",编辑!P1154)</f>
        <v>300</v>
      </c>
      <c r="J1154" s="109">
        <f>IF(编辑!Q1154="","",编辑!Q1154)</f>
        <v>3102</v>
      </c>
      <c r="K1154" s="109">
        <f>IF(编辑!S1154="","",编辑!S1154)</f>
        <v>1</v>
      </c>
      <c r="L1154" s="109">
        <f>IF(编辑!T1154="","",编辑!T1154)</f>
        <v>1</v>
      </c>
      <c r="M1154" s="109">
        <f>IF(编辑!U1154="","",编辑!U1154)</f>
        <v>300</v>
      </c>
      <c r="N1154" s="109">
        <f>IF(编辑!V1154="","",编辑!V1154)</f>
        <v>3402</v>
      </c>
      <c r="O1154" s="109">
        <f>IF(编辑!X1154="","",编辑!X1154)</f>
        <v>1</v>
      </c>
      <c r="P1154" s="109">
        <f>IF(编辑!Y1154="","",编辑!Y1154)</f>
        <v>1</v>
      </c>
      <c r="Q1154" s="109">
        <f>IF(编辑!Z1154="","",编辑!Z1154)</f>
        <v>300</v>
      </c>
      <c r="R1154" s="109" t="str">
        <f>IF(编辑!AA1154="","",编辑!AA1154)</f>
        <v/>
      </c>
      <c r="S1154" s="109" t="str">
        <f>IF(编辑!AC1154="","",编辑!AC1154)</f>
        <v/>
      </c>
      <c r="T1154" s="109" t="str">
        <f>IF(编辑!AD1154="","",编辑!AD1154)</f>
        <v/>
      </c>
      <c r="U1154" s="109" t="str">
        <f>IF(编辑!AE1154="","",编辑!AE1154)</f>
        <v/>
      </c>
      <c r="V1154" s="109" t="str">
        <f>IF(编辑!AF1154="","",编辑!AF1154)</f>
        <v/>
      </c>
      <c r="W1154" s="109" t="str">
        <f>IF(编辑!AH1154="","",编辑!AH1154)</f>
        <v/>
      </c>
      <c r="X1154" s="109" t="str">
        <f>IF(编辑!AI1154="","",编辑!AI1154)</f>
        <v/>
      </c>
      <c r="Y1154" s="109" t="str">
        <f>IF(编辑!AJ1154="","",编辑!AJ1154)</f>
        <v/>
      </c>
      <c r="Z1154" s="109" t="str">
        <f>IF(编辑!AK1154="","",编辑!AK1154)</f>
        <v/>
      </c>
      <c r="AA1154" s="109" t="str">
        <f>IF(编辑!AM1154="","",编辑!AM1154)</f>
        <v/>
      </c>
      <c r="AB1154" s="109" t="str">
        <f>IF(编辑!AN1154="","",编辑!AN1154)</f>
        <v/>
      </c>
      <c r="AC1154" s="111" t="str">
        <f>IF(编辑!AO1154="","",编辑!AO1154)</f>
        <v/>
      </c>
    </row>
    <row r="1155" spans="1:29">
      <c r="A1155" s="109">
        <f>IF(编辑!A1155="","",编辑!A1155)</f>
        <v>140422</v>
      </c>
      <c r="B1155" s="109" t="str">
        <f>IF(编辑!B1155="","",编辑!B1155)</f>
        <v>通缉任务</v>
      </c>
      <c r="C1155" s="109">
        <f>IF(编辑!I1155="","",编辑!I1155)</f>
        <v>230</v>
      </c>
      <c r="D1155" s="109">
        <f>IF(编辑!J1155="","",编辑!J1155)</f>
        <v>0</v>
      </c>
      <c r="E1155" s="109" t="str">
        <f>IF(编辑!K1155="","",编辑!K1155)</f>
        <v/>
      </c>
      <c r="F1155" s="109">
        <f>IF(编辑!L1155="","",编辑!L1155)</f>
        <v>3002</v>
      </c>
      <c r="G1155" s="109">
        <f>IF(编辑!N1155="","",编辑!N1155)</f>
        <v>1</v>
      </c>
      <c r="H1155" s="109">
        <f>IF(编辑!O1155="","",编辑!O1155)</f>
        <v>1</v>
      </c>
      <c r="I1155" s="109">
        <f>IF(编辑!P1155="","",编辑!P1155)</f>
        <v>300</v>
      </c>
      <c r="J1155" s="109">
        <f>IF(编辑!Q1155="","",编辑!Q1155)</f>
        <v>3102</v>
      </c>
      <c r="K1155" s="109">
        <f>IF(编辑!S1155="","",编辑!S1155)</f>
        <v>1</v>
      </c>
      <c r="L1155" s="109">
        <f>IF(编辑!T1155="","",编辑!T1155)</f>
        <v>1</v>
      </c>
      <c r="M1155" s="109">
        <f>IF(编辑!U1155="","",编辑!U1155)</f>
        <v>300</v>
      </c>
      <c r="N1155" s="109">
        <f>IF(编辑!V1155="","",编辑!V1155)</f>
        <v>3402</v>
      </c>
      <c r="O1155" s="109">
        <f>IF(编辑!X1155="","",编辑!X1155)</f>
        <v>1</v>
      </c>
      <c r="P1155" s="109">
        <f>IF(编辑!Y1155="","",编辑!Y1155)</f>
        <v>1</v>
      </c>
      <c r="Q1155" s="109">
        <f>IF(编辑!Z1155="","",编辑!Z1155)</f>
        <v>300</v>
      </c>
      <c r="R1155" s="109" t="str">
        <f>IF(编辑!AA1155="","",编辑!AA1155)</f>
        <v/>
      </c>
      <c r="S1155" s="109" t="str">
        <f>IF(编辑!AC1155="","",编辑!AC1155)</f>
        <v/>
      </c>
      <c r="T1155" s="109" t="str">
        <f>IF(编辑!AD1155="","",编辑!AD1155)</f>
        <v/>
      </c>
      <c r="U1155" s="109" t="str">
        <f>IF(编辑!AE1155="","",编辑!AE1155)</f>
        <v/>
      </c>
      <c r="V1155" s="109" t="str">
        <f>IF(编辑!AF1155="","",编辑!AF1155)</f>
        <v/>
      </c>
      <c r="W1155" s="109" t="str">
        <f>IF(编辑!AH1155="","",编辑!AH1155)</f>
        <v/>
      </c>
      <c r="X1155" s="109" t="str">
        <f>IF(编辑!AI1155="","",编辑!AI1155)</f>
        <v/>
      </c>
      <c r="Y1155" s="109" t="str">
        <f>IF(编辑!AJ1155="","",编辑!AJ1155)</f>
        <v/>
      </c>
      <c r="Z1155" s="109" t="str">
        <f>IF(编辑!AK1155="","",编辑!AK1155)</f>
        <v/>
      </c>
      <c r="AA1155" s="109" t="str">
        <f>IF(编辑!AM1155="","",编辑!AM1155)</f>
        <v/>
      </c>
      <c r="AB1155" s="109" t="str">
        <f>IF(编辑!AN1155="","",编辑!AN1155)</f>
        <v/>
      </c>
      <c r="AC1155" s="111" t="str">
        <f>IF(编辑!AO1155="","",编辑!AO1155)</f>
        <v/>
      </c>
    </row>
    <row r="1156" spans="1:29">
      <c r="A1156" s="109">
        <f>IF(编辑!A1156="","",编辑!A1156)</f>
        <v>140423</v>
      </c>
      <c r="B1156" s="109" t="str">
        <f>IF(编辑!B1156="","",编辑!B1156)</f>
        <v>通缉任务</v>
      </c>
      <c r="C1156" s="109">
        <f>IF(编辑!I1156="","",编辑!I1156)</f>
        <v>230</v>
      </c>
      <c r="D1156" s="109">
        <f>IF(编辑!J1156="","",编辑!J1156)</f>
        <v>0</v>
      </c>
      <c r="E1156" s="109" t="str">
        <f>IF(编辑!K1156="","",编辑!K1156)</f>
        <v/>
      </c>
      <c r="F1156" s="109">
        <f>IF(编辑!L1156="","",编辑!L1156)</f>
        <v>3002</v>
      </c>
      <c r="G1156" s="109">
        <f>IF(编辑!N1156="","",编辑!N1156)</f>
        <v>1</v>
      </c>
      <c r="H1156" s="109">
        <f>IF(编辑!O1156="","",编辑!O1156)</f>
        <v>1</v>
      </c>
      <c r="I1156" s="109">
        <f>IF(编辑!P1156="","",编辑!P1156)</f>
        <v>300</v>
      </c>
      <c r="J1156" s="109">
        <f>IF(编辑!Q1156="","",编辑!Q1156)</f>
        <v>3102</v>
      </c>
      <c r="K1156" s="109">
        <f>IF(编辑!S1156="","",编辑!S1156)</f>
        <v>1</v>
      </c>
      <c r="L1156" s="109">
        <f>IF(编辑!T1156="","",编辑!T1156)</f>
        <v>1</v>
      </c>
      <c r="M1156" s="109">
        <f>IF(编辑!U1156="","",编辑!U1156)</f>
        <v>300</v>
      </c>
      <c r="N1156" s="109">
        <f>IF(编辑!V1156="","",编辑!V1156)</f>
        <v>3402</v>
      </c>
      <c r="O1156" s="109">
        <f>IF(编辑!X1156="","",编辑!X1156)</f>
        <v>1</v>
      </c>
      <c r="P1156" s="109">
        <f>IF(编辑!Y1156="","",编辑!Y1156)</f>
        <v>1</v>
      </c>
      <c r="Q1156" s="109">
        <f>IF(编辑!Z1156="","",编辑!Z1156)</f>
        <v>300</v>
      </c>
      <c r="R1156" s="109" t="str">
        <f>IF(编辑!AA1156="","",编辑!AA1156)</f>
        <v/>
      </c>
      <c r="S1156" s="109" t="str">
        <f>IF(编辑!AC1156="","",编辑!AC1156)</f>
        <v/>
      </c>
      <c r="T1156" s="109" t="str">
        <f>IF(编辑!AD1156="","",编辑!AD1156)</f>
        <v/>
      </c>
      <c r="U1156" s="109" t="str">
        <f>IF(编辑!AE1156="","",编辑!AE1156)</f>
        <v/>
      </c>
      <c r="V1156" s="109" t="str">
        <f>IF(编辑!AF1156="","",编辑!AF1156)</f>
        <v/>
      </c>
      <c r="W1156" s="109" t="str">
        <f>IF(编辑!AH1156="","",编辑!AH1156)</f>
        <v/>
      </c>
      <c r="X1156" s="109" t="str">
        <f>IF(编辑!AI1156="","",编辑!AI1156)</f>
        <v/>
      </c>
      <c r="Y1156" s="109" t="str">
        <f>IF(编辑!AJ1156="","",编辑!AJ1156)</f>
        <v/>
      </c>
      <c r="Z1156" s="109" t="str">
        <f>IF(编辑!AK1156="","",编辑!AK1156)</f>
        <v/>
      </c>
      <c r="AA1156" s="109" t="str">
        <f>IF(编辑!AM1156="","",编辑!AM1156)</f>
        <v/>
      </c>
      <c r="AB1156" s="109" t="str">
        <f>IF(编辑!AN1156="","",编辑!AN1156)</f>
        <v/>
      </c>
      <c r="AC1156" s="111" t="str">
        <f>IF(编辑!AO1156="","",编辑!AO1156)</f>
        <v/>
      </c>
    </row>
    <row r="1157" spans="1:29">
      <c r="A1157" s="109">
        <f>IF(编辑!A1157="","",编辑!A1157)</f>
        <v>140424</v>
      </c>
      <c r="B1157" s="109" t="str">
        <f>IF(编辑!B1157="","",编辑!B1157)</f>
        <v>通缉任务</v>
      </c>
      <c r="C1157" s="109">
        <f>IF(编辑!I1157="","",编辑!I1157)</f>
        <v>230</v>
      </c>
      <c r="D1157" s="109">
        <f>IF(编辑!J1157="","",编辑!J1157)</f>
        <v>0</v>
      </c>
      <c r="E1157" s="109" t="str">
        <f>IF(编辑!K1157="","",编辑!K1157)</f>
        <v/>
      </c>
      <c r="F1157" s="109">
        <f>IF(编辑!L1157="","",编辑!L1157)</f>
        <v>3002</v>
      </c>
      <c r="G1157" s="109">
        <f>IF(编辑!N1157="","",编辑!N1157)</f>
        <v>1</v>
      </c>
      <c r="H1157" s="109">
        <f>IF(编辑!O1157="","",编辑!O1157)</f>
        <v>1</v>
      </c>
      <c r="I1157" s="109">
        <f>IF(编辑!P1157="","",编辑!P1157)</f>
        <v>300</v>
      </c>
      <c r="J1157" s="109">
        <f>IF(编辑!Q1157="","",编辑!Q1157)</f>
        <v>3102</v>
      </c>
      <c r="K1157" s="109">
        <f>IF(编辑!S1157="","",编辑!S1157)</f>
        <v>1</v>
      </c>
      <c r="L1157" s="109">
        <f>IF(编辑!T1157="","",编辑!T1157)</f>
        <v>1</v>
      </c>
      <c r="M1157" s="109">
        <f>IF(编辑!U1157="","",编辑!U1157)</f>
        <v>300</v>
      </c>
      <c r="N1157" s="109">
        <f>IF(编辑!V1157="","",编辑!V1157)</f>
        <v>3402</v>
      </c>
      <c r="O1157" s="109">
        <f>IF(编辑!X1157="","",编辑!X1157)</f>
        <v>1</v>
      </c>
      <c r="P1157" s="109">
        <f>IF(编辑!Y1157="","",编辑!Y1157)</f>
        <v>1</v>
      </c>
      <c r="Q1157" s="109">
        <f>IF(编辑!Z1157="","",编辑!Z1157)</f>
        <v>300</v>
      </c>
      <c r="R1157" s="109" t="str">
        <f>IF(编辑!AA1157="","",编辑!AA1157)</f>
        <v/>
      </c>
      <c r="S1157" s="109" t="str">
        <f>IF(编辑!AC1157="","",编辑!AC1157)</f>
        <v/>
      </c>
      <c r="T1157" s="109" t="str">
        <f>IF(编辑!AD1157="","",编辑!AD1157)</f>
        <v/>
      </c>
      <c r="U1157" s="109" t="str">
        <f>IF(编辑!AE1157="","",编辑!AE1157)</f>
        <v/>
      </c>
      <c r="V1157" s="109" t="str">
        <f>IF(编辑!AF1157="","",编辑!AF1157)</f>
        <v/>
      </c>
      <c r="W1157" s="109" t="str">
        <f>IF(编辑!AH1157="","",编辑!AH1157)</f>
        <v/>
      </c>
      <c r="X1157" s="109" t="str">
        <f>IF(编辑!AI1157="","",编辑!AI1157)</f>
        <v/>
      </c>
      <c r="Y1157" s="109" t="str">
        <f>IF(编辑!AJ1157="","",编辑!AJ1157)</f>
        <v/>
      </c>
      <c r="Z1157" s="109" t="str">
        <f>IF(编辑!AK1157="","",编辑!AK1157)</f>
        <v/>
      </c>
      <c r="AA1157" s="109" t="str">
        <f>IF(编辑!AM1157="","",编辑!AM1157)</f>
        <v/>
      </c>
      <c r="AB1157" s="109" t="str">
        <f>IF(编辑!AN1157="","",编辑!AN1157)</f>
        <v/>
      </c>
      <c r="AC1157" s="111" t="str">
        <f>IF(编辑!AO1157="","",编辑!AO1157)</f>
        <v/>
      </c>
    </row>
    <row r="1158" spans="1:29">
      <c r="A1158" s="109">
        <f>IF(编辑!A1158="","",编辑!A1158)</f>
        <v>140425</v>
      </c>
      <c r="B1158" s="109" t="str">
        <f>IF(编辑!B1158="","",编辑!B1158)</f>
        <v>通缉任务</v>
      </c>
      <c r="C1158" s="109">
        <f>IF(编辑!I1158="","",编辑!I1158)</f>
        <v>230</v>
      </c>
      <c r="D1158" s="109">
        <f>IF(编辑!J1158="","",编辑!J1158)</f>
        <v>0</v>
      </c>
      <c r="E1158" s="109" t="str">
        <f>IF(编辑!K1158="","",编辑!K1158)</f>
        <v/>
      </c>
      <c r="F1158" s="109">
        <f>IF(编辑!L1158="","",编辑!L1158)</f>
        <v>3002</v>
      </c>
      <c r="G1158" s="109">
        <f>IF(编辑!N1158="","",编辑!N1158)</f>
        <v>1</v>
      </c>
      <c r="H1158" s="109">
        <f>IF(编辑!O1158="","",编辑!O1158)</f>
        <v>1</v>
      </c>
      <c r="I1158" s="109">
        <f>IF(编辑!P1158="","",编辑!P1158)</f>
        <v>300</v>
      </c>
      <c r="J1158" s="109">
        <f>IF(编辑!Q1158="","",编辑!Q1158)</f>
        <v>3102</v>
      </c>
      <c r="K1158" s="109">
        <f>IF(编辑!S1158="","",编辑!S1158)</f>
        <v>1</v>
      </c>
      <c r="L1158" s="109">
        <f>IF(编辑!T1158="","",编辑!T1158)</f>
        <v>1</v>
      </c>
      <c r="M1158" s="109">
        <f>IF(编辑!U1158="","",编辑!U1158)</f>
        <v>300</v>
      </c>
      <c r="N1158" s="109">
        <f>IF(编辑!V1158="","",编辑!V1158)</f>
        <v>3402</v>
      </c>
      <c r="O1158" s="109">
        <f>IF(编辑!X1158="","",编辑!X1158)</f>
        <v>1</v>
      </c>
      <c r="P1158" s="109">
        <f>IF(编辑!Y1158="","",编辑!Y1158)</f>
        <v>1</v>
      </c>
      <c r="Q1158" s="109">
        <f>IF(编辑!Z1158="","",编辑!Z1158)</f>
        <v>300</v>
      </c>
      <c r="R1158" s="109" t="str">
        <f>IF(编辑!AA1158="","",编辑!AA1158)</f>
        <v/>
      </c>
      <c r="S1158" s="109" t="str">
        <f>IF(编辑!AC1158="","",编辑!AC1158)</f>
        <v/>
      </c>
      <c r="T1158" s="109" t="str">
        <f>IF(编辑!AD1158="","",编辑!AD1158)</f>
        <v/>
      </c>
      <c r="U1158" s="109" t="str">
        <f>IF(编辑!AE1158="","",编辑!AE1158)</f>
        <v/>
      </c>
      <c r="V1158" s="109" t="str">
        <f>IF(编辑!AF1158="","",编辑!AF1158)</f>
        <v/>
      </c>
      <c r="W1158" s="109" t="str">
        <f>IF(编辑!AH1158="","",编辑!AH1158)</f>
        <v/>
      </c>
      <c r="X1158" s="109" t="str">
        <f>IF(编辑!AI1158="","",编辑!AI1158)</f>
        <v/>
      </c>
      <c r="Y1158" s="109" t="str">
        <f>IF(编辑!AJ1158="","",编辑!AJ1158)</f>
        <v/>
      </c>
      <c r="Z1158" s="109" t="str">
        <f>IF(编辑!AK1158="","",编辑!AK1158)</f>
        <v/>
      </c>
      <c r="AA1158" s="109" t="str">
        <f>IF(编辑!AM1158="","",编辑!AM1158)</f>
        <v/>
      </c>
      <c r="AB1158" s="109" t="str">
        <f>IF(编辑!AN1158="","",编辑!AN1158)</f>
        <v/>
      </c>
      <c r="AC1158" s="111" t="str">
        <f>IF(编辑!AO1158="","",编辑!AO1158)</f>
        <v/>
      </c>
    </row>
    <row r="1159" spans="1:29">
      <c r="A1159" s="109">
        <f>IF(编辑!A1159="","",编辑!A1159)</f>
        <v>140426</v>
      </c>
      <c r="B1159" s="109" t="str">
        <f>IF(编辑!B1159="","",编辑!B1159)</f>
        <v>通缉任务</v>
      </c>
      <c r="C1159" s="109">
        <f>IF(编辑!I1159="","",编辑!I1159)</f>
        <v>230</v>
      </c>
      <c r="D1159" s="109">
        <f>IF(编辑!J1159="","",编辑!J1159)</f>
        <v>0</v>
      </c>
      <c r="E1159" s="109" t="str">
        <f>IF(编辑!K1159="","",编辑!K1159)</f>
        <v/>
      </c>
      <c r="F1159" s="109">
        <f>IF(编辑!L1159="","",编辑!L1159)</f>
        <v>3002</v>
      </c>
      <c r="G1159" s="109">
        <f>IF(编辑!N1159="","",编辑!N1159)</f>
        <v>1</v>
      </c>
      <c r="H1159" s="109">
        <f>IF(编辑!O1159="","",编辑!O1159)</f>
        <v>1</v>
      </c>
      <c r="I1159" s="109">
        <f>IF(编辑!P1159="","",编辑!P1159)</f>
        <v>300</v>
      </c>
      <c r="J1159" s="109">
        <f>IF(编辑!Q1159="","",编辑!Q1159)</f>
        <v>3102</v>
      </c>
      <c r="K1159" s="109">
        <f>IF(编辑!S1159="","",编辑!S1159)</f>
        <v>1</v>
      </c>
      <c r="L1159" s="109">
        <f>IF(编辑!T1159="","",编辑!T1159)</f>
        <v>1</v>
      </c>
      <c r="M1159" s="109">
        <f>IF(编辑!U1159="","",编辑!U1159)</f>
        <v>300</v>
      </c>
      <c r="N1159" s="109">
        <f>IF(编辑!V1159="","",编辑!V1159)</f>
        <v>3402</v>
      </c>
      <c r="O1159" s="109">
        <f>IF(编辑!X1159="","",编辑!X1159)</f>
        <v>1</v>
      </c>
      <c r="P1159" s="109">
        <f>IF(编辑!Y1159="","",编辑!Y1159)</f>
        <v>1</v>
      </c>
      <c r="Q1159" s="109">
        <f>IF(编辑!Z1159="","",编辑!Z1159)</f>
        <v>300</v>
      </c>
      <c r="R1159" s="109" t="str">
        <f>IF(编辑!AA1159="","",编辑!AA1159)</f>
        <v/>
      </c>
      <c r="S1159" s="109" t="str">
        <f>IF(编辑!AC1159="","",编辑!AC1159)</f>
        <v/>
      </c>
      <c r="T1159" s="109" t="str">
        <f>IF(编辑!AD1159="","",编辑!AD1159)</f>
        <v/>
      </c>
      <c r="U1159" s="109" t="str">
        <f>IF(编辑!AE1159="","",编辑!AE1159)</f>
        <v/>
      </c>
      <c r="V1159" s="109" t="str">
        <f>IF(编辑!AF1159="","",编辑!AF1159)</f>
        <v/>
      </c>
      <c r="W1159" s="109" t="str">
        <f>IF(编辑!AH1159="","",编辑!AH1159)</f>
        <v/>
      </c>
      <c r="X1159" s="109" t="str">
        <f>IF(编辑!AI1159="","",编辑!AI1159)</f>
        <v/>
      </c>
      <c r="Y1159" s="109" t="str">
        <f>IF(编辑!AJ1159="","",编辑!AJ1159)</f>
        <v/>
      </c>
      <c r="Z1159" s="109" t="str">
        <f>IF(编辑!AK1159="","",编辑!AK1159)</f>
        <v/>
      </c>
      <c r="AA1159" s="109" t="str">
        <f>IF(编辑!AM1159="","",编辑!AM1159)</f>
        <v/>
      </c>
      <c r="AB1159" s="109" t="str">
        <f>IF(编辑!AN1159="","",编辑!AN1159)</f>
        <v/>
      </c>
      <c r="AC1159" s="111" t="str">
        <f>IF(编辑!AO1159="","",编辑!AO1159)</f>
        <v/>
      </c>
    </row>
    <row r="1160" spans="1:29">
      <c r="A1160" s="109">
        <f>IF(编辑!A1160="","",编辑!A1160)</f>
        <v>140427</v>
      </c>
      <c r="B1160" s="109" t="str">
        <f>IF(编辑!B1160="","",编辑!B1160)</f>
        <v>通缉任务</v>
      </c>
      <c r="C1160" s="109">
        <f>IF(编辑!I1160="","",编辑!I1160)</f>
        <v>230</v>
      </c>
      <c r="D1160" s="109">
        <f>IF(编辑!J1160="","",编辑!J1160)</f>
        <v>0</v>
      </c>
      <c r="E1160" s="109" t="str">
        <f>IF(编辑!K1160="","",编辑!K1160)</f>
        <v/>
      </c>
      <c r="F1160" s="109">
        <f>IF(编辑!L1160="","",编辑!L1160)</f>
        <v>3002</v>
      </c>
      <c r="G1160" s="109">
        <f>IF(编辑!N1160="","",编辑!N1160)</f>
        <v>1</v>
      </c>
      <c r="H1160" s="109">
        <f>IF(编辑!O1160="","",编辑!O1160)</f>
        <v>1</v>
      </c>
      <c r="I1160" s="109">
        <f>IF(编辑!P1160="","",编辑!P1160)</f>
        <v>300</v>
      </c>
      <c r="J1160" s="109">
        <f>IF(编辑!Q1160="","",编辑!Q1160)</f>
        <v>3102</v>
      </c>
      <c r="K1160" s="109">
        <f>IF(编辑!S1160="","",编辑!S1160)</f>
        <v>1</v>
      </c>
      <c r="L1160" s="109">
        <f>IF(编辑!T1160="","",编辑!T1160)</f>
        <v>1</v>
      </c>
      <c r="M1160" s="109">
        <f>IF(编辑!U1160="","",编辑!U1160)</f>
        <v>300</v>
      </c>
      <c r="N1160" s="109">
        <f>IF(编辑!V1160="","",编辑!V1160)</f>
        <v>3402</v>
      </c>
      <c r="O1160" s="109">
        <f>IF(编辑!X1160="","",编辑!X1160)</f>
        <v>1</v>
      </c>
      <c r="P1160" s="109">
        <f>IF(编辑!Y1160="","",编辑!Y1160)</f>
        <v>1</v>
      </c>
      <c r="Q1160" s="109">
        <f>IF(编辑!Z1160="","",编辑!Z1160)</f>
        <v>300</v>
      </c>
      <c r="R1160" s="109" t="str">
        <f>IF(编辑!AA1160="","",编辑!AA1160)</f>
        <v/>
      </c>
      <c r="S1160" s="109" t="str">
        <f>IF(编辑!AC1160="","",编辑!AC1160)</f>
        <v/>
      </c>
      <c r="T1160" s="109" t="str">
        <f>IF(编辑!AD1160="","",编辑!AD1160)</f>
        <v/>
      </c>
      <c r="U1160" s="109" t="str">
        <f>IF(编辑!AE1160="","",编辑!AE1160)</f>
        <v/>
      </c>
      <c r="V1160" s="109" t="str">
        <f>IF(编辑!AF1160="","",编辑!AF1160)</f>
        <v/>
      </c>
      <c r="W1160" s="109" t="str">
        <f>IF(编辑!AH1160="","",编辑!AH1160)</f>
        <v/>
      </c>
      <c r="X1160" s="109" t="str">
        <f>IF(编辑!AI1160="","",编辑!AI1160)</f>
        <v/>
      </c>
      <c r="Y1160" s="109" t="str">
        <f>IF(编辑!AJ1160="","",编辑!AJ1160)</f>
        <v/>
      </c>
      <c r="Z1160" s="109" t="str">
        <f>IF(编辑!AK1160="","",编辑!AK1160)</f>
        <v/>
      </c>
      <c r="AA1160" s="109" t="str">
        <f>IF(编辑!AM1160="","",编辑!AM1160)</f>
        <v/>
      </c>
      <c r="AB1160" s="109" t="str">
        <f>IF(编辑!AN1160="","",编辑!AN1160)</f>
        <v/>
      </c>
      <c r="AC1160" s="111" t="str">
        <f>IF(编辑!AO1160="","",编辑!AO1160)</f>
        <v/>
      </c>
    </row>
    <row r="1161" spans="1:29">
      <c r="A1161" s="109">
        <f>IF(编辑!A1161="","",编辑!A1161)</f>
        <v>140428</v>
      </c>
      <c r="B1161" s="109" t="str">
        <f>IF(编辑!B1161="","",编辑!B1161)</f>
        <v>通缉任务</v>
      </c>
      <c r="C1161" s="109">
        <f>IF(编辑!I1161="","",编辑!I1161)</f>
        <v>230</v>
      </c>
      <c r="D1161" s="109">
        <f>IF(编辑!J1161="","",编辑!J1161)</f>
        <v>0</v>
      </c>
      <c r="E1161" s="109" t="str">
        <f>IF(编辑!K1161="","",编辑!K1161)</f>
        <v/>
      </c>
      <c r="F1161" s="109">
        <f>IF(编辑!L1161="","",编辑!L1161)</f>
        <v>3002</v>
      </c>
      <c r="G1161" s="109">
        <f>IF(编辑!N1161="","",编辑!N1161)</f>
        <v>1</v>
      </c>
      <c r="H1161" s="109">
        <f>IF(编辑!O1161="","",编辑!O1161)</f>
        <v>1</v>
      </c>
      <c r="I1161" s="109">
        <f>IF(编辑!P1161="","",编辑!P1161)</f>
        <v>300</v>
      </c>
      <c r="J1161" s="109">
        <f>IF(编辑!Q1161="","",编辑!Q1161)</f>
        <v>3102</v>
      </c>
      <c r="K1161" s="109">
        <f>IF(编辑!S1161="","",编辑!S1161)</f>
        <v>1</v>
      </c>
      <c r="L1161" s="109">
        <f>IF(编辑!T1161="","",编辑!T1161)</f>
        <v>1</v>
      </c>
      <c r="M1161" s="109">
        <f>IF(编辑!U1161="","",编辑!U1161)</f>
        <v>300</v>
      </c>
      <c r="N1161" s="109">
        <f>IF(编辑!V1161="","",编辑!V1161)</f>
        <v>3402</v>
      </c>
      <c r="O1161" s="109">
        <f>IF(编辑!X1161="","",编辑!X1161)</f>
        <v>1</v>
      </c>
      <c r="P1161" s="109">
        <f>IF(编辑!Y1161="","",编辑!Y1161)</f>
        <v>1</v>
      </c>
      <c r="Q1161" s="109">
        <f>IF(编辑!Z1161="","",编辑!Z1161)</f>
        <v>300</v>
      </c>
      <c r="R1161" s="109" t="str">
        <f>IF(编辑!AA1161="","",编辑!AA1161)</f>
        <v/>
      </c>
      <c r="S1161" s="109" t="str">
        <f>IF(编辑!AC1161="","",编辑!AC1161)</f>
        <v/>
      </c>
      <c r="T1161" s="109" t="str">
        <f>IF(编辑!AD1161="","",编辑!AD1161)</f>
        <v/>
      </c>
      <c r="U1161" s="109" t="str">
        <f>IF(编辑!AE1161="","",编辑!AE1161)</f>
        <v/>
      </c>
      <c r="V1161" s="109" t="str">
        <f>IF(编辑!AF1161="","",编辑!AF1161)</f>
        <v/>
      </c>
      <c r="W1161" s="109" t="str">
        <f>IF(编辑!AH1161="","",编辑!AH1161)</f>
        <v/>
      </c>
      <c r="X1161" s="109" t="str">
        <f>IF(编辑!AI1161="","",编辑!AI1161)</f>
        <v/>
      </c>
      <c r="Y1161" s="109" t="str">
        <f>IF(编辑!AJ1161="","",编辑!AJ1161)</f>
        <v/>
      </c>
      <c r="Z1161" s="109" t="str">
        <f>IF(编辑!AK1161="","",编辑!AK1161)</f>
        <v/>
      </c>
      <c r="AA1161" s="109" t="str">
        <f>IF(编辑!AM1161="","",编辑!AM1161)</f>
        <v/>
      </c>
      <c r="AB1161" s="109" t="str">
        <f>IF(编辑!AN1161="","",编辑!AN1161)</f>
        <v/>
      </c>
      <c r="AC1161" s="111" t="str">
        <f>IF(编辑!AO1161="","",编辑!AO1161)</f>
        <v/>
      </c>
    </row>
    <row r="1162" spans="1:29">
      <c r="A1162" s="109">
        <f>IF(编辑!A1162="","",编辑!A1162)</f>
        <v>140429</v>
      </c>
      <c r="B1162" s="109" t="str">
        <f>IF(编辑!B1162="","",编辑!B1162)</f>
        <v>通缉任务</v>
      </c>
      <c r="C1162" s="109">
        <f>IF(编辑!I1162="","",编辑!I1162)</f>
        <v>230</v>
      </c>
      <c r="D1162" s="109">
        <f>IF(编辑!J1162="","",编辑!J1162)</f>
        <v>0</v>
      </c>
      <c r="E1162" s="109" t="str">
        <f>IF(编辑!K1162="","",编辑!K1162)</f>
        <v/>
      </c>
      <c r="F1162" s="109">
        <f>IF(编辑!L1162="","",编辑!L1162)</f>
        <v>3002</v>
      </c>
      <c r="G1162" s="109">
        <f>IF(编辑!N1162="","",编辑!N1162)</f>
        <v>1</v>
      </c>
      <c r="H1162" s="109">
        <f>IF(编辑!O1162="","",编辑!O1162)</f>
        <v>1</v>
      </c>
      <c r="I1162" s="109">
        <f>IF(编辑!P1162="","",编辑!P1162)</f>
        <v>300</v>
      </c>
      <c r="J1162" s="109">
        <f>IF(编辑!Q1162="","",编辑!Q1162)</f>
        <v>3102</v>
      </c>
      <c r="K1162" s="109">
        <f>IF(编辑!S1162="","",编辑!S1162)</f>
        <v>1</v>
      </c>
      <c r="L1162" s="109">
        <f>IF(编辑!T1162="","",编辑!T1162)</f>
        <v>1</v>
      </c>
      <c r="M1162" s="109">
        <f>IF(编辑!U1162="","",编辑!U1162)</f>
        <v>300</v>
      </c>
      <c r="N1162" s="109">
        <f>IF(编辑!V1162="","",编辑!V1162)</f>
        <v>3402</v>
      </c>
      <c r="O1162" s="109">
        <f>IF(编辑!X1162="","",编辑!X1162)</f>
        <v>1</v>
      </c>
      <c r="P1162" s="109">
        <f>IF(编辑!Y1162="","",编辑!Y1162)</f>
        <v>1</v>
      </c>
      <c r="Q1162" s="109">
        <f>IF(编辑!Z1162="","",编辑!Z1162)</f>
        <v>300</v>
      </c>
      <c r="R1162" s="109" t="str">
        <f>IF(编辑!AA1162="","",编辑!AA1162)</f>
        <v/>
      </c>
      <c r="S1162" s="109" t="str">
        <f>IF(编辑!AC1162="","",编辑!AC1162)</f>
        <v/>
      </c>
      <c r="T1162" s="109" t="str">
        <f>IF(编辑!AD1162="","",编辑!AD1162)</f>
        <v/>
      </c>
      <c r="U1162" s="109" t="str">
        <f>IF(编辑!AE1162="","",编辑!AE1162)</f>
        <v/>
      </c>
      <c r="V1162" s="109" t="str">
        <f>IF(编辑!AF1162="","",编辑!AF1162)</f>
        <v/>
      </c>
      <c r="W1162" s="109" t="str">
        <f>IF(编辑!AH1162="","",编辑!AH1162)</f>
        <v/>
      </c>
      <c r="X1162" s="109" t="str">
        <f>IF(编辑!AI1162="","",编辑!AI1162)</f>
        <v/>
      </c>
      <c r="Y1162" s="109" t="str">
        <f>IF(编辑!AJ1162="","",编辑!AJ1162)</f>
        <v/>
      </c>
      <c r="Z1162" s="109" t="str">
        <f>IF(编辑!AK1162="","",编辑!AK1162)</f>
        <v/>
      </c>
      <c r="AA1162" s="109" t="str">
        <f>IF(编辑!AM1162="","",编辑!AM1162)</f>
        <v/>
      </c>
      <c r="AB1162" s="109" t="str">
        <f>IF(编辑!AN1162="","",编辑!AN1162)</f>
        <v/>
      </c>
      <c r="AC1162" s="111" t="str">
        <f>IF(编辑!AO1162="","",编辑!AO1162)</f>
        <v/>
      </c>
    </row>
    <row r="1163" spans="1:29">
      <c r="A1163" s="109">
        <f>IF(编辑!A1163="","",编辑!A1163)</f>
        <v>140430</v>
      </c>
      <c r="B1163" s="109" t="str">
        <f>IF(编辑!B1163="","",编辑!B1163)</f>
        <v>通缉任务</v>
      </c>
      <c r="C1163" s="109">
        <f>IF(编辑!I1163="","",编辑!I1163)</f>
        <v>230</v>
      </c>
      <c r="D1163" s="109">
        <f>IF(编辑!J1163="","",编辑!J1163)</f>
        <v>0</v>
      </c>
      <c r="E1163" s="109" t="str">
        <f>IF(编辑!K1163="","",编辑!K1163)</f>
        <v/>
      </c>
      <c r="F1163" s="109">
        <f>IF(编辑!L1163="","",编辑!L1163)</f>
        <v>3002</v>
      </c>
      <c r="G1163" s="109">
        <f>IF(编辑!N1163="","",编辑!N1163)</f>
        <v>1</v>
      </c>
      <c r="H1163" s="109">
        <f>IF(编辑!O1163="","",编辑!O1163)</f>
        <v>1</v>
      </c>
      <c r="I1163" s="109">
        <f>IF(编辑!P1163="","",编辑!P1163)</f>
        <v>300</v>
      </c>
      <c r="J1163" s="109">
        <f>IF(编辑!Q1163="","",编辑!Q1163)</f>
        <v>3102</v>
      </c>
      <c r="K1163" s="109">
        <f>IF(编辑!S1163="","",编辑!S1163)</f>
        <v>1</v>
      </c>
      <c r="L1163" s="109">
        <f>IF(编辑!T1163="","",编辑!T1163)</f>
        <v>1</v>
      </c>
      <c r="M1163" s="109">
        <f>IF(编辑!U1163="","",编辑!U1163)</f>
        <v>300</v>
      </c>
      <c r="N1163" s="109">
        <f>IF(编辑!V1163="","",编辑!V1163)</f>
        <v>3402</v>
      </c>
      <c r="O1163" s="109">
        <f>IF(编辑!X1163="","",编辑!X1163)</f>
        <v>1</v>
      </c>
      <c r="P1163" s="109">
        <f>IF(编辑!Y1163="","",编辑!Y1163)</f>
        <v>1</v>
      </c>
      <c r="Q1163" s="109">
        <f>IF(编辑!Z1163="","",编辑!Z1163)</f>
        <v>300</v>
      </c>
      <c r="R1163" s="109" t="str">
        <f>IF(编辑!AA1163="","",编辑!AA1163)</f>
        <v/>
      </c>
      <c r="S1163" s="109" t="str">
        <f>IF(编辑!AC1163="","",编辑!AC1163)</f>
        <v/>
      </c>
      <c r="T1163" s="109" t="str">
        <f>IF(编辑!AD1163="","",编辑!AD1163)</f>
        <v/>
      </c>
      <c r="U1163" s="109" t="str">
        <f>IF(编辑!AE1163="","",编辑!AE1163)</f>
        <v/>
      </c>
      <c r="V1163" s="109" t="str">
        <f>IF(编辑!AF1163="","",编辑!AF1163)</f>
        <v/>
      </c>
      <c r="W1163" s="109" t="str">
        <f>IF(编辑!AH1163="","",编辑!AH1163)</f>
        <v/>
      </c>
      <c r="X1163" s="109" t="str">
        <f>IF(编辑!AI1163="","",编辑!AI1163)</f>
        <v/>
      </c>
      <c r="Y1163" s="109" t="str">
        <f>IF(编辑!AJ1163="","",编辑!AJ1163)</f>
        <v/>
      </c>
      <c r="Z1163" s="109" t="str">
        <f>IF(编辑!AK1163="","",编辑!AK1163)</f>
        <v/>
      </c>
      <c r="AA1163" s="109" t="str">
        <f>IF(编辑!AM1163="","",编辑!AM1163)</f>
        <v/>
      </c>
      <c r="AB1163" s="109" t="str">
        <f>IF(编辑!AN1163="","",编辑!AN1163)</f>
        <v/>
      </c>
      <c r="AC1163" s="111" t="str">
        <f>IF(编辑!AO1163="","",编辑!AO1163)</f>
        <v/>
      </c>
    </row>
    <row r="1164" spans="1:29">
      <c r="A1164" s="109">
        <f>IF(编辑!A1164="","",编辑!A1164)</f>
        <v>140431</v>
      </c>
      <c r="B1164" s="109" t="str">
        <f>IF(编辑!B1164="","",编辑!B1164)</f>
        <v>通缉任务</v>
      </c>
      <c r="C1164" s="109">
        <f>IF(编辑!I1164="","",编辑!I1164)</f>
        <v>230</v>
      </c>
      <c r="D1164" s="109">
        <f>IF(编辑!J1164="","",编辑!J1164)</f>
        <v>0</v>
      </c>
      <c r="E1164" s="109" t="str">
        <f>IF(编辑!K1164="","",编辑!K1164)</f>
        <v/>
      </c>
      <c r="F1164" s="109">
        <f>IF(编辑!L1164="","",编辑!L1164)</f>
        <v>3002</v>
      </c>
      <c r="G1164" s="109">
        <f>IF(编辑!N1164="","",编辑!N1164)</f>
        <v>1</v>
      </c>
      <c r="H1164" s="109">
        <f>IF(编辑!O1164="","",编辑!O1164)</f>
        <v>1</v>
      </c>
      <c r="I1164" s="109">
        <f>IF(编辑!P1164="","",编辑!P1164)</f>
        <v>300</v>
      </c>
      <c r="J1164" s="109">
        <f>IF(编辑!Q1164="","",编辑!Q1164)</f>
        <v>3102</v>
      </c>
      <c r="K1164" s="109">
        <f>IF(编辑!S1164="","",编辑!S1164)</f>
        <v>1</v>
      </c>
      <c r="L1164" s="109">
        <f>IF(编辑!T1164="","",编辑!T1164)</f>
        <v>1</v>
      </c>
      <c r="M1164" s="109">
        <f>IF(编辑!U1164="","",编辑!U1164)</f>
        <v>300</v>
      </c>
      <c r="N1164" s="109">
        <f>IF(编辑!V1164="","",编辑!V1164)</f>
        <v>3402</v>
      </c>
      <c r="O1164" s="109">
        <f>IF(编辑!X1164="","",编辑!X1164)</f>
        <v>1</v>
      </c>
      <c r="P1164" s="109">
        <f>IF(编辑!Y1164="","",编辑!Y1164)</f>
        <v>1</v>
      </c>
      <c r="Q1164" s="109">
        <f>IF(编辑!Z1164="","",编辑!Z1164)</f>
        <v>300</v>
      </c>
      <c r="R1164" s="109" t="str">
        <f>IF(编辑!AA1164="","",编辑!AA1164)</f>
        <v/>
      </c>
      <c r="S1164" s="109" t="str">
        <f>IF(编辑!AC1164="","",编辑!AC1164)</f>
        <v/>
      </c>
      <c r="T1164" s="109" t="str">
        <f>IF(编辑!AD1164="","",编辑!AD1164)</f>
        <v/>
      </c>
      <c r="U1164" s="109" t="str">
        <f>IF(编辑!AE1164="","",编辑!AE1164)</f>
        <v/>
      </c>
      <c r="V1164" s="109" t="str">
        <f>IF(编辑!AF1164="","",编辑!AF1164)</f>
        <v/>
      </c>
      <c r="W1164" s="109" t="str">
        <f>IF(编辑!AH1164="","",编辑!AH1164)</f>
        <v/>
      </c>
      <c r="X1164" s="109" t="str">
        <f>IF(编辑!AI1164="","",编辑!AI1164)</f>
        <v/>
      </c>
      <c r="Y1164" s="109" t="str">
        <f>IF(编辑!AJ1164="","",编辑!AJ1164)</f>
        <v/>
      </c>
      <c r="Z1164" s="109" t="str">
        <f>IF(编辑!AK1164="","",编辑!AK1164)</f>
        <v/>
      </c>
      <c r="AA1164" s="109" t="str">
        <f>IF(编辑!AM1164="","",编辑!AM1164)</f>
        <v/>
      </c>
      <c r="AB1164" s="109" t="str">
        <f>IF(编辑!AN1164="","",编辑!AN1164)</f>
        <v/>
      </c>
      <c r="AC1164" s="111" t="str">
        <f>IF(编辑!AO1164="","",编辑!AO1164)</f>
        <v/>
      </c>
    </row>
    <row r="1165" spans="1:29">
      <c r="A1165" s="109">
        <f>IF(编辑!A1165="","",编辑!A1165)</f>
        <v>140432</v>
      </c>
      <c r="B1165" s="109" t="str">
        <f>IF(编辑!B1165="","",编辑!B1165)</f>
        <v>通缉任务</v>
      </c>
      <c r="C1165" s="109">
        <f>IF(编辑!I1165="","",编辑!I1165)</f>
        <v>230</v>
      </c>
      <c r="D1165" s="109">
        <f>IF(编辑!J1165="","",编辑!J1165)</f>
        <v>0</v>
      </c>
      <c r="E1165" s="109" t="str">
        <f>IF(编辑!K1165="","",编辑!K1165)</f>
        <v/>
      </c>
      <c r="F1165" s="109">
        <f>IF(编辑!L1165="","",编辑!L1165)</f>
        <v>3002</v>
      </c>
      <c r="G1165" s="109">
        <f>IF(编辑!N1165="","",编辑!N1165)</f>
        <v>1</v>
      </c>
      <c r="H1165" s="109">
        <f>IF(编辑!O1165="","",编辑!O1165)</f>
        <v>1</v>
      </c>
      <c r="I1165" s="109">
        <f>IF(编辑!P1165="","",编辑!P1165)</f>
        <v>300</v>
      </c>
      <c r="J1165" s="109">
        <f>IF(编辑!Q1165="","",编辑!Q1165)</f>
        <v>3102</v>
      </c>
      <c r="K1165" s="109">
        <f>IF(编辑!S1165="","",编辑!S1165)</f>
        <v>1</v>
      </c>
      <c r="L1165" s="109">
        <f>IF(编辑!T1165="","",编辑!T1165)</f>
        <v>1</v>
      </c>
      <c r="M1165" s="109">
        <f>IF(编辑!U1165="","",编辑!U1165)</f>
        <v>300</v>
      </c>
      <c r="N1165" s="109">
        <f>IF(编辑!V1165="","",编辑!V1165)</f>
        <v>3402</v>
      </c>
      <c r="O1165" s="109">
        <f>IF(编辑!X1165="","",编辑!X1165)</f>
        <v>1</v>
      </c>
      <c r="P1165" s="109">
        <f>IF(编辑!Y1165="","",编辑!Y1165)</f>
        <v>1</v>
      </c>
      <c r="Q1165" s="109">
        <f>IF(编辑!Z1165="","",编辑!Z1165)</f>
        <v>300</v>
      </c>
      <c r="R1165" s="109" t="str">
        <f>IF(编辑!AA1165="","",编辑!AA1165)</f>
        <v/>
      </c>
      <c r="S1165" s="109" t="str">
        <f>IF(编辑!AC1165="","",编辑!AC1165)</f>
        <v/>
      </c>
      <c r="T1165" s="109" t="str">
        <f>IF(编辑!AD1165="","",编辑!AD1165)</f>
        <v/>
      </c>
      <c r="U1165" s="109" t="str">
        <f>IF(编辑!AE1165="","",编辑!AE1165)</f>
        <v/>
      </c>
      <c r="V1165" s="109" t="str">
        <f>IF(编辑!AF1165="","",编辑!AF1165)</f>
        <v/>
      </c>
      <c r="W1165" s="109" t="str">
        <f>IF(编辑!AH1165="","",编辑!AH1165)</f>
        <v/>
      </c>
      <c r="X1165" s="109" t="str">
        <f>IF(编辑!AI1165="","",编辑!AI1165)</f>
        <v/>
      </c>
      <c r="Y1165" s="109" t="str">
        <f>IF(编辑!AJ1165="","",编辑!AJ1165)</f>
        <v/>
      </c>
      <c r="Z1165" s="109" t="str">
        <f>IF(编辑!AK1165="","",编辑!AK1165)</f>
        <v/>
      </c>
      <c r="AA1165" s="109" t="str">
        <f>IF(编辑!AM1165="","",编辑!AM1165)</f>
        <v/>
      </c>
      <c r="AB1165" s="109" t="str">
        <f>IF(编辑!AN1165="","",编辑!AN1165)</f>
        <v/>
      </c>
      <c r="AC1165" s="111" t="str">
        <f>IF(编辑!AO1165="","",编辑!AO1165)</f>
        <v/>
      </c>
    </row>
    <row r="1166" spans="1:29">
      <c r="A1166" s="109">
        <f>IF(编辑!A1166="","",编辑!A1166)</f>
        <v>140433</v>
      </c>
      <c r="B1166" s="109" t="str">
        <f>IF(编辑!B1166="","",编辑!B1166)</f>
        <v>通缉任务</v>
      </c>
      <c r="C1166" s="109">
        <f>IF(编辑!I1166="","",编辑!I1166)</f>
        <v>230</v>
      </c>
      <c r="D1166" s="109">
        <f>IF(编辑!J1166="","",编辑!J1166)</f>
        <v>0</v>
      </c>
      <c r="E1166" s="109" t="str">
        <f>IF(编辑!K1166="","",编辑!K1166)</f>
        <v/>
      </c>
      <c r="F1166" s="109">
        <f>IF(编辑!L1166="","",编辑!L1166)</f>
        <v>3002</v>
      </c>
      <c r="G1166" s="109">
        <f>IF(编辑!N1166="","",编辑!N1166)</f>
        <v>1</v>
      </c>
      <c r="H1166" s="109">
        <f>IF(编辑!O1166="","",编辑!O1166)</f>
        <v>1</v>
      </c>
      <c r="I1166" s="109">
        <f>IF(编辑!P1166="","",编辑!P1166)</f>
        <v>300</v>
      </c>
      <c r="J1166" s="109">
        <f>IF(编辑!Q1166="","",编辑!Q1166)</f>
        <v>3102</v>
      </c>
      <c r="K1166" s="109">
        <f>IF(编辑!S1166="","",编辑!S1166)</f>
        <v>1</v>
      </c>
      <c r="L1166" s="109">
        <f>IF(编辑!T1166="","",编辑!T1166)</f>
        <v>1</v>
      </c>
      <c r="M1166" s="109">
        <f>IF(编辑!U1166="","",编辑!U1166)</f>
        <v>300</v>
      </c>
      <c r="N1166" s="109">
        <f>IF(编辑!V1166="","",编辑!V1166)</f>
        <v>3402</v>
      </c>
      <c r="O1166" s="109">
        <f>IF(编辑!X1166="","",编辑!X1166)</f>
        <v>1</v>
      </c>
      <c r="P1166" s="109">
        <f>IF(编辑!Y1166="","",编辑!Y1166)</f>
        <v>1</v>
      </c>
      <c r="Q1166" s="109">
        <f>IF(编辑!Z1166="","",编辑!Z1166)</f>
        <v>300</v>
      </c>
      <c r="R1166" s="109" t="str">
        <f>IF(编辑!AA1166="","",编辑!AA1166)</f>
        <v/>
      </c>
      <c r="S1166" s="109" t="str">
        <f>IF(编辑!AC1166="","",编辑!AC1166)</f>
        <v/>
      </c>
      <c r="T1166" s="109" t="str">
        <f>IF(编辑!AD1166="","",编辑!AD1166)</f>
        <v/>
      </c>
      <c r="U1166" s="109" t="str">
        <f>IF(编辑!AE1166="","",编辑!AE1166)</f>
        <v/>
      </c>
      <c r="V1166" s="109" t="str">
        <f>IF(编辑!AF1166="","",编辑!AF1166)</f>
        <v/>
      </c>
      <c r="W1166" s="109" t="str">
        <f>IF(编辑!AH1166="","",编辑!AH1166)</f>
        <v/>
      </c>
      <c r="X1166" s="109" t="str">
        <f>IF(编辑!AI1166="","",编辑!AI1166)</f>
        <v/>
      </c>
      <c r="Y1166" s="109" t="str">
        <f>IF(编辑!AJ1166="","",编辑!AJ1166)</f>
        <v/>
      </c>
      <c r="Z1166" s="109" t="str">
        <f>IF(编辑!AK1166="","",编辑!AK1166)</f>
        <v/>
      </c>
      <c r="AA1166" s="109" t="str">
        <f>IF(编辑!AM1166="","",编辑!AM1166)</f>
        <v/>
      </c>
      <c r="AB1166" s="109" t="str">
        <f>IF(编辑!AN1166="","",编辑!AN1166)</f>
        <v/>
      </c>
      <c r="AC1166" s="111" t="str">
        <f>IF(编辑!AO1166="","",编辑!AO1166)</f>
        <v/>
      </c>
    </row>
    <row r="1167" spans="1:29">
      <c r="A1167" s="109">
        <f>IF(编辑!A1167="","",编辑!A1167)</f>
        <v>140434</v>
      </c>
      <c r="B1167" s="109" t="str">
        <f>IF(编辑!B1167="","",编辑!B1167)</f>
        <v>通缉任务</v>
      </c>
      <c r="C1167" s="109">
        <f>IF(编辑!I1167="","",编辑!I1167)</f>
        <v>230</v>
      </c>
      <c r="D1167" s="109">
        <f>IF(编辑!J1167="","",编辑!J1167)</f>
        <v>0</v>
      </c>
      <c r="E1167" s="109" t="str">
        <f>IF(编辑!K1167="","",编辑!K1167)</f>
        <v/>
      </c>
      <c r="F1167" s="109">
        <f>IF(编辑!L1167="","",编辑!L1167)</f>
        <v>3002</v>
      </c>
      <c r="G1167" s="109">
        <f>IF(编辑!N1167="","",编辑!N1167)</f>
        <v>1</v>
      </c>
      <c r="H1167" s="109">
        <f>IF(编辑!O1167="","",编辑!O1167)</f>
        <v>1</v>
      </c>
      <c r="I1167" s="109">
        <f>IF(编辑!P1167="","",编辑!P1167)</f>
        <v>300</v>
      </c>
      <c r="J1167" s="109">
        <f>IF(编辑!Q1167="","",编辑!Q1167)</f>
        <v>3102</v>
      </c>
      <c r="K1167" s="109">
        <f>IF(编辑!S1167="","",编辑!S1167)</f>
        <v>1</v>
      </c>
      <c r="L1167" s="109">
        <f>IF(编辑!T1167="","",编辑!T1167)</f>
        <v>1</v>
      </c>
      <c r="M1167" s="109">
        <f>IF(编辑!U1167="","",编辑!U1167)</f>
        <v>300</v>
      </c>
      <c r="N1167" s="109">
        <f>IF(编辑!V1167="","",编辑!V1167)</f>
        <v>3402</v>
      </c>
      <c r="O1167" s="109">
        <f>IF(编辑!X1167="","",编辑!X1167)</f>
        <v>1</v>
      </c>
      <c r="P1167" s="109">
        <f>IF(编辑!Y1167="","",编辑!Y1167)</f>
        <v>1</v>
      </c>
      <c r="Q1167" s="109">
        <f>IF(编辑!Z1167="","",编辑!Z1167)</f>
        <v>300</v>
      </c>
      <c r="R1167" s="109" t="str">
        <f>IF(编辑!AA1167="","",编辑!AA1167)</f>
        <v/>
      </c>
      <c r="S1167" s="109" t="str">
        <f>IF(编辑!AC1167="","",编辑!AC1167)</f>
        <v/>
      </c>
      <c r="T1167" s="109" t="str">
        <f>IF(编辑!AD1167="","",编辑!AD1167)</f>
        <v/>
      </c>
      <c r="U1167" s="109" t="str">
        <f>IF(编辑!AE1167="","",编辑!AE1167)</f>
        <v/>
      </c>
      <c r="V1167" s="109" t="str">
        <f>IF(编辑!AF1167="","",编辑!AF1167)</f>
        <v/>
      </c>
      <c r="W1167" s="109" t="str">
        <f>IF(编辑!AH1167="","",编辑!AH1167)</f>
        <v/>
      </c>
      <c r="X1167" s="109" t="str">
        <f>IF(编辑!AI1167="","",编辑!AI1167)</f>
        <v/>
      </c>
      <c r="Y1167" s="109" t="str">
        <f>IF(编辑!AJ1167="","",编辑!AJ1167)</f>
        <v/>
      </c>
      <c r="Z1167" s="109" t="str">
        <f>IF(编辑!AK1167="","",编辑!AK1167)</f>
        <v/>
      </c>
      <c r="AA1167" s="109" t="str">
        <f>IF(编辑!AM1167="","",编辑!AM1167)</f>
        <v/>
      </c>
      <c r="AB1167" s="109" t="str">
        <f>IF(编辑!AN1167="","",编辑!AN1167)</f>
        <v/>
      </c>
      <c r="AC1167" s="111" t="str">
        <f>IF(编辑!AO1167="","",编辑!AO1167)</f>
        <v/>
      </c>
    </row>
    <row r="1168" spans="1:29">
      <c r="A1168" s="109">
        <f>IF(编辑!A1168="","",编辑!A1168)</f>
        <v>140435</v>
      </c>
      <c r="B1168" s="109" t="str">
        <f>IF(编辑!B1168="","",编辑!B1168)</f>
        <v>通缉任务</v>
      </c>
      <c r="C1168" s="109">
        <f>IF(编辑!I1168="","",编辑!I1168)</f>
        <v>230</v>
      </c>
      <c r="D1168" s="109">
        <f>IF(编辑!J1168="","",编辑!J1168)</f>
        <v>0</v>
      </c>
      <c r="E1168" s="109" t="str">
        <f>IF(编辑!K1168="","",编辑!K1168)</f>
        <v/>
      </c>
      <c r="F1168" s="109">
        <f>IF(编辑!L1168="","",编辑!L1168)</f>
        <v>3002</v>
      </c>
      <c r="G1168" s="109">
        <f>IF(编辑!N1168="","",编辑!N1168)</f>
        <v>1</v>
      </c>
      <c r="H1168" s="109">
        <f>IF(编辑!O1168="","",编辑!O1168)</f>
        <v>1</v>
      </c>
      <c r="I1168" s="109">
        <f>IF(编辑!P1168="","",编辑!P1168)</f>
        <v>300</v>
      </c>
      <c r="J1168" s="109">
        <f>IF(编辑!Q1168="","",编辑!Q1168)</f>
        <v>3102</v>
      </c>
      <c r="K1168" s="109">
        <f>IF(编辑!S1168="","",编辑!S1168)</f>
        <v>1</v>
      </c>
      <c r="L1168" s="109">
        <f>IF(编辑!T1168="","",编辑!T1168)</f>
        <v>1</v>
      </c>
      <c r="M1168" s="109">
        <f>IF(编辑!U1168="","",编辑!U1168)</f>
        <v>300</v>
      </c>
      <c r="N1168" s="109">
        <f>IF(编辑!V1168="","",编辑!V1168)</f>
        <v>3402</v>
      </c>
      <c r="O1168" s="109">
        <f>IF(编辑!X1168="","",编辑!X1168)</f>
        <v>1</v>
      </c>
      <c r="P1168" s="109">
        <f>IF(编辑!Y1168="","",编辑!Y1168)</f>
        <v>1</v>
      </c>
      <c r="Q1168" s="109">
        <f>IF(编辑!Z1168="","",编辑!Z1168)</f>
        <v>300</v>
      </c>
      <c r="R1168" s="109" t="str">
        <f>IF(编辑!AA1168="","",编辑!AA1168)</f>
        <v/>
      </c>
      <c r="S1168" s="109" t="str">
        <f>IF(编辑!AC1168="","",编辑!AC1168)</f>
        <v/>
      </c>
      <c r="T1168" s="109" t="str">
        <f>IF(编辑!AD1168="","",编辑!AD1168)</f>
        <v/>
      </c>
      <c r="U1168" s="109" t="str">
        <f>IF(编辑!AE1168="","",编辑!AE1168)</f>
        <v/>
      </c>
      <c r="V1168" s="109" t="str">
        <f>IF(编辑!AF1168="","",编辑!AF1168)</f>
        <v/>
      </c>
      <c r="W1168" s="109" t="str">
        <f>IF(编辑!AH1168="","",编辑!AH1168)</f>
        <v/>
      </c>
      <c r="X1168" s="109" t="str">
        <f>IF(编辑!AI1168="","",编辑!AI1168)</f>
        <v/>
      </c>
      <c r="Y1168" s="109" t="str">
        <f>IF(编辑!AJ1168="","",编辑!AJ1168)</f>
        <v/>
      </c>
      <c r="Z1168" s="109" t="str">
        <f>IF(编辑!AK1168="","",编辑!AK1168)</f>
        <v/>
      </c>
      <c r="AA1168" s="109" t="str">
        <f>IF(编辑!AM1168="","",编辑!AM1168)</f>
        <v/>
      </c>
      <c r="AB1168" s="109" t="str">
        <f>IF(编辑!AN1168="","",编辑!AN1168)</f>
        <v/>
      </c>
      <c r="AC1168" s="111" t="str">
        <f>IF(编辑!AO1168="","",编辑!AO1168)</f>
        <v/>
      </c>
    </row>
    <row r="1169" spans="1:29">
      <c r="A1169" s="109">
        <f>IF(编辑!A1169="","",编辑!A1169)</f>
        <v>140436</v>
      </c>
      <c r="B1169" s="109" t="str">
        <f>IF(编辑!B1169="","",编辑!B1169)</f>
        <v>通缉任务</v>
      </c>
      <c r="C1169" s="109">
        <f>IF(编辑!I1169="","",编辑!I1169)</f>
        <v>340</v>
      </c>
      <c r="D1169" s="109">
        <f>IF(编辑!J1169="","",编辑!J1169)</f>
        <v>0</v>
      </c>
      <c r="E1169" s="109" t="str">
        <f>IF(编辑!K1169="","",编辑!K1169)</f>
        <v/>
      </c>
      <c r="F1169" s="109">
        <f>IF(编辑!L1169="","",编辑!L1169)</f>
        <v>3002</v>
      </c>
      <c r="G1169" s="109">
        <f>IF(编辑!N1169="","",编辑!N1169)</f>
        <v>1</v>
      </c>
      <c r="H1169" s="109">
        <f>IF(编辑!O1169="","",编辑!O1169)</f>
        <v>1</v>
      </c>
      <c r="I1169" s="109">
        <f>IF(编辑!P1169="","",编辑!P1169)</f>
        <v>300</v>
      </c>
      <c r="J1169" s="109">
        <f>IF(编辑!Q1169="","",编辑!Q1169)</f>
        <v>3102</v>
      </c>
      <c r="K1169" s="109">
        <f>IF(编辑!S1169="","",编辑!S1169)</f>
        <v>1</v>
      </c>
      <c r="L1169" s="109">
        <f>IF(编辑!T1169="","",编辑!T1169)</f>
        <v>1</v>
      </c>
      <c r="M1169" s="109">
        <f>IF(编辑!U1169="","",编辑!U1169)</f>
        <v>300</v>
      </c>
      <c r="N1169" s="109">
        <f>IF(编辑!V1169="","",编辑!V1169)</f>
        <v>3402</v>
      </c>
      <c r="O1169" s="109">
        <f>IF(编辑!X1169="","",编辑!X1169)</f>
        <v>1</v>
      </c>
      <c r="P1169" s="109">
        <f>IF(编辑!Y1169="","",编辑!Y1169)</f>
        <v>1</v>
      </c>
      <c r="Q1169" s="109">
        <f>IF(编辑!Z1169="","",编辑!Z1169)</f>
        <v>300</v>
      </c>
      <c r="R1169" s="109" t="str">
        <f>IF(编辑!AA1169="","",编辑!AA1169)</f>
        <v/>
      </c>
      <c r="S1169" s="109" t="str">
        <f>IF(编辑!AC1169="","",编辑!AC1169)</f>
        <v/>
      </c>
      <c r="T1169" s="109" t="str">
        <f>IF(编辑!AD1169="","",编辑!AD1169)</f>
        <v/>
      </c>
      <c r="U1169" s="109" t="str">
        <f>IF(编辑!AE1169="","",编辑!AE1169)</f>
        <v/>
      </c>
      <c r="V1169" s="109" t="str">
        <f>IF(编辑!AF1169="","",编辑!AF1169)</f>
        <v/>
      </c>
      <c r="W1169" s="109" t="str">
        <f>IF(编辑!AH1169="","",编辑!AH1169)</f>
        <v/>
      </c>
      <c r="X1169" s="109" t="str">
        <f>IF(编辑!AI1169="","",编辑!AI1169)</f>
        <v/>
      </c>
      <c r="Y1169" s="109" t="str">
        <f>IF(编辑!AJ1169="","",编辑!AJ1169)</f>
        <v/>
      </c>
      <c r="Z1169" s="109" t="str">
        <f>IF(编辑!AK1169="","",编辑!AK1169)</f>
        <v/>
      </c>
      <c r="AA1169" s="109" t="str">
        <f>IF(编辑!AM1169="","",编辑!AM1169)</f>
        <v/>
      </c>
      <c r="AB1169" s="109" t="str">
        <f>IF(编辑!AN1169="","",编辑!AN1169)</f>
        <v/>
      </c>
      <c r="AC1169" s="111" t="str">
        <f>IF(编辑!AO1169="","",编辑!AO1169)</f>
        <v/>
      </c>
    </row>
    <row r="1170" spans="1:29">
      <c r="A1170" s="109">
        <f>IF(编辑!A1170="","",编辑!A1170)</f>
        <v>140437</v>
      </c>
      <c r="B1170" s="109" t="str">
        <f>IF(编辑!B1170="","",编辑!B1170)</f>
        <v>通缉任务</v>
      </c>
      <c r="C1170" s="109">
        <f>IF(编辑!I1170="","",编辑!I1170)</f>
        <v>340</v>
      </c>
      <c r="D1170" s="109">
        <f>IF(编辑!J1170="","",编辑!J1170)</f>
        <v>0</v>
      </c>
      <c r="E1170" s="109" t="str">
        <f>IF(编辑!K1170="","",编辑!K1170)</f>
        <v/>
      </c>
      <c r="F1170" s="109">
        <f>IF(编辑!L1170="","",编辑!L1170)</f>
        <v>3002</v>
      </c>
      <c r="G1170" s="109">
        <f>IF(编辑!N1170="","",编辑!N1170)</f>
        <v>1</v>
      </c>
      <c r="H1170" s="109">
        <f>IF(编辑!O1170="","",编辑!O1170)</f>
        <v>1</v>
      </c>
      <c r="I1170" s="109">
        <f>IF(编辑!P1170="","",编辑!P1170)</f>
        <v>300</v>
      </c>
      <c r="J1170" s="109">
        <f>IF(编辑!Q1170="","",编辑!Q1170)</f>
        <v>3102</v>
      </c>
      <c r="K1170" s="109">
        <f>IF(编辑!S1170="","",编辑!S1170)</f>
        <v>1</v>
      </c>
      <c r="L1170" s="109">
        <f>IF(编辑!T1170="","",编辑!T1170)</f>
        <v>1</v>
      </c>
      <c r="M1170" s="109">
        <f>IF(编辑!U1170="","",编辑!U1170)</f>
        <v>300</v>
      </c>
      <c r="N1170" s="109">
        <f>IF(编辑!V1170="","",编辑!V1170)</f>
        <v>3402</v>
      </c>
      <c r="O1170" s="109">
        <f>IF(编辑!X1170="","",编辑!X1170)</f>
        <v>1</v>
      </c>
      <c r="P1170" s="109">
        <f>IF(编辑!Y1170="","",编辑!Y1170)</f>
        <v>1</v>
      </c>
      <c r="Q1170" s="109">
        <f>IF(编辑!Z1170="","",编辑!Z1170)</f>
        <v>300</v>
      </c>
      <c r="R1170" s="109" t="str">
        <f>IF(编辑!AA1170="","",编辑!AA1170)</f>
        <v/>
      </c>
      <c r="S1170" s="109" t="str">
        <f>IF(编辑!AC1170="","",编辑!AC1170)</f>
        <v/>
      </c>
      <c r="T1170" s="109" t="str">
        <f>IF(编辑!AD1170="","",编辑!AD1170)</f>
        <v/>
      </c>
      <c r="U1170" s="109" t="str">
        <f>IF(编辑!AE1170="","",编辑!AE1170)</f>
        <v/>
      </c>
      <c r="V1170" s="109" t="str">
        <f>IF(编辑!AF1170="","",编辑!AF1170)</f>
        <v/>
      </c>
      <c r="W1170" s="109" t="str">
        <f>IF(编辑!AH1170="","",编辑!AH1170)</f>
        <v/>
      </c>
      <c r="X1170" s="109" t="str">
        <f>IF(编辑!AI1170="","",编辑!AI1170)</f>
        <v/>
      </c>
      <c r="Y1170" s="109" t="str">
        <f>IF(编辑!AJ1170="","",编辑!AJ1170)</f>
        <v/>
      </c>
      <c r="Z1170" s="109" t="str">
        <f>IF(编辑!AK1170="","",编辑!AK1170)</f>
        <v/>
      </c>
      <c r="AA1170" s="109" t="str">
        <f>IF(编辑!AM1170="","",编辑!AM1170)</f>
        <v/>
      </c>
      <c r="AB1170" s="109" t="str">
        <f>IF(编辑!AN1170="","",编辑!AN1170)</f>
        <v/>
      </c>
      <c r="AC1170" s="111" t="str">
        <f>IF(编辑!AO1170="","",编辑!AO1170)</f>
        <v/>
      </c>
    </row>
    <row r="1171" spans="1:29">
      <c r="A1171" s="109">
        <f>IF(编辑!A1171="","",编辑!A1171)</f>
        <v>140438</v>
      </c>
      <c r="B1171" s="109" t="str">
        <f>IF(编辑!B1171="","",编辑!B1171)</f>
        <v>通缉任务</v>
      </c>
      <c r="C1171" s="109">
        <f>IF(编辑!I1171="","",编辑!I1171)</f>
        <v>340</v>
      </c>
      <c r="D1171" s="109">
        <f>IF(编辑!J1171="","",编辑!J1171)</f>
        <v>0</v>
      </c>
      <c r="E1171" s="109" t="str">
        <f>IF(编辑!K1171="","",编辑!K1171)</f>
        <v/>
      </c>
      <c r="F1171" s="109">
        <f>IF(编辑!L1171="","",编辑!L1171)</f>
        <v>3002</v>
      </c>
      <c r="G1171" s="109">
        <f>IF(编辑!N1171="","",编辑!N1171)</f>
        <v>1</v>
      </c>
      <c r="H1171" s="109">
        <f>IF(编辑!O1171="","",编辑!O1171)</f>
        <v>1</v>
      </c>
      <c r="I1171" s="109">
        <f>IF(编辑!P1171="","",编辑!P1171)</f>
        <v>300</v>
      </c>
      <c r="J1171" s="109">
        <f>IF(编辑!Q1171="","",编辑!Q1171)</f>
        <v>3102</v>
      </c>
      <c r="K1171" s="109">
        <f>IF(编辑!S1171="","",编辑!S1171)</f>
        <v>1</v>
      </c>
      <c r="L1171" s="109">
        <f>IF(编辑!T1171="","",编辑!T1171)</f>
        <v>1</v>
      </c>
      <c r="M1171" s="109">
        <f>IF(编辑!U1171="","",编辑!U1171)</f>
        <v>300</v>
      </c>
      <c r="N1171" s="109">
        <f>IF(编辑!V1171="","",编辑!V1171)</f>
        <v>3402</v>
      </c>
      <c r="O1171" s="109">
        <f>IF(编辑!X1171="","",编辑!X1171)</f>
        <v>1</v>
      </c>
      <c r="P1171" s="109">
        <f>IF(编辑!Y1171="","",编辑!Y1171)</f>
        <v>1</v>
      </c>
      <c r="Q1171" s="109">
        <f>IF(编辑!Z1171="","",编辑!Z1171)</f>
        <v>300</v>
      </c>
      <c r="R1171" s="109" t="str">
        <f>IF(编辑!AA1171="","",编辑!AA1171)</f>
        <v/>
      </c>
      <c r="S1171" s="109" t="str">
        <f>IF(编辑!AC1171="","",编辑!AC1171)</f>
        <v/>
      </c>
      <c r="T1171" s="109" t="str">
        <f>IF(编辑!AD1171="","",编辑!AD1171)</f>
        <v/>
      </c>
      <c r="U1171" s="109" t="str">
        <f>IF(编辑!AE1171="","",编辑!AE1171)</f>
        <v/>
      </c>
      <c r="V1171" s="109" t="str">
        <f>IF(编辑!AF1171="","",编辑!AF1171)</f>
        <v/>
      </c>
      <c r="W1171" s="109" t="str">
        <f>IF(编辑!AH1171="","",编辑!AH1171)</f>
        <v/>
      </c>
      <c r="X1171" s="109" t="str">
        <f>IF(编辑!AI1171="","",编辑!AI1171)</f>
        <v/>
      </c>
      <c r="Y1171" s="109" t="str">
        <f>IF(编辑!AJ1171="","",编辑!AJ1171)</f>
        <v/>
      </c>
      <c r="Z1171" s="109" t="str">
        <f>IF(编辑!AK1171="","",编辑!AK1171)</f>
        <v/>
      </c>
      <c r="AA1171" s="109" t="str">
        <f>IF(编辑!AM1171="","",编辑!AM1171)</f>
        <v/>
      </c>
      <c r="AB1171" s="109" t="str">
        <f>IF(编辑!AN1171="","",编辑!AN1171)</f>
        <v/>
      </c>
      <c r="AC1171" s="111" t="str">
        <f>IF(编辑!AO1171="","",编辑!AO1171)</f>
        <v/>
      </c>
    </row>
    <row r="1172" spans="1:29">
      <c r="A1172" s="109">
        <f>IF(编辑!A1172="","",编辑!A1172)</f>
        <v>140439</v>
      </c>
      <c r="B1172" s="109" t="str">
        <f>IF(编辑!B1172="","",编辑!B1172)</f>
        <v>通缉任务</v>
      </c>
      <c r="C1172" s="109">
        <f>IF(编辑!I1172="","",编辑!I1172)</f>
        <v>340</v>
      </c>
      <c r="D1172" s="109">
        <f>IF(编辑!J1172="","",编辑!J1172)</f>
        <v>0</v>
      </c>
      <c r="E1172" s="109" t="str">
        <f>IF(编辑!K1172="","",编辑!K1172)</f>
        <v/>
      </c>
      <c r="F1172" s="109">
        <f>IF(编辑!L1172="","",编辑!L1172)</f>
        <v>3002</v>
      </c>
      <c r="G1172" s="109">
        <f>IF(编辑!N1172="","",编辑!N1172)</f>
        <v>1</v>
      </c>
      <c r="H1172" s="109">
        <f>IF(编辑!O1172="","",编辑!O1172)</f>
        <v>1</v>
      </c>
      <c r="I1172" s="109">
        <f>IF(编辑!P1172="","",编辑!P1172)</f>
        <v>300</v>
      </c>
      <c r="J1172" s="109">
        <f>IF(编辑!Q1172="","",编辑!Q1172)</f>
        <v>3102</v>
      </c>
      <c r="K1172" s="109">
        <f>IF(编辑!S1172="","",编辑!S1172)</f>
        <v>1</v>
      </c>
      <c r="L1172" s="109">
        <f>IF(编辑!T1172="","",编辑!T1172)</f>
        <v>1</v>
      </c>
      <c r="M1172" s="109">
        <f>IF(编辑!U1172="","",编辑!U1172)</f>
        <v>300</v>
      </c>
      <c r="N1172" s="109">
        <f>IF(编辑!V1172="","",编辑!V1172)</f>
        <v>3402</v>
      </c>
      <c r="O1172" s="109">
        <f>IF(编辑!X1172="","",编辑!X1172)</f>
        <v>1</v>
      </c>
      <c r="P1172" s="109">
        <f>IF(编辑!Y1172="","",编辑!Y1172)</f>
        <v>1</v>
      </c>
      <c r="Q1172" s="109">
        <f>IF(编辑!Z1172="","",编辑!Z1172)</f>
        <v>300</v>
      </c>
      <c r="R1172" s="109" t="str">
        <f>IF(编辑!AA1172="","",编辑!AA1172)</f>
        <v/>
      </c>
      <c r="S1172" s="109" t="str">
        <f>IF(编辑!AC1172="","",编辑!AC1172)</f>
        <v/>
      </c>
      <c r="T1172" s="109" t="str">
        <f>IF(编辑!AD1172="","",编辑!AD1172)</f>
        <v/>
      </c>
      <c r="U1172" s="109" t="str">
        <f>IF(编辑!AE1172="","",编辑!AE1172)</f>
        <v/>
      </c>
      <c r="V1172" s="109" t="str">
        <f>IF(编辑!AF1172="","",编辑!AF1172)</f>
        <v/>
      </c>
      <c r="W1172" s="109" t="str">
        <f>IF(编辑!AH1172="","",编辑!AH1172)</f>
        <v/>
      </c>
      <c r="X1172" s="109" t="str">
        <f>IF(编辑!AI1172="","",编辑!AI1172)</f>
        <v/>
      </c>
      <c r="Y1172" s="109" t="str">
        <f>IF(编辑!AJ1172="","",编辑!AJ1172)</f>
        <v/>
      </c>
      <c r="Z1172" s="109" t="str">
        <f>IF(编辑!AK1172="","",编辑!AK1172)</f>
        <v/>
      </c>
      <c r="AA1172" s="109" t="str">
        <f>IF(编辑!AM1172="","",编辑!AM1172)</f>
        <v/>
      </c>
      <c r="AB1172" s="109" t="str">
        <f>IF(编辑!AN1172="","",编辑!AN1172)</f>
        <v/>
      </c>
      <c r="AC1172" s="111" t="str">
        <f>IF(编辑!AO1172="","",编辑!AO1172)</f>
        <v/>
      </c>
    </row>
    <row r="1173" spans="1:29">
      <c r="A1173" s="109">
        <f>IF(编辑!A1173="","",编辑!A1173)</f>
        <v>140440</v>
      </c>
      <c r="B1173" s="109" t="str">
        <f>IF(编辑!B1173="","",编辑!B1173)</f>
        <v>通缉任务</v>
      </c>
      <c r="C1173" s="109">
        <f>IF(编辑!I1173="","",编辑!I1173)</f>
        <v>340</v>
      </c>
      <c r="D1173" s="109">
        <f>IF(编辑!J1173="","",编辑!J1173)</f>
        <v>0</v>
      </c>
      <c r="E1173" s="109" t="str">
        <f>IF(编辑!K1173="","",编辑!K1173)</f>
        <v/>
      </c>
      <c r="F1173" s="109">
        <f>IF(编辑!L1173="","",编辑!L1173)</f>
        <v>3002</v>
      </c>
      <c r="G1173" s="109">
        <f>IF(编辑!N1173="","",编辑!N1173)</f>
        <v>1</v>
      </c>
      <c r="H1173" s="109">
        <f>IF(编辑!O1173="","",编辑!O1173)</f>
        <v>1</v>
      </c>
      <c r="I1173" s="109">
        <f>IF(编辑!P1173="","",编辑!P1173)</f>
        <v>300</v>
      </c>
      <c r="J1173" s="109">
        <f>IF(编辑!Q1173="","",编辑!Q1173)</f>
        <v>3102</v>
      </c>
      <c r="K1173" s="109">
        <f>IF(编辑!S1173="","",编辑!S1173)</f>
        <v>1</v>
      </c>
      <c r="L1173" s="109">
        <f>IF(编辑!T1173="","",编辑!T1173)</f>
        <v>1</v>
      </c>
      <c r="M1173" s="109">
        <f>IF(编辑!U1173="","",编辑!U1173)</f>
        <v>300</v>
      </c>
      <c r="N1173" s="109">
        <f>IF(编辑!V1173="","",编辑!V1173)</f>
        <v>3402</v>
      </c>
      <c r="O1173" s="109">
        <f>IF(编辑!X1173="","",编辑!X1173)</f>
        <v>1</v>
      </c>
      <c r="P1173" s="109">
        <f>IF(编辑!Y1173="","",编辑!Y1173)</f>
        <v>1</v>
      </c>
      <c r="Q1173" s="109">
        <f>IF(编辑!Z1173="","",编辑!Z1173)</f>
        <v>300</v>
      </c>
      <c r="R1173" s="109" t="str">
        <f>IF(编辑!AA1173="","",编辑!AA1173)</f>
        <v/>
      </c>
      <c r="S1173" s="109" t="str">
        <f>IF(编辑!AC1173="","",编辑!AC1173)</f>
        <v/>
      </c>
      <c r="T1173" s="109" t="str">
        <f>IF(编辑!AD1173="","",编辑!AD1173)</f>
        <v/>
      </c>
      <c r="U1173" s="109" t="str">
        <f>IF(编辑!AE1173="","",编辑!AE1173)</f>
        <v/>
      </c>
      <c r="V1173" s="109" t="str">
        <f>IF(编辑!AF1173="","",编辑!AF1173)</f>
        <v/>
      </c>
      <c r="W1173" s="109" t="str">
        <f>IF(编辑!AH1173="","",编辑!AH1173)</f>
        <v/>
      </c>
      <c r="X1173" s="109" t="str">
        <f>IF(编辑!AI1173="","",编辑!AI1173)</f>
        <v/>
      </c>
      <c r="Y1173" s="109" t="str">
        <f>IF(编辑!AJ1173="","",编辑!AJ1173)</f>
        <v/>
      </c>
      <c r="Z1173" s="109" t="str">
        <f>IF(编辑!AK1173="","",编辑!AK1173)</f>
        <v/>
      </c>
      <c r="AA1173" s="109" t="str">
        <f>IF(编辑!AM1173="","",编辑!AM1173)</f>
        <v/>
      </c>
      <c r="AB1173" s="109" t="str">
        <f>IF(编辑!AN1173="","",编辑!AN1173)</f>
        <v/>
      </c>
      <c r="AC1173" s="111" t="str">
        <f>IF(编辑!AO1173="","",编辑!AO1173)</f>
        <v/>
      </c>
    </row>
    <row r="1174" spans="1:29">
      <c r="A1174" s="109">
        <f>IF(编辑!A1174="","",编辑!A1174)</f>
        <v>140441</v>
      </c>
      <c r="B1174" s="109" t="str">
        <f>IF(编辑!B1174="","",编辑!B1174)</f>
        <v>通缉任务</v>
      </c>
      <c r="C1174" s="109">
        <f>IF(编辑!I1174="","",编辑!I1174)</f>
        <v>340</v>
      </c>
      <c r="D1174" s="109">
        <f>IF(编辑!J1174="","",编辑!J1174)</f>
        <v>0</v>
      </c>
      <c r="E1174" s="109" t="str">
        <f>IF(编辑!K1174="","",编辑!K1174)</f>
        <v/>
      </c>
      <c r="F1174" s="109">
        <f>IF(编辑!L1174="","",编辑!L1174)</f>
        <v>3002</v>
      </c>
      <c r="G1174" s="109">
        <f>IF(编辑!N1174="","",编辑!N1174)</f>
        <v>1</v>
      </c>
      <c r="H1174" s="109">
        <f>IF(编辑!O1174="","",编辑!O1174)</f>
        <v>1</v>
      </c>
      <c r="I1174" s="109">
        <f>IF(编辑!P1174="","",编辑!P1174)</f>
        <v>300</v>
      </c>
      <c r="J1174" s="109">
        <f>IF(编辑!Q1174="","",编辑!Q1174)</f>
        <v>3102</v>
      </c>
      <c r="K1174" s="109">
        <f>IF(编辑!S1174="","",编辑!S1174)</f>
        <v>1</v>
      </c>
      <c r="L1174" s="109">
        <f>IF(编辑!T1174="","",编辑!T1174)</f>
        <v>1</v>
      </c>
      <c r="M1174" s="109">
        <f>IF(编辑!U1174="","",编辑!U1174)</f>
        <v>300</v>
      </c>
      <c r="N1174" s="109">
        <f>IF(编辑!V1174="","",编辑!V1174)</f>
        <v>3402</v>
      </c>
      <c r="O1174" s="109">
        <f>IF(编辑!X1174="","",编辑!X1174)</f>
        <v>1</v>
      </c>
      <c r="P1174" s="109">
        <f>IF(编辑!Y1174="","",编辑!Y1174)</f>
        <v>1</v>
      </c>
      <c r="Q1174" s="109">
        <f>IF(编辑!Z1174="","",编辑!Z1174)</f>
        <v>300</v>
      </c>
      <c r="R1174" s="109" t="str">
        <f>IF(编辑!AA1174="","",编辑!AA1174)</f>
        <v/>
      </c>
      <c r="S1174" s="109" t="str">
        <f>IF(编辑!AC1174="","",编辑!AC1174)</f>
        <v/>
      </c>
      <c r="T1174" s="109" t="str">
        <f>IF(编辑!AD1174="","",编辑!AD1174)</f>
        <v/>
      </c>
      <c r="U1174" s="109" t="str">
        <f>IF(编辑!AE1174="","",编辑!AE1174)</f>
        <v/>
      </c>
      <c r="V1174" s="109" t="str">
        <f>IF(编辑!AF1174="","",编辑!AF1174)</f>
        <v/>
      </c>
      <c r="W1174" s="109" t="str">
        <f>IF(编辑!AH1174="","",编辑!AH1174)</f>
        <v/>
      </c>
      <c r="X1174" s="109" t="str">
        <f>IF(编辑!AI1174="","",编辑!AI1174)</f>
        <v/>
      </c>
      <c r="Y1174" s="109" t="str">
        <f>IF(编辑!AJ1174="","",编辑!AJ1174)</f>
        <v/>
      </c>
      <c r="Z1174" s="109" t="str">
        <f>IF(编辑!AK1174="","",编辑!AK1174)</f>
        <v/>
      </c>
      <c r="AA1174" s="109" t="str">
        <f>IF(编辑!AM1174="","",编辑!AM1174)</f>
        <v/>
      </c>
      <c r="AB1174" s="109" t="str">
        <f>IF(编辑!AN1174="","",编辑!AN1174)</f>
        <v/>
      </c>
      <c r="AC1174" s="111" t="str">
        <f>IF(编辑!AO1174="","",编辑!AO1174)</f>
        <v/>
      </c>
    </row>
    <row r="1175" spans="1:29">
      <c r="A1175" s="109">
        <f>IF(编辑!A1175="","",编辑!A1175)</f>
        <v>140442</v>
      </c>
      <c r="B1175" s="109" t="str">
        <f>IF(编辑!B1175="","",编辑!B1175)</f>
        <v>通缉任务</v>
      </c>
      <c r="C1175" s="109">
        <f>IF(编辑!I1175="","",编辑!I1175)</f>
        <v>340</v>
      </c>
      <c r="D1175" s="109">
        <f>IF(编辑!J1175="","",编辑!J1175)</f>
        <v>0</v>
      </c>
      <c r="E1175" s="109" t="str">
        <f>IF(编辑!K1175="","",编辑!K1175)</f>
        <v/>
      </c>
      <c r="F1175" s="109">
        <f>IF(编辑!L1175="","",编辑!L1175)</f>
        <v>3002</v>
      </c>
      <c r="G1175" s="109">
        <f>IF(编辑!N1175="","",编辑!N1175)</f>
        <v>1</v>
      </c>
      <c r="H1175" s="109">
        <f>IF(编辑!O1175="","",编辑!O1175)</f>
        <v>1</v>
      </c>
      <c r="I1175" s="109">
        <f>IF(编辑!P1175="","",编辑!P1175)</f>
        <v>300</v>
      </c>
      <c r="J1175" s="109">
        <f>IF(编辑!Q1175="","",编辑!Q1175)</f>
        <v>3102</v>
      </c>
      <c r="K1175" s="109">
        <f>IF(编辑!S1175="","",编辑!S1175)</f>
        <v>1</v>
      </c>
      <c r="L1175" s="109">
        <f>IF(编辑!T1175="","",编辑!T1175)</f>
        <v>1</v>
      </c>
      <c r="M1175" s="109">
        <f>IF(编辑!U1175="","",编辑!U1175)</f>
        <v>300</v>
      </c>
      <c r="N1175" s="109">
        <f>IF(编辑!V1175="","",编辑!V1175)</f>
        <v>3402</v>
      </c>
      <c r="O1175" s="109">
        <f>IF(编辑!X1175="","",编辑!X1175)</f>
        <v>1</v>
      </c>
      <c r="P1175" s="109">
        <f>IF(编辑!Y1175="","",编辑!Y1175)</f>
        <v>1</v>
      </c>
      <c r="Q1175" s="109">
        <f>IF(编辑!Z1175="","",编辑!Z1175)</f>
        <v>300</v>
      </c>
      <c r="R1175" s="109" t="str">
        <f>IF(编辑!AA1175="","",编辑!AA1175)</f>
        <v/>
      </c>
      <c r="S1175" s="109" t="str">
        <f>IF(编辑!AC1175="","",编辑!AC1175)</f>
        <v/>
      </c>
      <c r="T1175" s="109" t="str">
        <f>IF(编辑!AD1175="","",编辑!AD1175)</f>
        <v/>
      </c>
      <c r="U1175" s="109" t="str">
        <f>IF(编辑!AE1175="","",编辑!AE1175)</f>
        <v/>
      </c>
      <c r="V1175" s="109" t="str">
        <f>IF(编辑!AF1175="","",编辑!AF1175)</f>
        <v/>
      </c>
      <c r="W1175" s="109" t="str">
        <f>IF(编辑!AH1175="","",编辑!AH1175)</f>
        <v/>
      </c>
      <c r="X1175" s="109" t="str">
        <f>IF(编辑!AI1175="","",编辑!AI1175)</f>
        <v/>
      </c>
      <c r="Y1175" s="109" t="str">
        <f>IF(编辑!AJ1175="","",编辑!AJ1175)</f>
        <v/>
      </c>
      <c r="Z1175" s="109" t="str">
        <f>IF(编辑!AK1175="","",编辑!AK1175)</f>
        <v/>
      </c>
      <c r="AA1175" s="109" t="str">
        <f>IF(编辑!AM1175="","",编辑!AM1175)</f>
        <v/>
      </c>
      <c r="AB1175" s="109" t="str">
        <f>IF(编辑!AN1175="","",编辑!AN1175)</f>
        <v/>
      </c>
      <c r="AC1175" s="111" t="str">
        <f>IF(编辑!AO1175="","",编辑!AO1175)</f>
        <v/>
      </c>
    </row>
    <row r="1176" spans="1:29">
      <c r="A1176" s="109">
        <f>IF(编辑!A1176="","",编辑!A1176)</f>
        <v>140443</v>
      </c>
      <c r="B1176" s="109" t="str">
        <f>IF(编辑!B1176="","",编辑!B1176)</f>
        <v>通缉任务</v>
      </c>
      <c r="C1176" s="109">
        <f>IF(编辑!I1176="","",编辑!I1176)</f>
        <v>340</v>
      </c>
      <c r="D1176" s="109">
        <f>IF(编辑!J1176="","",编辑!J1176)</f>
        <v>0</v>
      </c>
      <c r="E1176" s="109" t="str">
        <f>IF(编辑!K1176="","",编辑!K1176)</f>
        <v/>
      </c>
      <c r="F1176" s="109">
        <f>IF(编辑!L1176="","",编辑!L1176)</f>
        <v>3002</v>
      </c>
      <c r="G1176" s="109">
        <f>IF(编辑!N1176="","",编辑!N1176)</f>
        <v>1</v>
      </c>
      <c r="H1176" s="109">
        <f>IF(编辑!O1176="","",编辑!O1176)</f>
        <v>1</v>
      </c>
      <c r="I1176" s="109">
        <f>IF(编辑!P1176="","",编辑!P1176)</f>
        <v>300</v>
      </c>
      <c r="J1176" s="109">
        <f>IF(编辑!Q1176="","",编辑!Q1176)</f>
        <v>3102</v>
      </c>
      <c r="K1176" s="109">
        <f>IF(编辑!S1176="","",编辑!S1176)</f>
        <v>1</v>
      </c>
      <c r="L1176" s="109">
        <f>IF(编辑!T1176="","",编辑!T1176)</f>
        <v>1</v>
      </c>
      <c r="M1176" s="109">
        <f>IF(编辑!U1176="","",编辑!U1176)</f>
        <v>300</v>
      </c>
      <c r="N1176" s="109">
        <f>IF(编辑!V1176="","",编辑!V1176)</f>
        <v>3402</v>
      </c>
      <c r="O1176" s="109">
        <f>IF(编辑!X1176="","",编辑!X1176)</f>
        <v>1</v>
      </c>
      <c r="P1176" s="109">
        <f>IF(编辑!Y1176="","",编辑!Y1176)</f>
        <v>1</v>
      </c>
      <c r="Q1176" s="109">
        <f>IF(编辑!Z1176="","",编辑!Z1176)</f>
        <v>300</v>
      </c>
      <c r="R1176" s="109" t="str">
        <f>IF(编辑!AA1176="","",编辑!AA1176)</f>
        <v/>
      </c>
      <c r="S1176" s="109" t="str">
        <f>IF(编辑!AC1176="","",编辑!AC1176)</f>
        <v/>
      </c>
      <c r="T1176" s="109" t="str">
        <f>IF(编辑!AD1176="","",编辑!AD1176)</f>
        <v/>
      </c>
      <c r="U1176" s="109" t="str">
        <f>IF(编辑!AE1176="","",编辑!AE1176)</f>
        <v/>
      </c>
      <c r="V1176" s="109" t="str">
        <f>IF(编辑!AF1176="","",编辑!AF1176)</f>
        <v/>
      </c>
      <c r="W1176" s="109" t="str">
        <f>IF(编辑!AH1176="","",编辑!AH1176)</f>
        <v/>
      </c>
      <c r="X1176" s="109" t="str">
        <f>IF(编辑!AI1176="","",编辑!AI1176)</f>
        <v/>
      </c>
      <c r="Y1176" s="109" t="str">
        <f>IF(编辑!AJ1176="","",编辑!AJ1176)</f>
        <v/>
      </c>
      <c r="Z1176" s="109" t="str">
        <f>IF(编辑!AK1176="","",编辑!AK1176)</f>
        <v/>
      </c>
      <c r="AA1176" s="109" t="str">
        <f>IF(编辑!AM1176="","",编辑!AM1176)</f>
        <v/>
      </c>
      <c r="AB1176" s="109" t="str">
        <f>IF(编辑!AN1176="","",编辑!AN1176)</f>
        <v/>
      </c>
      <c r="AC1176" s="111" t="str">
        <f>IF(编辑!AO1176="","",编辑!AO1176)</f>
        <v/>
      </c>
    </row>
    <row r="1177" spans="1:29">
      <c r="A1177" s="109">
        <f>IF(编辑!A1177="","",编辑!A1177)</f>
        <v>140444</v>
      </c>
      <c r="B1177" s="109" t="str">
        <f>IF(编辑!B1177="","",编辑!B1177)</f>
        <v>通缉任务</v>
      </c>
      <c r="C1177" s="109">
        <f>IF(编辑!I1177="","",编辑!I1177)</f>
        <v>340</v>
      </c>
      <c r="D1177" s="109">
        <f>IF(编辑!J1177="","",编辑!J1177)</f>
        <v>0</v>
      </c>
      <c r="E1177" s="109" t="str">
        <f>IF(编辑!K1177="","",编辑!K1177)</f>
        <v/>
      </c>
      <c r="F1177" s="109">
        <f>IF(编辑!L1177="","",编辑!L1177)</f>
        <v>3002</v>
      </c>
      <c r="G1177" s="109">
        <f>IF(编辑!N1177="","",编辑!N1177)</f>
        <v>1</v>
      </c>
      <c r="H1177" s="109">
        <f>IF(编辑!O1177="","",编辑!O1177)</f>
        <v>1</v>
      </c>
      <c r="I1177" s="109">
        <f>IF(编辑!P1177="","",编辑!P1177)</f>
        <v>300</v>
      </c>
      <c r="J1177" s="109">
        <f>IF(编辑!Q1177="","",编辑!Q1177)</f>
        <v>3102</v>
      </c>
      <c r="K1177" s="109">
        <f>IF(编辑!S1177="","",编辑!S1177)</f>
        <v>1</v>
      </c>
      <c r="L1177" s="109">
        <f>IF(编辑!T1177="","",编辑!T1177)</f>
        <v>1</v>
      </c>
      <c r="M1177" s="109">
        <f>IF(编辑!U1177="","",编辑!U1177)</f>
        <v>300</v>
      </c>
      <c r="N1177" s="109">
        <f>IF(编辑!V1177="","",编辑!V1177)</f>
        <v>3402</v>
      </c>
      <c r="O1177" s="109">
        <f>IF(编辑!X1177="","",编辑!X1177)</f>
        <v>1</v>
      </c>
      <c r="P1177" s="109">
        <f>IF(编辑!Y1177="","",编辑!Y1177)</f>
        <v>1</v>
      </c>
      <c r="Q1177" s="109">
        <f>IF(编辑!Z1177="","",编辑!Z1177)</f>
        <v>300</v>
      </c>
      <c r="R1177" s="109" t="str">
        <f>IF(编辑!AA1177="","",编辑!AA1177)</f>
        <v/>
      </c>
      <c r="S1177" s="109" t="str">
        <f>IF(编辑!AC1177="","",编辑!AC1177)</f>
        <v/>
      </c>
      <c r="T1177" s="109" t="str">
        <f>IF(编辑!AD1177="","",编辑!AD1177)</f>
        <v/>
      </c>
      <c r="U1177" s="109" t="str">
        <f>IF(编辑!AE1177="","",编辑!AE1177)</f>
        <v/>
      </c>
      <c r="V1177" s="109" t="str">
        <f>IF(编辑!AF1177="","",编辑!AF1177)</f>
        <v/>
      </c>
      <c r="W1177" s="109" t="str">
        <f>IF(编辑!AH1177="","",编辑!AH1177)</f>
        <v/>
      </c>
      <c r="X1177" s="109" t="str">
        <f>IF(编辑!AI1177="","",编辑!AI1177)</f>
        <v/>
      </c>
      <c r="Y1177" s="109" t="str">
        <f>IF(编辑!AJ1177="","",编辑!AJ1177)</f>
        <v/>
      </c>
      <c r="Z1177" s="109" t="str">
        <f>IF(编辑!AK1177="","",编辑!AK1177)</f>
        <v/>
      </c>
      <c r="AA1177" s="109" t="str">
        <f>IF(编辑!AM1177="","",编辑!AM1177)</f>
        <v/>
      </c>
      <c r="AB1177" s="109" t="str">
        <f>IF(编辑!AN1177="","",编辑!AN1177)</f>
        <v/>
      </c>
      <c r="AC1177" s="111" t="str">
        <f>IF(编辑!AO1177="","",编辑!AO1177)</f>
        <v/>
      </c>
    </row>
    <row r="1178" spans="1:29">
      <c r="A1178" s="109">
        <f>IF(编辑!A1178="","",编辑!A1178)</f>
        <v>140445</v>
      </c>
      <c r="B1178" s="109" t="str">
        <f>IF(编辑!B1178="","",编辑!B1178)</f>
        <v>通缉任务</v>
      </c>
      <c r="C1178" s="109">
        <f>IF(编辑!I1178="","",编辑!I1178)</f>
        <v>340</v>
      </c>
      <c r="D1178" s="109">
        <f>IF(编辑!J1178="","",编辑!J1178)</f>
        <v>0</v>
      </c>
      <c r="E1178" s="109" t="str">
        <f>IF(编辑!K1178="","",编辑!K1178)</f>
        <v/>
      </c>
      <c r="F1178" s="109">
        <f>IF(编辑!L1178="","",编辑!L1178)</f>
        <v>3002</v>
      </c>
      <c r="G1178" s="109">
        <f>IF(编辑!N1178="","",编辑!N1178)</f>
        <v>1</v>
      </c>
      <c r="H1178" s="109">
        <f>IF(编辑!O1178="","",编辑!O1178)</f>
        <v>1</v>
      </c>
      <c r="I1178" s="109">
        <f>IF(编辑!P1178="","",编辑!P1178)</f>
        <v>300</v>
      </c>
      <c r="J1178" s="109">
        <f>IF(编辑!Q1178="","",编辑!Q1178)</f>
        <v>3102</v>
      </c>
      <c r="K1178" s="109">
        <f>IF(编辑!S1178="","",编辑!S1178)</f>
        <v>1</v>
      </c>
      <c r="L1178" s="109">
        <f>IF(编辑!T1178="","",编辑!T1178)</f>
        <v>1</v>
      </c>
      <c r="M1178" s="109">
        <f>IF(编辑!U1178="","",编辑!U1178)</f>
        <v>300</v>
      </c>
      <c r="N1178" s="109">
        <f>IF(编辑!V1178="","",编辑!V1178)</f>
        <v>3402</v>
      </c>
      <c r="O1178" s="109">
        <f>IF(编辑!X1178="","",编辑!X1178)</f>
        <v>1</v>
      </c>
      <c r="P1178" s="109">
        <f>IF(编辑!Y1178="","",编辑!Y1178)</f>
        <v>1</v>
      </c>
      <c r="Q1178" s="109">
        <f>IF(编辑!Z1178="","",编辑!Z1178)</f>
        <v>300</v>
      </c>
      <c r="R1178" s="109" t="str">
        <f>IF(编辑!AA1178="","",编辑!AA1178)</f>
        <v/>
      </c>
      <c r="S1178" s="109" t="str">
        <f>IF(编辑!AC1178="","",编辑!AC1178)</f>
        <v/>
      </c>
      <c r="T1178" s="109" t="str">
        <f>IF(编辑!AD1178="","",编辑!AD1178)</f>
        <v/>
      </c>
      <c r="U1178" s="109" t="str">
        <f>IF(编辑!AE1178="","",编辑!AE1178)</f>
        <v/>
      </c>
      <c r="V1178" s="109" t="str">
        <f>IF(编辑!AF1178="","",编辑!AF1178)</f>
        <v/>
      </c>
      <c r="W1178" s="109" t="str">
        <f>IF(编辑!AH1178="","",编辑!AH1178)</f>
        <v/>
      </c>
      <c r="X1178" s="109" t="str">
        <f>IF(编辑!AI1178="","",编辑!AI1178)</f>
        <v/>
      </c>
      <c r="Y1178" s="109" t="str">
        <f>IF(编辑!AJ1178="","",编辑!AJ1178)</f>
        <v/>
      </c>
      <c r="Z1178" s="109" t="str">
        <f>IF(编辑!AK1178="","",编辑!AK1178)</f>
        <v/>
      </c>
      <c r="AA1178" s="109" t="str">
        <f>IF(编辑!AM1178="","",编辑!AM1178)</f>
        <v/>
      </c>
      <c r="AB1178" s="109" t="str">
        <f>IF(编辑!AN1178="","",编辑!AN1178)</f>
        <v/>
      </c>
      <c r="AC1178" s="111" t="str">
        <f>IF(编辑!AO1178="","",编辑!AO1178)</f>
        <v/>
      </c>
    </row>
    <row r="1179" spans="1:29">
      <c r="A1179" s="109">
        <f>IF(编辑!A1179="","",编辑!A1179)</f>
        <v>140446</v>
      </c>
      <c r="B1179" s="109" t="str">
        <f>IF(编辑!B1179="","",编辑!B1179)</f>
        <v>通缉任务</v>
      </c>
      <c r="C1179" s="109">
        <f>IF(编辑!I1179="","",编辑!I1179)</f>
        <v>340</v>
      </c>
      <c r="D1179" s="109">
        <f>IF(编辑!J1179="","",编辑!J1179)</f>
        <v>0</v>
      </c>
      <c r="E1179" s="109" t="str">
        <f>IF(编辑!K1179="","",编辑!K1179)</f>
        <v/>
      </c>
      <c r="F1179" s="109">
        <f>IF(编辑!L1179="","",编辑!L1179)</f>
        <v>3002</v>
      </c>
      <c r="G1179" s="109">
        <f>IF(编辑!N1179="","",编辑!N1179)</f>
        <v>1</v>
      </c>
      <c r="H1179" s="109">
        <f>IF(编辑!O1179="","",编辑!O1179)</f>
        <v>1</v>
      </c>
      <c r="I1179" s="109">
        <f>IF(编辑!P1179="","",编辑!P1179)</f>
        <v>300</v>
      </c>
      <c r="J1179" s="109">
        <f>IF(编辑!Q1179="","",编辑!Q1179)</f>
        <v>3102</v>
      </c>
      <c r="K1179" s="109">
        <f>IF(编辑!S1179="","",编辑!S1179)</f>
        <v>1</v>
      </c>
      <c r="L1179" s="109">
        <f>IF(编辑!T1179="","",编辑!T1179)</f>
        <v>1</v>
      </c>
      <c r="M1179" s="109">
        <f>IF(编辑!U1179="","",编辑!U1179)</f>
        <v>300</v>
      </c>
      <c r="N1179" s="109">
        <f>IF(编辑!V1179="","",编辑!V1179)</f>
        <v>3402</v>
      </c>
      <c r="O1179" s="109">
        <f>IF(编辑!X1179="","",编辑!X1179)</f>
        <v>1</v>
      </c>
      <c r="P1179" s="109">
        <f>IF(编辑!Y1179="","",编辑!Y1179)</f>
        <v>1</v>
      </c>
      <c r="Q1179" s="109">
        <f>IF(编辑!Z1179="","",编辑!Z1179)</f>
        <v>300</v>
      </c>
      <c r="R1179" s="109" t="str">
        <f>IF(编辑!AA1179="","",编辑!AA1179)</f>
        <v/>
      </c>
      <c r="S1179" s="109" t="str">
        <f>IF(编辑!AC1179="","",编辑!AC1179)</f>
        <v/>
      </c>
      <c r="T1179" s="109" t="str">
        <f>IF(编辑!AD1179="","",编辑!AD1179)</f>
        <v/>
      </c>
      <c r="U1179" s="109" t="str">
        <f>IF(编辑!AE1179="","",编辑!AE1179)</f>
        <v/>
      </c>
      <c r="V1179" s="109" t="str">
        <f>IF(编辑!AF1179="","",编辑!AF1179)</f>
        <v/>
      </c>
      <c r="W1179" s="109" t="str">
        <f>IF(编辑!AH1179="","",编辑!AH1179)</f>
        <v/>
      </c>
      <c r="X1179" s="109" t="str">
        <f>IF(编辑!AI1179="","",编辑!AI1179)</f>
        <v/>
      </c>
      <c r="Y1179" s="109" t="str">
        <f>IF(编辑!AJ1179="","",编辑!AJ1179)</f>
        <v/>
      </c>
      <c r="Z1179" s="109" t="str">
        <f>IF(编辑!AK1179="","",编辑!AK1179)</f>
        <v/>
      </c>
      <c r="AA1179" s="109" t="str">
        <f>IF(编辑!AM1179="","",编辑!AM1179)</f>
        <v/>
      </c>
      <c r="AB1179" s="109" t="str">
        <f>IF(编辑!AN1179="","",编辑!AN1179)</f>
        <v/>
      </c>
      <c r="AC1179" s="111" t="str">
        <f>IF(编辑!AO1179="","",编辑!AO1179)</f>
        <v/>
      </c>
    </row>
    <row r="1180" spans="1:29">
      <c r="A1180" s="109">
        <f>IF(编辑!A1180="","",编辑!A1180)</f>
        <v>140447</v>
      </c>
      <c r="B1180" s="109" t="str">
        <f>IF(编辑!B1180="","",编辑!B1180)</f>
        <v>通缉任务</v>
      </c>
      <c r="C1180" s="109">
        <f>IF(编辑!I1180="","",编辑!I1180)</f>
        <v>340</v>
      </c>
      <c r="D1180" s="109">
        <f>IF(编辑!J1180="","",编辑!J1180)</f>
        <v>0</v>
      </c>
      <c r="E1180" s="109" t="str">
        <f>IF(编辑!K1180="","",编辑!K1180)</f>
        <v/>
      </c>
      <c r="F1180" s="109">
        <f>IF(编辑!L1180="","",编辑!L1180)</f>
        <v>3002</v>
      </c>
      <c r="G1180" s="109">
        <f>IF(编辑!N1180="","",编辑!N1180)</f>
        <v>1</v>
      </c>
      <c r="H1180" s="109">
        <f>IF(编辑!O1180="","",编辑!O1180)</f>
        <v>1</v>
      </c>
      <c r="I1180" s="109">
        <f>IF(编辑!P1180="","",编辑!P1180)</f>
        <v>300</v>
      </c>
      <c r="J1180" s="109">
        <f>IF(编辑!Q1180="","",编辑!Q1180)</f>
        <v>3102</v>
      </c>
      <c r="K1180" s="109">
        <f>IF(编辑!S1180="","",编辑!S1180)</f>
        <v>1</v>
      </c>
      <c r="L1180" s="109">
        <f>IF(编辑!T1180="","",编辑!T1180)</f>
        <v>1</v>
      </c>
      <c r="M1180" s="109">
        <f>IF(编辑!U1180="","",编辑!U1180)</f>
        <v>300</v>
      </c>
      <c r="N1180" s="109">
        <f>IF(编辑!V1180="","",编辑!V1180)</f>
        <v>3402</v>
      </c>
      <c r="O1180" s="109">
        <f>IF(编辑!X1180="","",编辑!X1180)</f>
        <v>1</v>
      </c>
      <c r="P1180" s="109">
        <f>IF(编辑!Y1180="","",编辑!Y1180)</f>
        <v>1</v>
      </c>
      <c r="Q1180" s="109">
        <f>IF(编辑!Z1180="","",编辑!Z1180)</f>
        <v>300</v>
      </c>
      <c r="R1180" s="109" t="str">
        <f>IF(编辑!AA1180="","",编辑!AA1180)</f>
        <v/>
      </c>
      <c r="S1180" s="109" t="str">
        <f>IF(编辑!AC1180="","",编辑!AC1180)</f>
        <v/>
      </c>
      <c r="T1180" s="109" t="str">
        <f>IF(编辑!AD1180="","",编辑!AD1180)</f>
        <v/>
      </c>
      <c r="U1180" s="109" t="str">
        <f>IF(编辑!AE1180="","",编辑!AE1180)</f>
        <v/>
      </c>
      <c r="V1180" s="109" t="str">
        <f>IF(编辑!AF1180="","",编辑!AF1180)</f>
        <v/>
      </c>
      <c r="W1180" s="109" t="str">
        <f>IF(编辑!AH1180="","",编辑!AH1180)</f>
        <v/>
      </c>
      <c r="X1180" s="109" t="str">
        <f>IF(编辑!AI1180="","",编辑!AI1180)</f>
        <v/>
      </c>
      <c r="Y1180" s="109" t="str">
        <f>IF(编辑!AJ1180="","",编辑!AJ1180)</f>
        <v/>
      </c>
      <c r="Z1180" s="109" t="str">
        <f>IF(编辑!AK1180="","",编辑!AK1180)</f>
        <v/>
      </c>
      <c r="AA1180" s="109" t="str">
        <f>IF(编辑!AM1180="","",编辑!AM1180)</f>
        <v/>
      </c>
      <c r="AB1180" s="109" t="str">
        <f>IF(编辑!AN1180="","",编辑!AN1180)</f>
        <v/>
      </c>
      <c r="AC1180" s="111" t="str">
        <f>IF(编辑!AO1180="","",编辑!AO1180)</f>
        <v/>
      </c>
    </row>
    <row r="1181" spans="1:29">
      <c r="A1181" s="109">
        <f>IF(编辑!A1181="","",编辑!A1181)</f>
        <v>140448</v>
      </c>
      <c r="B1181" s="109" t="str">
        <f>IF(编辑!B1181="","",编辑!B1181)</f>
        <v>通缉任务</v>
      </c>
      <c r="C1181" s="109">
        <f>IF(编辑!I1181="","",编辑!I1181)</f>
        <v>340</v>
      </c>
      <c r="D1181" s="109">
        <f>IF(编辑!J1181="","",编辑!J1181)</f>
        <v>0</v>
      </c>
      <c r="E1181" s="109" t="str">
        <f>IF(编辑!K1181="","",编辑!K1181)</f>
        <v/>
      </c>
      <c r="F1181" s="109">
        <f>IF(编辑!L1181="","",编辑!L1181)</f>
        <v>3002</v>
      </c>
      <c r="G1181" s="109">
        <f>IF(编辑!N1181="","",编辑!N1181)</f>
        <v>1</v>
      </c>
      <c r="H1181" s="109">
        <f>IF(编辑!O1181="","",编辑!O1181)</f>
        <v>1</v>
      </c>
      <c r="I1181" s="109">
        <f>IF(编辑!P1181="","",编辑!P1181)</f>
        <v>300</v>
      </c>
      <c r="J1181" s="109">
        <f>IF(编辑!Q1181="","",编辑!Q1181)</f>
        <v>3102</v>
      </c>
      <c r="K1181" s="109">
        <f>IF(编辑!S1181="","",编辑!S1181)</f>
        <v>1</v>
      </c>
      <c r="L1181" s="109">
        <f>IF(编辑!T1181="","",编辑!T1181)</f>
        <v>1</v>
      </c>
      <c r="M1181" s="109">
        <f>IF(编辑!U1181="","",编辑!U1181)</f>
        <v>300</v>
      </c>
      <c r="N1181" s="109">
        <f>IF(编辑!V1181="","",编辑!V1181)</f>
        <v>3402</v>
      </c>
      <c r="O1181" s="109">
        <f>IF(编辑!X1181="","",编辑!X1181)</f>
        <v>1</v>
      </c>
      <c r="P1181" s="109">
        <f>IF(编辑!Y1181="","",编辑!Y1181)</f>
        <v>1</v>
      </c>
      <c r="Q1181" s="109">
        <f>IF(编辑!Z1181="","",编辑!Z1181)</f>
        <v>300</v>
      </c>
      <c r="R1181" s="109" t="str">
        <f>IF(编辑!AA1181="","",编辑!AA1181)</f>
        <v/>
      </c>
      <c r="S1181" s="109" t="str">
        <f>IF(编辑!AC1181="","",编辑!AC1181)</f>
        <v/>
      </c>
      <c r="T1181" s="109" t="str">
        <f>IF(编辑!AD1181="","",编辑!AD1181)</f>
        <v/>
      </c>
      <c r="U1181" s="109" t="str">
        <f>IF(编辑!AE1181="","",编辑!AE1181)</f>
        <v/>
      </c>
      <c r="V1181" s="109" t="str">
        <f>IF(编辑!AF1181="","",编辑!AF1181)</f>
        <v/>
      </c>
      <c r="W1181" s="109" t="str">
        <f>IF(编辑!AH1181="","",编辑!AH1181)</f>
        <v/>
      </c>
      <c r="X1181" s="109" t="str">
        <f>IF(编辑!AI1181="","",编辑!AI1181)</f>
        <v/>
      </c>
      <c r="Y1181" s="109" t="str">
        <f>IF(编辑!AJ1181="","",编辑!AJ1181)</f>
        <v/>
      </c>
      <c r="Z1181" s="109" t="str">
        <f>IF(编辑!AK1181="","",编辑!AK1181)</f>
        <v/>
      </c>
      <c r="AA1181" s="109" t="str">
        <f>IF(编辑!AM1181="","",编辑!AM1181)</f>
        <v/>
      </c>
      <c r="AB1181" s="109" t="str">
        <f>IF(编辑!AN1181="","",编辑!AN1181)</f>
        <v/>
      </c>
      <c r="AC1181" s="111" t="str">
        <f>IF(编辑!AO1181="","",编辑!AO1181)</f>
        <v/>
      </c>
    </row>
    <row r="1182" spans="1:29">
      <c r="A1182" s="109">
        <f>IF(编辑!A1182="","",编辑!A1182)</f>
        <v>140449</v>
      </c>
      <c r="B1182" s="109" t="str">
        <f>IF(编辑!B1182="","",编辑!B1182)</f>
        <v>通缉任务</v>
      </c>
      <c r="C1182" s="109">
        <f>IF(编辑!I1182="","",编辑!I1182)</f>
        <v>340</v>
      </c>
      <c r="D1182" s="109">
        <f>IF(编辑!J1182="","",编辑!J1182)</f>
        <v>0</v>
      </c>
      <c r="E1182" s="109" t="str">
        <f>IF(编辑!K1182="","",编辑!K1182)</f>
        <v/>
      </c>
      <c r="F1182" s="109">
        <f>IF(编辑!L1182="","",编辑!L1182)</f>
        <v>3002</v>
      </c>
      <c r="G1182" s="109">
        <f>IF(编辑!N1182="","",编辑!N1182)</f>
        <v>1</v>
      </c>
      <c r="H1182" s="109">
        <f>IF(编辑!O1182="","",编辑!O1182)</f>
        <v>1</v>
      </c>
      <c r="I1182" s="109">
        <f>IF(编辑!P1182="","",编辑!P1182)</f>
        <v>300</v>
      </c>
      <c r="J1182" s="109">
        <f>IF(编辑!Q1182="","",编辑!Q1182)</f>
        <v>3102</v>
      </c>
      <c r="K1182" s="109">
        <f>IF(编辑!S1182="","",编辑!S1182)</f>
        <v>1</v>
      </c>
      <c r="L1182" s="109">
        <f>IF(编辑!T1182="","",编辑!T1182)</f>
        <v>1</v>
      </c>
      <c r="M1182" s="109">
        <f>IF(编辑!U1182="","",编辑!U1182)</f>
        <v>300</v>
      </c>
      <c r="N1182" s="109">
        <f>IF(编辑!V1182="","",编辑!V1182)</f>
        <v>3402</v>
      </c>
      <c r="O1182" s="109">
        <f>IF(编辑!X1182="","",编辑!X1182)</f>
        <v>1</v>
      </c>
      <c r="P1182" s="109">
        <f>IF(编辑!Y1182="","",编辑!Y1182)</f>
        <v>1</v>
      </c>
      <c r="Q1182" s="109">
        <f>IF(编辑!Z1182="","",编辑!Z1182)</f>
        <v>300</v>
      </c>
      <c r="R1182" s="109" t="str">
        <f>IF(编辑!AA1182="","",编辑!AA1182)</f>
        <v/>
      </c>
      <c r="S1182" s="109" t="str">
        <f>IF(编辑!AC1182="","",编辑!AC1182)</f>
        <v/>
      </c>
      <c r="T1182" s="109" t="str">
        <f>IF(编辑!AD1182="","",编辑!AD1182)</f>
        <v/>
      </c>
      <c r="U1182" s="109" t="str">
        <f>IF(编辑!AE1182="","",编辑!AE1182)</f>
        <v/>
      </c>
      <c r="V1182" s="109" t="str">
        <f>IF(编辑!AF1182="","",编辑!AF1182)</f>
        <v/>
      </c>
      <c r="W1182" s="109" t="str">
        <f>IF(编辑!AH1182="","",编辑!AH1182)</f>
        <v/>
      </c>
      <c r="X1182" s="109" t="str">
        <f>IF(编辑!AI1182="","",编辑!AI1182)</f>
        <v/>
      </c>
      <c r="Y1182" s="109" t="str">
        <f>IF(编辑!AJ1182="","",编辑!AJ1182)</f>
        <v/>
      </c>
      <c r="Z1182" s="109" t="str">
        <f>IF(编辑!AK1182="","",编辑!AK1182)</f>
        <v/>
      </c>
      <c r="AA1182" s="109" t="str">
        <f>IF(编辑!AM1182="","",编辑!AM1182)</f>
        <v/>
      </c>
      <c r="AB1182" s="109" t="str">
        <f>IF(编辑!AN1182="","",编辑!AN1182)</f>
        <v/>
      </c>
      <c r="AC1182" s="111" t="str">
        <f>IF(编辑!AO1182="","",编辑!AO1182)</f>
        <v/>
      </c>
    </row>
    <row r="1183" spans="1:29">
      <c r="A1183" s="109">
        <f>IF(编辑!A1183="","",编辑!A1183)</f>
        <v>140450</v>
      </c>
      <c r="B1183" s="109" t="str">
        <f>IF(编辑!B1183="","",编辑!B1183)</f>
        <v>通缉任务</v>
      </c>
      <c r="C1183" s="109">
        <f>IF(编辑!I1183="","",编辑!I1183)</f>
        <v>340</v>
      </c>
      <c r="D1183" s="109">
        <f>IF(编辑!J1183="","",编辑!J1183)</f>
        <v>0</v>
      </c>
      <c r="E1183" s="109" t="str">
        <f>IF(编辑!K1183="","",编辑!K1183)</f>
        <v/>
      </c>
      <c r="F1183" s="109">
        <f>IF(编辑!L1183="","",编辑!L1183)</f>
        <v>3002</v>
      </c>
      <c r="G1183" s="109">
        <f>IF(编辑!N1183="","",编辑!N1183)</f>
        <v>1</v>
      </c>
      <c r="H1183" s="109">
        <f>IF(编辑!O1183="","",编辑!O1183)</f>
        <v>1</v>
      </c>
      <c r="I1183" s="109">
        <f>IF(编辑!P1183="","",编辑!P1183)</f>
        <v>300</v>
      </c>
      <c r="J1183" s="109">
        <f>IF(编辑!Q1183="","",编辑!Q1183)</f>
        <v>3102</v>
      </c>
      <c r="K1183" s="109">
        <f>IF(编辑!S1183="","",编辑!S1183)</f>
        <v>1</v>
      </c>
      <c r="L1183" s="109">
        <f>IF(编辑!T1183="","",编辑!T1183)</f>
        <v>1</v>
      </c>
      <c r="M1183" s="109">
        <f>IF(编辑!U1183="","",编辑!U1183)</f>
        <v>300</v>
      </c>
      <c r="N1183" s="109">
        <f>IF(编辑!V1183="","",编辑!V1183)</f>
        <v>3402</v>
      </c>
      <c r="O1183" s="109">
        <f>IF(编辑!X1183="","",编辑!X1183)</f>
        <v>1</v>
      </c>
      <c r="P1183" s="109">
        <f>IF(编辑!Y1183="","",编辑!Y1183)</f>
        <v>1</v>
      </c>
      <c r="Q1183" s="109">
        <f>IF(编辑!Z1183="","",编辑!Z1183)</f>
        <v>300</v>
      </c>
      <c r="R1183" s="109" t="str">
        <f>IF(编辑!AA1183="","",编辑!AA1183)</f>
        <v/>
      </c>
      <c r="S1183" s="109" t="str">
        <f>IF(编辑!AC1183="","",编辑!AC1183)</f>
        <v/>
      </c>
      <c r="T1183" s="109" t="str">
        <f>IF(编辑!AD1183="","",编辑!AD1183)</f>
        <v/>
      </c>
      <c r="U1183" s="109" t="str">
        <f>IF(编辑!AE1183="","",编辑!AE1183)</f>
        <v/>
      </c>
      <c r="V1183" s="109" t="str">
        <f>IF(编辑!AF1183="","",编辑!AF1183)</f>
        <v/>
      </c>
      <c r="W1183" s="109" t="str">
        <f>IF(编辑!AH1183="","",编辑!AH1183)</f>
        <v/>
      </c>
      <c r="X1183" s="109" t="str">
        <f>IF(编辑!AI1183="","",编辑!AI1183)</f>
        <v/>
      </c>
      <c r="Y1183" s="109" t="str">
        <f>IF(编辑!AJ1183="","",编辑!AJ1183)</f>
        <v/>
      </c>
      <c r="Z1183" s="109" t="str">
        <f>IF(编辑!AK1183="","",编辑!AK1183)</f>
        <v/>
      </c>
      <c r="AA1183" s="109" t="str">
        <f>IF(编辑!AM1183="","",编辑!AM1183)</f>
        <v/>
      </c>
      <c r="AB1183" s="109" t="str">
        <f>IF(编辑!AN1183="","",编辑!AN1183)</f>
        <v/>
      </c>
      <c r="AC1183" s="111" t="str">
        <f>IF(编辑!AO1183="","",编辑!AO1183)</f>
        <v/>
      </c>
    </row>
    <row r="1184" spans="1:29">
      <c r="A1184" s="109">
        <f>IF(编辑!A1184="","",编辑!A1184)</f>
        <v>140451</v>
      </c>
      <c r="B1184" s="109" t="str">
        <f>IF(编辑!B1184="","",编辑!B1184)</f>
        <v>通缉任务</v>
      </c>
      <c r="C1184" s="109">
        <f>IF(编辑!I1184="","",编辑!I1184)</f>
        <v>480</v>
      </c>
      <c r="D1184" s="109">
        <f>IF(编辑!J1184="","",编辑!J1184)</f>
        <v>0</v>
      </c>
      <c r="E1184" s="109" t="str">
        <f>IF(编辑!K1184="","",编辑!K1184)</f>
        <v/>
      </c>
      <c r="F1184" s="109">
        <f>IF(编辑!L1184="","",编辑!L1184)</f>
        <v>3003</v>
      </c>
      <c r="G1184" s="109">
        <f>IF(编辑!N1184="","",编辑!N1184)</f>
        <v>1</v>
      </c>
      <c r="H1184" s="109">
        <f>IF(编辑!O1184="","",编辑!O1184)</f>
        <v>1</v>
      </c>
      <c r="I1184" s="109">
        <f>IF(编辑!P1184="","",编辑!P1184)</f>
        <v>200</v>
      </c>
      <c r="J1184" s="109">
        <f>IF(编辑!Q1184="","",编辑!Q1184)</f>
        <v>3103</v>
      </c>
      <c r="K1184" s="109">
        <f>IF(编辑!S1184="","",编辑!S1184)</f>
        <v>1</v>
      </c>
      <c r="L1184" s="109">
        <f>IF(编辑!T1184="","",编辑!T1184)</f>
        <v>1</v>
      </c>
      <c r="M1184" s="109">
        <f>IF(编辑!U1184="","",编辑!U1184)</f>
        <v>200</v>
      </c>
      <c r="N1184" s="109">
        <f>IF(编辑!V1184="","",编辑!V1184)</f>
        <v>3403</v>
      </c>
      <c r="O1184" s="109">
        <f>IF(编辑!X1184="","",编辑!X1184)</f>
        <v>1</v>
      </c>
      <c r="P1184" s="109">
        <f>IF(编辑!Y1184="","",编辑!Y1184)</f>
        <v>1</v>
      </c>
      <c r="Q1184" s="109">
        <f>IF(编辑!Z1184="","",编辑!Z1184)</f>
        <v>200</v>
      </c>
      <c r="R1184" s="109" t="str">
        <f>IF(编辑!AA1184="","",编辑!AA1184)</f>
        <v/>
      </c>
      <c r="S1184" s="109" t="str">
        <f>IF(编辑!AC1184="","",编辑!AC1184)</f>
        <v/>
      </c>
      <c r="T1184" s="109" t="str">
        <f>IF(编辑!AD1184="","",编辑!AD1184)</f>
        <v/>
      </c>
      <c r="U1184" s="109" t="str">
        <f>IF(编辑!AE1184="","",编辑!AE1184)</f>
        <v/>
      </c>
      <c r="V1184" s="109" t="str">
        <f>IF(编辑!AF1184="","",编辑!AF1184)</f>
        <v/>
      </c>
      <c r="W1184" s="109" t="str">
        <f>IF(编辑!AH1184="","",编辑!AH1184)</f>
        <v/>
      </c>
      <c r="X1184" s="109" t="str">
        <f>IF(编辑!AI1184="","",编辑!AI1184)</f>
        <v/>
      </c>
      <c r="Y1184" s="109" t="str">
        <f>IF(编辑!AJ1184="","",编辑!AJ1184)</f>
        <v/>
      </c>
      <c r="Z1184" s="109" t="str">
        <f>IF(编辑!AK1184="","",编辑!AK1184)</f>
        <v/>
      </c>
      <c r="AA1184" s="109" t="str">
        <f>IF(编辑!AM1184="","",编辑!AM1184)</f>
        <v/>
      </c>
      <c r="AB1184" s="109" t="str">
        <f>IF(编辑!AN1184="","",编辑!AN1184)</f>
        <v/>
      </c>
      <c r="AC1184" s="111" t="str">
        <f>IF(编辑!AO1184="","",编辑!AO1184)</f>
        <v/>
      </c>
    </row>
    <row r="1185" spans="1:29">
      <c r="A1185" s="109">
        <f>IF(编辑!A1185="","",编辑!A1185)</f>
        <v>140452</v>
      </c>
      <c r="B1185" s="109" t="str">
        <f>IF(编辑!B1185="","",编辑!B1185)</f>
        <v>通缉任务</v>
      </c>
      <c r="C1185" s="109">
        <f>IF(编辑!I1185="","",编辑!I1185)</f>
        <v>480</v>
      </c>
      <c r="D1185" s="109">
        <f>IF(编辑!J1185="","",编辑!J1185)</f>
        <v>0</v>
      </c>
      <c r="E1185" s="109" t="str">
        <f>IF(编辑!K1185="","",编辑!K1185)</f>
        <v/>
      </c>
      <c r="F1185" s="109">
        <f>IF(编辑!L1185="","",编辑!L1185)</f>
        <v>3003</v>
      </c>
      <c r="G1185" s="109">
        <f>IF(编辑!N1185="","",编辑!N1185)</f>
        <v>1</v>
      </c>
      <c r="H1185" s="109">
        <f>IF(编辑!O1185="","",编辑!O1185)</f>
        <v>1</v>
      </c>
      <c r="I1185" s="109">
        <f>IF(编辑!P1185="","",编辑!P1185)</f>
        <v>200</v>
      </c>
      <c r="J1185" s="109">
        <f>IF(编辑!Q1185="","",编辑!Q1185)</f>
        <v>3103</v>
      </c>
      <c r="K1185" s="109">
        <f>IF(编辑!S1185="","",编辑!S1185)</f>
        <v>1</v>
      </c>
      <c r="L1185" s="109">
        <f>IF(编辑!T1185="","",编辑!T1185)</f>
        <v>1</v>
      </c>
      <c r="M1185" s="109">
        <f>IF(编辑!U1185="","",编辑!U1185)</f>
        <v>200</v>
      </c>
      <c r="N1185" s="109">
        <f>IF(编辑!V1185="","",编辑!V1185)</f>
        <v>3403</v>
      </c>
      <c r="O1185" s="109">
        <f>IF(编辑!X1185="","",编辑!X1185)</f>
        <v>1</v>
      </c>
      <c r="P1185" s="109">
        <f>IF(编辑!Y1185="","",编辑!Y1185)</f>
        <v>1</v>
      </c>
      <c r="Q1185" s="109">
        <f>IF(编辑!Z1185="","",编辑!Z1185)</f>
        <v>200</v>
      </c>
      <c r="R1185" s="109" t="str">
        <f>IF(编辑!AA1185="","",编辑!AA1185)</f>
        <v/>
      </c>
      <c r="S1185" s="109" t="str">
        <f>IF(编辑!AC1185="","",编辑!AC1185)</f>
        <v/>
      </c>
      <c r="T1185" s="109" t="str">
        <f>IF(编辑!AD1185="","",编辑!AD1185)</f>
        <v/>
      </c>
      <c r="U1185" s="109" t="str">
        <f>IF(编辑!AE1185="","",编辑!AE1185)</f>
        <v/>
      </c>
      <c r="V1185" s="109" t="str">
        <f>IF(编辑!AF1185="","",编辑!AF1185)</f>
        <v/>
      </c>
      <c r="W1185" s="109" t="str">
        <f>IF(编辑!AH1185="","",编辑!AH1185)</f>
        <v/>
      </c>
      <c r="X1185" s="109" t="str">
        <f>IF(编辑!AI1185="","",编辑!AI1185)</f>
        <v/>
      </c>
      <c r="Y1185" s="109" t="str">
        <f>IF(编辑!AJ1185="","",编辑!AJ1185)</f>
        <v/>
      </c>
      <c r="Z1185" s="109" t="str">
        <f>IF(编辑!AK1185="","",编辑!AK1185)</f>
        <v/>
      </c>
      <c r="AA1185" s="109" t="str">
        <f>IF(编辑!AM1185="","",编辑!AM1185)</f>
        <v/>
      </c>
      <c r="AB1185" s="109" t="str">
        <f>IF(编辑!AN1185="","",编辑!AN1185)</f>
        <v/>
      </c>
      <c r="AC1185" s="111" t="str">
        <f>IF(编辑!AO1185="","",编辑!AO1185)</f>
        <v/>
      </c>
    </row>
    <row r="1186" spans="1:29">
      <c r="A1186" s="109">
        <f>IF(编辑!A1186="","",编辑!A1186)</f>
        <v>140453</v>
      </c>
      <c r="B1186" s="109" t="str">
        <f>IF(编辑!B1186="","",编辑!B1186)</f>
        <v>通缉任务</v>
      </c>
      <c r="C1186" s="109">
        <f>IF(编辑!I1186="","",编辑!I1186)</f>
        <v>480</v>
      </c>
      <c r="D1186" s="109">
        <f>IF(编辑!J1186="","",编辑!J1186)</f>
        <v>0</v>
      </c>
      <c r="E1186" s="109" t="str">
        <f>IF(编辑!K1186="","",编辑!K1186)</f>
        <v/>
      </c>
      <c r="F1186" s="109">
        <f>IF(编辑!L1186="","",编辑!L1186)</f>
        <v>3003</v>
      </c>
      <c r="G1186" s="109">
        <f>IF(编辑!N1186="","",编辑!N1186)</f>
        <v>1</v>
      </c>
      <c r="H1186" s="109">
        <f>IF(编辑!O1186="","",编辑!O1186)</f>
        <v>1</v>
      </c>
      <c r="I1186" s="109">
        <f>IF(编辑!P1186="","",编辑!P1186)</f>
        <v>200</v>
      </c>
      <c r="J1186" s="109">
        <f>IF(编辑!Q1186="","",编辑!Q1186)</f>
        <v>3103</v>
      </c>
      <c r="K1186" s="109">
        <f>IF(编辑!S1186="","",编辑!S1186)</f>
        <v>1</v>
      </c>
      <c r="L1186" s="109">
        <f>IF(编辑!T1186="","",编辑!T1186)</f>
        <v>1</v>
      </c>
      <c r="M1186" s="109">
        <f>IF(编辑!U1186="","",编辑!U1186)</f>
        <v>200</v>
      </c>
      <c r="N1186" s="109">
        <f>IF(编辑!V1186="","",编辑!V1186)</f>
        <v>3403</v>
      </c>
      <c r="O1186" s="109">
        <f>IF(编辑!X1186="","",编辑!X1186)</f>
        <v>1</v>
      </c>
      <c r="P1186" s="109">
        <f>IF(编辑!Y1186="","",编辑!Y1186)</f>
        <v>1</v>
      </c>
      <c r="Q1186" s="109">
        <f>IF(编辑!Z1186="","",编辑!Z1186)</f>
        <v>200</v>
      </c>
      <c r="R1186" s="109" t="str">
        <f>IF(编辑!AA1186="","",编辑!AA1186)</f>
        <v/>
      </c>
      <c r="S1186" s="109" t="str">
        <f>IF(编辑!AC1186="","",编辑!AC1186)</f>
        <v/>
      </c>
      <c r="T1186" s="109" t="str">
        <f>IF(编辑!AD1186="","",编辑!AD1186)</f>
        <v/>
      </c>
      <c r="U1186" s="109" t="str">
        <f>IF(编辑!AE1186="","",编辑!AE1186)</f>
        <v/>
      </c>
      <c r="V1186" s="109" t="str">
        <f>IF(编辑!AF1186="","",编辑!AF1186)</f>
        <v/>
      </c>
      <c r="W1186" s="109" t="str">
        <f>IF(编辑!AH1186="","",编辑!AH1186)</f>
        <v/>
      </c>
      <c r="X1186" s="109" t="str">
        <f>IF(编辑!AI1186="","",编辑!AI1186)</f>
        <v/>
      </c>
      <c r="Y1186" s="109" t="str">
        <f>IF(编辑!AJ1186="","",编辑!AJ1186)</f>
        <v/>
      </c>
      <c r="Z1186" s="109" t="str">
        <f>IF(编辑!AK1186="","",编辑!AK1186)</f>
        <v/>
      </c>
      <c r="AA1186" s="109" t="str">
        <f>IF(编辑!AM1186="","",编辑!AM1186)</f>
        <v/>
      </c>
      <c r="AB1186" s="109" t="str">
        <f>IF(编辑!AN1186="","",编辑!AN1186)</f>
        <v/>
      </c>
      <c r="AC1186" s="111" t="str">
        <f>IF(编辑!AO1186="","",编辑!AO1186)</f>
        <v/>
      </c>
    </row>
    <row r="1187" spans="1:29">
      <c r="A1187" s="109">
        <f>IF(编辑!A1187="","",编辑!A1187)</f>
        <v>140454</v>
      </c>
      <c r="B1187" s="109" t="str">
        <f>IF(编辑!B1187="","",编辑!B1187)</f>
        <v>通缉任务</v>
      </c>
      <c r="C1187" s="109">
        <f>IF(编辑!I1187="","",编辑!I1187)</f>
        <v>480</v>
      </c>
      <c r="D1187" s="109">
        <f>IF(编辑!J1187="","",编辑!J1187)</f>
        <v>0</v>
      </c>
      <c r="E1187" s="109" t="str">
        <f>IF(编辑!K1187="","",编辑!K1187)</f>
        <v/>
      </c>
      <c r="F1187" s="109">
        <f>IF(编辑!L1187="","",编辑!L1187)</f>
        <v>3003</v>
      </c>
      <c r="G1187" s="109">
        <f>IF(编辑!N1187="","",编辑!N1187)</f>
        <v>1</v>
      </c>
      <c r="H1187" s="109">
        <f>IF(编辑!O1187="","",编辑!O1187)</f>
        <v>1</v>
      </c>
      <c r="I1187" s="109">
        <f>IF(编辑!P1187="","",编辑!P1187)</f>
        <v>200</v>
      </c>
      <c r="J1187" s="109">
        <f>IF(编辑!Q1187="","",编辑!Q1187)</f>
        <v>3103</v>
      </c>
      <c r="K1187" s="109">
        <f>IF(编辑!S1187="","",编辑!S1187)</f>
        <v>1</v>
      </c>
      <c r="L1187" s="109">
        <f>IF(编辑!T1187="","",编辑!T1187)</f>
        <v>1</v>
      </c>
      <c r="M1187" s="109">
        <f>IF(编辑!U1187="","",编辑!U1187)</f>
        <v>200</v>
      </c>
      <c r="N1187" s="109">
        <f>IF(编辑!V1187="","",编辑!V1187)</f>
        <v>3403</v>
      </c>
      <c r="O1187" s="109">
        <f>IF(编辑!X1187="","",编辑!X1187)</f>
        <v>1</v>
      </c>
      <c r="P1187" s="109">
        <f>IF(编辑!Y1187="","",编辑!Y1187)</f>
        <v>1</v>
      </c>
      <c r="Q1187" s="109">
        <f>IF(编辑!Z1187="","",编辑!Z1187)</f>
        <v>200</v>
      </c>
      <c r="R1187" s="109" t="str">
        <f>IF(编辑!AA1187="","",编辑!AA1187)</f>
        <v/>
      </c>
      <c r="S1187" s="109" t="str">
        <f>IF(编辑!AC1187="","",编辑!AC1187)</f>
        <v/>
      </c>
      <c r="T1187" s="109" t="str">
        <f>IF(编辑!AD1187="","",编辑!AD1187)</f>
        <v/>
      </c>
      <c r="U1187" s="109" t="str">
        <f>IF(编辑!AE1187="","",编辑!AE1187)</f>
        <v/>
      </c>
      <c r="V1187" s="109" t="str">
        <f>IF(编辑!AF1187="","",编辑!AF1187)</f>
        <v/>
      </c>
      <c r="W1187" s="109" t="str">
        <f>IF(编辑!AH1187="","",编辑!AH1187)</f>
        <v/>
      </c>
      <c r="X1187" s="109" t="str">
        <f>IF(编辑!AI1187="","",编辑!AI1187)</f>
        <v/>
      </c>
      <c r="Y1187" s="109" t="str">
        <f>IF(编辑!AJ1187="","",编辑!AJ1187)</f>
        <v/>
      </c>
      <c r="Z1187" s="109" t="str">
        <f>IF(编辑!AK1187="","",编辑!AK1187)</f>
        <v/>
      </c>
      <c r="AA1187" s="109" t="str">
        <f>IF(编辑!AM1187="","",编辑!AM1187)</f>
        <v/>
      </c>
      <c r="AB1187" s="109" t="str">
        <f>IF(编辑!AN1187="","",编辑!AN1187)</f>
        <v/>
      </c>
      <c r="AC1187" s="111" t="str">
        <f>IF(编辑!AO1187="","",编辑!AO1187)</f>
        <v/>
      </c>
    </row>
    <row r="1188" spans="1:29">
      <c r="A1188" s="109">
        <f>IF(编辑!A1188="","",编辑!A1188)</f>
        <v>140455</v>
      </c>
      <c r="B1188" s="109" t="str">
        <f>IF(编辑!B1188="","",编辑!B1188)</f>
        <v>通缉任务</v>
      </c>
      <c r="C1188" s="109">
        <f>IF(编辑!I1188="","",编辑!I1188)</f>
        <v>480</v>
      </c>
      <c r="D1188" s="109">
        <f>IF(编辑!J1188="","",编辑!J1188)</f>
        <v>0</v>
      </c>
      <c r="E1188" s="109" t="str">
        <f>IF(编辑!K1188="","",编辑!K1188)</f>
        <v/>
      </c>
      <c r="F1188" s="109">
        <f>IF(编辑!L1188="","",编辑!L1188)</f>
        <v>3003</v>
      </c>
      <c r="G1188" s="109">
        <f>IF(编辑!N1188="","",编辑!N1188)</f>
        <v>1</v>
      </c>
      <c r="H1188" s="109">
        <f>IF(编辑!O1188="","",编辑!O1188)</f>
        <v>1</v>
      </c>
      <c r="I1188" s="109">
        <f>IF(编辑!P1188="","",编辑!P1188)</f>
        <v>200</v>
      </c>
      <c r="J1188" s="109">
        <f>IF(编辑!Q1188="","",编辑!Q1188)</f>
        <v>3103</v>
      </c>
      <c r="K1188" s="109">
        <f>IF(编辑!S1188="","",编辑!S1188)</f>
        <v>1</v>
      </c>
      <c r="L1188" s="109">
        <f>IF(编辑!T1188="","",编辑!T1188)</f>
        <v>1</v>
      </c>
      <c r="M1188" s="109">
        <f>IF(编辑!U1188="","",编辑!U1188)</f>
        <v>200</v>
      </c>
      <c r="N1188" s="109">
        <f>IF(编辑!V1188="","",编辑!V1188)</f>
        <v>3403</v>
      </c>
      <c r="O1188" s="109">
        <f>IF(编辑!X1188="","",编辑!X1188)</f>
        <v>1</v>
      </c>
      <c r="P1188" s="109">
        <f>IF(编辑!Y1188="","",编辑!Y1188)</f>
        <v>1</v>
      </c>
      <c r="Q1188" s="109">
        <f>IF(编辑!Z1188="","",编辑!Z1188)</f>
        <v>200</v>
      </c>
      <c r="R1188" s="109" t="str">
        <f>IF(编辑!AA1188="","",编辑!AA1188)</f>
        <v/>
      </c>
      <c r="S1188" s="109" t="str">
        <f>IF(编辑!AC1188="","",编辑!AC1188)</f>
        <v/>
      </c>
      <c r="T1188" s="109" t="str">
        <f>IF(编辑!AD1188="","",编辑!AD1188)</f>
        <v/>
      </c>
      <c r="U1188" s="109" t="str">
        <f>IF(编辑!AE1188="","",编辑!AE1188)</f>
        <v/>
      </c>
      <c r="V1188" s="109" t="str">
        <f>IF(编辑!AF1188="","",编辑!AF1188)</f>
        <v/>
      </c>
      <c r="W1188" s="109" t="str">
        <f>IF(编辑!AH1188="","",编辑!AH1188)</f>
        <v/>
      </c>
      <c r="X1188" s="109" t="str">
        <f>IF(编辑!AI1188="","",编辑!AI1188)</f>
        <v/>
      </c>
      <c r="Y1188" s="109" t="str">
        <f>IF(编辑!AJ1188="","",编辑!AJ1188)</f>
        <v/>
      </c>
      <c r="Z1188" s="109" t="str">
        <f>IF(编辑!AK1188="","",编辑!AK1188)</f>
        <v/>
      </c>
      <c r="AA1188" s="109" t="str">
        <f>IF(编辑!AM1188="","",编辑!AM1188)</f>
        <v/>
      </c>
      <c r="AB1188" s="109" t="str">
        <f>IF(编辑!AN1188="","",编辑!AN1188)</f>
        <v/>
      </c>
      <c r="AC1188" s="111" t="str">
        <f>IF(编辑!AO1188="","",编辑!AO1188)</f>
        <v/>
      </c>
    </row>
    <row r="1189" spans="1:29">
      <c r="A1189" s="109">
        <f>IF(编辑!A1189="","",编辑!A1189)</f>
        <v>140456</v>
      </c>
      <c r="B1189" s="109" t="str">
        <f>IF(编辑!B1189="","",编辑!B1189)</f>
        <v>通缉任务</v>
      </c>
      <c r="C1189" s="109">
        <f>IF(编辑!I1189="","",编辑!I1189)</f>
        <v>480</v>
      </c>
      <c r="D1189" s="109">
        <f>IF(编辑!J1189="","",编辑!J1189)</f>
        <v>0</v>
      </c>
      <c r="E1189" s="109" t="str">
        <f>IF(编辑!K1189="","",编辑!K1189)</f>
        <v/>
      </c>
      <c r="F1189" s="109">
        <f>IF(编辑!L1189="","",编辑!L1189)</f>
        <v>3003</v>
      </c>
      <c r="G1189" s="109">
        <f>IF(编辑!N1189="","",编辑!N1189)</f>
        <v>1</v>
      </c>
      <c r="H1189" s="109">
        <f>IF(编辑!O1189="","",编辑!O1189)</f>
        <v>1</v>
      </c>
      <c r="I1189" s="109">
        <f>IF(编辑!P1189="","",编辑!P1189)</f>
        <v>200</v>
      </c>
      <c r="J1189" s="109">
        <f>IF(编辑!Q1189="","",编辑!Q1189)</f>
        <v>3103</v>
      </c>
      <c r="K1189" s="109">
        <f>IF(编辑!S1189="","",编辑!S1189)</f>
        <v>1</v>
      </c>
      <c r="L1189" s="109">
        <f>IF(编辑!T1189="","",编辑!T1189)</f>
        <v>1</v>
      </c>
      <c r="M1189" s="109">
        <f>IF(编辑!U1189="","",编辑!U1189)</f>
        <v>200</v>
      </c>
      <c r="N1189" s="109">
        <f>IF(编辑!V1189="","",编辑!V1189)</f>
        <v>3403</v>
      </c>
      <c r="O1189" s="109">
        <f>IF(编辑!X1189="","",编辑!X1189)</f>
        <v>1</v>
      </c>
      <c r="P1189" s="109">
        <f>IF(编辑!Y1189="","",编辑!Y1189)</f>
        <v>1</v>
      </c>
      <c r="Q1189" s="109">
        <f>IF(编辑!Z1189="","",编辑!Z1189)</f>
        <v>200</v>
      </c>
      <c r="R1189" s="109" t="str">
        <f>IF(编辑!AA1189="","",编辑!AA1189)</f>
        <v/>
      </c>
      <c r="S1189" s="109" t="str">
        <f>IF(编辑!AC1189="","",编辑!AC1189)</f>
        <v/>
      </c>
      <c r="T1189" s="109" t="str">
        <f>IF(编辑!AD1189="","",编辑!AD1189)</f>
        <v/>
      </c>
      <c r="U1189" s="109" t="str">
        <f>IF(编辑!AE1189="","",编辑!AE1189)</f>
        <v/>
      </c>
      <c r="V1189" s="109" t="str">
        <f>IF(编辑!AF1189="","",编辑!AF1189)</f>
        <v/>
      </c>
      <c r="W1189" s="109" t="str">
        <f>IF(编辑!AH1189="","",编辑!AH1189)</f>
        <v/>
      </c>
      <c r="X1189" s="109" t="str">
        <f>IF(编辑!AI1189="","",编辑!AI1189)</f>
        <v/>
      </c>
      <c r="Y1189" s="109" t="str">
        <f>IF(编辑!AJ1189="","",编辑!AJ1189)</f>
        <v/>
      </c>
      <c r="Z1189" s="109" t="str">
        <f>IF(编辑!AK1189="","",编辑!AK1189)</f>
        <v/>
      </c>
      <c r="AA1189" s="109" t="str">
        <f>IF(编辑!AM1189="","",编辑!AM1189)</f>
        <v/>
      </c>
      <c r="AB1189" s="109" t="str">
        <f>IF(编辑!AN1189="","",编辑!AN1189)</f>
        <v/>
      </c>
      <c r="AC1189" s="111" t="str">
        <f>IF(编辑!AO1189="","",编辑!AO1189)</f>
        <v/>
      </c>
    </row>
    <row r="1190" spans="1:29">
      <c r="A1190" s="109">
        <f>IF(编辑!A1190="","",编辑!A1190)</f>
        <v>140457</v>
      </c>
      <c r="B1190" s="109" t="str">
        <f>IF(编辑!B1190="","",编辑!B1190)</f>
        <v>通缉任务</v>
      </c>
      <c r="C1190" s="109">
        <f>IF(编辑!I1190="","",编辑!I1190)</f>
        <v>480</v>
      </c>
      <c r="D1190" s="109">
        <f>IF(编辑!J1190="","",编辑!J1190)</f>
        <v>0</v>
      </c>
      <c r="E1190" s="109" t="str">
        <f>IF(编辑!K1190="","",编辑!K1190)</f>
        <v/>
      </c>
      <c r="F1190" s="109">
        <f>IF(编辑!L1190="","",编辑!L1190)</f>
        <v>3003</v>
      </c>
      <c r="G1190" s="109">
        <f>IF(编辑!N1190="","",编辑!N1190)</f>
        <v>1</v>
      </c>
      <c r="H1190" s="109">
        <f>IF(编辑!O1190="","",编辑!O1190)</f>
        <v>1</v>
      </c>
      <c r="I1190" s="109">
        <f>IF(编辑!P1190="","",编辑!P1190)</f>
        <v>200</v>
      </c>
      <c r="J1190" s="109">
        <f>IF(编辑!Q1190="","",编辑!Q1190)</f>
        <v>3103</v>
      </c>
      <c r="K1190" s="109">
        <f>IF(编辑!S1190="","",编辑!S1190)</f>
        <v>1</v>
      </c>
      <c r="L1190" s="109">
        <f>IF(编辑!T1190="","",编辑!T1190)</f>
        <v>1</v>
      </c>
      <c r="M1190" s="109">
        <f>IF(编辑!U1190="","",编辑!U1190)</f>
        <v>200</v>
      </c>
      <c r="N1190" s="109">
        <f>IF(编辑!V1190="","",编辑!V1190)</f>
        <v>3403</v>
      </c>
      <c r="O1190" s="109">
        <f>IF(编辑!X1190="","",编辑!X1190)</f>
        <v>1</v>
      </c>
      <c r="P1190" s="109">
        <f>IF(编辑!Y1190="","",编辑!Y1190)</f>
        <v>1</v>
      </c>
      <c r="Q1190" s="109">
        <f>IF(编辑!Z1190="","",编辑!Z1190)</f>
        <v>200</v>
      </c>
      <c r="R1190" s="109" t="str">
        <f>IF(编辑!AA1190="","",编辑!AA1190)</f>
        <v/>
      </c>
      <c r="S1190" s="109" t="str">
        <f>IF(编辑!AC1190="","",编辑!AC1190)</f>
        <v/>
      </c>
      <c r="T1190" s="109" t="str">
        <f>IF(编辑!AD1190="","",编辑!AD1190)</f>
        <v/>
      </c>
      <c r="U1190" s="109" t="str">
        <f>IF(编辑!AE1190="","",编辑!AE1190)</f>
        <v/>
      </c>
      <c r="V1190" s="109" t="str">
        <f>IF(编辑!AF1190="","",编辑!AF1190)</f>
        <v/>
      </c>
      <c r="W1190" s="109" t="str">
        <f>IF(编辑!AH1190="","",编辑!AH1190)</f>
        <v/>
      </c>
      <c r="X1190" s="109" t="str">
        <f>IF(编辑!AI1190="","",编辑!AI1190)</f>
        <v/>
      </c>
      <c r="Y1190" s="109" t="str">
        <f>IF(编辑!AJ1190="","",编辑!AJ1190)</f>
        <v/>
      </c>
      <c r="Z1190" s="109" t="str">
        <f>IF(编辑!AK1190="","",编辑!AK1190)</f>
        <v/>
      </c>
      <c r="AA1190" s="109" t="str">
        <f>IF(编辑!AM1190="","",编辑!AM1190)</f>
        <v/>
      </c>
      <c r="AB1190" s="109" t="str">
        <f>IF(编辑!AN1190="","",编辑!AN1190)</f>
        <v/>
      </c>
      <c r="AC1190" s="111" t="str">
        <f>IF(编辑!AO1190="","",编辑!AO1190)</f>
        <v/>
      </c>
    </row>
    <row r="1191" spans="1:29">
      <c r="A1191" s="109">
        <f>IF(编辑!A1191="","",编辑!A1191)</f>
        <v>140458</v>
      </c>
      <c r="B1191" s="109" t="str">
        <f>IF(编辑!B1191="","",编辑!B1191)</f>
        <v>通缉任务</v>
      </c>
      <c r="C1191" s="109">
        <f>IF(编辑!I1191="","",编辑!I1191)</f>
        <v>480</v>
      </c>
      <c r="D1191" s="109">
        <f>IF(编辑!J1191="","",编辑!J1191)</f>
        <v>0</v>
      </c>
      <c r="E1191" s="109" t="str">
        <f>IF(编辑!K1191="","",编辑!K1191)</f>
        <v/>
      </c>
      <c r="F1191" s="109">
        <f>IF(编辑!L1191="","",编辑!L1191)</f>
        <v>3003</v>
      </c>
      <c r="G1191" s="109">
        <f>IF(编辑!N1191="","",编辑!N1191)</f>
        <v>1</v>
      </c>
      <c r="H1191" s="109">
        <f>IF(编辑!O1191="","",编辑!O1191)</f>
        <v>1</v>
      </c>
      <c r="I1191" s="109">
        <f>IF(编辑!P1191="","",编辑!P1191)</f>
        <v>200</v>
      </c>
      <c r="J1191" s="109">
        <f>IF(编辑!Q1191="","",编辑!Q1191)</f>
        <v>3103</v>
      </c>
      <c r="K1191" s="109">
        <f>IF(编辑!S1191="","",编辑!S1191)</f>
        <v>1</v>
      </c>
      <c r="L1191" s="109">
        <f>IF(编辑!T1191="","",编辑!T1191)</f>
        <v>1</v>
      </c>
      <c r="M1191" s="109">
        <f>IF(编辑!U1191="","",编辑!U1191)</f>
        <v>200</v>
      </c>
      <c r="N1191" s="109">
        <f>IF(编辑!V1191="","",编辑!V1191)</f>
        <v>3403</v>
      </c>
      <c r="O1191" s="109">
        <f>IF(编辑!X1191="","",编辑!X1191)</f>
        <v>1</v>
      </c>
      <c r="P1191" s="109">
        <f>IF(编辑!Y1191="","",编辑!Y1191)</f>
        <v>1</v>
      </c>
      <c r="Q1191" s="109">
        <f>IF(编辑!Z1191="","",编辑!Z1191)</f>
        <v>200</v>
      </c>
      <c r="R1191" s="109" t="str">
        <f>IF(编辑!AA1191="","",编辑!AA1191)</f>
        <v/>
      </c>
      <c r="S1191" s="109" t="str">
        <f>IF(编辑!AC1191="","",编辑!AC1191)</f>
        <v/>
      </c>
      <c r="T1191" s="109" t="str">
        <f>IF(编辑!AD1191="","",编辑!AD1191)</f>
        <v/>
      </c>
      <c r="U1191" s="109" t="str">
        <f>IF(编辑!AE1191="","",编辑!AE1191)</f>
        <v/>
      </c>
      <c r="V1191" s="109" t="str">
        <f>IF(编辑!AF1191="","",编辑!AF1191)</f>
        <v/>
      </c>
      <c r="W1191" s="109" t="str">
        <f>IF(编辑!AH1191="","",编辑!AH1191)</f>
        <v/>
      </c>
      <c r="X1191" s="109" t="str">
        <f>IF(编辑!AI1191="","",编辑!AI1191)</f>
        <v/>
      </c>
      <c r="Y1191" s="109" t="str">
        <f>IF(编辑!AJ1191="","",编辑!AJ1191)</f>
        <v/>
      </c>
      <c r="Z1191" s="109" t="str">
        <f>IF(编辑!AK1191="","",编辑!AK1191)</f>
        <v/>
      </c>
      <c r="AA1191" s="109" t="str">
        <f>IF(编辑!AM1191="","",编辑!AM1191)</f>
        <v/>
      </c>
      <c r="AB1191" s="109" t="str">
        <f>IF(编辑!AN1191="","",编辑!AN1191)</f>
        <v/>
      </c>
      <c r="AC1191" s="111" t="str">
        <f>IF(编辑!AO1191="","",编辑!AO1191)</f>
        <v/>
      </c>
    </row>
    <row r="1192" spans="1:29">
      <c r="A1192" s="109">
        <f>IF(编辑!A1192="","",编辑!A1192)</f>
        <v>140459</v>
      </c>
      <c r="B1192" s="109" t="str">
        <f>IF(编辑!B1192="","",编辑!B1192)</f>
        <v>通缉任务</v>
      </c>
      <c r="C1192" s="109">
        <f>IF(编辑!I1192="","",编辑!I1192)</f>
        <v>480</v>
      </c>
      <c r="D1192" s="109">
        <f>IF(编辑!J1192="","",编辑!J1192)</f>
        <v>0</v>
      </c>
      <c r="E1192" s="109" t="str">
        <f>IF(编辑!K1192="","",编辑!K1192)</f>
        <v/>
      </c>
      <c r="F1192" s="109">
        <f>IF(编辑!L1192="","",编辑!L1192)</f>
        <v>3003</v>
      </c>
      <c r="G1192" s="109">
        <f>IF(编辑!N1192="","",编辑!N1192)</f>
        <v>1</v>
      </c>
      <c r="H1192" s="109">
        <f>IF(编辑!O1192="","",编辑!O1192)</f>
        <v>1</v>
      </c>
      <c r="I1192" s="109">
        <f>IF(编辑!P1192="","",编辑!P1192)</f>
        <v>200</v>
      </c>
      <c r="J1192" s="109">
        <f>IF(编辑!Q1192="","",编辑!Q1192)</f>
        <v>3103</v>
      </c>
      <c r="K1192" s="109">
        <f>IF(编辑!S1192="","",编辑!S1192)</f>
        <v>1</v>
      </c>
      <c r="L1192" s="109">
        <f>IF(编辑!T1192="","",编辑!T1192)</f>
        <v>1</v>
      </c>
      <c r="M1192" s="109">
        <f>IF(编辑!U1192="","",编辑!U1192)</f>
        <v>200</v>
      </c>
      <c r="N1192" s="109">
        <f>IF(编辑!V1192="","",编辑!V1192)</f>
        <v>3403</v>
      </c>
      <c r="O1192" s="109">
        <f>IF(编辑!X1192="","",编辑!X1192)</f>
        <v>1</v>
      </c>
      <c r="P1192" s="109">
        <f>IF(编辑!Y1192="","",编辑!Y1192)</f>
        <v>1</v>
      </c>
      <c r="Q1192" s="109">
        <f>IF(编辑!Z1192="","",编辑!Z1192)</f>
        <v>200</v>
      </c>
      <c r="R1192" s="109" t="str">
        <f>IF(编辑!AA1192="","",编辑!AA1192)</f>
        <v/>
      </c>
      <c r="S1192" s="109" t="str">
        <f>IF(编辑!AC1192="","",编辑!AC1192)</f>
        <v/>
      </c>
      <c r="T1192" s="109" t="str">
        <f>IF(编辑!AD1192="","",编辑!AD1192)</f>
        <v/>
      </c>
      <c r="U1192" s="109" t="str">
        <f>IF(编辑!AE1192="","",编辑!AE1192)</f>
        <v/>
      </c>
      <c r="V1192" s="109" t="str">
        <f>IF(编辑!AF1192="","",编辑!AF1192)</f>
        <v/>
      </c>
      <c r="W1192" s="109" t="str">
        <f>IF(编辑!AH1192="","",编辑!AH1192)</f>
        <v/>
      </c>
      <c r="X1192" s="109" t="str">
        <f>IF(编辑!AI1192="","",编辑!AI1192)</f>
        <v/>
      </c>
      <c r="Y1192" s="109" t="str">
        <f>IF(编辑!AJ1192="","",编辑!AJ1192)</f>
        <v/>
      </c>
      <c r="Z1192" s="109" t="str">
        <f>IF(编辑!AK1192="","",编辑!AK1192)</f>
        <v/>
      </c>
      <c r="AA1192" s="109" t="str">
        <f>IF(编辑!AM1192="","",编辑!AM1192)</f>
        <v/>
      </c>
      <c r="AB1192" s="109" t="str">
        <f>IF(编辑!AN1192="","",编辑!AN1192)</f>
        <v/>
      </c>
      <c r="AC1192" s="111" t="str">
        <f>IF(编辑!AO1192="","",编辑!AO1192)</f>
        <v/>
      </c>
    </row>
    <row r="1193" spans="1:29">
      <c r="A1193" s="109">
        <f>IF(编辑!A1193="","",编辑!A1193)</f>
        <v>140460</v>
      </c>
      <c r="B1193" s="109" t="str">
        <f>IF(编辑!B1193="","",编辑!B1193)</f>
        <v>通缉任务</v>
      </c>
      <c r="C1193" s="109">
        <f>IF(编辑!I1193="","",编辑!I1193)</f>
        <v>480</v>
      </c>
      <c r="D1193" s="109">
        <f>IF(编辑!J1193="","",编辑!J1193)</f>
        <v>0</v>
      </c>
      <c r="E1193" s="109" t="str">
        <f>IF(编辑!K1193="","",编辑!K1193)</f>
        <v/>
      </c>
      <c r="F1193" s="109">
        <f>IF(编辑!L1193="","",编辑!L1193)</f>
        <v>3003</v>
      </c>
      <c r="G1193" s="109">
        <f>IF(编辑!N1193="","",编辑!N1193)</f>
        <v>1</v>
      </c>
      <c r="H1193" s="109">
        <f>IF(编辑!O1193="","",编辑!O1193)</f>
        <v>1</v>
      </c>
      <c r="I1193" s="109">
        <f>IF(编辑!P1193="","",编辑!P1193)</f>
        <v>200</v>
      </c>
      <c r="J1193" s="109">
        <f>IF(编辑!Q1193="","",编辑!Q1193)</f>
        <v>3103</v>
      </c>
      <c r="K1193" s="109">
        <f>IF(编辑!S1193="","",编辑!S1193)</f>
        <v>1</v>
      </c>
      <c r="L1193" s="109">
        <f>IF(编辑!T1193="","",编辑!T1193)</f>
        <v>1</v>
      </c>
      <c r="M1193" s="109">
        <f>IF(编辑!U1193="","",编辑!U1193)</f>
        <v>200</v>
      </c>
      <c r="N1193" s="109">
        <f>IF(编辑!V1193="","",编辑!V1193)</f>
        <v>3403</v>
      </c>
      <c r="O1193" s="109">
        <f>IF(编辑!X1193="","",编辑!X1193)</f>
        <v>1</v>
      </c>
      <c r="P1193" s="109">
        <f>IF(编辑!Y1193="","",编辑!Y1193)</f>
        <v>1</v>
      </c>
      <c r="Q1193" s="109">
        <f>IF(编辑!Z1193="","",编辑!Z1193)</f>
        <v>200</v>
      </c>
      <c r="R1193" s="109" t="str">
        <f>IF(编辑!AA1193="","",编辑!AA1193)</f>
        <v/>
      </c>
      <c r="S1193" s="109" t="str">
        <f>IF(编辑!AC1193="","",编辑!AC1193)</f>
        <v/>
      </c>
      <c r="T1193" s="109" t="str">
        <f>IF(编辑!AD1193="","",编辑!AD1193)</f>
        <v/>
      </c>
      <c r="U1193" s="109" t="str">
        <f>IF(编辑!AE1193="","",编辑!AE1193)</f>
        <v/>
      </c>
      <c r="V1193" s="109" t="str">
        <f>IF(编辑!AF1193="","",编辑!AF1193)</f>
        <v/>
      </c>
      <c r="W1193" s="109" t="str">
        <f>IF(编辑!AH1193="","",编辑!AH1193)</f>
        <v/>
      </c>
      <c r="X1193" s="109" t="str">
        <f>IF(编辑!AI1193="","",编辑!AI1193)</f>
        <v/>
      </c>
      <c r="Y1193" s="109" t="str">
        <f>IF(编辑!AJ1193="","",编辑!AJ1193)</f>
        <v/>
      </c>
      <c r="Z1193" s="109" t="str">
        <f>IF(编辑!AK1193="","",编辑!AK1193)</f>
        <v/>
      </c>
      <c r="AA1193" s="109" t="str">
        <f>IF(编辑!AM1193="","",编辑!AM1193)</f>
        <v/>
      </c>
      <c r="AB1193" s="109" t="str">
        <f>IF(编辑!AN1193="","",编辑!AN1193)</f>
        <v/>
      </c>
      <c r="AC1193" s="111" t="str">
        <f>IF(编辑!AO1193="","",编辑!AO1193)</f>
        <v/>
      </c>
    </row>
    <row r="1194" spans="1:29">
      <c r="A1194" s="109">
        <f>IF(编辑!A1194="","",编辑!A1194)</f>
        <v>140461</v>
      </c>
      <c r="B1194" s="109" t="str">
        <f>IF(编辑!B1194="","",编辑!B1194)</f>
        <v>通缉任务</v>
      </c>
      <c r="C1194" s="109">
        <f>IF(编辑!I1194="","",编辑!I1194)</f>
        <v>480</v>
      </c>
      <c r="D1194" s="109">
        <f>IF(编辑!J1194="","",编辑!J1194)</f>
        <v>0</v>
      </c>
      <c r="E1194" s="109" t="str">
        <f>IF(编辑!K1194="","",编辑!K1194)</f>
        <v/>
      </c>
      <c r="F1194" s="109">
        <f>IF(编辑!L1194="","",编辑!L1194)</f>
        <v>3003</v>
      </c>
      <c r="G1194" s="109">
        <f>IF(编辑!N1194="","",编辑!N1194)</f>
        <v>1</v>
      </c>
      <c r="H1194" s="109">
        <f>IF(编辑!O1194="","",编辑!O1194)</f>
        <v>1</v>
      </c>
      <c r="I1194" s="109">
        <f>IF(编辑!P1194="","",编辑!P1194)</f>
        <v>200</v>
      </c>
      <c r="J1194" s="109">
        <f>IF(编辑!Q1194="","",编辑!Q1194)</f>
        <v>3103</v>
      </c>
      <c r="K1194" s="109">
        <f>IF(编辑!S1194="","",编辑!S1194)</f>
        <v>1</v>
      </c>
      <c r="L1194" s="109">
        <f>IF(编辑!T1194="","",编辑!T1194)</f>
        <v>1</v>
      </c>
      <c r="M1194" s="109">
        <f>IF(编辑!U1194="","",编辑!U1194)</f>
        <v>200</v>
      </c>
      <c r="N1194" s="109">
        <f>IF(编辑!V1194="","",编辑!V1194)</f>
        <v>3403</v>
      </c>
      <c r="O1194" s="109">
        <f>IF(编辑!X1194="","",编辑!X1194)</f>
        <v>1</v>
      </c>
      <c r="P1194" s="109">
        <f>IF(编辑!Y1194="","",编辑!Y1194)</f>
        <v>1</v>
      </c>
      <c r="Q1194" s="109">
        <f>IF(编辑!Z1194="","",编辑!Z1194)</f>
        <v>200</v>
      </c>
      <c r="R1194" s="109" t="str">
        <f>IF(编辑!AA1194="","",编辑!AA1194)</f>
        <v/>
      </c>
      <c r="S1194" s="109" t="str">
        <f>IF(编辑!AC1194="","",编辑!AC1194)</f>
        <v/>
      </c>
      <c r="T1194" s="109" t="str">
        <f>IF(编辑!AD1194="","",编辑!AD1194)</f>
        <v/>
      </c>
      <c r="U1194" s="109" t="str">
        <f>IF(编辑!AE1194="","",编辑!AE1194)</f>
        <v/>
      </c>
      <c r="V1194" s="109" t="str">
        <f>IF(编辑!AF1194="","",编辑!AF1194)</f>
        <v/>
      </c>
      <c r="W1194" s="109" t="str">
        <f>IF(编辑!AH1194="","",编辑!AH1194)</f>
        <v/>
      </c>
      <c r="X1194" s="109" t="str">
        <f>IF(编辑!AI1194="","",编辑!AI1194)</f>
        <v/>
      </c>
      <c r="Y1194" s="109" t="str">
        <f>IF(编辑!AJ1194="","",编辑!AJ1194)</f>
        <v/>
      </c>
      <c r="Z1194" s="109" t="str">
        <f>IF(编辑!AK1194="","",编辑!AK1194)</f>
        <v/>
      </c>
      <c r="AA1194" s="109" t="str">
        <f>IF(编辑!AM1194="","",编辑!AM1194)</f>
        <v/>
      </c>
      <c r="AB1194" s="109" t="str">
        <f>IF(编辑!AN1194="","",编辑!AN1194)</f>
        <v/>
      </c>
      <c r="AC1194" s="111" t="str">
        <f>IF(编辑!AO1194="","",编辑!AO1194)</f>
        <v/>
      </c>
    </row>
    <row r="1195" spans="1:29">
      <c r="A1195" s="109">
        <f>IF(编辑!A1195="","",编辑!A1195)</f>
        <v>140462</v>
      </c>
      <c r="B1195" s="109" t="str">
        <f>IF(编辑!B1195="","",编辑!B1195)</f>
        <v>通缉任务</v>
      </c>
      <c r="C1195" s="109">
        <f>IF(编辑!I1195="","",编辑!I1195)</f>
        <v>480</v>
      </c>
      <c r="D1195" s="109">
        <f>IF(编辑!J1195="","",编辑!J1195)</f>
        <v>0</v>
      </c>
      <c r="E1195" s="109" t="str">
        <f>IF(编辑!K1195="","",编辑!K1195)</f>
        <v/>
      </c>
      <c r="F1195" s="109">
        <f>IF(编辑!L1195="","",编辑!L1195)</f>
        <v>3003</v>
      </c>
      <c r="G1195" s="109">
        <f>IF(编辑!N1195="","",编辑!N1195)</f>
        <v>1</v>
      </c>
      <c r="H1195" s="109">
        <f>IF(编辑!O1195="","",编辑!O1195)</f>
        <v>1</v>
      </c>
      <c r="I1195" s="109">
        <f>IF(编辑!P1195="","",编辑!P1195)</f>
        <v>200</v>
      </c>
      <c r="J1195" s="109">
        <f>IF(编辑!Q1195="","",编辑!Q1195)</f>
        <v>3103</v>
      </c>
      <c r="K1195" s="109">
        <f>IF(编辑!S1195="","",编辑!S1195)</f>
        <v>1</v>
      </c>
      <c r="L1195" s="109">
        <f>IF(编辑!T1195="","",编辑!T1195)</f>
        <v>1</v>
      </c>
      <c r="M1195" s="109">
        <f>IF(编辑!U1195="","",编辑!U1195)</f>
        <v>200</v>
      </c>
      <c r="N1195" s="109">
        <f>IF(编辑!V1195="","",编辑!V1195)</f>
        <v>3403</v>
      </c>
      <c r="O1195" s="109">
        <f>IF(编辑!X1195="","",编辑!X1195)</f>
        <v>1</v>
      </c>
      <c r="P1195" s="109">
        <f>IF(编辑!Y1195="","",编辑!Y1195)</f>
        <v>1</v>
      </c>
      <c r="Q1195" s="109">
        <f>IF(编辑!Z1195="","",编辑!Z1195)</f>
        <v>200</v>
      </c>
      <c r="R1195" s="109" t="str">
        <f>IF(编辑!AA1195="","",编辑!AA1195)</f>
        <v/>
      </c>
      <c r="S1195" s="109" t="str">
        <f>IF(编辑!AC1195="","",编辑!AC1195)</f>
        <v/>
      </c>
      <c r="T1195" s="109" t="str">
        <f>IF(编辑!AD1195="","",编辑!AD1195)</f>
        <v/>
      </c>
      <c r="U1195" s="109" t="str">
        <f>IF(编辑!AE1195="","",编辑!AE1195)</f>
        <v/>
      </c>
      <c r="V1195" s="109" t="str">
        <f>IF(编辑!AF1195="","",编辑!AF1195)</f>
        <v/>
      </c>
      <c r="W1195" s="109" t="str">
        <f>IF(编辑!AH1195="","",编辑!AH1195)</f>
        <v/>
      </c>
      <c r="X1195" s="109" t="str">
        <f>IF(编辑!AI1195="","",编辑!AI1195)</f>
        <v/>
      </c>
      <c r="Y1195" s="109" t="str">
        <f>IF(编辑!AJ1195="","",编辑!AJ1195)</f>
        <v/>
      </c>
      <c r="Z1195" s="109" t="str">
        <f>IF(编辑!AK1195="","",编辑!AK1195)</f>
        <v/>
      </c>
      <c r="AA1195" s="109" t="str">
        <f>IF(编辑!AM1195="","",编辑!AM1195)</f>
        <v/>
      </c>
      <c r="AB1195" s="109" t="str">
        <f>IF(编辑!AN1195="","",编辑!AN1195)</f>
        <v/>
      </c>
      <c r="AC1195" s="111" t="str">
        <f>IF(编辑!AO1195="","",编辑!AO1195)</f>
        <v/>
      </c>
    </row>
    <row r="1196" spans="1:29">
      <c r="A1196" s="109">
        <f>IF(编辑!A1196="","",编辑!A1196)</f>
        <v>140463</v>
      </c>
      <c r="B1196" s="109" t="str">
        <f>IF(编辑!B1196="","",编辑!B1196)</f>
        <v>通缉任务</v>
      </c>
      <c r="C1196" s="109">
        <f>IF(编辑!I1196="","",编辑!I1196)</f>
        <v>480</v>
      </c>
      <c r="D1196" s="109">
        <f>IF(编辑!J1196="","",编辑!J1196)</f>
        <v>0</v>
      </c>
      <c r="E1196" s="109" t="str">
        <f>IF(编辑!K1196="","",编辑!K1196)</f>
        <v/>
      </c>
      <c r="F1196" s="109">
        <f>IF(编辑!L1196="","",编辑!L1196)</f>
        <v>3003</v>
      </c>
      <c r="G1196" s="109">
        <f>IF(编辑!N1196="","",编辑!N1196)</f>
        <v>1</v>
      </c>
      <c r="H1196" s="109">
        <f>IF(编辑!O1196="","",编辑!O1196)</f>
        <v>1</v>
      </c>
      <c r="I1196" s="109">
        <f>IF(编辑!P1196="","",编辑!P1196)</f>
        <v>200</v>
      </c>
      <c r="J1196" s="109">
        <f>IF(编辑!Q1196="","",编辑!Q1196)</f>
        <v>3103</v>
      </c>
      <c r="K1196" s="109">
        <f>IF(编辑!S1196="","",编辑!S1196)</f>
        <v>1</v>
      </c>
      <c r="L1196" s="109">
        <f>IF(编辑!T1196="","",编辑!T1196)</f>
        <v>1</v>
      </c>
      <c r="M1196" s="109">
        <f>IF(编辑!U1196="","",编辑!U1196)</f>
        <v>200</v>
      </c>
      <c r="N1196" s="109">
        <f>IF(编辑!V1196="","",编辑!V1196)</f>
        <v>3403</v>
      </c>
      <c r="O1196" s="109">
        <f>IF(编辑!X1196="","",编辑!X1196)</f>
        <v>1</v>
      </c>
      <c r="P1196" s="109">
        <f>IF(编辑!Y1196="","",编辑!Y1196)</f>
        <v>1</v>
      </c>
      <c r="Q1196" s="109">
        <f>IF(编辑!Z1196="","",编辑!Z1196)</f>
        <v>200</v>
      </c>
      <c r="R1196" s="109" t="str">
        <f>IF(编辑!AA1196="","",编辑!AA1196)</f>
        <v/>
      </c>
      <c r="S1196" s="109" t="str">
        <f>IF(编辑!AC1196="","",编辑!AC1196)</f>
        <v/>
      </c>
      <c r="T1196" s="109" t="str">
        <f>IF(编辑!AD1196="","",编辑!AD1196)</f>
        <v/>
      </c>
      <c r="U1196" s="109" t="str">
        <f>IF(编辑!AE1196="","",编辑!AE1196)</f>
        <v/>
      </c>
      <c r="V1196" s="109" t="str">
        <f>IF(编辑!AF1196="","",编辑!AF1196)</f>
        <v/>
      </c>
      <c r="W1196" s="109" t="str">
        <f>IF(编辑!AH1196="","",编辑!AH1196)</f>
        <v/>
      </c>
      <c r="X1196" s="109" t="str">
        <f>IF(编辑!AI1196="","",编辑!AI1196)</f>
        <v/>
      </c>
      <c r="Y1196" s="109" t="str">
        <f>IF(编辑!AJ1196="","",编辑!AJ1196)</f>
        <v/>
      </c>
      <c r="Z1196" s="109" t="str">
        <f>IF(编辑!AK1196="","",编辑!AK1196)</f>
        <v/>
      </c>
      <c r="AA1196" s="109" t="str">
        <f>IF(编辑!AM1196="","",编辑!AM1196)</f>
        <v/>
      </c>
      <c r="AB1196" s="109" t="str">
        <f>IF(编辑!AN1196="","",编辑!AN1196)</f>
        <v/>
      </c>
      <c r="AC1196" s="111" t="str">
        <f>IF(编辑!AO1196="","",编辑!AO1196)</f>
        <v/>
      </c>
    </row>
    <row r="1197" spans="1:29">
      <c r="A1197" s="109">
        <f>IF(编辑!A1197="","",编辑!A1197)</f>
        <v>140464</v>
      </c>
      <c r="B1197" s="109" t="str">
        <f>IF(编辑!B1197="","",编辑!B1197)</f>
        <v>通缉任务</v>
      </c>
      <c r="C1197" s="109">
        <f>IF(编辑!I1197="","",编辑!I1197)</f>
        <v>480</v>
      </c>
      <c r="D1197" s="109">
        <f>IF(编辑!J1197="","",编辑!J1197)</f>
        <v>0</v>
      </c>
      <c r="E1197" s="109" t="str">
        <f>IF(编辑!K1197="","",编辑!K1197)</f>
        <v/>
      </c>
      <c r="F1197" s="109">
        <f>IF(编辑!L1197="","",编辑!L1197)</f>
        <v>3003</v>
      </c>
      <c r="G1197" s="109">
        <f>IF(编辑!N1197="","",编辑!N1197)</f>
        <v>1</v>
      </c>
      <c r="H1197" s="109">
        <f>IF(编辑!O1197="","",编辑!O1197)</f>
        <v>1</v>
      </c>
      <c r="I1197" s="109">
        <f>IF(编辑!P1197="","",编辑!P1197)</f>
        <v>200</v>
      </c>
      <c r="J1197" s="109">
        <f>IF(编辑!Q1197="","",编辑!Q1197)</f>
        <v>3103</v>
      </c>
      <c r="K1197" s="109">
        <f>IF(编辑!S1197="","",编辑!S1197)</f>
        <v>1</v>
      </c>
      <c r="L1197" s="109">
        <f>IF(编辑!T1197="","",编辑!T1197)</f>
        <v>1</v>
      </c>
      <c r="M1197" s="109">
        <f>IF(编辑!U1197="","",编辑!U1197)</f>
        <v>200</v>
      </c>
      <c r="N1197" s="109">
        <f>IF(编辑!V1197="","",编辑!V1197)</f>
        <v>3403</v>
      </c>
      <c r="O1197" s="109">
        <f>IF(编辑!X1197="","",编辑!X1197)</f>
        <v>1</v>
      </c>
      <c r="P1197" s="109">
        <f>IF(编辑!Y1197="","",编辑!Y1197)</f>
        <v>1</v>
      </c>
      <c r="Q1197" s="109">
        <f>IF(编辑!Z1197="","",编辑!Z1197)</f>
        <v>200</v>
      </c>
      <c r="R1197" s="109" t="str">
        <f>IF(编辑!AA1197="","",编辑!AA1197)</f>
        <v/>
      </c>
      <c r="S1197" s="109" t="str">
        <f>IF(编辑!AC1197="","",编辑!AC1197)</f>
        <v/>
      </c>
      <c r="T1197" s="109" t="str">
        <f>IF(编辑!AD1197="","",编辑!AD1197)</f>
        <v/>
      </c>
      <c r="U1197" s="109" t="str">
        <f>IF(编辑!AE1197="","",编辑!AE1197)</f>
        <v/>
      </c>
      <c r="V1197" s="109" t="str">
        <f>IF(编辑!AF1197="","",编辑!AF1197)</f>
        <v/>
      </c>
      <c r="W1197" s="109" t="str">
        <f>IF(编辑!AH1197="","",编辑!AH1197)</f>
        <v/>
      </c>
      <c r="X1197" s="109" t="str">
        <f>IF(编辑!AI1197="","",编辑!AI1197)</f>
        <v/>
      </c>
      <c r="Y1197" s="109" t="str">
        <f>IF(编辑!AJ1197="","",编辑!AJ1197)</f>
        <v/>
      </c>
      <c r="Z1197" s="109" t="str">
        <f>IF(编辑!AK1197="","",编辑!AK1197)</f>
        <v/>
      </c>
      <c r="AA1197" s="109" t="str">
        <f>IF(编辑!AM1197="","",编辑!AM1197)</f>
        <v/>
      </c>
      <c r="AB1197" s="109" t="str">
        <f>IF(编辑!AN1197="","",编辑!AN1197)</f>
        <v/>
      </c>
      <c r="AC1197" s="111" t="str">
        <f>IF(编辑!AO1197="","",编辑!AO1197)</f>
        <v/>
      </c>
    </row>
    <row r="1198" spans="1:29">
      <c r="A1198" s="109">
        <f>IF(编辑!A1198="","",编辑!A1198)</f>
        <v>140465</v>
      </c>
      <c r="B1198" s="109" t="str">
        <f>IF(编辑!B1198="","",编辑!B1198)</f>
        <v>通缉任务</v>
      </c>
      <c r="C1198" s="109">
        <f>IF(编辑!I1198="","",编辑!I1198)</f>
        <v>480</v>
      </c>
      <c r="D1198" s="109">
        <f>IF(编辑!J1198="","",编辑!J1198)</f>
        <v>0</v>
      </c>
      <c r="E1198" s="109" t="str">
        <f>IF(编辑!K1198="","",编辑!K1198)</f>
        <v/>
      </c>
      <c r="F1198" s="109">
        <f>IF(编辑!L1198="","",编辑!L1198)</f>
        <v>3003</v>
      </c>
      <c r="G1198" s="109">
        <f>IF(编辑!N1198="","",编辑!N1198)</f>
        <v>1</v>
      </c>
      <c r="H1198" s="109">
        <f>IF(编辑!O1198="","",编辑!O1198)</f>
        <v>1</v>
      </c>
      <c r="I1198" s="109">
        <f>IF(编辑!P1198="","",编辑!P1198)</f>
        <v>200</v>
      </c>
      <c r="J1198" s="109">
        <f>IF(编辑!Q1198="","",编辑!Q1198)</f>
        <v>3103</v>
      </c>
      <c r="K1198" s="109">
        <f>IF(编辑!S1198="","",编辑!S1198)</f>
        <v>1</v>
      </c>
      <c r="L1198" s="109">
        <f>IF(编辑!T1198="","",编辑!T1198)</f>
        <v>1</v>
      </c>
      <c r="M1198" s="109">
        <f>IF(编辑!U1198="","",编辑!U1198)</f>
        <v>200</v>
      </c>
      <c r="N1198" s="109">
        <f>IF(编辑!V1198="","",编辑!V1198)</f>
        <v>3403</v>
      </c>
      <c r="O1198" s="109">
        <f>IF(编辑!X1198="","",编辑!X1198)</f>
        <v>1</v>
      </c>
      <c r="P1198" s="109">
        <f>IF(编辑!Y1198="","",编辑!Y1198)</f>
        <v>1</v>
      </c>
      <c r="Q1198" s="109">
        <f>IF(编辑!Z1198="","",编辑!Z1198)</f>
        <v>200</v>
      </c>
      <c r="R1198" s="109" t="str">
        <f>IF(编辑!AA1198="","",编辑!AA1198)</f>
        <v/>
      </c>
      <c r="S1198" s="109" t="str">
        <f>IF(编辑!AC1198="","",编辑!AC1198)</f>
        <v/>
      </c>
      <c r="T1198" s="109" t="str">
        <f>IF(编辑!AD1198="","",编辑!AD1198)</f>
        <v/>
      </c>
      <c r="U1198" s="109" t="str">
        <f>IF(编辑!AE1198="","",编辑!AE1198)</f>
        <v/>
      </c>
      <c r="V1198" s="109" t="str">
        <f>IF(编辑!AF1198="","",编辑!AF1198)</f>
        <v/>
      </c>
      <c r="W1198" s="109" t="str">
        <f>IF(编辑!AH1198="","",编辑!AH1198)</f>
        <v/>
      </c>
      <c r="X1198" s="109" t="str">
        <f>IF(编辑!AI1198="","",编辑!AI1198)</f>
        <v/>
      </c>
      <c r="Y1198" s="109" t="str">
        <f>IF(编辑!AJ1198="","",编辑!AJ1198)</f>
        <v/>
      </c>
      <c r="Z1198" s="109" t="str">
        <f>IF(编辑!AK1198="","",编辑!AK1198)</f>
        <v/>
      </c>
      <c r="AA1198" s="109" t="str">
        <f>IF(编辑!AM1198="","",编辑!AM1198)</f>
        <v/>
      </c>
      <c r="AB1198" s="109" t="str">
        <f>IF(编辑!AN1198="","",编辑!AN1198)</f>
        <v/>
      </c>
      <c r="AC1198" s="111" t="str">
        <f>IF(编辑!AO1198="","",编辑!AO1198)</f>
        <v/>
      </c>
    </row>
    <row r="1199" spans="1:29">
      <c r="A1199" s="109">
        <f>IF(编辑!A1199="","",编辑!A1199)</f>
        <v>140466</v>
      </c>
      <c r="B1199" s="109" t="str">
        <f>IF(编辑!B1199="","",编辑!B1199)</f>
        <v>通缉任务</v>
      </c>
      <c r="C1199" s="109">
        <f>IF(编辑!I1199="","",编辑!I1199)</f>
        <v>650</v>
      </c>
      <c r="D1199" s="109">
        <f>IF(编辑!J1199="","",编辑!J1199)</f>
        <v>0</v>
      </c>
      <c r="E1199" s="109" t="str">
        <f>IF(编辑!K1199="","",编辑!K1199)</f>
        <v/>
      </c>
      <c r="F1199" s="109">
        <f>IF(编辑!L1199="","",编辑!L1199)</f>
        <v>3003</v>
      </c>
      <c r="G1199" s="109">
        <f>IF(编辑!N1199="","",编辑!N1199)</f>
        <v>1</v>
      </c>
      <c r="H1199" s="109">
        <f>IF(编辑!O1199="","",编辑!O1199)</f>
        <v>1</v>
      </c>
      <c r="I1199" s="109">
        <f>IF(编辑!P1199="","",编辑!P1199)</f>
        <v>200</v>
      </c>
      <c r="J1199" s="109">
        <f>IF(编辑!Q1199="","",编辑!Q1199)</f>
        <v>3103</v>
      </c>
      <c r="K1199" s="109">
        <f>IF(编辑!S1199="","",编辑!S1199)</f>
        <v>1</v>
      </c>
      <c r="L1199" s="109">
        <f>IF(编辑!T1199="","",编辑!T1199)</f>
        <v>1</v>
      </c>
      <c r="M1199" s="109">
        <f>IF(编辑!U1199="","",编辑!U1199)</f>
        <v>200</v>
      </c>
      <c r="N1199" s="109">
        <f>IF(编辑!V1199="","",编辑!V1199)</f>
        <v>3403</v>
      </c>
      <c r="O1199" s="109">
        <f>IF(编辑!X1199="","",编辑!X1199)</f>
        <v>1</v>
      </c>
      <c r="P1199" s="109">
        <f>IF(编辑!Y1199="","",编辑!Y1199)</f>
        <v>1</v>
      </c>
      <c r="Q1199" s="109">
        <f>IF(编辑!Z1199="","",编辑!Z1199)</f>
        <v>200</v>
      </c>
      <c r="R1199" s="109" t="str">
        <f>IF(编辑!AA1199="","",编辑!AA1199)</f>
        <v/>
      </c>
      <c r="S1199" s="109" t="str">
        <f>IF(编辑!AC1199="","",编辑!AC1199)</f>
        <v/>
      </c>
      <c r="T1199" s="109" t="str">
        <f>IF(编辑!AD1199="","",编辑!AD1199)</f>
        <v/>
      </c>
      <c r="U1199" s="109" t="str">
        <f>IF(编辑!AE1199="","",编辑!AE1199)</f>
        <v/>
      </c>
      <c r="V1199" s="109" t="str">
        <f>IF(编辑!AF1199="","",编辑!AF1199)</f>
        <v/>
      </c>
      <c r="W1199" s="109" t="str">
        <f>IF(编辑!AH1199="","",编辑!AH1199)</f>
        <v/>
      </c>
      <c r="X1199" s="109" t="str">
        <f>IF(编辑!AI1199="","",编辑!AI1199)</f>
        <v/>
      </c>
      <c r="Y1199" s="109" t="str">
        <f>IF(编辑!AJ1199="","",编辑!AJ1199)</f>
        <v/>
      </c>
      <c r="Z1199" s="109" t="str">
        <f>IF(编辑!AK1199="","",编辑!AK1199)</f>
        <v/>
      </c>
      <c r="AA1199" s="109" t="str">
        <f>IF(编辑!AM1199="","",编辑!AM1199)</f>
        <v/>
      </c>
      <c r="AB1199" s="109" t="str">
        <f>IF(编辑!AN1199="","",编辑!AN1199)</f>
        <v/>
      </c>
      <c r="AC1199" s="111" t="str">
        <f>IF(编辑!AO1199="","",编辑!AO1199)</f>
        <v/>
      </c>
    </row>
    <row r="1200" spans="1:29">
      <c r="A1200" s="109">
        <f>IF(编辑!A1200="","",编辑!A1200)</f>
        <v>140467</v>
      </c>
      <c r="B1200" s="109" t="str">
        <f>IF(编辑!B1200="","",编辑!B1200)</f>
        <v>通缉任务</v>
      </c>
      <c r="C1200" s="109">
        <f>IF(编辑!I1200="","",编辑!I1200)</f>
        <v>650</v>
      </c>
      <c r="D1200" s="109">
        <f>IF(编辑!J1200="","",编辑!J1200)</f>
        <v>0</v>
      </c>
      <c r="E1200" s="109" t="str">
        <f>IF(编辑!K1200="","",编辑!K1200)</f>
        <v/>
      </c>
      <c r="F1200" s="109">
        <f>IF(编辑!L1200="","",编辑!L1200)</f>
        <v>3003</v>
      </c>
      <c r="G1200" s="109">
        <f>IF(编辑!N1200="","",编辑!N1200)</f>
        <v>1</v>
      </c>
      <c r="H1200" s="109">
        <f>IF(编辑!O1200="","",编辑!O1200)</f>
        <v>1</v>
      </c>
      <c r="I1200" s="109">
        <f>IF(编辑!P1200="","",编辑!P1200)</f>
        <v>200</v>
      </c>
      <c r="J1200" s="109">
        <f>IF(编辑!Q1200="","",编辑!Q1200)</f>
        <v>3103</v>
      </c>
      <c r="K1200" s="109">
        <f>IF(编辑!S1200="","",编辑!S1200)</f>
        <v>1</v>
      </c>
      <c r="L1200" s="109">
        <f>IF(编辑!T1200="","",编辑!T1200)</f>
        <v>1</v>
      </c>
      <c r="M1200" s="109">
        <f>IF(编辑!U1200="","",编辑!U1200)</f>
        <v>200</v>
      </c>
      <c r="N1200" s="109">
        <f>IF(编辑!V1200="","",编辑!V1200)</f>
        <v>3403</v>
      </c>
      <c r="O1200" s="109">
        <f>IF(编辑!X1200="","",编辑!X1200)</f>
        <v>1</v>
      </c>
      <c r="P1200" s="109">
        <f>IF(编辑!Y1200="","",编辑!Y1200)</f>
        <v>1</v>
      </c>
      <c r="Q1200" s="109">
        <f>IF(编辑!Z1200="","",编辑!Z1200)</f>
        <v>200</v>
      </c>
      <c r="R1200" s="109" t="str">
        <f>IF(编辑!AA1200="","",编辑!AA1200)</f>
        <v/>
      </c>
      <c r="S1200" s="109" t="str">
        <f>IF(编辑!AC1200="","",编辑!AC1200)</f>
        <v/>
      </c>
      <c r="T1200" s="109" t="str">
        <f>IF(编辑!AD1200="","",编辑!AD1200)</f>
        <v/>
      </c>
      <c r="U1200" s="109" t="str">
        <f>IF(编辑!AE1200="","",编辑!AE1200)</f>
        <v/>
      </c>
      <c r="V1200" s="109" t="str">
        <f>IF(编辑!AF1200="","",编辑!AF1200)</f>
        <v/>
      </c>
      <c r="W1200" s="109" t="str">
        <f>IF(编辑!AH1200="","",编辑!AH1200)</f>
        <v/>
      </c>
      <c r="X1200" s="109" t="str">
        <f>IF(编辑!AI1200="","",编辑!AI1200)</f>
        <v/>
      </c>
      <c r="Y1200" s="109" t="str">
        <f>IF(编辑!AJ1200="","",编辑!AJ1200)</f>
        <v/>
      </c>
      <c r="Z1200" s="109" t="str">
        <f>IF(编辑!AK1200="","",编辑!AK1200)</f>
        <v/>
      </c>
      <c r="AA1200" s="109" t="str">
        <f>IF(编辑!AM1200="","",编辑!AM1200)</f>
        <v/>
      </c>
      <c r="AB1200" s="109" t="str">
        <f>IF(编辑!AN1200="","",编辑!AN1200)</f>
        <v/>
      </c>
      <c r="AC1200" s="111" t="str">
        <f>IF(编辑!AO1200="","",编辑!AO1200)</f>
        <v/>
      </c>
    </row>
    <row r="1201" spans="1:29">
      <c r="A1201" s="109">
        <f>IF(编辑!A1201="","",编辑!A1201)</f>
        <v>140468</v>
      </c>
      <c r="B1201" s="109" t="str">
        <f>IF(编辑!B1201="","",编辑!B1201)</f>
        <v>通缉任务</v>
      </c>
      <c r="C1201" s="109">
        <f>IF(编辑!I1201="","",编辑!I1201)</f>
        <v>650</v>
      </c>
      <c r="D1201" s="109">
        <f>IF(编辑!J1201="","",编辑!J1201)</f>
        <v>0</v>
      </c>
      <c r="E1201" s="109" t="str">
        <f>IF(编辑!K1201="","",编辑!K1201)</f>
        <v/>
      </c>
      <c r="F1201" s="109">
        <f>IF(编辑!L1201="","",编辑!L1201)</f>
        <v>3003</v>
      </c>
      <c r="G1201" s="109">
        <f>IF(编辑!N1201="","",编辑!N1201)</f>
        <v>1</v>
      </c>
      <c r="H1201" s="109">
        <f>IF(编辑!O1201="","",编辑!O1201)</f>
        <v>1</v>
      </c>
      <c r="I1201" s="109">
        <f>IF(编辑!P1201="","",编辑!P1201)</f>
        <v>200</v>
      </c>
      <c r="J1201" s="109">
        <f>IF(编辑!Q1201="","",编辑!Q1201)</f>
        <v>3103</v>
      </c>
      <c r="K1201" s="109">
        <f>IF(编辑!S1201="","",编辑!S1201)</f>
        <v>1</v>
      </c>
      <c r="L1201" s="109">
        <f>IF(编辑!T1201="","",编辑!T1201)</f>
        <v>1</v>
      </c>
      <c r="M1201" s="109">
        <f>IF(编辑!U1201="","",编辑!U1201)</f>
        <v>200</v>
      </c>
      <c r="N1201" s="109">
        <f>IF(编辑!V1201="","",编辑!V1201)</f>
        <v>3403</v>
      </c>
      <c r="O1201" s="109">
        <f>IF(编辑!X1201="","",编辑!X1201)</f>
        <v>1</v>
      </c>
      <c r="P1201" s="109">
        <f>IF(编辑!Y1201="","",编辑!Y1201)</f>
        <v>1</v>
      </c>
      <c r="Q1201" s="109">
        <f>IF(编辑!Z1201="","",编辑!Z1201)</f>
        <v>200</v>
      </c>
      <c r="R1201" s="109" t="str">
        <f>IF(编辑!AA1201="","",编辑!AA1201)</f>
        <v/>
      </c>
      <c r="S1201" s="109" t="str">
        <f>IF(编辑!AC1201="","",编辑!AC1201)</f>
        <v/>
      </c>
      <c r="T1201" s="109" t="str">
        <f>IF(编辑!AD1201="","",编辑!AD1201)</f>
        <v/>
      </c>
      <c r="U1201" s="109" t="str">
        <f>IF(编辑!AE1201="","",编辑!AE1201)</f>
        <v/>
      </c>
      <c r="V1201" s="109" t="str">
        <f>IF(编辑!AF1201="","",编辑!AF1201)</f>
        <v/>
      </c>
      <c r="W1201" s="109" t="str">
        <f>IF(编辑!AH1201="","",编辑!AH1201)</f>
        <v/>
      </c>
      <c r="X1201" s="109" t="str">
        <f>IF(编辑!AI1201="","",编辑!AI1201)</f>
        <v/>
      </c>
      <c r="Y1201" s="109" t="str">
        <f>IF(编辑!AJ1201="","",编辑!AJ1201)</f>
        <v/>
      </c>
      <c r="Z1201" s="109" t="str">
        <f>IF(编辑!AK1201="","",编辑!AK1201)</f>
        <v/>
      </c>
      <c r="AA1201" s="109" t="str">
        <f>IF(编辑!AM1201="","",编辑!AM1201)</f>
        <v/>
      </c>
      <c r="AB1201" s="109" t="str">
        <f>IF(编辑!AN1201="","",编辑!AN1201)</f>
        <v/>
      </c>
      <c r="AC1201" s="111" t="str">
        <f>IF(编辑!AO1201="","",编辑!AO1201)</f>
        <v/>
      </c>
    </row>
    <row r="1202" spans="1:29">
      <c r="A1202" s="109">
        <f>IF(编辑!A1202="","",编辑!A1202)</f>
        <v>140469</v>
      </c>
      <c r="B1202" s="109" t="str">
        <f>IF(编辑!B1202="","",编辑!B1202)</f>
        <v>通缉任务</v>
      </c>
      <c r="C1202" s="109">
        <f>IF(编辑!I1202="","",编辑!I1202)</f>
        <v>650</v>
      </c>
      <c r="D1202" s="109">
        <f>IF(编辑!J1202="","",编辑!J1202)</f>
        <v>0</v>
      </c>
      <c r="E1202" s="109" t="str">
        <f>IF(编辑!K1202="","",编辑!K1202)</f>
        <v/>
      </c>
      <c r="F1202" s="109">
        <f>IF(编辑!L1202="","",编辑!L1202)</f>
        <v>3003</v>
      </c>
      <c r="G1202" s="109">
        <f>IF(编辑!N1202="","",编辑!N1202)</f>
        <v>1</v>
      </c>
      <c r="H1202" s="109">
        <f>IF(编辑!O1202="","",编辑!O1202)</f>
        <v>1</v>
      </c>
      <c r="I1202" s="109">
        <f>IF(编辑!P1202="","",编辑!P1202)</f>
        <v>200</v>
      </c>
      <c r="J1202" s="109">
        <f>IF(编辑!Q1202="","",编辑!Q1202)</f>
        <v>3103</v>
      </c>
      <c r="K1202" s="109">
        <f>IF(编辑!S1202="","",编辑!S1202)</f>
        <v>1</v>
      </c>
      <c r="L1202" s="109">
        <f>IF(编辑!T1202="","",编辑!T1202)</f>
        <v>1</v>
      </c>
      <c r="M1202" s="109">
        <f>IF(编辑!U1202="","",编辑!U1202)</f>
        <v>200</v>
      </c>
      <c r="N1202" s="109">
        <f>IF(编辑!V1202="","",编辑!V1202)</f>
        <v>3403</v>
      </c>
      <c r="O1202" s="109">
        <f>IF(编辑!X1202="","",编辑!X1202)</f>
        <v>1</v>
      </c>
      <c r="P1202" s="109">
        <f>IF(编辑!Y1202="","",编辑!Y1202)</f>
        <v>1</v>
      </c>
      <c r="Q1202" s="109">
        <f>IF(编辑!Z1202="","",编辑!Z1202)</f>
        <v>200</v>
      </c>
      <c r="R1202" s="109" t="str">
        <f>IF(编辑!AA1202="","",编辑!AA1202)</f>
        <v/>
      </c>
      <c r="S1202" s="109" t="str">
        <f>IF(编辑!AC1202="","",编辑!AC1202)</f>
        <v/>
      </c>
      <c r="T1202" s="109" t="str">
        <f>IF(编辑!AD1202="","",编辑!AD1202)</f>
        <v/>
      </c>
      <c r="U1202" s="109" t="str">
        <f>IF(编辑!AE1202="","",编辑!AE1202)</f>
        <v/>
      </c>
      <c r="V1202" s="109" t="str">
        <f>IF(编辑!AF1202="","",编辑!AF1202)</f>
        <v/>
      </c>
      <c r="W1202" s="109" t="str">
        <f>IF(编辑!AH1202="","",编辑!AH1202)</f>
        <v/>
      </c>
      <c r="X1202" s="109" t="str">
        <f>IF(编辑!AI1202="","",编辑!AI1202)</f>
        <v/>
      </c>
      <c r="Y1202" s="109" t="str">
        <f>IF(编辑!AJ1202="","",编辑!AJ1202)</f>
        <v/>
      </c>
      <c r="Z1202" s="109" t="str">
        <f>IF(编辑!AK1202="","",编辑!AK1202)</f>
        <v/>
      </c>
      <c r="AA1202" s="109" t="str">
        <f>IF(编辑!AM1202="","",编辑!AM1202)</f>
        <v/>
      </c>
      <c r="AB1202" s="109" t="str">
        <f>IF(编辑!AN1202="","",编辑!AN1202)</f>
        <v/>
      </c>
      <c r="AC1202" s="111" t="str">
        <f>IF(编辑!AO1202="","",编辑!AO1202)</f>
        <v/>
      </c>
    </row>
    <row r="1203" spans="1:29">
      <c r="A1203" s="109">
        <f>IF(编辑!A1203="","",编辑!A1203)</f>
        <v>140470</v>
      </c>
      <c r="B1203" s="109" t="str">
        <f>IF(编辑!B1203="","",编辑!B1203)</f>
        <v>通缉任务</v>
      </c>
      <c r="C1203" s="109">
        <f>IF(编辑!I1203="","",编辑!I1203)</f>
        <v>650</v>
      </c>
      <c r="D1203" s="109">
        <f>IF(编辑!J1203="","",编辑!J1203)</f>
        <v>0</v>
      </c>
      <c r="E1203" s="109" t="str">
        <f>IF(编辑!K1203="","",编辑!K1203)</f>
        <v/>
      </c>
      <c r="F1203" s="109">
        <f>IF(编辑!L1203="","",编辑!L1203)</f>
        <v>3003</v>
      </c>
      <c r="G1203" s="109">
        <f>IF(编辑!N1203="","",编辑!N1203)</f>
        <v>1</v>
      </c>
      <c r="H1203" s="109">
        <f>IF(编辑!O1203="","",编辑!O1203)</f>
        <v>1</v>
      </c>
      <c r="I1203" s="109">
        <f>IF(编辑!P1203="","",编辑!P1203)</f>
        <v>200</v>
      </c>
      <c r="J1203" s="109">
        <f>IF(编辑!Q1203="","",编辑!Q1203)</f>
        <v>3103</v>
      </c>
      <c r="K1203" s="109">
        <f>IF(编辑!S1203="","",编辑!S1203)</f>
        <v>1</v>
      </c>
      <c r="L1203" s="109">
        <f>IF(编辑!T1203="","",编辑!T1203)</f>
        <v>1</v>
      </c>
      <c r="M1203" s="109">
        <f>IF(编辑!U1203="","",编辑!U1203)</f>
        <v>200</v>
      </c>
      <c r="N1203" s="109">
        <f>IF(编辑!V1203="","",编辑!V1203)</f>
        <v>3403</v>
      </c>
      <c r="O1203" s="109">
        <f>IF(编辑!X1203="","",编辑!X1203)</f>
        <v>1</v>
      </c>
      <c r="P1203" s="109">
        <f>IF(编辑!Y1203="","",编辑!Y1203)</f>
        <v>1</v>
      </c>
      <c r="Q1203" s="109">
        <f>IF(编辑!Z1203="","",编辑!Z1203)</f>
        <v>200</v>
      </c>
      <c r="R1203" s="109" t="str">
        <f>IF(编辑!AA1203="","",编辑!AA1203)</f>
        <v/>
      </c>
      <c r="S1203" s="109" t="str">
        <f>IF(编辑!AC1203="","",编辑!AC1203)</f>
        <v/>
      </c>
      <c r="T1203" s="109" t="str">
        <f>IF(编辑!AD1203="","",编辑!AD1203)</f>
        <v/>
      </c>
      <c r="U1203" s="109" t="str">
        <f>IF(编辑!AE1203="","",编辑!AE1203)</f>
        <v/>
      </c>
      <c r="V1203" s="109" t="str">
        <f>IF(编辑!AF1203="","",编辑!AF1203)</f>
        <v/>
      </c>
      <c r="W1203" s="109" t="str">
        <f>IF(编辑!AH1203="","",编辑!AH1203)</f>
        <v/>
      </c>
      <c r="X1203" s="109" t="str">
        <f>IF(编辑!AI1203="","",编辑!AI1203)</f>
        <v/>
      </c>
      <c r="Y1203" s="109" t="str">
        <f>IF(编辑!AJ1203="","",编辑!AJ1203)</f>
        <v/>
      </c>
      <c r="Z1203" s="109" t="str">
        <f>IF(编辑!AK1203="","",编辑!AK1203)</f>
        <v/>
      </c>
      <c r="AA1203" s="109" t="str">
        <f>IF(编辑!AM1203="","",编辑!AM1203)</f>
        <v/>
      </c>
      <c r="AB1203" s="109" t="str">
        <f>IF(编辑!AN1203="","",编辑!AN1203)</f>
        <v/>
      </c>
      <c r="AC1203" s="111" t="str">
        <f>IF(编辑!AO1203="","",编辑!AO1203)</f>
        <v/>
      </c>
    </row>
    <row r="1204" spans="1:29">
      <c r="A1204" s="109">
        <f>IF(编辑!A1204="","",编辑!A1204)</f>
        <v>140471</v>
      </c>
      <c r="B1204" s="109" t="str">
        <f>IF(编辑!B1204="","",编辑!B1204)</f>
        <v>通缉任务</v>
      </c>
      <c r="C1204" s="109">
        <f>IF(编辑!I1204="","",编辑!I1204)</f>
        <v>650</v>
      </c>
      <c r="D1204" s="109">
        <f>IF(编辑!J1204="","",编辑!J1204)</f>
        <v>0</v>
      </c>
      <c r="E1204" s="109" t="str">
        <f>IF(编辑!K1204="","",编辑!K1204)</f>
        <v/>
      </c>
      <c r="F1204" s="109">
        <f>IF(编辑!L1204="","",编辑!L1204)</f>
        <v>3003</v>
      </c>
      <c r="G1204" s="109">
        <f>IF(编辑!N1204="","",编辑!N1204)</f>
        <v>1</v>
      </c>
      <c r="H1204" s="109">
        <f>IF(编辑!O1204="","",编辑!O1204)</f>
        <v>1</v>
      </c>
      <c r="I1204" s="109">
        <f>IF(编辑!P1204="","",编辑!P1204)</f>
        <v>200</v>
      </c>
      <c r="J1204" s="109">
        <f>IF(编辑!Q1204="","",编辑!Q1204)</f>
        <v>3103</v>
      </c>
      <c r="K1204" s="109">
        <f>IF(编辑!S1204="","",编辑!S1204)</f>
        <v>1</v>
      </c>
      <c r="L1204" s="109">
        <f>IF(编辑!T1204="","",编辑!T1204)</f>
        <v>1</v>
      </c>
      <c r="M1204" s="109">
        <f>IF(编辑!U1204="","",编辑!U1204)</f>
        <v>200</v>
      </c>
      <c r="N1204" s="109">
        <f>IF(编辑!V1204="","",编辑!V1204)</f>
        <v>3403</v>
      </c>
      <c r="O1204" s="109">
        <f>IF(编辑!X1204="","",编辑!X1204)</f>
        <v>1</v>
      </c>
      <c r="P1204" s="109">
        <f>IF(编辑!Y1204="","",编辑!Y1204)</f>
        <v>1</v>
      </c>
      <c r="Q1204" s="109">
        <f>IF(编辑!Z1204="","",编辑!Z1204)</f>
        <v>200</v>
      </c>
      <c r="R1204" s="109" t="str">
        <f>IF(编辑!AA1204="","",编辑!AA1204)</f>
        <v/>
      </c>
      <c r="S1204" s="109" t="str">
        <f>IF(编辑!AC1204="","",编辑!AC1204)</f>
        <v/>
      </c>
      <c r="T1204" s="109" t="str">
        <f>IF(编辑!AD1204="","",编辑!AD1204)</f>
        <v/>
      </c>
      <c r="U1204" s="109" t="str">
        <f>IF(编辑!AE1204="","",编辑!AE1204)</f>
        <v/>
      </c>
      <c r="V1204" s="109" t="str">
        <f>IF(编辑!AF1204="","",编辑!AF1204)</f>
        <v/>
      </c>
      <c r="W1204" s="109" t="str">
        <f>IF(编辑!AH1204="","",编辑!AH1204)</f>
        <v/>
      </c>
      <c r="X1204" s="109" t="str">
        <f>IF(编辑!AI1204="","",编辑!AI1204)</f>
        <v/>
      </c>
      <c r="Y1204" s="109" t="str">
        <f>IF(编辑!AJ1204="","",编辑!AJ1204)</f>
        <v/>
      </c>
      <c r="Z1204" s="109" t="str">
        <f>IF(编辑!AK1204="","",编辑!AK1204)</f>
        <v/>
      </c>
      <c r="AA1204" s="109" t="str">
        <f>IF(编辑!AM1204="","",编辑!AM1204)</f>
        <v/>
      </c>
      <c r="AB1204" s="109" t="str">
        <f>IF(编辑!AN1204="","",编辑!AN1204)</f>
        <v/>
      </c>
      <c r="AC1204" s="111" t="str">
        <f>IF(编辑!AO1204="","",编辑!AO1204)</f>
        <v/>
      </c>
    </row>
    <row r="1205" spans="1:29">
      <c r="A1205" s="109">
        <f>IF(编辑!A1205="","",编辑!A1205)</f>
        <v>140472</v>
      </c>
      <c r="B1205" s="109" t="str">
        <f>IF(编辑!B1205="","",编辑!B1205)</f>
        <v>通缉任务</v>
      </c>
      <c r="C1205" s="109">
        <f>IF(编辑!I1205="","",编辑!I1205)</f>
        <v>650</v>
      </c>
      <c r="D1205" s="109">
        <f>IF(编辑!J1205="","",编辑!J1205)</f>
        <v>0</v>
      </c>
      <c r="E1205" s="109" t="str">
        <f>IF(编辑!K1205="","",编辑!K1205)</f>
        <v/>
      </c>
      <c r="F1205" s="109">
        <f>IF(编辑!L1205="","",编辑!L1205)</f>
        <v>3003</v>
      </c>
      <c r="G1205" s="109">
        <f>IF(编辑!N1205="","",编辑!N1205)</f>
        <v>1</v>
      </c>
      <c r="H1205" s="109">
        <f>IF(编辑!O1205="","",编辑!O1205)</f>
        <v>1</v>
      </c>
      <c r="I1205" s="109">
        <f>IF(编辑!P1205="","",编辑!P1205)</f>
        <v>200</v>
      </c>
      <c r="J1205" s="109">
        <f>IF(编辑!Q1205="","",编辑!Q1205)</f>
        <v>3103</v>
      </c>
      <c r="K1205" s="109">
        <f>IF(编辑!S1205="","",编辑!S1205)</f>
        <v>1</v>
      </c>
      <c r="L1205" s="109">
        <f>IF(编辑!T1205="","",编辑!T1205)</f>
        <v>1</v>
      </c>
      <c r="M1205" s="109">
        <f>IF(编辑!U1205="","",编辑!U1205)</f>
        <v>200</v>
      </c>
      <c r="N1205" s="109">
        <f>IF(编辑!V1205="","",编辑!V1205)</f>
        <v>3403</v>
      </c>
      <c r="O1205" s="109">
        <f>IF(编辑!X1205="","",编辑!X1205)</f>
        <v>1</v>
      </c>
      <c r="P1205" s="109">
        <f>IF(编辑!Y1205="","",编辑!Y1205)</f>
        <v>1</v>
      </c>
      <c r="Q1205" s="109">
        <f>IF(编辑!Z1205="","",编辑!Z1205)</f>
        <v>200</v>
      </c>
      <c r="R1205" s="109" t="str">
        <f>IF(编辑!AA1205="","",编辑!AA1205)</f>
        <v/>
      </c>
      <c r="S1205" s="109" t="str">
        <f>IF(编辑!AC1205="","",编辑!AC1205)</f>
        <v/>
      </c>
      <c r="T1205" s="109" t="str">
        <f>IF(编辑!AD1205="","",编辑!AD1205)</f>
        <v/>
      </c>
      <c r="U1205" s="109" t="str">
        <f>IF(编辑!AE1205="","",编辑!AE1205)</f>
        <v/>
      </c>
      <c r="V1205" s="109" t="str">
        <f>IF(编辑!AF1205="","",编辑!AF1205)</f>
        <v/>
      </c>
      <c r="W1205" s="109" t="str">
        <f>IF(编辑!AH1205="","",编辑!AH1205)</f>
        <v/>
      </c>
      <c r="X1205" s="109" t="str">
        <f>IF(编辑!AI1205="","",编辑!AI1205)</f>
        <v/>
      </c>
      <c r="Y1205" s="109" t="str">
        <f>IF(编辑!AJ1205="","",编辑!AJ1205)</f>
        <v/>
      </c>
      <c r="Z1205" s="109" t="str">
        <f>IF(编辑!AK1205="","",编辑!AK1205)</f>
        <v/>
      </c>
      <c r="AA1205" s="109" t="str">
        <f>IF(编辑!AM1205="","",编辑!AM1205)</f>
        <v/>
      </c>
      <c r="AB1205" s="109" t="str">
        <f>IF(编辑!AN1205="","",编辑!AN1205)</f>
        <v/>
      </c>
      <c r="AC1205" s="111" t="str">
        <f>IF(编辑!AO1205="","",编辑!AO1205)</f>
        <v/>
      </c>
    </row>
    <row r="1206" spans="1:29">
      <c r="A1206" s="109">
        <f>IF(编辑!A1206="","",编辑!A1206)</f>
        <v>140473</v>
      </c>
      <c r="B1206" s="109" t="str">
        <f>IF(编辑!B1206="","",编辑!B1206)</f>
        <v>通缉任务</v>
      </c>
      <c r="C1206" s="109">
        <f>IF(编辑!I1206="","",编辑!I1206)</f>
        <v>650</v>
      </c>
      <c r="D1206" s="109">
        <f>IF(编辑!J1206="","",编辑!J1206)</f>
        <v>0</v>
      </c>
      <c r="E1206" s="109" t="str">
        <f>IF(编辑!K1206="","",编辑!K1206)</f>
        <v/>
      </c>
      <c r="F1206" s="109">
        <f>IF(编辑!L1206="","",编辑!L1206)</f>
        <v>3003</v>
      </c>
      <c r="G1206" s="109">
        <f>IF(编辑!N1206="","",编辑!N1206)</f>
        <v>1</v>
      </c>
      <c r="H1206" s="109">
        <f>IF(编辑!O1206="","",编辑!O1206)</f>
        <v>1</v>
      </c>
      <c r="I1206" s="109">
        <f>IF(编辑!P1206="","",编辑!P1206)</f>
        <v>200</v>
      </c>
      <c r="J1206" s="109">
        <f>IF(编辑!Q1206="","",编辑!Q1206)</f>
        <v>3103</v>
      </c>
      <c r="K1206" s="109">
        <f>IF(编辑!S1206="","",编辑!S1206)</f>
        <v>1</v>
      </c>
      <c r="L1206" s="109">
        <f>IF(编辑!T1206="","",编辑!T1206)</f>
        <v>1</v>
      </c>
      <c r="M1206" s="109">
        <f>IF(编辑!U1206="","",编辑!U1206)</f>
        <v>200</v>
      </c>
      <c r="N1206" s="109">
        <f>IF(编辑!V1206="","",编辑!V1206)</f>
        <v>3403</v>
      </c>
      <c r="O1206" s="109">
        <f>IF(编辑!X1206="","",编辑!X1206)</f>
        <v>1</v>
      </c>
      <c r="P1206" s="109">
        <f>IF(编辑!Y1206="","",编辑!Y1206)</f>
        <v>1</v>
      </c>
      <c r="Q1206" s="109">
        <f>IF(编辑!Z1206="","",编辑!Z1206)</f>
        <v>200</v>
      </c>
      <c r="R1206" s="109" t="str">
        <f>IF(编辑!AA1206="","",编辑!AA1206)</f>
        <v/>
      </c>
      <c r="S1206" s="109" t="str">
        <f>IF(编辑!AC1206="","",编辑!AC1206)</f>
        <v/>
      </c>
      <c r="T1206" s="109" t="str">
        <f>IF(编辑!AD1206="","",编辑!AD1206)</f>
        <v/>
      </c>
      <c r="U1206" s="109" t="str">
        <f>IF(编辑!AE1206="","",编辑!AE1206)</f>
        <v/>
      </c>
      <c r="V1206" s="109" t="str">
        <f>IF(编辑!AF1206="","",编辑!AF1206)</f>
        <v/>
      </c>
      <c r="W1206" s="109" t="str">
        <f>IF(编辑!AH1206="","",编辑!AH1206)</f>
        <v/>
      </c>
      <c r="X1206" s="109" t="str">
        <f>IF(编辑!AI1206="","",编辑!AI1206)</f>
        <v/>
      </c>
      <c r="Y1206" s="109" t="str">
        <f>IF(编辑!AJ1206="","",编辑!AJ1206)</f>
        <v/>
      </c>
      <c r="Z1206" s="109" t="str">
        <f>IF(编辑!AK1206="","",编辑!AK1206)</f>
        <v/>
      </c>
      <c r="AA1206" s="109" t="str">
        <f>IF(编辑!AM1206="","",编辑!AM1206)</f>
        <v/>
      </c>
      <c r="AB1206" s="109" t="str">
        <f>IF(编辑!AN1206="","",编辑!AN1206)</f>
        <v/>
      </c>
      <c r="AC1206" s="111" t="str">
        <f>IF(编辑!AO1206="","",编辑!AO1206)</f>
        <v/>
      </c>
    </row>
    <row r="1207" spans="1:29">
      <c r="A1207" s="109">
        <f>IF(编辑!A1207="","",编辑!A1207)</f>
        <v>140474</v>
      </c>
      <c r="B1207" s="109" t="str">
        <f>IF(编辑!B1207="","",编辑!B1207)</f>
        <v>通缉任务</v>
      </c>
      <c r="C1207" s="109">
        <f>IF(编辑!I1207="","",编辑!I1207)</f>
        <v>650</v>
      </c>
      <c r="D1207" s="109">
        <f>IF(编辑!J1207="","",编辑!J1207)</f>
        <v>0</v>
      </c>
      <c r="E1207" s="109" t="str">
        <f>IF(编辑!K1207="","",编辑!K1207)</f>
        <v/>
      </c>
      <c r="F1207" s="109">
        <f>IF(编辑!L1207="","",编辑!L1207)</f>
        <v>3003</v>
      </c>
      <c r="G1207" s="109">
        <f>IF(编辑!N1207="","",编辑!N1207)</f>
        <v>1</v>
      </c>
      <c r="H1207" s="109">
        <f>IF(编辑!O1207="","",编辑!O1207)</f>
        <v>1</v>
      </c>
      <c r="I1207" s="109">
        <f>IF(编辑!P1207="","",编辑!P1207)</f>
        <v>200</v>
      </c>
      <c r="J1207" s="109">
        <f>IF(编辑!Q1207="","",编辑!Q1207)</f>
        <v>3103</v>
      </c>
      <c r="K1207" s="109">
        <f>IF(编辑!S1207="","",编辑!S1207)</f>
        <v>1</v>
      </c>
      <c r="L1207" s="109">
        <f>IF(编辑!T1207="","",编辑!T1207)</f>
        <v>1</v>
      </c>
      <c r="M1207" s="109">
        <f>IF(编辑!U1207="","",编辑!U1207)</f>
        <v>200</v>
      </c>
      <c r="N1207" s="109">
        <f>IF(编辑!V1207="","",编辑!V1207)</f>
        <v>3403</v>
      </c>
      <c r="O1207" s="109">
        <f>IF(编辑!X1207="","",编辑!X1207)</f>
        <v>1</v>
      </c>
      <c r="P1207" s="109">
        <f>IF(编辑!Y1207="","",编辑!Y1207)</f>
        <v>1</v>
      </c>
      <c r="Q1207" s="109">
        <f>IF(编辑!Z1207="","",编辑!Z1207)</f>
        <v>200</v>
      </c>
      <c r="R1207" s="109" t="str">
        <f>IF(编辑!AA1207="","",编辑!AA1207)</f>
        <v/>
      </c>
      <c r="S1207" s="109" t="str">
        <f>IF(编辑!AC1207="","",编辑!AC1207)</f>
        <v/>
      </c>
      <c r="T1207" s="109" t="str">
        <f>IF(编辑!AD1207="","",编辑!AD1207)</f>
        <v/>
      </c>
      <c r="U1207" s="109" t="str">
        <f>IF(编辑!AE1207="","",编辑!AE1207)</f>
        <v/>
      </c>
      <c r="V1207" s="109" t="str">
        <f>IF(编辑!AF1207="","",编辑!AF1207)</f>
        <v/>
      </c>
      <c r="W1207" s="109" t="str">
        <f>IF(编辑!AH1207="","",编辑!AH1207)</f>
        <v/>
      </c>
      <c r="X1207" s="109" t="str">
        <f>IF(编辑!AI1207="","",编辑!AI1207)</f>
        <v/>
      </c>
      <c r="Y1207" s="109" t="str">
        <f>IF(编辑!AJ1207="","",编辑!AJ1207)</f>
        <v/>
      </c>
      <c r="Z1207" s="109" t="str">
        <f>IF(编辑!AK1207="","",编辑!AK1207)</f>
        <v/>
      </c>
      <c r="AA1207" s="109" t="str">
        <f>IF(编辑!AM1207="","",编辑!AM1207)</f>
        <v/>
      </c>
      <c r="AB1207" s="109" t="str">
        <f>IF(编辑!AN1207="","",编辑!AN1207)</f>
        <v/>
      </c>
      <c r="AC1207" s="111" t="str">
        <f>IF(编辑!AO1207="","",编辑!AO1207)</f>
        <v/>
      </c>
    </row>
    <row r="1208" spans="1:29">
      <c r="A1208" s="109">
        <f>IF(编辑!A1208="","",编辑!A1208)</f>
        <v>140475</v>
      </c>
      <c r="B1208" s="109" t="str">
        <f>IF(编辑!B1208="","",编辑!B1208)</f>
        <v>通缉任务</v>
      </c>
      <c r="C1208" s="109">
        <f>IF(编辑!I1208="","",编辑!I1208)</f>
        <v>650</v>
      </c>
      <c r="D1208" s="109">
        <f>IF(编辑!J1208="","",编辑!J1208)</f>
        <v>0</v>
      </c>
      <c r="E1208" s="109" t="str">
        <f>IF(编辑!K1208="","",编辑!K1208)</f>
        <v/>
      </c>
      <c r="F1208" s="109">
        <f>IF(编辑!L1208="","",编辑!L1208)</f>
        <v>3003</v>
      </c>
      <c r="G1208" s="109">
        <f>IF(编辑!N1208="","",编辑!N1208)</f>
        <v>1</v>
      </c>
      <c r="H1208" s="109">
        <f>IF(编辑!O1208="","",编辑!O1208)</f>
        <v>1</v>
      </c>
      <c r="I1208" s="109">
        <f>IF(编辑!P1208="","",编辑!P1208)</f>
        <v>200</v>
      </c>
      <c r="J1208" s="109">
        <f>IF(编辑!Q1208="","",编辑!Q1208)</f>
        <v>3103</v>
      </c>
      <c r="K1208" s="109">
        <f>IF(编辑!S1208="","",编辑!S1208)</f>
        <v>1</v>
      </c>
      <c r="L1208" s="109">
        <f>IF(编辑!T1208="","",编辑!T1208)</f>
        <v>1</v>
      </c>
      <c r="M1208" s="109">
        <f>IF(编辑!U1208="","",编辑!U1208)</f>
        <v>200</v>
      </c>
      <c r="N1208" s="109">
        <f>IF(编辑!V1208="","",编辑!V1208)</f>
        <v>3403</v>
      </c>
      <c r="O1208" s="109">
        <f>IF(编辑!X1208="","",编辑!X1208)</f>
        <v>1</v>
      </c>
      <c r="P1208" s="109">
        <f>IF(编辑!Y1208="","",编辑!Y1208)</f>
        <v>1</v>
      </c>
      <c r="Q1208" s="109">
        <f>IF(编辑!Z1208="","",编辑!Z1208)</f>
        <v>200</v>
      </c>
      <c r="R1208" s="109" t="str">
        <f>IF(编辑!AA1208="","",编辑!AA1208)</f>
        <v/>
      </c>
      <c r="S1208" s="109" t="str">
        <f>IF(编辑!AC1208="","",编辑!AC1208)</f>
        <v/>
      </c>
      <c r="T1208" s="109" t="str">
        <f>IF(编辑!AD1208="","",编辑!AD1208)</f>
        <v/>
      </c>
      <c r="U1208" s="109" t="str">
        <f>IF(编辑!AE1208="","",编辑!AE1208)</f>
        <v/>
      </c>
      <c r="V1208" s="109" t="str">
        <f>IF(编辑!AF1208="","",编辑!AF1208)</f>
        <v/>
      </c>
      <c r="W1208" s="109" t="str">
        <f>IF(编辑!AH1208="","",编辑!AH1208)</f>
        <v/>
      </c>
      <c r="X1208" s="109" t="str">
        <f>IF(编辑!AI1208="","",编辑!AI1208)</f>
        <v/>
      </c>
      <c r="Y1208" s="109" t="str">
        <f>IF(编辑!AJ1208="","",编辑!AJ1208)</f>
        <v/>
      </c>
      <c r="Z1208" s="109" t="str">
        <f>IF(编辑!AK1208="","",编辑!AK1208)</f>
        <v/>
      </c>
      <c r="AA1208" s="109" t="str">
        <f>IF(编辑!AM1208="","",编辑!AM1208)</f>
        <v/>
      </c>
      <c r="AB1208" s="109" t="str">
        <f>IF(编辑!AN1208="","",编辑!AN1208)</f>
        <v/>
      </c>
      <c r="AC1208" s="111" t="str">
        <f>IF(编辑!AO1208="","",编辑!AO1208)</f>
        <v/>
      </c>
    </row>
    <row r="1209" spans="1:29">
      <c r="A1209" s="109">
        <f>IF(编辑!A1209="","",编辑!A1209)</f>
        <v>140476</v>
      </c>
      <c r="B1209" s="109" t="str">
        <f>IF(编辑!B1209="","",编辑!B1209)</f>
        <v>通缉任务</v>
      </c>
      <c r="C1209" s="109">
        <f>IF(编辑!I1209="","",编辑!I1209)</f>
        <v>650</v>
      </c>
      <c r="D1209" s="109">
        <f>IF(编辑!J1209="","",编辑!J1209)</f>
        <v>0</v>
      </c>
      <c r="E1209" s="109" t="str">
        <f>IF(编辑!K1209="","",编辑!K1209)</f>
        <v/>
      </c>
      <c r="F1209" s="109">
        <f>IF(编辑!L1209="","",编辑!L1209)</f>
        <v>3003</v>
      </c>
      <c r="G1209" s="109">
        <f>IF(编辑!N1209="","",编辑!N1209)</f>
        <v>1</v>
      </c>
      <c r="H1209" s="109">
        <f>IF(编辑!O1209="","",编辑!O1209)</f>
        <v>1</v>
      </c>
      <c r="I1209" s="109">
        <f>IF(编辑!P1209="","",编辑!P1209)</f>
        <v>200</v>
      </c>
      <c r="J1209" s="109">
        <f>IF(编辑!Q1209="","",编辑!Q1209)</f>
        <v>3103</v>
      </c>
      <c r="K1209" s="109">
        <f>IF(编辑!S1209="","",编辑!S1209)</f>
        <v>1</v>
      </c>
      <c r="L1209" s="109">
        <f>IF(编辑!T1209="","",编辑!T1209)</f>
        <v>1</v>
      </c>
      <c r="M1209" s="109">
        <f>IF(编辑!U1209="","",编辑!U1209)</f>
        <v>200</v>
      </c>
      <c r="N1209" s="109">
        <f>IF(编辑!V1209="","",编辑!V1209)</f>
        <v>3403</v>
      </c>
      <c r="O1209" s="109">
        <f>IF(编辑!X1209="","",编辑!X1209)</f>
        <v>1</v>
      </c>
      <c r="P1209" s="109">
        <f>IF(编辑!Y1209="","",编辑!Y1209)</f>
        <v>1</v>
      </c>
      <c r="Q1209" s="109">
        <f>IF(编辑!Z1209="","",编辑!Z1209)</f>
        <v>200</v>
      </c>
      <c r="R1209" s="109" t="str">
        <f>IF(编辑!AA1209="","",编辑!AA1209)</f>
        <v/>
      </c>
      <c r="S1209" s="109" t="str">
        <f>IF(编辑!AC1209="","",编辑!AC1209)</f>
        <v/>
      </c>
      <c r="T1209" s="109" t="str">
        <f>IF(编辑!AD1209="","",编辑!AD1209)</f>
        <v/>
      </c>
      <c r="U1209" s="109" t="str">
        <f>IF(编辑!AE1209="","",编辑!AE1209)</f>
        <v/>
      </c>
      <c r="V1209" s="109" t="str">
        <f>IF(编辑!AF1209="","",编辑!AF1209)</f>
        <v/>
      </c>
      <c r="W1209" s="109" t="str">
        <f>IF(编辑!AH1209="","",编辑!AH1209)</f>
        <v/>
      </c>
      <c r="X1209" s="109" t="str">
        <f>IF(编辑!AI1209="","",编辑!AI1209)</f>
        <v/>
      </c>
      <c r="Y1209" s="109" t="str">
        <f>IF(编辑!AJ1209="","",编辑!AJ1209)</f>
        <v/>
      </c>
      <c r="Z1209" s="109" t="str">
        <f>IF(编辑!AK1209="","",编辑!AK1209)</f>
        <v/>
      </c>
      <c r="AA1209" s="109" t="str">
        <f>IF(编辑!AM1209="","",编辑!AM1209)</f>
        <v/>
      </c>
      <c r="AB1209" s="109" t="str">
        <f>IF(编辑!AN1209="","",编辑!AN1209)</f>
        <v/>
      </c>
      <c r="AC1209" s="111" t="str">
        <f>IF(编辑!AO1209="","",编辑!AO1209)</f>
        <v/>
      </c>
    </row>
    <row r="1210" spans="1:29">
      <c r="A1210" s="109">
        <f>IF(编辑!A1210="","",编辑!A1210)</f>
        <v>140477</v>
      </c>
      <c r="B1210" s="109" t="str">
        <f>IF(编辑!B1210="","",编辑!B1210)</f>
        <v>通缉任务</v>
      </c>
      <c r="C1210" s="109">
        <f>IF(编辑!I1210="","",编辑!I1210)</f>
        <v>650</v>
      </c>
      <c r="D1210" s="109">
        <f>IF(编辑!J1210="","",编辑!J1210)</f>
        <v>0</v>
      </c>
      <c r="E1210" s="109" t="str">
        <f>IF(编辑!K1210="","",编辑!K1210)</f>
        <v/>
      </c>
      <c r="F1210" s="109">
        <f>IF(编辑!L1210="","",编辑!L1210)</f>
        <v>3003</v>
      </c>
      <c r="G1210" s="109">
        <f>IF(编辑!N1210="","",编辑!N1210)</f>
        <v>1</v>
      </c>
      <c r="H1210" s="109">
        <f>IF(编辑!O1210="","",编辑!O1210)</f>
        <v>1</v>
      </c>
      <c r="I1210" s="109">
        <f>IF(编辑!P1210="","",编辑!P1210)</f>
        <v>200</v>
      </c>
      <c r="J1210" s="109">
        <f>IF(编辑!Q1210="","",编辑!Q1210)</f>
        <v>3103</v>
      </c>
      <c r="K1210" s="109">
        <f>IF(编辑!S1210="","",编辑!S1210)</f>
        <v>1</v>
      </c>
      <c r="L1210" s="109">
        <f>IF(编辑!T1210="","",编辑!T1210)</f>
        <v>1</v>
      </c>
      <c r="M1210" s="109">
        <f>IF(编辑!U1210="","",编辑!U1210)</f>
        <v>200</v>
      </c>
      <c r="N1210" s="109">
        <f>IF(编辑!V1210="","",编辑!V1210)</f>
        <v>3403</v>
      </c>
      <c r="O1210" s="109">
        <f>IF(编辑!X1210="","",编辑!X1210)</f>
        <v>1</v>
      </c>
      <c r="P1210" s="109">
        <f>IF(编辑!Y1210="","",编辑!Y1210)</f>
        <v>1</v>
      </c>
      <c r="Q1210" s="109">
        <f>IF(编辑!Z1210="","",编辑!Z1210)</f>
        <v>200</v>
      </c>
      <c r="R1210" s="109" t="str">
        <f>IF(编辑!AA1210="","",编辑!AA1210)</f>
        <v/>
      </c>
      <c r="S1210" s="109" t="str">
        <f>IF(编辑!AC1210="","",编辑!AC1210)</f>
        <v/>
      </c>
      <c r="T1210" s="109" t="str">
        <f>IF(编辑!AD1210="","",编辑!AD1210)</f>
        <v/>
      </c>
      <c r="U1210" s="109" t="str">
        <f>IF(编辑!AE1210="","",编辑!AE1210)</f>
        <v/>
      </c>
      <c r="V1210" s="109" t="str">
        <f>IF(编辑!AF1210="","",编辑!AF1210)</f>
        <v/>
      </c>
      <c r="W1210" s="109" t="str">
        <f>IF(编辑!AH1210="","",编辑!AH1210)</f>
        <v/>
      </c>
      <c r="X1210" s="109" t="str">
        <f>IF(编辑!AI1210="","",编辑!AI1210)</f>
        <v/>
      </c>
      <c r="Y1210" s="109" t="str">
        <f>IF(编辑!AJ1210="","",编辑!AJ1210)</f>
        <v/>
      </c>
      <c r="Z1210" s="109" t="str">
        <f>IF(编辑!AK1210="","",编辑!AK1210)</f>
        <v/>
      </c>
      <c r="AA1210" s="109" t="str">
        <f>IF(编辑!AM1210="","",编辑!AM1210)</f>
        <v/>
      </c>
      <c r="AB1210" s="109" t="str">
        <f>IF(编辑!AN1210="","",编辑!AN1210)</f>
        <v/>
      </c>
      <c r="AC1210" s="111" t="str">
        <f>IF(编辑!AO1210="","",编辑!AO1210)</f>
        <v/>
      </c>
    </row>
    <row r="1211" spans="1:29">
      <c r="A1211" s="109">
        <f>IF(编辑!A1211="","",编辑!A1211)</f>
        <v>140478</v>
      </c>
      <c r="B1211" s="109" t="str">
        <f>IF(编辑!B1211="","",编辑!B1211)</f>
        <v>通缉任务</v>
      </c>
      <c r="C1211" s="109">
        <f>IF(编辑!I1211="","",编辑!I1211)</f>
        <v>650</v>
      </c>
      <c r="D1211" s="109">
        <f>IF(编辑!J1211="","",编辑!J1211)</f>
        <v>0</v>
      </c>
      <c r="E1211" s="109" t="str">
        <f>IF(编辑!K1211="","",编辑!K1211)</f>
        <v/>
      </c>
      <c r="F1211" s="109">
        <f>IF(编辑!L1211="","",编辑!L1211)</f>
        <v>3003</v>
      </c>
      <c r="G1211" s="109">
        <f>IF(编辑!N1211="","",编辑!N1211)</f>
        <v>1</v>
      </c>
      <c r="H1211" s="109">
        <f>IF(编辑!O1211="","",编辑!O1211)</f>
        <v>1</v>
      </c>
      <c r="I1211" s="109">
        <f>IF(编辑!P1211="","",编辑!P1211)</f>
        <v>200</v>
      </c>
      <c r="J1211" s="109">
        <f>IF(编辑!Q1211="","",编辑!Q1211)</f>
        <v>3103</v>
      </c>
      <c r="K1211" s="109">
        <f>IF(编辑!S1211="","",编辑!S1211)</f>
        <v>1</v>
      </c>
      <c r="L1211" s="109">
        <f>IF(编辑!T1211="","",编辑!T1211)</f>
        <v>1</v>
      </c>
      <c r="M1211" s="109">
        <f>IF(编辑!U1211="","",编辑!U1211)</f>
        <v>200</v>
      </c>
      <c r="N1211" s="109">
        <f>IF(编辑!V1211="","",编辑!V1211)</f>
        <v>3403</v>
      </c>
      <c r="O1211" s="109">
        <f>IF(编辑!X1211="","",编辑!X1211)</f>
        <v>1</v>
      </c>
      <c r="P1211" s="109">
        <f>IF(编辑!Y1211="","",编辑!Y1211)</f>
        <v>1</v>
      </c>
      <c r="Q1211" s="109">
        <f>IF(编辑!Z1211="","",编辑!Z1211)</f>
        <v>200</v>
      </c>
      <c r="R1211" s="109" t="str">
        <f>IF(编辑!AA1211="","",编辑!AA1211)</f>
        <v/>
      </c>
      <c r="S1211" s="109" t="str">
        <f>IF(编辑!AC1211="","",编辑!AC1211)</f>
        <v/>
      </c>
      <c r="T1211" s="109" t="str">
        <f>IF(编辑!AD1211="","",编辑!AD1211)</f>
        <v/>
      </c>
      <c r="U1211" s="109" t="str">
        <f>IF(编辑!AE1211="","",编辑!AE1211)</f>
        <v/>
      </c>
      <c r="V1211" s="109" t="str">
        <f>IF(编辑!AF1211="","",编辑!AF1211)</f>
        <v/>
      </c>
      <c r="W1211" s="109" t="str">
        <f>IF(编辑!AH1211="","",编辑!AH1211)</f>
        <v/>
      </c>
      <c r="X1211" s="109" t="str">
        <f>IF(编辑!AI1211="","",编辑!AI1211)</f>
        <v/>
      </c>
      <c r="Y1211" s="109" t="str">
        <f>IF(编辑!AJ1211="","",编辑!AJ1211)</f>
        <v/>
      </c>
      <c r="Z1211" s="109" t="str">
        <f>IF(编辑!AK1211="","",编辑!AK1211)</f>
        <v/>
      </c>
      <c r="AA1211" s="109" t="str">
        <f>IF(编辑!AM1211="","",编辑!AM1211)</f>
        <v/>
      </c>
      <c r="AB1211" s="109" t="str">
        <f>IF(编辑!AN1211="","",编辑!AN1211)</f>
        <v/>
      </c>
      <c r="AC1211" s="111" t="str">
        <f>IF(编辑!AO1211="","",编辑!AO1211)</f>
        <v/>
      </c>
    </row>
    <row r="1212" spans="1:29">
      <c r="A1212" s="109">
        <f>IF(编辑!A1212="","",编辑!A1212)</f>
        <v>140479</v>
      </c>
      <c r="B1212" s="109" t="str">
        <f>IF(编辑!B1212="","",编辑!B1212)</f>
        <v>通缉任务</v>
      </c>
      <c r="C1212" s="109">
        <f>IF(编辑!I1212="","",编辑!I1212)</f>
        <v>650</v>
      </c>
      <c r="D1212" s="109">
        <f>IF(编辑!J1212="","",编辑!J1212)</f>
        <v>0</v>
      </c>
      <c r="E1212" s="109" t="str">
        <f>IF(编辑!K1212="","",编辑!K1212)</f>
        <v/>
      </c>
      <c r="F1212" s="109">
        <f>IF(编辑!L1212="","",编辑!L1212)</f>
        <v>3003</v>
      </c>
      <c r="G1212" s="109">
        <f>IF(编辑!N1212="","",编辑!N1212)</f>
        <v>1</v>
      </c>
      <c r="H1212" s="109">
        <f>IF(编辑!O1212="","",编辑!O1212)</f>
        <v>1</v>
      </c>
      <c r="I1212" s="109">
        <f>IF(编辑!P1212="","",编辑!P1212)</f>
        <v>200</v>
      </c>
      <c r="J1212" s="109">
        <f>IF(编辑!Q1212="","",编辑!Q1212)</f>
        <v>3103</v>
      </c>
      <c r="K1212" s="109">
        <f>IF(编辑!S1212="","",编辑!S1212)</f>
        <v>1</v>
      </c>
      <c r="L1212" s="109">
        <f>IF(编辑!T1212="","",编辑!T1212)</f>
        <v>1</v>
      </c>
      <c r="M1212" s="109">
        <f>IF(编辑!U1212="","",编辑!U1212)</f>
        <v>200</v>
      </c>
      <c r="N1212" s="109">
        <f>IF(编辑!V1212="","",编辑!V1212)</f>
        <v>3403</v>
      </c>
      <c r="O1212" s="109">
        <f>IF(编辑!X1212="","",编辑!X1212)</f>
        <v>1</v>
      </c>
      <c r="P1212" s="109">
        <f>IF(编辑!Y1212="","",编辑!Y1212)</f>
        <v>1</v>
      </c>
      <c r="Q1212" s="109">
        <f>IF(编辑!Z1212="","",编辑!Z1212)</f>
        <v>200</v>
      </c>
      <c r="R1212" s="109" t="str">
        <f>IF(编辑!AA1212="","",编辑!AA1212)</f>
        <v/>
      </c>
      <c r="S1212" s="109" t="str">
        <f>IF(编辑!AC1212="","",编辑!AC1212)</f>
        <v/>
      </c>
      <c r="T1212" s="109" t="str">
        <f>IF(编辑!AD1212="","",编辑!AD1212)</f>
        <v/>
      </c>
      <c r="U1212" s="109" t="str">
        <f>IF(编辑!AE1212="","",编辑!AE1212)</f>
        <v/>
      </c>
      <c r="V1212" s="109" t="str">
        <f>IF(编辑!AF1212="","",编辑!AF1212)</f>
        <v/>
      </c>
      <c r="W1212" s="109" t="str">
        <f>IF(编辑!AH1212="","",编辑!AH1212)</f>
        <v/>
      </c>
      <c r="X1212" s="109" t="str">
        <f>IF(编辑!AI1212="","",编辑!AI1212)</f>
        <v/>
      </c>
      <c r="Y1212" s="109" t="str">
        <f>IF(编辑!AJ1212="","",编辑!AJ1212)</f>
        <v/>
      </c>
      <c r="Z1212" s="109" t="str">
        <f>IF(编辑!AK1212="","",编辑!AK1212)</f>
        <v/>
      </c>
      <c r="AA1212" s="109" t="str">
        <f>IF(编辑!AM1212="","",编辑!AM1212)</f>
        <v/>
      </c>
      <c r="AB1212" s="109" t="str">
        <f>IF(编辑!AN1212="","",编辑!AN1212)</f>
        <v/>
      </c>
      <c r="AC1212" s="111" t="str">
        <f>IF(编辑!AO1212="","",编辑!AO1212)</f>
        <v/>
      </c>
    </row>
    <row r="1213" spans="1:29">
      <c r="A1213" s="109">
        <f>IF(编辑!A1213="","",编辑!A1213)</f>
        <v>140480</v>
      </c>
      <c r="B1213" s="109" t="str">
        <f>IF(编辑!B1213="","",编辑!B1213)</f>
        <v>通缉任务</v>
      </c>
      <c r="C1213" s="109">
        <f>IF(编辑!I1213="","",编辑!I1213)</f>
        <v>650</v>
      </c>
      <c r="D1213" s="109">
        <f>IF(编辑!J1213="","",编辑!J1213)</f>
        <v>0</v>
      </c>
      <c r="E1213" s="109" t="str">
        <f>IF(编辑!K1213="","",编辑!K1213)</f>
        <v/>
      </c>
      <c r="F1213" s="109">
        <f>IF(编辑!L1213="","",编辑!L1213)</f>
        <v>3003</v>
      </c>
      <c r="G1213" s="109">
        <f>IF(编辑!N1213="","",编辑!N1213)</f>
        <v>1</v>
      </c>
      <c r="H1213" s="109">
        <f>IF(编辑!O1213="","",编辑!O1213)</f>
        <v>1</v>
      </c>
      <c r="I1213" s="109">
        <f>IF(编辑!P1213="","",编辑!P1213)</f>
        <v>200</v>
      </c>
      <c r="J1213" s="109">
        <f>IF(编辑!Q1213="","",编辑!Q1213)</f>
        <v>3103</v>
      </c>
      <c r="K1213" s="109">
        <f>IF(编辑!S1213="","",编辑!S1213)</f>
        <v>1</v>
      </c>
      <c r="L1213" s="109">
        <f>IF(编辑!T1213="","",编辑!T1213)</f>
        <v>1</v>
      </c>
      <c r="M1213" s="109">
        <f>IF(编辑!U1213="","",编辑!U1213)</f>
        <v>200</v>
      </c>
      <c r="N1213" s="109">
        <f>IF(编辑!V1213="","",编辑!V1213)</f>
        <v>3403</v>
      </c>
      <c r="O1213" s="109">
        <f>IF(编辑!X1213="","",编辑!X1213)</f>
        <v>1</v>
      </c>
      <c r="P1213" s="109">
        <f>IF(编辑!Y1213="","",编辑!Y1213)</f>
        <v>1</v>
      </c>
      <c r="Q1213" s="109">
        <f>IF(编辑!Z1213="","",编辑!Z1213)</f>
        <v>200</v>
      </c>
      <c r="R1213" s="109" t="str">
        <f>IF(编辑!AA1213="","",编辑!AA1213)</f>
        <v/>
      </c>
      <c r="S1213" s="109" t="str">
        <f>IF(编辑!AC1213="","",编辑!AC1213)</f>
        <v/>
      </c>
      <c r="T1213" s="109" t="str">
        <f>IF(编辑!AD1213="","",编辑!AD1213)</f>
        <v/>
      </c>
      <c r="U1213" s="109" t="str">
        <f>IF(编辑!AE1213="","",编辑!AE1213)</f>
        <v/>
      </c>
      <c r="V1213" s="109" t="str">
        <f>IF(编辑!AF1213="","",编辑!AF1213)</f>
        <v/>
      </c>
      <c r="W1213" s="109" t="str">
        <f>IF(编辑!AH1213="","",编辑!AH1213)</f>
        <v/>
      </c>
      <c r="X1213" s="109" t="str">
        <f>IF(编辑!AI1213="","",编辑!AI1213)</f>
        <v/>
      </c>
      <c r="Y1213" s="109" t="str">
        <f>IF(编辑!AJ1213="","",编辑!AJ1213)</f>
        <v/>
      </c>
      <c r="Z1213" s="109" t="str">
        <f>IF(编辑!AK1213="","",编辑!AK1213)</f>
        <v/>
      </c>
      <c r="AA1213" s="109" t="str">
        <f>IF(编辑!AM1213="","",编辑!AM1213)</f>
        <v/>
      </c>
      <c r="AB1213" s="109" t="str">
        <f>IF(编辑!AN1213="","",编辑!AN1213)</f>
        <v/>
      </c>
      <c r="AC1213" s="111" t="str">
        <f>IF(编辑!AO1213="","",编辑!AO1213)</f>
        <v/>
      </c>
    </row>
    <row r="1214" spans="1:29">
      <c r="A1214" s="109">
        <f>IF(编辑!A1214="","",编辑!A1214)</f>
        <v>140481</v>
      </c>
      <c r="B1214" s="109" t="str">
        <f>IF(编辑!B1214="","",编辑!B1214)</f>
        <v>通缉任务</v>
      </c>
      <c r="C1214" s="109">
        <f>IF(编辑!I1214="","",编辑!I1214)</f>
        <v>860</v>
      </c>
      <c r="D1214" s="109">
        <f>IF(编辑!J1214="","",编辑!J1214)</f>
        <v>0</v>
      </c>
      <c r="E1214" s="109" t="str">
        <f>IF(编辑!K1214="","",编辑!K1214)</f>
        <v/>
      </c>
      <c r="F1214" s="109">
        <f>IF(编辑!L1214="","",编辑!L1214)</f>
        <v>3004</v>
      </c>
      <c r="G1214" s="109">
        <f>IF(编辑!N1214="","",编辑!N1214)</f>
        <v>1</v>
      </c>
      <c r="H1214" s="109">
        <f>IF(编辑!O1214="","",编辑!O1214)</f>
        <v>1</v>
      </c>
      <c r="I1214" s="109">
        <f>IF(编辑!P1214="","",编辑!P1214)</f>
        <v>100</v>
      </c>
      <c r="J1214" s="109">
        <f>IF(编辑!Q1214="","",编辑!Q1214)</f>
        <v>3104</v>
      </c>
      <c r="K1214" s="109">
        <f>IF(编辑!S1214="","",编辑!S1214)</f>
        <v>1</v>
      </c>
      <c r="L1214" s="109">
        <f>IF(编辑!T1214="","",编辑!T1214)</f>
        <v>1</v>
      </c>
      <c r="M1214" s="109">
        <f>IF(编辑!U1214="","",编辑!U1214)</f>
        <v>100</v>
      </c>
      <c r="N1214" s="109">
        <f>IF(编辑!V1214="","",编辑!V1214)</f>
        <v>3404</v>
      </c>
      <c r="O1214" s="109">
        <f>IF(编辑!X1214="","",编辑!X1214)</f>
        <v>1</v>
      </c>
      <c r="P1214" s="109">
        <f>IF(编辑!Y1214="","",编辑!Y1214)</f>
        <v>1</v>
      </c>
      <c r="Q1214" s="109">
        <f>IF(编辑!Z1214="","",编辑!Z1214)</f>
        <v>100</v>
      </c>
      <c r="R1214" s="109" t="str">
        <f>IF(编辑!AA1214="","",编辑!AA1214)</f>
        <v/>
      </c>
      <c r="S1214" s="109" t="str">
        <f>IF(编辑!AC1214="","",编辑!AC1214)</f>
        <v/>
      </c>
      <c r="T1214" s="109" t="str">
        <f>IF(编辑!AD1214="","",编辑!AD1214)</f>
        <v/>
      </c>
      <c r="U1214" s="109" t="str">
        <f>IF(编辑!AE1214="","",编辑!AE1214)</f>
        <v/>
      </c>
      <c r="V1214" s="109" t="str">
        <f>IF(编辑!AF1214="","",编辑!AF1214)</f>
        <v/>
      </c>
      <c r="W1214" s="109" t="str">
        <f>IF(编辑!AH1214="","",编辑!AH1214)</f>
        <v/>
      </c>
      <c r="X1214" s="109" t="str">
        <f>IF(编辑!AI1214="","",编辑!AI1214)</f>
        <v/>
      </c>
      <c r="Y1214" s="109" t="str">
        <f>IF(编辑!AJ1214="","",编辑!AJ1214)</f>
        <v/>
      </c>
      <c r="Z1214" s="109" t="str">
        <f>IF(编辑!AK1214="","",编辑!AK1214)</f>
        <v/>
      </c>
      <c r="AA1214" s="109" t="str">
        <f>IF(编辑!AM1214="","",编辑!AM1214)</f>
        <v/>
      </c>
      <c r="AB1214" s="109" t="str">
        <f>IF(编辑!AN1214="","",编辑!AN1214)</f>
        <v/>
      </c>
      <c r="AC1214" s="111" t="str">
        <f>IF(编辑!AO1214="","",编辑!AO1214)</f>
        <v/>
      </c>
    </row>
    <row r="1215" spans="1:29">
      <c r="A1215" s="109">
        <f>IF(编辑!A1215="","",编辑!A1215)</f>
        <v>140482</v>
      </c>
      <c r="B1215" s="109" t="str">
        <f>IF(编辑!B1215="","",编辑!B1215)</f>
        <v>通缉任务</v>
      </c>
      <c r="C1215" s="109">
        <f>IF(编辑!I1215="","",编辑!I1215)</f>
        <v>860</v>
      </c>
      <c r="D1215" s="109">
        <f>IF(编辑!J1215="","",编辑!J1215)</f>
        <v>0</v>
      </c>
      <c r="E1215" s="109" t="str">
        <f>IF(编辑!K1215="","",编辑!K1215)</f>
        <v/>
      </c>
      <c r="F1215" s="109">
        <f>IF(编辑!L1215="","",编辑!L1215)</f>
        <v>3004</v>
      </c>
      <c r="G1215" s="109">
        <f>IF(编辑!N1215="","",编辑!N1215)</f>
        <v>1</v>
      </c>
      <c r="H1215" s="109">
        <f>IF(编辑!O1215="","",编辑!O1215)</f>
        <v>1</v>
      </c>
      <c r="I1215" s="109">
        <f>IF(编辑!P1215="","",编辑!P1215)</f>
        <v>100</v>
      </c>
      <c r="J1215" s="109">
        <f>IF(编辑!Q1215="","",编辑!Q1215)</f>
        <v>3104</v>
      </c>
      <c r="K1215" s="109">
        <f>IF(编辑!S1215="","",编辑!S1215)</f>
        <v>1</v>
      </c>
      <c r="L1215" s="109">
        <f>IF(编辑!T1215="","",编辑!T1215)</f>
        <v>1</v>
      </c>
      <c r="M1215" s="109">
        <f>IF(编辑!U1215="","",编辑!U1215)</f>
        <v>100</v>
      </c>
      <c r="N1215" s="109">
        <f>IF(编辑!V1215="","",编辑!V1215)</f>
        <v>3404</v>
      </c>
      <c r="O1215" s="109">
        <f>IF(编辑!X1215="","",编辑!X1215)</f>
        <v>1</v>
      </c>
      <c r="P1215" s="109">
        <f>IF(编辑!Y1215="","",编辑!Y1215)</f>
        <v>1</v>
      </c>
      <c r="Q1215" s="109">
        <f>IF(编辑!Z1215="","",编辑!Z1215)</f>
        <v>100</v>
      </c>
      <c r="R1215" s="109" t="str">
        <f>IF(编辑!AA1215="","",编辑!AA1215)</f>
        <v/>
      </c>
      <c r="S1215" s="109" t="str">
        <f>IF(编辑!AC1215="","",编辑!AC1215)</f>
        <v/>
      </c>
      <c r="T1215" s="109" t="str">
        <f>IF(编辑!AD1215="","",编辑!AD1215)</f>
        <v/>
      </c>
      <c r="U1215" s="109" t="str">
        <f>IF(编辑!AE1215="","",编辑!AE1215)</f>
        <v/>
      </c>
      <c r="V1215" s="109" t="str">
        <f>IF(编辑!AF1215="","",编辑!AF1215)</f>
        <v/>
      </c>
      <c r="W1215" s="109" t="str">
        <f>IF(编辑!AH1215="","",编辑!AH1215)</f>
        <v/>
      </c>
      <c r="X1215" s="109" t="str">
        <f>IF(编辑!AI1215="","",编辑!AI1215)</f>
        <v/>
      </c>
      <c r="Y1215" s="109" t="str">
        <f>IF(编辑!AJ1215="","",编辑!AJ1215)</f>
        <v/>
      </c>
      <c r="Z1215" s="109" t="str">
        <f>IF(编辑!AK1215="","",编辑!AK1215)</f>
        <v/>
      </c>
      <c r="AA1215" s="109" t="str">
        <f>IF(编辑!AM1215="","",编辑!AM1215)</f>
        <v/>
      </c>
      <c r="AB1215" s="109" t="str">
        <f>IF(编辑!AN1215="","",编辑!AN1215)</f>
        <v/>
      </c>
      <c r="AC1215" s="111" t="str">
        <f>IF(编辑!AO1215="","",编辑!AO1215)</f>
        <v/>
      </c>
    </row>
    <row r="1216" spans="1:29">
      <c r="A1216" s="109">
        <f>IF(编辑!A1216="","",编辑!A1216)</f>
        <v>140483</v>
      </c>
      <c r="B1216" s="109" t="str">
        <f>IF(编辑!B1216="","",编辑!B1216)</f>
        <v>通缉任务</v>
      </c>
      <c r="C1216" s="109">
        <f>IF(编辑!I1216="","",编辑!I1216)</f>
        <v>860</v>
      </c>
      <c r="D1216" s="109">
        <f>IF(编辑!J1216="","",编辑!J1216)</f>
        <v>0</v>
      </c>
      <c r="E1216" s="109" t="str">
        <f>IF(编辑!K1216="","",编辑!K1216)</f>
        <v/>
      </c>
      <c r="F1216" s="109">
        <f>IF(编辑!L1216="","",编辑!L1216)</f>
        <v>3004</v>
      </c>
      <c r="G1216" s="109">
        <f>IF(编辑!N1216="","",编辑!N1216)</f>
        <v>1</v>
      </c>
      <c r="H1216" s="109">
        <f>IF(编辑!O1216="","",编辑!O1216)</f>
        <v>1</v>
      </c>
      <c r="I1216" s="109">
        <f>IF(编辑!P1216="","",编辑!P1216)</f>
        <v>100</v>
      </c>
      <c r="J1216" s="109">
        <f>IF(编辑!Q1216="","",编辑!Q1216)</f>
        <v>3104</v>
      </c>
      <c r="K1216" s="109">
        <f>IF(编辑!S1216="","",编辑!S1216)</f>
        <v>1</v>
      </c>
      <c r="L1216" s="109">
        <f>IF(编辑!T1216="","",编辑!T1216)</f>
        <v>1</v>
      </c>
      <c r="M1216" s="109">
        <f>IF(编辑!U1216="","",编辑!U1216)</f>
        <v>100</v>
      </c>
      <c r="N1216" s="109">
        <f>IF(编辑!V1216="","",编辑!V1216)</f>
        <v>3404</v>
      </c>
      <c r="O1216" s="109">
        <f>IF(编辑!X1216="","",编辑!X1216)</f>
        <v>1</v>
      </c>
      <c r="P1216" s="109">
        <f>IF(编辑!Y1216="","",编辑!Y1216)</f>
        <v>1</v>
      </c>
      <c r="Q1216" s="109">
        <f>IF(编辑!Z1216="","",编辑!Z1216)</f>
        <v>100</v>
      </c>
      <c r="R1216" s="109" t="str">
        <f>IF(编辑!AA1216="","",编辑!AA1216)</f>
        <v/>
      </c>
      <c r="S1216" s="109" t="str">
        <f>IF(编辑!AC1216="","",编辑!AC1216)</f>
        <v/>
      </c>
      <c r="T1216" s="109" t="str">
        <f>IF(编辑!AD1216="","",编辑!AD1216)</f>
        <v/>
      </c>
      <c r="U1216" s="109" t="str">
        <f>IF(编辑!AE1216="","",编辑!AE1216)</f>
        <v/>
      </c>
      <c r="V1216" s="109" t="str">
        <f>IF(编辑!AF1216="","",编辑!AF1216)</f>
        <v/>
      </c>
      <c r="W1216" s="109" t="str">
        <f>IF(编辑!AH1216="","",编辑!AH1216)</f>
        <v/>
      </c>
      <c r="X1216" s="109" t="str">
        <f>IF(编辑!AI1216="","",编辑!AI1216)</f>
        <v/>
      </c>
      <c r="Y1216" s="109" t="str">
        <f>IF(编辑!AJ1216="","",编辑!AJ1216)</f>
        <v/>
      </c>
      <c r="Z1216" s="109" t="str">
        <f>IF(编辑!AK1216="","",编辑!AK1216)</f>
        <v/>
      </c>
      <c r="AA1216" s="109" t="str">
        <f>IF(编辑!AM1216="","",编辑!AM1216)</f>
        <v/>
      </c>
      <c r="AB1216" s="109" t="str">
        <f>IF(编辑!AN1216="","",编辑!AN1216)</f>
        <v/>
      </c>
      <c r="AC1216" s="111" t="str">
        <f>IF(编辑!AO1216="","",编辑!AO1216)</f>
        <v/>
      </c>
    </row>
    <row r="1217" spans="1:29">
      <c r="A1217" s="109">
        <f>IF(编辑!A1217="","",编辑!A1217)</f>
        <v>140484</v>
      </c>
      <c r="B1217" s="109" t="str">
        <f>IF(编辑!B1217="","",编辑!B1217)</f>
        <v>通缉任务</v>
      </c>
      <c r="C1217" s="109">
        <f>IF(编辑!I1217="","",编辑!I1217)</f>
        <v>860</v>
      </c>
      <c r="D1217" s="109">
        <f>IF(编辑!J1217="","",编辑!J1217)</f>
        <v>0</v>
      </c>
      <c r="E1217" s="109" t="str">
        <f>IF(编辑!K1217="","",编辑!K1217)</f>
        <v/>
      </c>
      <c r="F1217" s="109">
        <f>IF(编辑!L1217="","",编辑!L1217)</f>
        <v>3004</v>
      </c>
      <c r="G1217" s="109">
        <f>IF(编辑!N1217="","",编辑!N1217)</f>
        <v>1</v>
      </c>
      <c r="H1217" s="109">
        <f>IF(编辑!O1217="","",编辑!O1217)</f>
        <v>1</v>
      </c>
      <c r="I1217" s="109">
        <f>IF(编辑!P1217="","",编辑!P1217)</f>
        <v>100</v>
      </c>
      <c r="J1217" s="109">
        <f>IF(编辑!Q1217="","",编辑!Q1217)</f>
        <v>3104</v>
      </c>
      <c r="K1217" s="109">
        <f>IF(编辑!S1217="","",编辑!S1217)</f>
        <v>1</v>
      </c>
      <c r="L1217" s="109">
        <f>IF(编辑!T1217="","",编辑!T1217)</f>
        <v>1</v>
      </c>
      <c r="M1217" s="109">
        <f>IF(编辑!U1217="","",编辑!U1217)</f>
        <v>100</v>
      </c>
      <c r="N1217" s="109">
        <f>IF(编辑!V1217="","",编辑!V1217)</f>
        <v>3404</v>
      </c>
      <c r="O1217" s="109">
        <f>IF(编辑!X1217="","",编辑!X1217)</f>
        <v>1</v>
      </c>
      <c r="P1217" s="109">
        <f>IF(编辑!Y1217="","",编辑!Y1217)</f>
        <v>1</v>
      </c>
      <c r="Q1217" s="109">
        <f>IF(编辑!Z1217="","",编辑!Z1217)</f>
        <v>100</v>
      </c>
      <c r="R1217" s="109" t="str">
        <f>IF(编辑!AA1217="","",编辑!AA1217)</f>
        <v/>
      </c>
      <c r="S1217" s="109" t="str">
        <f>IF(编辑!AC1217="","",编辑!AC1217)</f>
        <v/>
      </c>
      <c r="T1217" s="109" t="str">
        <f>IF(编辑!AD1217="","",编辑!AD1217)</f>
        <v/>
      </c>
      <c r="U1217" s="109" t="str">
        <f>IF(编辑!AE1217="","",编辑!AE1217)</f>
        <v/>
      </c>
      <c r="V1217" s="109" t="str">
        <f>IF(编辑!AF1217="","",编辑!AF1217)</f>
        <v/>
      </c>
      <c r="W1217" s="109" t="str">
        <f>IF(编辑!AH1217="","",编辑!AH1217)</f>
        <v/>
      </c>
      <c r="X1217" s="109" t="str">
        <f>IF(编辑!AI1217="","",编辑!AI1217)</f>
        <v/>
      </c>
      <c r="Y1217" s="109" t="str">
        <f>IF(编辑!AJ1217="","",编辑!AJ1217)</f>
        <v/>
      </c>
      <c r="Z1217" s="109" t="str">
        <f>IF(编辑!AK1217="","",编辑!AK1217)</f>
        <v/>
      </c>
      <c r="AA1217" s="109" t="str">
        <f>IF(编辑!AM1217="","",编辑!AM1217)</f>
        <v/>
      </c>
      <c r="AB1217" s="109" t="str">
        <f>IF(编辑!AN1217="","",编辑!AN1217)</f>
        <v/>
      </c>
      <c r="AC1217" s="111" t="str">
        <f>IF(编辑!AO1217="","",编辑!AO1217)</f>
        <v/>
      </c>
    </row>
    <row r="1218" spans="1:29">
      <c r="A1218" s="109">
        <f>IF(编辑!A1218="","",编辑!A1218)</f>
        <v>140485</v>
      </c>
      <c r="B1218" s="109" t="str">
        <f>IF(编辑!B1218="","",编辑!B1218)</f>
        <v>通缉任务</v>
      </c>
      <c r="C1218" s="109">
        <f>IF(编辑!I1218="","",编辑!I1218)</f>
        <v>860</v>
      </c>
      <c r="D1218" s="109">
        <f>IF(编辑!J1218="","",编辑!J1218)</f>
        <v>0</v>
      </c>
      <c r="E1218" s="109" t="str">
        <f>IF(编辑!K1218="","",编辑!K1218)</f>
        <v/>
      </c>
      <c r="F1218" s="109">
        <f>IF(编辑!L1218="","",编辑!L1218)</f>
        <v>3004</v>
      </c>
      <c r="G1218" s="109">
        <f>IF(编辑!N1218="","",编辑!N1218)</f>
        <v>1</v>
      </c>
      <c r="H1218" s="109">
        <f>IF(编辑!O1218="","",编辑!O1218)</f>
        <v>1</v>
      </c>
      <c r="I1218" s="109">
        <f>IF(编辑!P1218="","",编辑!P1218)</f>
        <v>100</v>
      </c>
      <c r="J1218" s="109">
        <f>IF(编辑!Q1218="","",编辑!Q1218)</f>
        <v>3104</v>
      </c>
      <c r="K1218" s="109">
        <f>IF(编辑!S1218="","",编辑!S1218)</f>
        <v>1</v>
      </c>
      <c r="L1218" s="109">
        <f>IF(编辑!T1218="","",编辑!T1218)</f>
        <v>1</v>
      </c>
      <c r="M1218" s="109">
        <f>IF(编辑!U1218="","",编辑!U1218)</f>
        <v>100</v>
      </c>
      <c r="N1218" s="109">
        <f>IF(编辑!V1218="","",编辑!V1218)</f>
        <v>3404</v>
      </c>
      <c r="O1218" s="109">
        <f>IF(编辑!X1218="","",编辑!X1218)</f>
        <v>1</v>
      </c>
      <c r="P1218" s="109">
        <f>IF(编辑!Y1218="","",编辑!Y1218)</f>
        <v>1</v>
      </c>
      <c r="Q1218" s="109">
        <f>IF(编辑!Z1218="","",编辑!Z1218)</f>
        <v>100</v>
      </c>
      <c r="R1218" s="109" t="str">
        <f>IF(编辑!AA1218="","",编辑!AA1218)</f>
        <v/>
      </c>
      <c r="S1218" s="109" t="str">
        <f>IF(编辑!AC1218="","",编辑!AC1218)</f>
        <v/>
      </c>
      <c r="T1218" s="109" t="str">
        <f>IF(编辑!AD1218="","",编辑!AD1218)</f>
        <v/>
      </c>
      <c r="U1218" s="109" t="str">
        <f>IF(编辑!AE1218="","",编辑!AE1218)</f>
        <v/>
      </c>
      <c r="V1218" s="109" t="str">
        <f>IF(编辑!AF1218="","",编辑!AF1218)</f>
        <v/>
      </c>
      <c r="W1218" s="109" t="str">
        <f>IF(编辑!AH1218="","",编辑!AH1218)</f>
        <v/>
      </c>
      <c r="X1218" s="109" t="str">
        <f>IF(编辑!AI1218="","",编辑!AI1218)</f>
        <v/>
      </c>
      <c r="Y1218" s="109" t="str">
        <f>IF(编辑!AJ1218="","",编辑!AJ1218)</f>
        <v/>
      </c>
      <c r="Z1218" s="109" t="str">
        <f>IF(编辑!AK1218="","",编辑!AK1218)</f>
        <v/>
      </c>
      <c r="AA1218" s="109" t="str">
        <f>IF(编辑!AM1218="","",编辑!AM1218)</f>
        <v/>
      </c>
      <c r="AB1218" s="109" t="str">
        <f>IF(编辑!AN1218="","",编辑!AN1218)</f>
        <v/>
      </c>
      <c r="AC1218" s="111" t="str">
        <f>IF(编辑!AO1218="","",编辑!AO1218)</f>
        <v/>
      </c>
    </row>
    <row r="1219" spans="1:29">
      <c r="A1219" s="109">
        <f>IF(编辑!A1219="","",编辑!A1219)</f>
        <v>140486</v>
      </c>
      <c r="B1219" s="109" t="str">
        <f>IF(编辑!B1219="","",编辑!B1219)</f>
        <v>通缉任务</v>
      </c>
      <c r="C1219" s="109">
        <f>IF(编辑!I1219="","",编辑!I1219)</f>
        <v>860</v>
      </c>
      <c r="D1219" s="109">
        <f>IF(编辑!J1219="","",编辑!J1219)</f>
        <v>0</v>
      </c>
      <c r="E1219" s="109" t="str">
        <f>IF(编辑!K1219="","",编辑!K1219)</f>
        <v/>
      </c>
      <c r="F1219" s="109">
        <f>IF(编辑!L1219="","",编辑!L1219)</f>
        <v>3004</v>
      </c>
      <c r="G1219" s="109">
        <f>IF(编辑!N1219="","",编辑!N1219)</f>
        <v>1</v>
      </c>
      <c r="H1219" s="109">
        <f>IF(编辑!O1219="","",编辑!O1219)</f>
        <v>1</v>
      </c>
      <c r="I1219" s="109">
        <f>IF(编辑!P1219="","",编辑!P1219)</f>
        <v>100</v>
      </c>
      <c r="J1219" s="109">
        <f>IF(编辑!Q1219="","",编辑!Q1219)</f>
        <v>3104</v>
      </c>
      <c r="K1219" s="109">
        <f>IF(编辑!S1219="","",编辑!S1219)</f>
        <v>1</v>
      </c>
      <c r="L1219" s="109">
        <f>IF(编辑!T1219="","",编辑!T1219)</f>
        <v>1</v>
      </c>
      <c r="M1219" s="109">
        <f>IF(编辑!U1219="","",编辑!U1219)</f>
        <v>100</v>
      </c>
      <c r="N1219" s="109">
        <f>IF(编辑!V1219="","",编辑!V1219)</f>
        <v>3404</v>
      </c>
      <c r="O1219" s="109">
        <f>IF(编辑!X1219="","",编辑!X1219)</f>
        <v>1</v>
      </c>
      <c r="P1219" s="109">
        <f>IF(编辑!Y1219="","",编辑!Y1219)</f>
        <v>1</v>
      </c>
      <c r="Q1219" s="109">
        <f>IF(编辑!Z1219="","",编辑!Z1219)</f>
        <v>100</v>
      </c>
      <c r="R1219" s="109" t="str">
        <f>IF(编辑!AA1219="","",编辑!AA1219)</f>
        <v/>
      </c>
      <c r="S1219" s="109" t="str">
        <f>IF(编辑!AC1219="","",编辑!AC1219)</f>
        <v/>
      </c>
      <c r="T1219" s="109" t="str">
        <f>IF(编辑!AD1219="","",编辑!AD1219)</f>
        <v/>
      </c>
      <c r="U1219" s="109" t="str">
        <f>IF(编辑!AE1219="","",编辑!AE1219)</f>
        <v/>
      </c>
      <c r="V1219" s="109" t="str">
        <f>IF(编辑!AF1219="","",编辑!AF1219)</f>
        <v/>
      </c>
      <c r="W1219" s="109" t="str">
        <f>IF(编辑!AH1219="","",编辑!AH1219)</f>
        <v/>
      </c>
      <c r="X1219" s="109" t="str">
        <f>IF(编辑!AI1219="","",编辑!AI1219)</f>
        <v/>
      </c>
      <c r="Y1219" s="109" t="str">
        <f>IF(编辑!AJ1219="","",编辑!AJ1219)</f>
        <v/>
      </c>
      <c r="Z1219" s="109" t="str">
        <f>IF(编辑!AK1219="","",编辑!AK1219)</f>
        <v/>
      </c>
      <c r="AA1219" s="109" t="str">
        <f>IF(编辑!AM1219="","",编辑!AM1219)</f>
        <v/>
      </c>
      <c r="AB1219" s="109" t="str">
        <f>IF(编辑!AN1219="","",编辑!AN1219)</f>
        <v/>
      </c>
      <c r="AC1219" s="111" t="str">
        <f>IF(编辑!AO1219="","",编辑!AO1219)</f>
        <v/>
      </c>
    </row>
    <row r="1220" spans="1:29">
      <c r="A1220" s="109">
        <f>IF(编辑!A1220="","",编辑!A1220)</f>
        <v>140487</v>
      </c>
      <c r="B1220" s="109" t="str">
        <f>IF(编辑!B1220="","",编辑!B1220)</f>
        <v>通缉任务</v>
      </c>
      <c r="C1220" s="109">
        <f>IF(编辑!I1220="","",编辑!I1220)</f>
        <v>860</v>
      </c>
      <c r="D1220" s="109">
        <f>IF(编辑!J1220="","",编辑!J1220)</f>
        <v>0</v>
      </c>
      <c r="E1220" s="109" t="str">
        <f>IF(编辑!K1220="","",编辑!K1220)</f>
        <v/>
      </c>
      <c r="F1220" s="109">
        <f>IF(编辑!L1220="","",编辑!L1220)</f>
        <v>3004</v>
      </c>
      <c r="G1220" s="109">
        <f>IF(编辑!N1220="","",编辑!N1220)</f>
        <v>1</v>
      </c>
      <c r="H1220" s="109">
        <f>IF(编辑!O1220="","",编辑!O1220)</f>
        <v>1</v>
      </c>
      <c r="I1220" s="109">
        <f>IF(编辑!P1220="","",编辑!P1220)</f>
        <v>100</v>
      </c>
      <c r="J1220" s="109">
        <f>IF(编辑!Q1220="","",编辑!Q1220)</f>
        <v>3104</v>
      </c>
      <c r="K1220" s="109">
        <f>IF(编辑!S1220="","",编辑!S1220)</f>
        <v>1</v>
      </c>
      <c r="L1220" s="109">
        <f>IF(编辑!T1220="","",编辑!T1220)</f>
        <v>1</v>
      </c>
      <c r="M1220" s="109">
        <f>IF(编辑!U1220="","",编辑!U1220)</f>
        <v>100</v>
      </c>
      <c r="N1220" s="109">
        <f>IF(编辑!V1220="","",编辑!V1220)</f>
        <v>3404</v>
      </c>
      <c r="O1220" s="109">
        <f>IF(编辑!X1220="","",编辑!X1220)</f>
        <v>1</v>
      </c>
      <c r="P1220" s="109">
        <f>IF(编辑!Y1220="","",编辑!Y1220)</f>
        <v>1</v>
      </c>
      <c r="Q1220" s="109">
        <f>IF(编辑!Z1220="","",编辑!Z1220)</f>
        <v>100</v>
      </c>
      <c r="R1220" s="109" t="str">
        <f>IF(编辑!AA1220="","",编辑!AA1220)</f>
        <v/>
      </c>
      <c r="S1220" s="109" t="str">
        <f>IF(编辑!AC1220="","",编辑!AC1220)</f>
        <v/>
      </c>
      <c r="T1220" s="109" t="str">
        <f>IF(编辑!AD1220="","",编辑!AD1220)</f>
        <v/>
      </c>
      <c r="U1220" s="109" t="str">
        <f>IF(编辑!AE1220="","",编辑!AE1220)</f>
        <v/>
      </c>
      <c r="V1220" s="109" t="str">
        <f>IF(编辑!AF1220="","",编辑!AF1220)</f>
        <v/>
      </c>
      <c r="W1220" s="109" t="str">
        <f>IF(编辑!AH1220="","",编辑!AH1220)</f>
        <v/>
      </c>
      <c r="X1220" s="109" t="str">
        <f>IF(编辑!AI1220="","",编辑!AI1220)</f>
        <v/>
      </c>
      <c r="Y1220" s="109" t="str">
        <f>IF(编辑!AJ1220="","",编辑!AJ1220)</f>
        <v/>
      </c>
      <c r="Z1220" s="109" t="str">
        <f>IF(编辑!AK1220="","",编辑!AK1220)</f>
        <v/>
      </c>
      <c r="AA1220" s="109" t="str">
        <f>IF(编辑!AM1220="","",编辑!AM1220)</f>
        <v/>
      </c>
      <c r="AB1220" s="109" t="str">
        <f>IF(编辑!AN1220="","",编辑!AN1220)</f>
        <v/>
      </c>
      <c r="AC1220" s="111" t="str">
        <f>IF(编辑!AO1220="","",编辑!AO1220)</f>
        <v/>
      </c>
    </row>
    <row r="1221" spans="1:29">
      <c r="A1221" s="109">
        <f>IF(编辑!A1221="","",编辑!A1221)</f>
        <v>140488</v>
      </c>
      <c r="B1221" s="109" t="str">
        <f>IF(编辑!B1221="","",编辑!B1221)</f>
        <v>通缉任务</v>
      </c>
      <c r="C1221" s="109">
        <f>IF(编辑!I1221="","",编辑!I1221)</f>
        <v>860</v>
      </c>
      <c r="D1221" s="109">
        <f>IF(编辑!J1221="","",编辑!J1221)</f>
        <v>0</v>
      </c>
      <c r="E1221" s="109" t="str">
        <f>IF(编辑!K1221="","",编辑!K1221)</f>
        <v/>
      </c>
      <c r="F1221" s="109">
        <f>IF(编辑!L1221="","",编辑!L1221)</f>
        <v>3004</v>
      </c>
      <c r="G1221" s="109">
        <f>IF(编辑!N1221="","",编辑!N1221)</f>
        <v>1</v>
      </c>
      <c r="H1221" s="109">
        <f>IF(编辑!O1221="","",编辑!O1221)</f>
        <v>1</v>
      </c>
      <c r="I1221" s="109">
        <f>IF(编辑!P1221="","",编辑!P1221)</f>
        <v>100</v>
      </c>
      <c r="J1221" s="109">
        <f>IF(编辑!Q1221="","",编辑!Q1221)</f>
        <v>3104</v>
      </c>
      <c r="K1221" s="109">
        <f>IF(编辑!S1221="","",编辑!S1221)</f>
        <v>1</v>
      </c>
      <c r="L1221" s="109">
        <f>IF(编辑!T1221="","",编辑!T1221)</f>
        <v>1</v>
      </c>
      <c r="M1221" s="109">
        <f>IF(编辑!U1221="","",编辑!U1221)</f>
        <v>100</v>
      </c>
      <c r="N1221" s="109">
        <f>IF(编辑!V1221="","",编辑!V1221)</f>
        <v>3404</v>
      </c>
      <c r="O1221" s="109">
        <f>IF(编辑!X1221="","",编辑!X1221)</f>
        <v>1</v>
      </c>
      <c r="P1221" s="109">
        <f>IF(编辑!Y1221="","",编辑!Y1221)</f>
        <v>1</v>
      </c>
      <c r="Q1221" s="109">
        <f>IF(编辑!Z1221="","",编辑!Z1221)</f>
        <v>100</v>
      </c>
      <c r="R1221" s="109" t="str">
        <f>IF(编辑!AA1221="","",编辑!AA1221)</f>
        <v/>
      </c>
      <c r="S1221" s="109" t="str">
        <f>IF(编辑!AC1221="","",编辑!AC1221)</f>
        <v/>
      </c>
      <c r="T1221" s="109" t="str">
        <f>IF(编辑!AD1221="","",编辑!AD1221)</f>
        <v/>
      </c>
      <c r="U1221" s="109" t="str">
        <f>IF(编辑!AE1221="","",编辑!AE1221)</f>
        <v/>
      </c>
      <c r="V1221" s="109" t="str">
        <f>IF(编辑!AF1221="","",编辑!AF1221)</f>
        <v/>
      </c>
      <c r="W1221" s="109" t="str">
        <f>IF(编辑!AH1221="","",编辑!AH1221)</f>
        <v/>
      </c>
      <c r="X1221" s="109" t="str">
        <f>IF(编辑!AI1221="","",编辑!AI1221)</f>
        <v/>
      </c>
      <c r="Y1221" s="109" t="str">
        <f>IF(编辑!AJ1221="","",编辑!AJ1221)</f>
        <v/>
      </c>
      <c r="Z1221" s="109" t="str">
        <f>IF(编辑!AK1221="","",编辑!AK1221)</f>
        <v/>
      </c>
      <c r="AA1221" s="109" t="str">
        <f>IF(编辑!AM1221="","",编辑!AM1221)</f>
        <v/>
      </c>
      <c r="AB1221" s="109" t="str">
        <f>IF(编辑!AN1221="","",编辑!AN1221)</f>
        <v/>
      </c>
      <c r="AC1221" s="111" t="str">
        <f>IF(编辑!AO1221="","",编辑!AO1221)</f>
        <v/>
      </c>
    </row>
    <row r="1222" spans="1:29">
      <c r="A1222" s="109">
        <f>IF(编辑!A1222="","",编辑!A1222)</f>
        <v>140489</v>
      </c>
      <c r="B1222" s="109" t="str">
        <f>IF(编辑!B1222="","",编辑!B1222)</f>
        <v>通缉任务</v>
      </c>
      <c r="C1222" s="109">
        <f>IF(编辑!I1222="","",编辑!I1222)</f>
        <v>860</v>
      </c>
      <c r="D1222" s="109">
        <f>IF(编辑!J1222="","",编辑!J1222)</f>
        <v>0</v>
      </c>
      <c r="E1222" s="109" t="str">
        <f>IF(编辑!K1222="","",编辑!K1222)</f>
        <v/>
      </c>
      <c r="F1222" s="109">
        <f>IF(编辑!L1222="","",编辑!L1222)</f>
        <v>3004</v>
      </c>
      <c r="G1222" s="109">
        <f>IF(编辑!N1222="","",编辑!N1222)</f>
        <v>1</v>
      </c>
      <c r="H1222" s="109">
        <f>IF(编辑!O1222="","",编辑!O1222)</f>
        <v>1</v>
      </c>
      <c r="I1222" s="109">
        <f>IF(编辑!P1222="","",编辑!P1222)</f>
        <v>100</v>
      </c>
      <c r="J1222" s="109">
        <f>IF(编辑!Q1222="","",编辑!Q1222)</f>
        <v>3104</v>
      </c>
      <c r="K1222" s="109">
        <f>IF(编辑!S1222="","",编辑!S1222)</f>
        <v>1</v>
      </c>
      <c r="L1222" s="109">
        <f>IF(编辑!T1222="","",编辑!T1222)</f>
        <v>1</v>
      </c>
      <c r="M1222" s="109">
        <f>IF(编辑!U1222="","",编辑!U1222)</f>
        <v>100</v>
      </c>
      <c r="N1222" s="109">
        <f>IF(编辑!V1222="","",编辑!V1222)</f>
        <v>3404</v>
      </c>
      <c r="O1222" s="109">
        <f>IF(编辑!X1222="","",编辑!X1222)</f>
        <v>1</v>
      </c>
      <c r="P1222" s="109">
        <f>IF(编辑!Y1222="","",编辑!Y1222)</f>
        <v>1</v>
      </c>
      <c r="Q1222" s="109">
        <f>IF(编辑!Z1222="","",编辑!Z1222)</f>
        <v>100</v>
      </c>
      <c r="R1222" s="109" t="str">
        <f>IF(编辑!AA1222="","",编辑!AA1222)</f>
        <v/>
      </c>
      <c r="S1222" s="109" t="str">
        <f>IF(编辑!AC1222="","",编辑!AC1222)</f>
        <v/>
      </c>
      <c r="T1222" s="109" t="str">
        <f>IF(编辑!AD1222="","",编辑!AD1222)</f>
        <v/>
      </c>
      <c r="U1222" s="109" t="str">
        <f>IF(编辑!AE1222="","",编辑!AE1222)</f>
        <v/>
      </c>
      <c r="V1222" s="109" t="str">
        <f>IF(编辑!AF1222="","",编辑!AF1222)</f>
        <v/>
      </c>
      <c r="W1222" s="109" t="str">
        <f>IF(编辑!AH1222="","",编辑!AH1222)</f>
        <v/>
      </c>
      <c r="X1222" s="109" t="str">
        <f>IF(编辑!AI1222="","",编辑!AI1222)</f>
        <v/>
      </c>
      <c r="Y1222" s="109" t="str">
        <f>IF(编辑!AJ1222="","",编辑!AJ1222)</f>
        <v/>
      </c>
      <c r="Z1222" s="109" t="str">
        <f>IF(编辑!AK1222="","",编辑!AK1222)</f>
        <v/>
      </c>
      <c r="AA1222" s="109" t="str">
        <f>IF(编辑!AM1222="","",编辑!AM1222)</f>
        <v/>
      </c>
      <c r="AB1222" s="109" t="str">
        <f>IF(编辑!AN1222="","",编辑!AN1222)</f>
        <v/>
      </c>
      <c r="AC1222" s="111" t="str">
        <f>IF(编辑!AO1222="","",编辑!AO1222)</f>
        <v/>
      </c>
    </row>
    <row r="1223" spans="1:29">
      <c r="A1223" s="109">
        <f>IF(编辑!A1223="","",编辑!A1223)</f>
        <v>140490</v>
      </c>
      <c r="B1223" s="109" t="str">
        <f>IF(编辑!B1223="","",编辑!B1223)</f>
        <v>通缉任务</v>
      </c>
      <c r="C1223" s="109">
        <f>IF(编辑!I1223="","",编辑!I1223)</f>
        <v>860</v>
      </c>
      <c r="D1223" s="109">
        <f>IF(编辑!J1223="","",编辑!J1223)</f>
        <v>0</v>
      </c>
      <c r="E1223" s="109" t="str">
        <f>IF(编辑!K1223="","",编辑!K1223)</f>
        <v/>
      </c>
      <c r="F1223" s="109">
        <f>IF(编辑!L1223="","",编辑!L1223)</f>
        <v>3004</v>
      </c>
      <c r="G1223" s="109">
        <f>IF(编辑!N1223="","",编辑!N1223)</f>
        <v>1</v>
      </c>
      <c r="H1223" s="109">
        <f>IF(编辑!O1223="","",编辑!O1223)</f>
        <v>1</v>
      </c>
      <c r="I1223" s="109">
        <f>IF(编辑!P1223="","",编辑!P1223)</f>
        <v>100</v>
      </c>
      <c r="J1223" s="109">
        <f>IF(编辑!Q1223="","",编辑!Q1223)</f>
        <v>3104</v>
      </c>
      <c r="K1223" s="109">
        <f>IF(编辑!S1223="","",编辑!S1223)</f>
        <v>1</v>
      </c>
      <c r="L1223" s="109">
        <f>IF(编辑!T1223="","",编辑!T1223)</f>
        <v>1</v>
      </c>
      <c r="M1223" s="109">
        <f>IF(编辑!U1223="","",编辑!U1223)</f>
        <v>100</v>
      </c>
      <c r="N1223" s="109">
        <f>IF(编辑!V1223="","",编辑!V1223)</f>
        <v>3404</v>
      </c>
      <c r="O1223" s="109">
        <f>IF(编辑!X1223="","",编辑!X1223)</f>
        <v>1</v>
      </c>
      <c r="P1223" s="109">
        <f>IF(编辑!Y1223="","",编辑!Y1223)</f>
        <v>1</v>
      </c>
      <c r="Q1223" s="109">
        <f>IF(编辑!Z1223="","",编辑!Z1223)</f>
        <v>100</v>
      </c>
      <c r="R1223" s="109" t="str">
        <f>IF(编辑!AA1223="","",编辑!AA1223)</f>
        <v/>
      </c>
      <c r="S1223" s="109" t="str">
        <f>IF(编辑!AC1223="","",编辑!AC1223)</f>
        <v/>
      </c>
      <c r="T1223" s="109" t="str">
        <f>IF(编辑!AD1223="","",编辑!AD1223)</f>
        <v/>
      </c>
      <c r="U1223" s="109" t="str">
        <f>IF(编辑!AE1223="","",编辑!AE1223)</f>
        <v/>
      </c>
      <c r="V1223" s="109" t="str">
        <f>IF(编辑!AF1223="","",编辑!AF1223)</f>
        <v/>
      </c>
      <c r="W1223" s="109" t="str">
        <f>IF(编辑!AH1223="","",编辑!AH1223)</f>
        <v/>
      </c>
      <c r="X1223" s="109" t="str">
        <f>IF(编辑!AI1223="","",编辑!AI1223)</f>
        <v/>
      </c>
      <c r="Y1223" s="109" t="str">
        <f>IF(编辑!AJ1223="","",编辑!AJ1223)</f>
        <v/>
      </c>
      <c r="Z1223" s="109" t="str">
        <f>IF(编辑!AK1223="","",编辑!AK1223)</f>
        <v/>
      </c>
      <c r="AA1223" s="109" t="str">
        <f>IF(编辑!AM1223="","",编辑!AM1223)</f>
        <v/>
      </c>
      <c r="AB1223" s="109" t="str">
        <f>IF(编辑!AN1223="","",编辑!AN1223)</f>
        <v/>
      </c>
      <c r="AC1223" s="111" t="str">
        <f>IF(编辑!AO1223="","",编辑!AO1223)</f>
        <v/>
      </c>
    </row>
    <row r="1224" spans="1:29">
      <c r="A1224" s="109">
        <f>IF(编辑!A1224="","",编辑!A1224)</f>
        <v>140491</v>
      </c>
      <c r="B1224" s="109" t="str">
        <f>IF(编辑!B1224="","",编辑!B1224)</f>
        <v>通缉任务</v>
      </c>
      <c r="C1224" s="109">
        <f>IF(编辑!I1224="","",编辑!I1224)</f>
        <v>860</v>
      </c>
      <c r="D1224" s="109">
        <f>IF(编辑!J1224="","",编辑!J1224)</f>
        <v>0</v>
      </c>
      <c r="E1224" s="109" t="str">
        <f>IF(编辑!K1224="","",编辑!K1224)</f>
        <v/>
      </c>
      <c r="F1224" s="109">
        <f>IF(编辑!L1224="","",编辑!L1224)</f>
        <v>3004</v>
      </c>
      <c r="G1224" s="109">
        <f>IF(编辑!N1224="","",编辑!N1224)</f>
        <v>1</v>
      </c>
      <c r="H1224" s="109">
        <f>IF(编辑!O1224="","",编辑!O1224)</f>
        <v>1</v>
      </c>
      <c r="I1224" s="109">
        <f>IF(编辑!P1224="","",编辑!P1224)</f>
        <v>100</v>
      </c>
      <c r="J1224" s="109">
        <f>IF(编辑!Q1224="","",编辑!Q1224)</f>
        <v>3104</v>
      </c>
      <c r="K1224" s="109">
        <f>IF(编辑!S1224="","",编辑!S1224)</f>
        <v>1</v>
      </c>
      <c r="L1224" s="109">
        <f>IF(编辑!T1224="","",编辑!T1224)</f>
        <v>1</v>
      </c>
      <c r="M1224" s="109">
        <f>IF(编辑!U1224="","",编辑!U1224)</f>
        <v>100</v>
      </c>
      <c r="N1224" s="109">
        <f>IF(编辑!V1224="","",编辑!V1224)</f>
        <v>3404</v>
      </c>
      <c r="O1224" s="109">
        <f>IF(编辑!X1224="","",编辑!X1224)</f>
        <v>1</v>
      </c>
      <c r="P1224" s="109">
        <f>IF(编辑!Y1224="","",编辑!Y1224)</f>
        <v>1</v>
      </c>
      <c r="Q1224" s="109">
        <f>IF(编辑!Z1224="","",编辑!Z1224)</f>
        <v>100</v>
      </c>
      <c r="R1224" s="109" t="str">
        <f>IF(编辑!AA1224="","",编辑!AA1224)</f>
        <v/>
      </c>
      <c r="S1224" s="109" t="str">
        <f>IF(编辑!AC1224="","",编辑!AC1224)</f>
        <v/>
      </c>
      <c r="T1224" s="109" t="str">
        <f>IF(编辑!AD1224="","",编辑!AD1224)</f>
        <v/>
      </c>
      <c r="U1224" s="109" t="str">
        <f>IF(编辑!AE1224="","",编辑!AE1224)</f>
        <v/>
      </c>
      <c r="V1224" s="109" t="str">
        <f>IF(编辑!AF1224="","",编辑!AF1224)</f>
        <v/>
      </c>
      <c r="W1224" s="109" t="str">
        <f>IF(编辑!AH1224="","",编辑!AH1224)</f>
        <v/>
      </c>
      <c r="X1224" s="109" t="str">
        <f>IF(编辑!AI1224="","",编辑!AI1224)</f>
        <v/>
      </c>
      <c r="Y1224" s="109" t="str">
        <f>IF(编辑!AJ1224="","",编辑!AJ1224)</f>
        <v/>
      </c>
      <c r="Z1224" s="109" t="str">
        <f>IF(编辑!AK1224="","",编辑!AK1224)</f>
        <v/>
      </c>
      <c r="AA1224" s="109" t="str">
        <f>IF(编辑!AM1224="","",编辑!AM1224)</f>
        <v/>
      </c>
      <c r="AB1224" s="109" t="str">
        <f>IF(编辑!AN1224="","",编辑!AN1224)</f>
        <v/>
      </c>
      <c r="AC1224" s="111" t="str">
        <f>IF(编辑!AO1224="","",编辑!AO1224)</f>
        <v/>
      </c>
    </row>
    <row r="1225" spans="1:29">
      <c r="A1225" s="109">
        <f>IF(编辑!A1225="","",编辑!A1225)</f>
        <v>140492</v>
      </c>
      <c r="B1225" s="109" t="str">
        <f>IF(编辑!B1225="","",编辑!B1225)</f>
        <v>通缉任务</v>
      </c>
      <c r="C1225" s="109">
        <f>IF(编辑!I1225="","",编辑!I1225)</f>
        <v>860</v>
      </c>
      <c r="D1225" s="109">
        <f>IF(编辑!J1225="","",编辑!J1225)</f>
        <v>0</v>
      </c>
      <c r="E1225" s="109" t="str">
        <f>IF(编辑!K1225="","",编辑!K1225)</f>
        <v/>
      </c>
      <c r="F1225" s="109">
        <f>IF(编辑!L1225="","",编辑!L1225)</f>
        <v>3004</v>
      </c>
      <c r="G1225" s="109">
        <f>IF(编辑!N1225="","",编辑!N1225)</f>
        <v>1</v>
      </c>
      <c r="H1225" s="109">
        <f>IF(编辑!O1225="","",编辑!O1225)</f>
        <v>1</v>
      </c>
      <c r="I1225" s="109">
        <f>IF(编辑!P1225="","",编辑!P1225)</f>
        <v>100</v>
      </c>
      <c r="J1225" s="109">
        <f>IF(编辑!Q1225="","",编辑!Q1225)</f>
        <v>3104</v>
      </c>
      <c r="K1225" s="109">
        <f>IF(编辑!S1225="","",编辑!S1225)</f>
        <v>1</v>
      </c>
      <c r="L1225" s="109">
        <f>IF(编辑!T1225="","",编辑!T1225)</f>
        <v>1</v>
      </c>
      <c r="M1225" s="109">
        <f>IF(编辑!U1225="","",编辑!U1225)</f>
        <v>100</v>
      </c>
      <c r="N1225" s="109">
        <f>IF(编辑!V1225="","",编辑!V1225)</f>
        <v>3404</v>
      </c>
      <c r="O1225" s="109">
        <f>IF(编辑!X1225="","",编辑!X1225)</f>
        <v>1</v>
      </c>
      <c r="P1225" s="109">
        <f>IF(编辑!Y1225="","",编辑!Y1225)</f>
        <v>1</v>
      </c>
      <c r="Q1225" s="109">
        <f>IF(编辑!Z1225="","",编辑!Z1225)</f>
        <v>100</v>
      </c>
      <c r="R1225" s="109" t="str">
        <f>IF(编辑!AA1225="","",编辑!AA1225)</f>
        <v/>
      </c>
      <c r="S1225" s="109" t="str">
        <f>IF(编辑!AC1225="","",编辑!AC1225)</f>
        <v/>
      </c>
      <c r="T1225" s="109" t="str">
        <f>IF(编辑!AD1225="","",编辑!AD1225)</f>
        <v/>
      </c>
      <c r="U1225" s="109" t="str">
        <f>IF(编辑!AE1225="","",编辑!AE1225)</f>
        <v/>
      </c>
      <c r="V1225" s="109" t="str">
        <f>IF(编辑!AF1225="","",编辑!AF1225)</f>
        <v/>
      </c>
      <c r="W1225" s="109" t="str">
        <f>IF(编辑!AH1225="","",编辑!AH1225)</f>
        <v/>
      </c>
      <c r="X1225" s="109" t="str">
        <f>IF(编辑!AI1225="","",编辑!AI1225)</f>
        <v/>
      </c>
      <c r="Y1225" s="109" t="str">
        <f>IF(编辑!AJ1225="","",编辑!AJ1225)</f>
        <v/>
      </c>
      <c r="Z1225" s="109" t="str">
        <f>IF(编辑!AK1225="","",编辑!AK1225)</f>
        <v/>
      </c>
      <c r="AA1225" s="109" t="str">
        <f>IF(编辑!AM1225="","",编辑!AM1225)</f>
        <v/>
      </c>
      <c r="AB1225" s="109" t="str">
        <f>IF(编辑!AN1225="","",编辑!AN1225)</f>
        <v/>
      </c>
      <c r="AC1225" s="111" t="str">
        <f>IF(编辑!AO1225="","",编辑!AO1225)</f>
        <v/>
      </c>
    </row>
    <row r="1226" spans="1:29">
      <c r="A1226" s="109">
        <f>IF(编辑!A1226="","",编辑!A1226)</f>
        <v>140493</v>
      </c>
      <c r="B1226" s="109" t="str">
        <f>IF(编辑!B1226="","",编辑!B1226)</f>
        <v>通缉任务</v>
      </c>
      <c r="C1226" s="109">
        <f>IF(编辑!I1226="","",编辑!I1226)</f>
        <v>860</v>
      </c>
      <c r="D1226" s="109">
        <f>IF(编辑!J1226="","",编辑!J1226)</f>
        <v>0</v>
      </c>
      <c r="E1226" s="109" t="str">
        <f>IF(编辑!K1226="","",编辑!K1226)</f>
        <v/>
      </c>
      <c r="F1226" s="109">
        <f>IF(编辑!L1226="","",编辑!L1226)</f>
        <v>3004</v>
      </c>
      <c r="G1226" s="109">
        <f>IF(编辑!N1226="","",编辑!N1226)</f>
        <v>1</v>
      </c>
      <c r="H1226" s="109">
        <f>IF(编辑!O1226="","",编辑!O1226)</f>
        <v>1</v>
      </c>
      <c r="I1226" s="109">
        <f>IF(编辑!P1226="","",编辑!P1226)</f>
        <v>100</v>
      </c>
      <c r="J1226" s="109">
        <f>IF(编辑!Q1226="","",编辑!Q1226)</f>
        <v>3104</v>
      </c>
      <c r="K1226" s="109">
        <f>IF(编辑!S1226="","",编辑!S1226)</f>
        <v>1</v>
      </c>
      <c r="L1226" s="109">
        <f>IF(编辑!T1226="","",编辑!T1226)</f>
        <v>1</v>
      </c>
      <c r="M1226" s="109">
        <f>IF(编辑!U1226="","",编辑!U1226)</f>
        <v>100</v>
      </c>
      <c r="N1226" s="109">
        <f>IF(编辑!V1226="","",编辑!V1226)</f>
        <v>3404</v>
      </c>
      <c r="O1226" s="109">
        <f>IF(编辑!X1226="","",编辑!X1226)</f>
        <v>1</v>
      </c>
      <c r="P1226" s="109">
        <f>IF(编辑!Y1226="","",编辑!Y1226)</f>
        <v>1</v>
      </c>
      <c r="Q1226" s="109">
        <f>IF(编辑!Z1226="","",编辑!Z1226)</f>
        <v>100</v>
      </c>
      <c r="R1226" s="109" t="str">
        <f>IF(编辑!AA1226="","",编辑!AA1226)</f>
        <v/>
      </c>
      <c r="S1226" s="109" t="str">
        <f>IF(编辑!AC1226="","",编辑!AC1226)</f>
        <v/>
      </c>
      <c r="T1226" s="109" t="str">
        <f>IF(编辑!AD1226="","",编辑!AD1226)</f>
        <v/>
      </c>
      <c r="U1226" s="109" t="str">
        <f>IF(编辑!AE1226="","",编辑!AE1226)</f>
        <v/>
      </c>
      <c r="V1226" s="109" t="str">
        <f>IF(编辑!AF1226="","",编辑!AF1226)</f>
        <v/>
      </c>
      <c r="W1226" s="109" t="str">
        <f>IF(编辑!AH1226="","",编辑!AH1226)</f>
        <v/>
      </c>
      <c r="X1226" s="109" t="str">
        <f>IF(编辑!AI1226="","",编辑!AI1226)</f>
        <v/>
      </c>
      <c r="Y1226" s="109" t="str">
        <f>IF(编辑!AJ1226="","",编辑!AJ1226)</f>
        <v/>
      </c>
      <c r="Z1226" s="109" t="str">
        <f>IF(编辑!AK1226="","",编辑!AK1226)</f>
        <v/>
      </c>
      <c r="AA1226" s="109" t="str">
        <f>IF(编辑!AM1226="","",编辑!AM1226)</f>
        <v/>
      </c>
      <c r="AB1226" s="109" t="str">
        <f>IF(编辑!AN1226="","",编辑!AN1226)</f>
        <v/>
      </c>
      <c r="AC1226" s="111" t="str">
        <f>IF(编辑!AO1226="","",编辑!AO1226)</f>
        <v/>
      </c>
    </row>
    <row r="1227" spans="1:29">
      <c r="A1227" s="109">
        <f>IF(编辑!A1227="","",编辑!A1227)</f>
        <v>140494</v>
      </c>
      <c r="B1227" s="109" t="str">
        <f>IF(编辑!B1227="","",编辑!B1227)</f>
        <v>通缉任务</v>
      </c>
      <c r="C1227" s="109">
        <f>IF(编辑!I1227="","",编辑!I1227)</f>
        <v>860</v>
      </c>
      <c r="D1227" s="109">
        <f>IF(编辑!J1227="","",编辑!J1227)</f>
        <v>0</v>
      </c>
      <c r="E1227" s="109" t="str">
        <f>IF(编辑!K1227="","",编辑!K1227)</f>
        <v/>
      </c>
      <c r="F1227" s="109">
        <f>IF(编辑!L1227="","",编辑!L1227)</f>
        <v>3004</v>
      </c>
      <c r="G1227" s="109">
        <f>IF(编辑!N1227="","",编辑!N1227)</f>
        <v>1</v>
      </c>
      <c r="H1227" s="109">
        <f>IF(编辑!O1227="","",编辑!O1227)</f>
        <v>1</v>
      </c>
      <c r="I1227" s="109">
        <f>IF(编辑!P1227="","",编辑!P1227)</f>
        <v>100</v>
      </c>
      <c r="J1227" s="109">
        <f>IF(编辑!Q1227="","",编辑!Q1227)</f>
        <v>3104</v>
      </c>
      <c r="K1227" s="109">
        <f>IF(编辑!S1227="","",编辑!S1227)</f>
        <v>1</v>
      </c>
      <c r="L1227" s="109">
        <f>IF(编辑!T1227="","",编辑!T1227)</f>
        <v>1</v>
      </c>
      <c r="M1227" s="109">
        <f>IF(编辑!U1227="","",编辑!U1227)</f>
        <v>100</v>
      </c>
      <c r="N1227" s="109">
        <f>IF(编辑!V1227="","",编辑!V1227)</f>
        <v>3404</v>
      </c>
      <c r="O1227" s="109">
        <f>IF(编辑!X1227="","",编辑!X1227)</f>
        <v>1</v>
      </c>
      <c r="P1227" s="109">
        <f>IF(编辑!Y1227="","",编辑!Y1227)</f>
        <v>1</v>
      </c>
      <c r="Q1227" s="109">
        <f>IF(编辑!Z1227="","",编辑!Z1227)</f>
        <v>100</v>
      </c>
      <c r="R1227" s="109" t="str">
        <f>IF(编辑!AA1227="","",编辑!AA1227)</f>
        <v/>
      </c>
      <c r="S1227" s="109" t="str">
        <f>IF(编辑!AC1227="","",编辑!AC1227)</f>
        <v/>
      </c>
      <c r="T1227" s="109" t="str">
        <f>IF(编辑!AD1227="","",编辑!AD1227)</f>
        <v/>
      </c>
      <c r="U1227" s="109" t="str">
        <f>IF(编辑!AE1227="","",编辑!AE1227)</f>
        <v/>
      </c>
      <c r="V1227" s="109" t="str">
        <f>IF(编辑!AF1227="","",编辑!AF1227)</f>
        <v/>
      </c>
      <c r="W1227" s="109" t="str">
        <f>IF(编辑!AH1227="","",编辑!AH1227)</f>
        <v/>
      </c>
      <c r="X1227" s="109" t="str">
        <f>IF(编辑!AI1227="","",编辑!AI1227)</f>
        <v/>
      </c>
      <c r="Y1227" s="109" t="str">
        <f>IF(编辑!AJ1227="","",编辑!AJ1227)</f>
        <v/>
      </c>
      <c r="Z1227" s="109" t="str">
        <f>IF(编辑!AK1227="","",编辑!AK1227)</f>
        <v/>
      </c>
      <c r="AA1227" s="109" t="str">
        <f>IF(编辑!AM1227="","",编辑!AM1227)</f>
        <v/>
      </c>
      <c r="AB1227" s="109" t="str">
        <f>IF(编辑!AN1227="","",编辑!AN1227)</f>
        <v/>
      </c>
      <c r="AC1227" s="111" t="str">
        <f>IF(编辑!AO1227="","",编辑!AO1227)</f>
        <v/>
      </c>
    </row>
    <row r="1228" spans="1:29">
      <c r="A1228" s="109">
        <f>IF(编辑!A1228="","",编辑!A1228)</f>
        <v>140495</v>
      </c>
      <c r="B1228" s="109" t="str">
        <f>IF(编辑!B1228="","",编辑!B1228)</f>
        <v>通缉任务</v>
      </c>
      <c r="C1228" s="109">
        <f>IF(编辑!I1228="","",编辑!I1228)</f>
        <v>860</v>
      </c>
      <c r="D1228" s="109">
        <f>IF(编辑!J1228="","",编辑!J1228)</f>
        <v>0</v>
      </c>
      <c r="E1228" s="109" t="str">
        <f>IF(编辑!K1228="","",编辑!K1228)</f>
        <v/>
      </c>
      <c r="F1228" s="109">
        <f>IF(编辑!L1228="","",编辑!L1228)</f>
        <v>3004</v>
      </c>
      <c r="G1228" s="109">
        <f>IF(编辑!N1228="","",编辑!N1228)</f>
        <v>1</v>
      </c>
      <c r="H1228" s="109">
        <f>IF(编辑!O1228="","",编辑!O1228)</f>
        <v>1</v>
      </c>
      <c r="I1228" s="109">
        <f>IF(编辑!P1228="","",编辑!P1228)</f>
        <v>100</v>
      </c>
      <c r="J1228" s="109">
        <f>IF(编辑!Q1228="","",编辑!Q1228)</f>
        <v>3104</v>
      </c>
      <c r="K1228" s="109">
        <f>IF(编辑!S1228="","",编辑!S1228)</f>
        <v>1</v>
      </c>
      <c r="L1228" s="109">
        <f>IF(编辑!T1228="","",编辑!T1228)</f>
        <v>1</v>
      </c>
      <c r="M1228" s="109">
        <f>IF(编辑!U1228="","",编辑!U1228)</f>
        <v>100</v>
      </c>
      <c r="N1228" s="109">
        <f>IF(编辑!V1228="","",编辑!V1228)</f>
        <v>3404</v>
      </c>
      <c r="O1228" s="109">
        <f>IF(编辑!X1228="","",编辑!X1228)</f>
        <v>1</v>
      </c>
      <c r="P1228" s="109">
        <f>IF(编辑!Y1228="","",编辑!Y1228)</f>
        <v>1</v>
      </c>
      <c r="Q1228" s="109">
        <f>IF(编辑!Z1228="","",编辑!Z1228)</f>
        <v>100</v>
      </c>
      <c r="R1228" s="109" t="str">
        <f>IF(编辑!AA1228="","",编辑!AA1228)</f>
        <v/>
      </c>
      <c r="S1228" s="109" t="str">
        <f>IF(编辑!AC1228="","",编辑!AC1228)</f>
        <v/>
      </c>
      <c r="T1228" s="109" t="str">
        <f>IF(编辑!AD1228="","",编辑!AD1228)</f>
        <v/>
      </c>
      <c r="U1228" s="109" t="str">
        <f>IF(编辑!AE1228="","",编辑!AE1228)</f>
        <v/>
      </c>
      <c r="V1228" s="109" t="str">
        <f>IF(编辑!AF1228="","",编辑!AF1228)</f>
        <v/>
      </c>
      <c r="W1228" s="109" t="str">
        <f>IF(编辑!AH1228="","",编辑!AH1228)</f>
        <v/>
      </c>
      <c r="X1228" s="109" t="str">
        <f>IF(编辑!AI1228="","",编辑!AI1228)</f>
        <v/>
      </c>
      <c r="Y1228" s="109" t="str">
        <f>IF(编辑!AJ1228="","",编辑!AJ1228)</f>
        <v/>
      </c>
      <c r="Z1228" s="109" t="str">
        <f>IF(编辑!AK1228="","",编辑!AK1228)</f>
        <v/>
      </c>
      <c r="AA1228" s="109" t="str">
        <f>IF(编辑!AM1228="","",编辑!AM1228)</f>
        <v/>
      </c>
      <c r="AB1228" s="109" t="str">
        <f>IF(编辑!AN1228="","",编辑!AN1228)</f>
        <v/>
      </c>
      <c r="AC1228" s="111" t="str">
        <f>IF(编辑!AO1228="","",编辑!AO1228)</f>
        <v/>
      </c>
    </row>
    <row r="1229" spans="1:29">
      <c r="A1229" s="109">
        <f>IF(编辑!A1229="","",编辑!A1229)</f>
        <v>140496</v>
      </c>
      <c r="B1229" s="109" t="str">
        <f>IF(编辑!B1229="","",编辑!B1229)</f>
        <v>通缉任务</v>
      </c>
      <c r="C1229" s="109">
        <f>IF(编辑!I1229="","",编辑!I1229)</f>
        <v>1120</v>
      </c>
      <c r="D1229" s="109">
        <f>IF(编辑!J1229="","",编辑!J1229)</f>
        <v>0</v>
      </c>
      <c r="E1229" s="109" t="str">
        <f>IF(编辑!K1229="","",编辑!K1229)</f>
        <v/>
      </c>
      <c r="F1229" s="109">
        <f>IF(编辑!L1229="","",编辑!L1229)</f>
        <v>3004</v>
      </c>
      <c r="G1229" s="109">
        <f>IF(编辑!N1229="","",编辑!N1229)</f>
        <v>1</v>
      </c>
      <c r="H1229" s="109">
        <f>IF(编辑!O1229="","",编辑!O1229)</f>
        <v>1</v>
      </c>
      <c r="I1229" s="109">
        <f>IF(编辑!P1229="","",编辑!P1229)</f>
        <v>100</v>
      </c>
      <c r="J1229" s="109">
        <f>IF(编辑!Q1229="","",编辑!Q1229)</f>
        <v>3104</v>
      </c>
      <c r="K1229" s="109">
        <f>IF(编辑!S1229="","",编辑!S1229)</f>
        <v>1</v>
      </c>
      <c r="L1229" s="109">
        <f>IF(编辑!T1229="","",编辑!T1229)</f>
        <v>1</v>
      </c>
      <c r="M1229" s="109">
        <f>IF(编辑!U1229="","",编辑!U1229)</f>
        <v>100</v>
      </c>
      <c r="N1229" s="109">
        <f>IF(编辑!V1229="","",编辑!V1229)</f>
        <v>3404</v>
      </c>
      <c r="O1229" s="109">
        <f>IF(编辑!X1229="","",编辑!X1229)</f>
        <v>1</v>
      </c>
      <c r="P1229" s="109">
        <f>IF(编辑!Y1229="","",编辑!Y1229)</f>
        <v>1</v>
      </c>
      <c r="Q1229" s="109">
        <f>IF(编辑!Z1229="","",编辑!Z1229)</f>
        <v>100</v>
      </c>
      <c r="R1229" s="109" t="str">
        <f>IF(编辑!AA1229="","",编辑!AA1229)</f>
        <v/>
      </c>
      <c r="S1229" s="109" t="str">
        <f>IF(编辑!AC1229="","",编辑!AC1229)</f>
        <v/>
      </c>
      <c r="T1229" s="109" t="str">
        <f>IF(编辑!AD1229="","",编辑!AD1229)</f>
        <v/>
      </c>
      <c r="U1229" s="109" t="str">
        <f>IF(编辑!AE1229="","",编辑!AE1229)</f>
        <v/>
      </c>
      <c r="V1229" s="109" t="str">
        <f>IF(编辑!AF1229="","",编辑!AF1229)</f>
        <v/>
      </c>
      <c r="W1229" s="109" t="str">
        <f>IF(编辑!AH1229="","",编辑!AH1229)</f>
        <v/>
      </c>
      <c r="X1229" s="109" t="str">
        <f>IF(编辑!AI1229="","",编辑!AI1229)</f>
        <v/>
      </c>
      <c r="Y1229" s="109" t="str">
        <f>IF(编辑!AJ1229="","",编辑!AJ1229)</f>
        <v/>
      </c>
      <c r="Z1229" s="109" t="str">
        <f>IF(编辑!AK1229="","",编辑!AK1229)</f>
        <v/>
      </c>
      <c r="AA1229" s="109" t="str">
        <f>IF(编辑!AM1229="","",编辑!AM1229)</f>
        <v/>
      </c>
      <c r="AB1229" s="109" t="str">
        <f>IF(编辑!AN1229="","",编辑!AN1229)</f>
        <v/>
      </c>
      <c r="AC1229" s="111" t="str">
        <f>IF(编辑!AO1229="","",编辑!AO1229)</f>
        <v/>
      </c>
    </row>
    <row r="1230" spans="1:29">
      <c r="A1230" s="109">
        <f>IF(编辑!A1230="","",编辑!A1230)</f>
        <v>140497</v>
      </c>
      <c r="B1230" s="109" t="str">
        <f>IF(编辑!B1230="","",编辑!B1230)</f>
        <v>通缉任务</v>
      </c>
      <c r="C1230" s="109">
        <f>IF(编辑!I1230="","",编辑!I1230)</f>
        <v>1120</v>
      </c>
      <c r="D1230" s="109">
        <f>IF(编辑!J1230="","",编辑!J1230)</f>
        <v>0</v>
      </c>
      <c r="E1230" s="109" t="str">
        <f>IF(编辑!K1230="","",编辑!K1230)</f>
        <v/>
      </c>
      <c r="F1230" s="109">
        <f>IF(编辑!L1230="","",编辑!L1230)</f>
        <v>3004</v>
      </c>
      <c r="G1230" s="109">
        <f>IF(编辑!N1230="","",编辑!N1230)</f>
        <v>1</v>
      </c>
      <c r="H1230" s="109">
        <f>IF(编辑!O1230="","",编辑!O1230)</f>
        <v>1</v>
      </c>
      <c r="I1230" s="109">
        <f>IF(编辑!P1230="","",编辑!P1230)</f>
        <v>100</v>
      </c>
      <c r="J1230" s="109">
        <f>IF(编辑!Q1230="","",编辑!Q1230)</f>
        <v>3104</v>
      </c>
      <c r="K1230" s="109">
        <f>IF(编辑!S1230="","",编辑!S1230)</f>
        <v>1</v>
      </c>
      <c r="L1230" s="109">
        <f>IF(编辑!T1230="","",编辑!T1230)</f>
        <v>1</v>
      </c>
      <c r="M1230" s="109">
        <f>IF(编辑!U1230="","",编辑!U1230)</f>
        <v>100</v>
      </c>
      <c r="N1230" s="109">
        <f>IF(编辑!V1230="","",编辑!V1230)</f>
        <v>3404</v>
      </c>
      <c r="O1230" s="109">
        <f>IF(编辑!X1230="","",编辑!X1230)</f>
        <v>1</v>
      </c>
      <c r="P1230" s="109">
        <f>IF(编辑!Y1230="","",编辑!Y1230)</f>
        <v>1</v>
      </c>
      <c r="Q1230" s="109">
        <f>IF(编辑!Z1230="","",编辑!Z1230)</f>
        <v>100</v>
      </c>
      <c r="R1230" s="109" t="str">
        <f>IF(编辑!AA1230="","",编辑!AA1230)</f>
        <v/>
      </c>
      <c r="S1230" s="109" t="str">
        <f>IF(编辑!AC1230="","",编辑!AC1230)</f>
        <v/>
      </c>
      <c r="T1230" s="109" t="str">
        <f>IF(编辑!AD1230="","",编辑!AD1230)</f>
        <v/>
      </c>
      <c r="U1230" s="109" t="str">
        <f>IF(编辑!AE1230="","",编辑!AE1230)</f>
        <v/>
      </c>
      <c r="V1230" s="109" t="str">
        <f>IF(编辑!AF1230="","",编辑!AF1230)</f>
        <v/>
      </c>
      <c r="W1230" s="109" t="str">
        <f>IF(编辑!AH1230="","",编辑!AH1230)</f>
        <v/>
      </c>
      <c r="X1230" s="109" t="str">
        <f>IF(编辑!AI1230="","",编辑!AI1230)</f>
        <v/>
      </c>
      <c r="Y1230" s="109" t="str">
        <f>IF(编辑!AJ1230="","",编辑!AJ1230)</f>
        <v/>
      </c>
      <c r="Z1230" s="109" t="str">
        <f>IF(编辑!AK1230="","",编辑!AK1230)</f>
        <v/>
      </c>
      <c r="AA1230" s="109" t="str">
        <f>IF(编辑!AM1230="","",编辑!AM1230)</f>
        <v/>
      </c>
      <c r="AB1230" s="109" t="str">
        <f>IF(编辑!AN1230="","",编辑!AN1230)</f>
        <v/>
      </c>
      <c r="AC1230" s="111" t="str">
        <f>IF(编辑!AO1230="","",编辑!AO1230)</f>
        <v/>
      </c>
    </row>
    <row r="1231" spans="1:29">
      <c r="A1231" s="109">
        <f>IF(编辑!A1231="","",编辑!A1231)</f>
        <v>140498</v>
      </c>
      <c r="B1231" s="109" t="str">
        <f>IF(编辑!B1231="","",编辑!B1231)</f>
        <v>通缉任务</v>
      </c>
      <c r="C1231" s="109">
        <f>IF(编辑!I1231="","",编辑!I1231)</f>
        <v>1120</v>
      </c>
      <c r="D1231" s="109">
        <f>IF(编辑!J1231="","",编辑!J1231)</f>
        <v>0</v>
      </c>
      <c r="E1231" s="109" t="str">
        <f>IF(编辑!K1231="","",编辑!K1231)</f>
        <v/>
      </c>
      <c r="F1231" s="109">
        <f>IF(编辑!L1231="","",编辑!L1231)</f>
        <v>3004</v>
      </c>
      <c r="G1231" s="109">
        <f>IF(编辑!N1231="","",编辑!N1231)</f>
        <v>1</v>
      </c>
      <c r="H1231" s="109">
        <f>IF(编辑!O1231="","",编辑!O1231)</f>
        <v>1</v>
      </c>
      <c r="I1231" s="109">
        <f>IF(编辑!P1231="","",编辑!P1231)</f>
        <v>100</v>
      </c>
      <c r="J1231" s="109">
        <f>IF(编辑!Q1231="","",编辑!Q1231)</f>
        <v>3104</v>
      </c>
      <c r="K1231" s="109">
        <f>IF(编辑!S1231="","",编辑!S1231)</f>
        <v>1</v>
      </c>
      <c r="L1231" s="109">
        <f>IF(编辑!T1231="","",编辑!T1231)</f>
        <v>1</v>
      </c>
      <c r="M1231" s="109">
        <f>IF(编辑!U1231="","",编辑!U1231)</f>
        <v>100</v>
      </c>
      <c r="N1231" s="109">
        <f>IF(编辑!V1231="","",编辑!V1231)</f>
        <v>3404</v>
      </c>
      <c r="O1231" s="109">
        <f>IF(编辑!X1231="","",编辑!X1231)</f>
        <v>1</v>
      </c>
      <c r="P1231" s="109">
        <f>IF(编辑!Y1231="","",编辑!Y1231)</f>
        <v>1</v>
      </c>
      <c r="Q1231" s="109">
        <f>IF(编辑!Z1231="","",编辑!Z1231)</f>
        <v>100</v>
      </c>
      <c r="R1231" s="109" t="str">
        <f>IF(编辑!AA1231="","",编辑!AA1231)</f>
        <v/>
      </c>
      <c r="S1231" s="109" t="str">
        <f>IF(编辑!AC1231="","",编辑!AC1231)</f>
        <v/>
      </c>
      <c r="T1231" s="109" t="str">
        <f>IF(编辑!AD1231="","",编辑!AD1231)</f>
        <v/>
      </c>
      <c r="U1231" s="109" t="str">
        <f>IF(编辑!AE1231="","",编辑!AE1231)</f>
        <v/>
      </c>
      <c r="V1231" s="109" t="str">
        <f>IF(编辑!AF1231="","",编辑!AF1231)</f>
        <v/>
      </c>
      <c r="W1231" s="109" t="str">
        <f>IF(编辑!AH1231="","",编辑!AH1231)</f>
        <v/>
      </c>
      <c r="X1231" s="109" t="str">
        <f>IF(编辑!AI1231="","",编辑!AI1231)</f>
        <v/>
      </c>
      <c r="Y1231" s="109" t="str">
        <f>IF(编辑!AJ1231="","",编辑!AJ1231)</f>
        <v/>
      </c>
      <c r="Z1231" s="109" t="str">
        <f>IF(编辑!AK1231="","",编辑!AK1231)</f>
        <v/>
      </c>
      <c r="AA1231" s="109" t="str">
        <f>IF(编辑!AM1231="","",编辑!AM1231)</f>
        <v/>
      </c>
      <c r="AB1231" s="109" t="str">
        <f>IF(编辑!AN1231="","",编辑!AN1231)</f>
        <v/>
      </c>
      <c r="AC1231" s="111" t="str">
        <f>IF(编辑!AO1231="","",编辑!AO1231)</f>
        <v/>
      </c>
    </row>
    <row r="1232" spans="1:29">
      <c r="A1232" s="109">
        <f>IF(编辑!A1232="","",编辑!A1232)</f>
        <v>140499</v>
      </c>
      <c r="B1232" s="109" t="str">
        <f>IF(编辑!B1232="","",编辑!B1232)</f>
        <v>通缉任务</v>
      </c>
      <c r="C1232" s="109">
        <f>IF(编辑!I1232="","",编辑!I1232)</f>
        <v>1120</v>
      </c>
      <c r="D1232" s="109">
        <f>IF(编辑!J1232="","",编辑!J1232)</f>
        <v>0</v>
      </c>
      <c r="E1232" s="109" t="str">
        <f>IF(编辑!K1232="","",编辑!K1232)</f>
        <v/>
      </c>
      <c r="F1232" s="109">
        <f>IF(编辑!L1232="","",编辑!L1232)</f>
        <v>3004</v>
      </c>
      <c r="G1232" s="109">
        <f>IF(编辑!N1232="","",编辑!N1232)</f>
        <v>1</v>
      </c>
      <c r="H1232" s="109">
        <f>IF(编辑!O1232="","",编辑!O1232)</f>
        <v>1</v>
      </c>
      <c r="I1232" s="109">
        <f>IF(编辑!P1232="","",编辑!P1232)</f>
        <v>100</v>
      </c>
      <c r="J1232" s="109">
        <f>IF(编辑!Q1232="","",编辑!Q1232)</f>
        <v>3104</v>
      </c>
      <c r="K1232" s="109">
        <f>IF(编辑!S1232="","",编辑!S1232)</f>
        <v>1</v>
      </c>
      <c r="L1232" s="109">
        <f>IF(编辑!T1232="","",编辑!T1232)</f>
        <v>1</v>
      </c>
      <c r="M1232" s="109">
        <f>IF(编辑!U1232="","",编辑!U1232)</f>
        <v>100</v>
      </c>
      <c r="N1232" s="109">
        <f>IF(编辑!V1232="","",编辑!V1232)</f>
        <v>3404</v>
      </c>
      <c r="O1232" s="109">
        <f>IF(编辑!X1232="","",编辑!X1232)</f>
        <v>1</v>
      </c>
      <c r="P1232" s="109">
        <f>IF(编辑!Y1232="","",编辑!Y1232)</f>
        <v>1</v>
      </c>
      <c r="Q1232" s="109">
        <f>IF(编辑!Z1232="","",编辑!Z1232)</f>
        <v>100</v>
      </c>
      <c r="R1232" s="109" t="str">
        <f>IF(编辑!AA1232="","",编辑!AA1232)</f>
        <v/>
      </c>
      <c r="S1232" s="109" t="str">
        <f>IF(编辑!AC1232="","",编辑!AC1232)</f>
        <v/>
      </c>
      <c r="T1232" s="109" t="str">
        <f>IF(编辑!AD1232="","",编辑!AD1232)</f>
        <v/>
      </c>
      <c r="U1232" s="109" t="str">
        <f>IF(编辑!AE1232="","",编辑!AE1232)</f>
        <v/>
      </c>
      <c r="V1232" s="109" t="str">
        <f>IF(编辑!AF1232="","",编辑!AF1232)</f>
        <v/>
      </c>
      <c r="W1232" s="109" t="str">
        <f>IF(编辑!AH1232="","",编辑!AH1232)</f>
        <v/>
      </c>
      <c r="X1232" s="109" t="str">
        <f>IF(编辑!AI1232="","",编辑!AI1232)</f>
        <v/>
      </c>
      <c r="Y1232" s="109" t="str">
        <f>IF(编辑!AJ1232="","",编辑!AJ1232)</f>
        <v/>
      </c>
      <c r="Z1232" s="109" t="str">
        <f>IF(编辑!AK1232="","",编辑!AK1232)</f>
        <v/>
      </c>
      <c r="AA1232" s="109" t="str">
        <f>IF(编辑!AM1232="","",编辑!AM1232)</f>
        <v/>
      </c>
      <c r="AB1232" s="109" t="str">
        <f>IF(编辑!AN1232="","",编辑!AN1232)</f>
        <v/>
      </c>
      <c r="AC1232" s="111" t="str">
        <f>IF(编辑!AO1232="","",编辑!AO1232)</f>
        <v/>
      </c>
    </row>
    <row r="1233" spans="1:29">
      <c r="A1233" s="109">
        <f>IF(编辑!A1233="","",编辑!A1233)</f>
        <v>140500</v>
      </c>
      <c r="B1233" s="109" t="str">
        <f>IF(编辑!B1233="","",编辑!B1233)</f>
        <v>通缉任务</v>
      </c>
      <c r="C1233" s="109">
        <f>IF(编辑!I1233="","",编辑!I1233)</f>
        <v>1120</v>
      </c>
      <c r="D1233" s="109">
        <f>IF(编辑!J1233="","",编辑!J1233)</f>
        <v>0</v>
      </c>
      <c r="E1233" s="109" t="str">
        <f>IF(编辑!K1233="","",编辑!K1233)</f>
        <v/>
      </c>
      <c r="F1233" s="109">
        <f>IF(编辑!L1233="","",编辑!L1233)</f>
        <v>3004</v>
      </c>
      <c r="G1233" s="109">
        <f>IF(编辑!N1233="","",编辑!N1233)</f>
        <v>1</v>
      </c>
      <c r="H1233" s="109">
        <f>IF(编辑!O1233="","",编辑!O1233)</f>
        <v>1</v>
      </c>
      <c r="I1233" s="109">
        <f>IF(编辑!P1233="","",编辑!P1233)</f>
        <v>100</v>
      </c>
      <c r="J1233" s="109">
        <f>IF(编辑!Q1233="","",编辑!Q1233)</f>
        <v>3104</v>
      </c>
      <c r="K1233" s="109">
        <f>IF(编辑!S1233="","",编辑!S1233)</f>
        <v>1</v>
      </c>
      <c r="L1233" s="109">
        <f>IF(编辑!T1233="","",编辑!T1233)</f>
        <v>1</v>
      </c>
      <c r="M1233" s="109">
        <f>IF(编辑!U1233="","",编辑!U1233)</f>
        <v>100</v>
      </c>
      <c r="N1233" s="109">
        <f>IF(编辑!V1233="","",编辑!V1233)</f>
        <v>3404</v>
      </c>
      <c r="O1233" s="109">
        <f>IF(编辑!X1233="","",编辑!X1233)</f>
        <v>1</v>
      </c>
      <c r="P1233" s="109">
        <f>IF(编辑!Y1233="","",编辑!Y1233)</f>
        <v>1</v>
      </c>
      <c r="Q1233" s="109">
        <f>IF(编辑!Z1233="","",编辑!Z1233)</f>
        <v>100</v>
      </c>
      <c r="R1233" s="109" t="str">
        <f>IF(编辑!AA1233="","",编辑!AA1233)</f>
        <v/>
      </c>
      <c r="S1233" s="109" t="str">
        <f>IF(编辑!AC1233="","",编辑!AC1233)</f>
        <v/>
      </c>
      <c r="T1233" s="109" t="str">
        <f>IF(编辑!AD1233="","",编辑!AD1233)</f>
        <v/>
      </c>
      <c r="U1233" s="109" t="str">
        <f>IF(编辑!AE1233="","",编辑!AE1233)</f>
        <v/>
      </c>
      <c r="V1233" s="109" t="str">
        <f>IF(编辑!AF1233="","",编辑!AF1233)</f>
        <v/>
      </c>
      <c r="W1233" s="109" t="str">
        <f>IF(编辑!AH1233="","",编辑!AH1233)</f>
        <v/>
      </c>
      <c r="X1233" s="109" t="str">
        <f>IF(编辑!AI1233="","",编辑!AI1233)</f>
        <v/>
      </c>
      <c r="Y1233" s="109" t="str">
        <f>IF(编辑!AJ1233="","",编辑!AJ1233)</f>
        <v/>
      </c>
      <c r="Z1233" s="109" t="str">
        <f>IF(编辑!AK1233="","",编辑!AK1233)</f>
        <v/>
      </c>
      <c r="AA1233" s="109" t="str">
        <f>IF(编辑!AM1233="","",编辑!AM1233)</f>
        <v/>
      </c>
      <c r="AB1233" s="109" t="str">
        <f>IF(编辑!AN1233="","",编辑!AN1233)</f>
        <v/>
      </c>
      <c r="AC1233" s="111" t="str">
        <f>IF(编辑!AO1233="","",编辑!AO1233)</f>
        <v/>
      </c>
    </row>
    <row r="1234" spans="1:29">
      <c r="A1234" s="109">
        <f>IF(编辑!A1234="","",编辑!A1234)</f>
        <v>140501</v>
      </c>
      <c r="B1234" s="109" t="str">
        <f>IF(编辑!B1234="","",编辑!B1234)</f>
        <v>通缉任务</v>
      </c>
      <c r="C1234" s="109">
        <f>IF(编辑!I1234="","",编辑!I1234)</f>
        <v>1120</v>
      </c>
      <c r="D1234" s="109">
        <f>IF(编辑!J1234="","",编辑!J1234)</f>
        <v>0</v>
      </c>
      <c r="E1234" s="109" t="str">
        <f>IF(编辑!K1234="","",编辑!K1234)</f>
        <v/>
      </c>
      <c r="F1234" s="109">
        <f>IF(编辑!L1234="","",编辑!L1234)</f>
        <v>3004</v>
      </c>
      <c r="G1234" s="109">
        <f>IF(编辑!N1234="","",编辑!N1234)</f>
        <v>1</v>
      </c>
      <c r="H1234" s="109">
        <f>IF(编辑!O1234="","",编辑!O1234)</f>
        <v>1</v>
      </c>
      <c r="I1234" s="109">
        <f>IF(编辑!P1234="","",编辑!P1234)</f>
        <v>100</v>
      </c>
      <c r="J1234" s="109">
        <f>IF(编辑!Q1234="","",编辑!Q1234)</f>
        <v>3104</v>
      </c>
      <c r="K1234" s="109">
        <f>IF(编辑!S1234="","",编辑!S1234)</f>
        <v>1</v>
      </c>
      <c r="L1234" s="109">
        <f>IF(编辑!T1234="","",编辑!T1234)</f>
        <v>1</v>
      </c>
      <c r="M1234" s="109">
        <f>IF(编辑!U1234="","",编辑!U1234)</f>
        <v>100</v>
      </c>
      <c r="N1234" s="109">
        <f>IF(编辑!V1234="","",编辑!V1234)</f>
        <v>3404</v>
      </c>
      <c r="O1234" s="109">
        <f>IF(编辑!X1234="","",编辑!X1234)</f>
        <v>1</v>
      </c>
      <c r="P1234" s="109">
        <f>IF(编辑!Y1234="","",编辑!Y1234)</f>
        <v>1</v>
      </c>
      <c r="Q1234" s="109">
        <f>IF(编辑!Z1234="","",编辑!Z1234)</f>
        <v>100</v>
      </c>
      <c r="R1234" s="109" t="str">
        <f>IF(编辑!AA1234="","",编辑!AA1234)</f>
        <v/>
      </c>
      <c r="S1234" s="109" t="str">
        <f>IF(编辑!AC1234="","",编辑!AC1234)</f>
        <v/>
      </c>
      <c r="T1234" s="109" t="str">
        <f>IF(编辑!AD1234="","",编辑!AD1234)</f>
        <v/>
      </c>
      <c r="U1234" s="109" t="str">
        <f>IF(编辑!AE1234="","",编辑!AE1234)</f>
        <v/>
      </c>
      <c r="V1234" s="109" t="str">
        <f>IF(编辑!AF1234="","",编辑!AF1234)</f>
        <v/>
      </c>
      <c r="W1234" s="109" t="str">
        <f>IF(编辑!AH1234="","",编辑!AH1234)</f>
        <v/>
      </c>
      <c r="X1234" s="109" t="str">
        <f>IF(编辑!AI1234="","",编辑!AI1234)</f>
        <v/>
      </c>
      <c r="Y1234" s="109" t="str">
        <f>IF(编辑!AJ1234="","",编辑!AJ1234)</f>
        <v/>
      </c>
      <c r="Z1234" s="109" t="str">
        <f>IF(编辑!AK1234="","",编辑!AK1234)</f>
        <v/>
      </c>
      <c r="AA1234" s="109" t="str">
        <f>IF(编辑!AM1234="","",编辑!AM1234)</f>
        <v/>
      </c>
      <c r="AB1234" s="109" t="str">
        <f>IF(编辑!AN1234="","",编辑!AN1234)</f>
        <v/>
      </c>
      <c r="AC1234" s="111" t="str">
        <f>IF(编辑!AO1234="","",编辑!AO1234)</f>
        <v/>
      </c>
    </row>
    <row r="1235" spans="1:29">
      <c r="A1235" s="109">
        <f>IF(编辑!A1235="","",编辑!A1235)</f>
        <v>140502</v>
      </c>
      <c r="B1235" s="109" t="str">
        <f>IF(编辑!B1235="","",编辑!B1235)</f>
        <v>通缉任务</v>
      </c>
      <c r="C1235" s="109">
        <f>IF(编辑!I1235="","",编辑!I1235)</f>
        <v>1120</v>
      </c>
      <c r="D1235" s="109">
        <f>IF(编辑!J1235="","",编辑!J1235)</f>
        <v>0</v>
      </c>
      <c r="E1235" s="109" t="str">
        <f>IF(编辑!K1235="","",编辑!K1235)</f>
        <v/>
      </c>
      <c r="F1235" s="109">
        <f>IF(编辑!L1235="","",编辑!L1235)</f>
        <v>3004</v>
      </c>
      <c r="G1235" s="109">
        <f>IF(编辑!N1235="","",编辑!N1235)</f>
        <v>1</v>
      </c>
      <c r="H1235" s="109">
        <f>IF(编辑!O1235="","",编辑!O1235)</f>
        <v>1</v>
      </c>
      <c r="I1235" s="109">
        <f>IF(编辑!P1235="","",编辑!P1235)</f>
        <v>100</v>
      </c>
      <c r="J1235" s="109">
        <f>IF(编辑!Q1235="","",编辑!Q1235)</f>
        <v>3104</v>
      </c>
      <c r="K1235" s="109">
        <f>IF(编辑!S1235="","",编辑!S1235)</f>
        <v>1</v>
      </c>
      <c r="L1235" s="109">
        <f>IF(编辑!T1235="","",编辑!T1235)</f>
        <v>1</v>
      </c>
      <c r="M1235" s="109">
        <f>IF(编辑!U1235="","",编辑!U1235)</f>
        <v>100</v>
      </c>
      <c r="N1235" s="109">
        <f>IF(编辑!V1235="","",编辑!V1235)</f>
        <v>3404</v>
      </c>
      <c r="O1235" s="109">
        <f>IF(编辑!X1235="","",编辑!X1235)</f>
        <v>1</v>
      </c>
      <c r="P1235" s="109">
        <f>IF(编辑!Y1235="","",编辑!Y1235)</f>
        <v>1</v>
      </c>
      <c r="Q1235" s="109">
        <f>IF(编辑!Z1235="","",编辑!Z1235)</f>
        <v>100</v>
      </c>
      <c r="R1235" s="109" t="str">
        <f>IF(编辑!AA1235="","",编辑!AA1235)</f>
        <v/>
      </c>
      <c r="S1235" s="109" t="str">
        <f>IF(编辑!AC1235="","",编辑!AC1235)</f>
        <v/>
      </c>
      <c r="T1235" s="109" t="str">
        <f>IF(编辑!AD1235="","",编辑!AD1235)</f>
        <v/>
      </c>
      <c r="U1235" s="109" t="str">
        <f>IF(编辑!AE1235="","",编辑!AE1235)</f>
        <v/>
      </c>
      <c r="V1235" s="109" t="str">
        <f>IF(编辑!AF1235="","",编辑!AF1235)</f>
        <v/>
      </c>
      <c r="W1235" s="109" t="str">
        <f>IF(编辑!AH1235="","",编辑!AH1235)</f>
        <v/>
      </c>
      <c r="X1235" s="109" t="str">
        <f>IF(编辑!AI1235="","",编辑!AI1235)</f>
        <v/>
      </c>
      <c r="Y1235" s="109" t="str">
        <f>IF(编辑!AJ1235="","",编辑!AJ1235)</f>
        <v/>
      </c>
      <c r="Z1235" s="109" t="str">
        <f>IF(编辑!AK1235="","",编辑!AK1235)</f>
        <v/>
      </c>
      <c r="AA1235" s="109" t="str">
        <f>IF(编辑!AM1235="","",编辑!AM1235)</f>
        <v/>
      </c>
      <c r="AB1235" s="109" t="str">
        <f>IF(编辑!AN1235="","",编辑!AN1235)</f>
        <v/>
      </c>
      <c r="AC1235" s="111" t="str">
        <f>IF(编辑!AO1235="","",编辑!AO1235)</f>
        <v/>
      </c>
    </row>
    <row r="1236" spans="1:29">
      <c r="A1236" s="109">
        <f>IF(编辑!A1236="","",编辑!A1236)</f>
        <v>140503</v>
      </c>
      <c r="B1236" s="109" t="str">
        <f>IF(编辑!B1236="","",编辑!B1236)</f>
        <v>通缉任务</v>
      </c>
      <c r="C1236" s="109">
        <f>IF(编辑!I1236="","",编辑!I1236)</f>
        <v>1120</v>
      </c>
      <c r="D1236" s="109">
        <f>IF(编辑!J1236="","",编辑!J1236)</f>
        <v>0</v>
      </c>
      <c r="E1236" s="109" t="str">
        <f>IF(编辑!K1236="","",编辑!K1236)</f>
        <v/>
      </c>
      <c r="F1236" s="109">
        <f>IF(编辑!L1236="","",编辑!L1236)</f>
        <v>3004</v>
      </c>
      <c r="G1236" s="109">
        <f>IF(编辑!N1236="","",编辑!N1236)</f>
        <v>1</v>
      </c>
      <c r="H1236" s="109">
        <f>IF(编辑!O1236="","",编辑!O1236)</f>
        <v>1</v>
      </c>
      <c r="I1236" s="109">
        <f>IF(编辑!P1236="","",编辑!P1236)</f>
        <v>100</v>
      </c>
      <c r="J1236" s="109">
        <f>IF(编辑!Q1236="","",编辑!Q1236)</f>
        <v>3104</v>
      </c>
      <c r="K1236" s="109">
        <f>IF(编辑!S1236="","",编辑!S1236)</f>
        <v>1</v>
      </c>
      <c r="L1236" s="109">
        <f>IF(编辑!T1236="","",编辑!T1236)</f>
        <v>1</v>
      </c>
      <c r="M1236" s="109">
        <f>IF(编辑!U1236="","",编辑!U1236)</f>
        <v>100</v>
      </c>
      <c r="N1236" s="109">
        <f>IF(编辑!V1236="","",编辑!V1236)</f>
        <v>3404</v>
      </c>
      <c r="O1236" s="109">
        <f>IF(编辑!X1236="","",编辑!X1236)</f>
        <v>1</v>
      </c>
      <c r="P1236" s="109">
        <f>IF(编辑!Y1236="","",编辑!Y1236)</f>
        <v>1</v>
      </c>
      <c r="Q1236" s="109">
        <f>IF(编辑!Z1236="","",编辑!Z1236)</f>
        <v>100</v>
      </c>
      <c r="R1236" s="109" t="str">
        <f>IF(编辑!AA1236="","",编辑!AA1236)</f>
        <v/>
      </c>
      <c r="S1236" s="109" t="str">
        <f>IF(编辑!AC1236="","",编辑!AC1236)</f>
        <v/>
      </c>
      <c r="T1236" s="109" t="str">
        <f>IF(编辑!AD1236="","",编辑!AD1236)</f>
        <v/>
      </c>
      <c r="U1236" s="109" t="str">
        <f>IF(编辑!AE1236="","",编辑!AE1236)</f>
        <v/>
      </c>
      <c r="V1236" s="109" t="str">
        <f>IF(编辑!AF1236="","",编辑!AF1236)</f>
        <v/>
      </c>
      <c r="W1236" s="109" t="str">
        <f>IF(编辑!AH1236="","",编辑!AH1236)</f>
        <v/>
      </c>
      <c r="X1236" s="109" t="str">
        <f>IF(编辑!AI1236="","",编辑!AI1236)</f>
        <v/>
      </c>
      <c r="Y1236" s="109" t="str">
        <f>IF(编辑!AJ1236="","",编辑!AJ1236)</f>
        <v/>
      </c>
      <c r="Z1236" s="109" t="str">
        <f>IF(编辑!AK1236="","",编辑!AK1236)</f>
        <v/>
      </c>
      <c r="AA1236" s="109" t="str">
        <f>IF(编辑!AM1236="","",编辑!AM1236)</f>
        <v/>
      </c>
      <c r="AB1236" s="109" t="str">
        <f>IF(编辑!AN1236="","",编辑!AN1236)</f>
        <v/>
      </c>
      <c r="AC1236" s="111" t="str">
        <f>IF(编辑!AO1236="","",编辑!AO1236)</f>
        <v/>
      </c>
    </row>
    <row r="1237" spans="1:29">
      <c r="A1237" s="109">
        <f>IF(编辑!A1237="","",编辑!A1237)</f>
        <v>140504</v>
      </c>
      <c r="B1237" s="109" t="str">
        <f>IF(编辑!B1237="","",编辑!B1237)</f>
        <v>通缉任务</v>
      </c>
      <c r="C1237" s="109">
        <f>IF(编辑!I1237="","",编辑!I1237)</f>
        <v>1120</v>
      </c>
      <c r="D1237" s="109">
        <f>IF(编辑!J1237="","",编辑!J1237)</f>
        <v>0</v>
      </c>
      <c r="E1237" s="109" t="str">
        <f>IF(编辑!K1237="","",编辑!K1237)</f>
        <v/>
      </c>
      <c r="F1237" s="109">
        <f>IF(编辑!L1237="","",编辑!L1237)</f>
        <v>3004</v>
      </c>
      <c r="G1237" s="109">
        <f>IF(编辑!N1237="","",编辑!N1237)</f>
        <v>1</v>
      </c>
      <c r="H1237" s="109">
        <f>IF(编辑!O1237="","",编辑!O1237)</f>
        <v>1</v>
      </c>
      <c r="I1237" s="109">
        <f>IF(编辑!P1237="","",编辑!P1237)</f>
        <v>100</v>
      </c>
      <c r="J1237" s="109">
        <f>IF(编辑!Q1237="","",编辑!Q1237)</f>
        <v>3104</v>
      </c>
      <c r="K1237" s="109">
        <f>IF(编辑!S1237="","",编辑!S1237)</f>
        <v>1</v>
      </c>
      <c r="L1237" s="109">
        <f>IF(编辑!T1237="","",编辑!T1237)</f>
        <v>1</v>
      </c>
      <c r="M1237" s="109">
        <f>IF(编辑!U1237="","",编辑!U1237)</f>
        <v>100</v>
      </c>
      <c r="N1237" s="109">
        <f>IF(编辑!V1237="","",编辑!V1237)</f>
        <v>3404</v>
      </c>
      <c r="O1237" s="109">
        <f>IF(编辑!X1237="","",编辑!X1237)</f>
        <v>1</v>
      </c>
      <c r="P1237" s="109">
        <f>IF(编辑!Y1237="","",编辑!Y1237)</f>
        <v>1</v>
      </c>
      <c r="Q1237" s="109">
        <f>IF(编辑!Z1237="","",编辑!Z1237)</f>
        <v>100</v>
      </c>
      <c r="R1237" s="109" t="str">
        <f>IF(编辑!AA1237="","",编辑!AA1237)</f>
        <v/>
      </c>
      <c r="S1237" s="109" t="str">
        <f>IF(编辑!AC1237="","",编辑!AC1237)</f>
        <v/>
      </c>
      <c r="T1237" s="109" t="str">
        <f>IF(编辑!AD1237="","",编辑!AD1237)</f>
        <v/>
      </c>
      <c r="U1237" s="109" t="str">
        <f>IF(编辑!AE1237="","",编辑!AE1237)</f>
        <v/>
      </c>
      <c r="V1237" s="109" t="str">
        <f>IF(编辑!AF1237="","",编辑!AF1237)</f>
        <v/>
      </c>
      <c r="W1237" s="109" t="str">
        <f>IF(编辑!AH1237="","",编辑!AH1237)</f>
        <v/>
      </c>
      <c r="X1237" s="109" t="str">
        <f>IF(编辑!AI1237="","",编辑!AI1237)</f>
        <v/>
      </c>
      <c r="Y1237" s="109" t="str">
        <f>IF(编辑!AJ1237="","",编辑!AJ1237)</f>
        <v/>
      </c>
      <c r="Z1237" s="109" t="str">
        <f>IF(编辑!AK1237="","",编辑!AK1237)</f>
        <v/>
      </c>
      <c r="AA1237" s="109" t="str">
        <f>IF(编辑!AM1237="","",编辑!AM1237)</f>
        <v/>
      </c>
      <c r="AB1237" s="109" t="str">
        <f>IF(编辑!AN1237="","",编辑!AN1237)</f>
        <v/>
      </c>
      <c r="AC1237" s="111" t="str">
        <f>IF(编辑!AO1237="","",编辑!AO1237)</f>
        <v/>
      </c>
    </row>
    <row r="1238" spans="1:29">
      <c r="A1238" s="109">
        <f>IF(编辑!A1238="","",编辑!A1238)</f>
        <v>140505</v>
      </c>
      <c r="B1238" s="109" t="str">
        <f>IF(编辑!B1238="","",编辑!B1238)</f>
        <v>通缉任务</v>
      </c>
      <c r="C1238" s="109">
        <f>IF(编辑!I1238="","",编辑!I1238)</f>
        <v>1120</v>
      </c>
      <c r="D1238" s="109">
        <f>IF(编辑!J1238="","",编辑!J1238)</f>
        <v>0</v>
      </c>
      <c r="E1238" s="109" t="str">
        <f>IF(编辑!K1238="","",编辑!K1238)</f>
        <v/>
      </c>
      <c r="F1238" s="109">
        <f>IF(编辑!L1238="","",编辑!L1238)</f>
        <v>3004</v>
      </c>
      <c r="G1238" s="109">
        <f>IF(编辑!N1238="","",编辑!N1238)</f>
        <v>1</v>
      </c>
      <c r="H1238" s="109">
        <f>IF(编辑!O1238="","",编辑!O1238)</f>
        <v>1</v>
      </c>
      <c r="I1238" s="109">
        <f>IF(编辑!P1238="","",编辑!P1238)</f>
        <v>100</v>
      </c>
      <c r="J1238" s="109">
        <f>IF(编辑!Q1238="","",编辑!Q1238)</f>
        <v>3104</v>
      </c>
      <c r="K1238" s="109">
        <f>IF(编辑!S1238="","",编辑!S1238)</f>
        <v>1</v>
      </c>
      <c r="L1238" s="109">
        <f>IF(编辑!T1238="","",编辑!T1238)</f>
        <v>1</v>
      </c>
      <c r="M1238" s="109">
        <f>IF(编辑!U1238="","",编辑!U1238)</f>
        <v>100</v>
      </c>
      <c r="N1238" s="109">
        <f>IF(编辑!V1238="","",编辑!V1238)</f>
        <v>3404</v>
      </c>
      <c r="O1238" s="109">
        <f>IF(编辑!X1238="","",编辑!X1238)</f>
        <v>1</v>
      </c>
      <c r="P1238" s="109">
        <f>IF(编辑!Y1238="","",编辑!Y1238)</f>
        <v>1</v>
      </c>
      <c r="Q1238" s="109">
        <f>IF(编辑!Z1238="","",编辑!Z1238)</f>
        <v>100</v>
      </c>
      <c r="R1238" s="109" t="str">
        <f>IF(编辑!AA1238="","",编辑!AA1238)</f>
        <v/>
      </c>
      <c r="S1238" s="109" t="str">
        <f>IF(编辑!AC1238="","",编辑!AC1238)</f>
        <v/>
      </c>
      <c r="T1238" s="109" t="str">
        <f>IF(编辑!AD1238="","",编辑!AD1238)</f>
        <v/>
      </c>
      <c r="U1238" s="109" t="str">
        <f>IF(编辑!AE1238="","",编辑!AE1238)</f>
        <v/>
      </c>
      <c r="V1238" s="109" t="str">
        <f>IF(编辑!AF1238="","",编辑!AF1238)</f>
        <v/>
      </c>
      <c r="W1238" s="109" t="str">
        <f>IF(编辑!AH1238="","",编辑!AH1238)</f>
        <v/>
      </c>
      <c r="X1238" s="109" t="str">
        <f>IF(编辑!AI1238="","",编辑!AI1238)</f>
        <v/>
      </c>
      <c r="Y1238" s="109" t="str">
        <f>IF(编辑!AJ1238="","",编辑!AJ1238)</f>
        <v/>
      </c>
      <c r="Z1238" s="109" t="str">
        <f>IF(编辑!AK1238="","",编辑!AK1238)</f>
        <v/>
      </c>
      <c r="AA1238" s="109" t="str">
        <f>IF(编辑!AM1238="","",编辑!AM1238)</f>
        <v/>
      </c>
      <c r="AB1238" s="109" t="str">
        <f>IF(编辑!AN1238="","",编辑!AN1238)</f>
        <v/>
      </c>
      <c r="AC1238" s="111" t="str">
        <f>IF(编辑!AO1238="","",编辑!AO1238)</f>
        <v/>
      </c>
    </row>
    <row r="1239" spans="1:29">
      <c r="A1239" s="109">
        <f>IF(编辑!A1239="","",编辑!A1239)</f>
        <v>140506</v>
      </c>
      <c r="B1239" s="109" t="str">
        <f>IF(编辑!B1239="","",编辑!B1239)</f>
        <v>通缉任务</v>
      </c>
      <c r="C1239" s="109">
        <f>IF(编辑!I1239="","",编辑!I1239)</f>
        <v>1120</v>
      </c>
      <c r="D1239" s="109">
        <f>IF(编辑!J1239="","",编辑!J1239)</f>
        <v>0</v>
      </c>
      <c r="E1239" s="109" t="str">
        <f>IF(编辑!K1239="","",编辑!K1239)</f>
        <v/>
      </c>
      <c r="F1239" s="109">
        <f>IF(编辑!L1239="","",编辑!L1239)</f>
        <v>3004</v>
      </c>
      <c r="G1239" s="109">
        <f>IF(编辑!N1239="","",编辑!N1239)</f>
        <v>1</v>
      </c>
      <c r="H1239" s="109">
        <f>IF(编辑!O1239="","",编辑!O1239)</f>
        <v>1</v>
      </c>
      <c r="I1239" s="109">
        <f>IF(编辑!P1239="","",编辑!P1239)</f>
        <v>100</v>
      </c>
      <c r="J1239" s="109">
        <f>IF(编辑!Q1239="","",编辑!Q1239)</f>
        <v>3104</v>
      </c>
      <c r="K1239" s="109">
        <f>IF(编辑!S1239="","",编辑!S1239)</f>
        <v>1</v>
      </c>
      <c r="L1239" s="109">
        <f>IF(编辑!T1239="","",编辑!T1239)</f>
        <v>1</v>
      </c>
      <c r="M1239" s="109">
        <f>IF(编辑!U1239="","",编辑!U1239)</f>
        <v>100</v>
      </c>
      <c r="N1239" s="109">
        <f>IF(编辑!V1239="","",编辑!V1239)</f>
        <v>3404</v>
      </c>
      <c r="O1239" s="109">
        <f>IF(编辑!X1239="","",编辑!X1239)</f>
        <v>1</v>
      </c>
      <c r="P1239" s="109">
        <f>IF(编辑!Y1239="","",编辑!Y1239)</f>
        <v>1</v>
      </c>
      <c r="Q1239" s="109">
        <f>IF(编辑!Z1239="","",编辑!Z1239)</f>
        <v>100</v>
      </c>
      <c r="R1239" s="109" t="str">
        <f>IF(编辑!AA1239="","",编辑!AA1239)</f>
        <v/>
      </c>
      <c r="S1239" s="109" t="str">
        <f>IF(编辑!AC1239="","",编辑!AC1239)</f>
        <v/>
      </c>
      <c r="T1239" s="109" t="str">
        <f>IF(编辑!AD1239="","",编辑!AD1239)</f>
        <v/>
      </c>
      <c r="U1239" s="109" t="str">
        <f>IF(编辑!AE1239="","",编辑!AE1239)</f>
        <v/>
      </c>
      <c r="V1239" s="109" t="str">
        <f>IF(编辑!AF1239="","",编辑!AF1239)</f>
        <v/>
      </c>
      <c r="W1239" s="109" t="str">
        <f>IF(编辑!AH1239="","",编辑!AH1239)</f>
        <v/>
      </c>
      <c r="X1239" s="109" t="str">
        <f>IF(编辑!AI1239="","",编辑!AI1239)</f>
        <v/>
      </c>
      <c r="Y1239" s="109" t="str">
        <f>IF(编辑!AJ1239="","",编辑!AJ1239)</f>
        <v/>
      </c>
      <c r="Z1239" s="109" t="str">
        <f>IF(编辑!AK1239="","",编辑!AK1239)</f>
        <v/>
      </c>
      <c r="AA1239" s="109" t="str">
        <f>IF(编辑!AM1239="","",编辑!AM1239)</f>
        <v/>
      </c>
      <c r="AB1239" s="109" t="str">
        <f>IF(编辑!AN1239="","",编辑!AN1239)</f>
        <v/>
      </c>
      <c r="AC1239" s="111" t="str">
        <f>IF(编辑!AO1239="","",编辑!AO1239)</f>
        <v/>
      </c>
    </row>
    <row r="1240" spans="1:29">
      <c r="A1240" s="109">
        <f>IF(编辑!A1240="","",编辑!A1240)</f>
        <v>140507</v>
      </c>
      <c r="B1240" s="109" t="str">
        <f>IF(编辑!B1240="","",编辑!B1240)</f>
        <v>通缉任务</v>
      </c>
      <c r="C1240" s="109">
        <f>IF(编辑!I1240="","",编辑!I1240)</f>
        <v>1120</v>
      </c>
      <c r="D1240" s="109">
        <f>IF(编辑!J1240="","",编辑!J1240)</f>
        <v>0</v>
      </c>
      <c r="E1240" s="109" t="str">
        <f>IF(编辑!K1240="","",编辑!K1240)</f>
        <v/>
      </c>
      <c r="F1240" s="109">
        <f>IF(编辑!L1240="","",编辑!L1240)</f>
        <v>3004</v>
      </c>
      <c r="G1240" s="109">
        <f>IF(编辑!N1240="","",编辑!N1240)</f>
        <v>1</v>
      </c>
      <c r="H1240" s="109">
        <f>IF(编辑!O1240="","",编辑!O1240)</f>
        <v>1</v>
      </c>
      <c r="I1240" s="109">
        <f>IF(编辑!P1240="","",编辑!P1240)</f>
        <v>100</v>
      </c>
      <c r="J1240" s="109">
        <f>IF(编辑!Q1240="","",编辑!Q1240)</f>
        <v>3104</v>
      </c>
      <c r="K1240" s="109">
        <f>IF(编辑!S1240="","",编辑!S1240)</f>
        <v>1</v>
      </c>
      <c r="L1240" s="109">
        <f>IF(编辑!T1240="","",编辑!T1240)</f>
        <v>1</v>
      </c>
      <c r="M1240" s="109">
        <f>IF(编辑!U1240="","",编辑!U1240)</f>
        <v>100</v>
      </c>
      <c r="N1240" s="109">
        <f>IF(编辑!V1240="","",编辑!V1240)</f>
        <v>3404</v>
      </c>
      <c r="O1240" s="109">
        <f>IF(编辑!X1240="","",编辑!X1240)</f>
        <v>1</v>
      </c>
      <c r="P1240" s="109">
        <f>IF(编辑!Y1240="","",编辑!Y1240)</f>
        <v>1</v>
      </c>
      <c r="Q1240" s="109">
        <f>IF(编辑!Z1240="","",编辑!Z1240)</f>
        <v>100</v>
      </c>
      <c r="R1240" s="109" t="str">
        <f>IF(编辑!AA1240="","",编辑!AA1240)</f>
        <v/>
      </c>
      <c r="S1240" s="109" t="str">
        <f>IF(编辑!AC1240="","",编辑!AC1240)</f>
        <v/>
      </c>
      <c r="T1240" s="109" t="str">
        <f>IF(编辑!AD1240="","",编辑!AD1240)</f>
        <v/>
      </c>
      <c r="U1240" s="109" t="str">
        <f>IF(编辑!AE1240="","",编辑!AE1240)</f>
        <v/>
      </c>
      <c r="V1240" s="109" t="str">
        <f>IF(编辑!AF1240="","",编辑!AF1240)</f>
        <v/>
      </c>
      <c r="W1240" s="109" t="str">
        <f>IF(编辑!AH1240="","",编辑!AH1240)</f>
        <v/>
      </c>
      <c r="X1240" s="109" t="str">
        <f>IF(编辑!AI1240="","",编辑!AI1240)</f>
        <v/>
      </c>
      <c r="Y1240" s="109" t="str">
        <f>IF(编辑!AJ1240="","",编辑!AJ1240)</f>
        <v/>
      </c>
      <c r="Z1240" s="109" t="str">
        <f>IF(编辑!AK1240="","",编辑!AK1240)</f>
        <v/>
      </c>
      <c r="AA1240" s="109" t="str">
        <f>IF(编辑!AM1240="","",编辑!AM1240)</f>
        <v/>
      </c>
      <c r="AB1240" s="109" t="str">
        <f>IF(编辑!AN1240="","",编辑!AN1240)</f>
        <v/>
      </c>
      <c r="AC1240" s="111" t="str">
        <f>IF(编辑!AO1240="","",编辑!AO1240)</f>
        <v/>
      </c>
    </row>
    <row r="1241" spans="1:29">
      <c r="A1241" s="109">
        <f>IF(编辑!A1241="","",编辑!A1241)</f>
        <v>140508</v>
      </c>
      <c r="B1241" s="109" t="str">
        <f>IF(编辑!B1241="","",编辑!B1241)</f>
        <v>通缉任务</v>
      </c>
      <c r="C1241" s="109">
        <f>IF(编辑!I1241="","",编辑!I1241)</f>
        <v>1120</v>
      </c>
      <c r="D1241" s="109">
        <f>IF(编辑!J1241="","",编辑!J1241)</f>
        <v>0</v>
      </c>
      <c r="E1241" s="109" t="str">
        <f>IF(编辑!K1241="","",编辑!K1241)</f>
        <v/>
      </c>
      <c r="F1241" s="109">
        <f>IF(编辑!L1241="","",编辑!L1241)</f>
        <v>3004</v>
      </c>
      <c r="G1241" s="109">
        <f>IF(编辑!N1241="","",编辑!N1241)</f>
        <v>1</v>
      </c>
      <c r="H1241" s="109">
        <f>IF(编辑!O1241="","",编辑!O1241)</f>
        <v>1</v>
      </c>
      <c r="I1241" s="109">
        <f>IF(编辑!P1241="","",编辑!P1241)</f>
        <v>100</v>
      </c>
      <c r="J1241" s="109">
        <f>IF(编辑!Q1241="","",编辑!Q1241)</f>
        <v>3104</v>
      </c>
      <c r="K1241" s="109">
        <f>IF(编辑!S1241="","",编辑!S1241)</f>
        <v>1</v>
      </c>
      <c r="L1241" s="109">
        <f>IF(编辑!T1241="","",编辑!T1241)</f>
        <v>1</v>
      </c>
      <c r="M1241" s="109">
        <f>IF(编辑!U1241="","",编辑!U1241)</f>
        <v>100</v>
      </c>
      <c r="N1241" s="109">
        <f>IF(编辑!V1241="","",编辑!V1241)</f>
        <v>3404</v>
      </c>
      <c r="O1241" s="109">
        <f>IF(编辑!X1241="","",编辑!X1241)</f>
        <v>1</v>
      </c>
      <c r="P1241" s="109">
        <f>IF(编辑!Y1241="","",编辑!Y1241)</f>
        <v>1</v>
      </c>
      <c r="Q1241" s="109">
        <f>IF(编辑!Z1241="","",编辑!Z1241)</f>
        <v>100</v>
      </c>
      <c r="R1241" s="109" t="str">
        <f>IF(编辑!AA1241="","",编辑!AA1241)</f>
        <v/>
      </c>
      <c r="S1241" s="109" t="str">
        <f>IF(编辑!AC1241="","",编辑!AC1241)</f>
        <v/>
      </c>
      <c r="T1241" s="109" t="str">
        <f>IF(编辑!AD1241="","",编辑!AD1241)</f>
        <v/>
      </c>
      <c r="U1241" s="109" t="str">
        <f>IF(编辑!AE1241="","",编辑!AE1241)</f>
        <v/>
      </c>
      <c r="V1241" s="109" t="str">
        <f>IF(编辑!AF1241="","",编辑!AF1241)</f>
        <v/>
      </c>
      <c r="W1241" s="109" t="str">
        <f>IF(编辑!AH1241="","",编辑!AH1241)</f>
        <v/>
      </c>
      <c r="X1241" s="109" t="str">
        <f>IF(编辑!AI1241="","",编辑!AI1241)</f>
        <v/>
      </c>
      <c r="Y1241" s="109" t="str">
        <f>IF(编辑!AJ1241="","",编辑!AJ1241)</f>
        <v/>
      </c>
      <c r="Z1241" s="109" t="str">
        <f>IF(编辑!AK1241="","",编辑!AK1241)</f>
        <v/>
      </c>
      <c r="AA1241" s="109" t="str">
        <f>IF(编辑!AM1241="","",编辑!AM1241)</f>
        <v/>
      </c>
      <c r="AB1241" s="109" t="str">
        <f>IF(编辑!AN1241="","",编辑!AN1241)</f>
        <v/>
      </c>
      <c r="AC1241" s="111" t="str">
        <f>IF(编辑!AO1241="","",编辑!AO1241)</f>
        <v/>
      </c>
    </row>
    <row r="1242" spans="1:29">
      <c r="A1242" s="109">
        <f>IF(编辑!A1242="","",编辑!A1242)</f>
        <v>140509</v>
      </c>
      <c r="B1242" s="109" t="str">
        <f>IF(编辑!B1242="","",编辑!B1242)</f>
        <v>通缉任务</v>
      </c>
      <c r="C1242" s="109">
        <f>IF(编辑!I1242="","",编辑!I1242)</f>
        <v>1120</v>
      </c>
      <c r="D1242" s="109">
        <f>IF(编辑!J1242="","",编辑!J1242)</f>
        <v>0</v>
      </c>
      <c r="E1242" s="109" t="str">
        <f>IF(编辑!K1242="","",编辑!K1242)</f>
        <v/>
      </c>
      <c r="F1242" s="109">
        <f>IF(编辑!L1242="","",编辑!L1242)</f>
        <v>3004</v>
      </c>
      <c r="G1242" s="109">
        <f>IF(编辑!N1242="","",编辑!N1242)</f>
        <v>1</v>
      </c>
      <c r="H1242" s="109">
        <f>IF(编辑!O1242="","",编辑!O1242)</f>
        <v>1</v>
      </c>
      <c r="I1242" s="109">
        <f>IF(编辑!P1242="","",编辑!P1242)</f>
        <v>100</v>
      </c>
      <c r="J1242" s="109">
        <f>IF(编辑!Q1242="","",编辑!Q1242)</f>
        <v>3104</v>
      </c>
      <c r="K1242" s="109">
        <f>IF(编辑!S1242="","",编辑!S1242)</f>
        <v>1</v>
      </c>
      <c r="L1242" s="109">
        <f>IF(编辑!T1242="","",编辑!T1242)</f>
        <v>1</v>
      </c>
      <c r="M1242" s="109">
        <f>IF(编辑!U1242="","",编辑!U1242)</f>
        <v>100</v>
      </c>
      <c r="N1242" s="109">
        <f>IF(编辑!V1242="","",编辑!V1242)</f>
        <v>3404</v>
      </c>
      <c r="O1242" s="109">
        <f>IF(编辑!X1242="","",编辑!X1242)</f>
        <v>1</v>
      </c>
      <c r="P1242" s="109">
        <f>IF(编辑!Y1242="","",编辑!Y1242)</f>
        <v>1</v>
      </c>
      <c r="Q1242" s="109">
        <f>IF(编辑!Z1242="","",编辑!Z1242)</f>
        <v>100</v>
      </c>
      <c r="R1242" s="109" t="str">
        <f>IF(编辑!AA1242="","",编辑!AA1242)</f>
        <v/>
      </c>
      <c r="S1242" s="109" t="str">
        <f>IF(编辑!AC1242="","",编辑!AC1242)</f>
        <v/>
      </c>
      <c r="T1242" s="109" t="str">
        <f>IF(编辑!AD1242="","",编辑!AD1242)</f>
        <v/>
      </c>
      <c r="U1242" s="109" t="str">
        <f>IF(编辑!AE1242="","",编辑!AE1242)</f>
        <v/>
      </c>
      <c r="V1242" s="109" t="str">
        <f>IF(编辑!AF1242="","",编辑!AF1242)</f>
        <v/>
      </c>
      <c r="W1242" s="109" t="str">
        <f>IF(编辑!AH1242="","",编辑!AH1242)</f>
        <v/>
      </c>
      <c r="X1242" s="109" t="str">
        <f>IF(编辑!AI1242="","",编辑!AI1242)</f>
        <v/>
      </c>
      <c r="Y1242" s="109" t="str">
        <f>IF(编辑!AJ1242="","",编辑!AJ1242)</f>
        <v/>
      </c>
      <c r="Z1242" s="109" t="str">
        <f>IF(编辑!AK1242="","",编辑!AK1242)</f>
        <v/>
      </c>
      <c r="AA1242" s="109" t="str">
        <f>IF(编辑!AM1242="","",编辑!AM1242)</f>
        <v/>
      </c>
      <c r="AB1242" s="109" t="str">
        <f>IF(编辑!AN1242="","",编辑!AN1242)</f>
        <v/>
      </c>
      <c r="AC1242" s="111" t="str">
        <f>IF(编辑!AO1242="","",编辑!AO1242)</f>
        <v/>
      </c>
    </row>
    <row r="1243" spans="1:29">
      <c r="A1243" s="109">
        <f>IF(编辑!A1243="","",编辑!A1243)</f>
        <v>140510</v>
      </c>
      <c r="B1243" s="109" t="str">
        <f>IF(编辑!B1243="","",编辑!B1243)</f>
        <v>通缉任务</v>
      </c>
      <c r="C1243" s="109">
        <f>IF(编辑!I1243="","",编辑!I1243)</f>
        <v>1120</v>
      </c>
      <c r="D1243" s="109">
        <f>IF(编辑!J1243="","",编辑!J1243)</f>
        <v>0</v>
      </c>
      <c r="E1243" s="109" t="str">
        <f>IF(编辑!K1243="","",编辑!K1243)</f>
        <v/>
      </c>
      <c r="F1243" s="109">
        <f>IF(编辑!L1243="","",编辑!L1243)</f>
        <v>3004</v>
      </c>
      <c r="G1243" s="109">
        <f>IF(编辑!N1243="","",编辑!N1243)</f>
        <v>1</v>
      </c>
      <c r="H1243" s="109">
        <f>IF(编辑!O1243="","",编辑!O1243)</f>
        <v>1</v>
      </c>
      <c r="I1243" s="109">
        <f>IF(编辑!P1243="","",编辑!P1243)</f>
        <v>100</v>
      </c>
      <c r="J1243" s="109">
        <f>IF(编辑!Q1243="","",编辑!Q1243)</f>
        <v>3104</v>
      </c>
      <c r="K1243" s="109">
        <f>IF(编辑!S1243="","",编辑!S1243)</f>
        <v>1</v>
      </c>
      <c r="L1243" s="109">
        <f>IF(编辑!T1243="","",编辑!T1243)</f>
        <v>1</v>
      </c>
      <c r="M1243" s="109">
        <f>IF(编辑!U1243="","",编辑!U1243)</f>
        <v>100</v>
      </c>
      <c r="N1243" s="109">
        <f>IF(编辑!V1243="","",编辑!V1243)</f>
        <v>3404</v>
      </c>
      <c r="O1243" s="109">
        <f>IF(编辑!X1243="","",编辑!X1243)</f>
        <v>1</v>
      </c>
      <c r="P1243" s="109">
        <f>IF(编辑!Y1243="","",编辑!Y1243)</f>
        <v>1</v>
      </c>
      <c r="Q1243" s="109">
        <f>IF(编辑!Z1243="","",编辑!Z1243)</f>
        <v>100</v>
      </c>
      <c r="R1243" s="109" t="str">
        <f>IF(编辑!AA1243="","",编辑!AA1243)</f>
        <v/>
      </c>
      <c r="S1243" s="109" t="str">
        <f>IF(编辑!AC1243="","",编辑!AC1243)</f>
        <v/>
      </c>
      <c r="T1243" s="109" t="str">
        <f>IF(编辑!AD1243="","",编辑!AD1243)</f>
        <v/>
      </c>
      <c r="U1243" s="109" t="str">
        <f>IF(编辑!AE1243="","",编辑!AE1243)</f>
        <v/>
      </c>
      <c r="V1243" s="109" t="str">
        <f>IF(编辑!AF1243="","",编辑!AF1243)</f>
        <v/>
      </c>
      <c r="W1243" s="109" t="str">
        <f>IF(编辑!AH1243="","",编辑!AH1243)</f>
        <v/>
      </c>
      <c r="X1243" s="109" t="str">
        <f>IF(编辑!AI1243="","",编辑!AI1243)</f>
        <v/>
      </c>
      <c r="Y1243" s="109" t="str">
        <f>IF(编辑!AJ1243="","",编辑!AJ1243)</f>
        <v/>
      </c>
      <c r="Z1243" s="109" t="str">
        <f>IF(编辑!AK1243="","",编辑!AK1243)</f>
        <v/>
      </c>
      <c r="AA1243" s="109" t="str">
        <f>IF(编辑!AM1243="","",编辑!AM1243)</f>
        <v/>
      </c>
      <c r="AB1243" s="109" t="str">
        <f>IF(编辑!AN1243="","",编辑!AN1243)</f>
        <v/>
      </c>
      <c r="AC1243" s="111" t="str">
        <f>IF(编辑!AO1243="","",编辑!AO1243)</f>
        <v/>
      </c>
    </row>
    <row r="1244" spans="1:29">
      <c r="A1244" s="109">
        <f>IF(编辑!A1244="","",编辑!A1244)</f>
        <v>140511</v>
      </c>
      <c r="B1244" s="109" t="str">
        <f>IF(编辑!B1244="","",编辑!B1244)</f>
        <v>通缉任务</v>
      </c>
      <c r="C1244" s="109">
        <f>IF(编辑!I1244="","",编辑!I1244)</f>
        <v>1430</v>
      </c>
      <c r="D1244" s="109">
        <f>IF(编辑!J1244="","",编辑!J1244)</f>
        <v>0</v>
      </c>
      <c r="E1244" s="109" t="str">
        <f>IF(编辑!K1244="","",编辑!K1244)</f>
        <v/>
      </c>
      <c r="F1244" s="109">
        <f>IF(编辑!L1244="","",编辑!L1244)</f>
        <v>3005</v>
      </c>
      <c r="G1244" s="109">
        <f>IF(编辑!N1244="","",编辑!N1244)</f>
        <v>1</v>
      </c>
      <c r="H1244" s="109">
        <f>IF(编辑!O1244="","",编辑!O1244)</f>
        <v>1</v>
      </c>
      <c r="I1244" s="109">
        <f>IF(编辑!P1244="","",编辑!P1244)</f>
        <v>100</v>
      </c>
      <c r="J1244" s="109">
        <f>IF(编辑!Q1244="","",编辑!Q1244)</f>
        <v>3105</v>
      </c>
      <c r="K1244" s="109">
        <f>IF(编辑!S1244="","",编辑!S1244)</f>
        <v>1</v>
      </c>
      <c r="L1244" s="109">
        <f>IF(编辑!T1244="","",编辑!T1244)</f>
        <v>1</v>
      </c>
      <c r="M1244" s="109">
        <f>IF(编辑!U1244="","",编辑!U1244)</f>
        <v>100</v>
      </c>
      <c r="N1244" s="109">
        <f>IF(编辑!V1244="","",编辑!V1244)</f>
        <v>3405</v>
      </c>
      <c r="O1244" s="109">
        <f>IF(编辑!X1244="","",编辑!X1244)</f>
        <v>1</v>
      </c>
      <c r="P1244" s="109">
        <f>IF(编辑!Y1244="","",编辑!Y1244)</f>
        <v>1</v>
      </c>
      <c r="Q1244" s="109">
        <f>IF(编辑!Z1244="","",编辑!Z1244)</f>
        <v>100</v>
      </c>
      <c r="R1244" s="109" t="str">
        <f>IF(编辑!AA1244="","",编辑!AA1244)</f>
        <v/>
      </c>
      <c r="S1244" s="109" t="str">
        <f>IF(编辑!AC1244="","",编辑!AC1244)</f>
        <v/>
      </c>
      <c r="T1244" s="109" t="str">
        <f>IF(编辑!AD1244="","",编辑!AD1244)</f>
        <v/>
      </c>
      <c r="U1244" s="109" t="str">
        <f>IF(编辑!AE1244="","",编辑!AE1244)</f>
        <v/>
      </c>
      <c r="V1244" s="109" t="str">
        <f>IF(编辑!AF1244="","",编辑!AF1244)</f>
        <v/>
      </c>
      <c r="W1244" s="109" t="str">
        <f>IF(编辑!AH1244="","",编辑!AH1244)</f>
        <v/>
      </c>
      <c r="X1244" s="109" t="str">
        <f>IF(编辑!AI1244="","",编辑!AI1244)</f>
        <v/>
      </c>
      <c r="Y1244" s="109" t="str">
        <f>IF(编辑!AJ1244="","",编辑!AJ1244)</f>
        <v/>
      </c>
      <c r="Z1244" s="109" t="str">
        <f>IF(编辑!AK1244="","",编辑!AK1244)</f>
        <v/>
      </c>
      <c r="AA1244" s="109" t="str">
        <f>IF(编辑!AM1244="","",编辑!AM1244)</f>
        <v/>
      </c>
      <c r="AB1244" s="109" t="str">
        <f>IF(编辑!AN1244="","",编辑!AN1244)</f>
        <v/>
      </c>
      <c r="AC1244" s="111" t="str">
        <f>IF(编辑!AO1244="","",编辑!AO1244)</f>
        <v/>
      </c>
    </row>
    <row r="1245" spans="1:29">
      <c r="A1245" s="109">
        <f>IF(编辑!A1245="","",编辑!A1245)</f>
        <v>140512</v>
      </c>
      <c r="B1245" s="109" t="str">
        <f>IF(编辑!B1245="","",编辑!B1245)</f>
        <v>通缉任务</v>
      </c>
      <c r="C1245" s="109">
        <f>IF(编辑!I1245="","",编辑!I1245)</f>
        <v>1430</v>
      </c>
      <c r="D1245" s="109">
        <f>IF(编辑!J1245="","",编辑!J1245)</f>
        <v>0</v>
      </c>
      <c r="E1245" s="109" t="str">
        <f>IF(编辑!K1245="","",编辑!K1245)</f>
        <v/>
      </c>
      <c r="F1245" s="109">
        <f>IF(编辑!L1245="","",编辑!L1245)</f>
        <v>3005</v>
      </c>
      <c r="G1245" s="109">
        <f>IF(编辑!N1245="","",编辑!N1245)</f>
        <v>1</v>
      </c>
      <c r="H1245" s="109">
        <f>IF(编辑!O1245="","",编辑!O1245)</f>
        <v>1</v>
      </c>
      <c r="I1245" s="109">
        <f>IF(编辑!P1245="","",编辑!P1245)</f>
        <v>100</v>
      </c>
      <c r="J1245" s="109">
        <f>IF(编辑!Q1245="","",编辑!Q1245)</f>
        <v>3105</v>
      </c>
      <c r="K1245" s="109">
        <f>IF(编辑!S1245="","",编辑!S1245)</f>
        <v>1</v>
      </c>
      <c r="L1245" s="109">
        <f>IF(编辑!T1245="","",编辑!T1245)</f>
        <v>1</v>
      </c>
      <c r="M1245" s="109">
        <f>IF(编辑!U1245="","",编辑!U1245)</f>
        <v>100</v>
      </c>
      <c r="N1245" s="109">
        <f>IF(编辑!V1245="","",编辑!V1245)</f>
        <v>3405</v>
      </c>
      <c r="O1245" s="109">
        <f>IF(编辑!X1245="","",编辑!X1245)</f>
        <v>1</v>
      </c>
      <c r="P1245" s="109">
        <f>IF(编辑!Y1245="","",编辑!Y1245)</f>
        <v>1</v>
      </c>
      <c r="Q1245" s="109">
        <f>IF(编辑!Z1245="","",编辑!Z1245)</f>
        <v>100</v>
      </c>
      <c r="R1245" s="109" t="str">
        <f>IF(编辑!AA1245="","",编辑!AA1245)</f>
        <v/>
      </c>
      <c r="S1245" s="109" t="str">
        <f>IF(编辑!AC1245="","",编辑!AC1245)</f>
        <v/>
      </c>
      <c r="T1245" s="109" t="str">
        <f>IF(编辑!AD1245="","",编辑!AD1245)</f>
        <v/>
      </c>
      <c r="U1245" s="109" t="str">
        <f>IF(编辑!AE1245="","",编辑!AE1245)</f>
        <v/>
      </c>
      <c r="V1245" s="109" t="str">
        <f>IF(编辑!AF1245="","",编辑!AF1245)</f>
        <v/>
      </c>
      <c r="W1245" s="109" t="str">
        <f>IF(编辑!AH1245="","",编辑!AH1245)</f>
        <v/>
      </c>
      <c r="X1245" s="109" t="str">
        <f>IF(编辑!AI1245="","",编辑!AI1245)</f>
        <v/>
      </c>
      <c r="Y1245" s="109" t="str">
        <f>IF(编辑!AJ1245="","",编辑!AJ1245)</f>
        <v/>
      </c>
      <c r="Z1245" s="109" t="str">
        <f>IF(编辑!AK1245="","",编辑!AK1245)</f>
        <v/>
      </c>
      <c r="AA1245" s="109" t="str">
        <f>IF(编辑!AM1245="","",编辑!AM1245)</f>
        <v/>
      </c>
      <c r="AB1245" s="109" t="str">
        <f>IF(编辑!AN1245="","",编辑!AN1245)</f>
        <v/>
      </c>
      <c r="AC1245" s="111" t="str">
        <f>IF(编辑!AO1245="","",编辑!AO1245)</f>
        <v/>
      </c>
    </row>
    <row r="1246" spans="1:29">
      <c r="A1246" s="109">
        <f>IF(编辑!A1246="","",编辑!A1246)</f>
        <v>140513</v>
      </c>
      <c r="B1246" s="109" t="str">
        <f>IF(编辑!B1246="","",编辑!B1246)</f>
        <v>通缉任务</v>
      </c>
      <c r="C1246" s="109">
        <f>IF(编辑!I1246="","",编辑!I1246)</f>
        <v>1430</v>
      </c>
      <c r="D1246" s="109">
        <f>IF(编辑!J1246="","",编辑!J1246)</f>
        <v>0</v>
      </c>
      <c r="E1246" s="109" t="str">
        <f>IF(编辑!K1246="","",编辑!K1246)</f>
        <v/>
      </c>
      <c r="F1246" s="109">
        <f>IF(编辑!L1246="","",编辑!L1246)</f>
        <v>3005</v>
      </c>
      <c r="G1246" s="109">
        <f>IF(编辑!N1246="","",编辑!N1246)</f>
        <v>1</v>
      </c>
      <c r="H1246" s="109">
        <f>IF(编辑!O1246="","",编辑!O1246)</f>
        <v>1</v>
      </c>
      <c r="I1246" s="109">
        <f>IF(编辑!P1246="","",编辑!P1246)</f>
        <v>100</v>
      </c>
      <c r="J1246" s="109">
        <f>IF(编辑!Q1246="","",编辑!Q1246)</f>
        <v>3105</v>
      </c>
      <c r="K1246" s="109">
        <f>IF(编辑!S1246="","",编辑!S1246)</f>
        <v>1</v>
      </c>
      <c r="L1246" s="109">
        <f>IF(编辑!T1246="","",编辑!T1246)</f>
        <v>1</v>
      </c>
      <c r="M1246" s="109">
        <f>IF(编辑!U1246="","",编辑!U1246)</f>
        <v>100</v>
      </c>
      <c r="N1246" s="109">
        <f>IF(编辑!V1246="","",编辑!V1246)</f>
        <v>3405</v>
      </c>
      <c r="O1246" s="109">
        <f>IF(编辑!X1246="","",编辑!X1246)</f>
        <v>1</v>
      </c>
      <c r="P1246" s="109">
        <f>IF(编辑!Y1246="","",编辑!Y1246)</f>
        <v>1</v>
      </c>
      <c r="Q1246" s="109">
        <f>IF(编辑!Z1246="","",编辑!Z1246)</f>
        <v>100</v>
      </c>
      <c r="R1246" s="109" t="str">
        <f>IF(编辑!AA1246="","",编辑!AA1246)</f>
        <v/>
      </c>
      <c r="S1246" s="109" t="str">
        <f>IF(编辑!AC1246="","",编辑!AC1246)</f>
        <v/>
      </c>
      <c r="T1246" s="109" t="str">
        <f>IF(编辑!AD1246="","",编辑!AD1246)</f>
        <v/>
      </c>
      <c r="U1246" s="109" t="str">
        <f>IF(编辑!AE1246="","",编辑!AE1246)</f>
        <v/>
      </c>
      <c r="V1246" s="109" t="str">
        <f>IF(编辑!AF1246="","",编辑!AF1246)</f>
        <v/>
      </c>
      <c r="W1246" s="109" t="str">
        <f>IF(编辑!AH1246="","",编辑!AH1246)</f>
        <v/>
      </c>
      <c r="X1246" s="109" t="str">
        <f>IF(编辑!AI1246="","",编辑!AI1246)</f>
        <v/>
      </c>
      <c r="Y1246" s="109" t="str">
        <f>IF(编辑!AJ1246="","",编辑!AJ1246)</f>
        <v/>
      </c>
      <c r="Z1246" s="109" t="str">
        <f>IF(编辑!AK1246="","",编辑!AK1246)</f>
        <v/>
      </c>
      <c r="AA1246" s="109" t="str">
        <f>IF(编辑!AM1246="","",编辑!AM1246)</f>
        <v/>
      </c>
      <c r="AB1246" s="109" t="str">
        <f>IF(编辑!AN1246="","",编辑!AN1246)</f>
        <v/>
      </c>
      <c r="AC1246" s="111" t="str">
        <f>IF(编辑!AO1246="","",编辑!AO1246)</f>
        <v/>
      </c>
    </row>
    <row r="1247" spans="1:29">
      <c r="A1247" s="109">
        <f>IF(编辑!A1247="","",编辑!A1247)</f>
        <v>140514</v>
      </c>
      <c r="B1247" s="109" t="str">
        <f>IF(编辑!B1247="","",编辑!B1247)</f>
        <v>通缉任务</v>
      </c>
      <c r="C1247" s="109">
        <f>IF(编辑!I1247="","",编辑!I1247)</f>
        <v>1430</v>
      </c>
      <c r="D1247" s="109">
        <f>IF(编辑!J1247="","",编辑!J1247)</f>
        <v>0</v>
      </c>
      <c r="E1247" s="109" t="str">
        <f>IF(编辑!K1247="","",编辑!K1247)</f>
        <v/>
      </c>
      <c r="F1247" s="109">
        <f>IF(编辑!L1247="","",编辑!L1247)</f>
        <v>3005</v>
      </c>
      <c r="G1247" s="109">
        <f>IF(编辑!N1247="","",编辑!N1247)</f>
        <v>1</v>
      </c>
      <c r="H1247" s="109">
        <f>IF(编辑!O1247="","",编辑!O1247)</f>
        <v>1</v>
      </c>
      <c r="I1247" s="109">
        <f>IF(编辑!P1247="","",编辑!P1247)</f>
        <v>100</v>
      </c>
      <c r="J1247" s="109">
        <f>IF(编辑!Q1247="","",编辑!Q1247)</f>
        <v>3105</v>
      </c>
      <c r="K1247" s="109">
        <f>IF(编辑!S1247="","",编辑!S1247)</f>
        <v>1</v>
      </c>
      <c r="L1247" s="109">
        <f>IF(编辑!T1247="","",编辑!T1247)</f>
        <v>1</v>
      </c>
      <c r="M1247" s="109">
        <f>IF(编辑!U1247="","",编辑!U1247)</f>
        <v>100</v>
      </c>
      <c r="N1247" s="109">
        <f>IF(编辑!V1247="","",编辑!V1247)</f>
        <v>3405</v>
      </c>
      <c r="O1247" s="109">
        <f>IF(编辑!X1247="","",编辑!X1247)</f>
        <v>1</v>
      </c>
      <c r="P1247" s="109">
        <f>IF(编辑!Y1247="","",编辑!Y1247)</f>
        <v>1</v>
      </c>
      <c r="Q1247" s="109">
        <f>IF(编辑!Z1247="","",编辑!Z1247)</f>
        <v>100</v>
      </c>
      <c r="R1247" s="109" t="str">
        <f>IF(编辑!AA1247="","",编辑!AA1247)</f>
        <v/>
      </c>
      <c r="S1247" s="109" t="str">
        <f>IF(编辑!AC1247="","",编辑!AC1247)</f>
        <v/>
      </c>
      <c r="T1247" s="109" t="str">
        <f>IF(编辑!AD1247="","",编辑!AD1247)</f>
        <v/>
      </c>
      <c r="U1247" s="109" t="str">
        <f>IF(编辑!AE1247="","",编辑!AE1247)</f>
        <v/>
      </c>
      <c r="V1247" s="109" t="str">
        <f>IF(编辑!AF1247="","",编辑!AF1247)</f>
        <v/>
      </c>
      <c r="W1247" s="109" t="str">
        <f>IF(编辑!AH1247="","",编辑!AH1247)</f>
        <v/>
      </c>
      <c r="X1247" s="109" t="str">
        <f>IF(编辑!AI1247="","",编辑!AI1247)</f>
        <v/>
      </c>
      <c r="Y1247" s="109" t="str">
        <f>IF(编辑!AJ1247="","",编辑!AJ1247)</f>
        <v/>
      </c>
      <c r="Z1247" s="109" t="str">
        <f>IF(编辑!AK1247="","",编辑!AK1247)</f>
        <v/>
      </c>
      <c r="AA1247" s="109" t="str">
        <f>IF(编辑!AM1247="","",编辑!AM1247)</f>
        <v/>
      </c>
      <c r="AB1247" s="109" t="str">
        <f>IF(编辑!AN1247="","",编辑!AN1247)</f>
        <v/>
      </c>
      <c r="AC1247" s="111" t="str">
        <f>IF(编辑!AO1247="","",编辑!AO1247)</f>
        <v/>
      </c>
    </row>
    <row r="1248" spans="1:29">
      <c r="A1248" s="109">
        <f>IF(编辑!A1248="","",编辑!A1248)</f>
        <v>140515</v>
      </c>
      <c r="B1248" s="109" t="str">
        <f>IF(编辑!B1248="","",编辑!B1248)</f>
        <v>通缉任务</v>
      </c>
      <c r="C1248" s="109">
        <f>IF(编辑!I1248="","",编辑!I1248)</f>
        <v>1430</v>
      </c>
      <c r="D1248" s="109">
        <f>IF(编辑!J1248="","",编辑!J1248)</f>
        <v>0</v>
      </c>
      <c r="E1248" s="109" t="str">
        <f>IF(编辑!K1248="","",编辑!K1248)</f>
        <v/>
      </c>
      <c r="F1248" s="109">
        <f>IF(编辑!L1248="","",编辑!L1248)</f>
        <v>3005</v>
      </c>
      <c r="G1248" s="109">
        <f>IF(编辑!N1248="","",编辑!N1248)</f>
        <v>1</v>
      </c>
      <c r="H1248" s="109">
        <f>IF(编辑!O1248="","",编辑!O1248)</f>
        <v>1</v>
      </c>
      <c r="I1248" s="109">
        <f>IF(编辑!P1248="","",编辑!P1248)</f>
        <v>100</v>
      </c>
      <c r="J1248" s="109">
        <f>IF(编辑!Q1248="","",编辑!Q1248)</f>
        <v>3105</v>
      </c>
      <c r="K1248" s="109">
        <f>IF(编辑!S1248="","",编辑!S1248)</f>
        <v>1</v>
      </c>
      <c r="L1248" s="109">
        <f>IF(编辑!T1248="","",编辑!T1248)</f>
        <v>1</v>
      </c>
      <c r="M1248" s="109">
        <f>IF(编辑!U1248="","",编辑!U1248)</f>
        <v>100</v>
      </c>
      <c r="N1248" s="109">
        <f>IF(编辑!V1248="","",编辑!V1248)</f>
        <v>3405</v>
      </c>
      <c r="O1248" s="109">
        <f>IF(编辑!X1248="","",编辑!X1248)</f>
        <v>1</v>
      </c>
      <c r="P1248" s="109">
        <f>IF(编辑!Y1248="","",编辑!Y1248)</f>
        <v>1</v>
      </c>
      <c r="Q1248" s="109">
        <f>IF(编辑!Z1248="","",编辑!Z1248)</f>
        <v>100</v>
      </c>
      <c r="R1248" s="109" t="str">
        <f>IF(编辑!AA1248="","",编辑!AA1248)</f>
        <v/>
      </c>
      <c r="S1248" s="109" t="str">
        <f>IF(编辑!AC1248="","",编辑!AC1248)</f>
        <v/>
      </c>
      <c r="T1248" s="109" t="str">
        <f>IF(编辑!AD1248="","",编辑!AD1248)</f>
        <v/>
      </c>
      <c r="U1248" s="109" t="str">
        <f>IF(编辑!AE1248="","",编辑!AE1248)</f>
        <v/>
      </c>
      <c r="V1248" s="109" t="str">
        <f>IF(编辑!AF1248="","",编辑!AF1248)</f>
        <v/>
      </c>
      <c r="W1248" s="109" t="str">
        <f>IF(编辑!AH1248="","",编辑!AH1248)</f>
        <v/>
      </c>
      <c r="X1248" s="109" t="str">
        <f>IF(编辑!AI1248="","",编辑!AI1248)</f>
        <v/>
      </c>
      <c r="Y1248" s="109" t="str">
        <f>IF(编辑!AJ1248="","",编辑!AJ1248)</f>
        <v/>
      </c>
      <c r="Z1248" s="109" t="str">
        <f>IF(编辑!AK1248="","",编辑!AK1248)</f>
        <v/>
      </c>
      <c r="AA1248" s="109" t="str">
        <f>IF(编辑!AM1248="","",编辑!AM1248)</f>
        <v/>
      </c>
      <c r="AB1248" s="109" t="str">
        <f>IF(编辑!AN1248="","",编辑!AN1248)</f>
        <v/>
      </c>
      <c r="AC1248" s="111" t="str">
        <f>IF(编辑!AO1248="","",编辑!AO1248)</f>
        <v/>
      </c>
    </row>
    <row r="1249" spans="1:29">
      <c r="A1249" s="109">
        <f>IF(编辑!A1249="","",编辑!A1249)</f>
        <v>140516</v>
      </c>
      <c r="B1249" s="109" t="str">
        <f>IF(编辑!B1249="","",编辑!B1249)</f>
        <v>通缉任务</v>
      </c>
      <c r="C1249" s="109">
        <f>IF(编辑!I1249="","",编辑!I1249)</f>
        <v>1430</v>
      </c>
      <c r="D1249" s="109">
        <f>IF(编辑!J1249="","",编辑!J1249)</f>
        <v>0</v>
      </c>
      <c r="E1249" s="109" t="str">
        <f>IF(编辑!K1249="","",编辑!K1249)</f>
        <v/>
      </c>
      <c r="F1249" s="109">
        <f>IF(编辑!L1249="","",编辑!L1249)</f>
        <v>3005</v>
      </c>
      <c r="G1249" s="109">
        <f>IF(编辑!N1249="","",编辑!N1249)</f>
        <v>1</v>
      </c>
      <c r="H1249" s="109">
        <f>IF(编辑!O1249="","",编辑!O1249)</f>
        <v>1</v>
      </c>
      <c r="I1249" s="109">
        <f>IF(编辑!P1249="","",编辑!P1249)</f>
        <v>100</v>
      </c>
      <c r="J1249" s="109">
        <f>IF(编辑!Q1249="","",编辑!Q1249)</f>
        <v>3105</v>
      </c>
      <c r="K1249" s="109">
        <f>IF(编辑!S1249="","",编辑!S1249)</f>
        <v>1</v>
      </c>
      <c r="L1249" s="109">
        <f>IF(编辑!T1249="","",编辑!T1249)</f>
        <v>1</v>
      </c>
      <c r="M1249" s="109">
        <f>IF(编辑!U1249="","",编辑!U1249)</f>
        <v>100</v>
      </c>
      <c r="N1249" s="109">
        <f>IF(编辑!V1249="","",编辑!V1249)</f>
        <v>3405</v>
      </c>
      <c r="O1249" s="109">
        <f>IF(编辑!X1249="","",编辑!X1249)</f>
        <v>1</v>
      </c>
      <c r="P1249" s="109">
        <f>IF(编辑!Y1249="","",编辑!Y1249)</f>
        <v>1</v>
      </c>
      <c r="Q1249" s="109">
        <f>IF(编辑!Z1249="","",编辑!Z1249)</f>
        <v>100</v>
      </c>
      <c r="R1249" s="109" t="str">
        <f>IF(编辑!AA1249="","",编辑!AA1249)</f>
        <v/>
      </c>
      <c r="S1249" s="109" t="str">
        <f>IF(编辑!AC1249="","",编辑!AC1249)</f>
        <v/>
      </c>
      <c r="T1249" s="109" t="str">
        <f>IF(编辑!AD1249="","",编辑!AD1249)</f>
        <v/>
      </c>
      <c r="U1249" s="109" t="str">
        <f>IF(编辑!AE1249="","",编辑!AE1249)</f>
        <v/>
      </c>
      <c r="V1249" s="109" t="str">
        <f>IF(编辑!AF1249="","",编辑!AF1249)</f>
        <v/>
      </c>
      <c r="W1249" s="109" t="str">
        <f>IF(编辑!AH1249="","",编辑!AH1249)</f>
        <v/>
      </c>
      <c r="X1249" s="109" t="str">
        <f>IF(编辑!AI1249="","",编辑!AI1249)</f>
        <v/>
      </c>
      <c r="Y1249" s="109" t="str">
        <f>IF(编辑!AJ1249="","",编辑!AJ1249)</f>
        <v/>
      </c>
      <c r="Z1249" s="109" t="str">
        <f>IF(编辑!AK1249="","",编辑!AK1249)</f>
        <v/>
      </c>
      <c r="AA1249" s="109" t="str">
        <f>IF(编辑!AM1249="","",编辑!AM1249)</f>
        <v/>
      </c>
      <c r="AB1249" s="109" t="str">
        <f>IF(编辑!AN1249="","",编辑!AN1249)</f>
        <v/>
      </c>
      <c r="AC1249" s="111" t="str">
        <f>IF(编辑!AO1249="","",编辑!AO1249)</f>
        <v/>
      </c>
    </row>
    <row r="1250" spans="1:29">
      <c r="A1250" s="109">
        <f>IF(编辑!A1250="","",编辑!A1250)</f>
        <v>140517</v>
      </c>
      <c r="B1250" s="109" t="str">
        <f>IF(编辑!B1250="","",编辑!B1250)</f>
        <v>通缉任务</v>
      </c>
      <c r="C1250" s="109">
        <f>IF(编辑!I1250="","",编辑!I1250)</f>
        <v>1430</v>
      </c>
      <c r="D1250" s="109">
        <f>IF(编辑!J1250="","",编辑!J1250)</f>
        <v>0</v>
      </c>
      <c r="E1250" s="109" t="str">
        <f>IF(编辑!K1250="","",编辑!K1250)</f>
        <v/>
      </c>
      <c r="F1250" s="109">
        <f>IF(编辑!L1250="","",编辑!L1250)</f>
        <v>3005</v>
      </c>
      <c r="G1250" s="109">
        <f>IF(编辑!N1250="","",编辑!N1250)</f>
        <v>1</v>
      </c>
      <c r="H1250" s="109">
        <f>IF(编辑!O1250="","",编辑!O1250)</f>
        <v>1</v>
      </c>
      <c r="I1250" s="109">
        <f>IF(编辑!P1250="","",编辑!P1250)</f>
        <v>100</v>
      </c>
      <c r="J1250" s="109">
        <f>IF(编辑!Q1250="","",编辑!Q1250)</f>
        <v>3105</v>
      </c>
      <c r="K1250" s="109">
        <f>IF(编辑!S1250="","",编辑!S1250)</f>
        <v>1</v>
      </c>
      <c r="L1250" s="109">
        <f>IF(编辑!T1250="","",编辑!T1250)</f>
        <v>1</v>
      </c>
      <c r="M1250" s="109">
        <f>IF(编辑!U1250="","",编辑!U1250)</f>
        <v>100</v>
      </c>
      <c r="N1250" s="109">
        <f>IF(编辑!V1250="","",编辑!V1250)</f>
        <v>3405</v>
      </c>
      <c r="O1250" s="109">
        <f>IF(编辑!X1250="","",编辑!X1250)</f>
        <v>1</v>
      </c>
      <c r="P1250" s="109">
        <f>IF(编辑!Y1250="","",编辑!Y1250)</f>
        <v>1</v>
      </c>
      <c r="Q1250" s="109">
        <f>IF(编辑!Z1250="","",编辑!Z1250)</f>
        <v>100</v>
      </c>
      <c r="R1250" s="109" t="str">
        <f>IF(编辑!AA1250="","",编辑!AA1250)</f>
        <v/>
      </c>
      <c r="S1250" s="109" t="str">
        <f>IF(编辑!AC1250="","",编辑!AC1250)</f>
        <v/>
      </c>
      <c r="T1250" s="109" t="str">
        <f>IF(编辑!AD1250="","",编辑!AD1250)</f>
        <v/>
      </c>
      <c r="U1250" s="109" t="str">
        <f>IF(编辑!AE1250="","",编辑!AE1250)</f>
        <v/>
      </c>
      <c r="V1250" s="109" t="str">
        <f>IF(编辑!AF1250="","",编辑!AF1250)</f>
        <v/>
      </c>
      <c r="W1250" s="109" t="str">
        <f>IF(编辑!AH1250="","",编辑!AH1250)</f>
        <v/>
      </c>
      <c r="X1250" s="109" t="str">
        <f>IF(编辑!AI1250="","",编辑!AI1250)</f>
        <v/>
      </c>
      <c r="Y1250" s="109" t="str">
        <f>IF(编辑!AJ1250="","",编辑!AJ1250)</f>
        <v/>
      </c>
      <c r="Z1250" s="109" t="str">
        <f>IF(编辑!AK1250="","",编辑!AK1250)</f>
        <v/>
      </c>
      <c r="AA1250" s="109" t="str">
        <f>IF(编辑!AM1250="","",编辑!AM1250)</f>
        <v/>
      </c>
      <c r="AB1250" s="109" t="str">
        <f>IF(编辑!AN1250="","",编辑!AN1250)</f>
        <v/>
      </c>
      <c r="AC1250" s="111" t="str">
        <f>IF(编辑!AO1250="","",编辑!AO1250)</f>
        <v/>
      </c>
    </row>
    <row r="1251" spans="1:29">
      <c r="A1251" s="109">
        <f>IF(编辑!A1251="","",编辑!A1251)</f>
        <v>140518</v>
      </c>
      <c r="B1251" s="109" t="str">
        <f>IF(编辑!B1251="","",编辑!B1251)</f>
        <v>通缉任务</v>
      </c>
      <c r="C1251" s="109">
        <f>IF(编辑!I1251="","",编辑!I1251)</f>
        <v>1430</v>
      </c>
      <c r="D1251" s="109">
        <f>IF(编辑!J1251="","",编辑!J1251)</f>
        <v>0</v>
      </c>
      <c r="E1251" s="109" t="str">
        <f>IF(编辑!K1251="","",编辑!K1251)</f>
        <v/>
      </c>
      <c r="F1251" s="109">
        <f>IF(编辑!L1251="","",编辑!L1251)</f>
        <v>3005</v>
      </c>
      <c r="G1251" s="109">
        <f>IF(编辑!N1251="","",编辑!N1251)</f>
        <v>1</v>
      </c>
      <c r="H1251" s="109">
        <f>IF(编辑!O1251="","",编辑!O1251)</f>
        <v>1</v>
      </c>
      <c r="I1251" s="109">
        <f>IF(编辑!P1251="","",编辑!P1251)</f>
        <v>100</v>
      </c>
      <c r="J1251" s="109">
        <f>IF(编辑!Q1251="","",编辑!Q1251)</f>
        <v>3105</v>
      </c>
      <c r="K1251" s="109">
        <f>IF(编辑!S1251="","",编辑!S1251)</f>
        <v>1</v>
      </c>
      <c r="L1251" s="109">
        <f>IF(编辑!T1251="","",编辑!T1251)</f>
        <v>1</v>
      </c>
      <c r="M1251" s="109">
        <f>IF(编辑!U1251="","",编辑!U1251)</f>
        <v>100</v>
      </c>
      <c r="N1251" s="109">
        <f>IF(编辑!V1251="","",编辑!V1251)</f>
        <v>3405</v>
      </c>
      <c r="O1251" s="109">
        <f>IF(编辑!X1251="","",编辑!X1251)</f>
        <v>1</v>
      </c>
      <c r="P1251" s="109">
        <f>IF(编辑!Y1251="","",编辑!Y1251)</f>
        <v>1</v>
      </c>
      <c r="Q1251" s="109">
        <f>IF(编辑!Z1251="","",编辑!Z1251)</f>
        <v>100</v>
      </c>
      <c r="R1251" s="109" t="str">
        <f>IF(编辑!AA1251="","",编辑!AA1251)</f>
        <v/>
      </c>
      <c r="S1251" s="109" t="str">
        <f>IF(编辑!AC1251="","",编辑!AC1251)</f>
        <v/>
      </c>
      <c r="T1251" s="109" t="str">
        <f>IF(编辑!AD1251="","",编辑!AD1251)</f>
        <v/>
      </c>
      <c r="U1251" s="109" t="str">
        <f>IF(编辑!AE1251="","",编辑!AE1251)</f>
        <v/>
      </c>
      <c r="V1251" s="109" t="str">
        <f>IF(编辑!AF1251="","",编辑!AF1251)</f>
        <v/>
      </c>
      <c r="W1251" s="109" t="str">
        <f>IF(编辑!AH1251="","",编辑!AH1251)</f>
        <v/>
      </c>
      <c r="X1251" s="109" t="str">
        <f>IF(编辑!AI1251="","",编辑!AI1251)</f>
        <v/>
      </c>
      <c r="Y1251" s="109" t="str">
        <f>IF(编辑!AJ1251="","",编辑!AJ1251)</f>
        <v/>
      </c>
      <c r="Z1251" s="109" t="str">
        <f>IF(编辑!AK1251="","",编辑!AK1251)</f>
        <v/>
      </c>
      <c r="AA1251" s="109" t="str">
        <f>IF(编辑!AM1251="","",编辑!AM1251)</f>
        <v/>
      </c>
      <c r="AB1251" s="109" t="str">
        <f>IF(编辑!AN1251="","",编辑!AN1251)</f>
        <v/>
      </c>
      <c r="AC1251" s="111" t="str">
        <f>IF(编辑!AO1251="","",编辑!AO1251)</f>
        <v/>
      </c>
    </row>
    <row r="1252" spans="1:29">
      <c r="A1252" s="109">
        <f>IF(编辑!A1252="","",编辑!A1252)</f>
        <v>140519</v>
      </c>
      <c r="B1252" s="109" t="str">
        <f>IF(编辑!B1252="","",编辑!B1252)</f>
        <v>通缉任务</v>
      </c>
      <c r="C1252" s="109">
        <f>IF(编辑!I1252="","",编辑!I1252)</f>
        <v>1430</v>
      </c>
      <c r="D1252" s="109">
        <f>IF(编辑!J1252="","",编辑!J1252)</f>
        <v>0</v>
      </c>
      <c r="E1252" s="109" t="str">
        <f>IF(编辑!K1252="","",编辑!K1252)</f>
        <v/>
      </c>
      <c r="F1252" s="109">
        <f>IF(编辑!L1252="","",编辑!L1252)</f>
        <v>3005</v>
      </c>
      <c r="G1252" s="109">
        <f>IF(编辑!N1252="","",编辑!N1252)</f>
        <v>1</v>
      </c>
      <c r="H1252" s="109">
        <f>IF(编辑!O1252="","",编辑!O1252)</f>
        <v>1</v>
      </c>
      <c r="I1252" s="109">
        <f>IF(编辑!P1252="","",编辑!P1252)</f>
        <v>100</v>
      </c>
      <c r="J1252" s="109">
        <f>IF(编辑!Q1252="","",编辑!Q1252)</f>
        <v>3105</v>
      </c>
      <c r="K1252" s="109">
        <f>IF(编辑!S1252="","",编辑!S1252)</f>
        <v>1</v>
      </c>
      <c r="L1252" s="109">
        <f>IF(编辑!T1252="","",编辑!T1252)</f>
        <v>1</v>
      </c>
      <c r="M1252" s="109">
        <f>IF(编辑!U1252="","",编辑!U1252)</f>
        <v>100</v>
      </c>
      <c r="N1252" s="109">
        <f>IF(编辑!V1252="","",编辑!V1252)</f>
        <v>3405</v>
      </c>
      <c r="O1252" s="109">
        <f>IF(编辑!X1252="","",编辑!X1252)</f>
        <v>1</v>
      </c>
      <c r="P1252" s="109">
        <f>IF(编辑!Y1252="","",编辑!Y1252)</f>
        <v>1</v>
      </c>
      <c r="Q1252" s="109">
        <f>IF(编辑!Z1252="","",编辑!Z1252)</f>
        <v>100</v>
      </c>
      <c r="R1252" s="109" t="str">
        <f>IF(编辑!AA1252="","",编辑!AA1252)</f>
        <v/>
      </c>
      <c r="S1252" s="109" t="str">
        <f>IF(编辑!AC1252="","",编辑!AC1252)</f>
        <v/>
      </c>
      <c r="T1252" s="109" t="str">
        <f>IF(编辑!AD1252="","",编辑!AD1252)</f>
        <v/>
      </c>
      <c r="U1252" s="109" t="str">
        <f>IF(编辑!AE1252="","",编辑!AE1252)</f>
        <v/>
      </c>
      <c r="V1252" s="109" t="str">
        <f>IF(编辑!AF1252="","",编辑!AF1252)</f>
        <v/>
      </c>
      <c r="W1252" s="109" t="str">
        <f>IF(编辑!AH1252="","",编辑!AH1252)</f>
        <v/>
      </c>
      <c r="X1252" s="109" t="str">
        <f>IF(编辑!AI1252="","",编辑!AI1252)</f>
        <v/>
      </c>
      <c r="Y1252" s="109" t="str">
        <f>IF(编辑!AJ1252="","",编辑!AJ1252)</f>
        <v/>
      </c>
      <c r="Z1252" s="109" t="str">
        <f>IF(编辑!AK1252="","",编辑!AK1252)</f>
        <v/>
      </c>
      <c r="AA1252" s="109" t="str">
        <f>IF(编辑!AM1252="","",编辑!AM1252)</f>
        <v/>
      </c>
      <c r="AB1252" s="109" t="str">
        <f>IF(编辑!AN1252="","",编辑!AN1252)</f>
        <v/>
      </c>
      <c r="AC1252" s="111" t="str">
        <f>IF(编辑!AO1252="","",编辑!AO1252)</f>
        <v/>
      </c>
    </row>
    <row r="1253" spans="1:29">
      <c r="A1253" s="109">
        <f>IF(编辑!A1253="","",编辑!A1253)</f>
        <v>140520</v>
      </c>
      <c r="B1253" s="109" t="str">
        <f>IF(编辑!B1253="","",编辑!B1253)</f>
        <v>通缉任务</v>
      </c>
      <c r="C1253" s="109">
        <f>IF(编辑!I1253="","",编辑!I1253)</f>
        <v>1430</v>
      </c>
      <c r="D1253" s="109">
        <f>IF(编辑!J1253="","",编辑!J1253)</f>
        <v>0</v>
      </c>
      <c r="E1253" s="109" t="str">
        <f>IF(编辑!K1253="","",编辑!K1253)</f>
        <v/>
      </c>
      <c r="F1253" s="109">
        <f>IF(编辑!L1253="","",编辑!L1253)</f>
        <v>3005</v>
      </c>
      <c r="G1253" s="109">
        <f>IF(编辑!N1253="","",编辑!N1253)</f>
        <v>1</v>
      </c>
      <c r="H1253" s="109">
        <f>IF(编辑!O1253="","",编辑!O1253)</f>
        <v>1</v>
      </c>
      <c r="I1253" s="109">
        <f>IF(编辑!P1253="","",编辑!P1253)</f>
        <v>100</v>
      </c>
      <c r="J1253" s="109">
        <f>IF(编辑!Q1253="","",编辑!Q1253)</f>
        <v>3105</v>
      </c>
      <c r="K1253" s="109">
        <f>IF(编辑!S1253="","",编辑!S1253)</f>
        <v>1</v>
      </c>
      <c r="L1253" s="109">
        <f>IF(编辑!T1253="","",编辑!T1253)</f>
        <v>1</v>
      </c>
      <c r="M1253" s="109">
        <f>IF(编辑!U1253="","",编辑!U1253)</f>
        <v>100</v>
      </c>
      <c r="N1253" s="109">
        <f>IF(编辑!V1253="","",编辑!V1253)</f>
        <v>3405</v>
      </c>
      <c r="O1253" s="109">
        <f>IF(编辑!X1253="","",编辑!X1253)</f>
        <v>1</v>
      </c>
      <c r="P1253" s="109">
        <f>IF(编辑!Y1253="","",编辑!Y1253)</f>
        <v>1</v>
      </c>
      <c r="Q1253" s="109">
        <f>IF(编辑!Z1253="","",编辑!Z1253)</f>
        <v>100</v>
      </c>
      <c r="R1253" s="109" t="str">
        <f>IF(编辑!AA1253="","",编辑!AA1253)</f>
        <v/>
      </c>
      <c r="S1253" s="109" t="str">
        <f>IF(编辑!AC1253="","",编辑!AC1253)</f>
        <v/>
      </c>
      <c r="T1253" s="109" t="str">
        <f>IF(编辑!AD1253="","",编辑!AD1253)</f>
        <v/>
      </c>
      <c r="U1253" s="109" t="str">
        <f>IF(编辑!AE1253="","",编辑!AE1253)</f>
        <v/>
      </c>
      <c r="V1253" s="109" t="str">
        <f>IF(编辑!AF1253="","",编辑!AF1253)</f>
        <v/>
      </c>
      <c r="W1253" s="109" t="str">
        <f>IF(编辑!AH1253="","",编辑!AH1253)</f>
        <v/>
      </c>
      <c r="X1253" s="109" t="str">
        <f>IF(编辑!AI1253="","",编辑!AI1253)</f>
        <v/>
      </c>
      <c r="Y1253" s="109" t="str">
        <f>IF(编辑!AJ1253="","",编辑!AJ1253)</f>
        <v/>
      </c>
      <c r="Z1253" s="109" t="str">
        <f>IF(编辑!AK1253="","",编辑!AK1253)</f>
        <v/>
      </c>
      <c r="AA1253" s="109" t="str">
        <f>IF(编辑!AM1253="","",编辑!AM1253)</f>
        <v/>
      </c>
      <c r="AB1253" s="109" t="str">
        <f>IF(编辑!AN1253="","",编辑!AN1253)</f>
        <v/>
      </c>
      <c r="AC1253" s="111" t="str">
        <f>IF(编辑!AO1253="","",编辑!AO1253)</f>
        <v/>
      </c>
    </row>
    <row r="1254" spans="1:29">
      <c r="A1254" s="109">
        <f>IF(编辑!A1254="","",编辑!A1254)</f>
        <v>140521</v>
      </c>
      <c r="B1254" s="109" t="str">
        <f>IF(编辑!B1254="","",编辑!B1254)</f>
        <v>通缉任务</v>
      </c>
      <c r="C1254" s="109">
        <f>IF(编辑!I1254="","",编辑!I1254)</f>
        <v>1430</v>
      </c>
      <c r="D1254" s="109">
        <f>IF(编辑!J1254="","",编辑!J1254)</f>
        <v>0</v>
      </c>
      <c r="E1254" s="109" t="str">
        <f>IF(编辑!K1254="","",编辑!K1254)</f>
        <v/>
      </c>
      <c r="F1254" s="109">
        <f>IF(编辑!L1254="","",编辑!L1254)</f>
        <v>3005</v>
      </c>
      <c r="G1254" s="109">
        <f>IF(编辑!N1254="","",编辑!N1254)</f>
        <v>1</v>
      </c>
      <c r="H1254" s="109">
        <f>IF(编辑!O1254="","",编辑!O1254)</f>
        <v>1</v>
      </c>
      <c r="I1254" s="109">
        <f>IF(编辑!P1254="","",编辑!P1254)</f>
        <v>100</v>
      </c>
      <c r="J1254" s="109">
        <f>IF(编辑!Q1254="","",编辑!Q1254)</f>
        <v>3105</v>
      </c>
      <c r="K1254" s="109">
        <f>IF(编辑!S1254="","",编辑!S1254)</f>
        <v>1</v>
      </c>
      <c r="L1254" s="109">
        <f>IF(编辑!T1254="","",编辑!T1254)</f>
        <v>1</v>
      </c>
      <c r="M1254" s="109">
        <f>IF(编辑!U1254="","",编辑!U1254)</f>
        <v>100</v>
      </c>
      <c r="N1254" s="109">
        <f>IF(编辑!V1254="","",编辑!V1254)</f>
        <v>3405</v>
      </c>
      <c r="O1254" s="109">
        <f>IF(编辑!X1254="","",编辑!X1254)</f>
        <v>1</v>
      </c>
      <c r="P1254" s="109">
        <f>IF(编辑!Y1254="","",编辑!Y1254)</f>
        <v>1</v>
      </c>
      <c r="Q1254" s="109">
        <f>IF(编辑!Z1254="","",编辑!Z1254)</f>
        <v>100</v>
      </c>
      <c r="R1254" s="109" t="str">
        <f>IF(编辑!AA1254="","",编辑!AA1254)</f>
        <v/>
      </c>
      <c r="S1254" s="109" t="str">
        <f>IF(编辑!AC1254="","",编辑!AC1254)</f>
        <v/>
      </c>
      <c r="T1254" s="109" t="str">
        <f>IF(编辑!AD1254="","",编辑!AD1254)</f>
        <v/>
      </c>
      <c r="U1254" s="109" t="str">
        <f>IF(编辑!AE1254="","",编辑!AE1254)</f>
        <v/>
      </c>
      <c r="V1254" s="109" t="str">
        <f>IF(编辑!AF1254="","",编辑!AF1254)</f>
        <v/>
      </c>
      <c r="W1254" s="109" t="str">
        <f>IF(编辑!AH1254="","",编辑!AH1254)</f>
        <v/>
      </c>
      <c r="X1254" s="109" t="str">
        <f>IF(编辑!AI1254="","",编辑!AI1254)</f>
        <v/>
      </c>
      <c r="Y1254" s="109" t="str">
        <f>IF(编辑!AJ1254="","",编辑!AJ1254)</f>
        <v/>
      </c>
      <c r="Z1254" s="109" t="str">
        <f>IF(编辑!AK1254="","",编辑!AK1254)</f>
        <v/>
      </c>
      <c r="AA1254" s="109" t="str">
        <f>IF(编辑!AM1254="","",编辑!AM1254)</f>
        <v/>
      </c>
      <c r="AB1254" s="109" t="str">
        <f>IF(编辑!AN1254="","",编辑!AN1254)</f>
        <v/>
      </c>
      <c r="AC1254" s="111" t="str">
        <f>IF(编辑!AO1254="","",编辑!AO1254)</f>
        <v/>
      </c>
    </row>
    <row r="1255" spans="1:29">
      <c r="A1255" s="109">
        <f>IF(编辑!A1255="","",编辑!A1255)</f>
        <v>140522</v>
      </c>
      <c r="B1255" s="109" t="str">
        <f>IF(编辑!B1255="","",编辑!B1255)</f>
        <v>通缉任务</v>
      </c>
      <c r="C1255" s="109">
        <f>IF(编辑!I1255="","",编辑!I1255)</f>
        <v>1430</v>
      </c>
      <c r="D1255" s="109">
        <f>IF(编辑!J1255="","",编辑!J1255)</f>
        <v>0</v>
      </c>
      <c r="E1255" s="109" t="str">
        <f>IF(编辑!K1255="","",编辑!K1255)</f>
        <v/>
      </c>
      <c r="F1255" s="109">
        <f>IF(编辑!L1255="","",编辑!L1255)</f>
        <v>3005</v>
      </c>
      <c r="G1255" s="109">
        <f>IF(编辑!N1255="","",编辑!N1255)</f>
        <v>1</v>
      </c>
      <c r="H1255" s="109">
        <f>IF(编辑!O1255="","",编辑!O1255)</f>
        <v>1</v>
      </c>
      <c r="I1255" s="109">
        <f>IF(编辑!P1255="","",编辑!P1255)</f>
        <v>100</v>
      </c>
      <c r="J1255" s="109">
        <f>IF(编辑!Q1255="","",编辑!Q1255)</f>
        <v>3105</v>
      </c>
      <c r="K1255" s="109">
        <f>IF(编辑!S1255="","",编辑!S1255)</f>
        <v>1</v>
      </c>
      <c r="L1255" s="109">
        <f>IF(编辑!T1255="","",编辑!T1255)</f>
        <v>1</v>
      </c>
      <c r="M1255" s="109">
        <f>IF(编辑!U1255="","",编辑!U1255)</f>
        <v>100</v>
      </c>
      <c r="N1255" s="109">
        <f>IF(编辑!V1255="","",编辑!V1255)</f>
        <v>3405</v>
      </c>
      <c r="O1255" s="109">
        <f>IF(编辑!X1255="","",编辑!X1255)</f>
        <v>1</v>
      </c>
      <c r="P1255" s="109">
        <f>IF(编辑!Y1255="","",编辑!Y1255)</f>
        <v>1</v>
      </c>
      <c r="Q1255" s="109">
        <f>IF(编辑!Z1255="","",编辑!Z1255)</f>
        <v>100</v>
      </c>
      <c r="R1255" s="109" t="str">
        <f>IF(编辑!AA1255="","",编辑!AA1255)</f>
        <v/>
      </c>
      <c r="S1255" s="109" t="str">
        <f>IF(编辑!AC1255="","",编辑!AC1255)</f>
        <v/>
      </c>
      <c r="T1255" s="109" t="str">
        <f>IF(编辑!AD1255="","",编辑!AD1255)</f>
        <v/>
      </c>
      <c r="U1255" s="109" t="str">
        <f>IF(编辑!AE1255="","",编辑!AE1255)</f>
        <v/>
      </c>
      <c r="V1255" s="109" t="str">
        <f>IF(编辑!AF1255="","",编辑!AF1255)</f>
        <v/>
      </c>
      <c r="W1255" s="109" t="str">
        <f>IF(编辑!AH1255="","",编辑!AH1255)</f>
        <v/>
      </c>
      <c r="X1255" s="109" t="str">
        <f>IF(编辑!AI1255="","",编辑!AI1255)</f>
        <v/>
      </c>
      <c r="Y1255" s="109" t="str">
        <f>IF(编辑!AJ1255="","",编辑!AJ1255)</f>
        <v/>
      </c>
      <c r="Z1255" s="109" t="str">
        <f>IF(编辑!AK1255="","",编辑!AK1255)</f>
        <v/>
      </c>
      <c r="AA1255" s="109" t="str">
        <f>IF(编辑!AM1255="","",编辑!AM1255)</f>
        <v/>
      </c>
      <c r="AB1255" s="109" t="str">
        <f>IF(编辑!AN1255="","",编辑!AN1255)</f>
        <v/>
      </c>
      <c r="AC1255" s="111" t="str">
        <f>IF(编辑!AO1255="","",编辑!AO1255)</f>
        <v/>
      </c>
    </row>
    <row r="1256" spans="1:29">
      <c r="A1256" s="109">
        <f>IF(编辑!A1256="","",编辑!A1256)</f>
        <v>140523</v>
      </c>
      <c r="B1256" s="109" t="str">
        <f>IF(编辑!B1256="","",编辑!B1256)</f>
        <v>通缉任务</v>
      </c>
      <c r="C1256" s="109">
        <f>IF(编辑!I1256="","",编辑!I1256)</f>
        <v>1430</v>
      </c>
      <c r="D1256" s="109">
        <f>IF(编辑!J1256="","",编辑!J1256)</f>
        <v>0</v>
      </c>
      <c r="E1256" s="109" t="str">
        <f>IF(编辑!K1256="","",编辑!K1256)</f>
        <v/>
      </c>
      <c r="F1256" s="109">
        <f>IF(编辑!L1256="","",编辑!L1256)</f>
        <v>3005</v>
      </c>
      <c r="G1256" s="109">
        <f>IF(编辑!N1256="","",编辑!N1256)</f>
        <v>1</v>
      </c>
      <c r="H1256" s="109">
        <f>IF(编辑!O1256="","",编辑!O1256)</f>
        <v>1</v>
      </c>
      <c r="I1256" s="109">
        <f>IF(编辑!P1256="","",编辑!P1256)</f>
        <v>100</v>
      </c>
      <c r="J1256" s="109">
        <f>IF(编辑!Q1256="","",编辑!Q1256)</f>
        <v>3105</v>
      </c>
      <c r="K1256" s="109">
        <f>IF(编辑!S1256="","",编辑!S1256)</f>
        <v>1</v>
      </c>
      <c r="L1256" s="109">
        <f>IF(编辑!T1256="","",编辑!T1256)</f>
        <v>1</v>
      </c>
      <c r="M1256" s="109">
        <f>IF(编辑!U1256="","",编辑!U1256)</f>
        <v>100</v>
      </c>
      <c r="N1256" s="109">
        <f>IF(编辑!V1256="","",编辑!V1256)</f>
        <v>3405</v>
      </c>
      <c r="O1256" s="109">
        <f>IF(编辑!X1256="","",编辑!X1256)</f>
        <v>1</v>
      </c>
      <c r="P1256" s="109">
        <f>IF(编辑!Y1256="","",编辑!Y1256)</f>
        <v>1</v>
      </c>
      <c r="Q1256" s="109">
        <f>IF(编辑!Z1256="","",编辑!Z1256)</f>
        <v>100</v>
      </c>
      <c r="R1256" s="109" t="str">
        <f>IF(编辑!AA1256="","",编辑!AA1256)</f>
        <v/>
      </c>
      <c r="S1256" s="109" t="str">
        <f>IF(编辑!AC1256="","",编辑!AC1256)</f>
        <v/>
      </c>
      <c r="T1256" s="109" t="str">
        <f>IF(编辑!AD1256="","",编辑!AD1256)</f>
        <v/>
      </c>
      <c r="U1256" s="109" t="str">
        <f>IF(编辑!AE1256="","",编辑!AE1256)</f>
        <v/>
      </c>
      <c r="V1256" s="109" t="str">
        <f>IF(编辑!AF1256="","",编辑!AF1256)</f>
        <v/>
      </c>
      <c r="W1256" s="109" t="str">
        <f>IF(编辑!AH1256="","",编辑!AH1256)</f>
        <v/>
      </c>
      <c r="X1256" s="109" t="str">
        <f>IF(编辑!AI1256="","",编辑!AI1256)</f>
        <v/>
      </c>
      <c r="Y1256" s="109" t="str">
        <f>IF(编辑!AJ1256="","",编辑!AJ1256)</f>
        <v/>
      </c>
      <c r="Z1256" s="109" t="str">
        <f>IF(编辑!AK1256="","",编辑!AK1256)</f>
        <v/>
      </c>
      <c r="AA1256" s="109" t="str">
        <f>IF(编辑!AM1256="","",编辑!AM1256)</f>
        <v/>
      </c>
      <c r="AB1256" s="109" t="str">
        <f>IF(编辑!AN1256="","",编辑!AN1256)</f>
        <v/>
      </c>
      <c r="AC1256" s="111" t="str">
        <f>IF(编辑!AO1256="","",编辑!AO1256)</f>
        <v/>
      </c>
    </row>
    <row r="1257" spans="1:29">
      <c r="A1257" s="109">
        <f>IF(编辑!A1257="","",编辑!A1257)</f>
        <v>140524</v>
      </c>
      <c r="B1257" s="109" t="str">
        <f>IF(编辑!B1257="","",编辑!B1257)</f>
        <v>通缉任务</v>
      </c>
      <c r="C1257" s="109">
        <f>IF(编辑!I1257="","",编辑!I1257)</f>
        <v>1430</v>
      </c>
      <c r="D1257" s="109">
        <f>IF(编辑!J1257="","",编辑!J1257)</f>
        <v>0</v>
      </c>
      <c r="E1257" s="109" t="str">
        <f>IF(编辑!K1257="","",编辑!K1257)</f>
        <v/>
      </c>
      <c r="F1257" s="109">
        <f>IF(编辑!L1257="","",编辑!L1257)</f>
        <v>3005</v>
      </c>
      <c r="G1257" s="109">
        <f>IF(编辑!N1257="","",编辑!N1257)</f>
        <v>1</v>
      </c>
      <c r="H1257" s="109">
        <f>IF(编辑!O1257="","",编辑!O1257)</f>
        <v>1</v>
      </c>
      <c r="I1257" s="109">
        <f>IF(编辑!P1257="","",编辑!P1257)</f>
        <v>100</v>
      </c>
      <c r="J1257" s="109">
        <f>IF(编辑!Q1257="","",编辑!Q1257)</f>
        <v>3105</v>
      </c>
      <c r="K1257" s="109">
        <f>IF(编辑!S1257="","",编辑!S1257)</f>
        <v>1</v>
      </c>
      <c r="L1257" s="109">
        <f>IF(编辑!T1257="","",编辑!T1257)</f>
        <v>1</v>
      </c>
      <c r="M1257" s="109">
        <f>IF(编辑!U1257="","",编辑!U1257)</f>
        <v>100</v>
      </c>
      <c r="N1257" s="109">
        <f>IF(编辑!V1257="","",编辑!V1257)</f>
        <v>3405</v>
      </c>
      <c r="O1257" s="109">
        <f>IF(编辑!X1257="","",编辑!X1257)</f>
        <v>1</v>
      </c>
      <c r="P1257" s="109">
        <f>IF(编辑!Y1257="","",编辑!Y1257)</f>
        <v>1</v>
      </c>
      <c r="Q1257" s="109">
        <f>IF(编辑!Z1257="","",编辑!Z1257)</f>
        <v>100</v>
      </c>
      <c r="R1257" s="109" t="str">
        <f>IF(编辑!AA1257="","",编辑!AA1257)</f>
        <v/>
      </c>
      <c r="S1257" s="109" t="str">
        <f>IF(编辑!AC1257="","",编辑!AC1257)</f>
        <v/>
      </c>
      <c r="T1257" s="109" t="str">
        <f>IF(编辑!AD1257="","",编辑!AD1257)</f>
        <v/>
      </c>
      <c r="U1257" s="109" t="str">
        <f>IF(编辑!AE1257="","",编辑!AE1257)</f>
        <v/>
      </c>
      <c r="V1257" s="109" t="str">
        <f>IF(编辑!AF1257="","",编辑!AF1257)</f>
        <v/>
      </c>
      <c r="W1257" s="109" t="str">
        <f>IF(编辑!AH1257="","",编辑!AH1257)</f>
        <v/>
      </c>
      <c r="X1257" s="109" t="str">
        <f>IF(编辑!AI1257="","",编辑!AI1257)</f>
        <v/>
      </c>
      <c r="Y1257" s="109" t="str">
        <f>IF(编辑!AJ1257="","",编辑!AJ1257)</f>
        <v/>
      </c>
      <c r="Z1257" s="109" t="str">
        <f>IF(编辑!AK1257="","",编辑!AK1257)</f>
        <v/>
      </c>
      <c r="AA1257" s="109" t="str">
        <f>IF(编辑!AM1257="","",编辑!AM1257)</f>
        <v/>
      </c>
      <c r="AB1257" s="109" t="str">
        <f>IF(编辑!AN1257="","",编辑!AN1257)</f>
        <v/>
      </c>
      <c r="AC1257" s="111" t="str">
        <f>IF(编辑!AO1257="","",编辑!AO1257)</f>
        <v/>
      </c>
    </row>
    <row r="1258" spans="1:29">
      <c r="A1258" s="109">
        <f>IF(编辑!A1258="","",编辑!A1258)</f>
        <v>140525</v>
      </c>
      <c r="B1258" s="109" t="str">
        <f>IF(编辑!B1258="","",编辑!B1258)</f>
        <v>通缉任务</v>
      </c>
      <c r="C1258" s="109">
        <f>IF(编辑!I1258="","",编辑!I1258)</f>
        <v>1430</v>
      </c>
      <c r="D1258" s="109">
        <f>IF(编辑!J1258="","",编辑!J1258)</f>
        <v>0</v>
      </c>
      <c r="E1258" s="109" t="str">
        <f>IF(编辑!K1258="","",编辑!K1258)</f>
        <v/>
      </c>
      <c r="F1258" s="109">
        <f>IF(编辑!L1258="","",编辑!L1258)</f>
        <v>3005</v>
      </c>
      <c r="G1258" s="109">
        <f>IF(编辑!N1258="","",编辑!N1258)</f>
        <v>1</v>
      </c>
      <c r="H1258" s="109">
        <f>IF(编辑!O1258="","",编辑!O1258)</f>
        <v>1</v>
      </c>
      <c r="I1258" s="109">
        <f>IF(编辑!P1258="","",编辑!P1258)</f>
        <v>100</v>
      </c>
      <c r="J1258" s="109">
        <f>IF(编辑!Q1258="","",编辑!Q1258)</f>
        <v>3105</v>
      </c>
      <c r="K1258" s="109">
        <f>IF(编辑!S1258="","",编辑!S1258)</f>
        <v>1</v>
      </c>
      <c r="L1258" s="109">
        <f>IF(编辑!T1258="","",编辑!T1258)</f>
        <v>1</v>
      </c>
      <c r="M1258" s="109">
        <f>IF(编辑!U1258="","",编辑!U1258)</f>
        <v>100</v>
      </c>
      <c r="N1258" s="109">
        <f>IF(编辑!V1258="","",编辑!V1258)</f>
        <v>3405</v>
      </c>
      <c r="O1258" s="109">
        <f>IF(编辑!X1258="","",编辑!X1258)</f>
        <v>1</v>
      </c>
      <c r="P1258" s="109">
        <f>IF(编辑!Y1258="","",编辑!Y1258)</f>
        <v>1</v>
      </c>
      <c r="Q1258" s="109">
        <f>IF(编辑!Z1258="","",编辑!Z1258)</f>
        <v>100</v>
      </c>
      <c r="R1258" s="109" t="str">
        <f>IF(编辑!AA1258="","",编辑!AA1258)</f>
        <v/>
      </c>
      <c r="S1258" s="109" t="str">
        <f>IF(编辑!AC1258="","",编辑!AC1258)</f>
        <v/>
      </c>
      <c r="T1258" s="109" t="str">
        <f>IF(编辑!AD1258="","",编辑!AD1258)</f>
        <v/>
      </c>
      <c r="U1258" s="109" t="str">
        <f>IF(编辑!AE1258="","",编辑!AE1258)</f>
        <v/>
      </c>
      <c r="V1258" s="109" t="str">
        <f>IF(编辑!AF1258="","",编辑!AF1258)</f>
        <v/>
      </c>
      <c r="W1258" s="109" t="str">
        <f>IF(编辑!AH1258="","",编辑!AH1258)</f>
        <v/>
      </c>
      <c r="X1258" s="109" t="str">
        <f>IF(编辑!AI1258="","",编辑!AI1258)</f>
        <v/>
      </c>
      <c r="Y1258" s="109" t="str">
        <f>IF(编辑!AJ1258="","",编辑!AJ1258)</f>
        <v/>
      </c>
      <c r="Z1258" s="109" t="str">
        <f>IF(编辑!AK1258="","",编辑!AK1258)</f>
        <v/>
      </c>
      <c r="AA1258" s="109" t="str">
        <f>IF(编辑!AM1258="","",编辑!AM1258)</f>
        <v/>
      </c>
      <c r="AB1258" s="109" t="str">
        <f>IF(编辑!AN1258="","",编辑!AN1258)</f>
        <v/>
      </c>
      <c r="AC1258" s="111" t="str">
        <f>IF(编辑!AO1258="","",编辑!AO1258)</f>
        <v/>
      </c>
    </row>
    <row r="1259" spans="1:29">
      <c r="A1259" s="109">
        <f>IF(编辑!A1259="","",编辑!A1259)</f>
        <v>140526</v>
      </c>
      <c r="B1259" s="109" t="str">
        <f>IF(编辑!B1259="","",编辑!B1259)</f>
        <v>通缉任务</v>
      </c>
      <c r="C1259" s="109">
        <f>IF(编辑!I1259="","",编辑!I1259)</f>
        <v>1800</v>
      </c>
      <c r="D1259" s="109">
        <f>IF(编辑!J1259="","",编辑!J1259)</f>
        <v>0</v>
      </c>
      <c r="E1259" s="109" t="str">
        <f>IF(编辑!K1259="","",编辑!K1259)</f>
        <v/>
      </c>
      <c r="F1259" s="109">
        <f>IF(编辑!L1259="","",编辑!L1259)</f>
        <v>3005</v>
      </c>
      <c r="G1259" s="109">
        <f>IF(编辑!N1259="","",编辑!N1259)</f>
        <v>1</v>
      </c>
      <c r="H1259" s="109">
        <f>IF(编辑!O1259="","",编辑!O1259)</f>
        <v>1</v>
      </c>
      <c r="I1259" s="109">
        <f>IF(编辑!P1259="","",编辑!P1259)</f>
        <v>100</v>
      </c>
      <c r="J1259" s="109">
        <f>IF(编辑!Q1259="","",编辑!Q1259)</f>
        <v>3105</v>
      </c>
      <c r="K1259" s="109">
        <f>IF(编辑!S1259="","",编辑!S1259)</f>
        <v>1</v>
      </c>
      <c r="L1259" s="109">
        <f>IF(编辑!T1259="","",编辑!T1259)</f>
        <v>1</v>
      </c>
      <c r="M1259" s="109">
        <f>IF(编辑!U1259="","",编辑!U1259)</f>
        <v>100</v>
      </c>
      <c r="N1259" s="109">
        <f>IF(编辑!V1259="","",编辑!V1259)</f>
        <v>3405</v>
      </c>
      <c r="O1259" s="109">
        <f>IF(编辑!X1259="","",编辑!X1259)</f>
        <v>1</v>
      </c>
      <c r="P1259" s="109">
        <f>IF(编辑!Y1259="","",编辑!Y1259)</f>
        <v>1</v>
      </c>
      <c r="Q1259" s="109">
        <f>IF(编辑!Z1259="","",编辑!Z1259)</f>
        <v>100</v>
      </c>
      <c r="R1259" s="109" t="str">
        <f>IF(编辑!AA1259="","",编辑!AA1259)</f>
        <v/>
      </c>
      <c r="S1259" s="109" t="str">
        <f>IF(编辑!AC1259="","",编辑!AC1259)</f>
        <v/>
      </c>
      <c r="T1259" s="109" t="str">
        <f>IF(编辑!AD1259="","",编辑!AD1259)</f>
        <v/>
      </c>
      <c r="U1259" s="109" t="str">
        <f>IF(编辑!AE1259="","",编辑!AE1259)</f>
        <v/>
      </c>
      <c r="V1259" s="109" t="str">
        <f>IF(编辑!AF1259="","",编辑!AF1259)</f>
        <v/>
      </c>
      <c r="W1259" s="109" t="str">
        <f>IF(编辑!AH1259="","",编辑!AH1259)</f>
        <v/>
      </c>
      <c r="X1259" s="109" t="str">
        <f>IF(编辑!AI1259="","",编辑!AI1259)</f>
        <v/>
      </c>
      <c r="Y1259" s="109" t="str">
        <f>IF(编辑!AJ1259="","",编辑!AJ1259)</f>
        <v/>
      </c>
      <c r="Z1259" s="109" t="str">
        <f>IF(编辑!AK1259="","",编辑!AK1259)</f>
        <v/>
      </c>
      <c r="AA1259" s="109" t="str">
        <f>IF(编辑!AM1259="","",编辑!AM1259)</f>
        <v/>
      </c>
      <c r="AB1259" s="109" t="str">
        <f>IF(编辑!AN1259="","",编辑!AN1259)</f>
        <v/>
      </c>
      <c r="AC1259" s="111" t="str">
        <f>IF(编辑!AO1259="","",编辑!AO1259)</f>
        <v/>
      </c>
    </row>
    <row r="1260" spans="1:29">
      <c r="A1260" s="109">
        <f>IF(编辑!A1260="","",编辑!A1260)</f>
        <v>140527</v>
      </c>
      <c r="B1260" s="109" t="str">
        <f>IF(编辑!B1260="","",编辑!B1260)</f>
        <v>通缉任务</v>
      </c>
      <c r="C1260" s="109">
        <f>IF(编辑!I1260="","",编辑!I1260)</f>
        <v>1800</v>
      </c>
      <c r="D1260" s="109">
        <f>IF(编辑!J1260="","",编辑!J1260)</f>
        <v>0</v>
      </c>
      <c r="E1260" s="109" t="str">
        <f>IF(编辑!K1260="","",编辑!K1260)</f>
        <v/>
      </c>
      <c r="F1260" s="109">
        <f>IF(编辑!L1260="","",编辑!L1260)</f>
        <v>3005</v>
      </c>
      <c r="G1260" s="109">
        <f>IF(编辑!N1260="","",编辑!N1260)</f>
        <v>1</v>
      </c>
      <c r="H1260" s="109">
        <f>IF(编辑!O1260="","",编辑!O1260)</f>
        <v>1</v>
      </c>
      <c r="I1260" s="109">
        <f>IF(编辑!P1260="","",编辑!P1260)</f>
        <v>100</v>
      </c>
      <c r="J1260" s="109">
        <f>IF(编辑!Q1260="","",编辑!Q1260)</f>
        <v>3105</v>
      </c>
      <c r="K1260" s="109">
        <f>IF(编辑!S1260="","",编辑!S1260)</f>
        <v>1</v>
      </c>
      <c r="L1260" s="109">
        <f>IF(编辑!T1260="","",编辑!T1260)</f>
        <v>1</v>
      </c>
      <c r="M1260" s="109">
        <f>IF(编辑!U1260="","",编辑!U1260)</f>
        <v>100</v>
      </c>
      <c r="N1260" s="109">
        <f>IF(编辑!V1260="","",编辑!V1260)</f>
        <v>3405</v>
      </c>
      <c r="O1260" s="109">
        <f>IF(编辑!X1260="","",编辑!X1260)</f>
        <v>1</v>
      </c>
      <c r="P1260" s="109">
        <f>IF(编辑!Y1260="","",编辑!Y1260)</f>
        <v>1</v>
      </c>
      <c r="Q1260" s="109">
        <f>IF(编辑!Z1260="","",编辑!Z1260)</f>
        <v>100</v>
      </c>
      <c r="R1260" s="109" t="str">
        <f>IF(编辑!AA1260="","",编辑!AA1260)</f>
        <v/>
      </c>
      <c r="S1260" s="109" t="str">
        <f>IF(编辑!AC1260="","",编辑!AC1260)</f>
        <v/>
      </c>
      <c r="T1260" s="109" t="str">
        <f>IF(编辑!AD1260="","",编辑!AD1260)</f>
        <v/>
      </c>
      <c r="U1260" s="109" t="str">
        <f>IF(编辑!AE1260="","",编辑!AE1260)</f>
        <v/>
      </c>
      <c r="V1260" s="109" t="str">
        <f>IF(编辑!AF1260="","",编辑!AF1260)</f>
        <v/>
      </c>
      <c r="W1260" s="109" t="str">
        <f>IF(编辑!AH1260="","",编辑!AH1260)</f>
        <v/>
      </c>
      <c r="X1260" s="109" t="str">
        <f>IF(编辑!AI1260="","",编辑!AI1260)</f>
        <v/>
      </c>
      <c r="Y1260" s="109" t="str">
        <f>IF(编辑!AJ1260="","",编辑!AJ1260)</f>
        <v/>
      </c>
      <c r="Z1260" s="109" t="str">
        <f>IF(编辑!AK1260="","",编辑!AK1260)</f>
        <v/>
      </c>
      <c r="AA1260" s="109" t="str">
        <f>IF(编辑!AM1260="","",编辑!AM1260)</f>
        <v/>
      </c>
      <c r="AB1260" s="109" t="str">
        <f>IF(编辑!AN1260="","",编辑!AN1260)</f>
        <v/>
      </c>
      <c r="AC1260" s="111" t="str">
        <f>IF(编辑!AO1260="","",编辑!AO1260)</f>
        <v/>
      </c>
    </row>
    <row r="1261" spans="1:29">
      <c r="A1261" s="109">
        <f>IF(编辑!A1261="","",编辑!A1261)</f>
        <v>140528</v>
      </c>
      <c r="B1261" s="109" t="str">
        <f>IF(编辑!B1261="","",编辑!B1261)</f>
        <v>通缉任务</v>
      </c>
      <c r="C1261" s="109">
        <f>IF(编辑!I1261="","",编辑!I1261)</f>
        <v>1800</v>
      </c>
      <c r="D1261" s="109">
        <f>IF(编辑!J1261="","",编辑!J1261)</f>
        <v>0</v>
      </c>
      <c r="E1261" s="109" t="str">
        <f>IF(编辑!K1261="","",编辑!K1261)</f>
        <v/>
      </c>
      <c r="F1261" s="109">
        <f>IF(编辑!L1261="","",编辑!L1261)</f>
        <v>3005</v>
      </c>
      <c r="G1261" s="109">
        <f>IF(编辑!N1261="","",编辑!N1261)</f>
        <v>1</v>
      </c>
      <c r="H1261" s="109">
        <f>IF(编辑!O1261="","",编辑!O1261)</f>
        <v>1</v>
      </c>
      <c r="I1261" s="109">
        <f>IF(编辑!P1261="","",编辑!P1261)</f>
        <v>100</v>
      </c>
      <c r="J1261" s="109">
        <f>IF(编辑!Q1261="","",编辑!Q1261)</f>
        <v>3105</v>
      </c>
      <c r="K1261" s="109">
        <f>IF(编辑!S1261="","",编辑!S1261)</f>
        <v>1</v>
      </c>
      <c r="L1261" s="109">
        <f>IF(编辑!T1261="","",编辑!T1261)</f>
        <v>1</v>
      </c>
      <c r="M1261" s="109">
        <f>IF(编辑!U1261="","",编辑!U1261)</f>
        <v>100</v>
      </c>
      <c r="N1261" s="109">
        <f>IF(编辑!V1261="","",编辑!V1261)</f>
        <v>3405</v>
      </c>
      <c r="O1261" s="109">
        <f>IF(编辑!X1261="","",编辑!X1261)</f>
        <v>1</v>
      </c>
      <c r="P1261" s="109">
        <f>IF(编辑!Y1261="","",编辑!Y1261)</f>
        <v>1</v>
      </c>
      <c r="Q1261" s="109">
        <f>IF(编辑!Z1261="","",编辑!Z1261)</f>
        <v>100</v>
      </c>
      <c r="R1261" s="109" t="str">
        <f>IF(编辑!AA1261="","",编辑!AA1261)</f>
        <v/>
      </c>
      <c r="S1261" s="109" t="str">
        <f>IF(编辑!AC1261="","",编辑!AC1261)</f>
        <v/>
      </c>
      <c r="T1261" s="109" t="str">
        <f>IF(编辑!AD1261="","",编辑!AD1261)</f>
        <v/>
      </c>
      <c r="U1261" s="109" t="str">
        <f>IF(编辑!AE1261="","",编辑!AE1261)</f>
        <v/>
      </c>
      <c r="V1261" s="109" t="str">
        <f>IF(编辑!AF1261="","",编辑!AF1261)</f>
        <v/>
      </c>
      <c r="W1261" s="109" t="str">
        <f>IF(编辑!AH1261="","",编辑!AH1261)</f>
        <v/>
      </c>
      <c r="X1261" s="109" t="str">
        <f>IF(编辑!AI1261="","",编辑!AI1261)</f>
        <v/>
      </c>
      <c r="Y1261" s="109" t="str">
        <f>IF(编辑!AJ1261="","",编辑!AJ1261)</f>
        <v/>
      </c>
      <c r="Z1261" s="109" t="str">
        <f>IF(编辑!AK1261="","",编辑!AK1261)</f>
        <v/>
      </c>
      <c r="AA1261" s="109" t="str">
        <f>IF(编辑!AM1261="","",编辑!AM1261)</f>
        <v/>
      </c>
      <c r="AB1261" s="109" t="str">
        <f>IF(编辑!AN1261="","",编辑!AN1261)</f>
        <v/>
      </c>
      <c r="AC1261" s="111" t="str">
        <f>IF(编辑!AO1261="","",编辑!AO1261)</f>
        <v/>
      </c>
    </row>
    <row r="1262" spans="1:29">
      <c r="A1262" s="109">
        <f>IF(编辑!A1262="","",编辑!A1262)</f>
        <v>140529</v>
      </c>
      <c r="B1262" s="109" t="str">
        <f>IF(编辑!B1262="","",编辑!B1262)</f>
        <v>通缉任务</v>
      </c>
      <c r="C1262" s="109">
        <f>IF(编辑!I1262="","",编辑!I1262)</f>
        <v>1800</v>
      </c>
      <c r="D1262" s="109">
        <f>IF(编辑!J1262="","",编辑!J1262)</f>
        <v>0</v>
      </c>
      <c r="E1262" s="109" t="str">
        <f>IF(编辑!K1262="","",编辑!K1262)</f>
        <v/>
      </c>
      <c r="F1262" s="109">
        <f>IF(编辑!L1262="","",编辑!L1262)</f>
        <v>3005</v>
      </c>
      <c r="G1262" s="109">
        <f>IF(编辑!N1262="","",编辑!N1262)</f>
        <v>1</v>
      </c>
      <c r="H1262" s="109">
        <f>IF(编辑!O1262="","",编辑!O1262)</f>
        <v>1</v>
      </c>
      <c r="I1262" s="109">
        <f>IF(编辑!P1262="","",编辑!P1262)</f>
        <v>100</v>
      </c>
      <c r="J1262" s="109">
        <f>IF(编辑!Q1262="","",编辑!Q1262)</f>
        <v>3105</v>
      </c>
      <c r="K1262" s="109">
        <f>IF(编辑!S1262="","",编辑!S1262)</f>
        <v>1</v>
      </c>
      <c r="L1262" s="109">
        <f>IF(编辑!T1262="","",编辑!T1262)</f>
        <v>1</v>
      </c>
      <c r="M1262" s="109">
        <f>IF(编辑!U1262="","",编辑!U1262)</f>
        <v>100</v>
      </c>
      <c r="N1262" s="109">
        <f>IF(编辑!V1262="","",编辑!V1262)</f>
        <v>3405</v>
      </c>
      <c r="O1262" s="109">
        <f>IF(编辑!X1262="","",编辑!X1262)</f>
        <v>1</v>
      </c>
      <c r="P1262" s="109">
        <f>IF(编辑!Y1262="","",编辑!Y1262)</f>
        <v>1</v>
      </c>
      <c r="Q1262" s="109">
        <f>IF(编辑!Z1262="","",编辑!Z1262)</f>
        <v>100</v>
      </c>
      <c r="R1262" s="109" t="str">
        <f>IF(编辑!AA1262="","",编辑!AA1262)</f>
        <v/>
      </c>
      <c r="S1262" s="109" t="str">
        <f>IF(编辑!AC1262="","",编辑!AC1262)</f>
        <v/>
      </c>
      <c r="T1262" s="109" t="str">
        <f>IF(编辑!AD1262="","",编辑!AD1262)</f>
        <v/>
      </c>
      <c r="U1262" s="109" t="str">
        <f>IF(编辑!AE1262="","",编辑!AE1262)</f>
        <v/>
      </c>
      <c r="V1262" s="109" t="str">
        <f>IF(编辑!AF1262="","",编辑!AF1262)</f>
        <v/>
      </c>
      <c r="W1262" s="109" t="str">
        <f>IF(编辑!AH1262="","",编辑!AH1262)</f>
        <v/>
      </c>
      <c r="X1262" s="109" t="str">
        <f>IF(编辑!AI1262="","",编辑!AI1262)</f>
        <v/>
      </c>
      <c r="Y1262" s="109" t="str">
        <f>IF(编辑!AJ1262="","",编辑!AJ1262)</f>
        <v/>
      </c>
      <c r="Z1262" s="109" t="str">
        <f>IF(编辑!AK1262="","",编辑!AK1262)</f>
        <v/>
      </c>
      <c r="AA1262" s="109" t="str">
        <f>IF(编辑!AM1262="","",编辑!AM1262)</f>
        <v/>
      </c>
      <c r="AB1262" s="109" t="str">
        <f>IF(编辑!AN1262="","",编辑!AN1262)</f>
        <v/>
      </c>
      <c r="AC1262" s="111" t="str">
        <f>IF(编辑!AO1262="","",编辑!AO1262)</f>
        <v/>
      </c>
    </row>
    <row r="1263" spans="1:29">
      <c r="A1263" s="109">
        <f>IF(编辑!A1263="","",编辑!A1263)</f>
        <v>140530</v>
      </c>
      <c r="B1263" s="109" t="str">
        <f>IF(编辑!B1263="","",编辑!B1263)</f>
        <v>通缉任务</v>
      </c>
      <c r="C1263" s="109">
        <f>IF(编辑!I1263="","",编辑!I1263)</f>
        <v>1800</v>
      </c>
      <c r="D1263" s="109">
        <f>IF(编辑!J1263="","",编辑!J1263)</f>
        <v>0</v>
      </c>
      <c r="E1263" s="109" t="str">
        <f>IF(编辑!K1263="","",编辑!K1263)</f>
        <v/>
      </c>
      <c r="F1263" s="109">
        <f>IF(编辑!L1263="","",编辑!L1263)</f>
        <v>3005</v>
      </c>
      <c r="G1263" s="109">
        <f>IF(编辑!N1263="","",编辑!N1263)</f>
        <v>1</v>
      </c>
      <c r="H1263" s="109">
        <f>IF(编辑!O1263="","",编辑!O1263)</f>
        <v>1</v>
      </c>
      <c r="I1263" s="109">
        <f>IF(编辑!P1263="","",编辑!P1263)</f>
        <v>100</v>
      </c>
      <c r="J1263" s="109">
        <f>IF(编辑!Q1263="","",编辑!Q1263)</f>
        <v>3105</v>
      </c>
      <c r="K1263" s="109">
        <f>IF(编辑!S1263="","",编辑!S1263)</f>
        <v>1</v>
      </c>
      <c r="L1263" s="109">
        <f>IF(编辑!T1263="","",编辑!T1263)</f>
        <v>1</v>
      </c>
      <c r="M1263" s="109">
        <f>IF(编辑!U1263="","",编辑!U1263)</f>
        <v>100</v>
      </c>
      <c r="N1263" s="109">
        <f>IF(编辑!V1263="","",编辑!V1263)</f>
        <v>3405</v>
      </c>
      <c r="O1263" s="109">
        <f>IF(编辑!X1263="","",编辑!X1263)</f>
        <v>1</v>
      </c>
      <c r="P1263" s="109">
        <f>IF(编辑!Y1263="","",编辑!Y1263)</f>
        <v>1</v>
      </c>
      <c r="Q1263" s="109">
        <f>IF(编辑!Z1263="","",编辑!Z1263)</f>
        <v>100</v>
      </c>
      <c r="R1263" s="109" t="str">
        <f>IF(编辑!AA1263="","",编辑!AA1263)</f>
        <v/>
      </c>
      <c r="S1263" s="109" t="str">
        <f>IF(编辑!AC1263="","",编辑!AC1263)</f>
        <v/>
      </c>
      <c r="T1263" s="109" t="str">
        <f>IF(编辑!AD1263="","",编辑!AD1263)</f>
        <v/>
      </c>
      <c r="U1263" s="109" t="str">
        <f>IF(编辑!AE1263="","",编辑!AE1263)</f>
        <v/>
      </c>
      <c r="V1263" s="109" t="str">
        <f>IF(编辑!AF1263="","",编辑!AF1263)</f>
        <v/>
      </c>
      <c r="W1263" s="109" t="str">
        <f>IF(编辑!AH1263="","",编辑!AH1263)</f>
        <v/>
      </c>
      <c r="X1263" s="109" t="str">
        <f>IF(编辑!AI1263="","",编辑!AI1263)</f>
        <v/>
      </c>
      <c r="Y1263" s="109" t="str">
        <f>IF(编辑!AJ1263="","",编辑!AJ1263)</f>
        <v/>
      </c>
      <c r="Z1263" s="109" t="str">
        <f>IF(编辑!AK1263="","",编辑!AK1263)</f>
        <v/>
      </c>
      <c r="AA1263" s="109" t="str">
        <f>IF(编辑!AM1263="","",编辑!AM1263)</f>
        <v/>
      </c>
      <c r="AB1263" s="109" t="str">
        <f>IF(编辑!AN1263="","",编辑!AN1263)</f>
        <v/>
      </c>
      <c r="AC1263" s="111" t="str">
        <f>IF(编辑!AO1263="","",编辑!AO1263)</f>
        <v/>
      </c>
    </row>
    <row r="1264" spans="1:29">
      <c r="A1264" s="109">
        <f>IF(编辑!A1264="","",编辑!A1264)</f>
        <v>140531</v>
      </c>
      <c r="B1264" s="109" t="str">
        <f>IF(编辑!B1264="","",编辑!B1264)</f>
        <v>通缉任务</v>
      </c>
      <c r="C1264" s="109">
        <f>IF(编辑!I1264="","",编辑!I1264)</f>
        <v>1800</v>
      </c>
      <c r="D1264" s="109">
        <f>IF(编辑!J1264="","",编辑!J1264)</f>
        <v>0</v>
      </c>
      <c r="E1264" s="109" t="str">
        <f>IF(编辑!K1264="","",编辑!K1264)</f>
        <v/>
      </c>
      <c r="F1264" s="109">
        <f>IF(编辑!L1264="","",编辑!L1264)</f>
        <v>3005</v>
      </c>
      <c r="G1264" s="109">
        <f>IF(编辑!N1264="","",编辑!N1264)</f>
        <v>1</v>
      </c>
      <c r="H1264" s="109">
        <f>IF(编辑!O1264="","",编辑!O1264)</f>
        <v>1</v>
      </c>
      <c r="I1264" s="109">
        <f>IF(编辑!P1264="","",编辑!P1264)</f>
        <v>100</v>
      </c>
      <c r="J1264" s="109">
        <f>IF(编辑!Q1264="","",编辑!Q1264)</f>
        <v>3105</v>
      </c>
      <c r="K1264" s="109">
        <f>IF(编辑!S1264="","",编辑!S1264)</f>
        <v>1</v>
      </c>
      <c r="L1264" s="109">
        <f>IF(编辑!T1264="","",编辑!T1264)</f>
        <v>1</v>
      </c>
      <c r="M1264" s="109">
        <f>IF(编辑!U1264="","",编辑!U1264)</f>
        <v>100</v>
      </c>
      <c r="N1264" s="109">
        <f>IF(编辑!V1264="","",编辑!V1264)</f>
        <v>3405</v>
      </c>
      <c r="O1264" s="109">
        <f>IF(编辑!X1264="","",编辑!X1264)</f>
        <v>1</v>
      </c>
      <c r="P1264" s="109">
        <f>IF(编辑!Y1264="","",编辑!Y1264)</f>
        <v>1</v>
      </c>
      <c r="Q1264" s="109">
        <f>IF(编辑!Z1264="","",编辑!Z1264)</f>
        <v>100</v>
      </c>
      <c r="R1264" s="109" t="str">
        <f>IF(编辑!AA1264="","",编辑!AA1264)</f>
        <v/>
      </c>
      <c r="S1264" s="109" t="str">
        <f>IF(编辑!AC1264="","",编辑!AC1264)</f>
        <v/>
      </c>
      <c r="T1264" s="109" t="str">
        <f>IF(编辑!AD1264="","",编辑!AD1264)</f>
        <v/>
      </c>
      <c r="U1264" s="109" t="str">
        <f>IF(编辑!AE1264="","",编辑!AE1264)</f>
        <v/>
      </c>
      <c r="V1264" s="109" t="str">
        <f>IF(编辑!AF1264="","",编辑!AF1264)</f>
        <v/>
      </c>
      <c r="W1264" s="109" t="str">
        <f>IF(编辑!AH1264="","",编辑!AH1264)</f>
        <v/>
      </c>
      <c r="X1264" s="109" t="str">
        <f>IF(编辑!AI1264="","",编辑!AI1264)</f>
        <v/>
      </c>
      <c r="Y1264" s="109" t="str">
        <f>IF(编辑!AJ1264="","",编辑!AJ1264)</f>
        <v/>
      </c>
      <c r="Z1264" s="109" t="str">
        <f>IF(编辑!AK1264="","",编辑!AK1264)</f>
        <v/>
      </c>
      <c r="AA1264" s="109" t="str">
        <f>IF(编辑!AM1264="","",编辑!AM1264)</f>
        <v/>
      </c>
      <c r="AB1264" s="109" t="str">
        <f>IF(编辑!AN1264="","",编辑!AN1264)</f>
        <v/>
      </c>
      <c r="AC1264" s="111" t="str">
        <f>IF(编辑!AO1264="","",编辑!AO1264)</f>
        <v/>
      </c>
    </row>
    <row r="1265" spans="1:29">
      <c r="A1265" s="109">
        <f>IF(编辑!A1265="","",编辑!A1265)</f>
        <v>140532</v>
      </c>
      <c r="B1265" s="109" t="str">
        <f>IF(编辑!B1265="","",编辑!B1265)</f>
        <v>通缉任务</v>
      </c>
      <c r="C1265" s="109">
        <f>IF(编辑!I1265="","",编辑!I1265)</f>
        <v>1800</v>
      </c>
      <c r="D1265" s="109">
        <f>IF(编辑!J1265="","",编辑!J1265)</f>
        <v>0</v>
      </c>
      <c r="E1265" s="109" t="str">
        <f>IF(编辑!K1265="","",编辑!K1265)</f>
        <v/>
      </c>
      <c r="F1265" s="109">
        <f>IF(编辑!L1265="","",编辑!L1265)</f>
        <v>3005</v>
      </c>
      <c r="G1265" s="109">
        <f>IF(编辑!N1265="","",编辑!N1265)</f>
        <v>1</v>
      </c>
      <c r="H1265" s="109">
        <f>IF(编辑!O1265="","",编辑!O1265)</f>
        <v>1</v>
      </c>
      <c r="I1265" s="109">
        <f>IF(编辑!P1265="","",编辑!P1265)</f>
        <v>100</v>
      </c>
      <c r="J1265" s="109">
        <f>IF(编辑!Q1265="","",编辑!Q1265)</f>
        <v>3105</v>
      </c>
      <c r="K1265" s="109">
        <f>IF(编辑!S1265="","",编辑!S1265)</f>
        <v>1</v>
      </c>
      <c r="L1265" s="109">
        <f>IF(编辑!T1265="","",编辑!T1265)</f>
        <v>1</v>
      </c>
      <c r="M1265" s="109">
        <f>IF(编辑!U1265="","",编辑!U1265)</f>
        <v>100</v>
      </c>
      <c r="N1265" s="109">
        <f>IF(编辑!V1265="","",编辑!V1265)</f>
        <v>3405</v>
      </c>
      <c r="O1265" s="109">
        <f>IF(编辑!X1265="","",编辑!X1265)</f>
        <v>1</v>
      </c>
      <c r="P1265" s="109">
        <f>IF(编辑!Y1265="","",编辑!Y1265)</f>
        <v>1</v>
      </c>
      <c r="Q1265" s="109">
        <f>IF(编辑!Z1265="","",编辑!Z1265)</f>
        <v>100</v>
      </c>
      <c r="R1265" s="109" t="str">
        <f>IF(编辑!AA1265="","",编辑!AA1265)</f>
        <v/>
      </c>
      <c r="S1265" s="109" t="str">
        <f>IF(编辑!AC1265="","",编辑!AC1265)</f>
        <v/>
      </c>
      <c r="T1265" s="109" t="str">
        <f>IF(编辑!AD1265="","",编辑!AD1265)</f>
        <v/>
      </c>
      <c r="U1265" s="109" t="str">
        <f>IF(编辑!AE1265="","",编辑!AE1265)</f>
        <v/>
      </c>
      <c r="V1265" s="109" t="str">
        <f>IF(编辑!AF1265="","",编辑!AF1265)</f>
        <v/>
      </c>
      <c r="W1265" s="109" t="str">
        <f>IF(编辑!AH1265="","",编辑!AH1265)</f>
        <v/>
      </c>
      <c r="X1265" s="109" t="str">
        <f>IF(编辑!AI1265="","",编辑!AI1265)</f>
        <v/>
      </c>
      <c r="Y1265" s="109" t="str">
        <f>IF(编辑!AJ1265="","",编辑!AJ1265)</f>
        <v/>
      </c>
      <c r="Z1265" s="109" t="str">
        <f>IF(编辑!AK1265="","",编辑!AK1265)</f>
        <v/>
      </c>
      <c r="AA1265" s="109" t="str">
        <f>IF(编辑!AM1265="","",编辑!AM1265)</f>
        <v/>
      </c>
      <c r="AB1265" s="109" t="str">
        <f>IF(编辑!AN1265="","",编辑!AN1265)</f>
        <v/>
      </c>
      <c r="AC1265" s="111" t="str">
        <f>IF(编辑!AO1265="","",编辑!AO1265)</f>
        <v/>
      </c>
    </row>
    <row r="1266" spans="1:29">
      <c r="A1266" s="109">
        <f>IF(编辑!A1266="","",编辑!A1266)</f>
        <v>140533</v>
      </c>
      <c r="B1266" s="109" t="str">
        <f>IF(编辑!B1266="","",编辑!B1266)</f>
        <v>通缉任务</v>
      </c>
      <c r="C1266" s="109">
        <f>IF(编辑!I1266="","",编辑!I1266)</f>
        <v>1800</v>
      </c>
      <c r="D1266" s="109">
        <f>IF(编辑!J1266="","",编辑!J1266)</f>
        <v>0</v>
      </c>
      <c r="E1266" s="109" t="str">
        <f>IF(编辑!K1266="","",编辑!K1266)</f>
        <v/>
      </c>
      <c r="F1266" s="109">
        <f>IF(编辑!L1266="","",编辑!L1266)</f>
        <v>3005</v>
      </c>
      <c r="G1266" s="109">
        <f>IF(编辑!N1266="","",编辑!N1266)</f>
        <v>1</v>
      </c>
      <c r="H1266" s="109">
        <f>IF(编辑!O1266="","",编辑!O1266)</f>
        <v>1</v>
      </c>
      <c r="I1266" s="109">
        <f>IF(编辑!P1266="","",编辑!P1266)</f>
        <v>100</v>
      </c>
      <c r="J1266" s="109">
        <f>IF(编辑!Q1266="","",编辑!Q1266)</f>
        <v>3105</v>
      </c>
      <c r="K1266" s="109">
        <f>IF(编辑!S1266="","",编辑!S1266)</f>
        <v>1</v>
      </c>
      <c r="L1266" s="109">
        <f>IF(编辑!T1266="","",编辑!T1266)</f>
        <v>1</v>
      </c>
      <c r="M1266" s="109">
        <f>IF(编辑!U1266="","",编辑!U1266)</f>
        <v>100</v>
      </c>
      <c r="N1266" s="109">
        <f>IF(编辑!V1266="","",编辑!V1266)</f>
        <v>3405</v>
      </c>
      <c r="O1266" s="109">
        <f>IF(编辑!X1266="","",编辑!X1266)</f>
        <v>1</v>
      </c>
      <c r="P1266" s="109">
        <f>IF(编辑!Y1266="","",编辑!Y1266)</f>
        <v>1</v>
      </c>
      <c r="Q1266" s="109">
        <f>IF(编辑!Z1266="","",编辑!Z1266)</f>
        <v>100</v>
      </c>
      <c r="R1266" s="109" t="str">
        <f>IF(编辑!AA1266="","",编辑!AA1266)</f>
        <v/>
      </c>
      <c r="S1266" s="109" t="str">
        <f>IF(编辑!AC1266="","",编辑!AC1266)</f>
        <v/>
      </c>
      <c r="T1266" s="109" t="str">
        <f>IF(编辑!AD1266="","",编辑!AD1266)</f>
        <v/>
      </c>
      <c r="U1266" s="109" t="str">
        <f>IF(编辑!AE1266="","",编辑!AE1266)</f>
        <v/>
      </c>
      <c r="V1266" s="109" t="str">
        <f>IF(编辑!AF1266="","",编辑!AF1266)</f>
        <v/>
      </c>
      <c r="W1266" s="109" t="str">
        <f>IF(编辑!AH1266="","",编辑!AH1266)</f>
        <v/>
      </c>
      <c r="X1266" s="109" t="str">
        <f>IF(编辑!AI1266="","",编辑!AI1266)</f>
        <v/>
      </c>
      <c r="Y1266" s="109" t="str">
        <f>IF(编辑!AJ1266="","",编辑!AJ1266)</f>
        <v/>
      </c>
      <c r="Z1266" s="109" t="str">
        <f>IF(编辑!AK1266="","",编辑!AK1266)</f>
        <v/>
      </c>
      <c r="AA1266" s="109" t="str">
        <f>IF(编辑!AM1266="","",编辑!AM1266)</f>
        <v/>
      </c>
      <c r="AB1266" s="109" t="str">
        <f>IF(编辑!AN1266="","",编辑!AN1266)</f>
        <v/>
      </c>
      <c r="AC1266" s="111" t="str">
        <f>IF(编辑!AO1266="","",编辑!AO1266)</f>
        <v/>
      </c>
    </row>
    <row r="1267" spans="1:29">
      <c r="A1267" s="109">
        <f>IF(编辑!A1267="","",编辑!A1267)</f>
        <v>140534</v>
      </c>
      <c r="B1267" s="109" t="str">
        <f>IF(编辑!B1267="","",编辑!B1267)</f>
        <v>通缉任务</v>
      </c>
      <c r="C1267" s="109">
        <f>IF(编辑!I1267="","",编辑!I1267)</f>
        <v>1800</v>
      </c>
      <c r="D1267" s="109">
        <f>IF(编辑!J1267="","",编辑!J1267)</f>
        <v>0</v>
      </c>
      <c r="E1267" s="109" t="str">
        <f>IF(编辑!K1267="","",编辑!K1267)</f>
        <v/>
      </c>
      <c r="F1267" s="109">
        <f>IF(编辑!L1267="","",编辑!L1267)</f>
        <v>3005</v>
      </c>
      <c r="G1267" s="109">
        <f>IF(编辑!N1267="","",编辑!N1267)</f>
        <v>1</v>
      </c>
      <c r="H1267" s="109">
        <f>IF(编辑!O1267="","",编辑!O1267)</f>
        <v>1</v>
      </c>
      <c r="I1267" s="109">
        <f>IF(编辑!P1267="","",编辑!P1267)</f>
        <v>100</v>
      </c>
      <c r="J1267" s="109">
        <f>IF(编辑!Q1267="","",编辑!Q1267)</f>
        <v>3105</v>
      </c>
      <c r="K1267" s="109">
        <f>IF(编辑!S1267="","",编辑!S1267)</f>
        <v>1</v>
      </c>
      <c r="L1267" s="109">
        <f>IF(编辑!T1267="","",编辑!T1267)</f>
        <v>1</v>
      </c>
      <c r="M1267" s="109">
        <f>IF(编辑!U1267="","",编辑!U1267)</f>
        <v>100</v>
      </c>
      <c r="N1267" s="109">
        <f>IF(编辑!V1267="","",编辑!V1267)</f>
        <v>3405</v>
      </c>
      <c r="O1267" s="109">
        <f>IF(编辑!X1267="","",编辑!X1267)</f>
        <v>1</v>
      </c>
      <c r="P1267" s="109">
        <f>IF(编辑!Y1267="","",编辑!Y1267)</f>
        <v>1</v>
      </c>
      <c r="Q1267" s="109">
        <f>IF(编辑!Z1267="","",编辑!Z1267)</f>
        <v>100</v>
      </c>
      <c r="R1267" s="109" t="str">
        <f>IF(编辑!AA1267="","",编辑!AA1267)</f>
        <v/>
      </c>
      <c r="S1267" s="109" t="str">
        <f>IF(编辑!AC1267="","",编辑!AC1267)</f>
        <v/>
      </c>
      <c r="T1267" s="109" t="str">
        <f>IF(编辑!AD1267="","",编辑!AD1267)</f>
        <v/>
      </c>
      <c r="U1267" s="109" t="str">
        <f>IF(编辑!AE1267="","",编辑!AE1267)</f>
        <v/>
      </c>
      <c r="V1267" s="109" t="str">
        <f>IF(编辑!AF1267="","",编辑!AF1267)</f>
        <v/>
      </c>
      <c r="W1267" s="109" t="str">
        <f>IF(编辑!AH1267="","",编辑!AH1267)</f>
        <v/>
      </c>
      <c r="X1267" s="109" t="str">
        <f>IF(编辑!AI1267="","",编辑!AI1267)</f>
        <v/>
      </c>
      <c r="Y1267" s="109" t="str">
        <f>IF(编辑!AJ1267="","",编辑!AJ1267)</f>
        <v/>
      </c>
      <c r="Z1267" s="109" t="str">
        <f>IF(编辑!AK1267="","",编辑!AK1267)</f>
        <v/>
      </c>
      <c r="AA1267" s="109" t="str">
        <f>IF(编辑!AM1267="","",编辑!AM1267)</f>
        <v/>
      </c>
      <c r="AB1267" s="109" t="str">
        <f>IF(编辑!AN1267="","",编辑!AN1267)</f>
        <v/>
      </c>
      <c r="AC1267" s="111" t="str">
        <f>IF(编辑!AO1267="","",编辑!AO1267)</f>
        <v/>
      </c>
    </row>
    <row r="1268" spans="1:29">
      <c r="A1268" s="109">
        <f>IF(编辑!A1268="","",编辑!A1268)</f>
        <v>140535</v>
      </c>
      <c r="B1268" s="109" t="str">
        <f>IF(编辑!B1268="","",编辑!B1268)</f>
        <v>通缉任务</v>
      </c>
      <c r="C1268" s="109">
        <f>IF(编辑!I1268="","",编辑!I1268)</f>
        <v>1800</v>
      </c>
      <c r="D1268" s="109">
        <f>IF(编辑!J1268="","",编辑!J1268)</f>
        <v>0</v>
      </c>
      <c r="E1268" s="109" t="str">
        <f>IF(编辑!K1268="","",编辑!K1268)</f>
        <v/>
      </c>
      <c r="F1268" s="109">
        <f>IF(编辑!L1268="","",编辑!L1268)</f>
        <v>3005</v>
      </c>
      <c r="G1268" s="109">
        <f>IF(编辑!N1268="","",编辑!N1268)</f>
        <v>1</v>
      </c>
      <c r="H1268" s="109">
        <f>IF(编辑!O1268="","",编辑!O1268)</f>
        <v>1</v>
      </c>
      <c r="I1268" s="109">
        <f>IF(编辑!P1268="","",编辑!P1268)</f>
        <v>100</v>
      </c>
      <c r="J1268" s="109">
        <f>IF(编辑!Q1268="","",编辑!Q1268)</f>
        <v>3105</v>
      </c>
      <c r="K1268" s="109">
        <f>IF(编辑!S1268="","",编辑!S1268)</f>
        <v>1</v>
      </c>
      <c r="L1268" s="109">
        <f>IF(编辑!T1268="","",编辑!T1268)</f>
        <v>1</v>
      </c>
      <c r="M1268" s="109">
        <f>IF(编辑!U1268="","",编辑!U1268)</f>
        <v>100</v>
      </c>
      <c r="N1268" s="109">
        <f>IF(编辑!V1268="","",编辑!V1268)</f>
        <v>3405</v>
      </c>
      <c r="O1268" s="109">
        <f>IF(编辑!X1268="","",编辑!X1268)</f>
        <v>1</v>
      </c>
      <c r="P1268" s="109">
        <f>IF(编辑!Y1268="","",编辑!Y1268)</f>
        <v>1</v>
      </c>
      <c r="Q1268" s="109">
        <f>IF(编辑!Z1268="","",编辑!Z1268)</f>
        <v>100</v>
      </c>
      <c r="R1268" s="109" t="str">
        <f>IF(编辑!AA1268="","",编辑!AA1268)</f>
        <v/>
      </c>
      <c r="S1268" s="109" t="str">
        <f>IF(编辑!AC1268="","",编辑!AC1268)</f>
        <v/>
      </c>
      <c r="T1268" s="109" t="str">
        <f>IF(编辑!AD1268="","",编辑!AD1268)</f>
        <v/>
      </c>
      <c r="U1268" s="109" t="str">
        <f>IF(编辑!AE1268="","",编辑!AE1268)</f>
        <v/>
      </c>
      <c r="V1268" s="109" t="str">
        <f>IF(编辑!AF1268="","",编辑!AF1268)</f>
        <v/>
      </c>
      <c r="W1268" s="109" t="str">
        <f>IF(编辑!AH1268="","",编辑!AH1268)</f>
        <v/>
      </c>
      <c r="X1268" s="109" t="str">
        <f>IF(编辑!AI1268="","",编辑!AI1268)</f>
        <v/>
      </c>
      <c r="Y1268" s="109" t="str">
        <f>IF(编辑!AJ1268="","",编辑!AJ1268)</f>
        <v/>
      </c>
      <c r="Z1268" s="109" t="str">
        <f>IF(编辑!AK1268="","",编辑!AK1268)</f>
        <v/>
      </c>
      <c r="AA1268" s="109" t="str">
        <f>IF(编辑!AM1268="","",编辑!AM1268)</f>
        <v/>
      </c>
      <c r="AB1268" s="109" t="str">
        <f>IF(编辑!AN1268="","",编辑!AN1268)</f>
        <v/>
      </c>
      <c r="AC1268" s="111" t="str">
        <f>IF(编辑!AO1268="","",编辑!AO1268)</f>
        <v/>
      </c>
    </row>
    <row r="1269" spans="1:29">
      <c r="A1269" s="109">
        <f>IF(编辑!A1269="","",编辑!A1269)</f>
        <v>140536</v>
      </c>
      <c r="B1269" s="109" t="str">
        <f>IF(编辑!B1269="","",编辑!B1269)</f>
        <v>通缉任务</v>
      </c>
      <c r="C1269" s="109">
        <f>IF(编辑!I1269="","",编辑!I1269)</f>
        <v>1800</v>
      </c>
      <c r="D1269" s="109">
        <f>IF(编辑!J1269="","",编辑!J1269)</f>
        <v>0</v>
      </c>
      <c r="E1269" s="109" t="str">
        <f>IF(编辑!K1269="","",编辑!K1269)</f>
        <v/>
      </c>
      <c r="F1269" s="109">
        <f>IF(编辑!L1269="","",编辑!L1269)</f>
        <v>3006</v>
      </c>
      <c r="G1269" s="109">
        <f>IF(编辑!N1269="","",编辑!N1269)</f>
        <v>1</v>
      </c>
      <c r="H1269" s="109">
        <f>IF(编辑!O1269="","",编辑!O1269)</f>
        <v>1</v>
      </c>
      <c r="I1269" s="109">
        <f>IF(编辑!P1269="","",编辑!P1269)</f>
        <v>50</v>
      </c>
      <c r="J1269" s="109">
        <f>IF(编辑!Q1269="","",编辑!Q1269)</f>
        <v>3106</v>
      </c>
      <c r="K1269" s="109">
        <f>IF(编辑!S1269="","",编辑!S1269)</f>
        <v>1</v>
      </c>
      <c r="L1269" s="109">
        <f>IF(编辑!T1269="","",编辑!T1269)</f>
        <v>1</v>
      </c>
      <c r="M1269" s="109">
        <f>IF(编辑!U1269="","",编辑!U1269)</f>
        <v>50</v>
      </c>
      <c r="N1269" s="109">
        <f>IF(编辑!V1269="","",编辑!V1269)</f>
        <v>3406</v>
      </c>
      <c r="O1269" s="109">
        <f>IF(编辑!X1269="","",编辑!X1269)</f>
        <v>1</v>
      </c>
      <c r="P1269" s="109">
        <f>IF(编辑!Y1269="","",编辑!Y1269)</f>
        <v>1</v>
      </c>
      <c r="Q1269" s="109">
        <f>IF(编辑!Z1269="","",编辑!Z1269)</f>
        <v>50</v>
      </c>
      <c r="R1269" s="109" t="str">
        <f>IF(编辑!AA1269="","",编辑!AA1269)</f>
        <v/>
      </c>
      <c r="S1269" s="109" t="str">
        <f>IF(编辑!AC1269="","",编辑!AC1269)</f>
        <v/>
      </c>
      <c r="T1269" s="109" t="str">
        <f>IF(编辑!AD1269="","",编辑!AD1269)</f>
        <v/>
      </c>
      <c r="U1269" s="109" t="str">
        <f>IF(编辑!AE1269="","",编辑!AE1269)</f>
        <v/>
      </c>
      <c r="V1269" s="109" t="str">
        <f>IF(编辑!AF1269="","",编辑!AF1269)</f>
        <v/>
      </c>
      <c r="W1269" s="109" t="str">
        <f>IF(编辑!AH1269="","",编辑!AH1269)</f>
        <v/>
      </c>
      <c r="X1269" s="109" t="str">
        <f>IF(编辑!AI1269="","",编辑!AI1269)</f>
        <v/>
      </c>
      <c r="Y1269" s="109" t="str">
        <f>IF(编辑!AJ1269="","",编辑!AJ1269)</f>
        <v/>
      </c>
      <c r="Z1269" s="109" t="str">
        <f>IF(编辑!AK1269="","",编辑!AK1269)</f>
        <v/>
      </c>
      <c r="AA1269" s="109" t="str">
        <f>IF(编辑!AM1269="","",编辑!AM1269)</f>
        <v/>
      </c>
      <c r="AB1269" s="109" t="str">
        <f>IF(编辑!AN1269="","",编辑!AN1269)</f>
        <v/>
      </c>
      <c r="AC1269" s="111" t="str">
        <f>IF(编辑!AO1269="","",编辑!AO1269)</f>
        <v/>
      </c>
    </row>
    <row r="1270" spans="1:29">
      <c r="A1270" s="109">
        <f>IF(编辑!A1270="","",编辑!A1270)</f>
        <v>140537</v>
      </c>
      <c r="B1270" s="109" t="str">
        <f>IF(编辑!B1270="","",编辑!B1270)</f>
        <v>通缉任务</v>
      </c>
      <c r="C1270" s="109">
        <f>IF(编辑!I1270="","",编辑!I1270)</f>
        <v>1800</v>
      </c>
      <c r="D1270" s="109">
        <f>IF(编辑!J1270="","",编辑!J1270)</f>
        <v>0</v>
      </c>
      <c r="E1270" s="109" t="str">
        <f>IF(编辑!K1270="","",编辑!K1270)</f>
        <v/>
      </c>
      <c r="F1270" s="109">
        <f>IF(编辑!L1270="","",编辑!L1270)</f>
        <v>3006</v>
      </c>
      <c r="G1270" s="109">
        <f>IF(编辑!N1270="","",编辑!N1270)</f>
        <v>1</v>
      </c>
      <c r="H1270" s="109">
        <f>IF(编辑!O1270="","",编辑!O1270)</f>
        <v>1</v>
      </c>
      <c r="I1270" s="109">
        <f>IF(编辑!P1270="","",编辑!P1270)</f>
        <v>50</v>
      </c>
      <c r="J1270" s="109">
        <f>IF(编辑!Q1270="","",编辑!Q1270)</f>
        <v>3106</v>
      </c>
      <c r="K1270" s="109">
        <f>IF(编辑!S1270="","",编辑!S1270)</f>
        <v>1</v>
      </c>
      <c r="L1270" s="109">
        <f>IF(编辑!T1270="","",编辑!T1270)</f>
        <v>1</v>
      </c>
      <c r="M1270" s="109">
        <f>IF(编辑!U1270="","",编辑!U1270)</f>
        <v>50</v>
      </c>
      <c r="N1270" s="109">
        <f>IF(编辑!V1270="","",编辑!V1270)</f>
        <v>3406</v>
      </c>
      <c r="O1270" s="109">
        <f>IF(编辑!X1270="","",编辑!X1270)</f>
        <v>1</v>
      </c>
      <c r="P1270" s="109">
        <f>IF(编辑!Y1270="","",编辑!Y1270)</f>
        <v>1</v>
      </c>
      <c r="Q1270" s="109">
        <f>IF(编辑!Z1270="","",编辑!Z1270)</f>
        <v>50</v>
      </c>
      <c r="R1270" s="109" t="str">
        <f>IF(编辑!AA1270="","",编辑!AA1270)</f>
        <v/>
      </c>
      <c r="S1270" s="109" t="str">
        <f>IF(编辑!AC1270="","",编辑!AC1270)</f>
        <v/>
      </c>
      <c r="T1270" s="109" t="str">
        <f>IF(编辑!AD1270="","",编辑!AD1270)</f>
        <v/>
      </c>
      <c r="U1270" s="109" t="str">
        <f>IF(编辑!AE1270="","",编辑!AE1270)</f>
        <v/>
      </c>
      <c r="V1270" s="109" t="str">
        <f>IF(编辑!AF1270="","",编辑!AF1270)</f>
        <v/>
      </c>
      <c r="W1270" s="109" t="str">
        <f>IF(编辑!AH1270="","",编辑!AH1270)</f>
        <v/>
      </c>
      <c r="X1270" s="109" t="str">
        <f>IF(编辑!AI1270="","",编辑!AI1270)</f>
        <v/>
      </c>
      <c r="Y1270" s="109" t="str">
        <f>IF(编辑!AJ1270="","",编辑!AJ1270)</f>
        <v/>
      </c>
      <c r="Z1270" s="109" t="str">
        <f>IF(编辑!AK1270="","",编辑!AK1270)</f>
        <v/>
      </c>
      <c r="AA1270" s="109" t="str">
        <f>IF(编辑!AM1270="","",编辑!AM1270)</f>
        <v/>
      </c>
      <c r="AB1270" s="109" t="str">
        <f>IF(编辑!AN1270="","",编辑!AN1270)</f>
        <v/>
      </c>
      <c r="AC1270" s="111" t="str">
        <f>IF(编辑!AO1270="","",编辑!AO1270)</f>
        <v/>
      </c>
    </row>
    <row r="1271" spans="1:29">
      <c r="A1271" s="109">
        <f>IF(编辑!A1271="","",编辑!A1271)</f>
        <v>140538</v>
      </c>
      <c r="B1271" s="109" t="str">
        <f>IF(编辑!B1271="","",编辑!B1271)</f>
        <v>通缉任务</v>
      </c>
      <c r="C1271" s="109">
        <f>IF(编辑!I1271="","",编辑!I1271)</f>
        <v>1800</v>
      </c>
      <c r="D1271" s="109">
        <f>IF(编辑!J1271="","",编辑!J1271)</f>
        <v>0</v>
      </c>
      <c r="E1271" s="109" t="str">
        <f>IF(编辑!K1271="","",编辑!K1271)</f>
        <v/>
      </c>
      <c r="F1271" s="109">
        <f>IF(编辑!L1271="","",编辑!L1271)</f>
        <v>3006</v>
      </c>
      <c r="G1271" s="109">
        <f>IF(编辑!N1271="","",编辑!N1271)</f>
        <v>1</v>
      </c>
      <c r="H1271" s="109">
        <f>IF(编辑!O1271="","",编辑!O1271)</f>
        <v>1</v>
      </c>
      <c r="I1271" s="109">
        <f>IF(编辑!P1271="","",编辑!P1271)</f>
        <v>50</v>
      </c>
      <c r="J1271" s="109">
        <f>IF(编辑!Q1271="","",编辑!Q1271)</f>
        <v>3106</v>
      </c>
      <c r="K1271" s="109">
        <f>IF(编辑!S1271="","",编辑!S1271)</f>
        <v>1</v>
      </c>
      <c r="L1271" s="109">
        <f>IF(编辑!T1271="","",编辑!T1271)</f>
        <v>1</v>
      </c>
      <c r="M1271" s="109">
        <f>IF(编辑!U1271="","",编辑!U1271)</f>
        <v>50</v>
      </c>
      <c r="N1271" s="109">
        <f>IF(编辑!V1271="","",编辑!V1271)</f>
        <v>3406</v>
      </c>
      <c r="O1271" s="109">
        <f>IF(编辑!X1271="","",编辑!X1271)</f>
        <v>1</v>
      </c>
      <c r="P1271" s="109">
        <f>IF(编辑!Y1271="","",编辑!Y1271)</f>
        <v>1</v>
      </c>
      <c r="Q1271" s="109">
        <f>IF(编辑!Z1271="","",编辑!Z1271)</f>
        <v>50</v>
      </c>
      <c r="R1271" s="109" t="str">
        <f>IF(编辑!AA1271="","",编辑!AA1271)</f>
        <v/>
      </c>
      <c r="S1271" s="109" t="str">
        <f>IF(编辑!AC1271="","",编辑!AC1271)</f>
        <v/>
      </c>
      <c r="T1271" s="109" t="str">
        <f>IF(编辑!AD1271="","",编辑!AD1271)</f>
        <v/>
      </c>
      <c r="U1271" s="109" t="str">
        <f>IF(编辑!AE1271="","",编辑!AE1271)</f>
        <v/>
      </c>
      <c r="V1271" s="109" t="str">
        <f>IF(编辑!AF1271="","",编辑!AF1271)</f>
        <v/>
      </c>
      <c r="W1271" s="109" t="str">
        <f>IF(编辑!AH1271="","",编辑!AH1271)</f>
        <v/>
      </c>
      <c r="X1271" s="109" t="str">
        <f>IF(编辑!AI1271="","",编辑!AI1271)</f>
        <v/>
      </c>
      <c r="Y1271" s="109" t="str">
        <f>IF(编辑!AJ1271="","",编辑!AJ1271)</f>
        <v/>
      </c>
      <c r="Z1271" s="109" t="str">
        <f>IF(编辑!AK1271="","",编辑!AK1271)</f>
        <v/>
      </c>
      <c r="AA1271" s="109" t="str">
        <f>IF(编辑!AM1271="","",编辑!AM1271)</f>
        <v/>
      </c>
      <c r="AB1271" s="109" t="str">
        <f>IF(编辑!AN1271="","",编辑!AN1271)</f>
        <v/>
      </c>
      <c r="AC1271" s="111" t="str">
        <f>IF(编辑!AO1271="","",编辑!AO1271)</f>
        <v/>
      </c>
    </row>
    <row r="1272" spans="1:29">
      <c r="A1272" s="109">
        <f>IF(编辑!A1272="","",编辑!A1272)</f>
        <v>140539</v>
      </c>
      <c r="B1272" s="109" t="str">
        <f>IF(编辑!B1272="","",编辑!B1272)</f>
        <v>通缉任务</v>
      </c>
      <c r="C1272" s="109">
        <f>IF(编辑!I1272="","",编辑!I1272)</f>
        <v>1800</v>
      </c>
      <c r="D1272" s="109">
        <f>IF(编辑!J1272="","",编辑!J1272)</f>
        <v>0</v>
      </c>
      <c r="E1272" s="109" t="str">
        <f>IF(编辑!K1272="","",编辑!K1272)</f>
        <v/>
      </c>
      <c r="F1272" s="109">
        <f>IF(编辑!L1272="","",编辑!L1272)</f>
        <v>3006</v>
      </c>
      <c r="G1272" s="109">
        <f>IF(编辑!N1272="","",编辑!N1272)</f>
        <v>1</v>
      </c>
      <c r="H1272" s="109">
        <f>IF(编辑!O1272="","",编辑!O1272)</f>
        <v>1</v>
      </c>
      <c r="I1272" s="109">
        <f>IF(编辑!P1272="","",编辑!P1272)</f>
        <v>50</v>
      </c>
      <c r="J1272" s="109">
        <f>IF(编辑!Q1272="","",编辑!Q1272)</f>
        <v>3106</v>
      </c>
      <c r="K1272" s="109">
        <f>IF(编辑!S1272="","",编辑!S1272)</f>
        <v>1</v>
      </c>
      <c r="L1272" s="109">
        <f>IF(编辑!T1272="","",编辑!T1272)</f>
        <v>1</v>
      </c>
      <c r="M1272" s="109">
        <f>IF(编辑!U1272="","",编辑!U1272)</f>
        <v>50</v>
      </c>
      <c r="N1272" s="109">
        <f>IF(编辑!V1272="","",编辑!V1272)</f>
        <v>3406</v>
      </c>
      <c r="O1272" s="109">
        <f>IF(编辑!X1272="","",编辑!X1272)</f>
        <v>1</v>
      </c>
      <c r="P1272" s="109">
        <f>IF(编辑!Y1272="","",编辑!Y1272)</f>
        <v>1</v>
      </c>
      <c r="Q1272" s="109">
        <f>IF(编辑!Z1272="","",编辑!Z1272)</f>
        <v>50</v>
      </c>
      <c r="R1272" s="109" t="str">
        <f>IF(编辑!AA1272="","",编辑!AA1272)</f>
        <v/>
      </c>
      <c r="S1272" s="109" t="str">
        <f>IF(编辑!AC1272="","",编辑!AC1272)</f>
        <v/>
      </c>
      <c r="T1272" s="109" t="str">
        <f>IF(编辑!AD1272="","",编辑!AD1272)</f>
        <v/>
      </c>
      <c r="U1272" s="109" t="str">
        <f>IF(编辑!AE1272="","",编辑!AE1272)</f>
        <v/>
      </c>
      <c r="V1272" s="109" t="str">
        <f>IF(编辑!AF1272="","",编辑!AF1272)</f>
        <v/>
      </c>
      <c r="W1272" s="109" t="str">
        <f>IF(编辑!AH1272="","",编辑!AH1272)</f>
        <v/>
      </c>
      <c r="X1272" s="109" t="str">
        <f>IF(编辑!AI1272="","",编辑!AI1272)</f>
        <v/>
      </c>
      <c r="Y1272" s="109" t="str">
        <f>IF(编辑!AJ1272="","",编辑!AJ1272)</f>
        <v/>
      </c>
      <c r="Z1272" s="109" t="str">
        <f>IF(编辑!AK1272="","",编辑!AK1272)</f>
        <v/>
      </c>
      <c r="AA1272" s="109" t="str">
        <f>IF(编辑!AM1272="","",编辑!AM1272)</f>
        <v/>
      </c>
      <c r="AB1272" s="109" t="str">
        <f>IF(编辑!AN1272="","",编辑!AN1272)</f>
        <v/>
      </c>
      <c r="AC1272" s="111" t="str">
        <f>IF(编辑!AO1272="","",编辑!AO1272)</f>
        <v/>
      </c>
    </row>
    <row r="1273" spans="1:29">
      <c r="A1273" s="109">
        <f>IF(编辑!A1273="","",编辑!A1273)</f>
        <v>140540</v>
      </c>
      <c r="B1273" s="109" t="str">
        <f>IF(编辑!B1273="","",编辑!B1273)</f>
        <v>通缉任务</v>
      </c>
      <c r="C1273" s="109">
        <f>IF(编辑!I1273="","",编辑!I1273)</f>
        <v>1800</v>
      </c>
      <c r="D1273" s="109">
        <f>IF(编辑!J1273="","",编辑!J1273)</f>
        <v>0</v>
      </c>
      <c r="E1273" s="109" t="str">
        <f>IF(编辑!K1273="","",编辑!K1273)</f>
        <v/>
      </c>
      <c r="F1273" s="109">
        <f>IF(编辑!L1273="","",编辑!L1273)</f>
        <v>3006</v>
      </c>
      <c r="G1273" s="109">
        <f>IF(编辑!N1273="","",编辑!N1273)</f>
        <v>1</v>
      </c>
      <c r="H1273" s="109">
        <f>IF(编辑!O1273="","",编辑!O1273)</f>
        <v>1</v>
      </c>
      <c r="I1273" s="109">
        <f>IF(编辑!P1273="","",编辑!P1273)</f>
        <v>50</v>
      </c>
      <c r="J1273" s="109">
        <f>IF(编辑!Q1273="","",编辑!Q1273)</f>
        <v>3106</v>
      </c>
      <c r="K1273" s="109">
        <f>IF(编辑!S1273="","",编辑!S1273)</f>
        <v>1</v>
      </c>
      <c r="L1273" s="109">
        <f>IF(编辑!T1273="","",编辑!T1273)</f>
        <v>1</v>
      </c>
      <c r="M1273" s="109">
        <f>IF(编辑!U1273="","",编辑!U1273)</f>
        <v>50</v>
      </c>
      <c r="N1273" s="109">
        <f>IF(编辑!V1273="","",编辑!V1273)</f>
        <v>3406</v>
      </c>
      <c r="O1273" s="109">
        <f>IF(编辑!X1273="","",编辑!X1273)</f>
        <v>1</v>
      </c>
      <c r="P1273" s="109">
        <f>IF(编辑!Y1273="","",编辑!Y1273)</f>
        <v>1</v>
      </c>
      <c r="Q1273" s="109">
        <f>IF(编辑!Z1273="","",编辑!Z1273)</f>
        <v>50</v>
      </c>
      <c r="R1273" s="109" t="str">
        <f>IF(编辑!AA1273="","",编辑!AA1273)</f>
        <v/>
      </c>
      <c r="S1273" s="109" t="str">
        <f>IF(编辑!AC1273="","",编辑!AC1273)</f>
        <v/>
      </c>
      <c r="T1273" s="109" t="str">
        <f>IF(编辑!AD1273="","",编辑!AD1273)</f>
        <v/>
      </c>
      <c r="U1273" s="109" t="str">
        <f>IF(编辑!AE1273="","",编辑!AE1273)</f>
        <v/>
      </c>
      <c r="V1273" s="109" t="str">
        <f>IF(编辑!AF1273="","",编辑!AF1273)</f>
        <v/>
      </c>
      <c r="W1273" s="109" t="str">
        <f>IF(编辑!AH1273="","",编辑!AH1273)</f>
        <v/>
      </c>
      <c r="X1273" s="109" t="str">
        <f>IF(编辑!AI1273="","",编辑!AI1273)</f>
        <v/>
      </c>
      <c r="Y1273" s="109" t="str">
        <f>IF(编辑!AJ1273="","",编辑!AJ1273)</f>
        <v/>
      </c>
      <c r="Z1273" s="109" t="str">
        <f>IF(编辑!AK1273="","",编辑!AK1273)</f>
        <v/>
      </c>
      <c r="AA1273" s="109" t="str">
        <f>IF(编辑!AM1273="","",编辑!AM1273)</f>
        <v/>
      </c>
      <c r="AB1273" s="109" t="str">
        <f>IF(编辑!AN1273="","",编辑!AN1273)</f>
        <v/>
      </c>
      <c r="AC1273" s="111" t="str">
        <f>IF(编辑!AO1273="","",编辑!AO1273)</f>
        <v/>
      </c>
    </row>
    <row r="1274" spans="1:29">
      <c r="A1274" s="109">
        <f>IF(编辑!A1274="","",编辑!A1274)</f>
        <v>140541</v>
      </c>
      <c r="B1274" s="109" t="str">
        <f>IF(编辑!B1274="","",编辑!B1274)</f>
        <v>通缉任务</v>
      </c>
      <c r="C1274" s="109">
        <f>IF(编辑!I1274="","",编辑!I1274)</f>
        <v>150</v>
      </c>
      <c r="D1274" s="109">
        <f>IF(编辑!J1274="","",编辑!J1274)</f>
        <v>0</v>
      </c>
      <c r="E1274" s="109" t="str">
        <f>IF(编辑!K1274="","",编辑!K1274)</f>
        <v/>
      </c>
      <c r="F1274" s="109">
        <f>IF(编辑!L1274="","",编辑!L1274)</f>
        <v>3001</v>
      </c>
      <c r="G1274" s="109">
        <f>IF(编辑!N1274="","",编辑!N1274)</f>
        <v>1</v>
      </c>
      <c r="H1274" s="109">
        <f>IF(编辑!O1274="","",编辑!O1274)</f>
        <v>1</v>
      </c>
      <c r="I1274" s="109">
        <f>IF(编辑!P1274="","",编辑!P1274)</f>
        <v>500</v>
      </c>
      <c r="J1274" s="109">
        <f>IF(编辑!Q1274="","",编辑!Q1274)</f>
        <v>3101</v>
      </c>
      <c r="K1274" s="109">
        <f>IF(编辑!S1274="","",编辑!S1274)</f>
        <v>1</v>
      </c>
      <c r="L1274" s="109">
        <f>IF(编辑!T1274="","",编辑!T1274)</f>
        <v>1</v>
      </c>
      <c r="M1274" s="109">
        <f>IF(编辑!U1274="","",编辑!U1274)</f>
        <v>500</v>
      </c>
      <c r="N1274" s="109">
        <f>IF(编辑!V1274="","",编辑!V1274)</f>
        <v>3401</v>
      </c>
      <c r="O1274" s="109">
        <f>IF(编辑!X1274="","",编辑!X1274)</f>
        <v>1</v>
      </c>
      <c r="P1274" s="109">
        <f>IF(编辑!Y1274="","",编辑!Y1274)</f>
        <v>1</v>
      </c>
      <c r="Q1274" s="109">
        <f>IF(编辑!Z1274="","",编辑!Z1274)</f>
        <v>500</v>
      </c>
      <c r="R1274" s="109" t="str">
        <f>IF(编辑!AA1274="","",编辑!AA1274)</f>
        <v/>
      </c>
      <c r="S1274" s="109" t="str">
        <f>IF(编辑!AC1274="","",编辑!AC1274)</f>
        <v/>
      </c>
      <c r="T1274" s="109" t="str">
        <f>IF(编辑!AD1274="","",编辑!AD1274)</f>
        <v/>
      </c>
      <c r="U1274" s="109" t="str">
        <f>IF(编辑!AE1274="","",编辑!AE1274)</f>
        <v/>
      </c>
      <c r="V1274" s="109" t="str">
        <f>IF(编辑!AF1274="","",编辑!AF1274)</f>
        <v/>
      </c>
      <c r="W1274" s="109" t="str">
        <f>IF(编辑!AH1274="","",编辑!AH1274)</f>
        <v/>
      </c>
      <c r="X1274" s="109" t="str">
        <f>IF(编辑!AI1274="","",编辑!AI1274)</f>
        <v/>
      </c>
      <c r="Y1274" s="109" t="str">
        <f>IF(编辑!AJ1274="","",编辑!AJ1274)</f>
        <v/>
      </c>
      <c r="Z1274" s="109" t="str">
        <f>IF(编辑!AK1274="","",编辑!AK1274)</f>
        <v/>
      </c>
      <c r="AA1274" s="109" t="str">
        <f>IF(编辑!AM1274="","",编辑!AM1274)</f>
        <v/>
      </c>
      <c r="AB1274" s="109" t="str">
        <f>IF(编辑!AN1274="","",编辑!AN1274)</f>
        <v/>
      </c>
      <c r="AC1274" s="111" t="str">
        <f>IF(编辑!AO1274="","",编辑!AO1274)</f>
        <v/>
      </c>
    </row>
    <row r="1275" spans="1:29">
      <c r="A1275" s="109">
        <f>IF(编辑!A1275="","",编辑!A1275)</f>
        <v>140542</v>
      </c>
      <c r="B1275" s="109" t="str">
        <f>IF(编辑!B1275="","",编辑!B1275)</f>
        <v>通缉任务</v>
      </c>
      <c r="C1275" s="109">
        <f>IF(编辑!I1275="","",编辑!I1275)</f>
        <v>150</v>
      </c>
      <c r="D1275" s="109">
        <f>IF(编辑!J1275="","",编辑!J1275)</f>
        <v>0</v>
      </c>
      <c r="E1275" s="109" t="str">
        <f>IF(编辑!K1275="","",编辑!K1275)</f>
        <v/>
      </c>
      <c r="F1275" s="109">
        <f>IF(编辑!L1275="","",编辑!L1275)</f>
        <v>3001</v>
      </c>
      <c r="G1275" s="109">
        <f>IF(编辑!N1275="","",编辑!N1275)</f>
        <v>1</v>
      </c>
      <c r="H1275" s="109">
        <f>IF(编辑!O1275="","",编辑!O1275)</f>
        <v>1</v>
      </c>
      <c r="I1275" s="109">
        <f>IF(编辑!P1275="","",编辑!P1275)</f>
        <v>500</v>
      </c>
      <c r="J1275" s="109">
        <f>IF(编辑!Q1275="","",编辑!Q1275)</f>
        <v>3101</v>
      </c>
      <c r="K1275" s="109">
        <f>IF(编辑!S1275="","",编辑!S1275)</f>
        <v>1</v>
      </c>
      <c r="L1275" s="109">
        <f>IF(编辑!T1275="","",编辑!T1275)</f>
        <v>1</v>
      </c>
      <c r="M1275" s="109">
        <f>IF(编辑!U1275="","",编辑!U1275)</f>
        <v>500</v>
      </c>
      <c r="N1275" s="109">
        <f>IF(编辑!V1275="","",编辑!V1275)</f>
        <v>3401</v>
      </c>
      <c r="O1275" s="109">
        <f>IF(编辑!X1275="","",编辑!X1275)</f>
        <v>1</v>
      </c>
      <c r="P1275" s="109">
        <f>IF(编辑!Y1275="","",编辑!Y1275)</f>
        <v>1</v>
      </c>
      <c r="Q1275" s="109">
        <f>IF(编辑!Z1275="","",编辑!Z1275)</f>
        <v>500</v>
      </c>
      <c r="R1275" s="109" t="str">
        <f>IF(编辑!AA1275="","",编辑!AA1275)</f>
        <v/>
      </c>
      <c r="S1275" s="109" t="str">
        <f>IF(编辑!AC1275="","",编辑!AC1275)</f>
        <v/>
      </c>
      <c r="T1275" s="109" t="str">
        <f>IF(编辑!AD1275="","",编辑!AD1275)</f>
        <v/>
      </c>
      <c r="U1275" s="109" t="str">
        <f>IF(编辑!AE1275="","",编辑!AE1275)</f>
        <v/>
      </c>
      <c r="V1275" s="109" t="str">
        <f>IF(编辑!AF1275="","",编辑!AF1275)</f>
        <v/>
      </c>
      <c r="W1275" s="109" t="str">
        <f>IF(编辑!AH1275="","",编辑!AH1275)</f>
        <v/>
      </c>
      <c r="X1275" s="109" t="str">
        <f>IF(编辑!AI1275="","",编辑!AI1275)</f>
        <v/>
      </c>
      <c r="Y1275" s="109" t="str">
        <f>IF(编辑!AJ1275="","",编辑!AJ1275)</f>
        <v/>
      </c>
      <c r="Z1275" s="109" t="str">
        <f>IF(编辑!AK1275="","",编辑!AK1275)</f>
        <v/>
      </c>
      <c r="AA1275" s="109" t="str">
        <f>IF(编辑!AM1275="","",编辑!AM1275)</f>
        <v/>
      </c>
      <c r="AB1275" s="109" t="str">
        <f>IF(编辑!AN1275="","",编辑!AN1275)</f>
        <v/>
      </c>
      <c r="AC1275" s="111" t="str">
        <f>IF(编辑!AO1275="","",编辑!AO1275)</f>
        <v/>
      </c>
    </row>
    <row r="1276" spans="1:29">
      <c r="A1276" s="109">
        <f>IF(编辑!A1276="","",编辑!A1276)</f>
        <v>140543</v>
      </c>
      <c r="B1276" s="109" t="str">
        <f>IF(编辑!B1276="","",编辑!B1276)</f>
        <v>通缉任务</v>
      </c>
      <c r="C1276" s="109">
        <f>IF(编辑!I1276="","",编辑!I1276)</f>
        <v>150</v>
      </c>
      <c r="D1276" s="109">
        <f>IF(编辑!J1276="","",编辑!J1276)</f>
        <v>0</v>
      </c>
      <c r="E1276" s="109" t="str">
        <f>IF(编辑!K1276="","",编辑!K1276)</f>
        <v/>
      </c>
      <c r="F1276" s="109">
        <f>IF(编辑!L1276="","",编辑!L1276)</f>
        <v>3001</v>
      </c>
      <c r="G1276" s="109">
        <f>IF(编辑!N1276="","",编辑!N1276)</f>
        <v>1</v>
      </c>
      <c r="H1276" s="109">
        <f>IF(编辑!O1276="","",编辑!O1276)</f>
        <v>1</v>
      </c>
      <c r="I1276" s="109">
        <f>IF(编辑!P1276="","",编辑!P1276)</f>
        <v>500</v>
      </c>
      <c r="J1276" s="109">
        <f>IF(编辑!Q1276="","",编辑!Q1276)</f>
        <v>3101</v>
      </c>
      <c r="K1276" s="109">
        <f>IF(编辑!S1276="","",编辑!S1276)</f>
        <v>1</v>
      </c>
      <c r="L1276" s="109">
        <f>IF(编辑!T1276="","",编辑!T1276)</f>
        <v>1</v>
      </c>
      <c r="M1276" s="109">
        <f>IF(编辑!U1276="","",编辑!U1276)</f>
        <v>500</v>
      </c>
      <c r="N1276" s="109">
        <f>IF(编辑!V1276="","",编辑!V1276)</f>
        <v>3401</v>
      </c>
      <c r="O1276" s="109">
        <f>IF(编辑!X1276="","",编辑!X1276)</f>
        <v>1</v>
      </c>
      <c r="P1276" s="109">
        <f>IF(编辑!Y1276="","",编辑!Y1276)</f>
        <v>1</v>
      </c>
      <c r="Q1276" s="109">
        <f>IF(编辑!Z1276="","",编辑!Z1276)</f>
        <v>500</v>
      </c>
      <c r="R1276" s="109" t="str">
        <f>IF(编辑!AA1276="","",编辑!AA1276)</f>
        <v/>
      </c>
      <c r="S1276" s="109" t="str">
        <f>IF(编辑!AC1276="","",编辑!AC1276)</f>
        <v/>
      </c>
      <c r="T1276" s="109" t="str">
        <f>IF(编辑!AD1276="","",编辑!AD1276)</f>
        <v/>
      </c>
      <c r="U1276" s="109" t="str">
        <f>IF(编辑!AE1276="","",编辑!AE1276)</f>
        <v/>
      </c>
      <c r="V1276" s="109" t="str">
        <f>IF(编辑!AF1276="","",编辑!AF1276)</f>
        <v/>
      </c>
      <c r="W1276" s="109" t="str">
        <f>IF(编辑!AH1276="","",编辑!AH1276)</f>
        <v/>
      </c>
      <c r="X1276" s="109" t="str">
        <f>IF(编辑!AI1276="","",编辑!AI1276)</f>
        <v/>
      </c>
      <c r="Y1276" s="109" t="str">
        <f>IF(编辑!AJ1276="","",编辑!AJ1276)</f>
        <v/>
      </c>
      <c r="Z1276" s="109" t="str">
        <f>IF(编辑!AK1276="","",编辑!AK1276)</f>
        <v/>
      </c>
      <c r="AA1276" s="109" t="str">
        <f>IF(编辑!AM1276="","",编辑!AM1276)</f>
        <v/>
      </c>
      <c r="AB1276" s="109" t="str">
        <f>IF(编辑!AN1276="","",编辑!AN1276)</f>
        <v/>
      </c>
      <c r="AC1276" s="111" t="str">
        <f>IF(编辑!AO1276="","",编辑!AO1276)</f>
        <v/>
      </c>
    </row>
    <row r="1277" spans="1:29">
      <c r="A1277" s="109">
        <f>IF(编辑!A1277="","",编辑!A1277)</f>
        <v>140544</v>
      </c>
      <c r="B1277" s="109" t="str">
        <f>IF(编辑!B1277="","",编辑!B1277)</f>
        <v>通缉任务</v>
      </c>
      <c r="C1277" s="109">
        <f>IF(编辑!I1277="","",编辑!I1277)</f>
        <v>150</v>
      </c>
      <c r="D1277" s="109">
        <f>IF(编辑!J1277="","",编辑!J1277)</f>
        <v>0</v>
      </c>
      <c r="E1277" s="109" t="str">
        <f>IF(编辑!K1277="","",编辑!K1277)</f>
        <v/>
      </c>
      <c r="F1277" s="109">
        <f>IF(编辑!L1277="","",编辑!L1277)</f>
        <v>3001</v>
      </c>
      <c r="G1277" s="109">
        <f>IF(编辑!N1277="","",编辑!N1277)</f>
        <v>1</v>
      </c>
      <c r="H1277" s="109">
        <f>IF(编辑!O1277="","",编辑!O1277)</f>
        <v>1</v>
      </c>
      <c r="I1277" s="109">
        <f>IF(编辑!P1277="","",编辑!P1277)</f>
        <v>500</v>
      </c>
      <c r="J1277" s="109">
        <f>IF(编辑!Q1277="","",编辑!Q1277)</f>
        <v>3101</v>
      </c>
      <c r="K1277" s="109">
        <f>IF(编辑!S1277="","",编辑!S1277)</f>
        <v>1</v>
      </c>
      <c r="L1277" s="109">
        <f>IF(编辑!T1277="","",编辑!T1277)</f>
        <v>1</v>
      </c>
      <c r="M1277" s="109">
        <f>IF(编辑!U1277="","",编辑!U1277)</f>
        <v>500</v>
      </c>
      <c r="N1277" s="109">
        <f>IF(编辑!V1277="","",编辑!V1277)</f>
        <v>3401</v>
      </c>
      <c r="O1277" s="109">
        <f>IF(编辑!X1277="","",编辑!X1277)</f>
        <v>1</v>
      </c>
      <c r="P1277" s="109">
        <f>IF(编辑!Y1277="","",编辑!Y1277)</f>
        <v>1</v>
      </c>
      <c r="Q1277" s="109">
        <f>IF(编辑!Z1277="","",编辑!Z1277)</f>
        <v>500</v>
      </c>
      <c r="R1277" s="109" t="str">
        <f>IF(编辑!AA1277="","",编辑!AA1277)</f>
        <v/>
      </c>
      <c r="S1277" s="109" t="str">
        <f>IF(编辑!AC1277="","",编辑!AC1277)</f>
        <v/>
      </c>
      <c r="T1277" s="109" t="str">
        <f>IF(编辑!AD1277="","",编辑!AD1277)</f>
        <v/>
      </c>
      <c r="U1277" s="109" t="str">
        <f>IF(编辑!AE1277="","",编辑!AE1277)</f>
        <v/>
      </c>
      <c r="V1277" s="109" t="str">
        <f>IF(编辑!AF1277="","",编辑!AF1277)</f>
        <v/>
      </c>
      <c r="W1277" s="109" t="str">
        <f>IF(编辑!AH1277="","",编辑!AH1277)</f>
        <v/>
      </c>
      <c r="X1277" s="109" t="str">
        <f>IF(编辑!AI1277="","",编辑!AI1277)</f>
        <v/>
      </c>
      <c r="Y1277" s="109" t="str">
        <f>IF(编辑!AJ1277="","",编辑!AJ1277)</f>
        <v/>
      </c>
      <c r="Z1277" s="109" t="str">
        <f>IF(编辑!AK1277="","",编辑!AK1277)</f>
        <v/>
      </c>
      <c r="AA1277" s="109" t="str">
        <f>IF(编辑!AM1277="","",编辑!AM1277)</f>
        <v/>
      </c>
      <c r="AB1277" s="109" t="str">
        <f>IF(编辑!AN1277="","",编辑!AN1277)</f>
        <v/>
      </c>
      <c r="AC1277" s="111" t="str">
        <f>IF(编辑!AO1277="","",编辑!AO1277)</f>
        <v/>
      </c>
    </row>
    <row r="1278" spans="1:29">
      <c r="A1278" s="109">
        <f>IF(编辑!A1278="","",编辑!A1278)</f>
        <v>140545</v>
      </c>
      <c r="B1278" s="109" t="str">
        <f>IF(编辑!B1278="","",编辑!B1278)</f>
        <v>通缉任务</v>
      </c>
      <c r="C1278" s="109">
        <f>IF(编辑!I1278="","",编辑!I1278)</f>
        <v>150</v>
      </c>
      <c r="D1278" s="109">
        <f>IF(编辑!J1278="","",编辑!J1278)</f>
        <v>0</v>
      </c>
      <c r="E1278" s="109" t="str">
        <f>IF(编辑!K1278="","",编辑!K1278)</f>
        <v/>
      </c>
      <c r="F1278" s="109">
        <f>IF(编辑!L1278="","",编辑!L1278)</f>
        <v>3001</v>
      </c>
      <c r="G1278" s="109">
        <f>IF(编辑!N1278="","",编辑!N1278)</f>
        <v>1</v>
      </c>
      <c r="H1278" s="109">
        <f>IF(编辑!O1278="","",编辑!O1278)</f>
        <v>1</v>
      </c>
      <c r="I1278" s="109">
        <f>IF(编辑!P1278="","",编辑!P1278)</f>
        <v>500</v>
      </c>
      <c r="J1278" s="109">
        <f>IF(编辑!Q1278="","",编辑!Q1278)</f>
        <v>3101</v>
      </c>
      <c r="K1278" s="109">
        <f>IF(编辑!S1278="","",编辑!S1278)</f>
        <v>1</v>
      </c>
      <c r="L1278" s="109">
        <f>IF(编辑!T1278="","",编辑!T1278)</f>
        <v>1</v>
      </c>
      <c r="M1278" s="109">
        <f>IF(编辑!U1278="","",编辑!U1278)</f>
        <v>500</v>
      </c>
      <c r="N1278" s="109">
        <f>IF(编辑!V1278="","",编辑!V1278)</f>
        <v>3401</v>
      </c>
      <c r="O1278" s="109">
        <f>IF(编辑!X1278="","",编辑!X1278)</f>
        <v>1</v>
      </c>
      <c r="P1278" s="109">
        <f>IF(编辑!Y1278="","",编辑!Y1278)</f>
        <v>1</v>
      </c>
      <c r="Q1278" s="109">
        <f>IF(编辑!Z1278="","",编辑!Z1278)</f>
        <v>500</v>
      </c>
      <c r="R1278" s="109" t="str">
        <f>IF(编辑!AA1278="","",编辑!AA1278)</f>
        <v/>
      </c>
      <c r="S1278" s="109" t="str">
        <f>IF(编辑!AC1278="","",编辑!AC1278)</f>
        <v/>
      </c>
      <c r="T1278" s="109" t="str">
        <f>IF(编辑!AD1278="","",编辑!AD1278)</f>
        <v/>
      </c>
      <c r="U1278" s="109" t="str">
        <f>IF(编辑!AE1278="","",编辑!AE1278)</f>
        <v/>
      </c>
      <c r="V1278" s="109" t="str">
        <f>IF(编辑!AF1278="","",编辑!AF1278)</f>
        <v/>
      </c>
      <c r="W1278" s="109" t="str">
        <f>IF(编辑!AH1278="","",编辑!AH1278)</f>
        <v/>
      </c>
      <c r="X1278" s="109" t="str">
        <f>IF(编辑!AI1278="","",编辑!AI1278)</f>
        <v/>
      </c>
      <c r="Y1278" s="109" t="str">
        <f>IF(编辑!AJ1278="","",编辑!AJ1278)</f>
        <v/>
      </c>
      <c r="Z1278" s="109" t="str">
        <f>IF(编辑!AK1278="","",编辑!AK1278)</f>
        <v/>
      </c>
      <c r="AA1278" s="109" t="str">
        <f>IF(编辑!AM1278="","",编辑!AM1278)</f>
        <v/>
      </c>
      <c r="AB1278" s="109" t="str">
        <f>IF(编辑!AN1278="","",编辑!AN1278)</f>
        <v/>
      </c>
      <c r="AC1278" s="111" t="str">
        <f>IF(编辑!AO1278="","",编辑!AO1278)</f>
        <v/>
      </c>
    </row>
    <row r="1279" spans="1:29">
      <c r="A1279" s="109">
        <f>IF(编辑!A1279="","",编辑!A1279)</f>
        <v>140546</v>
      </c>
      <c r="B1279" s="109" t="str">
        <f>IF(编辑!B1279="","",编辑!B1279)</f>
        <v>通缉任务</v>
      </c>
      <c r="C1279" s="109">
        <f>IF(编辑!I1279="","",编辑!I1279)</f>
        <v>150</v>
      </c>
      <c r="D1279" s="109">
        <f>IF(编辑!J1279="","",编辑!J1279)</f>
        <v>0</v>
      </c>
      <c r="E1279" s="109" t="str">
        <f>IF(编辑!K1279="","",编辑!K1279)</f>
        <v/>
      </c>
      <c r="F1279" s="109">
        <f>IF(编辑!L1279="","",编辑!L1279)</f>
        <v>3001</v>
      </c>
      <c r="G1279" s="109">
        <f>IF(编辑!N1279="","",编辑!N1279)</f>
        <v>1</v>
      </c>
      <c r="H1279" s="109">
        <f>IF(编辑!O1279="","",编辑!O1279)</f>
        <v>1</v>
      </c>
      <c r="I1279" s="109">
        <f>IF(编辑!P1279="","",编辑!P1279)</f>
        <v>500</v>
      </c>
      <c r="J1279" s="109">
        <f>IF(编辑!Q1279="","",编辑!Q1279)</f>
        <v>3101</v>
      </c>
      <c r="K1279" s="109">
        <f>IF(编辑!S1279="","",编辑!S1279)</f>
        <v>1</v>
      </c>
      <c r="L1279" s="109">
        <f>IF(编辑!T1279="","",编辑!T1279)</f>
        <v>1</v>
      </c>
      <c r="M1279" s="109">
        <f>IF(编辑!U1279="","",编辑!U1279)</f>
        <v>500</v>
      </c>
      <c r="N1279" s="109">
        <f>IF(编辑!V1279="","",编辑!V1279)</f>
        <v>3401</v>
      </c>
      <c r="O1279" s="109">
        <f>IF(编辑!X1279="","",编辑!X1279)</f>
        <v>1</v>
      </c>
      <c r="P1279" s="109">
        <f>IF(编辑!Y1279="","",编辑!Y1279)</f>
        <v>1</v>
      </c>
      <c r="Q1279" s="109">
        <f>IF(编辑!Z1279="","",编辑!Z1279)</f>
        <v>500</v>
      </c>
      <c r="R1279" s="109" t="str">
        <f>IF(编辑!AA1279="","",编辑!AA1279)</f>
        <v/>
      </c>
      <c r="S1279" s="109" t="str">
        <f>IF(编辑!AC1279="","",编辑!AC1279)</f>
        <v/>
      </c>
      <c r="T1279" s="109" t="str">
        <f>IF(编辑!AD1279="","",编辑!AD1279)</f>
        <v/>
      </c>
      <c r="U1279" s="109" t="str">
        <f>IF(编辑!AE1279="","",编辑!AE1279)</f>
        <v/>
      </c>
      <c r="V1279" s="109" t="str">
        <f>IF(编辑!AF1279="","",编辑!AF1279)</f>
        <v/>
      </c>
      <c r="W1279" s="109" t="str">
        <f>IF(编辑!AH1279="","",编辑!AH1279)</f>
        <v/>
      </c>
      <c r="X1279" s="109" t="str">
        <f>IF(编辑!AI1279="","",编辑!AI1279)</f>
        <v/>
      </c>
      <c r="Y1279" s="109" t="str">
        <f>IF(编辑!AJ1279="","",编辑!AJ1279)</f>
        <v/>
      </c>
      <c r="Z1279" s="109" t="str">
        <f>IF(编辑!AK1279="","",编辑!AK1279)</f>
        <v/>
      </c>
      <c r="AA1279" s="109" t="str">
        <f>IF(编辑!AM1279="","",编辑!AM1279)</f>
        <v/>
      </c>
      <c r="AB1279" s="109" t="str">
        <f>IF(编辑!AN1279="","",编辑!AN1279)</f>
        <v/>
      </c>
      <c r="AC1279" s="111" t="str">
        <f>IF(编辑!AO1279="","",编辑!AO1279)</f>
        <v/>
      </c>
    </row>
    <row r="1280" spans="1:29">
      <c r="A1280" s="109">
        <f>IF(编辑!A1280="","",编辑!A1280)</f>
        <v>140547</v>
      </c>
      <c r="B1280" s="109" t="str">
        <f>IF(编辑!B1280="","",编辑!B1280)</f>
        <v>通缉任务</v>
      </c>
      <c r="C1280" s="109">
        <f>IF(编辑!I1280="","",编辑!I1280)</f>
        <v>150</v>
      </c>
      <c r="D1280" s="109">
        <f>IF(编辑!J1280="","",编辑!J1280)</f>
        <v>0</v>
      </c>
      <c r="E1280" s="109" t="str">
        <f>IF(编辑!K1280="","",编辑!K1280)</f>
        <v/>
      </c>
      <c r="F1280" s="109">
        <f>IF(编辑!L1280="","",编辑!L1280)</f>
        <v>3001</v>
      </c>
      <c r="G1280" s="109">
        <f>IF(编辑!N1280="","",编辑!N1280)</f>
        <v>1</v>
      </c>
      <c r="H1280" s="109">
        <f>IF(编辑!O1280="","",编辑!O1280)</f>
        <v>1</v>
      </c>
      <c r="I1280" s="109">
        <f>IF(编辑!P1280="","",编辑!P1280)</f>
        <v>500</v>
      </c>
      <c r="J1280" s="109">
        <f>IF(编辑!Q1280="","",编辑!Q1280)</f>
        <v>3101</v>
      </c>
      <c r="K1280" s="109">
        <f>IF(编辑!S1280="","",编辑!S1280)</f>
        <v>1</v>
      </c>
      <c r="L1280" s="109">
        <f>IF(编辑!T1280="","",编辑!T1280)</f>
        <v>1</v>
      </c>
      <c r="M1280" s="109">
        <f>IF(编辑!U1280="","",编辑!U1280)</f>
        <v>500</v>
      </c>
      <c r="N1280" s="109">
        <f>IF(编辑!V1280="","",编辑!V1280)</f>
        <v>3401</v>
      </c>
      <c r="O1280" s="109">
        <f>IF(编辑!X1280="","",编辑!X1280)</f>
        <v>1</v>
      </c>
      <c r="P1280" s="109">
        <f>IF(编辑!Y1280="","",编辑!Y1280)</f>
        <v>1</v>
      </c>
      <c r="Q1280" s="109">
        <f>IF(编辑!Z1280="","",编辑!Z1280)</f>
        <v>500</v>
      </c>
      <c r="R1280" s="109" t="str">
        <f>IF(编辑!AA1280="","",编辑!AA1280)</f>
        <v/>
      </c>
      <c r="S1280" s="109" t="str">
        <f>IF(编辑!AC1280="","",编辑!AC1280)</f>
        <v/>
      </c>
      <c r="T1280" s="109" t="str">
        <f>IF(编辑!AD1280="","",编辑!AD1280)</f>
        <v/>
      </c>
      <c r="U1280" s="109" t="str">
        <f>IF(编辑!AE1280="","",编辑!AE1280)</f>
        <v/>
      </c>
      <c r="V1280" s="109" t="str">
        <f>IF(编辑!AF1280="","",编辑!AF1280)</f>
        <v/>
      </c>
      <c r="W1280" s="109" t="str">
        <f>IF(编辑!AH1280="","",编辑!AH1280)</f>
        <v/>
      </c>
      <c r="X1280" s="109" t="str">
        <f>IF(编辑!AI1280="","",编辑!AI1280)</f>
        <v/>
      </c>
      <c r="Y1280" s="109" t="str">
        <f>IF(编辑!AJ1280="","",编辑!AJ1280)</f>
        <v/>
      </c>
      <c r="Z1280" s="109" t="str">
        <f>IF(编辑!AK1280="","",编辑!AK1280)</f>
        <v/>
      </c>
      <c r="AA1280" s="109" t="str">
        <f>IF(编辑!AM1280="","",编辑!AM1280)</f>
        <v/>
      </c>
      <c r="AB1280" s="109" t="str">
        <f>IF(编辑!AN1280="","",编辑!AN1280)</f>
        <v/>
      </c>
      <c r="AC1280" s="111" t="str">
        <f>IF(编辑!AO1280="","",编辑!AO1280)</f>
        <v/>
      </c>
    </row>
    <row r="1281" spans="1:29">
      <c r="A1281" s="109">
        <f>IF(编辑!A1281="","",编辑!A1281)</f>
        <v>140548</v>
      </c>
      <c r="B1281" s="109" t="str">
        <f>IF(编辑!B1281="","",编辑!B1281)</f>
        <v>通缉任务</v>
      </c>
      <c r="C1281" s="109">
        <f>IF(编辑!I1281="","",编辑!I1281)</f>
        <v>150</v>
      </c>
      <c r="D1281" s="109">
        <f>IF(编辑!J1281="","",编辑!J1281)</f>
        <v>0</v>
      </c>
      <c r="E1281" s="109" t="str">
        <f>IF(编辑!K1281="","",编辑!K1281)</f>
        <v/>
      </c>
      <c r="F1281" s="109">
        <f>IF(编辑!L1281="","",编辑!L1281)</f>
        <v>3001</v>
      </c>
      <c r="G1281" s="109">
        <f>IF(编辑!N1281="","",编辑!N1281)</f>
        <v>1</v>
      </c>
      <c r="H1281" s="109">
        <f>IF(编辑!O1281="","",编辑!O1281)</f>
        <v>1</v>
      </c>
      <c r="I1281" s="109">
        <f>IF(编辑!P1281="","",编辑!P1281)</f>
        <v>500</v>
      </c>
      <c r="J1281" s="109">
        <f>IF(编辑!Q1281="","",编辑!Q1281)</f>
        <v>3101</v>
      </c>
      <c r="K1281" s="109">
        <f>IF(编辑!S1281="","",编辑!S1281)</f>
        <v>1</v>
      </c>
      <c r="L1281" s="109">
        <f>IF(编辑!T1281="","",编辑!T1281)</f>
        <v>1</v>
      </c>
      <c r="M1281" s="109">
        <f>IF(编辑!U1281="","",编辑!U1281)</f>
        <v>500</v>
      </c>
      <c r="N1281" s="109">
        <f>IF(编辑!V1281="","",编辑!V1281)</f>
        <v>3401</v>
      </c>
      <c r="O1281" s="109">
        <f>IF(编辑!X1281="","",编辑!X1281)</f>
        <v>1</v>
      </c>
      <c r="P1281" s="109">
        <f>IF(编辑!Y1281="","",编辑!Y1281)</f>
        <v>1</v>
      </c>
      <c r="Q1281" s="109">
        <f>IF(编辑!Z1281="","",编辑!Z1281)</f>
        <v>500</v>
      </c>
      <c r="R1281" s="109" t="str">
        <f>IF(编辑!AA1281="","",编辑!AA1281)</f>
        <v/>
      </c>
      <c r="S1281" s="109" t="str">
        <f>IF(编辑!AC1281="","",编辑!AC1281)</f>
        <v/>
      </c>
      <c r="T1281" s="109" t="str">
        <f>IF(编辑!AD1281="","",编辑!AD1281)</f>
        <v/>
      </c>
      <c r="U1281" s="109" t="str">
        <f>IF(编辑!AE1281="","",编辑!AE1281)</f>
        <v/>
      </c>
      <c r="V1281" s="109" t="str">
        <f>IF(编辑!AF1281="","",编辑!AF1281)</f>
        <v/>
      </c>
      <c r="W1281" s="109" t="str">
        <f>IF(编辑!AH1281="","",编辑!AH1281)</f>
        <v/>
      </c>
      <c r="X1281" s="109" t="str">
        <f>IF(编辑!AI1281="","",编辑!AI1281)</f>
        <v/>
      </c>
      <c r="Y1281" s="109" t="str">
        <f>IF(编辑!AJ1281="","",编辑!AJ1281)</f>
        <v/>
      </c>
      <c r="Z1281" s="109" t="str">
        <f>IF(编辑!AK1281="","",编辑!AK1281)</f>
        <v/>
      </c>
      <c r="AA1281" s="109" t="str">
        <f>IF(编辑!AM1281="","",编辑!AM1281)</f>
        <v/>
      </c>
      <c r="AB1281" s="109" t="str">
        <f>IF(编辑!AN1281="","",编辑!AN1281)</f>
        <v/>
      </c>
      <c r="AC1281" s="111" t="str">
        <f>IF(编辑!AO1281="","",编辑!AO1281)</f>
        <v/>
      </c>
    </row>
    <row r="1282" spans="1:29">
      <c r="A1282" s="109">
        <f>IF(编辑!A1282="","",编辑!A1282)</f>
        <v>140549</v>
      </c>
      <c r="B1282" s="109" t="str">
        <f>IF(编辑!B1282="","",编辑!B1282)</f>
        <v>通缉任务</v>
      </c>
      <c r="C1282" s="109">
        <f>IF(编辑!I1282="","",编辑!I1282)</f>
        <v>150</v>
      </c>
      <c r="D1282" s="109">
        <f>IF(编辑!J1282="","",编辑!J1282)</f>
        <v>0</v>
      </c>
      <c r="E1282" s="109" t="str">
        <f>IF(编辑!K1282="","",编辑!K1282)</f>
        <v/>
      </c>
      <c r="F1282" s="109">
        <f>IF(编辑!L1282="","",编辑!L1282)</f>
        <v>3001</v>
      </c>
      <c r="G1282" s="109">
        <f>IF(编辑!N1282="","",编辑!N1282)</f>
        <v>1</v>
      </c>
      <c r="H1282" s="109">
        <f>IF(编辑!O1282="","",编辑!O1282)</f>
        <v>1</v>
      </c>
      <c r="I1282" s="109">
        <f>IF(编辑!P1282="","",编辑!P1282)</f>
        <v>500</v>
      </c>
      <c r="J1282" s="109">
        <f>IF(编辑!Q1282="","",编辑!Q1282)</f>
        <v>3101</v>
      </c>
      <c r="K1282" s="109">
        <f>IF(编辑!S1282="","",编辑!S1282)</f>
        <v>1</v>
      </c>
      <c r="L1282" s="109">
        <f>IF(编辑!T1282="","",编辑!T1282)</f>
        <v>1</v>
      </c>
      <c r="M1282" s="109">
        <f>IF(编辑!U1282="","",编辑!U1282)</f>
        <v>500</v>
      </c>
      <c r="N1282" s="109">
        <f>IF(编辑!V1282="","",编辑!V1282)</f>
        <v>3401</v>
      </c>
      <c r="O1282" s="109">
        <f>IF(编辑!X1282="","",编辑!X1282)</f>
        <v>1</v>
      </c>
      <c r="P1282" s="109">
        <f>IF(编辑!Y1282="","",编辑!Y1282)</f>
        <v>1</v>
      </c>
      <c r="Q1282" s="109">
        <f>IF(编辑!Z1282="","",编辑!Z1282)</f>
        <v>500</v>
      </c>
      <c r="R1282" s="109" t="str">
        <f>IF(编辑!AA1282="","",编辑!AA1282)</f>
        <v/>
      </c>
      <c r="S1282" s="109" t="str">
        <f>IF(编辑!AC1282="","",编辑!AC1282)</f>
        <v/>
      </c>
      <c r="T1282" s="109" t="str">
        <f>IF(编辑!AD1282="","",编辑!AD1282)</f>
        <v/>
      </c>
      <c r="U1282" s="109" t="str">
        <f>IF(编辑!AE1282="","",编辑!AE1282)</f>
        <v/>
      </c>
      <c r="V1282" s="109" t="str">
        <f>IF(编辑!AF1282="","",编辑!AF1282)</f>
        <v/>
      </c>
      <c r="W1282" s="109" t="str">
        <f>IF(编辑!AH1282="","",编辑!AH1282)</f>
        <v/>
      </c>
      <c r="X1282" s="109" t="str">
        <f>IF(编辑!AI1282="","",编辑!AI1282)</f>
        <v/>
      </c>
      <c r="Y1282" s="109" t="str">
        <f>IF(编辑!AJ1282="","",编辑!AJ1282)</f>
        <v/>
      </c>
      <c r="Z1282" s="109" t="str">
        <f>IF(编辑!AK1282="","",编辑!AK1282)</f>
        <v/>
      </c>
      <c r="AA1282" s="109" t="str">
        <f>IF(编辑!AM1282="","",编辑!AM1282)</f>
        <v/>
      </c>
      <c r="AB1282" s="109" t="str">
        <f>IF(编辑!AN1282="","",编辑!AN1282)</f>
        <v/>
      </c>
      <c r="AC1282" s="111" t="str">
        <f>IF(编辑!AO1282="","",编辑!AO1282)</f>
        <v/>
      </c>
    </row>
    <row r="1283" spans="1:29">
      <c r="A1283" s="109">
        <f>IF(编辑!A1283="","",编辑!A1283)</f>
        <v>140550</v>
      </c>
      <c r="B1283" s="109" t="str">
        <f>IF(编辑!B1283="","",编辑!B1283)</f>
        <v>通缉任务</v>
      </c>
      <c r="C1283" s="109">
        <f>IF(编辑!I1283="","",编辑!I1283)</f>
        <v>150</v>
      </c>
      <c r="D1283" s="109">
        <f>IF(编辑!J1283="","",编辑!J1283)</f>
        <v>0</v>
      </c>
      <c r="E1283" s="109" t="str">
        <f>IF(编辑!K1283="","",编辑!K1283)</f>
        <v/>
      </c>
      <c r="F1283" s="109">
        <f>IF(编辑!L1283="","",编辑!L1283)</f>
        <v>3001</v>
      </c>
      <c r="G1283" s="109">
        <f>IF(编辑!N1283="","",编辑!N1283)</f>
        <v>1</v>
      </c>
      <c r="H1283" s="109">
        <f>IF(编辑!O1283="","",编辑!O1283)</f>
        <v>1</v>
      </c>
      <c r="I1283" s="109">
        <f>IF(编辑!P1283="","",编辑!P1283)</f>
        <v>500</v>
      </c>
      <c r="J1283" s="109">
        <f>IF(编辑!Q1283="","",编辑!Q1283)</f>
        <v>3101</v>
      </c>
      <c r="K1283" s="109">
        <f>IF(编辑!S1283="","",编辑!S1283)</f>
        <v>1</v>
      </c>
      <c r="L1283" s="109">
        <f>IF(编辑!T1283="","",编辑!T1283)</f>
        <v>1</v>
      </c>
      <c r="M1283" s="109">
        <f>IF(编辑!U1283="","",编辑!U1283)</f>
        <v>500</v>
      </c>
      <c r="N1283" s="109">
        <f>IF(编辑!V1283="","",编辑!V1283)</f>
        <v>3401</v>
      </c>
      <c r="O1283" s="109">
        <f>IF(编辑!X1283="","",编辑!X1283)</f>
        <v>1</v>
      </c>
      <c r="P1283" s="109">
        <f>IF(编辑!Y1283="","",编辑!Y1283)</f>
        <v>1</v>
      </c>
      <c r="Q1283" s="109">
        <f>IF(编辑!Z1283="","",编辑!Z1283)</f>
        <v>500</v>
      </c>
      <c r="R1283" s="109" t="str">
        <f>IF(编辑!AA1283="","",编辑!AA1283)</f>
        <v/>
      </c>
      <c r="S1283" s="109" t="str">
        <f>IF(编辑!AC1283="","",编辑!AC1283)</f>
        <v/>
      </c>
      <c r="T1283" s="109" t="str">
        <f>IF(编辑!AD1283="","",编辑!AD1283)</f>
        <v/>
      </c>
      <c r="U1283" s="109" t="str">
        <f>IF(编辑!AE1283="","",编辑!AE1283)</f>
        <v/>
      </c>
      <c r="V1283" s="109" t="str">
        <f>IF(编辑!AF1283="","",编辑!AF1283)</f>
        <v/>
      </c>
      <c r="W1283" s="109" t="str">
        <f>IF(编辑!AH1283="","",编辑!AH1283)</f>
        <v/>
      </c>
      <c r="X1283" s="109" t="str">
        <f>IF(编辑!AI1283="","",编辑!AI1283)</f>
        <v/>
      </c>
      <c r="Y1283" s="109" t="str">
        <f>IF(编辑!AJ1283="","",编辑!AJ1283)</f>
        <v/>
      </c>
      <c r="Z1283" s="109" t="str">
        <f>IF(编辑!AK1283="","",编辑!AK1283)</f>
        <v/>
      </c>
      <c r="AA1283" s="109" t="str">
        <f>IF(编辑!AM1283="","",编辑!AM1283)</f>
        <v/>
      </c>
      <c r="AB1283" s="109" t="str">
        <f>IF(编辑!AN1283="","",编辑!AN1283)</f>
        <v/>
      </c>
      <c r="AC1283" s="111" t="str">
        <f>IF(编辑!AO1283="","",编辑!AO1283)</f>
        <v/>
      </c>
    </row>
    <row r="1284" spans="1:29">
      <c r="A1284" s="109">
        <f>IF(编辑!A1284="","",编辑!A1284)</f>
        <v>140551</v>
      </c>
      <c r="B1284" s="109" t="str">
        <f>IF(编辑!B1284="","",编辑!B1284)</f>
        <v>通缉任务</v>
      </c>
      <c r="C1284" s="109">
        <f>IF(编辑!I1284="","",编辑!I1284)</f>
        <v>150</v>
      </c>
      <c r="D1284" s="109">
        <f>IF(编辑!J1284="","",编辑!J1284)</f>
        <v>0</v>
      </c>
      <c r="E1284" s="109" t="str">
        <f>IF(编辑!K1284="","",编辑!K1284)</f>
        <v/>
      </c>
      <c r="F1284" s="109">
        <f>IF(编辑!L1284="","",编辑!L1284)</f>
        <v>3001</v>
      </c>
      <c r="G1284" s="109">
        <f>IF(编辑!N1284="","",编辑!N1284)</f>
        <v>1</v>
      </c>
      <c r="H1284" s="109">
        <f>IF(编辑!O1284="","",编辑!O1284)</f>
        <v>1</v>
      </c>
      <c r="I1284" s="109">
        <f>IF(编辑!P1284="","",编辑!P1284)</f>
        <v>500</v>
      </c>
      <c r="J1284" s="109">
        <f>IF(编辑!Q1284="","",编辑!Q1284)</f>
        <v>3101</v>
      </c>
      <c r="K1284" s="109">
        <f>IF(编辑!S1284="","",编辑!S1284)</f>
        <v>1</v>
      </c>
      <c r="L1284" s="109">
        <f>IF(编辑!T1284="","",编辑!T1284)</f>
        <v>1</v>
      </c>
      <c r="M1284" s="109">
        <f>IF(编辑!U1284="","",编辑!U1284)</f>
        <v>500</v>
      </c>
      <c r="N1284" s="109">
        <f>IF(编辑!V1284="","",编辑!V1284)</f>
        <v>3401</v>
      </c>
      <c r="O1284" s="109">
        <f>IF(编辑!X1284="","",编辑!X1284)</f>
        <v>1</v>
      </c>
      <c r="P1284" s="109">
        <f>IF(编辑!Y1284="","",编辑!Y1284)</f>
        <v>1</v>
      </c>
      <c r="Q1284" s="109">
        <f>IF(编辑!Z1284="","",编辑!Z1284)</f>
        <v>500</v>
      </c>
      <c r="R1284" s="109" t="str">
        <f>IF(编辑!AA1284="","",编辑!AA1284)</f>
        <v/>
      </c>
      <c r="S1284" s="109" t="str">
        <f>IF(编辑!AC1284="","",编辑!AC1284)</f>
        <v/>
      </c>
      <c r="T1284" s="109" t="str">
        <f>IF(编辑!AD1284="","",编辑!AD1284)</f>
        <v/>
      </c>
      <c r="U1284" s="109" t="str">
        <f>IF(编辑!AE1284="","",编辑!AE1284)</f>
        <v/>
      </c>
      <c r="V1284" s="109" t="str">
        <f>IF(编辑!AF1284="","",编辑!AF1284)</f>
        <v/>
      </c>
      <c r="W1284" s="109" t="str">
        <f>IF(编辑!AH1284="","",编辑!AH1284)</f>
        <v/>
      </c>
      <c r="X1284" s="109" t="str">
        <f>IF(编辑!AI1284="","",编辑!AI1284)</f>
        <v/>
      </c>
      <c r="Y1284" s="109" t="str">
        <f>IF(编辑!AJ1284="","",编辑!AJ1284)</f>
        <v/>
      </c>
      <c r="Z1284" s="109" t="str">
        <f>IF(编辑!AK1284="","",编辑!AK1284)</f>
        <v/>
      </c>
      <c r="AA1284" s="109" t="str">
        <f>IF(编辑!AM1284="","",编辑!AM1284)</f>
        <v/>
      </c>
      <c r="AB1284" s="109" t="str">
        <f>IF(编辑!AN1284="","",编辑!AN1284)</f>
        <v/>
      </c>
      <c r="AC1284" s="111" t="str">
        <f>IF(编辑!AO1284="","",编辑!AO1284)</f>
        <v/>
      </c>
    </row>
    <row r="1285" spans="1:29">
      <c r="A1285" s="109">
        <f>IF(编辑!A1285="","",编辑!A1285)</f>
        <v>140552</v>
      </c>
      <c r="B1285" s="109" t="str">
        <f>IF(编辑!B1285="","",编辑!B1285)</f>
        <v>通缉任务</v>
      </c>
      <c r="C1285" s="109">
        <f>IF(编辑!I1285="","",编辑!I1285)</f>
        <v>150</v>
      </c>
      <c r="D1285" s="109">
        <f>IF(编辑!J1285="","",编辑!J1285)</f>
        <v>0</v>
      </c>
      <c r="E1285" s="109" t="str">
        <f>IF(编辑!K1285="","",编辑!K1285)</f>
        <v/>
      </c>
      <c r="F1285" s="109">
        <f>IF(编辑!L1285="","",编辑!L1285)</f>
        <v>3001</v>
      </c>
      <c r="G1285" s="109">
        <f>IF(编辑!N1285="","",编辑!N1285)</f>
        <v>1</v>
      </c>
      <c r="H1285" s="109">
        <f>IF(编辑!O1285="","",编辑!O1285)</f>
        <v>1</v>
      </c>
      <c r="I1285" s="109">
        <f>IF(编辑!P1285="","",编辑!P1285)</f>
        <v>500</v>
      </c>
      <c r="J1285" s="109">
        <f>IF(编辑!Q1285="","",编辑!Q1285)</f>
        <v>3101</v>
      </c>
      <c r="K1285" s="109">
        <f>IF(编辑!S1285="","",编辑!S1285)</f>
        <v>1</v>
      </c>
      <c r="L1285" s="109">
        <f>IF(编辑!T1285="","",编辑!T1285)</f>
        <v>1</v>
      </c>
      <c r="M1285" s="109">
        <f>IF(编辑!U1285="","",编辑!U1285)</f>
        <v>500</v>
      </c>
      <c r="N1285" s="109">
        <f>IF(编辑!V1285="","",编辑!V1285)</f>
        <v>3401</v>
      </c>
      <c r="O1285" s="109">
        <f>IF(编辑!X1285="","",编辑!X1285)</f>
        <v>1</v>
      </c>
      <c r="P1285" s="109">
        <f>IF(编辑!Y1285="","",编辑!Y1285)</f>
        <v>1</v>
      </c>
      <c r="Q1285" s="109">
        <f>IF(编辑!Z1285="","",编辑!Z1285)</f>
        <v>500</v>
      </c>
      <c r="R1285" s="109" t="str">
        <f>IF(编辑!AA1285="","",编辑!AA1285)</f>
        <v/>
      </c>
      <c r="S1285" s="109" t="str">
        <f>IF(编辑!AC1285="","",编辑!AC1285)</f>
        <v/>
      </c>
      <c r="T1285" s="109" t="str">
        <f>IF(编辑!AD1285="","",编辑!AD1285)</f>
        <v/>
      </c>
      <c r="U1285" s="109" t="str">
        <f>IF(编辑!AE1285="","",编辑!AE1285)</f>
        <v/>
      </c>
      <c r="V1285" s="109" t="str">
        <f>IF(编辑!AF1285="","",编辑!AF1285)</f>
        <v/>
      </c>
      <c r="W1285" s="109" t="str">
        <f>IF(编辑!AH1285="","",编辑!AH1285)</f>
        <v/>
      </c>
      <c r="X1285" s="109" t="str">
        <f>IF(编辑!AI1285="","",编辑!AI1285)</f>
        <v/>
      </c>
      <c r="Y1285" s="109" t="str">
        <f>IF(编辑!AJ1285="","",编辑!AJ1285)</f>
        <v/>
      </c>
      <c r="Z1285" s="109" t="str">
        <f>IF(编辑!AK1285="","",编辑!AK1285)</f>
        <v/>
      </c>
      <c r="AA1285" s="109" t="str">
        <f>IF(编辑!AM1285="","",编辑!AM1285)</f>
        <v/>
      </c>
      <c r="AB1285" s="109" t="str">
        <f>IF(编辑!AN1285="","",编辑!AN1285)</f>
        <v/>
      </c>
      <c r="AC1285" s="111" t="str">
        <f>IF(编辑!AO1285="","",编辑!AO1285)</f>
        <v/>
      </c>
    </row>
    <row r="1286" spans="1:29">
      <c r="A1286" s="109">
        <f>IF(编辑!A1286="","",编辑!A1286)</f>
        <v>140553</v>
      </c>
      <c r="B1286" s="109" t="str">
        <f>IF(编辑!B1286="","",编辑!B1286)</f>
        <v>通缉任务</v>
      </c>
      <c r="C1286" s="109">
        <f>IF(编辑!I1286="","",编辑!I1286)</f>
        <v>150</v>
      </c>
      <c r="D1286" s="109">
        <f>IF(编辑!J1286="","",编辑!J1286)</f>
        <v>0</v>
      </c>
      <c r="E1286" s="109" t="str">
        <f>IF(编辑!K1286="","",编辑!K1286)</f>
        <v/>
      </c>
      <c r="F1286" s="109">
        <f>IF(编辑!L1286="","",编辑!L1286)</f>
        <v>3001</v>
      </c>
      <c r="G1286" s="109">
        <f>IF(编辑!N1286="","",编辑!N1286)</f>
        <v>1</v>
      </c>
      <c r="H1286" s="109">
        <f>IF(编辑!O1286="","",编辑!O1286)</f>
        <v>1</v>
      </c>
      <c r="I1286" s="109">
        <f>IF(编辑!P1286="","",编辑!P1286)</f>
        <v>500</v>
      </c>
      <c r="J1286" s="109">
        <f>IF(编辑!Q1286="","",编辑!Q1286)</f>
        <v>3101</v>
      </c>
      <c r="K1286" s="109">
        <f>IF(编辑!S1286="","",编辑!S1286)</f>
        <v>1</v>
      </c>
      <c r="L1286" s="109">
        <f>IF(编辑!T1286="","",编辑!T1286)</f>
        <v>1</v>
      </c>
      <c r="M1286" s="109">
        <f>IF(编辑!U1286="","",编辑!U1286)</f>
        <v>500</v>
      </c>
      <c r="N1286" s="109">
        <f>IF(编辑!V1286="","",编辑!V1286)</f>
        <v>3401</v>
      </c>
      <c r="O1286" s="109">
        <f>IF(编辑!X1286="","",编辑!X1286)</f>
        <v>1</v>
      </c>
      <c r="P1286" s="109">
        <f>IF(编辑!Y1286="","",编辑!Y1286)</f>
        <v>1</v>
      </c>
      <c r="Q1286" s="109">
        <f>IF(编辑!Z1286="","",编辑!Z1286)</f>
        <v>500</v>
      </c>
      <c r="R1286" s="109" t="str">
        <f>IF(编辑!AA1286="","",编辑!AA1286)</f>
        <v/>
      </c>
      <c r="S1286" s="109" t="str">
        <f>IF(编辑!AC1286="","",编辑!AC1286)</f>
        <v/>
      </c>
      <c r="T1286" s="109" t="str">
        <f>IF(编辑!AD1286="","",编辑!AD1286)</f>
        <v/>
      </c>
      <c r="U1286" s="109" t="str">
        <f>IF(编辑!AE1286="","",编辑!AE1286)</f>
        <v/>
      </c>
      <c r="V1286" s="109" t="str">
        <f>IF(编辑!AF1286="","",编辑!AF1286)</f>
        <v/>
      </c>
      <c r="W1286" s="109" t="str">
        <f>IF(编辑!AH1286="","",编辑!AH1286)</f>
        <v/>
      </c>
      <c r="X1286" s="109" t="str">
        <f>IF(编辑!AI1286="","",编辑!AI1286)</f>
        <v/>
      </c>
      <c r="Y1286" s="109" t="str">
        <f>IF(编辑!AJ1286="","",编辑!AJ1286)</f>
        <v/>
      </c>
      <c r="Z1286" s="109" t="str">
        <f>IF(编辑!AK1286="","",编辑!AK1286)</f>
        <v/>
      </c>
      <c r="AA1286" s="109" t="str">
        <f>IF(编辑!AM1286="","",编辑!AM1286)</f>
        <v/>
      </c>
      <c r="AB1286" s="109" t="str">
        <f>IF(编辑!AN1286="","",编辑!AN1286)</f>
        <v/>
      </c>
      <c r="AC1286" s="111" t="str">
        <f>IF(编辑!AO1286="","",编辑!AO1286)</f>
        <v/>
      </c>
    </row>
    <row r="1287" spans="1:29">
      <c r="A1287" s="109">
        <f>IF(编辑!A1287="","",编辑!A1287)</f>
        <v>140554</v>
      </c>
      <c r="B1287" s="109" t="str">
        <f>IF(编辑!B1287="","",编辑!B1287)</f>
        <v>通缉任务</v>
      </c>
      <c r="C1287" s="109">
        <f>IF(编辑!I1287="","",编辑!I1287)</f>
        <v>150</v>
      </c>
      <c r="D1287" s="109">
        <f>IF(编辑!J1287="","",编辑!J1287)</f>
        <v>0</v>
      </c>
      <c r="E1287" s="109" t="str">
        <f>IF(编辑!K1287="","",编辑!K1287)</f>
        <v/>
      </c>
      <c r="F1287" s="109">
        <f>IF(编辑!L1287="","",编辑!L1287)</f>
        <v>3001</v>
      </c>
      <c r="G1287" s="109">
        <f>IF(编辑!N1287="","",编辑!N1287)</f>
        <v>1</v>
      </c>
      <c r="H1287" s="109">
        <f>IF(编辑!O1287="","",编辑!O1287)</f>
        <v>1</v>
      </c>
      <c r="I1287" s="109">
        <f>IF(编辑!P1287="","",编辑!P1287)</f>
        <v>500</v>
      </c>
      <c r="J1287" s="109">
        <f>IF(编辑!Q1287="","",编辑!Q1287)</f>
        <v>3101</v>
      </c>
      <c r="K1287" s="109">
        <f>IF(编辑!S1287="","",编辑!S1287)</f>
        <v>1</v>
      </c>
      <c r="L1287" s="109">
        <f>IF(编辑!T1287="","",编辑!T1287)</f>
        <v>1</v>
      </c>
      <c r="M1287" s="109">
        <f>IF(编辑!U1287="","",编辑!U1287)</f>
        <v>500</v>
      </c>
      <c r="N1287" s="109">
        <f>IF(编辑!V1287="","",编辑!V1287)</f>
        <v>3401</v>
      </c>
      <c r="O1287" s="109">
        <f>IF(编辑!X1287="","",编辑!X1287)</f>
        <v>1</v>
      </c>
      <c r="P1287" s="109">
        <f>IF(编辑!Y1287="","",编辑!Y1287)</f>
        <v>1</v>
      </c>
      <c r="Q1287" s="109">
        <f>IF(编辑!Z1287="","",编辑!Z1287)</f>
        <v>500</v>
      </c>
      <c r="R1287" s="109" t="str">
        <f>IF(编辑!AA1287="","",编辑!AA1287)</f>
        <v/>
      </c>
      <c r="S1287" s="109" t="str">
        <f>IF(编辑!AC1287="","",编辑!AC1287)</f>
        <v/>
      </c>
      <c r="T1287" s="109" t="str">
        <f>IF(编辑!AD1287="","",编辑!AD1287)</f>
        <v/>
      </c>
      <c r="U1287" s="109" t="str">
        <f>IF(编辑!AE1287="","",编辑!AE1287)</f>
        <v/>
      </c>
      <c r="V1287" s="109" t="str">
        <f>IF(编辑!AF1287="","",编辑!AF1287)</f>
        <v/>
      </c>
      <c r="W1287" s="109" t="str">
        <f>IF(编辑!AH1287="","",编辑!AH1287)</f>
        <v/>
      </c>
      <c r="X1287" s="109" t="str">
        <f>IF(编辑!AI1287="","",编辑!AI1287)</f>
        <v/>
      </c>
      <c r="Y1287" s="109" t="str">
        <f>IF(编辑!AJ1287="","",编辑!AJ1287)</f>
        <v/>
      </c>
      <c r="Z1287" s="109" t="str">
        <f>IF(编辑!AK1287="","",编辑!AK1287)</f>
        <v/>
      </c>
      <c r="AA1287" s="109" t="str">
        <f>IF(编辑!AM1287="","",编辑!AM1287)</f>
        <v/>
      </c>
      <c r="AB1287" s="109" t="str">
        <f>IF(编辑!AN1287="","",编辑!AN1287)</f>
        <v/>
      </c>
      <c r="AC1287" s="111" t="str">
        <f>IF(编辑!AO1287="","",编辑!AO1287)</f>
        <v/>
      </c>
    </row>
    <row r="1288" spans="1:29">
      <c r="A1288" s="109">
        <f>IF(编辑!A1288="","",编辑!A1288)</f>
        <v>140555</v>
      </c>
      <c r="B1288" s="109" t="str">
        <f>IF(编辑!B1288="","",编辑!B1288)</f>
        <v>通缉任务</v>
      </c>
      <c r="C1288" s="109">
        <f>IF(编辑!I1288="","",编辑!I1288)</f>
        <v>150</v>
      </c>
      <c r="D1288" s="109">
        <f>IF(编辑!J1288="","",编辑!J1288)</f>
        <v>0</v>
      </c>
      <c r="E1288" s="109" t="str">
        <f>IF(编辑!K1288="","",编辑!K1288)</f>
        <v/>
      </c>
      <c r="F1288" s="109">
        <f>IF(编辑!L1288="","",编辑!L1288)</f>
        <v>3001</v>
      </c>
      <c r="G1288" s="109">
        <f>IF(编辑!N1288="","",编辑!N1288)</f>
        <v>1</v>
      </c>
      <c r="H1288" s="109">
        <f>IF(编辑!O1288="","",编辑!O1288)</f>
        <v>1</v>
      </c>
      <c r="I1288" s="109">
        <f>IF(编辑!P1288="","",编辑!P1288)</f>
        <v>500</v>
      </c>
      <c r="J1288" s="109">
        <f>IF(编辑!Q1288="","",编辑!Q1288)</f>
        <v>3101</v>
      </c>
      <c r="K1288" s="109">
        <f>IF(编辑!S1288="","",编辑!S1288)</f>
        <v>1</v>
      </c>
      <c r="L1288" s="109">
        <f>IF(编辑!T1288="","",编辑!T1288)</f>
        <v>1</v>
      </c>
      <c r="M1288" s="109">
        <f>IF(编辑!U1288="","",编辑!U1288)</f>
        <v>500</v>
      </c>
      <c r="N1288" s="109">
        <f>IF(编辑!V1288="","",编辑!V1288)</f>
        <v>3401</v>
      </c>
      <c r="O1288" s="109">
        <f>IF(编辑!X1288="","",编辑!X1288)</f>
        <v>1</v>
      </c>
      <c r="P1288" s="109">
        <f>IF(编辑!Y1288="","",编辑!Y1288)</f>
        <v>1</v>
      </c>
      <c r="Q1288" s="109">
        <f>IF(编辑!Z1288="","",编辑!Z1288)</f>
        <v>500</v>
      </c>
      <c r="R1288" s="109" t="str">
        <f>IF(编辑!AA1288="","",编辑!AA1288)</f>
        <v/>
      </c>
      <c r="S1288" s="109" t="str">
        <f>IF(编辑!AC1288="","",编辑!AC1288)</f>
        <v/>
      </c>
      <c r="T1288" s="109" t="str">
        <f>IF(编辑!AD1288="","",编辑!AD1288)</f>
        <v/>
      </c>
      <c r="U1288" s="109" t="str">
        <f>IF(编辑!AE1288="","",编辑!AE1288)</f>
        <v/>
      </c>
      <c r="V1288" s="109" t="str">
        <f>IF(编辑!AF1288="","",编辑!AF1288)</f>
        <v/>
      </c>
      <c r="W1288" s="109" t="str">
        <f>IF(编辑!AH1288="","",编辑!AH1288)</f>
        <v/>
      </c>
      <c r="X1288" s="109" t="str">
        <f>IF(编辑!AI1288="","",编辑!AI1288)</f>
        <v/>
      </c>
      <c r="Y1288" s="109" t="str">
        <f>IF(编辑!AJ1288="","",编辑!AJ1288)</f>
        <v/>
      </c>
      <c r="Z1288" s="109" t="str">
        <f>IF(编辑!AK1288="","",编辑!AK1288)</f>
        <v/>
      </c>
      <c r="AA1288" s="109" t="str">
        <f>IF(编辑!AM1288="","",编辑!AM1288)</f>
        <v/>
      </c>
      <c r="AB1288" s="109" t="str">
        <f>IF(编辑!AN1288="","",编辑!AN1288)</f>
        <v/>
      </c>
      <c r="AC1288" s="111" t="str">
        <f>IF(编辑!AO1288="","",编辑!AO1288)</f>
        <v/>
      </c>
    </row>
    <row r="1289" spans="1:29">
      <c r="A1289" s="109">
        <f>IF(编辑!A1289="","",编辑!A1289)</f>
        <v>140556</v>
      </c>
      <c r="B1289" s="109" t="str">
        <f>IF(编辑!B1289="","",编辑!B1289)</f>
        <v>通缉任务</v>
      </c>
      <c r="C1289" s="109">
        <f>IF(编辑!I1289="","",编辑!I1289)</f>
        <v>230</v>
      </c>
      <c r="D1289" s="109">
        <f>IF(编辑!J1289="","",编辑!J1289)</f>
        <v>0</v>
      </c>
      <c r="E1289" s="109" t="str">
        <f>IF(编辑!K1289="","",编辑!K1289)</f>
        <v/>
      </c>
      <c r="F1289" s="109">
        <f>IF(编辑!L1289="","",编辑!L1289)</f>
        <v>3002</v>
      </c>
      <c r="G1289" s="109">
        <f>IF(编辑!N1289="","",编辑!N1289)</f>
        <v>1</v>
      </c>
      <c r="H1289" s="109">
        <f>IF(编辑!O1289="","",编辑!O1289)</f>
        <v>1</v>
      </c>
      <c r="I1289" s="109">
        <f>IF(编辑!P1289="","",编辑!P1289)</f>
        <v>300</v>
      </c>
      <c r="J1289" s="109">
        <f>IF(编辑!Q1289="","",编辑!Q1289)</f>
        <v>3102</v>
      </c>
      <c r="K1289" s="109">
        <f>IF(编辑!S1289="","",编辑!S1289)</f>
        <v>1</v>
      </c>
      <c r="L1289" s="109">
        <f>IF(编辑!T1289="","",编辑!T1289)</f>
        <v>1</v>
      </c>
      <c r="M1289" s="109">
        <f>IF(编辑!U1289="","",编辑!U1289)</f>
        <v>300</v>
      </c>
      <c r="N1289" s="109">
        <f>IF(编辑!V1289="","",编辑!V1289)</f>
        <v>3402</v>
      </c>
      <c r="O1289" s="109">
        <f>IF(编辑!X1289="","",编辑!X1289)</f>
        <v>1</v>
      </c>
      <c r="P1289" s="109">
        <f>IF(编辑!Y1289="","",编辑!Y1289)</f>
        <v>1</v>
      </c>
      <c r="Q1289" s="109">
        <f>IF(编辑!Z1289="","",编辑!Z1289)</f>
        <v>300</v>
      </c>
      <c r="R1289" s="109" t="str">
        <f>IF(编辑!AA1289="","",编辑!AA1289)</f>
        <v/>
      </c>
      <c r="S1289" s="109" t="str">
        <f>IF(编辑!AC1289="","",编辑!AC1289)</f>
        <v/>
      </c>
      <c r="T1289" s="109" t="str">
        <f>IF(编辑!AD1289="","",编辑!AD1289)</f>
        <v/>
      </c>
      <c r="U1289" s="109" t="str">
        <f>IF(编辑!AE1289="","",编辑!AE1289)</f>
        <v/>
      </c>
      <c r="V1289" s="109" t="str">
        <f>IF(编辑!AF1289="","",编辑!AF1289)</f>
        <v/>
      </c>
      <c r="W1289" s="109" t="str">
        <f>IF(编辑!AH1289="","",编辑!AH1289)</f>
        <v/>
      </c>
      <c r="X1289" s="109" t="str">
        <f>IF(编辑!AI1289="","",编辑!AI1289)</f>
        <v/>
      </c>
      <c r="Y1289" s="109" t="str">
        <f>IF(编辑!AJ1289="","",编辑!AJ1289)</f>
        <v/>
      </c>
      <c r="Z1289" s="109" t="str">
        <f>IF(编辑!AK1289="","",编辑!AK1289)</f>
        <v/>
      </c>
      <c r="AA1289" s="109" t="str">
        <f>IF(编辑!AM1289="","",编辑!AM1289)</f>
        <v/>
      </c>
      <c r="AB1289" s="109" t="str">
        <f>IF(编辑!AN1289="","",编辑!AN1289)</f>
        <v/>
      </c>
      <c r="AC1289" s="111" t="str">
        <f>IF(编辑!AO1289="","",编辑!AO1289)</f>
        <v/>
      </c>
    </row>
    <row r="1290" spans="1:29">
      <c r="A1290" s="109">
        <f>IF(编辑!A1290="","",编辑!A1290)</f>
        <v>140557</v>
      </c>
      <c r="B1290" s="109" t="str">
        <f>IF(编辑!B1290="","",编辑!B1290)</f>
        <v>通缉任务</v>
      </c>
      <c r="C1290" s="109">
        <f>IF(编辑!I1290="","",编辑!I1290)</f>
        <v>230</v>
      </c>
      <c r="D1290" s="109">
        <f>IF(编辑!J1290="","",编辑!J1290)</f>
        <v>0</v>
      </c>
      <c r="E1290" s="109" t="str">
        <f>IF(编辑!K1290="","",编辑!K1290)</f>
        <v/>
      </c>
      <c r="F1290" s="109">
        <f>IF(编辑!L1290="","",编辑!L1290)</f>
        <v>3002</v>
      </c>
      <c r="G1290" s="109">
        <f>IF(编辑!N1290="","",编辑!N1290)</f>
        <v>1</v>
      </c>
      <c r="H1290" s="109">
        <f>IF(编辑!O1290="","",编辑!O1290)</f>
        <v>1</v>
      </c>
      <c r="I1290" s="109">
        <f>IF(编辑!P1290="","",编辑!P1290)</f>
        <v>300</v>
      </c>
      <c r="J1290" s="109">
        <f>IF(编辑!Q1290="","",编辑!Q1290)</f>
        <v>3102</v>
      </c>
      <c r="K1290" s="109">
        <f>IF(编辑!S1290="","",编辑!S1290)</f>
        <v>1</v>
      </c>
      <c r="L1290" s="109">
        <f>IF(编辑!T1290="","",编辑!T1290)</f>
        <v>1</v>
      </c>
      <c r="M1290" s="109">
        <f>IF(编辑!U1290="","",编辑!U1290)</f>
        <v>300</v>
      </c>
      <c r="N1290" s="109">
        <f>IF(编辑!V1290="","",编辑!V1290)</f>
        <v>3402</v>
      </c>
      <c r="O1290" s="109">
        <f>IF(编辑!X1290="","",编辑!X1290)</f>
        <v>1</v>
      </c>
      <c r="P1290" s="109">
        <f>IF(编辑!Y1290="","",编辑!Y1290)</f>
        <v>1</v>
      </c>
      <c r="Q1290" s="109">
        <f>IF(编辑!Z1290="","",编辑!Z1290)</f>
        <v>300</v>
      </c>
      <c r="R1290" s="109" t="str">
        <f>IF(编辑!AA1290="","",编辑!AA1290)</f>
        <v/>
      </c>
      <c r="S1290" s="109" t="str">
        <f>IF(编辑!AC1290="","",编辑!AC1290)</f>
        <v/>
      </c>
      <c r="T1290" s="109" t="str">
        <f>IF(编辑!AD1290="","",编辑!AD1290)</f>
        <v/>
      </c>
      <c r="U1290" s="109" t="str">
        <f>IF(编辑!AE1290="","",编辑!AE1290)</f>
        <v/>
      </c>
      <c r="V1290" s="109" t="str">
        <f>IF(编辑!AF1290="","",编辑!AF1290)</f>
        <v/>
      </c>
      <c r="W1290" s="109" t="str">
        <f>IF(编辑!AH1290="","",编辑!AH1290)</f>
        <v/>
      </c>
      <c r="X1290" s="109" t="str">
        <f>IF(编辑!AI1290="","",编辑!AI1290)</f>
        <v/>
      </c>
      <c r="Y1290" s="109" t="str">
        <f>IF(编辑!AJ1290="","",编辑!AJ1290)</f>
        <v/>
      </c>
      <c r="Z1290" s="109" t="str">
        <f>IF(编辑!AK1290="","",编辑!AK1290)</f>
        <v/>
      </c>
      <c r="AA1290" s="109" t="str">
        <f>IF(编辑!AM1290="","",编辑!AM1290)</f>
        <v/>
      </c>
      <c r="AB1290" s="109" t="str">
        <f>IF(编辑!AN1290="","",编辑!AN1290)</f>
        <v/>
      </c>
      <c r="AC1290" s="111" t="str">
        <f>IF(编辑!AO1290="","",编辑!AO1290)</f>
        <v/>
      </c>
    </row>
    <row r="1291" spans="1:29">
      <c r="A1291" s="109">
        <f>IF(编辑!A1291="","",编辑!A1291)</f>
        <v>140558</v>
      </c>
      <c r="B1291" s="109" t="str">
        <f>IF(编辑!B1291="","",编辑!B1291)</f>
        <v>通缉任务</v>
      </c>
      <c r="C1291" s="109">
        <f>IF(编辑!I1291="","",编辑!I1291)</f>
        <v>230</v>
      </c>
      <c r="D1291" s="109">
        <f>IF(编辑!J1291="","",编辑!J1291)</f>
        <v>0</v>
      </c>
      <c r="E1291" s="109" t="str">
        <f>IF(编辑!K1291="","",编辑!K1291)</f>
        <v/>
      </c>
      <c r="F1291" s="109">
        <f>IF(编辑!L1291="","",编辑!L1291)</f>
        <v>3002</v>
      </c>
      <c r="G1291" s="109">
        <f>IF(编辑!N1291="","",编辑!N1291)</f>
        <v>1</v>
      </c>
      <c r="H1291" s="109">
        <f>IF(编辑!O1291="","",编辑!O1291)</f>
        <v>1</v>
      </c>
      <c r="I1291" s="109">
        <f>IF(编辑!P1291="","",编辑!P1291)</f>
        <v>300</v>
      </c>
      <c r="J1291" s="109">
        <f>IF(编辑!Q1291="","",编辑!Q1291)</f>
        <v>3102</v>
      </c>
      <c r="K1291" s="109">
        <f>IF(编辑!S1291="","",编辑!S1291)</f>
        <v>1</v>
      </c>
      <c r="L1291" s="109">
        <f>IF(编辑!T1291="","",编辑!T1291)</f>
        <v>1</v>
      </c>
      <c r="M1291" s="109">
        <f>IF(编辑!U1291="","",编辑!U1291)</f>
        <v>300</v>
      </c>
      <c r="N1291" s="109">
        <f>IF(编辑!V1291="","",编辑!V1291)</f>
        <v>3402</v>
      </c>
      <c r="O1291" s="109">
        <f>IF(编辑!X1291="","",编辑!X1291)</f>
        <v>1</v>
      </c>
      <c r="P1291" s="109">
        <f>IF(编辑!Y1291="","",编辑!Y1291)</f>
        <v>1</v>
      </c>
      <c r="Q1291" s="109">
        <f>IF(编辑!Z1291="","",编辑!Z1291)</f>
        <v>300</v>
      </c>
      <c r="R1291" s="109" t="str">
        <f>IF(编辑!AA1291="","",编辑!AA1291)</f>
        <v/>
      </c>
      <c r="S1291" s="109" t="str">
        <f>IF(编辑!AC1291="","",编辑!AC1291)</f>
        <v/>
      </c>
      <c r="T1291" s="109" t="str">
        <f>IF(编辑!AD1291="","",编辑!AD1291)</f>
        <v/>
      </c>
      <c r="U1291" s="109" t="str">
        <f>IF(编辑!AE1291="","",编辑!AE1291)</f>
        <v/>
      </c>
      <c r="V1291" s="109" t="str">
        <f>IF(编辑!AF1291="","",编辑!AF1291)</f>
        <v/>
      </c>
      <c r="W1291" s="109" t="str">
        <f>IF(编辑!AH1291="","",编辑!AH1291)</f>
        <v/>
      </c>
      <c r="X1291" s="109" t="str">
        <f>IF(编辑!AI1291="","",编辑!AI1291)</f>
        <v/>
      </c>
      <c r="Y1291" s="109" t="str">
        <f>IF(编辑!AJ1291="","",编辑!AJ1291)</f>
        <v/>
      </c>
      <c r="Z1291" s="109" t="str">
        <f>IF(编辑!AK1291="","",编辑!AK1291)</f>
        <v/>
      </c>
      <c r="AA1291" s="109" t="str">
        <f>IF(编辑!AM1291="","",编辑!AM1291)</f>
        <v/>
      </c>
      <c r="AB1291" s="109" t="str">
        <f>IF(编辑!AN1291="","",编辑!AN1291)</f>
        <v/>
      </c>
      <c r="AC1291" s="111" t="str">
        <f>IF(编辑!AO1291="","",编辑!AO1291)</f>
        <v/>
      </c>
    </row>
    <row r="1292" spans="1:29">
      <c r="A1292" s="109">
        <f>IF(编辑!A1292="","",编辑!A1292)</f>
        <v>140559</v>
      </c>
      <c r="B1292" s="109" t="str">
        <f>IF(编辑!B1292="","",编辑!B1292)</f>
        <v>通缉任务</v>
      </c>
      <c r="C1292" s="109">
        <f>IF(编辑!I1292="","",编辑!I1292)</f>
        <v>230</v>
      </c>
      <c r="D1292" s="109">
        <f>IF(编辑!J1292="","",编辑!J1292)</f>
        <v>0</v>
      </c>
      <c r="E1292" s="109" t="str">
        <f>IF(编辑!K1292="","",编辑!K1292)</f>
        <v/>
      </c>
      <c r="F1292" s="109">
        <f>IF(编辑!L1292="","",编辑!L1292)</f>
        <v>3002</v>
      </c>
      <c r="G1292" s="109">
        <f>IF(编辑!N1292="","",编辑!N1292)</f>
        <v>1</v>
      </c>
      <c r="H1292" s="109">
        <f>IF(编辑!O1292="","",编辑!O1292)</f>
        <v>1</v>
      </c>
      <c r="I1292" s="109">
        <f>IF(编辑!P1292="","",编辑!P1292)</f>
        <v>300</v>
      </c>
      <c r="J1292" s="109">
        <f>IF(编辑!Q1292="","",编辑!Q1292)</f>
        <v>3102</v>
      </c>
      <c r="K1292" s="109">
        <f>IF(编辑!S1292="","",编辑!S1292)</f>
        <v>1</v>
      </c>
      <c r="L1292" s="109">
        <f>IF(编辑!T1292="","",编辑!T1292)</f>
        <v>1</v>
      </c>
      <c r="M1292" s="109">
        <f>IF(编辑!U1292="","",编辑!U1292)</f>
        <v>300</v>
      </c>
      <c r="N1292" s="109">
        <f>IF(编辑!V1292="","",编辑!V1292)</f>
        <v>3402</v>
      </c>
      <c r="O1292" s="109">
        <f>IF(编辑!X1292="","",编辑!X1292)</f>
        <v>1</v>
      </c>
      <c r="P1292" s="109">
        <f>IF(编辑!Y1292="","",编辑!Y1292)</f>
        <v>1</v>
      </c>
      <c r="Q1292" s="109">
        <f>IF(编辑!Z1292="","",编辑!Z1292)</f>
        <v>300</v>
      </c>
      <c r="R1292" s="109" t="str">
        <f>IF(编辑!AA1292="","",编辑!AA1292)</f>
        <v/>
      </c>
      <c r="S1292" s="109" t="str">
        <f>IF(编辑!AC1292="","",编辑!AC1292)</f>
        <v/>
      </c>
      <c r="T1292" s="109" t="str">
        <f>IF(编辑!AD1292="","",编辑!AD1292)</f>
        <v/>
      </c>
      <c r="U1292" s="109" t="str">
        <f>IF(编辑!AE1292="","",编辑!AE1292)</f>
        <v/>
      </c>
      <c r="V1292" s="109" t="str">
        <f>IF(编辑!AF1292="","",编辑!AF1292)</f>
        <v/>
      </c>
      <c r="W1292" s="109" t="str">
        <f>IF(编辑!AH1292="","",编辑!AH1292)</f>
        <v/>
      </c>
      <c r="X1292" s="109" t="str">
        <f>IF(编辑!AI1292="","",编辑!AI1292)</f>
        <v/>
      </c>
      <c r="Y1292" s="109" t="str">
        <f>IF(编辑!AJ1292="","",编辑!AJ1292)</f>
        <v/>
      </c>
      <c r="Z1292" s="109" t="str">
        <f>IF(编辑!AK1292="","",编辑!AK1292)</f>
        <v/>
      </c>
      <c r="AA1292" s="109" t="str">
        <f>IF(编辑!AM1292="","",编辑!AM1292)</f>
        <v/>
      </c>
      <c r="AB1292" s="109" t="str">
        <f>IF(编辑!AN1292="","",编辑!AN1292)</f>
        <v/>
      </c>
      <c r="AC1292" s="111" t="str">
        <f>IF(编辑!AO1292="","",编辑!AO1292)</f>
        <v/>
      </c>
    </row>
    <row r="1293" spans="1:29">
      <c r="A1293" s="109">
        <f>IF(编辑!A1293="","",编辑!A1293)</f>
        <v>140560</v>
      </c>
      <c r="B1293" s="109" t="str">
        <f>IF(编辑!B1293="","",编辑!B1293)</f>
        <v>通缉任务</v>
      </c>
      <c r="C1293" s="109">
        <f>IF(编辑!I1293="","",编辑!I1293)</f>
        <v>230</v>
      </c>
      <c r="D1293" s="109">
        <f>IF(编辑!J1293="","",编辑!J1293)</f>
        <v>0</v>
      </c>
      <c r="E1293" s="109" t="str">
        <f>IF(编辑!K1293="","",编辑!K1293)</f>
        <v/>
      </c>
      <c r="F1293" s="109">
        <f>IF(编辑!L1293="","",编辑!L1293)</f>
        <v>3002</v>
      </c>
      <c r="G1293" s="109">
        <f>IF(编辑!N1293="","",编辑!N1293)</f>
        <v>1</v>
      </c>
      <c r="H1293" s="109">
        <f>IF(编辑!O1293="","",编辑!O1293)</f>
        <v>1</v>
      </c>
      <c r="I1293" s="109">
        <f>IF(编辑!P1293="","",编辑!P1293)</f>
        <v>300</v>
      </c>
      <c r="J1293" s="109">
        <f>IF(编辑!Q1293="","",编辑!Q1293)</f>
        <v>3102</v>
      </c>
      <c r="K1293" s="109">
        <f>IF(编辑!S1293="","",编辑!S1293)</f>
        <v>1</v>
      </c>
      <c r="L1293" s="109">
        <f>IF(编辑!T1293="","",编辑!T1293)</f>
        <v>1</v>
      </c>
      <c r="M1293" s="109">
        <f>IF(编辑!U1293="","",编辑!U1293)</f>
        <v>300</v>
      </c>
      <c r="N1293" s="109">
        <f>IF(编辑!V1293="","",编辑!V1293)</f>
        <v>3402</v>
      </c>
      <c r="O1293" s="109">
        <f>IF(编辑!X1293="","",编辑!X1293)</f>
        <v>1</v>
      </c>
      <c r="P1293" s="109">
        <f>IF(编辑!Y1293="","",编辑!Y1293)</f>
        <v>1</v>
      </c>
      <c r="Q1293" s="109">
        <f>IF(编辑!Z1293="","",编辑!Z1293)</f>
        <v>300</v>
      </c>
      <c r="R1293" s="109" t="str">
        <f>IF(编辑!AA1293="","",编辑!AA1293)</f>
        <v/>
      </c>
      <c r="S1293" s="109" t="str">
        <f>IF(编辑!AC1293="","",编辑!AC1293)</f>
        <v/>
      </c>
      <c r="T1293" s="109" t="str">
        <f>IF(编辑!AD1293="","",编辑!AD1293)</f>
        <v/>
      </c>
      <c r="U1293" s="109" t="str">
        <f>IF(编辑!AE1293="","",编辑!AE1293)</f>
        <v/>
      </c>
      <c r="V1293" s="109" t="str">
        <f>IF(编辑!AF1293="","",编辑!AF1293)</f>
        <v/>
      </c>
      <c r="W1293" s="109" t="str">
        <f>IF(编辑!AH1293="","",编辑!AH1293)</f>
        <v/>
      </c>
      <c r="X1293" s="109" t="str">
        <f>IF(编辑!AI1293="","",编辑!AI1293)</f>
        <v/>
      </c>
      <c r="Y1293" s="109" t="str">
        <f>IF(编辑!AJ1293="","",编辑!AJ1293)</f>
        <v/>
      </c>
      <c r="Z1293" s="109" t="str">
        <f>IF(编辑!AK1293="","",编辑!AK1293)</f>
        <v/>
      </c>
      <c r="AA1293" s="109" t="str">
        <f>IF(编辑!AM1293="","",编辑!AM1293)</f>
        <v/>
      </c>
      <c r="AB1293" s="109" t="str">
        <f>IF(编辑!AN1293="","",编辑!AN1293)</f>
        <v/>
      </c>
      <c r="AC1293" s="111" t="str">
        <f>IF(编辑!AO1293="","",编辑!AO1293)</f>
        <v/>
      </c>
    </row>
    <row r="1294" spans="1:29">
      <c r="A1294" s="109">
        <f>IF(编辑!A1294="","",编辑!A1294)</f>
        <v>140561</v>
      </c>
      <c r="B1294" s="109" t="str">
        <f>IF(编辑!B1294="","",编辑!B1294)</f>
        <v>通缉任务</v>
      </c>
      <c r="C1294" s="109">
        <f>IF(编辑!I1294="","",编辑!I1294)</f>
        <v>230</v>
      </c>
      <c r="D1294" s="109">
        <f>IF(编辑!J1294="","",编辑!J1294)</f>
        <v>0</v>
      </c>
      <c r="E1294" s="109" t="str">
        <f>IF(编辑!K1294="","",编辑!K1294)</f>
        <v/>
      </c>
      <c r="F1294" s="109">
        <f>IF(编辑!L1294="","",编辑!L1294)</f>
        <v>3002</v>
      </c>
      <c r="G1294" s="109">
        <f>IF(编辑!N1294="","",编辑!N1294)</f>
        <v>1</v>
      </c>
      <c r="H1294" s="109">
        <f>IF(编辑!O1294="","",编辑!O1294)</f>
        <v>1</v>
      </c>
      <c r="I1294" s="109">
        <f>IF(编辑!P1294="","",编辑!P1294)</f>
        <v>300</v>
      </c>
      <c r="J1294" s="109">
        <f>IF(编辑!Q1294="","",编辑!Q1294)</f>
        <v>3102</v>
      </c>
      <c r="K1294" s="109">
        <f>IF(编辑!S1294="","",编辑!S1294)</f>
        <v>1</v>
      </c>
      <c r="L1294" s="109">
        <f>IF(编辑!T1294="","",编辑!T1294)</f>
        <v>1</v>
      </c>
      <c r="M1294" s="109">
        <f>IF(编辑!U1294="","",编辑!U1294)</f>
        <v>300</v>
      </c>
      <c r="N1294" s="109">
        <f>IF(编辑!V1294="","",编辑!V1294)</f>
        <v>3402</v>
      </c>
      <c r="O1294" s="109">
        <f>IF(编辑!X1294="","",编辑!X1294)</f>
        <v>1</v>
      </c>
      <c r="P1294" s="109">
        <f>IF(编辑!Y1294="","",编辑!Y1294)</f>
        <v>1</v>
      </c>
      <c r="Q1294" s="109">
        <f>IF(编辑!Z1294="","",编辑!Z1294)</f>
        <v>300</v>
      </c>
      <c r="R1294" s="109" t="str">
        <f>IF(编辑!AA1294="","",编辑!AA1294)</f>
        <v/>
      </c>
      <c r="S1294" s="109" t="str">
        <f>IF(编辑!AC1294="","",编辑!AC1294)</f>
        <v/>
      </c>
      <c r="T1294" s="109" t="str">
        <f>IF(编辑!AD1294="","",编辑!AD1294)</f>
        <v/>
      </c>
      <c r="U1294" s="109" t="str">
        <f>IF(编辑!AE1294="","",编辑!AE1294)</f>
        <v/>
      </c>
      <c r="V1294" s="109" t="str">
        <f>IF(编辑!AF1294="","",编辑!AF1294)</f>
        <v/>
      </c>
      <c r="W1294" s="109" t="str">
        <f>IF(编辑!AH1294="","",编辑!AH1294)</f>
        <v/>
      </c>
      <c r="X1294" s="109" t="str">
        <f>IF(编辑!AI1294="","",编辑!AI1294)</f>
        <v/>
      </c>
      <c r="Y1294" s="109" t="str">
        <f>IF(编辑!AJ1294="","",编辑!AJ1294)</f>
        <v/>
      </c>
      <c r="Z1294" s="109" t="str">
        <f>IF(编辑!AK1294="","",编辑!AK1294)</f>
        <v/>
      </c>
      <c r="AA1294" s="109" t="str">
        <f>IF(编辑!AM1294="","",编辑!AM1294)</f>
        <v/>
      </c>
      <c r="AB1294" s="109" t="str">
        <f>IF(编辑!AN1294="","",编辑!AN1294)</f>
        <v/>
      </c>
      <c r="AC1294" s="111" t="str">
        <f>IF(编辑!AO1294="","",编辑!AO1294)</f>
        <v/>
      </c>
    </row>
    <row r="1295" spans="1:29">
      <c r="A1295" s="109">
        <f>IF(编辑!A1295="","",编辑!A1295)</f>
        <v>140562</v>
      </c>
      <c r="B1295" s="109" t="str">
        <f>IF(编辑!B1295="","",编辑!B1295)</f>
        <v>通缉任务</v>
      </c>
      <c r="C1295" s="109">
        <f>IF(编辑!I1295="","",编辑!I1295)</f>
        <v>230</v>
      </c>
      <c r="D1295" s="109">
        <f>IF(编辑!J1295="","",编辑!J1295)</f>
        <v>0</v>
      </c>
      <c r="E1295" s="109" t="str">
        <f>IF(编辑!K1295="","",编辑!K1295)</f>
        <v/>
      </c>
      <c r="F1295" s="109">
        <f>IF(编辑!L1295="","",编辑!L1295)</f>
        <v>3002</v>
      </c>
      <c r="G1295" s="109">
        <f>IF(编辑!N1295="","",编辑!N1295)</f>
        <v>1</v>
      </c>
      <c r="H1295" s="109">
        <f>IF(编辑!O1295="","",编辑!O1295)</f>
        <v>1</v>
      </c>
      <c r="I1295" s="109">
        <f>IF(编辑!P1295="","",编辑!P1295)</f>
        <v>300</v>
      </c>
      <c r="J1295" s="109">
        <f>IF(编辑!Q1295="","",编辑!Q1295)</f>
        <v>3102</v>
      </c>
      <c r="K1295" s="109">
        <f>IF(编辑!S1295="","",编辑!S1295)</f>
        <v>1</v>
      </c>
      <c r="L1295" s="109">
        <f>IF(编辑!T1295="","",编辑!T1295)</f>
        <v>1</v>
      </c>
      <c r="M1295" s="109">
        <f>IF(编辑!U1295="","",编辑!U1295)</f>
        <v>300</v>
      </c>
      <c r="N1295" s="109">
        <f>IF(编辑!V1295="","",编辑!V1295)</f>
        <v>3402</v>
      </c>
      <c r="O1295" s="109">
        <f>IF(编辑!X1295="","",编辑!X1295)</f>
        <v>1</v>
      </c>
      <c r="P1295" s="109">
        <f>IF(编辑!Y1295="","",编辑!Y1295)</f>
        <v>1</v>
      </c>
      <c r="Q1295" s="109">
        <f>IF(编辑!Z1295="","",编辑!Z1295)</f>
        <v>300</v>
      </c>
      <c r="R1295" s="109" t="str">
        <f>IF(编辑!AA1295="","",编辑!AA1295)</f>
        <v/>
      </c>
      <c r="S1295" s="109" t="str">
        <f>IF(编辑!AC1295="","",编辑!AC1295)</f>
        <v/>
      </c>
      <c r="T1295" s="109" t="str">
        <f>IF(编辑!AD1295="","",编辑!AD1295)</f>
        <v/>
      </c>
      <c r="U1295" s="109" t="str">
        <f>IF(编辑!AE1295="","",编辑!AE1295)</f>
        <v/>
      </c>
      <c r="V1295" s="109" t="str">
        <f>IF(编辑!AF1295="","",编辑!AF1295)</f>
        <v/>
      </c>
      <c r="W1295" s="109" t="str">
        <f>IF(编辑!AH1295="","",编辑!AH1295)</f>
        <v/>
      </c>
      <c r="X1295" s="109" t="str">
        <f>IF(编辑!AI1295="","",编辑!AI1295)</f>
        <v/>
      </c>
      <c r="Y1295" s="109" t="str">
        <f>IF(编辑!AJ1295="","",编辑!AJ1295)</f>
        <v/>
      </c>
      <c r="Z1295" s="109" t="str">
        <f>IF(编辑!AK1295="","",编辑!AK1295)</f>
        <v/>
      </c>
      <c r="AA1295" s="109" t="str">
        <f>IF(编辑!AM1295="","",编辑!AM1295)</f>
        <v/>
      </c>
      <c r="AB1295" s="109" t="str">
        <f>IF(编辑!AN1295="","",编辑!AN1295)</f>
        <v/>
      </c>
      <c r="AC1295" s="111" t="str">
        <f>IF(编辑!AO1295="","",编辑!AO1295)</f>
        <v/>
      </c>
    </row>
    <row r="1296" spans="1:29">
      <c r="A1296" s="109">
        <f>IF(编辑!A1296="","",编辑!A1296)</f>
        <v>140563</v>
      </c>
      <c r="B1296" s="109" t="str">
        <f>IF(编辑!B1296="","",编辑!B1296)</f>
        <v>通缉任务</v>
      </c>
      <c r="C1296" s="109">
        <f>IF(编辑!I1296="","",编辑!I1296)</f>
        <v>230</v>
      </c>
      <c r="D1296" s="109">
        <f>IF(编辑!J1296="","",编辑!J1296)</f>
        <v>0</v>
      </c>
      <c r="E1296" s="109" t="str">
        <f>IF(编辑!K1296="","",编辑!K1296)</f>
        <v/>
      </c>
      <c r="F1296" s="109">
        <f>IF(编辑!L1296="","",编辑!L1296)</f>
        <v>3002</v>
      </c>
      <c r="G1296" s="109">
        <f>IF(编辑!N1296="","",编辑!N1296)</f>
        <v>1</v>
      </c>
      <c r="H1296" s="109">
        <f>IF(编辑!O1296="","",编辑!O1296)</f>
        <v>1</v>
      </c>
      <c r="I1296" s="109">
        <f>IF(编辑!P1296="","",编辑!P1296)</f>
        <v>300</v>
      </c>
      <c r="J1296" s="109">
        <f>IF(编辑!Q1296="","",编辑!Q1296)</f>
        <v>3102</v>
      </c>
      <c r="K1296" s="109">
        <f>IF(编辑!S1296="","",编辑!S1296)</f>
        <v>1</v>
      </c>
      <c r="L1296" s="109">
        <f>IF(编辑!T1296="","",编辑!T1296)</f>
        <v>1</v>
      </c>
      <c r="M1296" s="109">
        <f>IF(编辑!U1296="","",编辑!U1296)</f>
        <v>300</v>
      </c>
      <c r="N1296" s="109">
        <f>IF(编辑!V1296="","",编辑!V1296)</f>
        <v>3402</v>
      </c>
      <c r="O1296" s="109">
        <f>IF(编辑!X1296="","",编辑!X1296)</f>
        <v>1</v>
      </c>
      <c r="P1296" s="109">
        <f>IF(编辑!Y1296="","",编辑!Y1296)</f>
        <v>1</v>
      </c>
      <c r="Q1296" s="109">
        <f>IF(编辑!Z1296="","",编辑!Z1296)</f>
        <v>300</v>
      </c>
      <c r="R1296" s="109" t="str">
        <f>IF(编辑!AA1296="","",编辑!AA1296)</f>
        <v/>
      </c>
      <c r="S1296" s="109" t="str">
        <f>IF(编辑!AC1296="","",编辑!AC1296)</f>
        <v/>
      </c>
      <c r="T1296" s="109" t="str">
        <f>IF(编辑!AD1296="","",编辑!AD1296)</f>
        <v/>
      </c>
      <c r="U1296" s="109" t="str">
        <f>IF(编辑!AE1296="","",编辑!AE1296)</f>
        <v/>
      </c>
      <c r="V1296" s="109" t="str">
        <f>IF(编辑!AF1296="","",编辑!AF1296)</f>
        <v/>
      </c>
      <c r="W1296" s="109" t="str">
        <f>IF(编辑!AH1296="","",编辑!AH1296)</f>
        <v/>
      </c>
      <c r="X1296" s="109" t="str">
        <f>IF(编辑!AI1296="","",编辑!AI1296)</f>
        <v/>
      </c>
      <c r="Y1296" s="109" t="str">
        <f>IF(编辑!AJ1296="","",编辑!AJ1296)</f>
        <v/>
      </c>
      <c r="Z1296" s="109" t="str">
        <f>IF(编辑!AK1296="","",编辑!AK1296)</f>
        <v/>
      </c>
      <c r="AA1296" s="109" t="str">
        <f>IF(编辑!AM1296="","",编辑!AM1296)</f>
        <v/>
      </c>
      <c r="AB1296" s="109" t="str">
        <f>IF(编辑!AN1296="","",编辑!AN1296)</f>
        <v/>
      </c>
      <c r="AC1296" s="111" t="str">
        <f>IF(编辑!AO1296="","",编辑!AO1296)</f>
        <v/>
      </c>
    </row>
    <row r="1297" spans="1:29">
      <c r="A1297" s="109">
        <f>IF(编辑!A1297="","",编辑!A1297)</f>
        <v>140564</v>
      </c>
      <c r="B1297" s="109" t="str">
        <f>IF(编辑!B1297="","",编辑!B1297)</f>
        <v>通缉任务</v>
      </c>
      <c r="C1297" s="109">
        <f>IF(编辑!I1297="","",编辑!I1297)</f>
        <v>230</v>
      </c>
      <c r="D1297" s="109">
        <f>IF(编辑!J1297="","",编辑!J1297)</f>
        <v>0</v>
      </c>
      <c r="E1297" s="109" t="str">
        <f>IF(编辑!K1297="","",编辑!K1297)</f>
        <v/>
      </c>
      <c r="F1297" s="109">
        <f>IF(编辑!L1297="","",编辑!L1297)</f>
        <v>3002</v>
      </c>
      <c r="G1297" s="109">
        <f>IF(编辑!N1297="","",编辑!N1297)</f>
        <v>1</v>
      </c>
      <c r="H1297" s="109">
        <f>IF(编辑!O1297="","",编辑!O1297)</f>
        <v>1</v>
      </c>
      <c r="I1297" s="109">
        <f>IF(编辑!P1297="","",编辑!P1297)</f>
        <v>300</v>
      </c>
      <c r="J1297" s="109">
        <f>IF(编辑!Q1297="","",编辑!Q1297)</f>
        <v>3102</v>
      </c>
      <c r="K1297" s="109">
        <f>IF(编辑!S1297="","",编辑!S1297)</f>
        <v>1</v>
      </c>
      <c r="L1297" s="109">
        <f>IF(编辑!T1297="","",编辑!T1297)</f>
        <v>1</v>
      </c>
      <c r="M1297" s="109">
        <f>IF(编辑!U1297="","",编辑!U1297)</f>
        <v>300</v>
      </c>
      <c r="N1297" s="109">
        <f>IF(编辑!V1297="","",编辑!V1297)</f>
        <v>3402</v>
      </c>
      <c r="O1297" s="109">
        <f>IF(编辑!X1297="","",编辑!X1297)</f>
        <v>1</v>
      </c>
      <c r="P1297" s="109">
        <f>IF(编辑!Y1297="","",编辑!Y1297)</f>
        <v>1</v>
      </c>
      <c r="Q1297" s="109">
        <f>IF(编辑!Z1297="","",编辑!Z1297)</f>
        <v>300</v>
      </c>
      <c r="R1297" s="109" t="str">
        <f>IF(编辑!AA1297="","",编辑!AA1297)</f>
        <v/>
      </c>
      <c r="S1297" s="109" t="str">
        <f>IF(编辑!AC1297="","",编辑!AC1297)</f>
        <v/>
      </c>
      <c r="T1297" s="109" t="str">
        <f>IF(编辑!AD1297="","",编辑!AD1297)</f>
        <v/>
      </c>
      <c r="U1297" s="109" t="str">
        <f>IF(编辑!AE1297="","",编辑!AE1297)</f>
        <v/>
      </c>
      <c r="V1297" s="109" t="str">
        <f>IF(编辑!AF1297="","",编辑!AF1297)</f>
        <v/>
      </c>
      <c r="W1297" s="109" t="str">
        <f>IF(编辑!AH1297="","",编辑!AH1297)</f>
        <v/>
      </c>
      <c r="X1297" s="109" t="str">
        <f>IF(编辑!AI1297="","",编辑!AI1297)</f>
        <v/>
      </c>
      <c r="Y1297" s="109" t="str">
        <f>IF(编辑!AJ1297="","",编辑!AJ1297)</f>
        <v/>
      </c>
      <c r="Z1297" s="109" t="str">
        <f>IF(编辑!AK1297="","",编辑!AK1297)</f>
        <v/>
      </c>
      <c r="AA1297" s="109" t="str">
        <f>IF(编辑!AM1297="","",编辑!AM1297)</f>
        <v/>
      </c>
      <c r="AB1297" s="109" t="str">
        <f>IF(编辑!AN1297="","",编辑!AN1297)</f>
        <v/>
      </c>
      <c r="AC1297" s="111" t="str">
        <f>IF(编辑!AO1297="","",编辑!AO1297)</f>
        <v/>
      </c>
    </row>
    <row r="1298" spans="1:29">
      <c r="A1298" s="109">
        <f>IF(编辑!A1298="","",编辑!A1298)</f>
        <v>140565</v>
      </c>
      <c r="B1298" s="109" t="str">
        <f>IF(编辑!B1298="","",编辑!B1298)</f>
        <v>通缉任务</v>
      </c>
      <c r="C1298" s="109">
        <f>IF(编辑!I1298="","",编辑!I1298)</f>
        <v>230</v>
      </c>
      <c r="D1298" s="109">
        <f>IF(编辑!J1298="","",编辑!J1298)</f>
        <v>0</v>
      </c>
      <c r="E1298" s="109" t="str">
        <f>IF(编辑!K1298="","",编辑!K1298)</f>
        <v/>
      </c>
      <c r="F1298" s="109">
        <f>IF(编辑!L1298="","",编辑!L1298)</f>
        <v>3002</v>
      </c>
      <c r="G1298" s="109">
        <f>IF(编辑!N1298="","",编辑!N1298)</f>
        <v>1</v>
      </c>
      <c r="H1298" s="109">
        <f>IF(编辑!O1298="","",编辑!O1298)</f>
        <v>1</v>
      </c>
      <c r="I1298" s="109">
        <f>IF(编辑!P1298="","",编辑!P1298)</f>
        <v>300</v>
      </c>
      <c r="J1298" s="109">
        <f>IF(编辑!Q1298="","",编辑!Q1298)</f>
        <v>3102</v>
      </c>
      <c r="K1298" s="109">
        <f>IF(编辑!S1298="","",编辑!S1298)</f>
        <v>1</v>
      </c>
      <c r="L1298" s="109">
        <f>IF(编辑!T1298="","",编辑!T1298)</f>
        <v>1</v>
      </c>
      <c r="M1298" s="109">
        <f>IF(编辑!U1298="","",编辑!U1298)</f>
        <v>300</v>
      </c>
      <c r="N1298" s="109">
        <f>IF(编辑!V1298="","",编辑!V1298)</f>
        <v>3402</v>
      </c>
      <c r="O1298" s="109">
        <f>IF(编辑!X1298="","",编辑!X1298)</f>
        <v>1</v>
      </c>
      <c r="P1298" s="109">
        <f>IF(编辑!Y1298="","",编辑!Y1298)</f>
        <v>1</v>
      </c>
      <c r="Q1298" s="109">
        <f>IF(编辑!Z1298="","",编辑!Z1298)</f>
        <v>300</v>
      </c>
      <c r="R1298" s="109" t="str">
        <f>IF(编辑!AA1298="","",编辑!AA1298)</f>
        <v/>
      </c>
      <c r="S1298" s="109" t="str">
        <f>IF(编辑!AC1298="","",编辑!AC1298)</f>
        <v/>
      </c>
      <c r="T1298" s="109" t="str">
        <f>IF(编辑!AD1298="","",编辑!AD1298)</f>
        <v/>
      </c>
      <c r="U1298" s="109" t="str">
        <f>IF(编辑!AE1298="","",编辑!AE1298)</f>
        <v/>
      </c>
      <c r="V1298" s="109" t="str">
        <f>IF(编辑!AF1298="","",编辑!AF1298)</f>
        <v/>
      </c>
      <c r="W1298" s="109" t="str">
        <f>IF(编辑!AH1298="","",编辑!AH1298)</f>
        <v/>
      </c>
      <c r="X1298" s="109" t="str">
        <f>IF(编辑!AI1298="","",编辑!AI1298)</f>
        <v/>
      </c>
      <c r="Y1298" s="109" t="str">
        <f>IF(编辑!AJ1298="","",编辑!AJ1298)</f>
        <v/>
      </c>
      <c r="Z1298" s="109" t="str">
        <f>IF(编辑!AK1298="","",编辑!AK1298)</f>
        <v/>
      </c>
      <c r="AA1298" s="109" t="str">
        <f>IF(编辑!AM1298="","",编辑!AM1298)</f>
        <v/>
      </c>
      <c r="AB1298" s="109" t="str">
        <f>IF(编辑!AN1298="","",编辑!AN1298)</f>
        <v/>
      </c>
      <c r="AC1298" s="111" t="str">
        <f>IF(编辑!AO1298="","",编辑!AO1298)</f>
        <v/>
      </c>
    </row>
    <row r="1299" spans="1:29">
      <c r="A1299" s="109">
        <f>IF(编辑!A1299="","",编辑!A1299)</f>
        <v>140566</v>
      </c>
      <c r="B1299" s="109" t="str">
        <f>IF(编辑!B1299="","",编辑!B1299)</f>
        <v>通缉任务</v>
      </c>
      <c r="C1299" s="109">
        <f>IF(编辑!I1299="","",编辑!I1299)</f>
        <v>230</v>
      </c>
      <c r="D1299" s="109">
        <f>IF(编辑!J1299="","",编辑!J1299)</f>
        <v>0</v>
      </c>
      <c r="E1299" s="109" t="str">
        <f>IF(编辑!K1299="","",编辑!K1299)</f>
        <v/>
      </c>
      <c r="F1299" s="109">
        <f>IF(编辑!L1299="","",编辑!L1299)</f>
        <v>3002</v>
      </c>
      <c r="G1299" s="109">
        <f>IF(编辑!N1299="","",编辑!N1299)</f>
        <v>1</v>
      </c>
      <c r="H1299" s="109">
        <f>IF(编辑!O1299="","",编辑!O1299)</f>
        <v>1</v>
      </c>
      <c r="I1299" s="109">
        <f>IF(编辑!P1299="","",编辑!P1299)</f>
        <v>300</v>
      </c>
      <c r="J1299" s="109">
        <f>IF(编辑!Q1299="","",编辑!Q1299)</f>
        <v>3102</v>
      </c>
      <c r="K1299" s="109">
        <f>IF(编辑!S1299="","",编辑!S1299)</f>
        <v>1</v>
      </c>
      <c r="L1299" s="109">
        <f>IF(编辑!T1299="","",编辑!T1299)</f>
        <v>1</v>
      </c>
      <c r="M1299" s="109">
        <f>IF(编辑!U1299="","",编辑!U1299)</f>
        <v>300</v>
      </c>
      <c r="N1299" s="109">
        <f>IF(编辑!V1299="","",编辑!V1299)</f>
        <v>3402</v>
      </c>
      <c r="O1299" s="109">
        <f>IF(编辑!X1299="","",编辑!X1299)</f>
        <v>1</v>
      </c>
      <c r="P1299" s="109">
        <f>IF(编辑!Y1299="","",编辑!Y1299)</f>
        <v>1</v>
      </c>
      <c r="Q1299" s="109">
        <f>IF(编辑!Z1299="","",编辑!Z1299)</f>
        <v>300</v>
      </c>
      <c r="R1299" s="109" t="str">
        <f>IF(编辑!AA1299="","",编辑!AA1299)</f>
        <v/>
      </c>
      <c r="S1299" s="109" t="str">
        <f>IF(编辑!AC1299="","",编辑!AC1299)</f>
        <v/>
      </c>
      <c r="T1299" s="109" t="str">
        <f>IF(编辑!AD1299="","",编辑!AD1299)</f>
        <v/>
      </c>
      <c r="U1299" s="109" t="str">
        <f>IF(编辑!AE1299="","",编辑!AE1299)</f>
        <v/>
      </c>
      <c r="V1299" s="109" t="str">
        <f>IF(编辑!AF1299="","",编辑!AF1299)</f>
        <v/>
      </c>
      <c r="W1299" s="109" t="str">
        <f>IF(编辑!AH1299="","",编辑!AH1299)</f>
        <v/>
      </c>
      <c r="X1299" s="109" t="str">
        <f>IF(编辑!AI1299="","",编辑!AI1299)</f>
        <v/>
      </c>
      <c r="Y1299" s="109" t="str">
        <f>IF(编辑!AJ1299="","",编辑!AJ1299)</f>
        <v/>
      </c>
      <c r="Z1299" s="109" t="str">
        <f>IF(编辑!AK1299="","",编辑!AK1299)</f>
        <v/>
      </c>
      <c r="AA1299" s="109" t="str">
        <f>IF(编辑!AM1299="","",编辑!AM1299)</f>
        <v/>
      </c>
      <c r="AB1299" s="109" t="str">
        <f>IF(编辑!AN1299="","",编辑!AN1299)</f>
        <v/>
      </c>
      <c r="AC1299" s="111" t="str">
        <f>IF(编辑!AO1299="","",编辑!AO1299)</f>
        <v/>
      </c>
    </row>
    <row r="1300" spans="1:29">
      <c r="A1300" s="109">
        <f>IF(编辑!A1300="","",编辑!A1300)</f>
        <v>140567</v>
      </c>
      <c r="B1300" s="109" t="str">
        <f>IF(编辑!B1300="","",编辑!B1300)</f>
        <v>通缉任务</v>
      </c>
      <c r="C1300" s="109">
        <f>IF(编辑!I1300="","",编辑!I1300)</f>
        <v>230</v>
      </c>
      <c r="D1300" s="109">
        <f>IF(编辑!J1300="","",编辑!J1300)</f>
        <v>0</v>
      </c>
      <c r="E1300" s="109" t="str">
        <f>IF(编辑!K1300="","",编辑!K1300)</f>
        <v/>
      </c>
      <c r="F1300" s="109">
        <f>IF(编辑!L1300="","",编辑!L1300)</f>
        <v>3002</v>
      </c>
      <c r="G1300" s="109">
        <f>IF(编辑!N1300="","",编辑!N1300)</f>
        <v>1</v>
      </c>
      <c r="H1300" s="109">
        <f>IF(编辑!O1300="","",编辑!O1300)</f>
        <v>1</v>
      </c>
      <c r="I1300" s="109">
        <f>IF(编辑!P1300="","",编辑!P1300)</f>
        <v>300</v>
      </c>
      <c r="J1300" s="109">
        <f>IF(编辑!Q1300="","",编辑!Q1300)</f>
        <v>3102</v>
      </c>
      <c r="K1300" s="109">
        <f>IF(编辑!S1300="","",编辑!S1300)</f>
        <v>1</v>
      </c>
      <c r="L1300" s="109">
        <f>IF(编辑!T1300="","",编辑!T1300)</f>
        <v>1</v>
      </c>
      <c r="M1300" s="109">
        <f>IF(编辑!U1300="","",编辑!U1300)</f>
        <v>300</v>
      </c>
      <c r="N1300" s="109">
        <f>IF(编辑!V1300="","",编辑!V1300)</f>
        <v>3402</v>
      </c>
      <c r="O1300" s="109">
        <f>IF(编辑!X1300="","",编辑!X1300)</f>
        <v>1</v>
      </c>
      <c r="P1300" s="109">
        <f>IF(编辑!Y1300="","",编辑!Y1300)</f>
        <v>1</v>
      </c>
      <c r="Q1300" s="109">
        <f>IF(编辑!Z1300="","",编辑!Z1300)</f>
        <v>300</v>
      </c>
      <c r="R1300" s="109" t="str">
        <f>IF(编辑!AA1300="","",编辑!AA1300)</f>
        <v/>
      </c>
      <c r="S1300" s="109" t="str">
        <f>IF(编辑!AC1300="","",编辑!AC1300)</f>
        <v/>
      </c>
      <c r="T1300" s="109" t="str">
        <f>IF(编辑!AD1300="","",编辑!AD1300)</f>
        <v/>
      </c>
      <c r="U1300" s="109" t="str">
        <f>IF(编辑!AE1300="","",编辑!AE1300)</f>
        <v/>
      </c>
      <c r="V1300" s="109" t="str">
        <f>IF(编辑!AF1300="","",编辑!AF1300)</f>
        <v/>
      </c>
      <c r="W1300" s="109" t="str">
        <f>IF(编辑!AH1300="","",编辑!AH1300)</f>
        <v/>
      </c>
      <c r="X1300" s="109" t="str">
        <f>IF(编辑!AI1300="","",编辑!AI1300)</f>
        <v/>
      </c>
      <c r="Y1300" s="109" t="str">
        <f>IF(编辑!AJ1300="","",编辑!AJ1300)</f>
        <v/>
      </c>
      <c r="Z1300" s="109" t="str">
        <f>IF(编辑!AK1300="","",编辑!AK1300)</f>
        <v/>
      </c>
      <c r="AA1300" s="109" t="str">
        <f>IF(编辑!AM1300="","",编辑!AM1300)</f>
        <v/>
      </c>
      <c r="AB1300" s="109" t="str">
        <f>IF(编辑!AN1300="","",编辑!AN1300)</f>
        <v/>
      </c>
      <c r="AC1300" s="111" t="str">
        <f>IF(编辑!AO1300="","",编辑!AO1300)</f>
        <v/>
      </c>
    </row>
    <row r="1301" spans="1:29">
      <c r="A1301" s="109">
        <f>IF(编辑!A1301="","",编辑!A1301)</f>
        <v>140568</v>
      </c>
      <c r="B1301" s="109" t="str">
        <f>IF(编辑!B1301="","",编辑!B1301)</f>
        <v>通缉任务</v>
      </c>
      <c r="C1301" s="109">
        <f>IF(编辑!I1301="","",编辑!I1301)</f>
        <v>230</v>
      </c>
      <c r="D1301" s="109">
        <f>IF(编辑!J1301="","",编辑!J1301)</f>
        <v>0</v>
      </c>
      <c r="E1301" s="109" t="str">
        <f>IF(编辑!K1301="","",编辑!K1301)</f>
        <v/>
      </c>
      <c r="F1301" s="109">
        <f>IF(编辑!L1301="","",编辑!L1301)</f>
        <v>3002</v>
      </c>
      <c r="G1301" s="109">
        <f>IF(编辑!N1301="","",编辑!N1301)</f>
        <v>1</v>
      </c>
      <c r="H1301" s="109">
        <f>IF(编辑!O1301="","",编辑!O1301)</f>
        <v>1</v>
      </c>
      <c r="I1301" s="109">
        <f>IF(编辑!P1301="","",编辑!P1301)</f>
        <v>300</v>
      </c>
      <c r="J1301" s="109">
        <f>IF(编辑!Q1301="","",编辑!Q1301)</f>
        <v>3102</v>
      </c>
      <c r="K1301" s="109">
        <f>IF(编辑!S1301="","",编辑!S1301)</f>
        <v>1</v>
      </c>
      <c r="L1301" s="109">
        <f>IF(编辑!T1301="","",编辑!T1301)</f>
        <v>1</v>
      </c>
      <c r="M1301" s="109">
        <f>IF(编辑!U1301="","",编辑!U1301)</f>
        <v>300</v>
      </c>
      <c r="N1301" s="109">
        <f>IF(编辑!V1301="","",编辑!V1301)</f>
        <v>3402</v>
      </c>
      <c r="O1301" s="109">
        <f>IF(编辑!X1301="","",编辑!X1301)</f>
        <v>1</v>
      </c>
      <c r="P1301" s="109">
        <f>IF(编辑!Y1301="","",编辑!Y1301)</f>
        <v>1</v>
      </c>
      <c r="Q1301" s="109">
        <f>IF(编辑!Z1301="","",编辑!Z1301)</f>
        <v>300</v>
      </c>
      <c r="R1301" s="109" t="str">
        <f>IF(编辑!AA1301="","",编辑!AA1301)</f>
        <v/>
      </c>
      <c r="S1301" s="109" t="str">
        <f>IF(编辑!AC1301="","",编辑!AC1301)</f>
        <v/>
      </c>
      <c r="T1301" s="109" t="str">
        <f>IF(编辑!AD1301="","",编辑!AD1301)</f>
        <v/>
      </c>
      <c r="U1301" s="109" t="str">
        <f>IF(编辑!AE1301="","",编辑!AE1301)</f>
        <v/>
      </c>
      <c r="V1301" s="109" t="str">
        <f>IF(编辑!AF1301="","",编辑!AF1301)</f>
        <v/>
      </c>
      <c r="W1301" s="109" t="str">
        <f>IF(编辑!AH1301="","",编辑!AH1301)</f>
        <v/>
      </c>
      <c r="X1301" s="109" t="str">
        <f>IF(编辑!AI1301="","",编辑!AI1301)</f>
        <v/>
      </c>
      <c r="Y1301" s="109" t="str">
        <f>IF(编辑!AJ1301="","",编辑!AJ1301)</f>
        <v/>
      </c>
      <c r="Z1301" s="109" t="str">
        <f>IF(编辑!AK1301="","",编辑!AK1301)</f>
        <v/>
      </c>
      <c r="AA1301" s="109" t="str">
        <f>IF(编辑!AM1301="","",编辑!AM1301)</f>
        <v/>
      </c>
      <c r="AB1301" s="109" t="str">
        <f>IF(编辑!AN1301="","",编辑!AN1301)</f>
        <v/>
      </c>
      <c r="AC1301" s="111" t="str">
        <f>IF(编辑!AO1301="","",编辑!AO1301)</f>
        <v/>
      </c>
    </row>
    <row r="1302" spans="1:29">
      <c r="A1302" s="109">
        <f>IF(编辑!A1302="","",编辑!A1302)</f>
        <v>140569</v>
      </c>
      <c r="B1302" s="109" t="str">
        <f>IF(编辑!B1302="","",编辑!B1302)</f>
        <v>通缉任务</v>
      </c>
      <c r="C1302" s="109">
        <f>IF(编辑!I1302="","",编辑!I1302)</f>
        <v>230</v>
      </c>
      <c r="D1302" s="109">
        <f>IF(编辑!J1302="","",编辑!J1302)</f>
        <v>0</v>
      </c>
      <c r="E1302" s="109" t="str">
        <f>IF(编辑!K1302="","",编辑!K1302)</f>
        <v/>
      </c>
      <c r="F1302" s="109">
        <f>IF(编辑!L1302="","",编辑!L1302)</f>
        <v>3002</v>
      </c>
      <c r="G1302" s="109">
        <f>IF(编辑!N1302="","",编辑!N1302)</f>
        <v>1</v>
      </c>
      <c r="H1302" s="109">
        <f>IF(编辑!O1302="","",编辑!O1302)</f>
        <v>1</v>
      </c>
      <c r="I1302" s="109">
        <f>IF(编辑!P1302="","",编辑!P1302)</f>
        <v>300</v>
      </c>
      <c r="J1302" s="109">
        <f>IF(编辑!Q1302="","",编辑!Q1302)</f>
        <v>3102</v>
      </c>
      <c r="K1302" s="109">
        <f>IF(编辑!S1302="","",编辑!S1302)</f>
        <v>1</v>
      </c>
      <c r="L1302" s="109">
        <f>IF(编辑!T1302="","",编辑!T1302)</f>
        <v>1</v>
      </c>
      <c r="M1302" s="109">
        <f>IF(编辑!U1302="","",编辑!U1302)</f>
        <v>300</v>
      </c>
      <c r="N1302" s="109">
        <f>IF(编辑!V1302="","",编辑!V1302)</f>
        <v>3402</v>
      </c>
      <c r="O1302" s="109">
        <f>IF(编辑!X1302="","",编辑!X1302)</f>
        <v>1</v>
      </c>
      <c r="P1302" s="109">
        <f>IF(编辑!Y1302="","",编辑!Y1302)</f>
        <v>1</v>
      </c>
      <c r="Q1302" s="109">
        <f>IF(编辑!Z1302="","",编辑!Z1302)</f>
        <v>300</v>
      </c>
      <c r="R1302" s="109" t="str">
        <f>IF(编辑!AA1302="","",编辑!AA1302)</f>
        <v/>
      </c>
      <c r="S1302" s="109" t="str">
        <f>IF(编辑!AC1302="","",编辑!AC1302)</f>
        <v/>
      </c>
      <c r="T1302" s="109" t="str">
        <f>IF(编辑!AD1302="","",编辑!AD1302)</f>
        <v/>
      </c>
      <c r="U1302" s="109" t="str">
        <f>IF(编辑!AE1302="","",编辑!AE1302)</f>
        <v/>
      </c>
      <c r="V1302" s="109" t="str">
        <f>IF(编辑!AF1302="","",编辑!AF1302)</f>
        <v/>
      </c>
      <c r="W1302" s="109" t="str">
        <f>IF(编辑!AH1302="","",编辑!AH1302)</f>
        <v/>
      </c>
      <c r="X1302" s="109" t="str">
        <f>IF(编辑!AI1302="","",编辑!AI1302)</f>
        <v/>
      </c>
      <c r="Y1302" s="109" t="str">
        <f>IF(编辑!AJ1302="","",编辑!AJ1302)</f>
        <v/>
      </c>
      <c r="Z1302" s="109" t="str">
        <f>IF(编辑!AK1302="","",编辑!AK1302)</f>
        <v/>
      </c>
      <c r="AA1302" s="109" t="str">
        <f>IF(编辑!AM1302="","",编辑!AM1302)</f>
        <v/>
      </c>
      <c r="AB1302" s="109" t="str">
        <f>IF(编辑!AN1302="","",编辑!AN1302)</f>
        <v/>
      </c>
      <c r="AC1302" s="111" t="str">
        <f>IF(编辑!AO1302="","",编辑!AO1302)</f>
        <v/>
      </c>
    </row>
    <row r="1303" spans="1:29">
      <c r="A1303" s="109">
        <f>IF(编辑!A1303="","",编辑!A1303)</f>
        <v>140570</v>
      </c>
      <c r="B1303" s="109" t="str">
        <f>IF(编辑!B1303="","",编辑!B1303)</f>
        <v>通缉任务</v>
      </c>
      <c r="C1303" s="109">
        <f>IF(编辑!I1303="","",编辑!I1303)</f>
        <v>230</v>
      </c>
      <c r="D1303" s="109">
        <f>IF(编辑!J1303="","",编辑!J1303)</f>
        <v>0</v>
      </c>
      <c r="E1303" s="109" t="str">
        <f>IF(编辑!K1303="","",编辑!K1303)</f>
        <v/>
      </c>
      <c r="F1303" s="109">
        <f>IF(编辑!L1303="","",编辑!L1303)</f>
        <v>3002</v>
      </c>
      <c r="G1303" s="109">
        <f>IF(编辑!N1303="","",编辑!N1303)</f>
        <v>1</v>
      </c>
      <c r="H1303" s="109">
        <f>IF(编辑!O1303="","",编辑!O1303)</f>
        <v>1</v>
      </c>
      <c r="I1303" s="109">
        <f>IF(编辑!P1303="","",编辑!P1303)</f>
        <v>300</v>
      </c>
      <c r="J1303" s="109">
        <f>IF(编辑!Q1303="","",编辑!Q1303)</f>
        <v>3102</v>
      </c>
      <c r="K1303" s="109">
        <f>IF(编辑!S1303="","",编辑!S1303)</f>
        <v>1</v>
      </c>
      <c r="L1303" s="109">
        <f>IF(编辑!T1303="","",编辑!T1303)</f>
        <v>1</v>
      </c>
      <c r="M1303" s="109">
        <f>IF(编辑!U1303="","",编辑!U1303)</f>
        <v>300</v>
      </c>
      <c r="N1303" s="109">
        <f>IF(编辑!V1303="","",编辑!V1303)</f>
        <v>3402</v>
      </c>
      <c r="O1303" s="109">
        <f>IF(编辑!X1303="","",编辑!X1303)</f>
        <v>1</v>
      </c>
      <c r="P1303" s="109">
        <f>IF(编辑!Y1303="","",编辑!Y1303)</f>
        <v>1</v>
      </c>
      <c r="Q1303" s="109">
        <f>IF(编辑!Z1303="","",编辑!Z1303)</f>
        <v>300</v>
      </c>
      <c r="R1303" s="109" t="str">
        <f>IF(编辑!AA1303="","",编辑!AA1303)</f>
        <v/>
      </c>
      <c r="S1303" s="109" t="str">
        <f>IF(编辑!AC1303="","",编辑!AC1303)</f>
        <v/>
      </c>
      <c r="T1303" s="109" t="str">
        <f>IF(编辑!AD1303="","",编辑!AD1303)</f>
        <v/>
      </c>
      <c r="U1303" s="109" t="str">
        <f>IF(编辑!AE1303="","",编辑!AE1303)</f>
        <v/>
      </c>
      <c r="V1303" s="109" t="str">
        <f>IF(编辑!AF1303="","",编辑!AF1303)</f>
        <v/>
      </c>
      <c r="W1303" s="109" t="str">
        <f>IF(编辑!AH1303="","",编辑!AH1303)</f>
        <v/>
      </c>
      <c r="X1303" s="109" t="str">
        <f>IF(编辑!AI1303="","",编辑!AI1303)</f>
        <v/>
      </c>
      <c r="Y1303" s="109" t="str">
        <f>IF(编辑!AJ1303="","",编辑!AJ1303)</f>
        <v/>
      </c>
      <c r="Z1303" s="109" t="str">
        <f>IF(编辑!AK1303="","",编辑!AK1303)</f>
        <v/>
      </c>
      <c r="AA1303" s="109" t="str">
        <f>IF(编辑!AM1303="","",编辑!AM1303)</f>
        <v/>
      </c>
      <c r="AB1303" s="109" t="str">
        <f>IF(编辑!AN1303="","",编辑!AN1303)</f>
        <v/>
      </c>
      <c r="AC1303" s="111" t="str">
        <f>IF(编辑!AO1303="","",编辑!AO1303)</f>
        <v/>
      </c>
    </row>
    <row r="1304" spans="1:29">
      <c r="A1304" s="109">
        <f>IF(编辑!A1304="","",编辑!A1304)</f>
        <v>140571</v>
      </c>
      <c r="B1304" s="109" t="str">
        <f>IF(编辑!B1304="","",编辑!B1304)</f>
        <v>通缉任务</v>
      </c>
      <c r="C1304" s="109">
        <f>IF(编辑!I1304="","",编辑!I1304)</f>
        <v>340</v>
      </c>
      <c r="D1304" s="109">
        <f>IF(编辑!J1304="","",编辑!J1304)</f>
        <v>0</v>
      </c>
      <c r="E1304" s="109" t="str">
        <f>IF(编辑!K1304="","",编辑!K1304)</f>
        <v/>
      </c>
      <c r="F1304" s="109">
        <f>IF(编辑!L1304="","",编辑!L1304)</f>
        <v>3002</v>
      </c>
      <c r="G1304" s="109">
        <f>IF(编辑!N1304="","",编辑!N1304)</f>
        <v>1</v>
      </c>
      <c r="H1304" s="109">
        <f>IF(编辑!O1304="","",编辑!O1304)</f>
        <v>1</v>
      </c>
      <c r="I1304" s="109">
        <f>IF(编辑!P1304="","",编辑!P1304)</f>
        <v>300</v>
      </c>
      <c r="J1304" s="109">
        <f>IF(编辑!Q1304="","",编辑!Q1304)</f>
        <v>3102</v>
      </c>
      <c r="K1304" s="109">
        <f>IF(编辑!S1304="","",编辑!S1304)</f>
        <v>1</v>
      </c>
      <c r="L1304" s="109">
        <f>IF(编辑!T1304="","",编辑!T1304)</f>
        <v>1</v>
      </c>
      <c r="M1304" s="109">
        <f>IF(编辑!U1304="","",编辑!U1304)</f>
        <v>300</v>
      </c>
      <c r="N1304" s="109">
        <f>IF(编辑!V1304="","",编辑!V1304)</f>
        <v>3402</v>
      </c>
      <c r="O1304" s="109">
        <f>IF(编辑!X1304="","",编辑!X1304)</f>
        <v>1</v>
      </c>
      <c r="P1304" s="109">
        <f>IF(编辑!Y1304="","",编辑!Y1304)</f>
        <v>1</v>
      </c>
      <c r="Q1304" s="109">
        <f>IF(编辑!Z1304="","",编辑!Z1304)</f>
        <v>300</v>
      </c>
      <c r="R1304" s="109" t="str">
        <f>IF(编辑!AA1304="","",编辑!AA1304)</f>
        <v/>
      </c>
      <c r="S1304" s="109" t="str">
        <f>IF(编辑!AC1304="","",编辑!AC1304)</f>
        <v/>
      </c>
      <c r="T1304" s="109" t="str">
        <f>IF(编辑!AD1304="","",编辑!AD1304)</f>
        <v/>
      </c>
      <c r="U1304" s="109" t="str">
        <f>IF(编辑!AE1304="","",编辑!AE1304)</f>
        <v/>
      </c>
      <c r="V1304" s="109" t="str">
        <f>IF(编辑!AF1304="","",编辑!AF1304)</f>
        <v/>
      </c>
      <c r="W1304" s="109" t="str">
        <f>IF(编辑!AH1304="","",编辑!AH1304)</f>
        <v/>
      </c>
      <c r="X1304" s="109" t="str">
        <f>IF(编辑!AI1304="","",编辑!AI1304)</f>
        <v/>
      </c>
      <c r="Y1304" s="109" t="str">
        <f>IF(编辑!AJ1304="","",编辑!AJ1304)</f>
        <v/>
      </c>
      <c r="Z1304" s="109" t="str">
        <f>IF(编辑!AK1304="","",编辑!AK1304)</f>
        <v/>
      </c>
      <c r="AA1304" s="109" t="str">
        <f>IF(编辑!AM1304="","",编辑!AM1304)</f>
        <v/>
      </c>
      <c r="AB1304" s="109" t="str">
        <f>IF(编辑!AN1304="","",编辑!AN1304)</f>
        <v/>
      </c>
      <c r="AC1304" s="111" t="str">
        <f>IF(编辑!AO1304="","",编辑!AO1304)</f>
        <v/>
      </c>
    </row>
    <row r="1305" spans="1:29">
      <c r="A1305" s="109">
        <f>IF(编辑!A1305="","",编辑!A1305)</f>
        <v>140572</v>
      </c>
      <c r="B1305" s="109" t="str">
        <f>IF(编辑!B1305="","",编辑!B1305)</f>
        <v>通缉任务</v>
      </c>
      <c r="C1305" s="109">
        <f>IF(编辑!I1305="","",编辑!I1305)</f>
        <v>340</v>
      </c>
      <c r="D1305" s="109">
        <f>IF(编辑!J1305="","",编辑!J1305)</f>
        <v>0</v>
      </c>
      <c r="E1305" s="109" t="str">
        <f>IF(编辑!K1305="","",编辑!K1305)</f>
        <v/>
      </c>
      <c r="F1305" s="109">
        <f>IF(编辑!L1305="","",编辑!L1305)</f>
        <v>3002</v>
      </c>
      <c r="G1305" s="109">
        <f>IF(编辑!N1305="","",编辑!N1305)</f>
        <v>1</v>
      </c>
      <c r="H1305" s="109">
        <f>IF(编辑!O1305="","",编辑!O1305)</f>
        <v>1</v>
      </c>
      <c r="I1305" s="109">
        <f>IF(编辑!P1305="","",编辑!P1305)</f>
        <v>300</v>
      </c>
      <c r="J1305" s="109">
        <f>IF(编辑!Q1305="","",编辑!Q1305)</f>
        <v>3102</v>
      </c>
      <c r="K1305" s="109">
        <f>IF(编辑!S1305="","",编辑!S1305)</f>
        <v>1</v>
      </c>
      <c r="L1305" s="109">
        <f>IF(编辑!T1305="","",编辑!T1305)</f>
        <v>1</v>
      </c>
      <c r="M1305" s="109">
        <f>IF(编辑!U1305="","",编辑!U1305)</f>
        <v>300</v>
      </c>
      <c r="N1305" s="109">
        <f>IF(编辑!V1305="","",编辑!V1305)</f>
        <v>3402</v>
      </c>
      <c r="O1305" s="109">
        <f>IF(编辑!X1305="","",编辑!X1305)</f>
        <v>1</v>
      </c>
      <c r="P1305" s="109">
        <f>IF(编辑!Y1305="","",编辑!Y1305)</f>
        <v>1</v>
      </c>
      <c r="Q1305" s="109">
        <f>IF(编辑!Z1305="","",编辑!Z1305)</f>
        <v>300</v>
      </c>
      <c r="R1305" s="109" t="str">
        <f>IF(编辑!AA1305="","",编辑!AA1305)</f>
        <v/>
      </c>
      <c r="S1305" s="109" t="str">
        <f>IF(编辑!AC1305="","",编辑!AC1305)</f>
        <v/>
      </c>
      <c r="T1305" s="109" t="str">
        <f>IF(编辑!AD1305="","",编辑!AD1305)</f>
        <v/>
      </c>
      <c r="U1305" s="109" t="str">
        <f>IF(编辑!AE1305="","",编辑!AE1305)</f>
        <v/>
      </c>
      <c r="V1305" s="109" t="str">
        <f>IF(编辑!AF1305="","",编辑!AF1305)</f>
        <v/>
      </c>
      <c r="W1305" s="109" t="str">
        <f>IF(编辑!AH1305="","",编辑!AH1305)</f>
        <v/>
      </c>
      <c r="X1305" s="109" t="str">
        <f>IF(编辑!AI1305="","",编辑!AI1305)</f>
        <v/>
      </c>
      <c r="Y1305" s="109" t="str">
        <f>IF(编辑!AJ1305="","",编辑!AJ1305)</f>
        <v/>
      </c>
      <c r="Z1305" s="109" t="str">
        <f>IF(编辑!AK1305="","",编辑!AK1305)</f>
        <v/>
      </c>
      <c r="AA1305" s="109" t="str">
        <f>IF(编辑!AM1305="","",编辑!AM1305)</f>
        <v/>
      </c>
      <c r="AB1305" s="109" t="str">
        <f>IF(编辑!AN1305="","",编辑!AN1305)</f>
        <v/>
      </c>
      <c r="AC1305" s="111" t="str">
        <f>IF(编辑!AO1305="","",编辑!AO1305)</f>
        <v/>
      </c>
    </row>
    <row r="1306" spans="1:29">
      <c r="A1306" s="109">
        <f>IF(编辑!A1306="","",编辑!A1306)</f>
        <v>140573</v>
      </c>
      <c r="B1306" s="109" t="str">
        <f>IF(编辑!B1306="","",编辑!B1306)</f>
        <v>通缉任务</v>
      </c>
      <c r="C1306" s="109">
        <f>IF(编辑!I1306="","",编辑!I1306)</f>
        <v>340</v>
      </c>
      <c r="D1306" s="109">
        <f>IF(编辑!J1306="","",编辑!J1306)</f>
        <v>0</v>
      </c>
      <c r="E1306" s="109" t="str">
        <f>IF(编辑!K1306="","",编辑!K1306)</f>
        <v/>
      </c>
      <c r="F1306" s="109">
        <f>IF(编辑!L1306="","",编辑!L1306)</f>
        <v>3002</v>
      </c>
      <c r="G1306" s="109">
        <f>IF(编辑!N1306="","",编辑!N1306)</f>
        <v>1</v>
      </c>
      <c r="H1306" s="109">
        <f>IF(编辑!O1306="","",编辑!O1306)</f>
        <v>1</v>
      </c>
      <c r="I1306" s="109">
        <f>IF(编辑!P1306="","",编辑!P1306)</f>
        <v>300</v>
      </c>
      <c r="J1306" s="109">
        <f>IF(编辑!Q1306="","",编辑!Q1306)</f>
        <v>3102</v>
      </c>
      <c r="K1306" s="109">
        <f>IF(编辑!S1306="","",编辑!S1306)</f>
        <v>1</v>
      </c>
      <c r="L1306" s="109">
        <f>IF(编辑!T1306="","",编辑!T1306)</f>
        <v>1</v>
      </c>
      <c r="M1306" s="109">
        <f>IF(编辑!U1306="","",编辑!U1306)</f>
        <v>300</v>
      </c>
      <c r="N1306" s="109">
        <f>IF(编辑!V1306="","",编辑!V1306)</f>
        <v>3402</v>
      </c>
      <c r="O1306" s="109">
        <f>IF(编辑!X1306="","",编辑!X1306)</f>
        <v>1</v>
      </c>
      <c r="P1306" s="109">
        <f>IF(编辑!Y1306="","",编辑!Y1306)</f>
        <v>1</v>
      </c>
      <c r="Q1306" s="109">
        <f>IF(编辑!Z1306="","",编辑!Z1306)</f>
        <v>300</v>
      </c>
      <c r="R1306" s="109" t="str">
        <f>IF(编辑!AA1306="","",编辑!AA1306)</f>
        <v/>
      </c>
      <c r="S1306" s="109" t="str">
        <f>IF(编辑!AC1306="","",编辑!AC1306)</f>
        <v/>
      </c>
      <c r="T1306" s="109" t="str">
        <f>IF(编辑!AD1306="","",编辑!AD1306)</f>
        <v/>
      </c>
      <c r="U1306" s="109" t="str">
        <f>IF(编辑!AE1306="","",编辑!AE1306)</f>
        <v/>
      </c>
      <c r="V1306" s="109" t="str">
        <f>IF(编辑!AF1306="","",编辑!AF1306)</f>
        <v/>
      </c>
      <c r="W1306" s="109" t="str">
        <f>IF(编辑!AH1306="","",编辑!AH1306)</f>
        <v/>
      </c>
      <c r="X1306" s="109" t="str">
        <f>IF(编辑!AI1306="","",编辑!AI1306)</f>
        <v/>
      </c>
      <c r="Y1306" s="109" t="str">
        <f>IF(编辑!AJ1306="","",编辑!AJ1306)</f>
        <v/>
      </c>
      <c r="Z1306" s="109" t="str">
        <f>IF(编辑!AK1306="","",编辑!AK1306)</f>
        <v/>
      </c>
      <c r="AA1306" s="109" t="str">
        <f>IF(编辑!AM1306="","",编辑!AM1306)</f>
        <v/>
      </c>
      <c r="AB1306" s="109" t="str">
        <f>IF(编辑!AN1306="","",编辑!AN1306)</f>
        <v/>
      </c>
      <c r="AC1306" s="111" t="str">
        <f>IF(编辑!AO1306="","",编辑!AO1306)</f>
        <v/>
      </c>
    </row>
    <row r="1307" spans="1:29">
      <c r="A1307" s="109">
        <f>IF(编辑!A1307="","",编辑!A1307)</f>
        <v>140574</v>
      </c>
      <c r="B1307" s="109" t="str">
        <f>IF(编辑!B1307="","",编辑!B1307)</f>
        <v>通缉任务</v>
      </c>
      <c r="C1307" s="109">
        <f>IF(编辑!I1307="","",编辑!I1307)</f>
        <v>340</v>
      </c>
      <c r="D1307" s="109">
        <f>IF(编辑!J1307="","",编辑!J1307)</f>
        <v>0</v>
      </c>
      <c r="E1307" s="109" t="str">
        <f>IF(编辑!K1307="","",编辑!K1307)</f>
        <v/>
      </c>
      <c r="F1307" s="109">
        <f>IF(编辑!L1307="","",编辑!L1307)</f>
        <v>3002</v>
      </c>
      <c r="G1307" s="109">
        <f>IF(编辑!N1307="","",编辑!N1307)</f>
        <v>1</v>
      </c>
      <c r="H1307" s="109">
        <f>IF(编辑!O1307="","",编辑!O1307)</f>
        <v>1</v>
      </c>
      <c r="I1307" s="109">
        <f>IF(编辑!P1307="","",编辑!P1307)</f>
        <v>300</v>
      </c>
      <c r="J1307" s="109">
        <f>IF(编辑!Q1307="","",编辑!Q1307)</f>
        <v>3102</v>
      </c>
      <c r="K1307" s="109">
        <f>IF(编辑!S1307="","",编辑!S1307)</f>
        <v>1</v>
      </c>
      <c r="L1307" s="109">
        <f>IF(编辑!T1307="","",编辑!T1307)</f>
        <v>1</v>
      </c>
      <c r="M1307" s="109">
        <f>IF(编辑!U1307="","",编辑!U1307)</f>
        <v>300</v>
      </c>
      <c r="N1307" s="109">
        <f>IF(编辑!V1307="","",编辑!V1307)</f>
        <v>3402</v>
      </c>
      <c r="O1307" s="109">
        <f>IF(编辑!X1307="","",编辑!X1307)</f>
        <v>1</v>
      </c>
      <c r="P1307" s="109">
        <f>IF(编辑!Y1307="","",编辑!Y1307)</f>
        <v>1</v>
      </c>
      <c r="Q1307" s="109">
        <f>IF(编辑!Z1307="","",编辑!Z1307)</f>
        <v>300</v>
      </c>
      <c r="R1307" s="109" t="str">
        <f>IF(编辑!AA1307="","",编辑!AA1307)</f>
        <v/>
      </c>
      <c r="S1307" s="109" t="str">
        <f>IF(编辑!AC1307="","",编辑!AC1307)</f>
        <v/>
      </c>
      <c r="T1307" s="109" t="str">
        <f>IF(编辑!AD1307="","",编辑!AD1307)</f>
        <v/>
      </c>
      <c r="U1307" s="109" t="str">
        <f>IF(编辑!AE1307="","",编辑!AE1307)</f>
        <v/>
      </c>
      <c r="V1307" s="109" t="str">
        <f>IF(编辑!AF1307="","",编辑!AF1307)</f>
        <v/>
      </c>
      <c r="W1307" s="109" t="str">
        <f>IF(编辑!AH1307="","",编辑!AH1307)</f>
        <v/>
      </c>
      <c r="X1307" s="109" t="str">
        <f>IF(编辑!AI1307="","",编辑!AI1307)</f>
        <v/>
      </c>
      <c r="Y1307" s="109" t="str">
        <f>IF(编辑!AJ1307="","",编辑!AJ1307)</f>
        <v/>
      </c>
      <c r="Z1307" s="109" t="str">
        <f>IF(编辑!AK1307="","",编辑!AK1307)</f>
        <v/>
      </c>
      <c r="AA1307" s="109" t="str">
        <f>IF(编辑!AM1307="","",编辑!AM1307)</f>
        <v/>
      </c>
      <c r="AB1307" s="109" t="str">
        <f>IF(编辑!AN1307="","",编辑!AN1307)</f>
        <v/>
      </c>
      <c r="AC1307" s="111" t="str">
        <f>IF(编辑!AO1307="","",编辑!AO1307)</f>
        <v/>
      </c>
    </row>
    <row r="1308" spans="1:29">
      <c r="A1308" s="109">
        <f>IF(编辑!A1308="","",编辑!A1308)</f>
        <v>140575</v>
      </c>
      <c r="B1308" s="109" t="str">
        <f>IF(编辑!B1308="","",编辑!B1308)</f>
        <v>通缉任务</v>
      </c>
      <c r="C1308" s="109">
        <f>IF(编辑!I1308="","",编辑!I1308)</f>
        <v>340</v>
      </c>
      <c r="D1308" s="109">
        <f>IF(编辑!J1308="","",编辑!J1308)</f>
        <v>0</v>
      </c>
      <c r="E1308" s="109" t="str">
        <f>IF(编辑!K1308="","",编辑!K1308)</f>
        <v/>
      </c>
      <c r="F1308" s="109">
        <f>IF(编辑!L1308="","",编辑!L1308)</f>
        <v>3002</v>
      </c>
      <c r="G1308" s="109">
        <f>IF(编辑!N1308="","",编辑!N1308)</f>
        <v>1</v>
      </c>
      <c r="H1308" s="109">
        <f>IF(编辑!O1308="","",编辑!O1308)</f>
        <v>1</v>
      </c>
      <c r="I1308" s="109">
        <f>IF(编辑!P1308="","",编辑!P1308)</f>
        <v>300</v>
      </c>
      <c r="J1308" s="109">
        <f>IF(编辑!Q1308="","",编辑!Q1308)</f>
        <v>3102</v>
      </c>
      <c r="K1308" s="109">
        <f>IF(编辑!S1308="","",编辑!S1308)</f>
        <v>1</v>
      </c>
      <c r="L1308" s="109">
        <f>IF(编辑!T1308="","",编辑!T1308)</f>
        <v>1</v>
      </c>
      <c r="M1308" s="109">
        <f>IF(编辑!U1308="","",编辑!U1308)</f>
        <v>300</v>
      </c>
      <c r="N1308" s="109">
        <f>IF(编辑!V1308="","",编辑!V1308)</f>
        <v>3402</v>
      </c>
      <c r="O1308" s="109">
        <f>IF(编辑!X1308="","",编辑!X1308)</f>
        <v>1</v>
      </c>
      <c r="P1308" s="109">
        <f>IF(编辑!Y1308="","",编辑!Y1308)</f>
        <v>1</v>
      </c>
      <c r="Q1308" s="109">
        <f>IF(编辑!Z1308="","",编辑!Z1308)</f>
        <v>300</v>
      </c>
      <c r="R1308" s="109" t="str">
        <f>IF(编辑!AA1308="","",编辑!AA1308)</f>
        <v/>
      </c>
      <c r="S1308" s="109" t="str">
        <f>IF(编辑!AC1308="","",编辑!AC1308)</f>
        <v/>
      </c>
      <c r="T1308" s="109" t="str">
        <f>IF(编辑!AD1308="","",编辑!AD1308)</f>
        <v/>
      </c>
      <c r="U1308" s="109" t="str">
        <f>IF(编辑!AE1308="","",编辑!AE1308)</f>
        <v/>
      </c>
      <c r="V1308" s="109" t="str">
        <f>IF(编辑!AF1308="","",编辑!AF1308)</f>
        <v/>
      </c>
      <c r="W1308" s="109" t="str">
        <f>IF(编辑!AH1308="","",编辑!AH1308)</f>
        <v/>
      </c>
      <c r="X1308" s="109" t="str">
        <f>IF(编辑!AI1308="","",编辑!AI1308)</f>
        <v/>
      </c>
      <c r="Y1308" s="109" t="str">
        <f>IF(编辑!AJ1308="","",编辑!AJ1308)</f>
        <v/>
      </c>
      <c r="Z1308" s="109" t="str">
        <f>IF(编辑!AK1308="","",编辑!AK1308)</f>
        <v/>
      </c>
      <c r="AA1308" s="109" t="str">
        <f>IF(编辑!AM1308="","",编辑!AM1308)</f>
        <v/>
      </c>
      <c r="AB1308" s="109" t="str">
        <f>IF(编辑!AN1308="","",编辑!AN1308)</f>
        <v/>
      </c>
      <c r="AC1308" s="111" t="str">
        <f>IF(编辑!AO1308="","",编辑!AO1308)</f>
        <v/>
      </c>
    </row>
    <row r="1309" spans="1:29">
      <c r="A1309" s="109">
        <f>IF(编辑!A1309="","",编辑!A1309)</f>
        <v>140576</v>
      </c>
      <c r="B1309" s="109" t="str">
        <f>IF(编辑!B1309="","",编辑!B1309)</f>
        <v>通缉任务</v>
      </c>
      <c r="C1309" s="109">
        <f>IF(编辑!I1309="","",编辑!I1309)</f>
        <v>340</v>
      </c>
      <c r="D1309" s="109">
        <f>IF(编辑!J1309="","",编辑!J1309)</f>
        <v>0</v>
      </c>
      <c r="E1309" s="109" t="str">
        <f>IF(编辑!K1309="","",编辑!K1309)</f>
        <v/>
      </c>
      <c r="F1309" s="109">
        <f>IF(编辑!L1309="","",编辑!L1309)</f>
        <v>3002</v>
      </c>
      <c r="G1309" s="109">
        <f>IF(编辑!N1309="","",编辑!N1309)</f>
        <v>1</v>
      </c>
      <c r="H1309" s="109">
        <f>IF(编辑!O1309="","",编辑!O1309)</f>
        <v>1</v>
      </c>
      <c r="I1309" s="109">
        <f>IF(编辑!P1309="","",编辑!P1309)</f>
        <v>300</v>
      </c>
      <c r="J1309" s="109">
        <f>IF(编辑!Q1309="","",编辑!Q1309)</f>
        <v>3102</v>
      </c>
      <c r="K1309" s="109">
        <f>IF(编辑!S1309="","",编辑!S1309)</f>
        <v>1</v>
      </c>
      <c r="L1309" s="109">
        <f>IF(编辑!T1309="","",编辑!T1309)</f>
        <v>1</v>
      </c>
      <c r="M1309" s="109">
        <f>IF(编辑!U1309="","",编辑!U1309)</f>
        <v>300</v>
      </c>
      <c r="N1309" s="109">
        <f>IF(编辑!V1309="","",编辑!V1309)</f>
        <v>3402</v>
      </c>
      <c r="O1309" s="109">
        <f>IF(编辑!X1309="","",编辑!X1309)</f>
        <v>1</v>
      </c>
      <c r="P1309" s="109">
        <f>IF(编辑!Y1309="","",编辑!Y1309)</f>
        <v>1</v>
      </c>
      <c r="Q1309" s="109">
        <f>IF(编辑!Z1309="","",编辑!Z1309)</f>
        <v>300</v>
      </c>
      <c r="R1309" s="109" t="str">
        <f>IF(编辑!AA1309="","",编辑!AA1309)</f>
        <v/>
      </c>
      <c r="S1309" s="109" t="str">
        <f>IF(编辑!AC1309="","",编辑!AC1309)</f>
        <v/>
      </c>
      <c r="T1309" s="109" t="str">
        <f>IF(编辑!AD1309="","",编辑!AD1309)</f>
        <v/>
      </c>
      <c r="U1309" s="109" t="str">
        <f>IF(编辑!AE1309="","",编辑!AE1309)</f>
        <v/>
      </c>
      <c r="V1309" s="109" t="str">
        <f>IF(编辑!AF1309="","",编辑!AF1309)</f>
        <v/>
      </c>
      <c r="W1309" s="109" t="str">
        <f>IF(编辑!AH1309="","",编辑!AH1309)</f>
        <v/>
      </c>
      <c r="X1309" s="109" t="str">
        <f>IF(编辑!AI1309="","",编辑!AI1309)</f>
        <v/>
      </c>
      <c r="Y1309" s="109" t="str">
        <f>IF(编辑!AJ1309="","",编辑!AJ1309)</f>
        <v/>
      </c>
      <c r="Z1309" s="109" t="str">
        <f>IF(编辑!AK1309="","",编辑!AK1309)</f>
        <v/>
      </c>
      <c r="AA1309" s="109" t="str">
        <f>IF(编辑!AM1309="","",编辑!AM1309)</f>
        <v/>
      </c>
      <c r="AB1309" s="109" t="str">
        <f>IF(编辑!AN1309="","",编辑!AN1309)</f>
        <v/>
      </c>
      <c r="AC1309" s="111" t="str">
        <f>IF(编辑!AO1309="","",编辑!AO1309)</f>
        <v/>
      </c>
    </row>
    <row r="1310" spans="1:29">
      <c r="A1310" s="109">
        <f>IF(编辑!A1310="","",编辑!A1310)</f>
        <v>140577</v>
      </c>
      <c r="B1310" s="109" t="str">
        <f>IF(编辑!B1310="","",编辑!B1310)</f>
        <v>通缉任务</v>
      </c>
      <c r="C1310" s="109">
        <f>IF(编辑!I1310="","",编辑!I1310)</f>
        <v>340</v>
      </c>
      <c r="D1310" s="109">
        <f>IF(编辑!J1310="","",编辑!J1310)</f>
        <v>0</v>
      </c>
      <c r="E1310" s="109" t="str">
        <f>IF(编辑!K1310="","",编辑!K1310)</f>
        <v/>
      </c>
      <c r="F1310" s="109">
        <f>IF(编辑!L1310="","",编辑!L1310)</f>
        <v>3002</v>
      </c>
      <c r="G1310" s="109">
        <f>IF(编辑!N1310="","",编辑!N1310)</f>
        <v>1</v>
      </c>
      <c r="H1310" s="109">
        <f>IF(编辑!O1310="","",编辑!O1310)</f>
        <v>1</v>
      </c>
      <c r="I1310" s="109">
        <f>IF(编辑!P1310="","",编辑!P1310)</f>
        <v>300</v>
      </c>
      <c r="J1310" s="109">
        <f>IF(编辑!Q1310="","",编辑!Q1310)</f>
        <v>3102</v>
      </c>
      <c r="K1310" s="109">
        <f>IF(编辑!S1310="","",编辑!S1310)</f>
        <v>1</v>
      </c>
      <c r="L1310" s="109">
        <f>IF(编辑!T1310="","",编辑!T1310)</f>
        <v>1</v>
      </c>
      <c r="M1310" s="109">
        <f>IF(编辑!U1310="","",编辑!U1310)</f>
        <v>300</v>
      </c>
      <c r="N1310" s="109">
        <f>IF(编辑!V1310="","",编辑!V1310)</f>
        <v>3402</v>
      </c>
      <c r="O1310" s="109">
        <f>IF(编辑!X1310="","",编辑!X1310)</f>
        <v>1</v>
      </c>
      <c r="P1310" s="109">
        <f>IF(编辑!Y1310="","",编辑!Y1310)</f>
        <v>1</v>
      </c>
      <c r="Q1310" s="109">
        <f>IF(编辑!Z1310="","",编辑!Z1310)</f>
        <v>300</v>
      </c>
      <c r="R1310" s="109" t="str">
        <f>IF(编辑!AA1310="","",编辑!AA1310)</f>
        <v/>
      </c>
      <c r="S1310" s="109" t="str">
        <f>IF(编辑!AC1310="","",编辑!AC1310)</f>
        <v/>
      </c>
      <c r="T1310" s="109" t="str">
        <f>IF(编辑!AD1310="","",编辑!AD1310)</f>
        <v/>
      </c>
      <c r="U1310" s="109" t="str">
        <f>IF(编辑!AE1310="","",编辑!AE1310)</f>
        <v/>
      </c>
      <c r="V1310" s="109" t="str">
        <f>IF(编辑!AF1310="","",编辑!AF1310)</f>
        <v/>
      </c>
      <c r="W1310" s="109" t="str">
        <f>IF(编辑!AH1310="","",编辑!AH1310)</f>
        <v/>
      </c>
      <c r="X1310" s="109" t="str">
        <f>IF(编辑!AI1310="","",编辑!AI1310)</f>
        <v/>
      </c>
      <c r="Y1310" s="109" t="str">
        <f>IF(编辑!AJ1310="","",编辑!AJ1310)</f>
        <v/>
      </c>
      <c r="Z1310" s="109" t="str">
        <f>IF(编辑!AK1310="","",编辑!AK1310)</f>
        <v/>
      </c>
      <c r="AA1310" s="109" t="str">
        <f>IF(编辑!AM1310="","",编辑!AM1310)</f>
        <v/>
      </c>
      <c r="AB1310" s="109" t="str">
        <f>IF(编辑!AN1310="","",编辑!AN1310)</f>
        <v/>
      </c>
      <c r="AC1310" s="111" t="str">
        <f>IF(编辑!AO1310="","",编辑!AO1310)</f>
        <v/>
      </c>
    </row>
    <row r="1311" spans="1:29">
      <c r="A1311" s="109">
        <f>IF(编辑!A1311="","",编辑!A1311)</f>
        <v>140578</v>
      </c>
      <c r="B1311" s="109" t="str">
        <f>IF(编辑!B1311="","",编辑!B1311)</f>
        <v>通缉任务</v>
      </c>
      <c r="C1311" s="109">
        <f>IF(编辑!I1311="","",编辑!I1311)</f>
        <v>340</v>
      </c>
      <c r="D1311" s="109">
        <f>IF(编辑!J1311="","",编辑!J1311)</f>
        <v>0</v>
      </c>
      <c r="E1311" s="109" t="str">
        <f>IF(编辑!K1311="","",编辑!K1311)</f>
        <v/>
      </c>
      <c r="F1311" s="109">
        <f>IF(编辑!L1311="","",编辑!L1311)</f>
        <v>3002</v>
      </c>
      <c r="G1311" s="109">
        <f>IF(编辑!N1311="","",编辑!N1311)</f>
        <v>1</v>
      </c>
      <c r="H1311" s="109">
        <f>IF(编辑!O1311="","",编辑!O1311)</f>
        <v>1</v>
      </c>
      <c r="I1311" s="109">
        <f>IF(编辑!P1311="","",编辑!P1311)</f>
        <v>300</v>
      </c>
      <c r="J1311" s="109">
        <f>IF(编辑!Q1311="","",编辑!Q1311)</f>
        <v>3102</v>
      </c>
      <c r="K1311" s="109">
        <f>IF(编辑!S1311="","",编辑!S1311)</f>
        <v>1</v>
      </c>
      <c r="L1311" s="109">
        <f>IF(编辑!T1311="","",编辑!T1311)</f>
        <v>1</v>
      </c>
      <c r="M1311" s="109">
        <f>IF(编辑!U1311="","",编辑!U1311)</f>
        <v>300</v>
      </c>
      <c r="N1311" s="109">
        <f>IF(编辑!V1311="","",编辑!V1311)</f>
        <v>3402</v>
      </c>
      <c r="O1311" s="109">
        <f>IF(编辑!X1311="","",编辑!X1311)</f>
        <v>1</v>
      </c>
      <c r="P1311" s="109">
        <f>IF(编辑!Y1311="","",编辑!Y1311)</f>
        <v>1</v>
      </c>
      <c r="Q1311" s="109">
        <f>IF(编辑!Z1311="","",编辑!Z1311)</f>
        <v>300</v>
      </c>
      <c r="R1311" s="109" t="str">
        <f>IF(编辑!AA1311="","",编辑!AA1311)</f>
        <v/>
      </c>
      <c r="S1311" s="109" t="str">
        <f>IF(编辑!AC1311="","",编辑!AC1311)</f>
        <v/>
      </c>
      <c r="T1311" s="109" t="str">
        <f>IF(编辑!AD1311="","",编辑!AD1311)</f>
        <v/>
      </c>
      <c r="U1311" s="109" t="str">
        <f>IF(编辑!AE1311="","",编辑!AE1311)</f>
        <v/>
      </c>
      <c r="V1311" s="109" t="str">
        <f>IF(编辑!AF1311="","",编辑!AF1311)</f>
        <v/>
      </c>
      <c r="W1311" s="109" t="str">
        <f>IF(编辑!AH1311="","",编辑!AH1311)</f>
        <v/>
      </c>
      <c r="X1311" s="109" t="str">
        <f>IF(编辑!AI1311="","",编辑!AI1311)</f>
        <v/>
      </c>
      <c r="Y1311" s="109" t="str">
        <f>IF(编辑!AJ1311="","",编辑!AJ1311)</f>
        <v/>
      </c>
      <c r="Z1311" s="109" t="str">
        <f>IF(编辑!AK1311="","",编辑!AK1311)</f>
        <v/>
      </c>
      <c r="AA1311" s="109" t="str">
        <f>IF(编辑!AM1311="","",编辑!AM1311)</f>
        <v/>
      </c>
      <c r="AB1311" s="109" t="str">
        <f>IF(编辑!AN1311="","",编辑!AN1311)</f>
        <v/>
      </c>
      <c r="AC1311" s="111" t="str">
        <f>IF(编辑!AO1311="","",编辑!AO1311)</f>
        <v/>
      </c>
    </row>
    <row r="1312" spans="1:29">
      <c r="A1312" s="109">
        <f>IF(编辑!A1312="","",编辑!A1312)</f>
        <v>140579</v>
      </c>
      <c r="B1312" s="109" t="str">
        <f>IF(编辑!B1312="","",编辑!B1312)</f>
        <v>通缉任务</v>
      </c>
      <c r="C1312" s="109">
        <f>IF(编辑!I1312="","",编辑!I1312)</f>
        <v>340</v>
      </c>
      <c r="D1312" s="109">
        <f>IF(编辑!J1312="","",编辑!J1312)</f>
        <v>0</v>
      </c>
      <c r="E1312" s="109" t="str">
        <f>IF(编辑!K1312="","",编辑!K1312)</f>
        <v/>
      </c>
      <c r="F1312" s="109">
        <f>IF(编辑!L1312="","",编辑!L1312)</f>
        <v>3002</v>
      </c>
      <c r="G1312" s="109">
        <f>IF(编辑!N1312="","",编辑!N1312)</f>
        <v>1</v>
      </c>
      <c r="H1312" s="109">
        <f>IF(编辑!O1312="","",编辑!O1312)</f>
        <v>1</v>
      </c>
      <c r="I1312" s="109">
        <f>IF(编辑!P1312="","",编辑!P1312)</f>
        <v>300</v>
      </c>
      <c r="J1312" s="109">
        <f>IF(编辑!Q1312="","",编辑!Q1312)</f>
        <v>3102</v>
      </c>
      <c r="K1312" s="109">
        <f>IF(编辑!S1312="","",编辑!S1312)</f>
        <v>1</v>
      </c>
      <c r="L1312" s="109">
        <f>IF(编辑!T1312="","",编辑!T1312)</f>
        <v>1</v>
      </c>
      <c r="M1312" s="109">
        <f>IF(编辑!U1312="","",编辑!U1312)</f>
        <v>300</v>
      </c>
      <c r="N1312" s="109">
        <f>IF(编辑!V1312="","",编辑!V1312)</f>
        <v>3402</v>
      </c>
      <c r="O1312" s="109">
        <f>IF(编辑!X1312="","",编辑!X1312)</f>
        <v>1</v>
      </c>
      <c r="P1312" s="109">
        <f>IF(编辑!Y1312="","",编辑!Y1312)</f>
        <v>1</v>
      </c>
      <c r="Q1312" s="109">
        <f>IF(编辑!Z1312="","",编辑!Z1312)</f>
        <v>300</v>
      </c>
      <c r="R1312" s="109" t="str">
        <f>IF(编辑!AA1312="","",编辑!AA1312)</f>
        <v/>
      </c>
      <c r="S1312" s="109" t="str">
        <f>IF(编辑!AC1312="","",编辑!AC1312)</f>
        <v/>
      </c>
      <c r="T1312" s="109" t="str">
        <f>IF(编辑!AD1312="","",编辑!AD1312)</f>
        <v/>
      </c>
      <c r="U1312" s="109" t="str">
        <f>IF(编辑!AE1312="","",编辑!AE1312)</f>
        <v/>
      </c>
      <c r="V1312" s="109" t="str">
        <f>IF(编辑!AF1312="","",编辑!AF1312)</f>
        <v/>
      </c>
      <c r="W1312" s="109" t="str">
        <f>IF(编辑!AH1312="","",编辑!AH1312)</f>
        <v/>
      </c>
      <c r="X1312" s="109" t="str">
        <f>IF(编辑!AI1312="","",编辑!AI1312)</f>
        <v/>
      </c>
      <c r="Y1312" s="109" t="str">
        <f>IF(编辑!AJ1312="","",编辑!AJ1312)</f>
        <v/>
      </c>
      <c r="Z1312" s="109" t="str">
        <f>IF(编辑!AK1312="","",编辑!AK1312)</f>
        <v/>
      </c>
      <c r="AA1312" s="109" t="str">
        <f>IF(编辑!AM1312="","",编辑!AM1312)</f>
        <v/>
      </c>
      <c r="AB1312" s="109" t="str">
        <f>IF(编辑!AN1312="","",编辑!AN1312)</f>
        <v/>
      </c>
      <c r="AC1312" s="111" t="str">
        <f>IF(编辑!AO1312="","",编辑!AO1312)</f>
        <v/>
      </c>
    </row>
    <row r="1313" spans="1:29">
      <c r="A1313" s="109">
        <f>IF(编辑!A1313="","",编辑!A1313)</f>
        <v>140580</v>
      </c>
      <c r="B1313" s="109" t="str">
        <f>IF(编辑!B1313="","",编辑!B1313)</f>
        <v>通缉任务</v>
      </c>
      <c r="C1313" s="109">
        <f>IF(编辑!I1313="","",编辑!I1313)</f>
        <v>340</v>
      </c>
      <c r="D1313" s="109">
        <f>IF(编辑!J1313="","",编辑!J1313)</f>
        <v>0</v>
      </c>
      <c r="E1313" s="109" t="str">
        <f>IF(编辑!K1313="","",编辑!K1313)</f>
        <v/>
      </c>
      <c r="F1313" s="109">
        <f>IF(编辑!L1313="","",编辑!L1313)</f>
        <v>3002</v>
      </c>
      <c r="G1313" s="109">
        <f>IF(编辑!N1313="","",编辑!N1313)</f>
        <v>1</v>
      </c>
      <c r="H1313" s="109">
        <f>IF(编辑!O1313="","",编辑!O1313)</f>
        <v>1</v>
      </c>
      <c r="I1313" s="109">
        <f>IF(编辑!P1313="","",编辑!P1313)</f>
        <v>300</v>
      </c>
      <c r="J1313" s="109">
        <f>IF(编辑!Q1313="","",编辑!Q1313)</f>
        <v>3102</v>
      </c>
      <c r="K1313" s="109">
        <f>IF(编辑!S1313="","",编辑!S1313)</f>
        <v>1</v>
      </c>
      <c r="L1313" s="109">
        <f>IF(编辑!T1313="","",编辑!T1313)</f>
        <v>1</v>
      </c>
      <c r="M1313" s="109">
        <f>IF(编辑!U1313="","",编辑!U1313)</f>
        <v>300</v>
      </c>
      <c r="N1313" s="109">
        <f>IF(编辑!V1313="","",编辑!V1313)</f>
        <v>3402</v>
      </c>
      <c r="O1313" s="109">
        <f>IF(编辑!X1313="","",编辑!X1313)</f>
        <v>1</v>
      </c>
      <c r="P1313" s="109">
        <f>IF(编辑!Y1313="","",编辑!Y1313)</f>
        <v>1</v>
      </c>
      <c r="Q1313" s="109">
        <f>IF(编辑!Z1313="","",编辑!Z1313)</f>
        <v>300</v>
      </c>
      <c r="R1313" s="109" t="str">
        <f>IF(编辑!AA1313="","",编辑!AA1313)</f>
        <v/>
      </c>
      <c r="S1313" s="109" t="str">
        <f>IF(编辑!AC1313="","",编辑!AC1313)</f>
        <v/>
      </c>
      <c r="T1313" s="109" t="str">
        <f>IF(编辑!AD1313="","",编辑!AD1313)</f>
        <v/>
      </c>
      <c r="U1313" s="109" t="str">
        <f>IF(编辑!AE1313="","",编辑!AE1313)</f>
        <v/>
      </c>
      <c r="V1313" s="109" t="str">
        <f>IF(编辑!AF1313="","",编辑!AF1313)</f>
        <v/>
      </c>
      <c r="W1313" s="109" t="str">
        <f>IF(编辑!AH1313="","",编辑!AH1313)</f>
        <v/>
      </c>
      <c r="X1313" s="109" t="str">
        <f>IF(编辑!AI1313="","",编辑!AI1313)</f>
        <v/>
      </c>
      <c r="Y1313" s="109" t="str">
        <f>IF(编辑!AJ1313="","",编辑!AJ1313)</f>
        <v/>
      </c>
      <c r="Z1313" s="109" t="str">
        <f>IF(编辑!AK1313="","",编辑!AK1313)</f>
        <v/>
      </c>
      <c r="AA1313" s="109" t="str">
        <f>IF(编辑!AM1313="","",编辑!AM1313)</f>
        <v/>
      </c>
      <c r="AB1313" s="109" t="str">
        <f>IF(编辑!AN1313="","",编辑!AN1313)</f>
        <v/>
      </c>
      <c r="AC1313" s="111" t="str">
        <f>IF(编辑!AO1313="","",编辑!AO1313)</f>
        <v/>
      </c>
    </row>
    <row r="1314" spans="1:29">
      <c r="A1314" s="109">
        <f>IF(编辑!A1314="","",编辑!A1314)</f>
        <v>140581</v>
      </c>
      <c r="B1314" s="109" t="str">
        <f>IF(编辑!B1314="","",编辑!B1314)</f>
        <v>通缉任务</v>
      </c>
      <c r="C1314" s="109">
        <f>IF(编辑!I1314="","",编辑!I1314)</f>
        <v>340</v>
      </c>
      <c r="D1314" s="109">
        <f>IF(编辑!J1314="","",编辑!J1314)</f>
        <v>0</v>
      </c>
      <c r="E1314" s="109" t="str">
        <f>IF(编辑!K1314="","",编辑!K1314)</f>
        <v/>
      </c>
      <c r="F1314" s="109">
        <f>IF(编辑!L1314="","",编辑!L1314)</f>
        <v>3002</v>
      </c>
      <c r="G1314" s="109">
        <f>IF(编辑!N1314="","",编辑!N1314)</f>
        <v>1</v>
      </c>
      <c r="H1314" s="109">
        <f>IF(编辑!O1314="","",编辑!O1314)</f>
        <v>1</v>
      </c>
      <c r="I1314" s="109">
        <f>IF(编辑!P1314="","",编辑!P1314)</f>
        <v>300</v>
      </c>
      <c r="J1314" s="109">
        <f>IF(编辑!Q1314="","",编辑!Q1314)</f>
        <v>3102</v>
      </c>
      <c r="K1314" s="109">
        <f>IF(编辑!S1314="","",编辑!S1314)</f>
        <v>1</v>
      </c>
      <c r="L1314" s="109">
        <f>IF(编辑!T1314="","",编辑!T1314)</f>
        <v>1</v>
      </c>
      <c r="M1314" s="109">
        <f>IF(编辑!U1314="","",编辑!U1314)</f>
        <v>300</v>
      </c>
      <c r="N1314" s="109">
        <f>IF(编辑!V1314="","",编辑!V1314)</f>
        <v>3402</v>
      </c>
      <c r="O1314" s="109">
        <f>IF(编辑!X1314="","",编辑!X1314)</f>
        <v>1</v>
      </c>
      <c r="P1314" s="109">
        <f>IF(编辑!Y1314="","",编辑!Y1314)</f>
        <v>1</v>
      </c>
      <c r="Q1314" s="109">
        <f>IF(编辑!Z1314="","",编辑!Z1314)</f>
        <v>300</v>
      </c>
      <c r="R1314" s="109" t="str">
        <f>IF(编辑!AA1314="","",编辑!AA1314)</f>
        <v/>
      </c>
      <c r="S1314" s="109" t="str">
        <f>IF(编辑!AC1314="","",编辑!AC1314)</f>
        <v/>
      </c>
      <c r="T1314" s="109" t="str">
        <f>IF(编辑!AD1314="","",编辑!AD1314)</f>
        <v/>
      </c>
      <c r="U1314" s="109" t="str">
        <f>IF(编辑!AE1314="","",编辑!AE1314)</f>
        <v/>
      </c>
      <c r="V1314" s="109" t="str">
        <f>IF(编辑!AF1314="","",编辑!AF1314)</f>
        <v/>
      </c>
      <c r="W1314" s="109" t="str">
        <f>IF(编辑!AH1314="","",编辑!AH1314)</f>
        <v/>
      </c>
      <c r="X1314" s="109" t="str">
        <f>IF(编辑!AI1314="","",编辑!AI1314)</f>
        <v/>
      </c>
      <c r="Y1314" s="109" t="str">
        <f>IF(编辑!AJ1314="","",编辑!AJ1314)</f>
        <v/>
      </c>
      <c r="Z1314" s="109" t="str">
        <f>IF(编辑!AK1314="","",编辑!AK1314)</f>
        <v/>
      </c>
      <c r="AA1314" s="109" t="str">
        <f>IF(编辑!AM1314="","",编辑!AM1314)</f>
        <v/>
      </c>
      <c r="AB1314" s="109" t="str">
        <f>IF(编辑!AN1314="","",编辑!AN1314)</f>
        <v/>
      </c>
      <c r="AC1314" s="111" t="str">
        <f>IF(编辑!AO1314="","",编辑!AO1314)</f>
        <v/>
      </c>
    </row>
    <row r="1315" spans="1:29">
      <c r="A1315" s="109">
        <f>IF(编辑!A1315="","",编辑!A1315)</f>
        <v>140582</v>
      </c>
      <c r="B1315" s="109" t="str">
        <f>IF(编辑!B1315="","",编辑!B1315)</f>
        <v>通缉任务</v>
      </c>
      <c r="C1315" s="109">
        <f>IF(编辑!I1315="","",编辑!I1315)</f>
        <v>340</v>
      </c>
      <c r="D1315" s="109">
        <f>IF(编辑!J1315="","",编辑!J1315)</f>
        <v>0</v>
      </c>
      <c r="E1315" s="109" t="str">
        <f>IF(编辑!K1315="","",编辑!K1315)</f>
        <v/>
      </c>
      <c r="F1315" s="109">
        <f>IF(编辑!L1315="","",编辑!L1315)</f>
        <v>3002</v>
      </c>
      <c r="G1315" s="109">
        <f>IF(编辑!N1315="","",编辑!N1315)</f>
        <v>1</v>
      </c>
      <c r="H1315" s="109">
        <f>IF(编辑!O1315="","",编辑!O1315)</f>
        <v>1</v>
      </c>
      <c r="I1315" s="109">
        <f>IF(编辑!P1315="","",编辑!P1315)</f>
        <v>300</v>
      </c>
      <c r="J1315" s="109">
        <f>IF(编辑!Q1315="","",编辑!Q1315)</f>
        <v>3102</v>
      </c>
      <c r="K1315" s="109">
        <f>IF(编辑!S1315="","",编辑!S1315)</f>
        <v>1</v>
      </c>
      <c r="L1315" s="109">
        <f>IF(编辑!T1315="","",编辑!T1315)</f>
        <v>1</v>
      </c>
      <c r="M1315" s="109">
        <f>IF(编辑!U1315="","",编辑!U1315)</f>
        <v>300</v>
      </c>
      <c r="N1315" s="109">
        <f>IF(编辑!V1315="","",编辑!V1315)</f>
        <v>3402</v>
      </c>
      <c r="O1315" s="109">
        <f>IF(编辑!X1315="","",编辑!X1315)</f>
        <v>1</v>
      </c>
      <c r="P1315" s="109">
        <f>IF(编辑!Y1315="","",编辑!Y1315)</f>
        <v>1</v>
      </c>
      <c r="Q1315" s="109">
        <f>IF(编辑!Z1315="","",编辑!Z1315)</f>
        <v>300</v>
      </c>
      <c r="R1315" s="109" t="str">
        <f>IF(编辑!AA1315="","",编辑!AA1315)</f>
        <v/>
      </c>
      <c r="S1315" s="109" t="str">
        <f>IF(编辑!AC1315="","",编辑!AC1315)</f>
        <v/>
      </c>
      <c r="T1315" s="109" t="str">
        <f>IF(编辑!AD1315="","",编辑!AD1315)</f>
        <v/>
      </c>
      <c r="U1315" s="109" t="str">
        <f>IF(编辑!AE1315="","",编辑!AE1315)</f>
        <v/>
      </c>
      <c r="V1315" s="109" t="str">
        <f>IF(编辑!AF1315="","",编辑!AF1315)</f>
        <v/>
      </c>
      <c r="W1315" s="109" t="str">
        <f>IF(编辑!AH1315="","",编辑!AH1315)</f>
        <v/>
      </c>
      <c r="X1315" s="109" t="str">
        <f>IF(编辑!AI1315="","",编辑!AI1315)</f>
        <v/>
      </c>
      <c r="Y1315" s="109" t="str">
        <f>IF(编辑!AJ1315="","",编辑!AJ1315)</f>
        <v/>
      </c>
      <c r="Z1315" s="109" t="str">
        <f>IF(编辑!AK1315="","",编辑!AK1315)</f>
        <v/>
      </c>
      <c r="AA1315" s="109" t="str">
        <f>IF(编辑!AM1315="","",编辑!AM1315)</f>
        <v/>
      </c>
      <c r="AB1315" s="109" t="str">
        <f>IF(编辑!AN1315="","",编辑!AN1315)</f>
        <v/>
      </c>
      <c r="AC1315" s="111" t="str">
        <f>IF(编辑!AO1315="","",编辑!AO1315)</f>
        <v/>
      </c>
    </row>
    <row r="1316" spans="1:29">
      <c r="A1316" s="109">
        <f>IF(编辑!A1316="","",编辑!A1316)</f>
        <v>140583</v>
      </c>
      <c r="B1316" s="109" t="str">
        <f>IF(编辑!B1316="","",编辑!B1316)</f>
        <v>通缉任务</v>
      </c>
      <c r="C1316" s="109">
        <f>IF(编辑!I1316="","",编辑!I1316)</f>
        <v>340</v>
      </c>
      <c r="D1316" s="109">
        <f>IF(编辑!J1316="","",编辑!J1316)</f>
        <v>0</v>
      </c>
      <c r="E1316" s="109" t="str">
        <f>IF(编辑!K1316="","",编辑!K1316)</f>
        <v/>
      </c>
      <c r="F1316" s="109">
        <f>IF(编辑!L1316="","",编辑!L1316)</f>
        <v>3002</v>
      </c>
      <c r="G1316" s="109">
        <f>IF(编辑!N1316="","",编辑!N1316)</f>
        <v>1</v>
      </c>
      <c r="H1316" s="109">
        <f>IF(编辑!O1316="","",编辑!O1316)</f>
        <v>1</v>
      </c>
      <c r="I1316" s="109">
        <f>IF(编辑!P1316="","",编辑!P1316)</f>
        <v>300</v>
      </c>
      <c r="J1316" s="109">
        <f>IF(编辑!Q1316="","",编辑!Q1316)</f>
        <v>3102</v>
      </c>
      <c r="K1316" s="109">
        <f>IF(编辑!S1316="","",编辑!S1316)</f>
        <v>1</v>
      </c>
      <c r="L1316" s="109">
        <f>IF(编辑!T1316="","",编辑!T1316)</f>
        <v>1</v>
      </c>
      <c r="M1316" s="109">
        <f>IF(编辑!U1316="","",编辑!U1316)</f>
        <v>300</v>
      </c>
      <c r="N1316" s="109">
        <f>IF(编辑!V1316="","",编辑!V1316)</f>
        <v>3402</v>
      </c>
      <c r="O1316" s="109">
        <f>IF(编辑!X1316="","",编辑!X1316)</f>
        <v>1</v>
      </c>
      <c r="P1316" s="109">
        <f>IF(编辑!Y1316="","",编辑!Y1316)</f>
        <v>1</v>
      </c>
      <c r="Q1316" s="109">
        <f>IF(编辑!Z1316="","",编辑!Z1316)</f>
        <v>300</v>
      </c>
      <c r="R1316" s="109" t="str">
        <f>IF(编辑!AA1316="","",编辑!AA1316)</f>
        <v/>
      </c>
      <c r="S1316" s="109" t="str">
        <f>IF(编辑!AC1316="","",编辑!AC1316)</f>
        <v/>
      </c>
      <c r="T1316" s="109" t="str">
        <f>IF(编辑!AD1316="","",编辑!AD1316)</f>
        <v/>
      </c>
      <c r="U1316" s="109" t="str">
        <f>IF(编辑!AE1316="","",编辑!AE1316)</f>
        <v/>
      </c>
      <c r="V1316" s="109" t="str">
        <f>IF(编辑!AF1316="","",编辑!AF1316)</f>
        <v/>
      </c>
      <c r="W1316" s="109" t="str">
        <f>IF(编辑!AH1316="","",编辑!AH1316)</f>
        <v/>
      </c>
      <c r="X1316" s="109" t="str">
        <f>IF(编辑!AI1316="","",编辑!AI1316)</f>
        <v/>
      </c>
      <c r="Y1316" s="109" t="str">
        <f>IF(编辑!AJ1316="","",编辑!AJ1316)</f>
        <v/>
      </c>
      <c r="Z1316" s="109" t="str">
        <f>IF(编辑!AK1316="","",编辑!AK1316)</f>
        <v/>
      </c>
      <c r="AA1316" s="109" t="str">
        <f>IF(编辑!AM1316="","",编辑!AM1316)</f>
        <v/>
      </c>
      <c r="AB1316" s="109" t="str">
        <f>IF(编辑!AN1316="","",编辑!AN1316)</f>
        <v/>
      </c>
      <c r="AC1316" s="111" t="str">
        <f>IF(编辑!AO1316="","",编辑!AO1316)</f>
        <v/>
      </c>
    </row>
    <row r="1317" spans="1:29">
      <c r="A1317" s="109">
        <f>IF(编辑!A1317="","",编辑!A1317)</f>
        <v>140584</v>
      </c>
      <c r="B1317" s="109" t="str">
        <f>IF(编辑!B1317="","",编辑!B1317)</f>
        <v>通缉任务</v>
      </c>
      <c r="C1317" s="109">
        <f>IF(编辑!I1317="","",编辑!I1317)</f>
        <v>340</v>
      </c>
      <c r="D1317" s="109">
        <f>IF(编辑!J1317="","",编辑!J1317)</f>
        <v>0</v>
      </c>
      <c r="E1317" s="109" t="str">
        <f>IF(编辑!K1317="","",编辑!K1317)</f>
        <v/>
      </c>
      <c r="F1317" s="109">
        <f>IF(编辑!L1317="","",编辑!L1317)</f>
        <v>3002</v>
      </c>
      <c r="G1317" s="109">
        <f>IF(编辑!N1317="","",编辑!N1317)</f>
        <v>1</v>
      </c>
      <c r="H1317" s="109">
        <f>IF(编辑!O1317="","",编辑!O1317)</f>
        <v>1</v>
      </c>
      <c r="I1317" s="109">
        <f>IF(编辑!P1317="","",编辑!P1317)</f>
        <v>300</v>
      </c>
      <c r="J1317" s="109">
        <f>IF(编辑!Q1317="","",编辑!Q1317)</f>
        <v>3102</v>
      </c>
      <c r="K1317" s="109">
        <f>IF(编辑!S1317="","",编辑!S1317)</f>
        <v>1</v>
      </c>
      <c r="L1317" s="109">
        <f>IF(编辑!T1317="","",编辑!T1317)</f>
        <v>1</v>
      </c>
      <c r="M1317" s="109">
        <f>IF(编辑!U1317="","",编辑!U1317)</f>
        <v>300</v>
      </c>
      <c r="N1317" s="109">
        <f>IF(编辑!V1317="","",编辑!V1317)</f>
        <v>3402</v>
      </c>
      <c r="O1317" s="109">
        <f>IF(编辑!X1317="","",编辑!X1317)</f>
        <v>1</v>
      </c>
      <c r="P1317" s="109">
        <f>IF(编辑!Y1317="","",编辑!Y1317)</f>
        <v>1</v>
      </c>
      <c r="Q1317" s="109">
        <f>IF(编辑!Z1317="","",编辑!Z1317)</f>
        <v>300</v>
      </c>
      <c r="R1317" s="109" t="str">
        <f>IF(编辑!AA1317="","",编辑!AA1317)</f>
        <v/>
      </c>
      <c r="S1317" s="109" t="str">
        <f>IF(编辑!AC1317="","",编辑!AC1317)</f>
        <v/>
      </c>
      <c r="T1317" s="109" t="str">
        <f>IF(编辑!AD1317="","",编辑!AD1317)</f>
        <v/>
      </c>
      <c r="U1317" s="109" t="str">
        <f>IF(编辑!AE1317="","",编辑!AE1317)</f>
        <v/>
      </c>
      <c r="V1317" s="109" t="str">
        <f>IF(编辑!AF1317="","",编辑!AF1317)</f>
        <v/>
      </c>
      <c r="W1317" s="109" t="str">
        <f>IF(编辑!AH1317="","",编辑!AH1317)</f>
        <v/>
      </c>
      <c r="X1317" s="109" t="str">
        <f>IF(编辑!AI1317="","",编辑!AI1317)</f>
        <v/>
      </c>
      <c r="Y1317" s="109" t="str">
        <f>IF(编辑!AJ1317="","",编辑!AJ1317)</f>
        <v/>
      </c>
      <c r="Z1317" s="109" t="str">
        <f>IF(编辑!AK1317="","",编辑!AK1317)</f>
        <v/>
      </c>
      <c r="AA1317" s="109" t="str">
        <f>IF(编辑!AM1317="","",编辑!AM1317)</f>
        <v/>
      </c>
      <c r="AB1317" s="109" t="str">
        <f>IF(编辑!AN1317="","",编辑!AN1317)</f>
        <v/>
      </c>
      <c r="AC1317" s="111" t="str">
        <f>IF(编辑!AO1317="","",编辑!AO1317)</f>
        <v/>
      </c>
    </row>
    <row r="1318" spans="1:29">
      <c r="A1318" s="109">
        <f>IF(编辑!A1318="","",编辑!A1318)</f>
        <v>140585</v>
      </c>
      <c r="B1318" s="109" t="str">
        <f>IF(编辑!B1318="","",编辑!B1318)</f>
        <v>通缉任务</v>
      </c>
      <c r="C1318" s="109">
        <f>IF(编辑!I1318="","",编辑!I1318)</f>
        <v>340</v>
      </c>
      <c r="D1318" s="109">
        <f>IF(编辑!J1318="","",编辑!J1318)</f>
        <v>0</v>
      </c>
      <c r="E1318" s="109" t="str">
        <f>IF(编辑!K1318="","",编辑!K1318)</f>
        <v/>
      </c>
      <c r="F1318" s="109">
        <f>IF(编辑!L1318="","",编辑!L1318)</f>
        <v>3002</v>
      </c>
      <c r="G1318" s="109">
        <f>IF(编辑!N1318="","",编辑!N1318)</f>
        <v>1</v>
      </c>
      <c r="H1318" s="109">
        <f>IF(编辑!O1318="","",编辑!O1318)</f>
        <v>1</v>
      </c>
      <c r="I1318" s="109">
        <f>IF(编辑!P1318="","",编辑!P1318)</f>
        <v>300</v>
      </c>
      <c r="J1318" s="109">
        <f>IF(编辑!Q1318="","",编辑!Q1318)</f>
        <v>3102</v>
      </c>
      <c r="K1318" s="109">
        <f>IF(编辑!S1318="","",编辑!S1318)</f>
        <v>1</v>
      </c>
      <c r="L1318" s="109">
        <f>IF(编辑!T1318="","",编辑!T1318)</f>
        <v>1</v>
      </c>
      <c r="M1318" s="109">
        <f>IF(编辑!U1318="","",编辑!U1318)</f>
        <v>300</v>
      </c>
      <c r="N1318" s="109">
        <f>IF(编辑!V1318="","",编辑!V1318)</f>
        <v>3402</v>
      </c>
      <c r="O1318" s="109">
        <f>IF(编辑!X1318="","",编辑!X1318)</f>
        <v>1</v>
      </c>
      <c r="P1318" s="109">
        <f>IF(编辑!Y1318="","",编辑!Y1318)</f>
        <v>1</v>
      </c>
      <c r="Q1318" s="109">
        <f>IF(编辑!Z1318="","",编辑!Z1318)</f>
        <v>300</v>
      </c>
      <c r="R1318" s="109" t="str">
        <f>IF(编辑!AA1318="","",编辑!AA1318)</f>
        <v/>
      </c>
      <c r="S1318" s="109" t="str">
        <f>IF(编辑!AC1318="","",编辑!AC1318)</f>
        <v/>
      </c>
      <c r="T1318" s="109" t="str">
        <f>IF(编辑!AD1318="","",编辑!AD1318)</f>
        <v/>
      </c>
      <c r="U1318" s="109" t="str">
        <f>IF(编辑!AE1318="","",编辑!AE1318)</f>
        <v/>
      </c>
      <c r="V1318" s="109" t="str">
        <f>IF(编辑!AF1318="","",编辑!AF1318)</f>
        <v/>
      </c>
      <c r="W1318" s="109" t="str">
        <f>IF(编辑!AH1318="","",编辑!AH1318)</f>
        <v/>
      </c>
      <c r="X1318" s="109" t="str">
        <f>IF(编辑!AI1318="","",编辑!AI1318)</f>
        <v/>
      </c>
      <c r="Y1318" s="109" t="str">
        <f>IF(编辑!AJ1318="","",编辑!AJ1318)</f>
        <v/>
      </c>
      <c r="Z1318" s="109" t="str">
        <f>IF(编辑!AK1318="","",编辑!AK1318)</f>
        <v/>
      </c>
      <c r="AA1318" s="109" t="str">
        <f>IF(编辑!AM1318="","",编辑!AM1318)</f>
        <v/>
      </c>
      <c r="AB1318" s="109" t="str">
        <f>IF(编辑!AN1318="","",编辑!AN1318)</f>
        <v/>
      </c>
      <c r="AC1318" s="111" t="str">
        <f>IF(编辑!AO1318="","",编辑!AO1318)</f>
        <v/>
      </c>
    </row>
    <row r="1319" spans="1:29">
      <c r="A1319" s="109">
        <f>IF(编辑!A1319="","",编辑!A1319)</f>
        <v>140586</v>
      </c>
      <c r="B1319" s="109" t="str">
        <f>IF(编辑!B1319="","",编辑!B1319)</f>
        <v>通缉任务</v>
      </c>
      <c r="C1319" s="109">
        <f>IF(编辑!I1319="","",编辑!I1319)</f>
        <v>480</v>
      </c>
      <c r="D1319" s="109">
        <f>IF(编辑!J1319="","",编辑!J1319)</f>
        <v>0</v>
      </c>
      <c r="E1319" s="109" t="str">
        <f>IF(编辑!K1319="","",编辑!K1319)</f>
        <v/>
      </c>
      <c r="F1319" s="109">
        <f>IF(编辑!L1319="","",编辑!L1319)</f>
        <v>3003</v>
      </c>
      <c r="G1319" s="109">
        <f>IF(编辑!N1319="","",编辑!N1319)</f>
        <v>1</v>
      </c>
      <c r="H1319" s="109">
        <f>IF(编辑!O1319="","",编辑!O1319)</f>
        <v>1</v>
      </c>
      <c r="I1319" s="109">
        <f>IF(编辑!P1319="","",编辑!P1319)</f>
        <v>200</v>
      </c>
      <c r="J1319" s="109">
        <f>IF(编辑!Q1319="","",编辑!Q1319)</f>
        <v>3103</v>
      </c>
      <c r="K1319" s="109">
        <f>IF(编辑!S1319="","",编辑!S1319)</f>
        <v>1</v>
      </c>
      <c r="L1319" s="109">
        <f>IF(编辑!T1319="","",编辑!T1319)</f>
        <v>1</v>
      </c>
      <c r="M1319" s="109">
        <f>IF(编辑!U1319="","",编辑!U1319)</f>
        <v>200</v>
      </c>
      <c r="N1319" s="109">
        <f>IF(编辑!V1319="","",编辑!V1319)</f>
        <v>3403</v>
      </c>
      <c r="O1319" s="109">
        <f>IF(编辑!X1319="","",编辑!X1319)</f>
        <v>1</v>
      </c>
      <c r="P1319" s="109">
        <f>IF(编辑!Y1319="","",编辑!Y1319)</f>
        <v>1</v>
      </c>
      <c r="Q1319" s="109">
        <f>IF(编辑!Z1319="","",编辑!Z1319)</f>
        <v>200</v>
      </c>
      <c r="R1319" s="109" t="str">
        <f>IF(编辑!AA1319="","",编辑!AA1319)</f>
        <v/>
      </c>
      <c r="S1319" s="109" t="str">
        <f>IF(编辑!AC1319="","",编辑!AC1319)</f>
        <v/>
      </c>
      <c r="T1319" s="109" t="str">
        <f>IF(编辑!AD1319="","",编辑!AD1319)</f>
        <v/>
      </c>
      <c r="U1319" s="109" t="str">
        <f>IF(编辑!AE1319="","",编辑!AE1319)</f>
        <v/>
      </c>
      <c r="V1319" s="109" t="str">
        <f>IF(编辑!AF1319="","",编辑!AF1319)</f>
        <v/>
      </c>
      <c r="W1319" s="109" t="str">
        <f>IF(编辑!AH1319="","",编辑!AH1319)</f>
        <v/>
      </c>
      <c r="X1319" s="109" t="str">
        <f>IF(编辑!AI1319="","",编辑!AI1319)</f>
        <v/>
      </c>
      <c r="Y1319" s="109" t="str">
        <f>IF(编辑!AJ1319="","",编辑!AJ1319)</f>
        <v/>
      </c>
      <c r="Z1319" s="109" t="str">
        <f>IF(编辑!AK1319="","",编辑!AK1319)</f>
        <v/>
      </c>
      <c r="AA1319" s="109" t="str">
        <f>IF(编辑!AM1319="","",编辑!AM1319)</f>
        <v/>
      </c>
      <c r="AB1319" s="109" t="str">
        <f>IF(编辑!AN1319="","",编辑!AN1319)</f>
        <v/>
      </c>
      <c r="AC1319" s="111" t="str">
        <f>IF(编辑!AO1319="","",编辑!AO1319)</f>
        <v/>
      </c>
    </row>
    <row r="1320" spans="1:29">
      <c r="A1320" s="109">
        <f>IF(编辑!A1320="","",编辑!A1320)</f>
        <v>140587</v>
      </c>
      <c r="B1320" s="109" t="str">
        <f>IF(编辑!B1320="","",编辑!B1320)</f>
        <v>通缉任务</v>
      </c>
      <c r="C1320" s="109">
        <f>IF(编辑!I1320="","",编辑!I1320)</f>
        <v>480</v>
      </c>
      <c r="D1320" s="109">
        <f>IF(编辑!J1320="","",编辑!J1320)</f>
        <v>0</v>
      </c>
      <c r="E1320" s="109" t="str">
        <f>IF(编辑!K1320="","",编辑!K1320)</f>
        <v/>
      </c>
      <c r="F1320" s="109">
        <f>IF(编辑!L1320="","",编辑!L1320)</f>
        <v>3003</v>
      </c>
      <c r="G1320" s="109">
        <f>IF(编辑!N1320="","",编辑!N1320)</f>
        <v>1</v>
      </c>
      <c r="H1320" s="109">
        <f>IF(编辑!O1320="","",编辑!O1320)</f>
        <v>1</v>
      </c>
      <c r="I1320" s="109">
        <f>IF(编辑!P1320="","",编辑!P1320)</f>
        <v>200</v>
      </c>
      <c r="J1320" s="109">
        <f>IF(编辑!Q1320="","",编辑!Q1320)</f>
        <v>3103</v>
      </c>
      <c r="K1320" s="109">
        <f>IF(编辑!S1320="","",编辑!S1320)</f>
        <v>1</v>
      </c>
      <c r="L1320" s="109">
        <f>IF(编辑!T1320="","",编辑!T1320)</f>
        <v>1</v>
      </c>
      <c r="M1320" s="109">
        <f>IF(编辑!U1320="","",编辑!U1320)</f>
        <v>200</v>
      </c>
      <c r="N1320" s="109">
        <f>IF(编辑!V1320="","",编辑!V1320)</f>
        <v>3403</v>
      </c>
      <c r="O1320" s="109">
        <f>IF(编辑!X1320="","",编辑!X1320)</f>
        <v>1</v>
      </c>
      <c r="P1320" s="109">
        <f>IF(编辑!Y1320="","",编辑!Y1320)</f>
        <v>1</v>
      </c>
      <c r="Q1320" s="109">
        <f>IF(编辑!Z1320="","",编辑!Z1320)</f>
        <v>200</v>
      </c>
      <c r="R1320" s="109" t="str">
        <f>IF(编辑!AA1320="","",编辑!AA1320)</f>
        <v/>
      </c>
      <c r="S1320" s="109" t="str">
        <f>IF(编辑!AC1320="","",编辑!AC1320)</f>
        <v/>
      </c>
      <c r="T1320" s="109" t="str">
        <f>IF(编辑!AD1320="","",编辑!AD1320)</f>
        <v/>
      </c>
      <c r="U1320" s="109" t="str">
        <f>IF(编辑!AE1320="","",编辑!AE1320)</f>
        <v/>
      </c>
      <c r="V1320" s="109" t="str">
        <f>IF(编辑!AF1320="","",编辑!AF1320)</f>
        <v/>
      </c>
      <c r="W1320" s="109" t="str">
        <f>IF(编辑!AH1320="","",编辑!AH1320)</f>
        <v/>
      </c>
      <c r="X1320" s="109" t="str">
        <f>IF(编辑!AI1320="","",编辑!AI1320)</f>
        <v/>
      </c>
      <c r="Y1320" s="109" t="str">
        <f>IF(编辑!AJ1320="","",编辑!AJ1320)</f>
        <v/>
      </c>
      <c r="Z1320" s="109" t="str">
        <f>IF(编辑!AK1320="","",编辑!AK1320)</f>
        <v/>
      </c>
      <c r="AA1320" s="109" t="str">
        <f>IF(编辑!AM1320="","",编辑!AM1320)</f>
        <v/>
      </c>
      <c r="AB1320" s="109" t="str">
        <f>IF(编辑!AN1320="","",编辑!AN1320)</f>
        <v/>
      </c>
      <c r="AC1320" s="111" t="str">
        <f>IF(编辑!AO1320="","",编辑!AO1320)</f>
        <v/>
      </c>
    </row>
    <row r="1321" spans="1:29">
      <c r="A1321" s="109">
        <f>IF(编辑!A1321="","",编辑!A1321)</f>
        <v>140588</v>
      </c>
      <c r="B1321" s="109" t="str">
        <f>IF(编辑!B1321="","",编辑!B1321)</f>
        <v>通缉任务</v>
      </c>
      <c r="C1321" s="109">
        <f>IF(编辑!I1321="","",编辑!I1321)</f>
        <v>480</v>
      </c>
      <c r="D1321" s="109">
        <f>IF(编辑!J1321="","",编辑!J1321)</f>
        <v>0</v>
      </c>
      <c r="E1321" s="109" t="str">
        <f>IF(编辑!K1321="","",编辑!K1321)</f>
        <v/>
      </c>
      <c r="F1321" s="109">
        <f>IF(编辑!L1321="","",编辑!L1321)</f>
        <v>3003</v>
      </c>
      <c r="G1321" s="109">
        <f>IF(编辑!N1321="","",编辑!N1321)</f>
        <v>1</v>
      </c>
      <c r="H1321" s="109">
        <f>IF(编辑!O1321="","",编辑!O1321)</f>
        <v>1</v>
      </c>
      <c r="I1321" s="109">
        <f>IF(编辑!P1321="","",编辑!P1321)</f>
        <v>200</v>
      </c>
      <c r="J1321" s="109">
        <f>IF(编辑!Q1321="","",编辑!Q1321)</f>
        <v>3103</v>
      </c>
      <c r="K1321" s="109">
        <f>IF(编辑!S1321="","",编辑!S1321)</f>
        <v>1</v>
      </c>
      <c r="L1321" s="109">
        <f>IF(编辑!T1321="","",编辑!T1321)</f>
        <v>1</v>
      </c>
      <c r="M1321" s="109">
        <f>IF(编辑!U1321="","",编辑!U1321)</f>
        <v>200</v>
      </c>
      <c r="N1321" s="109">
        <f>IF(编辑!V1321="","",编辑!V1321)</f>
        <v>3403</v>
      </c>
      <c r="O1321" s="109">
        <f>IF(编辑!X1321="","",编辑!X1321)</f>
        <v>1</v>
      </c>
      <c r="P1321" s="109">
        <f>IF(编辑!Y1321="","",编辑!Y1321)</f>
        <v>1</v>
      </c>
      <c r="Q1321" s="109">
        <f>IF(编辑!Z1321="","",编辑!Z1321)</f>
        <v>200</v>
      </c>
      <c r="R1321" s="109" t="str">
        <f>IF(编辑!AA1321="","",编辑!AA1321)</f>
        <v/>
      </c>
      <c r="S1321" s="109" t="str">
        <f>IF(编辑!AC1321="","",编辑!AC1321)</f>
        <v/>
      </c>
      <c r="T1321" s="109" t="str">
        <f>IF(编辑!AD1321="","",编辑!AD1321)</f>
        <v/>
      </c>
      <c r="U1321" s="109" t="str">
        <f>IF(编辑!AE1321="","",编辑!AE1321)</f>
        <v/>
      </c>
      <c r="V1321" s="109" t="str">
        <f>IF(编辑!AF1321="","",编辑!AF1321)</f>
        <v/>
      </c>
      <c r="W1321" s="109" t="str">
        <f>IF(编辑!AH1321="","",编辑!AH1321)</f>
        <v/>
      </c>
      <c r="X1321" s="109" t="str">
        <f>IF(编辑!AI1321="","",编辑!AI1321)</f>
        <v/>
      </c>
      <c r="Y1321" s="109" t="str">
        <f>IF(编辑!AJ1321="","",编辑!AJ1321)</f>
        <v/>
      </c>
      <c r="Z1321" s="109" t="str">
        <f>IF(编辑!AK1321="","",编辑!AK1321)</f>
        <v/>
      </c>
      <c r="AA1321" s="109" t="str">
        <f>IF(编辑!AM1321="","",编辑!AM1321)</f>
        <v/>
      </c>
      <c r="AB1321" s="109" t="str">
        <f>IF(编辑!AN1321="","",编辑!AN1321)</f>
        <v/>
      </c>
      <c r="AC1321" s="111" t="str">
        <f>IF(编辑!AO1321="","",编辑!AO1321)</f>
        <v/>
      </c>
    </row>
    <row r="1322" spans="1:29">
      <c r="A1322" s="109">
        <f>IF(编辑!A1322="","",编辑!A1322)</f>
        <v>140589</v>
      </c>
      <c r="B1322" s="109" t="str">
        <f>IF(编辑!B1322="","",编辑!B1322)</f>
        <v>通缉任务</v>
      </c>
      <c r="C1322" s="109">
        <f>IF(编辑!I1322="","",编辑!I1322)</f>
        <v>480</v>
      </c>
      <c r="D1322" s="109">
        <f>IF(编辑!J1322="","",编辑!J1322)</f>
        <v>0</v>
      </c>
      <c r="E1322" s="109" t="str">
        <f>IF(编辑!K1322="","",编辑!K1322)</f>
        <v/>
      </c>
      <c r="F1322" s="109">
        <f>IF(编辑!L1322="","",编辑!L1322)</f>
        <v>3003</v>
      </c>
      <c r="G1322" s="109">
        <f>IF(编辑!N1322="","",编辑!N1322)</f>
        <v>1</v>
      </c>
      <c r="H1322" s="109">
        <f>IF(编辑!O1322="","",编辑!O1322)</f>
        <v>1</v>
      </c>
      <c r="I1322" s="109">
        <f>IF(编辑!P1322="","",编辑!P1322)</f>
        <v>200</v>
      </c>
      <c r="J1322" s="109">
        <f>IF(编辑!Q1322="","",编辑!Q1322)</f>
        <v>3103</v>
      </c>
      <c r="K1322" s="109">
        <f>IF(编辑!S1322="","",编辑!S1322)</f>
        <v>1</v>
      </c>
      <c r="L1322" s="109">
        <f>IF(编辑!T1322="","",编辑!T1322)</f>
        <v>1</v>
      </c>
      <c r="M1322" s="109">
        <f>IF(编辑!U1322="","",编辑!U1322)</f>
        <v>200</v>
      </c>
      <c r="N1322" s="109">
        <f>IF(编辑!V1322="","",编辑!V1322)</f>
        <v>3403</v>
      </c>
      <c r="O1322" s="109">
        <f>IF(编辑!X1322="","",编辑!X1322)</f>
        <v>1</v>
      </c>
      <c r="P1322" s="109">
        <f>IF(编辑!Y1322="","",编辑!Y1322)</f>
        <v>1</v>
      </c>
      <c r="Q1322" s="109">
        <f>IF(编辑!Z1322="","",编辑!Z1322)</f>
        <v>200</v>
      </c>
      <c r="R1322" s="109" t="str">
        <f>IF(编辑!AA1322="","",编辑!AA1322)</f>
        <v/>
      </c>
      <c r="S1322" s="109" t="str">
        <f>IF(编辑!AC1322="","",编辑!AC1322)</f>
        <v/>
      </c>
      <c r="T1322" s="109" t="str">
        <f>IF(编辑!AD1322="","",编辑!AD1322)</f>
        <v/>
      </c>
      <c r="U1322" s="109" t="str">
        <f>IF(编辑!AE1322="","",编辑!AE1322)</f>
        <v/>
      </c>
      <c r="V1322" s="109" t="str">
        <f>IF(编辑!AF1322="","",编辑!AF1322)</f>
        <v/>
      </c>
      <c r="W1322" s="109" t="str">
        <f>IF(编辑!AH1322="","",编辑!AH1322)</f>
        <v/>
      </c>
      <c r="X1322" s="109" t="str">
        <f>IF(编辑!AI1322="","",编辑!AI1322)</f>
        <v/>
      </c>
      <c r="Y1322" s="109" t="str">
        <f>IF(编辑!AJ1322="","",编辑!AJ1322)</f>
        <v/>
      </c>
      <c r="Z1322" s="109" t="str">
        <f>IF(编辑!AK1322="","",编辑!AK1322)</f>
        <v/>
      </c>
      <c r="AA1322" s="109" t="str">
        <f>IF(编辑!AM1322="","",编辑!AM1322)</f>
        <v/>
      </c>
      <c r="AB1322" s="109" t="str">
        <f>IF(编辑!AN1322="","",编辑!AN1322)</f>
        <v/>
      </c>
      <c r="AC1322" s="111" t="str">
        <f>IF(编辑!AO1322="","",编辑!AO1322)</f>
        <v/>
      </c>
    </row>
    <row r="1323" spans="1:29">
      <c r="A1323" s="109">
        <f>IF(编辑!A1323="","",编辑!A1323)</f>
        <v>140590</v>
      </c>
      <c r="B1323" s="109" t="str">
        <f>IF(编辑!B1323="","",编辑!B1323)</f>
        <v>通缉任务</v>
      </c>
      <c r="C1323" s="109">
        <f>IF(编辑!I1323="","",编辑!I1323)</f>
        <v>480</v>
      </c>
      <c r="D1323" s="109">
        <f>IF(编辑!J1323="","",编辑!J1323)</f>
        <v>0</v>
      </c>
      <c r="E1323" s="109" t="str">
        <f>IF(编辑!K1323="","",编辑!K1323)</f>
        <v/>
      </c>
      <c r="F1323" s="109">
        <f>IF(编辑!L1323="","",编辑!L1323)</f>
        <v>3003</v>
      </c>
      <c r="G1323" s="109">
        <f>IF(编辑!N1323="","",编辑!N1323)</f>
        <v>1</v>
      </c>
      <c r="H1323" s="109">
        <f>IF(编辑!O1323="","",编辑!O1323)</f>
        <v>1</v>
      </c>
      <c r="I1323" s="109">
        <f>IF(编辑!P1323="","",编辑!P1323)</f>
        <v>200</v>
      </c>
      <c r="J1323" s="109">
        <f>IF(编辑!Q1323="","",编辑!Q1323)</f>
        <v>3103</v>
      </c>
      <c r="K1323" s="109">
        <f>IF(编辑!S1323="","",编辑!S1323)</f>
        <v>1</v>
      </c>
      <c r="L1323" s="109">
        <f>IF(编辑!T1323="","",编辑!T1323)</f>
        <v>1</v>
      </c>
      <c r="M1323" s="109">
        <f>IF(编辑!U1323="","",编辑!U1323)</f>
        <v>200</v>
      </c>
      <c r="N1323" s="109">
        <f>IF(编辑!V1323="","",编辑!V1323)</f>
        <v>3403</v>
      </c>
      <c r="O1323" s="109">
        <f>IF(编辑!X1323="","",编辑!X1323)</f>
        <v>1</v>
      </c>
      <c r="P1323" s="109">
        <f>IF(编辑!Y1323="","",编辑!Y1323)</f>
        <v>1</v>
      </c>
      <c r="Q1323" s="109">
        <f>IF(编辑!Z1323="","",编辑!Z1323)</f>
        <v>200</v>
      </c>
      <c r="R1323" s="109" t="str">
        <f>IF(编辑!AA1323="","",编辑!AA1323)</f>
        <v/>
      </c>
      <c r="S1323" s="109" t="str">
        <f>IF(编辑!AC1323="","",编辑!AC1323)</f>
        <v/>
      </c>
      <c r="T1323" s="109" t="str">
        <f>IF(编辑!AD1323="","",编辑!AD1323)</f>
        <v/>
      </c>
      <c r="U1323" s="109" t="str">
        <f>IF(编辑!AE1323="","",编辑!AE1323)</f>
        <v/>
      </c>
      <c r="V1323" s="109" t="str">
        <f>IF(编辑!AF1323="","",编辑!AF1323)</f>
        <v/>
      </c>
      <c r="W1323" s="109" t="str">
        <f>IF(编辑!AH1323="","",编辑!AH1323)</f>
        <v/>
      </c>
      <c r="X1323" s="109" t="str">
        <f>IF(编辑!AI1323="","",编辑!AI1323)</f>
        <v/>
      </c>
      <c r="Y1323" s="109" t="str">
        <f>IF(编辑!AJ1323="","",编辑!AJ1323)</f>
        <v/>
      </c>
      <c r="Z1323" s="109" t="str">
        <f>IF(编辑!AK1323="","",编辑!AK1323)</f>
        <v/>
      </c>
      <c r="AA1323" s="109" t="str">
        <f>IF(编辑!AM1323="","",编辑!AM1323)</f>
        <v/>
      </c>
      <c r="AB1323" s="109" t="str">
        <f>IF(编辑!AN1323="","",编辑!AN1323)</f>
        <v/>
      </c>
      <c r="AC1323" s="111" t="str">
        <f>IF(编辑!AO1323="","",编辑!AO1323)</f>
        <v/>
      </c>
    </row>
    <row r="1324" spans="1:29">
      <c r="A1324" s="109">
        <f>IF(编辑!A1324="","",编辑!A1324)</f>
        <v>140591</v>
      </c>
      <c r="B1324" s="109" t="str">
        <f>IF(编辑!B1324="","",编辑!B1324)</f>
        <v>通缉任务</v>
      </c>
      <c r="C1324" s="109">
        <f>IF(编辑!I1324="","",编辑!I1324)</f>
        <v>480</v>
      </c>
      <c r="D1324" s="109">
        <f>IF(编辑!J1324="","",编辑!J1324)</f>
        <v>0</v>
      </c>
      <c r="E1324" s="109" t="str">
        <f>IF(编辑!K1324="","",编辑!K1324)</f>
        <v/>
      </c>
      <c r="F1324" s="109">
        <f>IF(编辑!L1324="","",编辑!L1324)</f>
        <v>3003</v>
      </c>
      <c r="G1324" s="109">
        <f>IF(编辑!N1324="","",编辑!N1324)</f>
        <v>1</v>
      </c>
      <c r="H1324" s="109">
        <f>IF(编辑!O1324="","",编辑!O1324)</f>
        <v>1</v>
      </c>
      <c r="I1324" s="109">
        <f>IF(编辑!P1324="","",编辑!P1324)</f>
        <v>200</v>
      </c>
      <c r="J1324" s="109">
        <f>IF(编辑!Q1324="","",编辑!Q1324)</f>
        <v>3103</v>
      </c>
      <c r="K1324" s="109">
        <f>IF(编辑!S1324="","",编辑!S1324)</f>
        <v>1</v>
      </c>
      <c r="L1324" s="109">
        <f>IF(编辑!T1324="","",编辑!T1324)</f>
        <v>1</v>
      </c>
      <c r="M1324" s="109">
        <f>IF(编辑!U1324="","",编辑!U1324)</f>
        <v>200</v>
      </c>
      <c r="N1324" s="109">
        <f>IF(编辑!V1324="","",编辑!V1324)</f>
        <v>3403</v>
      </c>
      <c r="O1324" s="109">
        <f>IF(编辑!X1324="","",编辑!X1324)</f>
        <v>1</v>
      </c>
      <c r="P1324" s="109">
        <f>IF(编辑!Y1324="","",编辑!Y1324)</f>
        <v>1</v>
      </c>
      <c r="Q1324" s="109">
        <f>IF(编辑!Z1324="","",编辑!Z1324)</f>
        <v>200</v>
      </c>
      <c r="R1324" s="109" t="str">
        <f>IF(编辑!AA1324="","",编辑!AA1324)</f>
        <v/>
      </c>
      <c r="S1324" s="109" t="str">
        <f>IF(编辑!AC1324="","",编辑!AC1324)</f>
        <v/>
      </c>
      <c r="T1324" s="109" t="str">
        <f>IF(编辑!AD1324="","",编辑!AD1324)</f>
        <v/>
      </c>
      <c r="U1324" s="109" t="str">
        <f>IF(编辑!AE1324="","",编辑!AE1324)</f>
        <v/>
      </c>
      <c r="V1324" s="109" t="str">
        <f>IF(编辑!AF1324="","",编辑!AF1324)</f>
        <v/>
      </c>
      <c r="W1324" s="109" t="str">
        <f>IF(编辑!AH1324="","",编辑!AH1324)</f>
        <v/>
      </c>
      <c r="X1324" s="109" t="str">
        <f>IF(编辑!AI1324="","",编辑!AI1324)</f>
        <v/>
      </c>
      <c r="Y1324" s="109" t="str">
        <f>IF(编辑!AJ1324="","",编辑!AJ1324)</f>
        <v/>
      </c>
      <c r="Z1324" s="109" t="str">
        <f>IF(编辑!AK1324="","",编辑!AK1324)</f>
        <v/>
      </c>
      <c r="AA1324" s="109" t="str">
        <f>IF(编辑!AM1324="","",编辑!AM1324)</f>
        <v/>
      </c>
      <c r="AB1324" s="109" t="str">
        <f>IF(编辑!AN1324="","",编辑!AN1324)</f>
        <v/>
      </c>
      <c r="AC1324" s="111" t="str">
        <f>IF(编辑!AO1324="","",编辑!AO1324)</f>
        <v/>
      </c>
    </row>
    <row r="1325" spans="1:29">
      <c r="A1325" s="109">
        <f>IF(编辑!A1325="","",编辑!A1325)</f>
        <v>140592</v>
      </c>
      <c r="B1325" s="109" t="str">
        <f>IF(编辑!B1325="","",编辑!B1325)</f>
        <v>通缉任务</v>
      </c>
      <c r="C1325" s="109">
        <f>IF(编辑!I1325="","",编辑!I1325)</f>
        <v>480</v>
      </c>
      <c r="D1325" s="109">
        <f>IF(编辑!J1325="","",编辑!J1325)</f>
        <v>0</v>
      </c>
      <c r="E1325" s="109" t="str">
        <f>IF(编辑!K1325="","",编辑!K1325)</f>
        <v/>
      </c>
      <c r="F1325" s="109">
        <f>IF(编辑!L1325="","",编辑!L1325)</f>
        <v>3003</v>
      </c>
      <c r="G1325" s="109">
        <f>IF(编辑!N1325="","",编辑!N1325)</f>
        <v>1</v>
      </c>
      <c r="H1325" s="109">
        <f>IF(编辑!O1325="","",编辑!O1325)</f>
        <v>1</v>
      </c>
      <c r="I1325" s="109">
        <f>IF(编辑!P1325="","",编辑!P1325)</f>
        <v>200</v>
      </c>
      <c r="J1325" s="109">
        <f>IF(编辑!Q1325="","",编辑!Q1325)</f>
        <v>3103</v>
      </c>
      <c r="K1325" s="109">
        <f>IF(编辑!S1325="","",编辑!S1325)</f>
        <v>1</v>
      </c>
      <c r="L1325" s="109">
        <f>IF(编辑!T1325="","",编辑!T1325)</f>
        <v>1</v>
      </c>
      <c r="M1325" s="109">
        <f>IF(编辑!U1325="","",编辑!U1325)</f>
        <v>200</v>
      </c>
      <c r="N1325" s="109">
        <f>IF(编辑!V1325="","",编辑!V1325)</f>
        <v>3403</v>
      </c>
      <c r="O1325" s="109">
        <f>IF(编辑!X1325="","",编辑!X1325)</f>
        <v>1</v>
      </c>
      <c r="P1325" s="109">
        <f>IF(编辑!Y1325="","",编辑!Y1325)</f>
        <v>1</v>
      </c>
      <c r="Q1325" s="109">
        <f>IF(编辑!Z1325="","",编辑!Z1325)</f>
        <v>200</v>
      </c>
      <c r="R1325" s="109" t="str">
        <f>IF(编辑!AA1325="","",编辑!AA1325)</f>
        <v/>
      </c>
      <c r="S1325" s="109" t="str">
        <f>IF(编辑!AC1325="","",编辑!AC1325)</f>
        <v/>
      </c>
      <c r="T1325" s="109" t="str">
        <f>IF(编辑!AD1325="","",编辑!AD1325)</f>
        <v/>
      </c>
      <c r="U1325" s="109" t="str">
        <f>IF(编辑!AE1325="","",编辑!AE1325)</f>
        <v/>
      </c>
      <c r="V1325" s="109" t="str">
        <f>IF(编辑!AF1325="","",编辑!AF1325)</f>
        <v/>
      </c>
      <c r="W1325" s="109" t="str">
        <f>IF(编辑!AH1325="","",编辑!AH1325)</f>
        <v/>
      </c>
      <c r="X1325" s="109" t="str">
        <f>IF(编辑!AI1325="","",编辑!AI1325)</f>
        <v/>
      </c>
      <c r="Y1325" s="109" t="str">
        <f>IF(编辑!AJ1325="","",编辑!AJ1325)</f>
        <v/>
      </c>
      <c r="Z1325" s="109" t="str">
        <f>IF(编辑!AK1325="","",编辑!AK1325)</f>
        <v/>
      </c>
      <c r="AA1325" s="109" t="str">
        <f>IF(编辑!AM1325="","",编辑!AM1325)</f>
        <v/>
      </c>
      <c r="AB1325" s="109" t="str">
        <f>IF(编辑!AN1325="","",编辑!AN1325)</f>
        <v/>
      </c>
      <c r="AC1325" s="111" t="str">
        <f>IF(编辑!AO1325="","",编辑!AO1325)</f>
        <v/>
      </c>
    </row>
    <row r="1326" spans="1:29">
      <c r="A1326" s="109">
        <f>IF(编辑!A1326="","",编辑!A1326)</f>
        <v>140593</v>
      </c>
      <c r="B1326" s="109" t="str">
        <f>IF(编辑!B1326="","",编辑!B1326)</f>
        <v>通缉任务</v>
      </c>
      <c r="C1326" s="109">
        <f>IF(编辑!I1326="","",编辑!I1326)</f>
        <v>480</v>
      </c>
      <c r="D1326" s="109">
        <f>IF(编辑!J1326="","",编辑!J1326)</f>
        <v>0</v>
      </c>
      <c r="E1326" s="109" t="str">
        <f>IF(编辑!K1326="","",编辑!K1326)</f>
        <v/>
      </c>
      <c r="F1326" s="109">
        <f>IF(编辑!L1326="","",编辑!L1326)</f>
        <v>3003</v>
      </c>
      <c r="G1326" s="109">
        <f>IF(编辑!N1326="","",编辑!N1326)</f>
        <v>1</v>
      </c>
      <c r="H1326" s="109">
        <f>IF(编辑!O1326="","",编辑!O1326)</f>
        <v>1</v>
      </c>
      <c r="I1326" s="109">
        <f>IF(编辑!P1326="","",编辑!P1326)</f>
        <v>200</v>
      </c>
      <c r="J1326" s="109">
        <f>IF(编辑!Q1326="","",编辑!Q1326)</f>
        <v>3103</v>
      </c>
      <c r="K1326" s="109">
        <f>IF(编辑!S1326="","",编辑!S1326)</f>
        <v>1</v>
      </c>
      <c r="L1326" s="109">
        <f>IF(编辑!T1326="","",编辑!T1326)</f>
        <v>1</v>
      </c>
      <c r="M1326" s="109">
        <f>IF(编辑!U1326="","",编辑!U1326)</f>
        <v>200</v>
      </c>
      <c r="N1326" s="109">
        <f>IF(编辑!V1326="","",编辑!V1326)</f>
        <v>3403</v>
      </c>
      <c r="O1326" s="109">
        <f>IF(编辑!X1326="","",编辑!X1326)</f>
        <v>1</v>
      </c>
      <c r="P1326" s="109">
        <f>IF(编辑!Y1326="","",编辑!Y1326)</f>
        <v>1</v>
      </c>
      <c r="Q1326" s="109">
        <f>IF(编辑!Z1326="","",编辑!Z1326)</f>
        <v>200</v>
      </c>
      <c r="R1326" s="109" t="str">
        <f>IF(编辑!AA1326="","",编辑!AA1326)</f>
        <v/>
      </c>
      <c r="S1326" s="109" t="str">
        <f>IF(编辑!AC1326="","",编辑!AC1326)</f>
        <v/>
      </c>
      <c r="T1326" s="109" t="str">
        <f>IF(编辑!AD1326="","",编辑!AD1326)</f>
        <v/>
      </c>
      <c r="U1326" s="109" t="str">
        <f>IF(编辑!AE1326="","",编辑!AE1326)</f>
        <v/>
      </c>
      <c r="V1326" s="109" t="str">
        <f>IF(编辑!AF1326="","",编辑!AF1326)</f>
        <v/>
      </c>
      <c r="W1326" s="109" t="str">
        <f>IF(编辑!AH1326="","",编辑!AH1326)</f>
        <v/>
      </c>
      <c r="X1326" s="109" t="str">
        <f>IF(编辑!AI1326="","",编辑!AI1326)</f>
        <v/>
      </c>
      <c r="Y1326" s="109" t="str">
        <f>IF(编辑!AJ1326="","",编辑!AJ1326)</f>
        <v/>
      </c>
      <c r="Z1326" s="109" t="str">
        <f>IF(编辑!AK1326="","",编辑!AK1326)</f>
        <v/>
      </c>
      <c r="AA1326" s="109" t="str">
        <f>IF(编辑!AM1326="","",编辑!AM1326)</f>
        <v/>
      </c>
      <c r="AB1326" s="109" t="str">
        <f>IF(编辑!AN1326="","",编辑!AN1326)</f>
        <v/>
      </c>
      <c r="AC1326" s="111" t="str">
        <f>IF(编辑!AO1326="","",编辑!AO1326)</f>
        <v/>
      </c>
    </row>
    <row r="1327" spans="1:29">
      <c r="A1327" s="109">
        <f>IF(编辑!A1327="","",编辑!A1327)</f>
        <v>140594</v>
      </c>
      <c r="B1327" s="109" t="str">
        <f>IF(编辑!B1327="","",编辑!B1327)</f>
        <v>通缉任务</v>
      </c>
      <c r="C1327" s="109">
        <f>IF(编辑!I1327="","",编辑!I1327)</f>
        <v>480</v>
      </c>
      <c r="D1327" s="109">
        <f>IF(编辑!J1327="","",编辑!J1327)</f>
        <v>0</v>
      </c>
      <c r="E1327" s="109" t="str">
        <f>IF(编辑!K1327="","",编辑!K1327)</f>
        <v/>
      </c>
      <c r="F1327" s="109">
        <f>IF(编辑!L1327="","",编辑!L1327)</f>
        <v>3003</v>
      </c>
      <c r="G1327" s="109">
        <f>IF(编辑!N1327="","",编辑!N1327)</f>
        <v>1</v>
      </c>
      <c r="H1327" s="109">
        <f>IF(编辑!O1327="","",编辑!O1327)</f>
        <v>1</v>
      </c>
      <c r="I1327" s="109">
        <f>IF(编辑!P1327="","",编辑!P1327)</f>
        <v>200</v>
      </c>
      <c r="J1327" s="109">
        <f>IF(编辑!Q1327="","",编辑!Q1327)</f>
        <v>3103</v>
      </c>
      <c r="K1327" s="109">
        <f>IF(编辑!S1327="","",编辑!S1327)</f>
        <v>1</v>
      </c>
      <c r="L1327" s="109">
        <f>IF(编辑!T1327="","",编辑!T1327)</f>
        <v>1</v>
      </c>
      <c r="M1327" s="109">
        <f>IF(编辑!U1327="","",编辑!U1327)</f>
        <v>200</v>
      </c>
      <c r="N1327" s="109">
        <f>IF(编辑!V1327="","",编辑!V1327)</f>
        <v>3403</v>
      </c>
      <c r="O1327" s="109">
        <f>IF(编辑!X1327="","",编辑!X1327)</f>
        <v>1</v>
      </c>
      <c r="P1327" s="109">
        <f>IF(编辑!Y1327="","",编辑!Y1327)</f>
        <v>1</v>
      </c>
      <c r="Q1327" s="109">
        <f>IF(编辑!Z1327="","",编辑!Z1327)</f>
        <v>200</v>
      </c>
      <c r="R1327" s="109" t="str">
        <f>IF(编辑!AA1327="","",编辑!AA1327)</f>
        <v/>
      </c>
      <c r="S1327" s="109" t="str">
        <f>IF(编辑!AC1327="","",编辑!AC1327)</f>
        <v/>
      </c>
      <c r="T1327" s="109" t="str">
        <f>IF(编辑!AD1327="","",编辑!AD1327)</f>
        <v/>
      </c>
      <c r="U1327" s="109" t="str">
        <f>IF(编辑!AE1327="","",编辑!AE1327)</f>
        <v/>
      </c>
      <c r="V1327" s="109" t="str">
        <f>IF(编辑!AF1327="","",编辑!AF1327)</f>
        <v/>
      </c>
      <c r="W1327" s="109" t="str">
        <f>IF(编辑!AH1327="","",编辑!AH1327)</f>
        <v/>
      </c>
      <c r="X1327" s="109" t="str">
        <f>IF(编辑!AI1327="","",编辑!AI1327)</f>
        <v/>
      </c>
      <c r="Y1327" s="109" t="str">
        <f>IF(编辑!AJ1327="","",编辑!AJ1327)</f>
        <v/>
      </c>
      <c r="Z1327" s="109" t="str">
        <f>IF(编辑!AK1327="","",编辑!AK1327)</f>
        <v/>
      </c>
      <c r="AA1327" s="109" t="str">
        <f>IF(编辑!AM1327="","",编辑!AM1327)</f>
        <v/>
      </c>
      <c r="AB1327" s="109" t="str">
        <f>IF(编辑!AN1327="","",编辑!AN1327)</f>
        <v/>
      </c>
      <c r="AC1327" s="111" t="str">
        <f>IF(编辑!AO1327="","",编辑!AO1327)</f>
        <v/>
      </c>
    </row>
    <row r="1328" spans="1:29">
      <c r="A1328" s="109">
        <f>IF(编辑!A1328="","",编辑!A1328)</f>
        <v>140595</v>
      </c>
      <c r="B1328" s="109" t="str">
        <f>IF(编辑!B1328="","",编辑!B1328)</f>
        <v>通缉任务</v>
      </c>
      <c r="C1328" s="109">
        <f>IF(编辑!I1328="","",编辑!I1328)</f>
        <v>480</v>
      </c>
      <c r="D1328" s="109">
        <f>IF(编辑!J1328="","",编辑!J1328)</f>
        <v>0</v>
      </c>
      <c r="E1328" s="109" t="str">
        <f>IF(编辑!K1328="","",编辑!K1328)</f>
        <v/>
      </c>
      <c r="F1328" s="109">
        <f>IF(编辑!L1328="","",编辑!L1328)</f>
        <v>3003</v>
      </c>
      <c r="G1328" s="109">
        <f>IF(编辑!N1328="","",编辑!N1328)</f>
        <v>1</v>
      </c>
      <c r="H1328" s="109">
        <f>IF(编辑!O1328="","",编辑!O1328)</f>
        <v>1</v>
      </c>
      <c r="I1328" s="109">
        <f>IF(编辑!P1328="","",编辑!P1328)</f>
        <v>200</v>
      </c>
      <c r="J1328" s="109">
        <f>IF(编辑!Q1328="","",编辑!Q1328)</f>
        <v>3103</v>
      </c>
      <c r="K1328" s="109">
        <f>IF(编辑!S1328="","",编辑!S1328)</f>
        <v>1</v>
      </c>
      <c r="L1328" s="109">
        <f>IF(编辑!T1328="","",编辑!T1328)</f>
        <v>1</v>
      </c>
      <c r="M1328" s="109">
        <f>IF(编辑!U1328="","",编辑!U1328)</f>
        <v>200</v>
      </c>
      <c r="N1328" s="109">
        <f>IF(编辑!V1328="","",编辑!V1328)</f>
        <v>3403</v>
      </c>
      <c r="O1328" s="109">
        <f>IF(编辑!X1328="","",编辑!X1328)</f>
        <v>1</v>
      </c>
      <c r="P1328" s="109">
        <f>IF(编辑!Y1328="","",编辑!Y1328)</f>
        <v>1</v>
      </c>
      <c r="Q1328" s="109">
        <f>IF(编辑!Z1328="","",编辑!Z1328)</f>
        <v>200</v>
      </c>
      <c r="R1328" s="109" t="str">
        <f>IF(编辑!AA1328="","",编辑!AA1328)</f>
        <v/>
      </c>
      <c r="S1328" s="109" t="str">
        <f>IF(编辑!AC1328="","",编辑!AC1328)</f>
        <v/>
      </c>
      <c r="T1328" s="109" t="str">
        <f>IF(编辑!AD1328="","",编辑!AD1328)</f>
        <v/>
      </c>
      <c r="U1328" s="109" t="str">
        <f>IF(编辑!AE1328="","",编辑!AE1328)</f>
        <v/>
      </c>
      <c r="V1328" s="109" t="str">
        <f>IF(编辑!AF1328="","",编辑!AF1328)</f>
        <v/>
      </c>
      <c r="W1328" s="109" t="str">
        <f>IF(编辑!AH1328="","",编辑!AH1328)</f>
        <v/>
      </c>
      <c r="X1328" s="109" t="str">
        <f>IF(编辑!AI1328="","",编辑!AI1328)</f>
        <v/>
      </c>
      <c r="Y1328" s="109" t="str">
        <f>IF(编辑!AJ1328="","",编辑!AJ1328)</f>
        <v/>
      </c>
      <c r="Z1328" s="109" t="str">
        <f>IF(编辑!AK1328="","",编辑!AK1328)</f>
        <v/>
      </c>
      <c r="AA1328" s="109" t="str">
        <f>IF(编辑!AM1328="","",编辑!AM1328)</f>
        <v/>
      </c>
      <c r="AB1328" s="109" t="str">
        <f>IF(编辑!AN1328="","",编辑!AN1328)</f>
        <v/>
      </c>
      <c r="AC1328" s="111" t="str">
        <f>IF(编辑!AO1328="","",编辑!AO1328)</f>
        <v/>
      </c>
    </row>
    <row r="1329" spans="1:29">
      <c r="A1329" s="109">
        <f>IF(编辑!A1329="","",编辑!A1329)</f>
        <v>140596</v>
      </c>
      <c r="B1329" s="109" t="str">
        <f>IF(编辑!B1329="","",编辑!B1329)</f>
        <v>通缉任务</v>
      </c>
      <c r="C1329" s="109">
        <f>IF(编辑!I1329="","",编辑!I1329)</f>
        <v>480</v>
      </c>
      <c r="D1329" s="109">
        <f>IF(编辑!J1329="","",编辑!J1329)</f>
        <v>0</v>
      </c>
      <c r="E1329" s="109" t="str">
        <f>IF(编辑!K1329="","",编辑!K1329)</f>
        <v/>
      </c>
      <c r="F1329" s="109">
        <f>IF(编辑!L1329="","",编辑!L1329)</f>
        <v>3003</v>
      </c>
      <c r="G1329" s="109">
        <f>IF(编辑!N1329="","",编辑!N1329)</f>
        <v>1</v>
      </c>
      <c r="H1329" s="109">
        <f>IF(编辑!O1329="","",编辑!O1329)</f>
        <v>1</v>
      </c>
      <c r="I1329" s="109">
        <f>IF(编辑!P1329="","",编辑!P1329)</f>
        <v>200</v>
      </c>
      <c r="J1329" s="109">
        <f>IF(编辑!Q1329="","",编辑!Q1329)</f>
        <v>3103</v>
      </c>
      <c r="K1329" s="109">
        <f>IF(编辑!S1329="","",编辑!S1329)</f>
        <v>1</v>
      </c>
      <c r="L1329" s="109">
        <f>IF(编辑!T1329="","",编辑!T1329)</f>
        <v>1</v>
      </c>
      <c r="M1329" s="109">
        <f>IF(编辑!U1329="","",编辑!U1329)</f>
        <v>200</v>
      </c>
      <c r="N1329" s="109">
        <f>IF(编辑!V1329="","",编辑!V1329)</f>
        <v>3403</v>
      </c>
      <c r="O1329" s="109">
        <f>IF(编辑!X1329="","",编辑!X1329)</f>
        <v>1</v>
      </c>
      <c r="P1329" s="109">
        <f>IF(编辑!Y1329="","",编辑!Y1329)</f>
        <v>1</v>
      </c>
      <c r="Q1329" s="109">
        <f>IF(编辑!Z1329="","",编辑!Z1329)</f>
        <v>200</v>
      </c>
      <c r="R1329" s="109" t="str">
        <f>IF(编辑!AA1329="","",编辑!AA1329)</f>
        <v/>
      </c>
      <c r="S1329" s="109" t="str">
        <f>IF(编辑!AC1329="","",编辑!AC1329)</f>
        <v/>
      </c>
      <c r="T1329" s="109" t="str">
        <f>IF(编辑!AD1329="","",编辑!AD1329)</f>
        <v/>
      </c>
      <c r="U1329" s="109" t="str">
        <f>IF(编辑!AE1329="","",编辑!AE1329)</f>
        <v/>
      </c>
      <c r="V1329" s="109" t="str">
        <f>IF(编辑!AF1329="","",编辑!AF1329)</f>
        <v/>
      </c>
      <c r="W1329" s="109" t="str">
        <f>IF(编辑!AH1329="","",编辑!AH1329)</f>
        <v/>
      </c>
      <c r="X1329" s="109" t="str">
        <f>IF(编辑!AI1329="","",编辑!AI1329)</f>
        <v/>
      </c>
      <c r="Y1329" s="109" t="str">
        <f>IF(编辑!AJ1329="","",编辑!AJ1329)</f>
        <v/>
      </c>
      <c r="Z1329" s="109" t="str">
        <f>IF(编辑!AK1329="","",编辑!AK1329)</f>
        <v/>
      </c>
      <c r="AA1329" s="109" t="str">
        <f>IF(编辑!AM1329="","",编辑!AM1329)</f>
        <v/>
      </c>
      <c r="AB1329" s="109" t="str">
        <f>IF(编辑!AN1329="","",编辑!AN1329)</f>
        <v/>
      </c>
      <c r="AC1329" s="111" t="str">
        <f>IF(编辑!AO1329="","",编辑!AO1329)</f>
        <v/>
      </c>
    </row>
    <row r="1330" spans="1:29">
      <c r="A1330" s="109">
        <f>IF(编辑!A1330="","",编辑!A1330)</f>
        <v>140597</v>
      </c>
      <c r="B1330" s="109" t="str">
        <f>IF(编辑!B1330="","",编辑!B1330)</f>
        <v>通缉任务</v>
      </c>
      <c r="C1330" s="109">
        <f>IF(编辑!I1330="","",编辑!I1330)</f>
        <v>480</v>
      </c>
      <c r="D1330" s="109">
        <f>IF(编辑!J1330="","",编辑!J1330)</f>
        <v>0</v>
      </c>
      <c r="E1330" s="109" t="str">
        <f>IF(编辑!K1330="","",编辑!K1330)</f>
        <v/>
      </c>
      <c r="F1330" s="109">
        <f>IF(编辑!L1330="","",编辑!L1330)</f>
        <v>3003</v>
      </c>
      <c r="G1330" s="109">
        <f>IF(编辑!N1330="","",编辑!N1330)</f>
        <v>1</v>
      </c>
      <c r="H1330" s="109">
        <f>IF(编辑!O1330="","",编辑!O1330)</f>
        <v>1</v>
      </c>
      <c r="I1330" s="109">
        <f>IF(编辑!P1330="","",编辑!P1330)</f>
        <v>200</v>
      </c>
      <c r="J1330" s="109">
        <f>IF(编辑!Q1330="","",编辑!Q1330)</f>
        <v>3103</v>
      </c>
      <c r="K1330" s="109">
        <f>IF(编辑!S1330="","",编辑!S1330)</f>
        <v>1</v>
      </c>
      <c r="L1330" s="109">
        <f>IF(编辑!T1330="","",编辑!T1330)</f>
        <v>1</v>
      </c>
      <c r="M1330" s="109">
        <f>IF(编辑!U1330="","",编辑!U1330)</f>
        <v>200</v>
      </c>
      <c r="N1330" s="109">
        <f>IF(编辑!V1330="","",编辑!V1330)</f>
        <v>3403</v>
      </c>
      <c r="O1330" s="109">
        <f>IF(编辑!X1330="","",编辑!X1330)</f>
        <v>1</v>
      </c>
      <c r="P1330" s="109">
        <f>IF(编辑!Y1330="","",编辑!Y1330)</f>
        <v>1</v>
      </c>
      <c r="Q1330" s="109">
        <f>IF(编辑!Z1330="","",编辑!Z1330)</f>
        <v>200</v>
      </c>
      <c r="R1330" s="109" t="str">
        <f>IF(编辑!AA1330="","",编辑!AA1330)</f>
        <v/>
      </c>
      <c r="S1330" s="109" t="str">
        <f>IF(编辑!AC1330="","",编辑!AC1330)</f>
        <v/>
      </c>
      <c r="T1330" s="109" t="str">
        <f>IF(编辑!AD1330="","",编辑!AD1330)</f>
        <v/>
      </c>
      <c r="U1330" s="109" t="str">
        <f>IF(编辑!AE1330="","",编辑!AE1330)</f>
        <v/>
      </c>
      <c r="V1330" s="109" t="str">
        <f>IF(编辑!AF1330="","",编辑!AF1330)</f>
        <v/>
      </c>
      <c r="W1330" s="109" t="str">
        <f>IF(编辑!AH1330="","",编辑!AH1330)</f>
        <v/>
      </c>
      <c r="X1330" s="109" t="str">
        <f>IF(编辑!AI1330="","",编辑!AI1330)</f>
        <v/>
      </c>
      <c r="Y1330" s="109" t="str">
        <f>IF(编辑!AJ1330="","",编辑!AJ1330)</f>
        <v/>
      </c>
      <c r="Z1330" s="109" t="str">
        <f>IF(编辑!AK1330="","",编辑!AK1330)</f>
        <v/>
      </c>
      <c r="AA1330" s="109" t="str">
        <f>IF(编辑!AM1330="","",编辑!AM1330)</f>
        <v/>
      </c>
      <c r="AB1330" s="109" t="str">
        <f>IF(编辑!AN1330="","",编辑!AN1330)</f>
        <v/>
      </c>
      <c r="AC1330" s="111" t="str">
        <f>IF(编辑!AO1330="","",编辑!AO1330)</f>
        <v/>
      </c>
    </row>
    <row r="1331" spans="1:29">
      <c r="A1331" s="109">
        <f>IF(编辑!A1331="","",编辑!A1331)</f>
        <v>140598</v>
      </c>
      <c r="B1331" s="109" t="str">
        <f>IF(编辑!B1331="","",编辑!B1331)</f>
        <v>通缉任务</v>
      </c>
      <c r="C1331" s="109">
        <f>IF(编辑!I1331="","",编辑!I1331)</f>
        <v>480</v>
      </c>
      <c r="D1331" s="109">
        <f>IF(编辑!J1331="","",编辑!J1331)</f>
        <v>0</v>
      </c>
      <c r="E1331" s="109" t="str">
        <f>IF(编辑!K1331="","",编辑!K1331)</f>
        <v/>
      </c>
      <c r="F1331" s="109">
        <f>IF(编辑!L1331="","",编辑!L1331)</f>
        <v>3003</v>
      </c>
      <c r="G1331" s="109">
        <f>IF(编辑!N1331="","",编辑!N1331)</f>
        <v>1</v>
      </c>
      <c r="H1331" s="109">
        <f>IF(编辑!O1331="","",编辑!O1331)</f>
        <v>1</v>
      </c>
      <c r="I1331" s="109">
        <f>IF(编辑!P1331="","",编辑!P1331)</f>
        <v>200</v>
      </c>
      <c r="J1331" s="109">
        <f>IF(编辑!Q1331="","",编辑!Q1331)</f>
        <v>3103</v>
      </c>
      <c r="K1331" s="109">
        <f>IF(编辑!S1331="","",编辑!S1331)</f>
        <v>1</v>
      </c>
      <c r="L1331" s="109">
        <f>IF(编辑!T1331="","",编辑!T1331)</f>
        <v>1</v>
      </c>
      <c r="M1331" s="109">
        <f>IF(编辑!U1331="","",编辑!U1331)</f>
        <v>200</v>
      </c>
      <c r="N1331" s="109">
        <f>IF(编辑!V1331="","",编辑!V1331)</f>
        <v>3403</v>
      </c>
      <c r="O1331" s="109">
        <f>IF(编辑!X1331="","",编辑!X1331)</f>
        <v>1</v>
      </c>
      <c r="P1331" s="109">
        <f>IF(编辑!Y1331="","",编辑!Y1331)</f>
        <v>1</v>
      </c>
      <c r="Q1331" s="109">
        <f>IF(编辑!Z1331="","",编辑!Z1331)</f>
        <v>200</v>
      </c>
      <c r="R1331" s="109" t="str">
        <f>IF(编辑!AA1331="","",编辑!AA1331)</f>
        <v/>
      </c>
      <c r="S1331" s="109" t="str">
        <f>IF(编辑!AC1331="","",编辑!AC1331)</f>
        <v/>
      </c>
      <c r="T1331" s="109" t="str">
        <f>IF(编辑!AD1331="","",编辑!AD1331)</f>
        <v/>
      </c>
      <c r="U1331" s="109" t="str">
        <f>IF(编辑!AE1331="","",编辑!AE1331)</f>
        <v/>
      </c>
      <c r="V1331" s="109" t="str">
        <f>IF(编辑!AF1331="","",编辑!AF1331)</f>
        <v/>
      </c>
      <c r="W1331" s="109" t="str">
        <f>IF(编辑!AH1331="","",编辑!AH1331)</f>
        <v/>
      </c>
      <c r="X1331" s="109" t="str">
        <f>IF(编辑!AI1331="","",编辑!AI1331)</f>
        <v/>
      </c>
      <c r="Y1331" s="109" t="str">
        <f>IF(编辑!AJ1331="","",编辑!AJ1331)</f>
        <v/>
      </c>
      <c r="Z1331" s="109" t="str">
        <f>IF(编辑!AK1331="","",编辑!AK1331)</f>
        <v/>
      </c>
      <c r="AA1331" s="109" t="str">
        <f>IF(编辑!AM1331="","",编辑!AM1331)</f>
        <v/>
      </c>
      <c r="AB1331" s="109" t="str">
        <f>IF(编辑!AN1331="","",编辑!AN1331)</f>
        <v/>
      </c>
      <c r="AC1331" s="111" t="str">
        <f>IF(编辑!AO1331="","",编辑!AO1331)</f>
        <v/>
      </c>
    </row>
    <row r="1332" spans="1:29">
      <c r="A1332" s="109">
        <f>IF(编辑!A1332="","",编辑!A1332)</f>
        <v>140599</v>
      </c>
      <c r="B1332" s="109" t="str">
        <f>IF(编辑!B1332="","",编辑!B1332)</f>
        <v>通缉任务</v>
      </c>
      <c r="C1332" s="109">
        <f>IF(编辑!I1332="","",编辑!I1332)</f>
        <v>480</v>
      </c>
      <c r="D1332" s="109">
        <f>IF(编辑!J1332="","",编辑!J1332)</f>
        <v>0</v>
      </c>
      <c r="E1332" s="109" t="str">
        <f>IF(编辑!K1332="","",编辑!K1332)</f>
        <v/>
      </c>
      <c r="F1332" s="109">
        <f>IF(编辑!L1332="","",编辑!L1332)</f>
        <v>3003</v>
      </c>
      <c r="G1332" s="109">
        <f>IF(编辑!N1332="","",编辑!N1332)</f>
        <v>1</v>
      </c>
      <c r="H1332" s="109">
        <f>IF(编辑!O1332="","",编辑!O1332)</f>
        <v>1</v>
      </c>
      <c r="I1332" s="109">
        <f>IF(编辑!P1332="","",编辑!P1332)</f>
        <v>200</v>
      </c>
      <c r="J1332" s="109">
        <f>IF(编辑!Q1332="","",编辑!Q1332)</f>
        <v>3103</v>
      </c>
      <c r="K1332" s="109">
        <f>IF(编辑!S1332="","",编辑!S1332)</f>
        <v>1</v>
      </c>
      <c r="L1332" s="109">
        <f>IF(编辑!T1332="","",编辑!T1332)</f>
        <v>1</v>
      </c>
      <c r="M1332" s="109">
        <f>IF(编辑!U1332="","",编辑!U1332)</f>
        <v>200</v>
      </c>
      <c r="N1332" s="109">
        <f>IF(编辑!V1332="","",编辑!V1332)</f>
        <v>3403</v>
      </c>
      <c r="O1332" s="109">
        <f>IF(编辑!X1332="","",编辑!X1332)</f>
        <v>1</v>
      </c>
      <c r="P1332" s="109">
        <f>IF(编辑!Y1332="","",编辑!Y1332)</f>
        <v>1</v>
      </c>
      <c r="Q1332" s="109">
        <f>IF(编辑!Z1332="","",编辑!Z1332)</f>
        <v>200</v>
      </c>
      <c r="R1332" s="109" t="str">
        <f>IF(编辑!AA1332="","",编辑!AA1332)</f>
        <v/>
      </c>
      <c r="S1332" s="109" t="str">
        <f>IF(编辑!AC1332="","",编辑!AC1332)</f>
        <v/>
      </c>
      <c r="T1332" s="109" t="str">
        <f>IF(编辑!AD1332="","",编辑!AD1332)</f>
        <v/>
      </c>
      <c r="U1332" s="109" t="str">
        <f>IF(编辑!AE1332="","",编辑!AE1332)</f>
        <v/>
      </c>
      <c r="V1332" s="109" t="str">
        <f>IF(编辑!AF1332="","",编辑!AF1332)</f>
        <v/>
      </c>
      <c r="W1332" s="109" t="str">
        <f>IF(编辑!AH1332="","",编辑!AH1332)</f>
        <v/>
      </c>
      <c r="X1332" s="109" t="str">
        <f>IF(编辑!AI1332="","",编辑!AI1332)</f>
        <v/>
      </c>
      <c r="Y1332" s="109" t="str">
        <f>IF(编辑!AJ1332="","",编辑!AJ1332)</f>
        <v/>
      </c>
      <c r="Z1332" s="109" t="str">
        <f>IF(编辑!AK1332="","",编辑!AK1332)</f>
        <v/>
      </c>
      <c r="AA1332" s="109" t="str">
        <f>IF(编辑!AM1332="","",编辑!AM1332)</f>
        <v/>
      </c>
      <c r="AB1332" s="109" t="str">
        <f>IF(编辑!AN1332="","",编辑!AN1332)</f>
        <v/>
      </c>
      <c r="AC1332" s="111" t="str">
        <f>IF(编辑!AO1332="","",编辑!AO1332)</f>
        <v/>
      </c>
    </row>
    <row r="1333" spans="1:29">
      <c r="A1333" s="109">
        <f>IF(编辑!A1333="","",编辑!A1333)</f>
        <v>140600</v>
      </c>
      <c r="B1333" s="109" t="str">
        <f>IF(编辑!B1333="","",编辑!B1333)</f>
        <v>通缉任务</v>
      </c>
      <c r="C1333" s="109">
        <f>IF(编辑!I1333="","",编辑!I1333)</f>
        <v>480</v>
      </c>
      <c r="D1333" s="109">
        <f>IF(编辑!J1333="","",编辑!J1333)</f>
        <v>0</v>
      </c>
      <c r="E1333" s="109" t="str">
        <f>IF(编辑!K1333="","",编辑!K1333)</f>
        <v/>
      </c>
      <c r="F1333" s="109">
        <f>IF(编辑!L1333="","",编辑!L1333)</f>
        <v>3003</v>
      </c>
      <c r="G1333" s="109">
        <f>IF(编辑!N1333="","",编辑!N1333)</f>
        <v>1</v>
      </c>
      <c r="H1333" s="109">
        <f>IF(编辑!O1333="","",编辑!O1333)</f>
        <v>1</v>
      </c>
      <c r="I1333" s="109">
        <f>IF(编辑!P1333="","",编辑!P1333)</f>
        <v>200</v>
      </c>
      <c r="J1333" s="109">
        <f>IF(编辑!Q1333="","",编辑!Q1333)</f>
        <v>3103</v>
      </c>
      <c r="K1333" s="109">
        <f>IF(编辑!S1333="","",编辑!S1333)</f>
        <v>1</v>
      </c>
      <c r="L1333" s="109">
        <f>IF(编辑!T1333="","",编辑!T1333)</f>
        <v>1</v>
      </c>
      <c r="M1333" s="109">
        <f>IF(编辑!U1333="","",编辑!U1333)</f>
        <v>200</v>
      </c>
      <c r="N1333" s="109">
        <f>IF(编辑!V1333="","",编辑!V1333)</f>
        <v>3403</v>
      </c>
      <c r="O1333" s="109">
        <f>IF(编辑!X1333="","",编辑!X1333)</f>
        <v>1</v>
      </c>
      <c r="P1333" s="109">
        <f>IF(编辑!Y1333="","",编辑!Y1333)</f>
        <v>1</v>
      </c>
      <c r="Q1333" s="109">
        <f>IF(编辑!Z1333="","",编辑!Z1333)</f>
        <v>200</v>
      </c>
      <c r="R1333" s="109" t="str">
        <f>IF(编辑!AA1333="","",编辑!AA1333)</f>
        <v/>
      </c>
      <c r="S1333" s="109" t="str">
        <f>IF(编辑!AC1333="","",编辑!AC1333)</f>
        <v/>
      </c>
      <c r="T1333" s="109" t="str">
        <f>IF(编辑!AD1333="","",编辑!AD1333)</f>
        <v/>
      </c>
      <c r="U1333" s="109" t="str">
        <f>IF(编辑!AE1333="","",编辑!AE1333)</f>
        <v/>
      </c>
      <c r="V1333" s="109" t="str">
        <f>IF(编辑!AF1333="","",编辑!AF1333)</f>
        <v/>
      </c>
      <c r="W1333" s="109" t="str">
        <f>IF(编辑!AH1333="","",编辑!AH1333)</f>
        <v/>
      </c>
      <c r="X1333" s="109" t="str">
        <f>IF(编辑!AI1333="","",编辑!AI1333)</f>
        <v/>
      </c>
      <c r="Y1333" s="109" t="str">
        <f>IF(编辑!AJ1333="","",编辑!AJ1333)</f>
        <v/>
      </c>
      <c r="Z1333" s="109" t="str">
        <f>IF(编辑!AK1333="","",编辑!AK1333)</f>
        <v/>
      </c>
      <c r="AA1333" s="109" t="str">
        <f>IF(编辑!AM1333="","",编辑!AM1333)</f>
        <v/>
      </c>
      <c r="AB1333" s="109" t="str">
        <f>IF(编辑!AN1333="","",编辑!AN1333)</f>
        <v/>
      </c>
      <c r="AC1333" s="111" t="str">
        <f>IF(编辑!AO1333="","",编辑!AO1333)</f>
        <v/>
      </c>
    </row>
    <row r="1334" spans="1:29">
      <c r="A1334" s="109">
        <f>IF(编辑!A1334="","",编辑!A1334)</f>
        <v>140601</v>
      </c>
      <c r="B1334" s="109" t="str">
        <f>IF(编辑!B1334="","",编辑!B1334)</f>
        <v>通缉任务</v>
      </c>
      <c r="C1334" s="109">
        <f>IF(编辑!I1334="","",编辑!I1334)</f>
        <v>650</v>
      </c>
      <c r="D1334" s="109">
        <f>IF(编辑!J1334="","",编辑!J1334)</f>
        <v>0</v>
      </c>
      <c r="E1334" s="109" t="str">
        <f>IF(编辑!K1334="","",编辑!K1334)</f>
        <v/>
      </c>
      <c r="F1334" s="109">
        <f>IF(编辑!L1334="","",编辑!L1334)</f>
        <v>3003</v>
      </c>
      <c r="G1334" s="109">
        <f>IF(编辑!N1334="","",编辑!N1334)</f>
        <v>1</v>
      </c>
      <c r="H1334" s="109">
        <f>IF(编辑!O1334="","",编辑!O1334)</f>
        <v>1</v>
      </c>
      <c r="I1334" s="109">
        <f>IF(编辑!P1334="","",编辑!P1334)</f>
        <v>200</v>
      </c>
      <c r="J1334" s="109">
        <f>IF(编辑!Q1334="","",编辑!Q1334)</f>
        <v>3103</v>
      </c>
      <c r="K1334" s="109">
        <f>IF(编辑!S1334="","",编辑!S1334)</f>
        <v>1</v>
      </c>
      <c r="L1334" s="109">
        <f>IF(编辑!T1334="","",编辑!T1334)</f>
        <v>1</v>
      </c>
      <c r="M1334" s="109">
        <f>IF(编辑!U1334="","",编辑!U1334)</f>
        <v>200</v>
      </c>
      <c r="N1334" s="109">
        <f>IF(编辑!V1334="","",编辑!V1334)</f>
        <v>3403</v>
      </c>
      <c r="O1334" s="109">
        <f>IF(编辑!X1334="","",编辑!X1334)</f>
        <v>1</v>
      </c>
      <c r="P1334" s="109">
        <f>IF(编辑!Y1334="","",编辑!Y1334)</f>
        <v>1</v>
      </c>
      <c r="Q1334" s="109">
        <f>IF(编辑!Z1334="","",编辑!Z1334)</f>
        <v>200</v>
      </c>
      <c r="R1334" s="109" t="str">
        <f>IF(编辑!AA1334="","",编辑!AA1334)</f>
        <v/>
      </c>
      <c r="S1334" s="109" t="str">
        <f>IF(编辑!AC1334="","",编辑!AC1334)</f>
        <v/>
      </c>
      <c r="T1334" s="109" t="str">
        <f>IF(编辑!AD1334="","",编辑!AD1334)</f>
        <v/>
      </c>
      <c r="U1334" s="109" t="str">
        <f>IF(编辑!AE1334="","",编辑!AE1334)</f>
        <v/>
      </c>
      <c r="V1334" s="109" t="str">
        <f>IF(编辑!AF1334="","",编辑!AF1334)</f>
        <v/>
      </c>
      <c r="W1334" s="109" t="str">
        <f>IF(编辑!AH1334="","",编辑!AH1334)</f>
        <v/>
      </c>
      <c r="X1334" s="109" t="str">
        <f>IF(编辑!AI1334="","",编辑!AI1334)</f>
        <v/>
      </c>
      <c r="Y1334" s="109" t="str">
        <f>IF(编辑!AJ1334="","",编辑!AJ1334)</f>
        <v/>
      </c>
      <c r="Z1334" s="109" t="str">
        <f>IF(编辑!AK1334="","",编辑!AK1334)</f>
        <v/>
      </c>
      <c r="AA1334" s="109" t="str">
        <f>IF(编辑!AM1334="","",编辑!AM1334)</f>
        <v/>
      </c>
      <c r="AB1334" s="109" t="str">
        <f>IF(编辑!AN1334="","",编辑!AN1334)</f>
        <v/>
      </c>
      <c r="AC1334" s="111" t="str">
        <f>IF(编辑!AO1334="","",编辑!AO1334)</f>
        <v/>
      </c>
    </row>
    <row r="1335" spans="1:29">
      <c r="A1335" s="109">
        <f>IF(编辑!A1335="","",编辑!A1335)</f>
        <v>140602</v>
      </c>
      <c r="B1335" s="109" t="str">
        <f>IF(编辑!B1335="","",编辑!B1335)</f>
        <v>通缉任务</v>
      </c>
      <c r="C1335" s="109">
        <f>IF(编辑!I1335="","",编辑!I1335)</f>
        <v>650</v>
      </c>
      <c r="D1335" s="109">
        <f>IF(编辑!J1335="","",编辑!J1335)</f>
        <v>0</v>
      </c>
      <c r="E1335" s="109" t="str">
        <f>IF(编辑!K1335="","",编辑!K1335)</f>
        <v/>
      </c>
      <c r="F1335" s="109">
        <f>IF(编辑!L1335="","",编辑!L1335)</f>
        <v>3003</v>
      </c>
      <c r="G1335" s="109">
        <f>IF(编辑!N1335="","",编辑!N1335)</f>
        <v>1</v>
      </c>
      <c r="H1335" s="109">
        <f>IF(编辑!O1335="","",编辑!O1335)</f>
        <v>1</v>
      </c>
      <c r="I1335" s="109">
        <f>IF(编辑!P1335="","",编辑!P1335)</f>
        <v>200</v>
      </c>
      <c r="J1335" s="109">
        <f>IF(编辑!Q1335="","",编辑!Q1335)</f>
        <v>3103</v>
      </c>
      <c r="K1335" s="109">
        <f>IF(编辑!S1335="","",编辑!S1335)</f>
        <v>1</v>
      </c>
      <c r="L1335" s="109">
        <f>IF(编辑!T1335="","",编辑!T1335)</f>
        <v>1</v>
      </c>
      <c r="M1335" s="109">
        <f>IF(编辑!U1335="","",编辑!U1335)</f>
        <v>200</v>
      </c>
      <c r="N1335" s="109">
        <f>IF(编辑!V1335="","",编辑!V1335)</f>
        <v>3403</v>
      </c>
      <c r="O1335" s="109">
        <f>IF(编辑!X1335="","",编辑!X1335)</f>
        <v>1</v>
      </c>
      <c r="P1335" s="109">
        <f>IF(编辑!Y1335="","",编辑!Y1335)</f>
        <v>1</v>
      </c>
      <c r="Q1335" s="109">
        <f>IF(编辑!Z1335="","",编辑!Z1335)</f>
        <v>200</v>
      </c>
      <c r="R1335" s="109" t="str">
        <f>IF(编辑!AA1335="","",编辑!AA1335)</f>
        <v/>
      </c>
      <c r="S1335" s="109" t="str">
        <f>IF(编辑!AC1335="","",编辑!AC1335)</f>
        <v/>
      </c>
      <c r="T1335" s="109" t="str">
        <f>IF(编辑!AD1335="","",编辑!AD1335)</f>
        <v/>
      </c>
      <c r="U1335" s="109" t="str">
        <f>IF(编辑!AE1335="","",编辑!AE1335)</f>
        <v/>
      </c>
      <c r="V1335" s="109" t="str">
        <f>IF(编辑!AF1335="","",编辑!AF1335)</f>
        <v/>
      </c>
      <c r="W1335" s="109" t="str">
        <f>IF(编辑!AH1335="","",编辑!AH1335)</f>
        <v/>
      </c>
      <c r="X1335" s="109" t="str">
        <f>IF(编辑!AI1335="","",编辑!AI1335)</f>
        <v/>
      </c>
      <c r="Y1335" s="109" t="str">
        <f>IF(编辑!AJ1335="","",编辑!AJ1335)</f>
        <v/>
      </c>
      <c r="Z1335" s="109" t="str">
        <f>IF(编辑!AK1335="","",编辑!AK1335)</f>
        <v/>
      </c>
      <c r="AA1335" s="109" t="str">
        <f>IF(编辑!AM1335="","",编辑!AM1335)</f>
        <v/>
      </c>
      <c r="AB1335" s="109" t="str">
        <f>IF(编辑!AN1335="","",编辑!AN1335)</f>
        <v/>
      </c>
      <c r="AC1335" s="111" t="str">
        <f>IF(编辑!AO1335="","",编辑!AO1335)</f>
        <v/>
      </c>
    </row>
    <row r="1336" spans="1:29">
      <c r="A1336" s="109">
        <f>IF(编辑!A1336="","",编辑!A1336)</f>
        <v>140603</v>
      </c>
      <c r="B1336" s="109" t="str">
        <f>IF(编辑!B1336="","",编辑!B1336)</f>
        <v>通缉任务</v>
      </c>
      <c r="C1336" s="109">
        <f>IF(编辑!I1336="","",编辑!I1336)</f>
        <v>650</v>
      </c>
      <c r="D1336" s="109">
        <f>IF(编辑!J1336="","",编辑!J1336)</f>
        <v>0</v>
      </c>
      <c r="E1336" s="109" t="str">
        <f>IF(编辑!K1336="","",编辑!K1336)</f>
        <v/>
      </c>
      <c r="F1336" s="109">
        <f>IF(编辑!L1336="","",编辑!L1336)</f>
        <v>3003</v>
      </c>
      <c r="G1336" s="109">
        <f>IF(编辑!N1336="","",编辑!N1336)</f>
        <v>1</v>
      </c>
      <c r="H1336" s="109">
        <f>IF(编辑!O1336="","",编辑!O1336)</f>
        <v>1</v>
      </c>
      <c r="I1336" s="109">
        <f>IF(编辑!P1336="","",编辑!P1336)</f>
        <v>200</v>
      </c>
      <c r="J1336" s="109">
        <f>IF(编辑!Q1336="","",编辑!Q1336)</f>
        <v>3103</v>
      </c>
      <c r="K1336" s="109">
        <f>IF(编辑!S1336="","",编辑!S1336)</f>
        <v>1</v>
      </c>
      <c r="L1336" s="109">
        <f>IF(编辑!T1336="","",编辑!T1336)</f>
        <v>1</v>
      </c>
      <c r="M1336" s="109">
        <f>IF(编辑!U1336="","",编辑!U1336)</f>
        <v>200</v>
      </c>
      <c r="N1336" s="109">
        <f>IF(编辑!V1336="","",编辑!V1336)</f>
        <v>3403</v>
      </c>
      <c r="O1336" s="109">
        <f>IF(编辑!X1336="","",编辑!X1336)</f>
        <v>1</v>
      </c>
      <c r="P1336" s="109">
        <f>IF(编辑!Y1336="","",编辑!Y1336)</f>
        <v>1</v>
      </c>
      <c r="Q1336" s="109">
        <f>IF(编辑!Z1336="","",编辑!Z1336)</f>
        <v>200</v>
      </c>
      <c r="R1336" s="109" t="str">
        <f>IF(编辑!AA1336="","",编辑!AA1336)</f>
        <v/>
      </c>
      <c r="S1336" s="109" t="str">
        <f>IF(编辑!AC1336="","",编辑!AC1336)</f>
        <v/>
      </c>
      <c r="T1336" s="109" t="str">
        <f>IF(编辑!AD1336="","",编辑!AD1336)</f>
        <v/>
      </c>
      <c r="U1336" s="109" t="str">
        <f>IF(编辑!AE1336="","",编辑!AE1336)</f>
        <v/>
      </c>
      <c r="V1336" s="109" t="str">
        <f>IF(编辑!AF1336="","",编辑!AF1336)</f>
        <v/>
      </c>
      <c r="W1336" s="109" t="str">
        <f>IF(编辑!AH1336="","",编辑!AH1336)</f>
        <v/>
      </c>
      <c r="X1336" s="109" t="str">
        <f>IF(编辑!AI1336="","",编辑!AI1336)</f>
        <v/>
      </c>
      <c r="Y1336" s="109" t="str">
        <f>IF(编辑!AJ1336="","",编辑!AJ1336)</f>
        <v/>
      </c>
      <c r="Z1336" s="109" t="str">
        <f>IF(编辑!AK1336="","",编辑!AK1336)</f>
        <v/>
      </c>
      <c r="AA1336" s="109" t="str">
        <f>IF(编辑!AM1336="","",编辑!AM1336)</f>
        <v/>
      </c>
      <c r="AB1336" s="109" t="str">
        <f>IF(编辑!AN1336="","",编辑!AN1336)</f>
        <v/>
      </c>
      <c r="AC1336" s="111" t="str">
        <f>IF(编辑!AO1336="","",编辑!AO1336)</f>
        <v/>
      </c>
    </row>
    <row r="1337" spans="1:29">
      <c r="A1337" s="109">
        <f>IF(编辑!A1337="","",编辑!A1337)</f>
        <v>140604</v>
      </c>
      <c r="B1337" s="109" t="str">
        <f>IF(编辑!B1337="","",编辑!B1337)</f>
        <v>通缉任务</v>
      </c>
      <c r="C1337" s="109">
        <f>IF(编辑!I1337="","",编辑!I1337)</f>
        <v>650</v>
      </c>
      <c r="D1337" s="109">
        <f>IF(编辑!J1337="","",编辑!J1337)</f>
        <v>0</v>
      </c>
      <c r="E1337" s="109" t="str">
        <f>IF(编辑!K1337="","",编辑!K1337)</f>
        <v/>
      </c>
      <c r="F1337" s="109">
        <f>IF(编辑!L1337="","",编辑!L1337)</f>
        <v>3003</v>
      </c>
      <c r="G1337" s="109">
        <f>IF(编辑!N1337="","",编辑!N1337)</f>
        <v>1</v>
      </c>
      <c r="H1337" s="109">
        <f>IF(编辑!O1337="","",编辑!O1337)</f>
        <v>1</v>
      </c>
      <c r="I1337" s="109">
        <f>IF(编辑!P1337="","",编辑!P1337)</f>
        <v>200</v>
      </c>
      <c r="J1337" s="109">
        <f>IF(编辑!Q1337="","",编辑!Q1337)</f>
        <v>3103</v>
      </c>
      <c r="K1337" s="109">
        <f>IF(编辑!S1337="","",编辑!S1337)</f>
        <v>1</v>
      </c>
      <c r="L1337" s="109">
        <f>IF(编辑!T1337="","",编辑!T1337)</f>
        <v>1</v>
      </c>
      <c r="M1337" s="109">
        <f>IF(编辑!U1337="","",编辑!U1337)</f>
        <v>200</v>
      </c>
      <c r="N1337" s="109">
        <f>IF(编辑!V1337="","",编辑!V1337)</f>
        <v>3403</v>
      </c>
      <c r="O1337" s="109">
        <f>IF(编辑!X1337="","",编辑!X1337)</f>
        <v>1</v>
      </c>
      <c r="P1337" s="109">
        <f>IF(编辑!Y1337="","",编辑!Y1337)</f>
        <v>1</v>
      </c>
      <c r="Q1337" s="109">
        <f>IF(编辑!Z1337="","",编辑!Z1337)</f>
        <v>200</v>
      </c>
      <c r="R1337" s="109" t="str">
        <f>IF(编辑!AA1337="","",编辑!AA1337)</f>
        <v/>
      </c>
      <c r="S1337" s="109" t="str">
        <f>IF(编辑!AC1337="","",编辑!AC1337)</f>
        <v/>
      </c>
      <c r="T1337" s="109" t="str">
        <f>IF(编辑!AD1337="","",编辑!AD1337)</f>
        <v/>
      </c>
      <c r="U1337" s="109" t="str">
        <f>IF(编辑!AE1337="","",编辑!AE1337)</f>
        <v/>
      </c>
      <c r="V1337" s="109" t="str">
        <f>IF(编辑!AF1337="","",编辑!AF1337)</f>
        <v/>
      </c>
      <c r="W1337" s="109" t="str">
        <f>IF(编辑!AH1337="","",编辑!AH1337)</f>
        <v/>
      </c>
      <c r="X1337" s="109" t="str">
        <f>IF(编辑!AI1337="","",编辑!AI1337)</f>
        <v/>
      </c>
      <c r="Y1337" s="109" t="str">
        <f>IF(编辑!AJ1337="","",编辑!AJ1337)</f>
        <v/>
      </c>
      <c r="Z1337" s="109" t="str">
        <f>IF(编辑!AK1337="","",编辑!AK1337)</f>
        <v/>
      </c>
      <c r="AA1337" s="109" t="str">
        <f>IF(编辑!AM1337="","",编辑!AM1337)</f>
        <v/>
      </c>
      <c r="AB1337" s="109" t="str">
        <f>IF(编辑!AN1337="","",编辑!AN1337)</f>
        <v/>
      </c>
      <c r="AC1337" s="111" t="str">
        <f>IF(编辑!AO1337="","",编辑!AO1337)</f>
        <v/>
      </c>
    </row>
    <row r="1338" spans="1:29">
      <c r="A1338" s="109">
        <f>IF(编辑!A1338="","",编辑!A1338)</f>
        <v>140605</v>
      </c>
      <c r="B1338" s="109" t="str">
        <f>IF(编辑!B1338="","",编辑!B1338)</f>
        <v>通缉任务</v>
      </c>
      <c r="C1338" s="109">
        <f>IF(编辑!I1338="","",编辑!I1338)</f>
        <v>650</v>
      </c>
      <c r="D1338" s="109">
        <f>IF(编辑!J1338="","",编辑!J1338)</f>
        <v>0</v>
      </c>
      <c r="E1338" s="109" t="str">
        <f>IF(编辑!K1338="","",编辑!K1338)</f>
        <v/>
      </c>
      <c r="F1338" s="109">
        <f>IF(编辑!L1338="","",编辑!L1338)</f>
        <v>3003</v>
      </c>
      <c r="G1338" s="109">
        <f>IF(编辑!N1338="","",编辑!N1338)</f>
        <v>1</v>
      </c>
      <c r="H1338" s="109">
        <f>IF(编辑!O1338="","",编辑!O1338)</f>
        <v>1</v>
      </c>
      <c r="I1338" s="109">
        <f>IF(编辑!P1338="","",编辑!P1338)</f>
        <v>200</v>
      </c>
      <c r="J1338" s="109">
        <f>IF(编辑!Q1338="","",编辑!Q1338)</f>
        <v>3103</v>
      </c>
      <c r="K1338" s="109">
        <f>IF(编辑!S1338="","",编辑!S1338)</f>
        <v>1</v>
      </c>
      <c r="L1338" s="109">
        <f>IF(编辑!T1338="","",编辑!T1338)</f>
        <v>1</v>
      </c>
      <c r="M1338" s="109">
        <f>IF(编辑!U1338="","",编辑!U1338)</f>
        <v>200</v>
      </c>
      <c r="N1338" s="109">
        <f>IF(编辑!V1338="","",编辑!V1338)</f>
        <v>3403</v>
      </c>
      <c r="O1338" s="109">
        <f>IF(编辑!X1338="","",编辑!X1338)</f>
        <v>1</v>
      </c>
      <c r="P1338" s="109">
        <f>IF(编辑!Y1338="","",编辑!Y1338)</f>
        <v>1</v>
      </c>
      <c r="Q1338" s="109">
        <f>IF(编辑!Z1338="","",编辑!Z1338)</f>
        <v>200</v>
      </c>
      <c r="R1338" s="109" t="str">
        <f>IF(编辑!AA1338="","",编辑!AA1338)</f>
        <v/>
      </c>
      <c r="S1338" s="109" t="str">
        <f>IF(编辑!AC1338="","",编辑!AC1338)</f>
        <v/>
      </c>
      <c r="T1338" s="109" t="str">
        <f>IF(编辑!AD1338="","",编辑!AD1338)</f>
        <v/>
      </c>
      <c r="U1338" s="109" t="str">
        <f>IF(编辑!AE1338="","",编辑!AE1338)</f>
        <v/>
      </c>
      <c r="V1338" s="109" t="str">
        <f>IF(编辑!AF1338="","",编辑!AF1338)</f>
        <v/>
      </c>
      <c r="W1338" s="109" t="str">
        <f>IF(编辑!AH1338="","",编辑!AH1338)</f>
        <v/>
      </c>
      <c r="X1338" s="109" t="str">
        <f>IF(编辑!AI1338="","",编辑!AI1338)</f>
        <v/>
      </c>
      <c r="Y1338" s="109" t="str">
        <f>IF(编辑!AJ1338="","",编辑!AJ1338)</f>
        <v/>
      </c>
      <c r="Z1338" s="109" t="str">
        <f>IF(编辑!AK1338="","",编辑!AK1338)</f>
        <v/>
      </c>
      <c r="AA1338" s="109" t="str">
        <f>IF(编辑!AM1338="","",编辑!AM1338)</f>
        <v/>
      </c>
      <c r="AB1338" s="109" t="str">
        <f>IF(编辑!AN1338="","",编辑!AN1338)</f>
        <v/>
      </c>
      <c r="AC1338" s="111" t="str">
        <f>IF(编辑!AO1338="","",编辑!AO1338)</f>
        <v/>
      </c>
    </row>
    <row r="1339" spans="1:29">
      <c r="A1339" s="109">
        <f>IF(编辑!A1339="","",编辑!A1339)</f>
        <v>140606</v>
      </c>
      <c r="B1339" s="109" t="str">
        <f>IF(编辑!B1339="","",编辑!B1339)</f>
        <v>通缉任务</v>
      </c>
      <c r="C1339" s="109">
        <f>IF(编辑!I1339="","",编辑!I1339)</f>
        <v>650</v>
      </c>
      <c r="D1339" s="109">
        <f>IF(编辑!J1339="","",编辑!J1339)</f>
        <v>0</v>
      </c>
      <c r="E1339" s="109" t="str">
        <f>IF(编辑!K1339="","",编辑!K1339)</f>
        <v/>
      </c>
      <c r="F1339" s="109">
        <f>IF(编辑!L1339="","",编辑!L1339)</f>
        <v>3003</v>
      </c>
      <c r="G1339" s="109">
        <f>IF(编辑!N1339="","",编辑!N1339)</f>
        <v>1</v>
      </c>
      <c r="H1339" s="109">
        <f>IF(编辑!O1339="","",编辑!O1339)</f>
        <v>1</v>
      </c>
      <c r="I1339" s="109">
        <f>IF(编辑!P1339="","",编辑!P1339)</f>
        <v>200</v>
      </c>
      <c r="J1339" s="109">
        <f>IF(编辑!Q1339="","",编辑!Q1339)</f>
        <v>3103</v>
      </c>
      <c r="K1339" s="109">
        <f>IF(编辑!S1339="","",编辑!S1339)</f>
        <v>1</v>
      </c>
      <c r="L1339" s="109">
        <f>IF(编辑!T1339="","",编辑!T1339)</f>
        <v>1</v>
      </c>
      <c r="M1339" s="109">
        <f>IF(编辑!U1339="","",编辑!U1339)</f>
        <v>200</v>
      </c>
      <c r="N1339" s="109">
        <f>IF(编辑!V1339="","",编辑!V1339)</f>
        <v>3403</v>
      </c>
      <c r="O1339" s="109">
        <f>IF(编辑!X1339="","",编辑!X1339)</f>
        <v>1</v>
      </c>
      <c r="P1339" s="109">
        <f>IF(编辑!Y1339="","",编辑!Y1339)</f>
        <v>1</v>
      </c>
      <c r="Q1339" s="109">
        <f>IF(编辑!Z1339="","",编辑!Z1339)</f>
        <v>200</v>
      </c>
      <c r="R1339" s="109" t="str">
        <f>IF(编辑!AA1339="","",编辑!AA1339)</f>
        <v/>
      </c>
      <c r="S1339" s="109" t="str">
        <f>IF(编辑!AC1339="","",编辑!AC1339)</f>
        <v/>
      </c>
      <c r="T1339" s="109" t="str">
        <f>IF(编辑!AD1339="","",编辑!AD1339)</f>
        <v/>
      </c>
      <c r="U1339" s="109" t="str">
        <f>IF(编辑!AE1339="","",编辑!AE1339)</f>
        <v/>
      </c>
      <c r="V1339" s="109" t="str">
        <f>IF(编辑!AF1339="","",编辑!AF1339)</f>
        <v/>
      </c>
      <c r="W1339" s="109" t="str">
        <f>IF(编辑!AH1339="","",编辑!AH1339)</f>
        <v/>
      </c>
      <c r="X1339" s="109" t="str">
        <f>IF(编辑!AI1339="","",编辑!AI1339)</f>
        <v/>
      </c>
      <c r="Y1339" s="109" t="str">
        <f>IF(编辑!AJ1339="","",编辑!AJ1339)</f>
        <v/>
      </c>
      <c r="Z1339" s="109" t="str">
        <f>IF(编辑!AK1339="","",编辑!AK1339)</f>
        <v/>
      </c>
      <c r="AA1339" s="109" t="str">
        <f>IF(编辑!AM1339="","",编辑!AM1339)</f>
        <v/>
      </c>
      <c r="AB1339" s="109" t="str">
        <f>IF(编辑!AN1339="","",编辑!AN1339)</f>
        <v/>
      </c>
      <c r="AC1339" s="111" t="str">
        <f>IF(编辑!AO1339="","",编辑!AO1339)</f>
        <v/>
      </c>
    </row>
    <row r="1340" spans="1:29">
      <c r="A1340" s="109">
        <f>IF(编辑!A1340="","",编辑!A1340)</f>
        <v>140607</v>
      </c>
      <c r="B1340" s="109" t="str">
        <f>IF(编辑!B1340="","",编辑!B1340)</f>
        <v>通缉任务</v>
      </c>
      <c r="C1340" s="109">
        <f>IF(编辑!I1340="","",编辑!I1340)</f>
        <v>650</v>
      </c>
      <c r="D1340" s="109">
        <f>IF(编辑!J1340="","",编辑!J1340)</f>
        <v>0</v>
      </c>
      <c r="E1340" s="109" t="str">
        <f>IF(编辑!K1340="","",编辑!K1340)</f>
        <v/>
      </c>
      <c r="F1340" s="109">
        <f>IF(编辑!L1340="","",编辑!L1340)</f>
        <v>3003</v>
      </c>
      <c r="G1340" s="109">
        <f>IF(编辑!N1340="","",编辑!N1340)</f>
        <v>1</v>
      </c>
      <c r="H1340" s="109">
        <f>IF(编辑!O1340="","",编辑!O1340)</f>
        <v>1</v>
      </c>
      <c r="I1340" s="109">
        <f>IF(编辑!P1340="","",编辑!P1340)</f>
        <v>200</v>
      </c>
      <c r="J1340" s="109">
        <f>IF(编辑!Q1340="","",编辑!Q1340)</f>
        <v>3103</v>
      </c>
      <c r="K1340" s="109">
        <f>IF(编辑!S1340="","",编辑!S1340)</f>
        <v>1</v>
      </c>
      <c r="L1340" s="109">
        <f>IF(编辑!T1340="","",编辑!T1340)</f>
        <v>1</v>
      </c>
      <c r="M1340" s="109">
        <f>IF(编辑!U1340="","",编辑!U1340)</f>
        <v>200</v>
      </c>
      <c r="N1340" s="109">
        <f>IF(编辑!V1340="","",编辑!V1340)</f>
        <v>3403</v>
      </c>
      <c r="O1340" s="109">
        <f>IF(编辑!X1340="","",编辑!X1340)</f>
        <v>1</v>
      </c>
      <c r="P1340" s="109">
        <f>IF(编辑!Y1340="","",编辑!Y1340)</f>
        <v>1</v>
      </c>
      <c r="Q1340" s="109">
        <f>IF(编辑!Z1340="","",编辑!Z1340)</f>
        <v>200</v>
      </c>
      <c r="R1340" s="109" t="str">
        <f>IF(编辑!AA1340="","",编辑!AA1340)</f>
        <v/>
      </c>
      <c r="S1340" s="109" t="str">
        <f>IF(编辑!AC1340="","",编辑!AC1340)</f>
        <v/>
      </c>
      <c r="T1340" s="109" t="str">
        <f>IF(编辑!AD1340="","",编辑!AD1340)</f>
        <v/>
      </c>
      <c r="U1340" s="109" t="str">
        <f>IF(编辑!AE1340="","",编辑!AE1340)</f>
        <v/>
      </c>
      <c r="V1340" s="109" t="str">
        <f>IF(编辑!AF1340="","",编辑!AF1340)</f>
        <v/>
      </c>
      <c r="W1340" s="109" t="str">
        <f>IF(编辑!AH1340="","",编辑!AH1340)</f>
        <v/>
      </c>
      <c r="X1340" s="109" t="str">
        <f>IF(编辑!AI1340="","",编辑!AI1340)</f>
        <v/>
      </c>
      <c r="Y1340" s="109" t="str">
        <f>IF(编辑!AJ1340="","",编辑!AJ1340)</f>
        <v/>
      </c>
      <c r="Z1340" s="109" t="str">
        <f>IF(编辑!AK1340="","",编辑!AK1340)</f>
        <v/>
      </c>
      <c r="AA1340" s="109" t="str">
        <f>IF(编辑!AM1340="","",编辑!AM1340)</f>
        <v/>
      </c>
      <c r="AB1340" s="109" t="str">
        <f>IF(编辑!AN1340="","",编辑!AN1340)</f>
        <v/>
      </c>
      <c r="AC1340" s="111" t="str">
        <f>IF(编辑!AO1340="","",编辑!AO1340)</f>
        <v/>
      </c>
    </row>
    <row r="1341" spans="1:29">
      <c r="A1341" s="109">
        <f>IF(编辑!A1341="","",编辑!A1341)</f>
        <v>140608</v>
      </c>
      <c r="B1341" s="109" t="str">
        <f>IF(编辑!B1341="","",编辑!B1341)</f>
        <v>通缉任务</v>
      </c>
      <c r="C1341" s="109">
        <f>IF(编辑!I1341="","",编辑!I1341)</f>
        <v>650</v>
      </c>
      <c r="D1341" s="109">
        <f>IF(编辑!J1341="","",编辑!J1341)</f>
        <v>0</v>
      </c>
      <c r="E1341" s="109" t="str">
        <f>IF(编辑!K1341="","",编辑!K1341)</f>
        <v/>
      </c>
      <c r="F1341" s="109">
        <f>IF(编辑!L1341="","",编辑!L1341)</f>
        <v>3003</v>
      </c>
      <c r="G1341" s="109">
        <f>IF(编辑!N1341="","",编辑!N1341)</f>
        <v>1</v>
      </c>
      <c r="H1341" s="109">
        <f>IF(编辑!O1341="","",编辑!O1341)</f>
        <v>1</v>
      </c>
      <c r="I1341" s="109">
        <f>IF(编辑!P1341="","",编辑!P1341)</f>
        <v>200</v>
      </c>
      <c r="J1341" s="109">
        <f>IF(编辑!Q1341="","",编辑!Q1341)</f>
        <v>3103</v>
      </c>
      <c r="K1341" s="109">
        <f>IF(编辑!S1341="","",编辑!S1341)</f>
        <v>1</v>
      </c>
      <c r="L1341" s="109">
        <f>IF(编辑!T1341="","",编辑!T1341)</f>
        <v>1</v>
      </c>
      <c r="M1341" s="109">
        <f>IF(编辑!U1341="","",编辑!U1341)</f>
        <v>200</v>
      </c>
      <c r="N1341" s="109">
        <f>IF(编辑!V1341="","",编辑!V1341)</f>
        <v>3403</v>
      </c>
      <c r="O1341" s="109">
        <f>IF(编辑!X1341="","",编辑!X1341)</f>
        <v>1</v>
      </c>
      <c r="P1341" s="109">
        <f>IF(编辑!Y1341="","",编辑!Y1341)</f>
        <v>1</v>
      </c>
      <c r="Q1341" s="109">
        <f>IF(编辑!Z1341="","",编辑!Z1341)</f>
        <v>200</v>
      </c>
      <c r="R1341" s="109" t="str">
        <f>IF(编辑!AA1341="","",编辑!AA1341)</f>
        <v/>
      </c>
      <c r="S1341" s="109" t="str">
        <f>IF(编辑!AC1341="","",编辑!AC1341)</f>
        <v/>
      </c>
      <c r="T1341" s="109" t="str">
        <f>IF(编辑!AD1341="","",编辑!AD1341)</f>
        <v/>
      </c>
      <c r="U1341" s="109" t="str">
        <f>IF(编辑!AE1341="","",编辑!AE1341)</f>
        <v/>
      </c>
      <c r="V1341" s="109" t="str">
        <f>IF(编辑!AF1341="","",编辑!AF1341)</f>
        <v/>
      </c>
      <c r="W1341" s="109" t="str">
        <f>IF(编辑!AH1341="","",编辑!AH1341)</f>
        <v/>
      </c>
      <c r="X1341" s="109" t="str">
        <f>IF(编辑!AI1341="","",编辑!AI1341)</f>
        <v/>
      </c>
      <c r="Y1341" s="109" t="str">
        <f>IF(编辑!AJ1341="","",编辑!AJ1341)</f>
        <v/>
      </c>
      <c r="Z1341" s="109" t="str">
        <f>IF(编辑!AK1341="","",编辑!AK1341)</f>
        <v/>
      </c>
      <c r="AA1341" s="109" t="str">
        <f>IF(编辑!AM1341="","",编辑!AM1341)</f>
        <v/>
      </c>
      <c r="AB1341" s="109" t="str">
        <f>IF(编辑!AN1341="","",编辑!AN1341)</f>
        <v/>
      </c>
      <c r="AC1341" s="111" t="str">
        <f>IF(编辑!AO1341="","",编辑!AO1341)</f>
        <v/>
      </c>
    </row>
    <row r="1342" spans="1:29">
      <c r="A1342" s="109">
        <f>IF(编辑!A1342="","",编辑!A1342)</f>
        <v>140609</v>
      </c>
      <c r="B1342" s="109" t="str">
        <f>IF(编辑!B1342="","",编辑!B1342)</f>
        <v>通缉任务</v>
      </c>
      <c r="C1342" s="109">
        <f>IF(编辑!I1342="","",编辑!I1342)</f>
        <v>650</v>
      </c>
      <c r="D1342" s="109">
        <f>IF(编辑!J1342="","",编辑!J1342)</f>
        <v>0</v>
      </c>
      <c r="E1342" s="109" t="str">
        <f>IF(编辑!K1342="","",编辑!K1342)</f>
        <v/>
      </c>
      <c r="F1342" s="109">
        <f>IF(编辑!L1342="","",编辑!L1342)</f>
        <v>3003</v>
      </c>
      <c r="G1342" s="109">
        <f>IF(编辑!N1342="","",编辑!N1342)</f>
        <v>1</v>
      </c>
      <c r="H1342" s="109">
        <f>IF(编辑!O1342="","",编辑!O1342)</f>
        <v>1</v>
      </c>
      <c r="I1342" s="109">
        <f>IF(编辑!P1342="","",编辑!P1342)</f>
        <v>200</v>
      </c>
      <c r="J1342" s="109">
        <f>IF(编辑!Q1342="","",编辑!Q1342)</f>
        <v>3103</v>
      </c>
      <c r="K1342" s="109">
        <f>IF(编辑!S1342="","",编辑!S1342)</f>
        <v>1</v>
      </c>
      <c r="L1342" s="109">
        <f>IF(编辑!T1342="","",编辑!T1342)</f>
        <v>1</v>
      </c>
      <c r="M1342" s="109">
        <f>IF(编辑!U1342="","",编辑!U1342)</f>
        <v>200</v>
      </c>
      <c r="N1342" s="109">
        <f>IF(编辑!V1342="","",编辑!V1342)</f>
        <v>3403</v>
      </c>
      <c r="O1342" s="109">
        <f>IF(编辑!X1342="","",编辑!X1342)</f>
        <v>1</v>
      </c>
      <c r="P1342" s="109">
        <f>IF(编辑!Y1342="","",编辑!Y1342)</f>
        <v>1</v>
      </c>
      <c r="Q1342" s="109">
        <f>IF(编辑!Z1342="","",编辑!Z1342)</f>
        <v>200</v>
      </c>
      <c r="R1342" s="109" t="str">
        <f>IF(编辑!AA1342="","",编辑!AA1342)</f>
        <v/>
      </c>
      <c r="S1342" s="109" t="str">
        <f>IF(编辑!AC1342="","",编辑!AC1342)</f>
        <v/>
      </c>
      <c r="T1342" s="109" t="str">
        <f>IF(编辑!AD1342="","",编辑!AD1342)</f>
        <v/>
      </c>
      <c r="U1342" s="109" t="str">
        <f>IF(编辑!AE1342="","",编辑!AE1342)</f>
        <v/>
      </c>
      <c r="V1342" s="109" t="str">
        <f>IF(编辑!AF1342="","",编辑!AF1342)</f>
        <v/>
      </c>
      <c r="W1342" s="109" t="str">
        <f>IF(编辑!AH1342="","",编辑!AH1342)</f>
        <v/>
      </c>
      <c r="X1342" s="109" t="str">
        <f>IF(编辑!AI1342="","",编辑!AI1342)</f>
        <v/>
      </c>
      <c r="Y1342" s="109" t="str">
        <f>IF(编辑!AJ1342="","",编辑!AJ1342)</f>
        <v/>
      </c>
      <c r="Z1342" s="109" t="str">
        <f>IF(编辑!AK1342="","",编辑!AK1342)</f>
        <v/>
      </c>
      <c r="AA1342" s="109" t="str">
        <f>IF(编辑!AM1342="","",编辑!AM1342)</f>
        <v/>
      </c>
      <c r="AB1342" s="109" t="str">
        <f>IF(编辑!AN1342="","",编辑!AN1342)</f>
        <v/>
      </c>
      <c r="AC1342" s="111" t="str">
        <f>IF(编辑!AO1342="","",编辑!AO1342)</f>
        <v/>
      </c>
    </row>
    <row r="1343" spans="1:29">
      <c r="A1343" s="109">
        <f>IF(编辑!A1343="","",编辑!A1343)</f>
        <v>140610</v>
      </c>
      <c r="B1343" s="109" t="str">
        <f>IF(编辑!B1343="","",编辑!B1343)</f>
        <v>通缉任务</v>
      </c>
      <c r="C1343" s="109">
        <f>IF(编辑!I1343="","",编辑!I1343)</f>
        <v>650</v>
      </c>
      <c r="D1343" s="109">
        <f>IF(编辑!J1343="","",编辑!J1343)</f>
        <v>0</v>
      </c>
      <c r="E1343" s="109" t="str">
        <f>IF(编辑!K1343="","",编辑!K1343)</f>
        <v/>
      </c>
      <c r="F1343" s="109">
        <f>IF(编辑!L1343="","",编辑!L1343)</f>
        <v>3003</v>
      </c>
      <c r="G1343" s="109">
        <f>IF(编辑!N1343="","",编辑!N1343)</f>
        <v>1</v>
      </c>
      <c r="H1343" s="109">
        <f>IF(编辑!O1343="","",编辑!O1343)</f>
        <v>1</v>
      </c>
      <c r="I1343" s="109">
        <f>IF(编辑!P1343="","",编辑!P1343)</f>
        <v>200</v>
      </c>
      <c r="J1343" s="109">
        <f>IF(编辑!Q1343="","",编辑!Q1343)</f>
        <v>3103</v>
      </c>
      <c r="K1343" s="109">
        <f>IF(编辑!S1343="","",编辑!S1343)</f>
        <v>1</v>
      </c>
      <c r="L1343" s="109">
        <f>IF(编辑!T1343="","",编辑!T1343)</f>
        <v>1</v>
      </c>
      <c r="M1343" s="109">
        <f>IF(编辑!U1343="","",编辑!U1343)</f>
        <v>200</v>
      </c>
      <c r="N1343" s="109">
        <f>IF(编辑!V1343="","",编辑!V1343)</f>
        <v>3403</v>
      </c>
      <c r="O1343" s="109">
        <f>IF(编辑!X1343="","",编辑!X1343)</f>
        <v>1</v>
      </c>
      <c r="P1343" s="109">
        <f>IF(编辑!Y1343="","",编辑!Y1343)</f>
        <v>1</v>
      </c>
      <c r="Q1343" s="109">
        <f>IF(编辑!Z1343="","",编辑!Z1343)</f>
        <v>200</v>
      </c>
      <c r="R1343" s="109" t="str">
        <f>IF(编辑!AA1343="","",编辑!AA1343)</f>
        <v/>
      </c>
      <c r="S1343" s="109" t="str">
        <f>IF(编辑!AC1343="","",编辑!AC1343)</f>
        <v/>
      </c>
      <c r="T1343" s="109" t="str">
        <f>IF(编辑!AD1343="","",编辑!AD1343)</f>
        <v/>
      </c>
      <c r="U1343" s="109" t="str">
        <f>IF(编辑!AE1343="","",编辑!AE1343)</f>
        <v/>
      </c>
      <c r="V1343" s="109" t="str">
        <f>IF(编辑!AF1343="","",编辑!AF1343)</f>
        <v/>
      </c>
      <c r="W1343" s="109" t="str">
        <f>IF(编辑!AH1343="","",编辑!AH1343)</f>
        <v/>
      </c>
      <c r="X1343" s="109" t="str">
        <f>IF(编辑!AI1343="","",编辑!AI1343)</f>
        <v/>
      </c>
      <c r="Y1343" s="109" t="str">
        <f>IF(编辑!AJ1343="","",编辑!AJ1343)</f>
        <v/>
      </c>
      <c r="Z1343" s="109" t="str">
        <f>IF(编辑!AK1343="","",编辑!AK1343)</f>
        <v/>
      </c>
      <c r="AA1343" s="109" t="str">
        <f>IF(编辑!AM1343="","",编辑!AM1343)</f>
        <v/>
      </c>
      <c r="AB1343" s="109" t="str">
        <f>IF(编辑!AN1343="","",编辑!AN1343)</f>
        <v/>
      </c>
      <c r="AC1343" s="111" t="str">
        <f>IF(编辑!AO1343="","",编辑!AO1343)</f>
        <v/>
      </c>
    </row>
    <row r="1344" spans="1:29">
      <c r="A1344" s="109">
        <f>IF(编辑!A1344="","",编辑!A1344)</f>
        <v>140611</v>
      </c>
      <c r="B1344" s="109" t="str">
        <f>IF(编辑!B1344="","",编辑!B1344)</f>
        <v>通缉任务</v>
      </c>
      <c r="C1344" s="109">
        <f>IF(编辑!I1344="","",编辑!I1344)</f>
        <v>650</v>
      </c>
      <c r="D1344" s="109">
        <f>IF(编辑!J1344="","",编辑!J1344)</f>
        <v>0</v>
      </c>
      <c r="E1344" s="109" t="str">
        <f>IF(编辑!K1344="","",编辑!K1344)</f>
        <v/>
      </c>
      <c r="F1344" s="109">
        <f>IF(编辑!L1344="","",编辑!L1344)</f>
        <v>3003</v>
      </c>
      <c r="G1344" s="109">
        <f>IF(编辑!N1344="","",编辑!N1344)</f>
        <v>1</v>
      </c>
      <c r="H1344" s="109">
        <f>IF(编辑!O1344="","",编辑!O1344)</f>
        <v>1</v>
      </c>
      <c r="I1344" s="109">
        <f>IF(编辑!P1344="","",编辑!P1344)</f>
        <v>200</v>
      </c>
      <c r="J1344" s="109">
        <f>IF(编辑!Q1344="","",编辑!Q1344)</f>
        <v>3103</v>
      </c>
      <c r="K1344" s="109">
        <f>IF(编辑!S1344="","",编辑!S1344)</f>
        <v>1</v>
      </c>
      <c r="L1344" s="109">
        <f>IF(编辑!T1344="","",编辑!T1344)</f>
        <v>1</v>
      </c>
      <c r="M1344" s="109">
        <f>IF(编辑!U1344="","",编辑!U1344)</f>
        <v>200</v>
      </c>
      <c r="N1344" s="109">
        <f>IF(编辑!V1344="","",编辑!V1344)</f>
        <v>3403</v>
      </c>
      <c r="O1344" s="109">
        <f>IF(编辑!X1344="","",编辑!X1344)</f>
        <v>1</v>
      </c>
      <c r="P1344" s="109">
        <f>IF(编辑!Y1344="","",编辑!Y1344)</f>
        <v>1</v>
      </c>
      <c r="Q1344" s="109">
        <f>IF(编辑!Z1344="","",编辑!Z1344)</f>
        <v>200</v>
      </c>
      <c r="R1344" s="109" t="str">
        <f>IF(编辑!AA1344="","",编辑!AA1344)</f>
        <v/>
      </c>
      <c r="S1344" s="109" t="str">
        <f>IF(编辑!AC1344="","",编辑!AC1344)</f>
        <v/>
      </c>
      <c r="T1344" s="109" t="str">
        <f>IF(编辑!AD1344="","",编辑!AD1344)</f>
        <v/>
      </c>
      <c r="U1344" s="109" t="str">
        <f>IF(编辑!AE1344="","",编辑!AE1344)</f>
        <v/>
      </c>
      <c r="V1344" s="109" t="str">
        <f>IF(编辑!AF1344="","",编辑!AF1344)</f>
        <v/>
      </c>
      <c r="W1344" s="109" t="str">
        <f>IF(编辑!AH1344="","",编辑!AH1344)</f>
        <v/>
      </c>
      <c r="X1344" s="109" t="str">
        <f>IF(编辑!AI1344="","",编辑!AI1344)</f>
        <v/>
      </c>
      <c r="Y1344" s="109" t="str">
        <f>IF(编辑!AJ1344="","",编辑!AJ1344)</f>
        <v/>
      </c>
      <c r="Z1344" s="109" t="str">
        <f>IF(编辑!AK1344="","",编辑!AK1344)</f>
        <v/>
      </c>
      <c r="AA1344" s="109" t="str">
        <f>IF(编辑!AM1344="","",编辑!AM1344)</f>
        <v/>
      </c>
      <c r="AB1344" s="109" t="str">
        <f>IF(编辑!AN1344="","",编辑!AN1344)</f>
        <v/>
      </c>
      <c r="AC1344" s="111" t="str">
        <f>IF(编辑!AO1344="","",编辑!AO1344)</f>
        <v/>
      </c>
    </row>
    <row r="1345" spans="1:29">
      <c r="A1345" s="109">
        <f>IF(编辑!A1345="","",编辑!A1345)</f>
        <v>140612</v>
      </c>
      <c r="B1345" s="109" t="str">
        <f>IF(编辑!B1345="","",编辑!B1345)</f>
        <v>通缉任务</v>
      </c>
      <c r="C1345" s="109">
        <f>IF(编辑!I1345="","",编辑!I1345)</f>
        <v>650</v>
      </c>
      <c r="D1345" s="109">
        <f>IF(编辑!J1345="","",编辑!J1345)</f>
        <v>0</v>
      </c>
      <c r="E1345" s="109" t="str">
        <f>IF(编辑!K1345="","",编辑!K1345)</f>
        <v/>
      </c>
      <c r="F1345" s="109">
        <f>IF(编辑!L1345="","",编辑!L1345)</f>
        <v>3003</v>
      </c>
      <c r="G1345" s="109">
        <f>IF(编辑!N1345="","",编辑!N1345)</f>
        <v>1</v>
      </c>
      <c r="H1345" s="109">
        <f>IF(编辑!O1345="","",编辑!O1345)</f>
        <v>1</v>
      </c>
      <c r="I1345" s="109">
        <f>IF(编辑!P1345="","",编辑!P1345)</f>
        <v>200</v>
      </c>
      <c r="J1345" s="109">
        <f>IF(编辑!Q1345="","",编辑!Q1345)</f>
        <v>3103</v>
      </c>
      <c r="K1345" s="109">
        <f>IF(编辑!S1345="","",编辑!S1345)</f>
        <v>1</v>
      </c>
      <c r="L1345" s="109">
        <f>IF(编辑!T1345="","",编辑!T1345)</f>
        <v>1</v>
      </c>
      <c r="M1345" s="109">
        <f>IF(编辑!U1345="","",编辑!U1345)</f>
        <v>200</v>
      </c>
      <c r="N1345" s="109">
        <f>IF(编辑!V1345="","",编辑!V1345)</f>
        <v>3403</v>
      </c>
      <c r="O1345" s="109">
        <f>IF(编辑!X1345="","",编辑!X1345)</f>
        <v>1</v>
      </c>
      <c r="P1345" s="109">
        <f>IF(编辑!Y1345="","",编辑!Y1345)</f>
        <v>1</v>
      </c>
      <c r="Q1345" s="109">
        <f>IF(编辑!Z1345="","",编辑!Z1345)</f>
        <v>200</v>
      </c>
      <c r="R1345" s="109" t="str">
        <f>IF(编辑!AA1345="","",编辑!AA1345)</f>
        <v/>
      </c>
      <c r="S1345" s="109" t="str">
        <f>IF(编辑!AC1345="","",编辑!AC1345)</f>
        <v/>
      </c>
      <c r="T1345" s="109" t="str">
        <f>IF(编辑!AD1345="","",编辑!AD1345)</f>
        <v/>
      </c>
      <c r="U1345" s="109" t="str">
        <f>IF(编辑!AE1345="","",编辑!AE1345)</f>
        <v/>
      </c>
      <c r="V1345" s="109" t="str">
        <f>IF(编辑!AF1345="","",编辑!AF1345)</f>
        <v/>
      </c>
      <c r="W1345" s="109" t="str">
        <f>IF(编辑!AH1345="","",编辑!AH1345)</f>
        <v/>
      </c>
      <c r="X1345" s="109" t="str">
        <f>IF(编辑!AI1345="","",编辑!AI1345)</f>
        <v/>
      </c>
      <c r="Y1345" s="109" t="str">
        <f>IF(编辑!AJ1345="","",编辑!AJ1345)</f>
        <v/>
      </c>
      <c r="Z1345" s="109" t="str">
        <f>IF(编辑!AK1345="","",编辑!AK1345)</f>
        <v/>
      </c>
      <c r="AA1345" s="109" t="str">
        <f>IF(编辑!AM1345="","",编辑!AM1345)</f>
        <v/>
      </c>
      <c r="AB1345" s="109" t="str">
        <f>IF(编辑!AN1345="","",编辑!AN1345)</f>
        <v/>
      </c>
      <c r="AC1345" s="111" t="str">
        <f>IF(编辑!AO1345="","",编辑!AO1345)</f>
        <v/>
      </c>
    </row>
    <row r="1346" spans="1:29">
      <c r="A1346" s="109">
        <f>IF(编辑!A1346="","",编辑!A1346)</f>
        <v>140613</v>
      </c>
      <c r="B1346" s="109" t="str">
        <f>IF(编辑!B1346="","",编辑!B1346)</f>
        <v>通缉任务</v>
      </c>
      <c r="C1346" s="109">
        <f>IF(编辑!I1346="","",编辑!I1346)</f>
        <v>650</v>
      </c>
      <c r="D1346" s="109">
        <f>IF(编辑!J1346="","",编辑!J1346)</f>
        <v>0</v>
      </c>
      <c r="E1346" s="109" t="str">
        <f>IF(编辑!K1346="","",编辑!K1346)</f>
        <v/>
      </c>
      <c r="F1346" s="109">
        <f>IF(编辑!L1346="","",编辑!L1346)</f>
        <v>3003</v>
      </c>
      <c r="G1346" s="109">
        <f>IF(编辑!N1346="","",编辑!N1346)</f>
        <v>1</v>
      </c>
      <c r="H1346" s="109">
        <f>IF(编辑!O1346="","",编辑!O1346)</f>
        <v>1</v>
      </c>
      <c r="I1346" s="109">
        <f>IF(编辑!P1346="","",编辑!P1346)</f>
        <v>200</v>
      </c>
      <c r="J1346" s="109">
        <f>IF(编辑!Q1346="","",编辑!Q1346)</f>
        <v>3103</v>
      </c>
      <c r="K1346" s="109">
        <f>IF(编辑!S1346="","",编辑!S1346)</f>
        <v>1</v>
      </c>
      <c r="L1346" s="109">
        <f>IF(编辑!T1346="","",编辑!T1346)</f>
        <v>1</v>
      </c>
      <c r="M1346" s="109">
        <f>IF(编辑!U1346="","",编辑!U1346)</f>
        <v>200</v>
      </c>
      <c r="N1346" s="109">
        <f>IF(编辑!V1346="","",编辑!V1346)</f>
        <v>3403</v>
      </c>
      <c r="O1346" s="109">
        <f>IF(编辑!X1346="","",编辑!X1346)</f>
        <v>1</v>
      </c>
      <c r="P1346" s="109">
        <f>IF(编辑!Y1346="","",编辑!Y1346)</f>
        <v>1</v>
      </c>
      <c r="Q1346" s="109">
        <f>IF(编辑!Z1346="","",编辑!Z1346)</f>
        <v>200</v>
      </c>
      <c r="R1346" s="109" t="str">
        <f>IF(编辑!AA1346="","",编辑!AA1346)</f>
        <v/>
      </c>
      <c r="S1346" s="109" t="str">
        <f>IF(编辑!AC1346="","",编辑!AC1346)</f>
        <v/>
      </c>
      <c r="T1346" s="109" t="str">
        <f>IF(编辑!AD1346="","",编辑!AD1346)</f>
        <v/>
      </c>
      <c r="U1346" s="109" t="str">
        <f>IF(编辑!AE1346="","",编辑!AE1346)</f>
        <v/>
      </c>
      <c r="V1346" s="109" t="str">
        <f>IF(编辑!AF1346="","",编辑!AF1346)</f>
        <v/>
      </c>
      <c r="W1346" s="109" t="str">
        <f>IF(编辑!AH1346="","",编辑!AH1346)</f>
        <v/>
      </c>
      <c r="X1346" s="109" t="str">
        <f>IF(编辑!AI1346="","",编辑!AI1346)</f>
        <v/>
      </c>
      <c r="Y1346" s="109" t="str">
        <f>IF(编辑!AJ1346="","",编辑!AJ1346)</f>
        <v/>
      </c>
      <c r="Z1346" s="109" t="str">
        <f>IF(编辑!AK1346="","",编辑!AK1346)</f>
        <v/>
      </c>
      <c r="AA1346" s="109" t="str">
        <f>IF(编辑!AM1346="","",编辑!AM1346)</f>
        <v/>
      </c>
      <c r="AB1346" s="109" t="str">
        <f>IF(编辑!AN1346="","",编辑!AN1346)</f>
        <v/>
      </c>
      <c r="AC1346" s="111" t="str">
        <f>IF(编辑!AO1346="","",编辑!AO1346)</f>
        <v/>
      </c>
    </row>
    <row r="1347" spans="1:29">
      <c r="A1347" s="109">
        <f>IF(编辑!A1347="","",编辑!A1347)</f>
        <v>140614</v>
      </c>
      <c r="B1347" s="109" t="str">
        <f>IF(编辑!B1347="","",编辑!B1347)</f>
        <v>通缉任务</v>
      </c>
      <c r="C1347" s="109">
        <f>IF(编辑!I1347="","",编辑!I1347)</f>
        <v>650</v>
      </c>
      <c r="D1347" s="109">
        <f>IF(编辑!J1347="","",编辑!J1347)</f>
        <v>0</v>
      </c>
      <c r="E1347" s="109" t="str">
        <f>IF(编辑!K1347="","",编辑!K1347)</f>
        <v/>
      </c>
      <c r="F1347" s="109">
        <f>IF(编辑!L1347="","",编辑!L1347)</f>
        <v>3003</v>
      </c>
      <c r="G1347" s="109">
        <f>IF(编辑!N1347="","",编辑!N1347)</f>
        <v>1</v>
      </c>
      <c r="H1347" s="109">
        <f>IF(编辑!O1347="","",编辑!O1347)</f>
        <v>1</v>
      </c>
      <c r="I1347" s="109">
        <f>IF(编辑!P1347="","",编辑!P1347)</f>
        <v>200</v>
      </c>
      <c r="J1347" s="109">
        <f>IF(编辑!Q1347="","",编辑!Q1347)</f>
        <v>3103</v>
      </c>
      <c r="K1347" s="109">
        <f>IF(编辑!S1347="","",编辑!S1347)</f>
        <v>1</v>
      </c>
      <c r="L1347" s="109">
        <f>IF(编辑!T1347="","",编辑!T1347)</f>
        <v>1</v>
      </c>
      <c r="M1347" s="109">
        <f>IF(编辑!U1347="","",编辑!U1347)</f>
        <v>200</v>
      </c>
      <c r="N1347" s="109">
        <f>IF(编辑!V1347="","",编辑!V1347)</f>
        <v>3403</v>
      </c>
      <c r="O1347" s="109">
        <f>IF(编辑!X1347="","",编辑!X1347)</f>
        <v>1</v>
      </c>
      <c r="P1347" s="109">
        <f>IF(编辑!Y1347="","",编辑!Y1347)</f>
        <v>1</v>
      </c>
      <c r="Q1347" s="109">
        <f>IF(编辑!Z1347="","",编辑!Z1347)</f>
        <v>200</v>
      </c>
      <c r="R1347" s="109" t="str">
        <f>IF(编辑!AA1347="","",编辑!AA1347)</f>
        <v/>
      </c>
      <c r="S1347" s="109" t="str">
        <f>IF(编辑!AC1347="","",编辑!AC1347)</f>
        <v/>
      </c>
      <c r="T1347" s="109" t="str">
        <f>IF(编辑!AD1347="","",编辑!AD1347)</f>
        <v/>
      </c>
      <c r="U1347" s="109" t="str">
        <f>IF(编辑!AE1347="","",编辑!AE1347)</f>
        <v/>
      </c>
      <c r="V1347" s="109" t="str">
        <f>IF(编辑!AF1347="","",编辑!AF1347)</f>
        <v/>
      </c>
      <c r="W1347" s="109" t="str">
        <f>IF(编辑!AH1347="","",编辑!AH1347)</f>
        <v/>
      </c>
      <c r="X1347" s="109" t="str">
        <f>IF(编辑!AI1347="","",编辑!AI1347)</f>
        <v/>
      </c>
      <c r="Y1347" s="109" t="str">
        <f>IF(编辑!AJ1347="","",编辑!AJ1347)</f>
        <v/>
      </c>
      <c r="Z1347" s="109" t="str">
        <f>IF(编辑!AK1347="","",编辑!AK1347)</f>
        <v/>
      </c>
      <c r="AA1347" s="109" t="str">
        <f>IF(编辑!AM1347="","",编辑!AM1347)</f>
        <v/>
      </c>
      <c r="AB1347" s="109" t="str">
        <f>IF(编辑!AN1347="","",编辑!AN1347)</f>
        <v/>
      </c>
      <c r="AC1347" s="111" t="str">
        <f>IF(编辑!AO1347="","",编辑!AO1347)</f>
        <v/>
      </c>
    </row>
    <row r="1348" spans="1:29">
      <c r="A1348" s="109">
        <f>IF(编辑!A1348="","",编辑!A1348)</f>
        <v>140615</v>
      </c>
      <c r="B1348" s="109" t="str">
        <f>IF(编辑!B1348="","",编辑!B1348)</f>
        <v>通缉任务</v>
      </c>
      <c r="C1348" s="109">
        <f>IF(编辑!I1348="","",编辑!I1348)</f>
        <v>650</v>
      </c>
      <c r="D1348" s="109">
        <f>IF(编辑!J1348="","",编辑!J1348)</f>
        <v>0</v>
      </c>
      <c r="E1348" s="109" t="str">
        <f>IF(编辑!K1348="","",编辑!K1348)</f>
        <v/>
      </c>
      <c r="F1348" s="109">
        <f>IF(编辑!L1348="","",编辑!L1348)</f>
        <v>3003</v>
      </c>
      <c r="G1348" s="109">
        <f>IF(编辑!N1348="","",编辑!N1348)</f>
        <v>1</v>
      </c>
      <c r="H1348" s="109">
        <f>IF(编辑!O1348="","",编辑!O1348)</f>
        <v>1</v>
      </c>
      <c r="I1348" s="109">
        <f>IF(编辑!P1348="","",编辑!P1348)</f>
        <v>200</v>
      </c>
      <c r="J1348" s="109">
        <f>IF(编辑!Q1348="","",编辑!Q1348)</f>
        <v>3103</v>
      </c>
      <c r="K1348" s="109">
        <f>IF(编辑!S1348="","",编辑!S1348)</f>
        <v>1</v>
      </c>
      <c r="L1348" s="109">
        <f>IF(编辑!T1348="","",编辑!T1348)</f>
        <v>1</v>
      </c>
      <c r="M1348" s="109">
        <f>IF(编辑!U1348="","",编辑!U1348)</f>
        <v>200</v>
      </c>
      <c r="N1348" s="109">
        <f>IF(编辑!V1348="","",编辑!V1348)</f>
        <v>3403</v>
      </c>
      <c r="O1348" s="109">
        <f>IF(编辑!X1348="","",编辑!X1348)</f>
        <v>1</v>
      </c>
      <c r="P1348" s="109">
        <f>IF(编辑!Y1348="","",编辑!Y1348)</f>
        <v>1</v>
      </c>
      <c r="Q1348" s="109">
        <f>IF(编辑!Z1348="","",编辑!Z1348)</f>
        <v>200</v>
      </c>
      <c r="R1348" s="109" t="str">
        <f>IF(编辑!AA1348="","",编辑!AA1348)</f>
        <v/>
      </c>
      <c r="S1348" s="109" t="str">
        <f>IF(编辑!AC1348="","",编辑!AC1348)</f>
        <v/>
      </c>
      <c r="T1348" s="109" t="str">
        <f>IF(编辑!AD1348="","",编辑!AD1348)</f>
        <v/>
      </c>
      <c r="U1348" s="109" t="str">
        <f>IF(编辑!AE1348="","",编辑!AE1348)</f>
        <v/>
      </c>
      <c r="V1348" s="109" t="str">
        <f>IF(编辑!AF1348="","",编辑!AF1348)</f>
        <v/>
      </c>
      <c r="W1348" s="109" t="str">
        <f>IF(编辑!AH1348="","",编辑!AH1348)</f>
        <v/>
      </c>
      <c r="X1348" s="109" t="str">
        <f>IF(编辑!AI1348="","",编辑!AI1348)</f>
        <v/>
      </c>
      <c r="Y1348" s="109" t="str">
        <f>IF(编辑!AJ1348="","",编辑!AJ1348)</f>
        <v/>
      </c>
      <c r="Z1348" s="109" t="str">
        <f>IF(编辑!AK1348="","",编辑!AK1348)</f>
        <v/>
      </c>
      <c r="AA1348" s="109" t="str">
        <f>IF(编辑!AM1348="","",编辑!AM1348)</f>
        <v/>
      </c>
      <c r="AB1348" s="109" t="str">
        <f>IF(编辑!AN1348="","",编辑!AN1348)</f>
        <v/>
      </c>
      <c r="AC1348" s="111" t="str">
        <f>IF(编辑!AO1348="","",编辑!AO1348)</f>
        <v/>
      </c>
    </row>
    <row r="1349" spans="1:29">
      <c r="A1349" s="109">
        <f>IF(编辑!A1349="","",编辑!A1349)</f>
        <v>140616</v>
      </c>
      <c r="B1349" s="109" t="str">
        <f>IF(编辑!B1349="","",编辑!B1349)</f>
        <v>通缉任务</v>
      </c>
      <c r="C1349" s="109">
        <f>IF(编辑!I1349="","",编辑!I1349)</f>
        <v>860</v>
      </c>
      <c r="D1349" s="109">
        <f>IF(编辑!J1349="","",编辑!J1349)</f>
        <v>0</v>
      </c>
      <c r="E1349" s="109" t="str">
        <f>IF(编辑!K1349="","",编辑!K1349)</f>
        <v/>
      </c>
      <c r="F1349" s="109">
        <f>IF(编辑!L1349="","",编辑!L1349)</f>
        <v>3004</v>
      </c>
      <c r="G1349" s="109">
        <f>IF(编辑!N1349="","",编辑!N1349)</f>
        <v>1</v>
      </c>
      <c r="H1349" s="109">
        <f>IF(编辑!O1349="","",编辑!O1349)</f>
        <v>1</v>
      </c>
      <c r="I1349" s="109">
        <f>IF(编辑!P1349="","",编辑!P1349)</f>
        <v>100</v>
      </c>
      <c r="J1349" s="109">
        <f>IF(编辑!Q1349="","",编辑!Q1349)</f>
        <v>3104</v>
      </c>
      <c r="K1349" s="109">
        <f>IF(编辑!S1349="","",编辑!S1349)</f>
        <v>1</v>
      </c>
      <c r="L1349" s="109">
        <f>IF(编辑!T1349="","",编辑!T1349)</f>
        <v>1</v>
      </c>
      <c r="M1349" s="109">
        <f>IF(编辑!U1349="","",编辑!U1349)</f>
        <v>100</v>
      </c>
      <c r="N1349" s="109">
        <f>IF(编辑!V1349="","",编辑!V1349)</f>
        <v>3404</v>
      </c>
      <c r="O1349" s="109">
        <f>IF(编辑!X1349="","",编辑!X1349)</f>
        <v>1</v>
      </c>
      <c r="P1349" s="109">
        <f>IF(编辑!Y1349="","",编辑!Y1349)</f>
        <v>1</v>
      </c>
      <c r="Q1349" s="109">
        <f>IF(编辑!Z1349="","",编辑!Z1349)</f>
        <v>100</v>
      </c>
      <c r="R1349" s="109" t="str">
        <f>IF(编辑!AA1349="","",编辑!AA1349)</f>
        <v/>
      </c>
      <c r="S1349" s="109" t="str">
        <f>IF(编辑!AC1349="","",编辑!AC1349)</f>
        <v/>
      </c>
      <c r="T1349" s="109" t="str">
        <f>IF(编辑!AD1349="","",编辑!AD1349)</f>
        <v/>
      </c>
      <c r="U1349" s="109" t="str">
        <f>IF(编辑!AE1349="","",编辑!AE1349)</f>
        <v/>
      </c>
      <c r="V1349" s="109" t="str">
        <f>IF(编辑!AF1349="","",编辑!AF1349)</f>
        <v/>
      </c>
      <c r="W1349" s="109" t="str">
        <f>IF(编辑!AH1349="","",编辑!AH1349)</f>
        <v/>
      </c>
      <c r="X1349" s="109" t="str">
        <f>IF(编辑!AI1349="","",编辑!AI1349)</f>
        <v/>
      </c>
      <c r="Y1349" s="109" t="str">
        <f>IF(编辑!AJ1349="","",编辑!AJ1349)</f>
        <v/>
      </c>
      <c r="Z1349" s="109" t="str">
        <f>IF(编辑!AK1349="","",编辑!AK1349)</f>
        <v/>
      </c>
      <c r="AA1349" s="109" t="str">
        <f>IF(编辑!AM1349="","",编辑!AM1349)</f>
        <v/>
      </c>
      <c r="AB1349" s="109" t="str">
        <f>IF(编辑!AN1349="","",编辑!AN1349)</f>
        <v/>
      </c>
      <c r="AC1349" s="111" t="str">
        <f>IF(编辑!AO1349="","",编辑!AO1349)</f>
        <v/>
      </c>
    </row>
    <row r="1350" spans="1:29">
      <c r="A1350" s="109">
        <f>IF(编辑!A1350="","",编辑!A1350)</f>
        <v>140617</v>
      </c>
      <c r="B1350" s="109" t="str">
        <f>IF(编辑!B1350="","",编辑!B1350)</f>
        <v>通缉任务</v>
      </c>
      <c r="C1350" s="109">
        <f>IF(编辑!I1350="","",编辑!I1350)</f>
        <v>860</v>
      </c>
      <c r="D1350" s="109">
        <f>IF(编辑!J1350="","",编辑!J1350)</f>
        <v>0</v>
      </c>
      <c r="E1350" s="109" t="str">
        <f>IF(编辑!K1350="","",编辑!K1350)</f>
        <v/>
      </c>
      <c r="F1350" s="109">
        <f>IF(编辑!L1350="","",编辑!L1350)</f>
        <v>3004</v>
      </c>
      <c r="G1350" s="109">
        <f>IF(编辑!N1350="","",编辑!N1350)</f>
        <v>1</v>
      </c>
      <c r="H1350" s="109">
        <f>IF(编辑!O1350="","",编辑!O1350)</f>
        <v>1</v>
      </c>
      <c r="I1350" s="109">
        <f>IF(编辑!P1350="","",编辑!P1350)</f>
        <v>100</v>
      </c>
      <c r="J1350" s="109">
        <f>IF(编辑!Q1350="","",编辑!Q1350)</f>
        <v>3104</v>
      </c>
      <c r="K1350" s="109">
        <f>IF(编辑!S1350="","",编辑!S1350)</f>
        <v>1</v>
      </c>
      <c r="L1350" s="109">
        <f>IF(编辑!T1350="","",编辑!T1350)</f>
        <v>1</v>
      </c>
      <c r="M1350" s="109">
        <f>IF(编辑!U1350="","",编辑!U1350)</f>
        <v>100</v>
      </c>
      <c r="N1350" s="109">
        <f>IF(编辑!V1350="","",编辑!V1350)</f>
        <v>3404</v>
      </c>
      <c r="O1350" s="109">
        <f>IF(编辑!X1350="","",编辑!X1350)</f>
        <v>1</v>
      </c>
      <c r="P1350" s="109">
        <f>IF(编辑!Y1350="","",编辑!Y1350)</f>
        <v>1</v>
      </c>
      <c r="Q1350" s="109">
        <f>IF(编辑!Z1350="","",编辑!Z1350)</f>
        <v>100</v>
      </c>
      <c r="R1350" s="109" t="str">
        <f>IF(编辑!AA1350="","",编辑!AA1350)</f>
        <v/>
      </c>
      <c r="S1350" s="109" t="str">
        <f>IF(编辑!AC1350="","",编辑!AC1350)</f>
        <v/>
      </c>
      <c r="T1350" s="109" t="str">
        <f>IF(编辑!AD1350="","",编辑!AD1350)</f>
        <v/>
      </c>
      <c r="U1350" s="109" t="str">
        <f>IF(编辑!AE1350="","",编辑!AE1350)</f>
        <v/>
      </c>
      <c r="V1350" s="109" t="str">
        <f>IF(编辑!AF1350="","",编辑!AF1350)</f>
        <v/>
      </c>
      <c r="W1350" s="109" t="str">
        <f>IF(编辑!AH1350="","",编辑!AH1350)</f>
        <v/>
      </c>
      <c r="X1350" s="109" t="str">
        <f>IF(编辑!AI1350="","",编辑!AI1350)</f>
        <v/>
      </c>
      <c r="Y1350" s="109" t="str">
        <f>IF(编辑!AJ1350="","",编辑!AJ1350)</f>
        <v/>
      </c>
      <c r="Z1350" s="109" t="str">
        <f>IF(编辑!AK1350="","",编辑!AK1350)</f>
        <v/>
      </c>
      <c r="AA1350" s="109" t="str">
        <f>IF(编辑!AM1350="","",编辑!AM1350)</f>
        <v/>
      </c>
      <c r="AB1350" s="109" t="str">
        <f>IF(编辑!AN1350="","",编辑!AN1350)</f>
        <v/>
      </c>
      <c r="AC1350" s="111" t="str">
        <f>IF(编辑!AO1350="","",编辑!AO1350)</f>
        <v/>
      </c>
    </row>
    <row r="1351" spans="1:29">
      <c r="A1351" s="109">
        <f>IF(编辑!A1351="","",编辑!A1351)</f>
        <v>140618</v>
      </c>
      <c r="B1351" s="109" t="str">
        <f>IF(编辑!B1351="","",编辑!B1351)</f>
        <v>通缉任务</v>
      </c>
      <c r="C1351" s="109">
        <f>IF(编辑!I1351="","",编辑!I1351)</f>
        <v>860</v>
      </c>
      <c r="D1351" s="109">
        <f>IF(编辑!J1351="","",编辑!J1351)</f>
        <v>0</v>
      </c>
      <c r="E1351" s="109" t="str">
        <f>IF(编辑!K1351="","",编辑!K1351)</f>
        <v/>
      </c>
      <c r="F1351" s="109">
        <f>IF(编辑!L1351="","",编辑!L1351)</f>
        <v>3004</v>
      </c>
      <c r="G1351" s="109">
        <f>IF(编辑!N1351="","",编辑!N1351)</f>
        <v>1</v>
      </c>
      <c r="H1351" s="109">
        <f>IF(编辑!O1351="","",编辑!O1351)</f>
        <v>1</v>
      </c>
      <c r="I1351" s="109">
        <f>IF(编辑!P1351="","",编辑!P1351)</f>
        <v>100</v>
      </c>
      <c r="J1351" s="109">
        <f>IF(编辑!Q1351="","",编辑!Q1351)</f>
        <v>3104</v>
      </c>
      <c r="K1351" s="109">
        <f>IF(编辑!S1351="","",编辑!S1351)</f>
        <v>1</v>
      </c>
      <c r="L1351" s="109">
        <f>IF(编辑!T1351="","",编辑!T1351)</f>
        <v>1</v>
      </c>
      <c r="M1351" s="109">
        <f>IF(编辑!U1351="","",编辑!U1351)</f>
        <v>100</v>
      </c>
      <c r="N1351" s="109">
        <f>IF(编辑!V1351="","",编辑!V1351)</f>
        <v>3404</v>
      </c>
      <c r="O1351" s="109">
        <f>IF(编辑!X1351="","",编辑!X1351)</f>
        <v>1</v>
      </c>
      <c r="P1351" s="109">
        <f>IF(编辑!Y1351="","",编辑!Y1351)</f>
        <v>1</v>
      </c>
      <c r="Q1351" s="109">
        <f>IF(编辑!Z1351="","",编辑!Z1351)</f>
        <v>100</v>
      </c>
      <c r="R1351" s="109" t="str">
        <f>IF(编辑!AA1351="","",编辑!AA1351)</f>
        <v/>
      </c>
      <c r="S1351" s="109" t="str">
        <f>IF(编辑!AC1351="","",编辑!AC1351)</f>
        <v/>
      </c>
      <c r="T1351" s="109" t="str">
        <f>IF(编辑!AD1351="","",编辑!AD1351)</f>
        <v/>
      </c>
      <c r="U1351" s="109" t="str">
        <f>IF(编辑!AE1351="","",编辑!AE1351)</f>
        <v/>
      </c>
      <c r="V1351" s="109" t="str">
        <f>IF(编辑!AF1351="","",编辑!AF1351)</f>
        <v/>
      </c>
      <c r="W1351" s="109" t="str">
        <f>IF(编辑!AH1351="","",编辑!AH1351)</f>
        <v/>
      </c>
      <c r="X1351" s="109" t="str">
        <f>IF(编辑!AI1351="","",编辑!AI1351)</f>
        <v/>
      </c>
      <c r="Y1351" s="109" t="str">
        <f>IF(编辑!AJ1351="","",编辑!AJ1351)</f>
        <v/>
      </c>
      <c r="Z1351" s="109" t="str">
        <f>IF(编辑!AK1351="","",编辑!AK1351)</f>
        <v/>
      </c>
      <c r="AA1351" s="109" t="str">
        <f>IF(编辑!AM1351="","",编辑!AM1351)</f>
        <v/>
      </c>
      <c r="AB1351" s="109" t="str">
        <f>IF(编辑!AN1351="","",编辑!AN1351)</f>
        <v/>
      </c>
      <c r="AC1351" s="111" t="str">
        <f>IF(编辑!AO1351="","",编辑!AO1351)</f>
        <v/>
      </c>
    </row>
    <row r="1352" spans="1:29">
      <c r="A1352" s="109">
        <f>IF(编辑!A1352="","",编辑!A1352)</f>
        <v>140619</v>
      </c>
      <c r="B1352" s="109" t="str">
        <f>IF(编辑!B1352="","",编辑!B1352)</f>
        <v>通缉任务</v>
      </c>
      <c r="C1352" s="109">
        <f>IF(编辑!I1352="","",编辑!I1352)</f>
        <v>860</v>
      </c>
      <c r="D1352" s="109">
        <f>IF(编辑!J1352="","",编辑!J1352)</f>
        <v>0</v>
      </c>
      <c r="E1352" s="109" t="str">
        <f>IF(编辑!K1352="","",编辑!K1352)</f>
        <v/>
      </c>
      <c r="F1352" s="109">
        <f>IF(编辑!L1352="","",编辑!L1352)</f>
        <v>3004</v>
      </c>
      <c r="G1352" s="109">
        <f>IF(编辑!N1352="","",编辑!N1352)</f>
        <v>1</v>
      </c>
      <c r="H1352" s="109">
        <f>IF(编辑!O1352="","",编辑!O1352)</f>
        <v>1</v>
      </c>
      <c r="I1352" s="109">
        <f>IF(编辑!P1352="","",编辑!P1352)</f>
        <v>100</v>
      </c>
      <c r="J1352" s="109">
        <f>IF(编辑!Q1352="","",编辑!Q1352)</f>
        <v>3104</v>
      </c>
      <c r="K1352" s="109">
        <f>IF(编辑!S1352="","",编辑!S1352)</f>
        <v>1</v>
      </c>
      <c r="L1352" s="109">
        <f>IF(编辑!T1352="","",编辑!T1352)</f>
        <v>1</v>
      </c>
      <c r="M1352" s="109">
        <f>IF(编辑!U1352="","",编辑!U1352)</f>
        <v>100</v>
      </c>
      <c r="N1352" s="109">
        <f>IF(编辑!V1352="","",编辑!V1352)</f>
        <v>3404</v>
      </c>
      <c r="O1352" s="109">
        <f>IF(编辑!X1352="","",编辑!X1352)</f>
        <v>1</v>
      </c>
      <c r="P1352" s="109">
        <f>IF(编辑!Y1352="","",编辑!Y1352)</f>
        <v>1</v>
      </c>
      <c r="Q1352" s="109">
        <f>IF(编辑!Z1352="","",编辑!Z1352)</f>
        <v>100</v>
      </c>
      <c r="R1352" s="109" t="str">
        <f>IF(编辑!AA1352="","",编辑!AA1352)</f>
        <v/>
      </c>
      <c r="S1352" s="109" t="str">
        <f>IF(编辑!AC1352="","",编辑!AC1352)</f>
        <v/>
      </c>
      <c r="T1352" s="109" t="str">
        <f>IF(编辑!AD1352="","",编辑!AD1352)</f>
        <v/>
      </c>
      <c r="U1352" s="109" t="str">
        <f>IF(编辑!AE1352="","",编辑!AE1352)</f>
        <v/>
      </c>
      <c r="V1352" s="109" t="str">
        <f>IF(编辑!AF1352="","",编辑!AF1352)</f>
        <v/>
      </c>
      <c r="W1352" s="109" t="str">
        <f>IF(编辑!AH1352="","",编辑!AH1352)</f>
        <v/>
      </c>
      <c r="X1352" s="109" t="str">
        <f>IF(编辑!AI1352="","",编辑!AI1352)</f>
        <v/>
      </c>
      <c r="Y1352" s="109" t="str">
        <f>IF(编辑!AJ1352="","",编辑!AJ1352)</f>
        <v/>
      </c>
      <c r="Z1352" s="109" t="str">
        <f>IF(编辑!AK1352="","",编辑!AK1352)</f>
        <v/>
      </c>
      <c r="AA1352" s="109" t="str">
        <f>IF(编辑!AM1352="","",编辑!AM1352)</f>
        <v/>
      </c>
      <c r="AB1352" s="109" t="str">
        <f>IF(编辑!AN1352="","",编辑!AN1352)</f>
        <v/>
      </c>
      <c r="AC1352" s="111" t="str">
        <f>IF(编辑!AO1352="","",编辑!AO1352)</f>
        <v/>
      </c>
    </row>
    <row r="1353" spans="1:29">
      <c r="A1353" s="109">
        <f>IF(编辑!A1353="","",编辑!A1353)</f>
        <v>140620</v>
      </c>
      <c r="B1353" s="109" t="str">
        <f>IF(编辑!B1353="","",编辑!B1353)</f>
        <v>通缉任务</v>
      </c>
      <c r="C1353" s="109">
        <f>IF(编辑!I1353="","",编辑!I1353)</f>
        <v>860</v>
      </c>
      <c r="D1353" s="109">
        <f>IF(编辑!J1353="","",编辑!J1353)</f>
        <v>0</v>
      </c>
      <c r="E1353" s="109" t="str">
        <f>IF(编辑!K1353="","",编辑!K1353)</f>
        <v/>
      </c>
      <c r="F1353" s="109">
        <f>IF(编辑!L1353="","",编辑!L1353)</f>
        <v>3004</v>
      </c>
      <c r="G1353" s="109">
        <f>IF(编辑!N1353="","",编辑!N1353)</f>
        <v>1</v>
      </c>
      <c r="H1353" s="109">
        <f>IF(编辑!O1353="","",编辑!O1353)</f>
        <v>1</v>
      </c>
      <c r="I1353" s="109">
        <f>IF(编辑!P1353="","",编辑!P1353)</f>
        <v>100</v>
      </c>
      <c r="J1353" s="109">
        <f>IF(编辑!Q1353="","",编辑!Q1353)</f>
        <v>3104</v>
      </c>
      <c r="K1353" s="109">
        <f>IF(编辑!S1353="","",编辑!S1353)</f>
        <v>1</v>
      </c>
      <c r="L1353" s="109">
        <f>IF(编辑!T1353="","",编辑!T1353)</f>
        <v>1</v>
      </c>
      <c r="M1353" s="109">
        <f>IF(编辑!U1353="","",编辑!U1353)</f>
        <v>100</v>
      </c>
      <c r="N1353" s="109">
        <f>IF(编辑!V1353="","",编辑!V1353)</f>
        <v>3404</v>
      </c>
      <c r="O1353" s="109">
        <f>IF(编辑!X1353="","",编辑!X1353)</f>
        <v>1</v>
      </c>
      <c r="P1353" s="109">
        <f>IF(编辑!Y1353="","",编辑!Y1353)</f>
        <v>1</v>
      </c>
      <c r="Q1353" s="109">
        <f>IF(编辑!Z1353="","",编辑!Z1353)</f>
        <v>100</v>
      </c>
      <c r="R1353" s="109" t="str">
        <f>IF(编辑!AA1353="","",编辑!AA1353)</f>
        <v/>
      </c>
      <c r="S1353" s="109" t="str">
        <f>IF(编辑!AC1353="","",编辑!AC1353)</f>
        <v/>
      </c>
      <c r="T1353" s="109" t="str">
        <f>IF(编辑!AD1353="","",编辑!AD1353)</f>
        <v/>
      </c>
      <c r="U1353" s="109" t="str">
        <f>IF(编辑!AE1353="","",编辑!AE1353)</f>
        <v/>
      </c>
      <c r="V1353" s="109" t="str">
        <f>IF(编辑!AF1353="","",编辑!AF1353)</f>
        <v/>
      </c>
      <c r="W1353" s="109" t="str">
        <f>IF(编辑!AH1353="","",编辑!AH1353)</f>
        <v/>
      </c>
      <c r="X1353" s="109" t="str">
        <f>IF(编辑!AI1353="","",编辑!AI1353)</f>
        <v/>
      </c>
      <c r="Y1353" s="109" t="str">
        <f>IF(编辑!AJ1353="","",编辑!AJ1353)</f>
        <v/>
      </c>
      <c r="Z1353" s="109" t="str">
        <f>IF(编辑!AK1353="","",编辑!AK1353)</f>
        <v/>
      </c>
      <c r="AA1353" s="109" t="str">
        <f>IF(编辑!AM1353="","",编辑!AM1353)</f>
        <v/>
      </c>
      <c r="AB1353" s="109" t="str">
        <f>IF(编辑!AN1353="","",编辑!AN1353)</f>
        <v/>
      </c>
      <c r="AC1353" s="111" t="str">
        <f>IF(编辑!AO1353="","",编辑!AO1353)</f>
        <v/>
      </c>
    </row>
    <row r="1354" spans="1:29">
      <c r="A1354" s="109">
        <f>IF(编辑!A1354="","",编辑!A1354)</f>
        <v>140621</v>
      </c>
      <c r="B1354" s="109" t="str">
        <f>IF(编辑!B1354="","",编辑!B1354)</f>
        <v>通缉任务</v>
      </c>
      <c r="C1354" s="109">
        <f>IF(编辑!I1354="","",编辑!I1354)</f>
        <v>860</v>
      </c>
      <c r="D1354" s="109">
        <f>IF(编辑!J1354="","",编辑!J1354)</f>
        <v>0</v>
      </c>
      <c r="E1354" s="109" t="str">
        <f>IF(编辑!K1354="","",编辑!K1354)</f>
        <v/>
      </c>
      <c r="F1354" s="109">
        <f>IF(编辑!L1354="","",编辑!L1354)</f>
        <v>3004</v>
      </c>
      <c r="G1354" s="109">
        <f>IF(编辑!N1354="","",编辑!N1354)</f>
        <v>1</v>
      </c>
      <c r="H1354" s="109">
        <f>IF(编辑!O1354="","",编辑!O1354)</f>
        <v>1</v>
      </c>
      <c r="I1354" s="109">
        <f>IF(编辑!P1354="","",编辑!P1354)</f>
        <v>100</v>
      </c>
      <c r="J1354" s="109">
        <f>IF(编辑!Q1354="","",编辑!Q1354)</f>
        <v>3104</v>
      </c>
      <c r="K1354" s="109">
        <f>IF(编辑!S1354="","",编辑!S1354)</f>
        <v>1</v>
      </c>
      <c r="L1354" s="109">
        <f>IF(编辑!T1354="","",编辑!T1354)</f>
        <v>1</v>
      </c>
      <c r="M1354" s="109">
        <f>IF(编辑!U1354="","",编辑!U1354)</f>
        <v>100</v>
      </c>
      <c r="N1354" s="109">
        <f>IF(编辑!V1354="","",编辑!V1354)</f>
        <v>3404</v>
      </c>
      <c r="O1354" s="109">
        <f>IF(编辑!X1354="","",编辑!X1354)</f>
        <v>1</v>
      </c>
      <c r="P1354" s="109">
        <f>IF(编辑!Y1354="","",编辑!Y1354)</f>
        <v>1</v>
      </c>
      <c r="Q1354" s="109">
        <f>IF(编辑!Z1354="","",编辑!Z1354)</f>
        <v>100</v>
      </c>
      <c r="R1354" s="109" t="str">
        <f>IF(编辑!AA1354="","",编辑!AA1354)</f>
        <v/>
      </c>
      <c r="S1354" s="109" t="str">
        <f>IF(编辑!AC1354="","",编辑!AC1354)</f>
        <v/>
      </c>
      <c r="T1354" s="109" t="str">
        <f>IF(编辑!AD1354="","",编辑!AD1354)</f>
        <v/>
      </c>
      <c r="U1354" s="109" t="str">
        <f>IF(编辑!AE1354="","",编辑!AE1354)</f>
        <v/>
      </c>
      <c r="V1354" s="109" t="str">
        <f>IF(编辑!AF1354="","",编辑!AF1354)</f>
        <v/>
      </c>
      <c r="W1354" s="109" t="str">
        <f>IF(编辑!AH1354="","",编辑!AH1354)</f>
        <v/>
      </c>
      <c r="X1354" s="109" t="str">
        <f>IF(编辑!AI1354="","",编辑!AI1354)</f>
        <v/>
      </c>
      <c r="Y1354" s="109" t="str">
        <f>IF(编辑!AJ1354="","",编辑!AJ1354)</f>
        <v/>
      </c>
      <c r="Z1354" s="109" t="str">
        <f>IF(编辑!AK1354="","",编辑!AK1354)</f>
        <v/>
      </c>
      <c r="AA1354" s="109" t="str">
        <f>IF(编辑!AM1354="","",编辑!AM1354)</f>
        <v/>
      </c>
      <c r="AB1354" s="109" t="str">
        <f>IF(编辑!AN1354="","",编辑!AN1354)</f>
        <v/>
      </c>
      <c r="AC1354" s="111" t="str">
        <f>IF(编辑!AO1354="","",编辑!AO1354)</f>
        <v/>
      </c>
    </row>
    <row r="1355" spans="1:29">
      <c r="A1355" s="109">
        <f>IF(编辑!A1355="","",编辑!A1355)</f>
        <v>140622</v>
      </c>
      <c r="B1355" s="109" t="str">
        <f>IF(编辑!B1355="","",编辑!B1355)</f>
        <v>通缉任务</v>
      </c>
      <c r="C1355" s="109">
        <f>IF(编辑!I1355="","",编辑!I1355)</f>
        <v>860</v>
      </c>
      <c r="D1355" s="109">
        <f>IF(编辑!J1355="","",编辑!J1355)</f>
        <v>0</v>
      </c>
      <c r="E1355" s="109" t="str">
        <f>IF(编辑!K1355="","",编辑!K1355)</f>
        <v/>
      </c>
      <c r="F1355" s="109">
        <f>IF(编辑!L1355="","",编辑!L1355)</f>
        <v>3004</v>
      </c>
      <c r="G1355" s="109">
        <f>IF(编辑!N1355="","",编辑!N1355)</f>
        <v>1</v>
      </c>
      <c r="H1355" s="109">
        <f>IF(编辑!O1355="","",编辑!O1355)</f>
        <v>1</v>
      </c>
      <c r="I1355" s="109">
        <f>IF(编辑!P1355="","",编辑!P1355)</f>
        <v>100</v>
      </c>
      <c r="J1355" s="109">
        <f>IF(编辑!Q1355="","",编辑!Q1355)</f>
        <v>3104</v>
      </c>
      <c r="K1355" s="109">
        <f>IF(编辑!S1355="","",编辑!S1355)</f>
        <v>1</v>
      </c>
      <c r="L1355" s="109">
        <f>IF(编辑!T1355="","",编辑!T1355)</f>
        <v>1</v>
      </c>
      <c r="M1355" s="109">
        <f>IF(编辑!U1355="","",编辑!U1355)</f>
        <v>100</v>
      </c>
      <c r="N1355" s="109">
        <f>IF(编辑!V1355="","",编辑!V1355)</f>
        <v>3404</v>
      </c>
      <c r="O1355" s="109">
        <f>IF(编辑!X1355="","",编辑!X1355)</f>
        <v>1</v>
      </c>
      <c r="P1355" s="109">
        <f>IF(编辑!Y1355="","",编辑!Y1355)</f>
        <v>1</v>
      </c>
      <c r="Q1355" s="109">
        <f>IF(编辑!Z1355="","",编辑!Z1355)</f>
        <v>100</v>
      </c>
      <c r="R1355" s="109" t="str">
        <f>IF(编辑!AA1355="","",编辑!AA1355)</f>
        <v/>
      </c>
      <c r="S1355" s="109" t="str">
        <f>IF(编辑!AC1355="","",编辑!AC1355)</f>
        <v/>
      </c>
      <c r="T1355" s="109" t="str">
        <f>IF(编辑!AD1355="","",编辑!AD1355)</f>
        <v/>
      </c>
      <c r="U1355" s="109" t="str">
        <f>IF(编辑!AE1355="","",编辑!AE1355)</f>
        <v/>
      </c>
      <c r="V1355" s="109" t="str">
        <f>IF(编辑!AF1355="","",编辑!AF1355)</f>
        <v/>
      </c>
      <c r="W1355" s="109" t="str">
        <f>IF(编辑!AH1355="","",编辑!AH1355)</f>
        <v/>
      </c>
      <c r="X1355" s="109" t="str">
        <f>IF(编辑!AI1355="","",编辑!AI1355)</f>
        <v/>
      </c>
      <c r="Y1355" s="109" t="str">
        <f>IF(编辑!AJ1355="","",编辑!AJ1355)</f>
        <v/>
      </c>
      <c r="Z1355" s="109" t="str">
        <f>IF(编辑!AK1355="","",编辑!AK1355)</f>
        <v/>
      </c>
      <c r="AA1355" s="109" t="str">
        <f>IF(编辑!AM1355="","",编辑!AM1355)</f>
        <v/>
      </c>
      <c r="AB1355" s="109" t="str">
        <f>IF(编辑!AN1355="","",编辑!AN1355)</f>
        <v/>
      </c>
      <c r="AC1355" s="111" t="str">
        <f>IF(编辑!AO1355="","",编辑!AO1355)</f>
        <v/>
      </c>
    </row>
    <row r="1356" spans="1:29">
      <c r="A1356" s="109">
        <f>IF(编辑!A1356="","",编辑!A1356)</f>
        <v>140623</v>
      </c>
      <c r="B1356" s="109" t="str">
        <f>IF(编辑!B1356="","",编辑!B1356)</f>
        <v>通缉任务</v>
      </c>
      <c r="C1356" s="109">
        <f>IF(编辑!I1356="","",编辑!I1356)</f>
        <v>860</v>
      </c>
      <c r="D1356" s="109">
        <f>IF(编辑!J1356="","",编辑!J1356)</f>
        <v>0</v>
      </c>
      <c r="E1356" s="109" t="str">
        <f>IF(编辑!K1356="","",编辑!K1356)</f>
        <v/>
      </c>
      <c r="F1356" s="109">
        <f>IF(编辑!L1356="","",编辑!L1356)</f>
        <v>3004</v>
      </c>
      <c r="G1356" s="109">
        <f>IF(编辑!N1356="","",编辑!N1356)</f>
        <v>1</v>
      </c>
      <c r="H1356" s="109">
        <f>IF(编辑!O1356="","",编辑!O1356)</f>
        <v>1</v>
      </c>
      <c r="I1356" s="109">
        <f>IF(编辑!P1356="","",编辑!P1356)</f>
        <v>100</v>
      </c>
      <c r="J1356" s="109">
        <f>IF(编辑!Q1356="","",编辑!Q1356)</f>
        <v>3104</v>
      </c>
      <c r="K1356" s="109">
        <f>IF(编辑!S1356="","",编辑!S1356)</f>
        <v>1</v>
      </c>
      <c r="L1356" s="109">
        <f>IF(编辑!T1356="","",编辑!T1356)</f>
        <v>1</v>
      </c>
      <c r="M1356" s="109">
        <f>IF(编辑!U1356="","",编辑!U1356)</f>
        <v>100</v>
      </c>
      <c r="N1356" s="109">
        <f>IF(编辑!V1356="","",编辑!V1356)</f>
        <v>3404</v>
      </c>
      <c r="O1356" s="109">
        <f>IF(编辑!X1356="","",编辑!X1356)</f>
        <v>1</v>
      </c>
      <c r="P1356" s="109">
        <f>IF(编辑!Y1356="","",编辑!Y1356)</f>
        <v>1</v>
      </c>
      <c r="Q1356" s="109">
        <f>IF(编辑!Z1356="","",编辑!Z1356)</f>
        <v>100</v>
      </c>
      <c r="R1356" s="109" t="str">
        <f>IF(编辑!AA1356="","",编辑!AA1356)</f>
        <v/>
      </c>
      <c r="S1356" s="109" t="str">
        <f>IF(编辑!AC1356="","",编辑!AC1356)</f>
        <v/>
      </c>
      <c r="T1356" s="109" t="str">
        <f>IF(编辑!AD1356="","",编辑!AD1356)</f>
        <v/>
      </c>
      <c r="U1356" s="109" t="str">
        <f>IF(编辑!AE1356="","",编辑!AE1356)</f>
        <v/>
      </c>
      <c r="V1356" s="109" t="str">
        <f>IF(编辑!AF1356="","",编辑!AF1356)</f>
        <v/>
      </c>
      <c r="W1356" s="109" t="str">
        <f>IF(编辑!AH1356="","",编辑!AH1356)</f>
        <v/>
      </c>
      <c r="X1356" s="109" t="str">
        <f>IF(编辑!AI1356="","",编辑!AI1356)</f>
        <v/>
      </c>
      <c r="Y1356" s="109" t="str">
        <f>IF(编辑!AJ1356="","",编辑!AJ1356)</f>
        <v/>
      </c>
      <c r="Z1356" s="109" t="str">
        <f>IF(编辑!AK1356="","",编辑!AK1356)</f>
        <v/>
      </c>
      <c r="AA1356" s="109" t="str">
        <f>IF(编辑!AM1356="","",编辑!AM1356)</f>
        <v/>
      </c>
      <c r="AB1356" s="109" t="str">
        <f>IF(编辑!AN1356="","",编辑!AN1356)</f>
        <v/>
      </c>
      <c r="AC1356" s="111" t="str">
        <f>IF(编辑!AO1356="","",编辑!AO1356)</f>
        <v/>
      </c>
    </row>
    <row r="1357" spans="1:29">
      <c r="A1357" s="109">
        <f>IF(编辑!A1357="","",编辑!A1357)</f>
        <v>140624</v>
      </c>
      <c r="B1357" s="109" t="str">
        <f>IF(编辑!B1357="","",编辑!B1357)</f>
        <v>通缉任务</v>
      </c>
      <c r="C1357" s="109">
        <f>IF(编辑!I1357="","",编辑!I1357)</f>
        <v>860</v>
      </c>
      <c r="D1357" s="109">
        <f>IF(编辑!J1357="","",编辑!J1357)</f>
        <v>0</v>
      </c>
      <c r="E1357" s="109" t="str">
        <f>IF(编辑!K1357="","",编辑!K1357)</f>
        <v/>
      </c>
      <c r="F1357" s="109">
        <f>IF(编辑!L1357="","",编辑!L1357)</f>
        <v>3004</v>
      </c>
      <c r="G1357" s="109">
        <f>IF(编辑!N1357="","",编辑!N1357)</f>
        <v>1</v>
      </c>
      <c r="H1357" s="109">
        <f>IF(编辑!O1357="","",编辑!O1357)</f>
        <v>1</v>
      </c>
      <c r="I1357" s="109">
        <f>IF(编辑!P1357="","",编辑!P1357)</f>
        <v>100</v>
      </c>
      <c r="J1357" s="109">
        <f>IF(编辑!Q1357="","",编辑!Q1357)</f>
        <v>3104</v>
      </c>
      <c r="K1357" s="109">
        <f>IF(编辑!S1357="","",编辑!S1357)</f>
        <v>1</v>
      </c>
      <c r="L1357" s="109">
        <f>IF(编辑!T1357="","",编辑!T1357)</f>
        <v>1</v>
      </c>
      <c r="M1357" s="109">
        <f>IF(编辑!U1357="","",编辑!U1357)</f>
        <v>100</v>
      </c>
      <c r="N1357" s="109">
        <f>IF(编辑!V1357="","",编辑!V1357)</f>
        <v>3404</v>
      </c>
      <c r="O1357" s="109">
        <f>IF(编辑!X1357="","",编辑!X1357)</f>
        <v>1</v>
      </c>
      <c r="P1357" s="109">
        <f>IF(编辑!Y1357="","",编辑!Y1357)</f>
        <v>1</v>
      </c>
      <c r="Q1357" s="109">
        <f>IF(编辑!Z1357="","",编辑!Z1357)</f>
        <v>100</v>
      </c>
      <c r="R1357" s="109" t="str">
        <f>IF(编辑!AA1357="","",编辑!AA1357)</f>
        <v/>
      </c>
      <c r="S1357" s="109" t="str">
        <f>IF(编辑!AC1357="","",编辑!AC1357)</f>
        <v/>
      </c>
      <c r="T1357" s="109" t="str">
        <f>IF(编辑!AD1357="","",编辑!AD1357)</f>
        <v/>
      </c>
      <c r="U1357" s="109" t="str">
        <f>IF(编辑!AE1357="","",编辑!AE1357)</f>
        <v/>
      </c>
      <c r="V1357" s="109" t="str">
        <f>IF(编辑!AF1357="","",编辑!AF1357)</f>
        <v/>
      </c>
      <c r="W1357" s="109" t="str">
        <f>IF(编辑!AH1357="","",编辑!AH1357)</f>
        <v/>
      </c>
      <c r="X1357" s="109" t="str">
        <f>IF(编辑!AI1357="","",编辑!AI1357)</f>
        <v/>
      </c>
      <c r="Y1357" s="109" t="str">
        <f>IF(编辑!AJ1357="","",编辑!AJ1357)</f>
        <v/>
      </c>
      <c r="Z1357" s="109" t="str">
        <f>IF(编辑!AK1357="","",编辑!AK1357)</f>
        <v/>
      </c>
      <c r="AA1357" s="109" t="str">
        <f>IF(编辑!AM1357="","",编辑!AM1357)</f>
        <v/>
      </c>
      <c r="AB1357" s="109" t="str">
        <f>IF(编辑!AN1357="","",编辑!AN1357)</f>
        <v/>
      </c>
      <c r="AC1357" s="111" t="str">
        <f>IF(编辑!AO1357="","",编辑!AO1357)</f>
        <v/>
      </c>
    </row>
    <row r="1358" spans="1:29">
      <c r="A1358" s="109">
        <f>IF(编辑!A1358="","",编辑!A1358)</f>
        <v>140625</v>
      </c>
      <c r="B1358" s="109" t="str">
        <f>IF(编辑!B1358="","",编辑!B1358)</f>
        <v>通缉任务</v>
      </c>
      <c r="C1358" s="109">
        <f>IF(编辑!I1358="","",编辑!I1358)</f>
        <v>860</v>
      </c>
      <c r="D1358" s="109">
        <f>IF(编辑!J1358="","",编辑!J1358)</f>
        <v>0</v>
      </c>
      <c r="E1358" s="109" t="str">
        <f>IF(编辑!K1358="","",编辑!K1358)</f>
        <v/>
      </c>
      <c r="F1358" s="109">
        <f>IF(编辑!L1358="","",编辑!L1358)</f>
        <v>3004</v>
      </c>
      <c r="G1358" s="109">
        <f>IF(编辑!N1358="","",编辑!N1358)</f>
        <v>1</v>
      </c>
      <c r="H1358" s="109">
        <f>IF(编辑!O1358="","",编辑!O1358)</f>
        <v>1</v>
      </c>
      <c r="I1358" s="109">
        <f>IF(编辑!P1358="","",编辑!P1358)</f>
        <v>100</v>
      </c>
      <c r="J1358" s="109">
        <f>IF(编辑!Q1358="","",编辑!Q1358)</f>
        <v>3104</v>
      </c>
      <c r="K1358" s="109">
        <f>IF(编辑!S1358="","",编辑!S1358)</f>
        <v>1</v>
      </c>
      <c r="L1358" s="109">
        <f>IF(编辑!T1358="","",编辑!T1358)</f>
        <v>1</v>
      </c>
      <c r="M1358" s="109">
        <f>IF(编辑!U1358="","",编辑!U1358)</f>
        <v>100</v>
      </c>
      <c r="N1358" s="109">
        <f>IF(编辑!V1358="","",编辑!V1358)</f>
        <v>3404</v>
      </c>
      <c r="O1358" s="109">
        <f>IF(编辑!X1358="","",编辑!X1358)</f>
        <v>1</v>
      </c>
      <c r="P1358" s="109">
        <f>IF(编辑!Y1358="","",编辑!Y1358)</f>
        <v>1</v>
      </c>
      <c r="Q1358" s="109">
        <f>IF(编辑!Z1358="","",编辑!Z1358)</f>
        <v>100</v>
      </c>
      <c r="R1358" s="109" t="str">
        <f>IF(编辑!AA1358="","",编辑!AA1358)</f>
        <v/>
      </c>
      <c r="S1358" s="109" t="str">
        <f>IF(编辑!AC1358="","",编辑!AC1358)</f>
        <v/>
      </c>
      <c r="T1358" s="109" t="str">
        <f>IF(编辑!AD1358="","",编辑!AD1358)</f>
        <v/>
      </c>
      <c r="U1358" s="109" t="str">
        <f>IF(编辑!AE1358="","",编辑!AE1358)</f>
        <v/>
      </c>
      <c r="V1358" s="109" t="str">
        <f>IF(编辑!AF1358="","",编辑!AF1358)</f>
        <v/>
      </c>
      <c r="W1358" s="109" t="str">
        <f>IF(编辑!AH1358="","",编辑!AH1358)</f>
        <v/>
      </c>
      <c r="X1358" s="109" t="str">
        <f>IF(编辑!AI1358="","",编辑!AI1358)</f>
        <v/>
      </c>
      <c r="Y1358" s="109" t="str">
        <f>IF(编辑!AJ1358="","",编辑!AJ1358)</f>
        <v/>
      </c>
      <c r="Z1358" s="109" t="str">
        <f>IF(编辑!AK1358="","",编辑!AK1358)</f>
        <v/>
      </c>
      <c r="AA1358" s="109" t="str">
        <f>IF(编辑!AM1358="","",编辑!AM1358)</f>
        <v/>
      </c>
      <c r="AB1358" s="109" t="str">
        <f>IF(编辑!AN1358="","",编辑!AN1358)</f>
        <v/>
      </c>
      <c r="AC1358" s="111" t="str">
        <f>IF(编辑!AO1358="","",编辑!AO1358)</f>
        <v/>
      </c>
    </row>
    <row r="1359" spans="1:29">
      <c r="A1359" s="109">
        <f>IF(编辑!A1359="","",编辑!A1359)</f>
        <v>140626</v>
      </c>
      <c r="B1359" s="109" t="str">
        <f>IF(编辑!B1359="","",编辑!B1359)</f>
        <v>通缉任务</v>
      </c>
      <c r="C1359" s="109">
        <f>IF(编辑!I1359="","",编辑!I1359)</f>
        <v>860</v>
      </c>
      <c r="D1359" s="109">
        <f>IF(编辑!J1359="","",编辑!J1359)</f>
        <v>0</v>
      </c>
      <c r="E1359" s="109" t="str">
        <f>IF(编辑!K1359="","",编辑!K1359)</f>
        <v/>
      </c>
      <c r="F1359" s="109">
        <f>IF(编辑!L1359="","",编辑!L1359)</f>
        <v>3004</v>
      </c>
      <c r="G1359" s="109">
        <f>IF(编辑!N1359="","",编辑!N1359)</f>
        <v>1</v>
      </c>
      <c r="H1359" s="109">
        <f>IF(编辑!O1359="","",编辑!O1359)</f>
        <v>1</v>
      </c>
      <c r="I1359" s="109">
        <f>IF(编辑!P1359="","",编辑!P1359)</f>
        <v>100</v>
      </c>
      <c r="J1359" s="109">
        <f>IF(编辑!Q1359="","",编辑!Q1359)</f>
        <v>3104</v>
      </c>
      <c r="K1359" s="109">
        <f>IF(编辑!S1359="","",编辑!S1359)</f>
        <v>1</v>
      </c>
      <c r="L1359" s="109">
        <f>IF(编辑!T1359="","",编辑!T1359)</f>
        <v>1</v>
      </c>
      <c r="M1359" s="109">
        <f>IF(编辑!U1359="","",编辑!U1359)</f>
        <v>100</v>
      </c>
      <c r="N1359" s="109">
        <f>IF(编辑!V1359="","",编辑!V1359)</f>
        <v>3404</v>
      </c>
      <c r="O1359" s="109">
        <f>IF(编辑!X1359="","",编辑!X1359)</f>
        <v>1</v>
      </c>
      <c r="P1359" s="109">
        <f>IF(编辑!Y1359="","",编辑!Y1359)</f>
        <v>1</v>
      </c>
      <c r="Q1359" s="109">
        <f>IF(编辑!Z1359="","",编辑!Z1359)</f>
        <v>100</v>
      </c>
      <c r="R1359" s="109" t="str">
        <f>IF(编辑!AA1359="","",编辑!AA1359)</f>
        <v/>
      </c>
      <c r="S1359" s="109" t="str">
        <f>IF(编辑!AC1359="","",编辑!AC1359)</f>
        <v/>
      </c>
      <c r="T1359" s="109" t="str">
        <f>IF(编辑!AD1359="","",编辑!AD1359)</f>
        <v/>
      </c>
      <c r="U1359" s="109" t="str">
        <f>IF(编辑!AE1359="","",编辑!AE1359)</f>
        <v/>
      </c>
      <c r="V1359" s="109" t="str">
        <f>IF(编辑!AF1359="","",编辑!AF1359)</f>
        <v/>
      </c>
      <c r="W1359" s="109" t="str">
        <f>IF(编辑!AH1359="","",编辑!AH1359)</f>
        <v/>
      </c>
      <c r="X1359" s="109" t="str">
        <f>IF(编辑!AI1359="","",编辑!AI1359)</f>
        <v/>
      </c>
      <c r="Y1359" s="109" t="str">
        <f>IF(编辑!AJ1359="","",编辑!AJ1359)</f>
        <v/>
      </c>
      <c r="Z1359" s="109" t="str">
        <f>IF(编辑!AK1359="","",编辑!AK1359)</f>
        <v/>
      </c>
      <c r="AA1359" s="109" t="str">
        <f>IF(编辑!AM1359="","",编辑!AM1359)</f>
        <v/>
      </c>
      <c r="AB1359" s="109" t="str">
        <f>IF(编辑!AN1359="","",编辑!AN1359)</f>
        <v/>
      </c>
      <c r="AC1359" s="111" t="str">
        <f>IF(编辑!AO1359="","",编辑!AO1359)</f>
        <v/>
      </c>
    </row>
    <row r="1360" spans="1:29">
      <c r="A1360" s="109">
        <f>IF(编辑!A1360="","",编辑!A1360)</f>
        <v>140627</v>
      </c>
      <c r="B1360" s="109" t="str">
        <f>IF(编辑!B1360="","",编辑!B1360)</f>
        <v>通缉任务</v>
      </c>
      <c r="C1360" s="109">
        <f>IF(编辑!I1360="","",编辑!I1360)</f>
        <v>860</v>
      </c>
      <c r="D1360" s="109">
        <f>IF(编辑!J1360="","",编辑!J1360)</f>
        <v>0</v>
      </c>
      <c r="E1360" s="109" t="str">
        <f>IF(编辑!K1360="","",编辑!K1360)</f>
        <v/>
      </c>
      <c r="F1360" s="109">
        <f>IF(编辑!L1360="","",编辑!L1360)</f>
        <v>3004</v>
      </c>
      <c r="G1360" s="109">
        <f>IF(编辑!N1360="","",编辑!N1360)</f>
        <v>1</v>
      </c>
      <c r="H1360" s="109">
        <f>IF(编辑!O1360="","",编辑!O1360)</f>
        <v>1</v>
      </c>
      <c r="I1360" s="109">
        <f>IF(编辑!P1360="","",编辑!P1360)</f>
        <v>100</v>
      </c>
      <c r="J1360" s="109">
        <f>IF(编辑!Q1360="","",编辑!Q1360)</f>
        <v>3104</v>
      </c>
      <c r="K1360" s="109">
        <f>IF(编辑!S1360="","",编辑!S1360)</f>
        <v>1</v>
      </c>
      <c r="L1360" s="109">
        <f>IF(编辑!T1360="","",编辑!T1360)</f>
        <v>1</v>
      </c>
      <c r="M1360" s="109">
        <f>IF(编辑!U1360="","",编辑!U1360)</f>
        <v>100</v>
      </c>
      <c r="N1360" s="109">
        <f>IF(编辑!V1360="","",编辑!V1360)</f>
        <v>3404</v>
      </c>
      <c r="O1360" s="109">
        <f>IF(编辑!X1360="","",编辑!X1360)</f>
        <v>1</v>
      </c>
      <c r="P1360" s="109">
        <f>IF(编辑!Y1360="","",编辑!Y1360)</f>
        <v>1</v>
      </c>
      <c r="Q1360" s="109">
        <f>IF(编辑!Z1360="","",编辑!Z1360)</f>
        <v>100</v>
      </c>
      <c r="R1360" s="109" t="str">
        <f>IF(编辑!AA1360="","",编辑!AA1360)</f>
        <v/>
      </c>
      <c r="S1360" s="109" t="str">
        <f>IF(编辑!AC1360="","",编辑!AC1360)</f>
        <v/>
      </c>
      <c r="T1360" s="109" t="str">
        <f>IF(编辑!AD1360="","",编辑!AD1360)</f>
        <v/>
      </c>
      <c r="U1360" s="109" t="str">
        <f>IF(编辑!AE1360="","",编辑!AE1360)</f>
        <v/>
      </c>
      <c r="V1360" s="109" t="str">
        <f>IF(编辑!AF1360="","",编辑!AF1360)</f>
        <v/>
      </c>
      <c r="W1360" s="109" t="str">
        <f>IF(编辑!AH1360="","",编辑!AH1360)</f>
        <v/>
      </c>
      <c r="X1360" s="109" t="str">
        <f>IF(编辑!AI1360="","",编辑!AI1360)</f>
        <v/>
      </c>
      <c r="Y1360" s="109" t="str">
        <f>IF(编辑!AJ1360="","",编辑!AJ1360)</f>
        <v/>
      </c>
      <c r="Z1360" s="109" t="str">
        <f>IF(编辑!AK1360="","",编辑!AK1360)</f>
        <v/>
      </c>
      <c r="AA1360" s="109" t="str">
        <f>IF(编辑!AM1360="","",编辑!AM1360)</f>
        <v/>
      </c>
      <c r="AB1360" s="109" t="str">
        <f>IF(编辑!AN1360="","",编辑!AN1360)</f>
        <v/>
      </c>
      <c r="AC1360" s="111" t="str">
        <f>IF(编辑!AO1360="","",编辑!AO1360)</f>
        <v/>
      </c>
    </row>
    <row r="1361" spans="1:29">
      <c r="A1361" s="109">
        <f>IF(编辑!A1361="","",编辑!A1361)</f>
        <v>140628</v>
      </c>
      <c r="B1361" s="109" t="str">
        <f>IF(编辑!B1361="","",编辑!B1361)</f>
        <v>通缉任务</v>
      </c>
      <c r="C1361" s="109">
        <f>IF(编辑!I1361="","",编辑!I1361)</f>
        <v>860</v>
      </c>
      <c r="D1361" s="109">
        <f>IF(编辑!J1361="","",编辑!J1361)</f>
        <v>0</v>
      </c>
      <c r="E1361" s="109" t="str">
        <f>IF(编辑!K1361="","",编辑!K1361)</f>
        <v/>
      </c>
      <c r="F1361" s="109">
        <f>IF(编辑!L1361="","",编辑!L1361)</f>
        <v>3004</v>
      </c>
      <c r="G1361" s="109">
        <f>IF(编辑!N1361="","",编辑!N1361)</f>
        <v>1</v>
      </c>
      <c r="H1361" s="109">
        <f>IF(编辑!O1361="","",编辑!O1361)</f>
        <v>1</v>
      </c>
      <c r="I1361" s="109">
        <f>IF(编辑!P1361="","",编辑!P1361)</f>
        <v>100</v>
      </c>
      <c r="J1361" s="109">
        <f>IF(编辑!Q1361="","",编辑!Q1361)</f>
        <v>3104</v>
      </c>
      <c r="K1361" s="109">
        <f>IF(编辑!S1361="","",编辑!S1361)</f>
        <v>1</v>
      </c>
      <c r="L1361" s="109">
        <f>IF(编辑!T1361="","",编辑!T1361)</f>
        <v>1</v>
      </c>
      <c r="M1361" s="109">
        <f>IF(编辑!U1361="","",编辑!U1361)</f>
        <v>100</v>
      </c>
      <c r="N1361" s="109">
        <f>IF(编辑!V1361="","",编辑!V1361)</f>
        <v>3404</v>
      </c>
      <c r="O1361" s="109">
        <f>IF(编辑!X1361="","",编辑!X1361)</f>
        <v>1</v>
      </c>
      <c r="P1361" s="109">
        <f>IF(编辑!Y1361="","",编辑!Y1361)</f>
        <v>1</v>
      </c>
      <c r="Q1361" s="109">
        <f>IF(编辑!Z1361="","",编辑!Z1361)</f>
        <v>100</v>
      </c>
      <c r="R1361" s="109" t="str">
        <f>IF(编辑!AA1361="","",编辑!AA1361)</f>
        <v/>
      </c>
      <c r="S1361" s="109" t="str">
        <f>IF(编辑!AC1361="","",编辑!AC1361)</f>
        <v/>
      </c>
      <c r="T1361" s="109" t="str">
        <f>IF(编辑!AD1361="","",编辑!AD1361)</f>
        <v/>
      </c>
      <c r="U1361" s="109" t="str">
        <f>IF(编辑!AE1361="","",编辑!AE1361)</f>
        <v/>
      </c>
      <c r="V1361" s="109" t="str">
        <f>IF(编辑!AF1361="","",编辑!AF1361)</f>
        <v/>
      </c>
      <c r="W1361" s="109" t="str">
        <f>IF(编辑!AH1361="","",编辑!AH1361)</f>
        <v/>
      </c>
      <c r="X1361" s="109" t="str">
        <f>IF(编辑!AI1361="","",编辑!AI1361)</f>
        <v/>
      </c>
      <c r="Y1361" s="109" t="str">
        <f>IF(编辑!AJ1361="","",编辑!AJ1361)</f>
        <v/>
      </c>
      <c r="Z1361" s="109" t="str">
        <f>IF(编辑!AK1361="","",编辑!AK1361)</f>
        <v/>
      </c>
      <c r="AA1361" s="109" t="str">
        <f>IF(编辑!AM1361="","",编辑!AM1361)</f>
        <v/>
      </c>
      <c r="AB1361" s="109" t="str">
        <f>IF(编辑!AN1361="","",编辑!AN1361)</f>
        <v/>
      </c>
      <c r="AC1361" s="111" t="str">
        <f>IF(编辑!AO1361="","",编辑!AO1361)</f>
        <v/>
      </c>
    </row>
    <row r="1362" spans="1:29">
      <c r="A1362" s="109">
        <f>IF(编辑!A1362="","",编辑!A1362)</f>
        <v>140629</v>
      </c>
      <c r="B1362" s="109" t="str">
        <f>IF(编辑!B1362="","",编辑!B1362)</f>
        <v>通缉任务</v>
      </c>
      <c r="C1362" s="109">
        <f>IF(编辑!I1362="","",编辑!I1362)</f>
        <v>860</v>
      </c>
      <c r="D1362" s="109">
        <f>IF(编辑!J1362="","",编辑!J1362)</f>
        <v>0</v>
      </c>
      <c r="E1362" s="109" t="str">
        <f>IF(编辑!K1362="","",编辑!K1362)</f>
        <v/>
      </c>
      <c r="F1362" s="109">
        <f>IF(编辑!L1362="","",编辑!L1362)</f>
        <v>3004</v>
      </c>
      <c r="G1362" s="109">
        <f>IF(编辑!N1362="","",编辑!N1362)</f>
        <v>1</v>
      </c>
      <c r="H1362" s="109">
        <f>IF(编辑!O1362="","",编辑!O1362)</f>
        <v>1</v>
      </c>
      <c r="I1362" s="109">
        <f>IF(编辑!P1362="","",编辑!P1362)</f>
        <v>100</v>
      </c>
      <c r="J1362" s="109">
        <f>IF(编辑!Q1362="","",编辑!Q1362)</f>
        <v>3104</v>
      </c>
      <c r="K1362" s="109">
        <f>IF(编辑!S1362="","",编辑!S1362)</f>
        <v>1</v>
      </c>
      <c r="L1362" s="109">
        <f>IF(编辑!T1362="","",编辑!T1362)</f>
        <v>1</v>
      </c>
      <c r="M1362" s="109">
        <f>IF(编辑!U1362="","",编辑!U1362)</f>
        <v>100</v>
      </c>
      <c r="N1362" s="109">
        <f>IF(编辑!V1362="","",编辑!V1362)</f>
        <v>3404</v>
      </c>
      <c r="O1362" s="109">
        <f>IF(编辑!X1362="","",编辑!X1362)</f>
        <v>1</v>
      </c>
      <c r="P1362" s="109">
        <f>IF(编辑!Y1362="","",编辑!Y1362)</f>
        <v>1</v>
      </c>
      <c r="Q1362" s="109">
        <f>IF(编辑!Z1362="","",编辑!Z1362)</f>
        <v>100</v>
      </c>
      <c r="R1362" s="109" t="str">
        <f>IF(编辑!AA1362="","",编辑!AA1362)</f>
        <v/>
      </c>
      <c r="S1362" s="109" t="str">
        <f>IF(编辑!AC1362="","",编辑!AC1362)</f>
        <v/>
      </c>
      <c r="T1362" s="109" t="str">
        <f>IF(编辑!AD1362="","",编辑!AD1362)</f>
        <v/>
      </c>
      <c r="U1362" s="109" t="str">
        <f>IF(编辑!AE1362="","",编辑!AE1362)</f>
        <v/>
      </c>
      <c r="V1362" s="109" t="str">
        <f>IF(编辑!AF1362="","",编辑!AF1362)</f>
        <v/>
      </c>
      <c r="W1362" s="109" t="str">
        <f>IF(编辑!AH1362="","",编辑!AH1362)</f>
        <v/>
      </c>
      <c r="X1362" s="109" t="str">
        <f>IF(编辑!AI1362="","",编辑!AI1362)</f>
        <v/>
      </c>
      <c r="Y1362" s="109" t="str">
        <f>IF(编辑!AJ1362="","",编辑!AJ1362)</f>
        <v/>
      </c>
      <c r="Z1362" s="109" t="str">
        <f>IF(编辑!AK1362="","",编辑!AK1362)</f>
        <v/>
      </c>
      <c r="AA1362" s="109" t="str">
        <f>IF(编辑!AM1362="","",编辑!AM1362)</f>
        <v/>
      </c>
      <c r="AB1362" s="109" t="str">
        <f>IF(编辑!AN1362="","",编辑!AN1362)</f>
        <v/>
      </c>
      <c r="AC1362" s="111" t="str">
        <f>IF(编辑!AO1362="","",编辑!AO1362)</f>
        <v/>
      </c>
    </row>
    <row r="1363" spans="1:29">
      <c r="A1363" s="109">
        <f>IF(编辑!A1363="","",编辑!A1363)</f>
        <v>140630</v>
      </c>
      <c r="B1363" s="109" t="str">
        <f>IF(编辑!B1363="","",编辑!B1363)</f>
        <v>通缉任务</v>
      </c>
      <c r="C1363" s="109">
        <f>IF(编辑!I1363="","",编辑!I1363)</f>
        <v>860</v>
      </c>
      <c r="D1363" s="109">
        <f>IF(编辑!J1363="","",编辑!J1363)</f>
        <v>0</v>
      </c>
      <c r="E1363" s="109" t="str">
        <f>IF(编辑!K1363="","",编辑!K1363)</f>
        <v/>
      </c>
      <c r="F1363" s="109">
        <f>IF(编辑!L1363="","",编辑!L1363)</f>
        <v>3004</v>
      </c>
      <c r="G1363" s="109">
        <f>IF(编辑!N1363="","",编辑!N1363)</f>
        <v>1</v>
      </c>
      <c r="H1363" s="109">
        <f>IF(编辑!O1363="","",编辑!O1363)</f>
        <v>1</v>
      </c>
      <c r="I1363" s="109">
        <f>IF(编辑!P1363="","",编辑!P1363)</f>
        <v>100</v>
      </c>
      <c r="J1363" s="109">
        <f>IF(编辑!Q1363="","",编辑!Q1363)</f>
        <v>3104</v>
      </c>
      <c r="K1363" s="109">
        <f>IF(编辑!S1363="","",编辑!S1363)</f>
        <v>1</v>
      </c>
      <c r="L1363" s="109">
        <f>IF(编辑!T1363="","",编辑!T1363)</f>
        <v>1</v>
      </c>
      <c r="M1363" s="109">
        <f>IF(编辑!U1363="","",编辑!U1363)</f>
        <v>100</v>
      </c>
      <c r="N1363" s="109">
        <f>IF(编辑!V1363="","",编辑!V1363)</f>
        <v>3404</v>
      </c>
      <c r="O1363" s="109">
        <f>IF(编辑!X1363="","",编辑!X1363)</f>
        <v>1</v>
      </c>
      <c r="P1363" s="109">
        <f>IF(编辑!Y1363="","",编辑!Y1363)</f>
        <v>1</v>
      </c>
      <c r="Q1363" s="109">
        <f>IF(编辑!Z1363="","",编辑!Z1363)</f>
        <v>100</v>
      </c>
      <c r="R1363" s="109" t="str">
        <f>IF(编辑!AA1363="","",编辑!AA1363)</f>
        <v/>
      </c>
      <c r="S1363" s="109" t="str">
        <f>IF(编辑!AC1363="","",编辑!AC1363)</f>
        <v/>
      </c>
      <c r="T1363" s="109" t="str">
        <f>IF(编辑!AD1363="","",编辑!AD1363)</f>
        <v/>
      </c>
      <c r="U1363" s="109" t="str">
        <f>IF(编辑!AE1363="","",编辑!AE1363)</f>
        <v/>
      </c>
      <c r="V1363" s="109" t="str">
        <f>IF(编辑!AF1363="","",编辑!AF1363)</f>
        <v/>
      </c>
      <c r="W1363" s="109" t="str">
        <f>IF(编辑!AH1363="","",编辑!AH1363)</f>
        <v/>
      </c>
      <c r="X1363" s="109" t="str">
        <f>IF(编辑!AI1363="","",编辑!AI1363)</f>
        <v/>
      </c>
      <c r="Y1363" s="109" t="str">
        <f>IF(编辑!AJ1363="","",编辑!AJ1363)</f>
        <v/>
      </c>
      <c r="Z1363" s="109" t="str">
        <f>IF(编辑!AK1363="","",编辑!AK1363)</f>
        <v/>
      </c>
      <c r="AA1363" s="109" t="str">
        <f>IF(编辑!AM1363="","",编辑!AM1363)</f>
        <v/>
      </c>
      <c r="AB1363" s="109" t="str">
        <f>IF(编辑!AN1363="","",编辑!AN1363)</f>
        <v/>
      </c>
      <c r="AC1363" s="111" t="str">
        <f>IF(编辑!AO1363="","",编辑!AO1363)</f>
        <v/>
      </c>
    </row>
    <row r="1364" spans="1:29">
      <c r="A1364" s="109">
        <f>IF(编辑!A1364="","",编辑!A1364)</f>
        <v>140631</v>
      </c>
      <c r="B1364" s="109" t="str">
        <f>IF(编辑!B1364="","",编辑!B1364)</f>
        <v>通缉任务</v>
      </c>
      <c r="C1364" s="109">
        <f>IF(编辑!I1364="","",编辑!I1364)</f>
        <v>1120</v>
      </c>
      <c r="D1364" s="109">
        <f>IF(编辑!J1364="","",编辑!J1364)</f>
        <v>0</v>
      </c>
      <c r="E1364" s="109" t="str">
        <f>IF(编辑!K1364="","",编辑!K1364)</f>
        <v/>
      </c>
      <c r="F1364" s="109">
        <f>IF(编辑!L1364="","",编辑!L1364)</f>
        <v>3004</v>
      </c>
      <c r="G1364" s="109">
        <f>IF(编辑!N1364="","",编辑!N1364)</f>
        <v>1</v>
      </c>
      <c r="H1364" s="109">
        <f>IF(编辑!O1364="","",编辑!O1364)</f>
        <v>1</v>
      </c>
      <c r="I1364" s="109">
        <f>IF(编辑!P1364="","",编辑!P1364)</f>
        <v>100</v>
      </c>
      <c r="J1364" s="109">
        <f>IF(编辑!Q1364="","",编辑!Q1364)</f>
        <v>3104</v>
      </c>
      <c r="K1364" s="109">
        <f>IF(编辑!S1364="","",编辑!S1364)</f>
        <v>1</v>
      </c>
      <c r="L1364" s="109">
        <f>IF(编辑!T1364="","",编辑!T1364)</f>
        <v>1</v>
      </c>
      <c r="M1364" s="109">
        <f>IF(编辑!U1364="","",编辑!U1364)</f>
        <v>100</v>
      </c>
      <c r="N1364" s="109">
        <f>IF(编辑!V1364="","",编辑!V1364)</f>
        <v>3404</v>
      </c>
      <c r="O1364" s="109">
        <f>IF(编辑!X1364="","",编辑!X1364)</f>
        <v>1</v>
      </c>
      <c r="P1364" s="109">
        <f>IF(编辑!Y1364="","",编辑!Y1364)</f>
        <v>1</v>
      </c>
      <c r="Q1364" s="109">
        <f>IF(编辑!Z1364="","",编辑!Z1364)</f>
        <v>100</v>
      </c>
      <c r="R1364" s="109" t="str">
        <f>IF(编辑!AA1364="","",编辑!AA1364)</f>
        <v/>
      </c>
      <c r="S1364" s="109" t="str">
        <f>IF(编辑!AC1364="","",编辑!AC1364)</f>
        <v/>
      </c>
      <c r="T1364" s="109" t="str">
        <f>IF(编辑!AD1364="","",编辑!AD1364)</f>
        <v/>
      </c>
      <c r="U1364" s="109" t="str">
        <f>IF(编辑!AE1364="","",编辑!AE1364)</f>
        <v/>
      </c>
      <c r="V1364" s="109" t="str">
        <f>IF(编辑!AF1364="","",编辑!AF1364)</f>
        <v/>
      </c>
      <c r="W1364" s="109" t="str">
        <f>IF(编辑!AH1364="","",编辑!AH1364)</f>
        <v/>
      </c>
      <c r="X1364" s="109" t="str">
        <f>IF(编辑!AI1364="","",编辑!AI1364)</f>
        <v/>
      </c>
      <c r="Y1364" s="109" t="str">
        <f>IF(编辑!AJ1364="","",编辑!AJ1364)</f>
        <v/>
      </c>
      <c r="Z1364" s="109" t="str">
        <f>IF(编辑!AK1364="","",编辑!AK1364)</f>
        <v/>
      </c>
      <c r="AA1364" s="109" t="str">
        <f>IF(编辑!AM1364="","",编辑!AM1364)</f>
        <v/>
      </c>
      <c r="AB1364" s="109" t="str">
        <f>IF(编辑!AN1364="","",编辑!AN1364)</f>
        <v/>
      </c>
      <c r="AC1364" s="111" t="str">
        <f>IF(编辑!AO1364="","",编辑!AO1364)</f>
        <v/>
      </c>
    </row>
    <row r="1365" spans="1:29">
      <c r="A1365" s="109">
        <f>IF(编辑!A1365="","",编辑!A1365)</f>
        <v>140632</v>
      </c>
      <c r="B1365" s="109" t="str">
        <f>IF(编辑!B1365="","",编辑!B1365)</f>
        <v>通缉任务</v>
      </c>
      <c r="C1365" s="109">
        <f>IF(编辑!I1365="","",编辑!I1365)</f>
        <v>1120</v>
      </c>
      <c r="D1365" s="109">
        <f>IF(编辑!J1365="","",编辑!J1365)</f>
        <v>0</v>
      </c>
      <c r="E1365" s="109" t="str">
        <f>IF(编辑!K1365="","",编辑!K1365)</f>
        <v/>
      </c>
      <c r="F1365" s="109">
        <f>IF(编辑!L1365="","",编辑!L1365)</f>
        <v>3004</v>
      </c>
      <c r="G1365" s="109">
        <f>IF(编辑!N1365="","",编辑!N1365)</f>
        <v>1</v>
      </c>
      <c r="H1365" s="109">
        <f>IF(编辑!O1365="","",编辑!O1365)</f>
        <v>1</v>
      </c>
      <c r="I1365" s="109">
        <f>IF(编辑!P1365="","",编辑!P1365)</f>
        <v>100</v>
      </c>
      <c r="J1365" s="109">
        <f>IF(编辑!Q1365="","",编辑!Q1365)</f>
        <v>3104</v>
      </c>
      <c r="K1365" s="109">
        <f>IF(编辑!S1365="","",编辑!S1365)</f>
        <v>1</v>
      </c>
      <c r="L1365" s="109">
        <f>IF(编辑!T1365="","",编辑!T1365)</f>
        <v>1</v>
      </c>
      <c r="M1365" s="109">
        <f>IF(编辑!U1365="","",编辑!U1365)</f>
        <v>100</v>
      </c>
      <c r="N1365" s="109">
        <f>IF(编辑!V1365="","",编辑!V1365)</f>
        <v>3404</v>
      </c>
      <c r="O1365" s="109">
        <f>IF(编辑!X1365="","",编辑!X1365)</f>
        <v>1</v>
      </c>
      <c r="P1365" s="109">
        <f>IF(编辑!Y1365="","",编辑!Y1365)</f>
        <v>1</v>
      </c>
      <c r="Q1365" s="109">
        <f>IF(编辑!Z1365="","",编辑!Z1365)</f>
        <v>100</v>
      </c>
      <c r="R1365" s="109" t="str">
        <f>IF(编辑!AA1365="","",编辑!AA1365)</f>
        <v/>
      </c>
      <c r="S1365" s="109" t="str">
        <f>IF(编辑!AC1365="","",编辑!AC1365)</f>
        <v/>
      </c>
      <c r="T1365" s="109" t="str">
        <f>IF(编辑!AD1365="","",编辑!AD1365)</f>
        <v/>
      </c>
      <c r="U1365" s="109" t="str">
        <f>IF(编辑!AE1365="","",编辑!AE1365)</f>
        <v/>
      </c>
      <c r="V1365" s="109" t="str">
        <f>IF(编辑!AF1365="","",编辑!AF1365)</f>
        <v/>
      </c>
      <c r="W1365" s="109" t="str">
        <f>IF(编辑!AH1365="","",编辑!AH1365)</f>
        <v/>
      </c>
      <c r="X1365" s="109" t="str">
        <f>IF(编辑!AI1365="","",编辑!AI1365)</f>
        <v/>
      </c>
      <c r="Y1365" s="109" t="str">
        <f>IF(编辑!AJ1365="","",编辑!AJ1365)</f>
        <v/>
      </c>
      <c r="Z1365" s="109" t="str">
        <f>IF(编辑!AK1365="","",编辑!AK1365)</f>
        <v/>
      </c>
      <c r="AA1365" s="109" t="str">
        <f>IF(编辑!AM1365="","",编辑!AM1365)</f>
        <v/>
      </c>
      <c r="AB1365" s="109" t="str">
        <f>IF(编辑!AN1365="","",编辑!AN1365)</f>
        <v/>
      </c>
      <c r="AC1365" s="111" t="str">
        <f>IF(编辑!AO1365="","",编辑!AO1365)</f>
        <v/>
      </c>
    </row>
    <row r="1366" spans="1:29">
      <c r="A1366" s="109">
        <f>IF(编辑!A1366="","",编辑!A1366)</f>
        <v>140633</v>
      </c>
      <c r="B1366" s="109" t="str">
        <f>IF(编辑!B1366="","",编辑!B1366)</f>
        <v>通缉任务</v>
      </c>
      <c r="C1366" s="109">
        <f>IF(编辑!I1366="","",编辑!I1366)</f>
        <v>1120</v>
      </c>
      <c r="D1366" s="109">
        <f>IF(编辑!J1366="","",编辑!J1366)</f>
        <v>0</v>
      </c>
      <c r="E1366" s="109" t="str">
        <f>IF(编辑!K1366="","",编辑!K1366)</f>
        <v/>
      </c>
      <c r="F1366" s="109">
        <f>IF(编辑!L1366="","",编辑!L1366)</f>
        <v>3004</v>
      </c>
      <c r="G1366" s="109">
        <f>IF(编辑!N1366="","",编辑!N1366)</f>
        <v>1</v>
      </c>
      <c r="H1366" s="109">
        <f>IF(编辑!O1366="","",编辑!O1366)</f>
        <v>1</v>
      </c>
      <c r="I1366" s="109">
        <f>IF(编辑!P1366="","",编辑!P1366)</f>
        <v>100</v>
      </c>
      <c r="J1366" s="109">
        <f>IF(编辑!Q1366="","",编辑!Q1366)</f>
        <v>3104</v>
      </c>
      <c r="K1366" s="109">
        <f>IF(编辑!S1366="","",编辑!S1366)</f>
        <v>1</v>
      </c>
      <c r="L1366" s="109">
        <f>IF(编辑!T1366="","",编辑!T1366)</f>
        <v>1</v>
      </c>
      <c r="M1366" s="109">
        <f>IF(编辑!U1366="","",编辑!U1366)</f>
        <v>100</v>
      </c>
      <c r="N1366" s="109">
        <f>IF(编辑!V1366="","",编辑!V1366)</f>
        <v>3404</v>
      </c>
      <c r="O1366" s="109">
        <f>IF(编辑!X1366="","",编辑!X1366)</f>
        <v>1</v>
      </c>
      <c r="P1366" s="109">
        <f>IF(编辑!Y1366="","",编辑!Y1366)</f>
        <v>1</v>
      </c>
      <c r="Q1366" s="109">
        <f>IF(编辑!Z1366="","",编辑!Z1366)</f>
        <v>100</v>
      </c>
      <c r="R1366" s="109" t="str">
        <f>IF(编辑!AA1366="","",编辑!AA1366)</f>
        <v/>
      </c>
      <c r="S1366" s="109" t="str">
        <f>IF(编辑!AC1366="","",编辑!AC1366)</f>
        <v/>
      </c>
      <c r="T1366" s="109" t="str">
        <f>IF(编辑!AD1366="","",编辑!AD1366)</f>
        <v/>
      </c>
      <c r="U1366" s="109" t="str">
        <f>IF(编辑!AE1366="","",编辑!AE1366)</f>
        <v/>
      </c>
      <c r="V1366" s="109" t="str">
        <f>IF(编辑!AF1366="","",编辑!AF1366)</f>
        <v/>
      </c>
      <c r="W1366" s="109" t="str">
        <f>IF(编辑!AH1366="","",编辑!AH1366)</f>
        <v/>
      </c>
      <c r="X1366" s="109" t="str">
        <f>IF(编辑!AI1366="","",编辑!AI1366)</f>
        <v/>
      </c>
      <c r="Y1366" s="109" t="str">
        <f>IF(编辑!AJ1366="","",编辑!AJ1366)</f>
        <v/>
      </c>
      <c r="Z1366" s="109" t="str">
        <f>IF(编辑!AK1366="","",编辑!AK1366)</f>
        <v/>
      </c>
      <c r="AA1366" s="109" t="str">
        <f>IF(编辑!AM1366="","",编辑!AM1366)</f>
        <v/>
      </c>
      <c r="AB1366" s="109" t="str">
        <f>IF(编辑!AN1366="","",编辑!AN1366)</f>
        <v/>
      </c>
      <c r="AC1366" s="111" t="str">
        <f>IF(编辑!AO1366="","",编辑!AO1366)</f>
        <v/>
      </c>
    </row>
    <row r="1367" spans="1:29">
      <c r="A1367" s="109">
        <f>IF(编辑!A1367="","",编辑!A1367)</f>
        <v>140634</v>
      </c>
      <c r="B1367" s="109" t="str">
        <f>IF(编辑!B1367="","",编辑!B1367)</f>
        <v>通缉任务</v>
      </c>
      <c r="C1367" s="109">
        <f>IF(编辑!I1367="","",编辑!I1367)</f>
        <v>1120</v>
      </c>
      <c r="D1367" s="109">
        <f>IF(编辑!J1367="","",编辑!J1367)</f>
        <v>0</v>
      </c>
      <c r="E1367" s="109" t="str">
        <f>IF(编辑!K1367="","",编辑!K1367)</f>
        <v/>
      </c>
      <c r="F1367" s="109">
        <f>IF(编辑!L1367="","",编辑!L1367)</f>
        <v>3004</v>
      </c>
      <c r="G1367" s="109">
        <f>IF(编辑!N1367="","",编辑!N1367)</f>
        <v>1</v>
      </c>
      <c r="H1367" s="109">
        <f>IF(编辑!O1367="","",编辑!O1367)</f>
        <v>1</v>
      </c>
      <c r="I1367" s="109">
        <f>IF(编辑!P1367="","",编辑!P1367)</f>
        <v>100</v>
      </c>
      <c r="J1367" s="109">
        <f>IF(编辑!Q1367="","",编辑!Q1367)</f>
        <v>3104</v>
      </c>
      <c r="K1367" s="109">
        <f>IF(编辑!S1367="","",编辑!S1367)</f>
        <v>1</v>
      </c>
      <c r="L1367" s="109">
        <f>IF(编辑!T1367="","",编辑!T1367)</f>
        <v>1</v>
      </c>
      <c r="M1367" s="109">
        <f>IF(编辑!U1367="","",编辑!U1367)</f>
        <v>100</v>
      </c>
      <c r="N1367" s="109">
        <f>IF(编辑!V1367="","",编辑!V1367)</f>
        <v>3404</v>
      </c>
      <c r="O1367" s="109">
        <f>IF(编辑!X1367="","",编辑!X1367)</f>
        <v>1</v>
      </c>
      <c r="P1367" s="109">
        <f>IF(编辑!Y1367="","",编辑!Y1367)</f>
        <v>1</v>
      </c>
      <c r="Q1367" s="109">
        <f>IF(编辑!Z1367="","",编辑!Z1367)</f>
        <v>100</v>
      </c>
      <c r="R1367" s="109" t="str">
        <f>IF(编辑!AA1367="","",编辑!AA1367)</f>
        <v/>
      </c>
      <c r="S1367" s="109" t="str">
        <f>IF(编辑!AC1367="","",编辑!AC1367)</f>
        <v/>
      </c>
      <c r="T1367" s="109" t="str">
        <f>IF(编辑!AD1367="","",编辑!AD1367)</f>
        <v/>
      </c>
      <c r="U1367" s="109" t="str">
        <f>IF(编辑!AE1367="","",编辑!AE1367)</f>
        <v/>
      </c>
      <c r="V1367" s="109" t="str">
        <f>IF(编辑!AF1367="","",编辑!AF1367)</f>
        <v/>
      </c>
      <c r="W1367" s="109" t="str">
        <f>IF(编辑!AH1367="","",编辑!AH1367)</f>
        <v/>
      </c>
      <c r="X1367" s="109" t="str">
        <f>IF(编辑!AI1367="","",编辑!AI1367)</f>
        <v/>
      </c>
      <c r="Y1367" s="109" t="str">
        <f>IF(编辑!AJ1367="","",编辑!AJ1367)</f>
        <v/>
      </c>
      <c r="Z1367" s="109" t="str">
        <f>IF(编辑!AK1367="","",编辑!AK1367)</f>
        <v/>
      </c>
      <c r="AA1367" s="109" t="str">
        <f>IF(编辑!AM1367="","",编辑!AM1367)</f>
        <v/>
      </c>
      <c r="AB1367" s="109" t="str">
        <f>IF(编辑!AN1367="","",编辑!AN1367)</f>
        <v/>
      </c>
      <c r="AC1367" s="111" t="str">
        <f>IF(编辑!AO1367="","",编辑!AO1367)</f>
        <v/>
      </c>
    </row>
    <row r="1368" spans="1:29">
      <c r="A1368" s="109">
        <f>IF(编辑!A1368="","",编辑!A1368)</f>
        <v>140635</v>
      </c>
      <c r="B1368" s="109" t="str">
        <f>IF(编辑!B1368="","",编辑!B1368)</f>
        <v>通缉任务</v>
      </c>
      <c r="C1368" s="109">
        <f>IF(编辑!I1368="","",编辑!I1368)</f>
        <v>1120</v>
      </c>
      <c r="D1368" s="109">
        <f>IF(编辑!J1368="","",编辑!J1368)</f>
        <v>0</v>
      </c>
      <c r="E1368" s="109" t="str">
        <f>IF(编辑!K1368="","",编辑!K1368)</f>
        <v/>
      </c>
      <c r="F1368" s="109">
        <f>IF(编辑!L1368="","",编辑!L1368)</f>
        <v>3004</v>
      </c>
      <c r="G1368" s="109">
        <f>IF(编辑!N1368="","",编辑!N1368)</f>
        <v>1</v>
      </c>
      <c r="H1368" s="109">
        <f>IF(编辑!O1368="","",编辑!O1368)</f>
        <v>1</v>
      </c>
      <c r="I1368" s="109">
        <f>IF(编辑!P1368="","",编辑!P1368)</f>
        <v>100</v>
      </c>
      <c r="J1368" s="109">
        <f>IF(编辑!Q1368="","",编辑!Q1368)</f>
        <v>3104</v>
      </c>
      <c r="K1368" s="109">
        <f>IF(编辑!S1368="","",编辑!S1368)</f>
        <v>1</v>
      </c>
      <c r="L1368" s="109">
        <f>IF(编辑!T1368="","",编辑!T1368)</f>
        <v>1</v>
      </c>
      <c r="M1368" s="109">
        <f>IF(编辑!U1368="","",编辑!U1368)</f>
        <v>100</v>
      </c>
      <c r="N1368" s="109">
        <f>IF(编辑!V1368="","",编辑!V1368)</f>
        <v>3404</v>
      </c>
      <c r="O1368" s="109">
        <f>IF(编辑!X1368="","",编辑!X1368)</f>
        <v>1</v>
      </c>
      <c r="P1368" s="109">
        <f>IF(编辑!Y1368="","",编辑!Y1368)</f>
        <v>1</v>
      </c>
      <c r="Q1368" s="109">
        <f>IF(编辑!Z1368="","",编辑!Z1368)</f>
        <v>100</v>
      </c>
      <c r="R1368" s="109" t="str">
        <f>IF(编辑!AA1368="","",编辑!AA1368)</f>
        <v/>
      </c>
      <c r="S1368" s="109" t="str">
        <f>IF(编辑!AC1368="","",编辑!AC1368)</f>
        <v/>
      </c>
      <c r="T1368" s="109" t="str">
        <f>IF(编辑!AD1368="","",编辑!AD1368)</f>
        <v/>
      </c>
      <c r="U1368" s="109" t="str">
        <f>IF(编辑!AE1368="","",编辑!AE1368)</f>
        <v/>
      </c>
      <c r="V1368" s="109" t="str">
        <f>IF(编辑!AF1368="","",编辑!AF1368)</f>
        <v/>
      </c>
      <c r="W1368" s="109" t="str">
        <f>IF(编辑!AH1368="","",编辑!AH1368)</f>
        <v/>
      </c>
      <c r="X1368" s="109" t="str">
        <f>IF(编辑!AI1368="","",编辑!AI1368)</f>
        <v/>
      </c>
      <c r="Y1368" s="109" t="str">
        <f>IF(编辑!AJ1368="","",编辑!AJ1368)</f>
        <v/>
      </c>
      <c r="Z1368" s="109" t="str">
        <f>IF(编辑!AK1368="","",编辑!AK1368)</f>
        <v/>
      </c>
      <c r="AA1368" s="109" t="str">
        <f>IF(编辑!AM1368="","",编辑!AM1368)</f>
        <v/>
      </c>
      <c r="AB1368" s="109" t="str">
        <f>IF(编辑!AN1368="","",编辑!AN1368)</f>
        <v/>
      </c>
      <c r="AC1368" s="111" t="str">
        <f>IF(编辑!AO1368="","",编辑!AO1368)</f>
        <v/>
      </c>
    </row>
    <row r="1369" spans="1:29">
      <c r="A1369" s="109">
        <f>IF(编辑!A1369="","",编辑!A1369)</f>
        <v>140636</v>
      </c>
      <c r="B1369" s="109" t="str">
        <f>IF(编辑!B1369="","",编辑!B1369)</f>
        <v>通缉任务</v>
      </c>
      <c r="C1369" s="109">
        <f>IF(编辑!I1369="","",编辑!I1369)</f>
        <v>1120</v>
      </c>
      <c r="D1369" s="109">
        <f>IF(编辑!J1369="","",编辑!J1369)</f>
        <v>0</v>
      </c>
      <c r="E1369" s="109" t="str">
        <f>IF(编辑!K1369="","",编辑!K1369)</f>
        <v/>
      </c>
      <c r="F1369" s="109">
        <f>IF(编辑!L1369="","",编辑!L1369)</f>
        <v>3004</v>
      </c>
      <c r="G1369" s="109">
        <f>IF(编辑!N1369="","",编辑!N1369)</f>
        <v>1</v>
      </c>
      <c r="H1369" s="109">
        <f>IF(编辑!O1369="","",编辑!O1369)</f>
        <v>1</v>
      </c>
      <c r="I1369" s="109">
        <f>IF(编辑!P1369="","",编辑!P1369)</f>
        <v>100</v>
      </c>
      <c r="J1369" s="109">
        <f>IF(编辑!Q1369="","",编辑!Q1369)</f>
        <v>3104</v>
      </c>
      <c r="K1369" s="109">
        <f>IF(编辑!S1369="","",编辑!S1369)</f>
        <v>1</v>
      </c>
      <c r="L1369" s="109">
        <f>IF(编辑!T1369="","",编辑!T1369)</f>
        <v>1</v>
      </c>
      <c r="M1369" s="109">
        <f>IF(编辑!U1369="","",编辑!U1369)</f>
        <v>100</v>
      </c>
      <c r="N1369" s="109">
        <f>IF(编辑!V1369="","",编辑!V1369)</f>
        <v>3404</v>
      </c>
      <c r="O1369" s="109">
        <f>IF(编辑!X1369="","",编辑!X1369)</f>
        <v>1</v>
      </c>
      <c r="P1369" s="109">
        <f>IF(编辑!Y1369="","",编辑!Y1369)</f>
        <v>1</v>
      </c>
      <c r="Q1369" s="109">
        <f>IF(编辑!Z1369="","",编辑!Z1369)</f>
        <v>100</v>
      </c>
      <c r="R1369" s="109" t="str">
        <f>IF(编辑!AA1369="","",编辑!AA1369)</f>
        <v/>
      </c>
      <c r="S1369" s="109" t="str">
        <f>IF(编辑!AC1369="","",编辑!AC1369)</f>
        <v/>
      </c>
      <c r="T1369" s="109" t="str">
        <f>IF(编辑!AD1369="","",编辑!AD1369)</f>
        <v/>
      </c>
      <c r="U1369" s="109" t="str">
        <f>IF(编辑!AE1369="","",编辑!AE1369)</f>
        <v/>
      </c>
      <c r="V1369" s="109" t="str">
        <f>IF(编辑!AF1369="","",编辑!AF1369)</f>
        <v/>
      </c>
      <c r="W1369" s="109" t="str">
        <f>IF(编辑!AH1369="","",编辑!AH1369)</f>
        <v/>
      </c>
      <c r="X1369" s="109" t="str">
        <f>IF(编辑!AI1369="","",编辑!AI1369)</f>
        <v/>
      </c>
      <c r="Y1369" s="109" t="str">
        <f>IF(编辑!AJ1369="","",编辑!AJ1369)</f>
        <v/>
      </c>
      <c r="Z1369" s="109" t="str">
        <f>IF(编辑!AK1369="","",编辑!AK1369)</f>
        <v/>
      </c>
      <c r="AA1369" s="109" t="str">
        <f>IF(编辑!AM1369="","",编辑!AM1369)</f>
        <v/>
      </c>
      <c r="AB1369" s="109" t="str">
        <f>IF(编辑!AN1369="","",编辑!AN1369)</f>
        <v/>
      </c>
      <c r="AC1369" s="111" t="str">
        <f>IF(编辑!AO1369="","",编辑!AO1369)</f>
        <v/>
      </c>
    </row>
    <row r="1370" spans="1:29">
      <c r="A1370" s="109">
        <f>IF(编辑!A1370="","",编辑!A1370)</f>
        <v>140637</v>
      </c>
      <c r="B1370" s="109" t="str">
        <f>IF(编辑!B1370="","",编辑!B1370)</f>
        <v>通缉任务</v>
      </c>
      <c r="C1370" s="109">
        <f>IF(编辑!I1370="","",编辑!I1370)</f>
        <v>1120</v>
      </c>
      <c r="D1370" s="109">
        <f>IF(编辑!J1370="","",编辑!J1370)</f>
        <v>0</v>
      </c>
      <c r="E1370" s="109" t="str">
        <f>IF(编辑!K1370="","",编辑!K1370)</f>
        <v/>
      </c>
      <c r="F1370" s="109">
        <f>IF(编辑!L1370="","",编辑!L1370)</f>
        <v>3004</v>
      </c>
      <c r="G1370" s="109">
        <f>IF(编辑!N1370="","",编辑!N1370)</f>
        <v>1</v>
      </c>
      <c r="H1370" s="109">
        <f>IF(编辑!O1370="","",编辑!O1370)</f>
        <v>1</v>
      </c>
      <c r="I1370" s="109">
        <f>IF(编辑!P1370="","",编辑!P1370)</f>
        <v>100</v>
      </c>
      <c r="J1370" s="109">
        <f>IF(编辑!Q1370="","",编辑!Q1370)</f>
        <v>3104</v>
      </c>
      <c r="K1370" s="109">
        <f>IF(编辑!S1370="","",编辑!S1370)</f>
        <v>1</v>
      </c>
      <c r="L1370" s="109">
        <f>IF(编辑!T1370="","",编辑!T1370)</f>
        <v>1</v>
      </c>
      <c r="M1370" s="109">
        <f>IF(编辑!U1370="","",编辑!U1370)</f>
        <v>100</v>
      </c>
      <c r="N1370" s="109">
        <f>IF(编辑!V1370="","",编辑!V1370)</f>
        <v>3404</v>
      </c>
      <c r="O1370" s="109">
        <f>IF(编辑!X1370="","",编辑!X1370)</f>
        <v>1</v>
      </c>
      <c r="P1370" s="109">
        <f>IF(编辑!Y1370="","",编辑!Y1370)</f>
        <v>1</v>
      </c>
      <c r="Q1370" s="109">
        <f>IF(编辑!Z1370="","",编辑!Z1370)</f>
        <v>100</v>
      </c>
      <c r="R1370" s="109" t="str">
        <f>IF(编辑!AA1370="","",编辑!AA1370)</f>
        <v/>
      </c>
      <c r="S1370" s="109" t="str">
        <f>IF(编辑!AC1370="","",编辑!AC1370)</f>
        <v/>
      </c>
      <c r="T1370" s="109" t="str">
        <f>IF(编辑!AD1370="","",编辑!AD1370)</f>
        <v/>
      </c>
      <c r="U1370" s="109" t="str">
        <f>IF(编辑!AE1370="","",编辑!AE1370)</f>
        <v/>
      </c>
      <c r="V1370" s="109" t="str">
        <f>IF(编辑!AF1370="","",编辑!AF1370)</f>
        <v/>
      </c>
      <c r="W1370" s="109" t="str">
        <f>IF(编辑!AH1370="","",编辑!AH1370)</f>
        <v/>
      </c>
      <c r="X1370" s="109" t="str">
        <f>IF(编辑!AI1370="","",编辑!AI1370)</f>
        <v/>
      </c>
      <c r="Y1370" s="109" t="str">
        <f>IF(编辑!AJ1370="","",编辑!AJ1370)</f>
        <v/>
      </c>
      <c r="Z1370" s="109" t="str">
        <f>IF(编辑!AK1370="","",编辑!AK1370)</f>
        <v/>
      </c>
      <c r="AA1370" s="109" t="str">
        <f>IF(编辑!AM1370="","",编辑!AM1370)</f>
        <v/>
      </c>
      <c r="AB1370" s="109" t="str">
        <f>IF(编辑!AN1370="","",编辑!AN1370)</f>
        <v/>
      </c>
      <c r="AC1370" s="111" t="str">
        <f>IF(编辑!AO1370="","",编辑!AO1370)</f>
        <v/>
      </c>
    </row>
    <row r="1371" spans="1:29">
      <c r="A1371" s="109">
        <f>IF(编辑!A1371="","",编辑!A1371)</f>
        <v>140638</v>
      </c>
      <c r="B1371" s="109" t="str">
        <f>IF(编辑!B1371="","",编辑!B1371)</f>
        <v>通缉任务</v>
      </c>
      <c r="C1371" s="109">
        <f>IF(编辑!I1371="","",编辑!I1371)</f>
        <v>1120</v>
      </c>
      <c r="D1371" s="109">
        <f>IF(编辑!J1371="","",编辑!J1371)</f>
        <v>0</v>
      </c>
      <c r="E1371" s="109" t="str">
        <f>IF(编辑!K1371="","",编辑!K1371)</f>
        <v/>
      </c>
      <c r="F1371" s="109">
        <f>IF(编辑!L1371="","",编辑!L1371)</f>
        <v>3004</v>
      </c>
      <c r="G1371" s="109">
        <f>IF(编辑!N1371="","",编辑!N1371)</f>
        <v>1</v>
      </c>
      <c r="H1371" s="109">
        <f>IF(编辑!O1371="","",编辑!O1371)</f>
        <v>1</v>
      </c>
      <c r="I1371" s="109">
        <f>IF(编辑!P1371="","",编辑!P1371)</f>
        <v>100</v>
      </c>
      <c r="J1371" s="109">
        <f>IF(编辑!Q1371="","",编辑!Q1371)</f>
        <v>3104</v>
      </c>
      <c r="K1371" s="109">
        <f>IF(编辑!S1371="","",编辑!S1371)</f>
        <v>1</v>
      </c>
      <c r="L1371" s="109">
        <f>IF(编辑!T1371="","",编辑!T1371)</f>
        <v>1</v>
      </c>
      <c r="M1371" s="109">
        <f>IF(编辑!U1371="","",编辑!U1371)</f>
        <v>100</v>
      </c>
      <c r="N1371" s="109">
        <f>IF(编辑!V1371="","",编辑!V1371)</f>
        <v>3404</v>
      </c>
      <c r="O1371" s="109">
        <f>IF(编辑!X1371="","",编辑!X1371)</f>
        <v>1</v>
      </c>
      <c r="P1371" s="109">
        <f>IF(编辑!Y1371="","",编辑!Y1371)</f>
        <v>1</v>
      </c>
      <c r="Q1371" s="109">
        <f>IF(编辑!Z1371="","",编辑!Z1371)</f>
        <v>100</v>
      </c>
      <c r="R1371" s="109" t="str">
        <f>IF(编辑!AA1371="","",编辑!AA1371)</f>
        <v/>
      </c>
      <c r="S1371" s="109" t="str">
        <f>IF(编辑!AC1371="","",编辑!AC1371)</f>
        <v/>
      </c>
      <c r="T1371" s="109" t="str">
        <f>IF(编辑!AD1371="","",编辑!AD1371)</f>
        <v/>
      </c>
      <c r="U1371" s="109" t="str">
        <f>IF(编辑!AE1371="","",编辑!AE1371)</f>
        <v/>
      </c>
      <c r="V1371" s="109" t="str">
        <f>IF(编辑!AF1371="","",编辑!AF1371)</f>
        <v/>
      </c>
      <c r="W1371" s="109" t="str">
        <f>IF(编辑!AH1371="","",编辑!AH1371)</f>
        <v/>
      </c>
      <c r="X1371" s="109" t="str">
        <f>IF(编辑!AI1371="","",编辑!AI1371)</f>
        <v/>
      </c>
      <c r="Y1371" s="109" t="str">
        <f>IF(编辑!AJ1371="","",编辑!AJ1371)</f>
        <v/>
      </c>
      <c r="Z1371" s="109" t="str">
        <f>IF(编辑!AK1371="","",编辑!AK1371)</f>
        <v/>
      </c>
      <c r="AA1371" s="109" t="str">
        <f>IF(编辑!AM1371="","",编辑!AM1371)</f>
        <v/>
      </c>
      <c r="AB1371" s="109" t="str">
        <f>IF(编辑!AN1371="","",编辑!AN1371)</f>
        <v/>
      </c>
      <c r="AC1371" s="111" t="str">
        <f>IF(编辑!AO1371="","",编辑!AO1371)</f>
        <v/>
      </c>
    </row>
    <row r="1372" spans="1:29">
      <c r="A1372" s="109">
        <f>IF(编辑!A1372="","",编辑!A1372)</f>
        <v>140639</v>
      </c>
      <c r="B1372" s="109" t="str">
        <f>IF(编辑!B1372="","",编辑!B1372)</f>
        <v>通缉任务</v>
      </c>
      <c r="C1372" s="109">
        <f>IF(编辑!I1372="","",编辑!I1372)</f>
        <v>1120</v>
      </c>
      <c r="D1372" s="109">
        <f>IF(编辑!J1372="","",编辑!J1372)</f>
        <v>0</v>
      </c>
      <c r="E1372" s="109" t="str">
        <f>IF(编辑!K1372="","",编辑!K1372)</f>
        <v/>
      </c>
      <c r="F1372" s="109">
        <f>IF(编辑!L1372="","",编辑!L1372)</f>
        <v>3004</v>
      </c>
      <c r="G1372" s="109">
        <f>IF(编辑!N1372="","",编辑!N1372)</f>
        <v>1</v>
      </c>
      <c r="H1372" s="109">
        <f>IF(编辑!O1372="","",编辑!O1372)</f>
        <v>1</v>
      </c>
      <c r="I1372" s="109">
        <f>IF(编辑!P1372="","",编辑!P1372)</f>
        <v>100</v>
      </c>
      <c r="J1372" s="109">
        <f>IF(编辑!Q1372="","",编辑!Q1372)</f>
        <v>3104</v>
      </c>
      <c r="K1372" s="109">
        <f>IF(编辑!S1372="","",编辑!S1372)</f>
        <v>1</v>
      </c>
      <c r="L1372" s="109">
        <f>IF(编辑!T1372="","",编辑!T1372)</f>
        <v>1</v>
      </c>
      <c r="M1372" s="109">
        <f>IF(编辑!U1372="","",编辑!U1372)</f>
        <v>100</v>
      </c>
      <c r="N1372" s="109">
        <f>IF(编辑!V1372="","",编辑!V1372)</f>
        <v>3404</v>
      </c>
      <c r="O1372" s="109">
        <f>IF(编辑!X1372="","",编辑!X1372)</f>
        <v>1</v>
      </c>
      <c r="P1372" s="109">
        <f>IF(编辑!Y1372="","",编辑!Y1372)</f>
        <v>1</v>
      </c>
      <c r="Q1372" s="109">
        <f>IF(编辑!Z1372="","",编辑!Z1372)</f>
        <v>100</v>
      </c>
      <c r="R1372" s="109" t="str">
        <f>IF(编辑!AA1372="","",编辑!AA1372)</f>
        <v/>
      </c>
      <c r="S1372" s="109" t="str">
        <f>IF(编辑!AC1372="","",编辑!AC1372)</f>
        <v/>
      </c>
      <c r="T1372" s="109" t="str">
        <f>IF(编辑!AD1372="","",编辑!AD1372)</f>
        <v/>
      </c>
      <c r="U1372" s="109" t="str">
        <f>IF(编辑!AE1372="","",编辑!AE1372)</f>
        <v/>
      </c>
      <c r="V1372" s="109" t="str">
        <f>IF(编辑!AF1372="","",编辑!AF1372)</f>
        <v/>
      </c>
      <c r="W1372" s="109" t="str">
        <f>IF(编辑!AH1372="","",编辑!AH1372)</f>
        <v/>
      </c>
      <c r="X1372" s="109" t="str">
        <f>IF(编辑!AI1372="","",编辑!AI1372)</f>
        <v/>
      </c>
      <c r="Y1372" s="109" t="str">
        <f>IF(编辑!AJ1372="","",编辑!AJ1372)</f>
        <v/>
      </c>
      <c r="Z1372" s="109" t="str">
        <f>IF(编辑!AK1372="","",编辑!AK1372)</f>
        <v/>
      </c>
      <c r="AA1372" s="109" t="str">
        <f>IF(编辑!AM1372="","",编辑!AM1372)</f>
        <v/>
      </c>
      <c r="AB1372" s="109" t="str">
        <f>IF(编辑!AN1372="","",编辑!AN1372)</f>
        <v/>
      </c>
      <c r="AC1372" s="111" t="str">
        <f>IF(编辑!AO1372="","",编辑!AO1372)</f>
        <v/>
      </c>
    </row>
    <row r="1373" spans="1:29">
      <c r="A1373" s="109">
        <f>IF(编辑!A1373="","",编辑!A1373)</f>
        <v>140640</v>
      </c>
      <c r="B1373" s="109" t="str">
        <f>IF(编辑!B1373="","",编辑!B1373)</f>
        <v>通缉任务</v>
      </c>
      <c r="C1373" s="109">
        <f>IF(编辑!I1373="","",编辑!I1373)</f>
        <v>1120</v>
      </c>
      <c r="D1373" s="109">
        <f>IF(编辑!J1373="","",编辑!J1373)</f>
        <v>0</v>
      </c>
      <c r="E1373" s="109" t="str">
        <f>IF(编辑!K1373="","",编辑!K1373)</f>
        <v/>
      </c>
      <c r="F1373" s="109">
        <f>IF(编辑!L1373="","",编辑!L1373)</f>
        <v>3004</v>
      </c>
      <c r="G1373" s="109">
        <f>IF(编辑!N1373="","",编辑!N1373)</f>
        <v>1</v>
      </c>
      <c r="H1373" s="109">
        <f>IF(编辑!O1373="","",编辑!O1373)</f>
        <v>1</v>
      </c>
      <c r="I1373" s="109">
        <f>IF(编辑!P1373="","",编辑!P1373)</f>
        <v>100</v>
      </c>
      <c r="J1373" s="109">
        <f>IF(编辑!Q1373="","",编辑!Q1373)</f>
        <v>3104</v>
      </c>
      <c r="K1373" s="109">
        <f>IF(编辑!S1373="","",编辑!S1373)</f>
        <v>1</v>
      </c>
      <c r="L1373" s="109">
        <f>IF(编辑!T1373="","",编辑!T1373)</f>
        <v>1</v>
      </c>
      <c r="M1373" s="109">
        <f>IF(编辑!U1373="","",编辑!U1373)</f>
        <v>100</v>
      </c>
      <c r="N1373" s="109">
        <f>IF(编辑!V1373="","",编辑!V1373)</f>
        <v>3404</v>
      </c>
      <c r="O1373" s="109">
        <f>IF(编辑!X1373="","",编辑!X1373)</f>
        <v>1</v>
      </c>
      <c r="P1373" s="109">
        <f>IF(编辑!Y1373="","",编辑!Y1373)</f>
        <v>1</v>
      </c>
      <c r="Q1373" s="109">
        <f>IF(编辑!Z1373="","",编辑!Z1373)</f>
        <v>100</v>
      </c>
      <c r="R1373" s="109" t="str">
        <f>IF(编辑!AA1373="","",编辑!AA1373)</f>
        <v/>
      </c>
      <c r="S1373" s="109" t="str">
        <f>IF(编辑!AC1373="","",编辑!AC1373)</f>
        <v/>
      </c>
      <c r="T1373" s="109" t="str">
        <f>IF(编辑!AD1373="","",编辑!AD1373)</f>
        <v/>
      </c>
      <c r="U1373" s="109" t="str">
        <f>IF(编辑!AE1373="","",编辑!AE1373)</f>
        <v/>
      </c>
      <c r="V1373" s="109" t="str">
        <f>IF(编辑!AF1373="","",编辑!AF1373)</f>
        <v/>
      </c>
      <c r="W1373" s="109" t="str">
        <f>IF(编辑!AH1373="","",编辑!AH1373)</f>
        <v/>
      </c>
      <c r="X1373" s="109" t="str">
        <f>IF(编辑!AI1373="","",编辑!AI1373)</f>
        <v/>
      </c>
      <c r="Y1373" s="109" t="str">
        <f>IF(编辑!AJ1373="","",编辑!AJ1373)</f>
        <v/>
      </c>
      <c r="Z1373" s="109" t="str">
        <f>IF(编辑!AK1373="","",编辑!AK1373)</f>
        <v/>
      </c>
      <c r="AA1373" s="109" t="str">
        <f>IF(编辑!AM1373="","",编辑!AM1373)</f>
        <v/>
      </c>
      <c r="AB1373" s="109" t="str">
        <f>IF(编辑!AN1373="","",编辑!AN1373)</f>
        <v/>
      </c>
      <c r="AC1373" s="111" t="str">
        <f>IF(编辑!AO1373="","",编辑!AO1373)</f>
        <v/>
      </c>
    </row>
    <row r="1374" spans="1:29">
      <c r="A1374" s="109">
        <f>IF(编辑!A1374="","",编辑!A1374)</f>
        <v>140641</v>
      </c>
      <c r="B1374" s="109" t="str">
        <f>IF(编辑!B1374="","",编辑!B1374)</f>
        <v>通缉任务</v>
      </c>
      <c r="C1374" s="109">
        <f>IF(编辑!I1374="","",编辑!I1374)</f>
        <v>1120</v>
      </c>
      <c r="D1374" s="109">
        <f>IF(编辑!J1374="","",编辑!J1374)</f>
        <v>0</v>
      </c>
      <c r="E1374" s="109" t="str">
        <f>IF(编辑!K1374="","",编辑!K1374)</f>
        <v/>
      </c>
      <c r="F1374" s="109">
        <f>IF(编辑!L1374="","",编辑!L1374)</f>
        <v>3004</v>
      </c>
      <c r="G1374" s="109">
        <f>IF(编辑!N1374="","",编辑!N1374)</f>
        <v>1</v>
      </c>
      <c r="H1374" s="109">
        <f>IF(编辑!O1374="","",编辑!O1374)</f>
        <v>1</v>
      </c>
      <c r="I1374" s="109">
        <f>IF(编辑!P1374="","",编辑!P1374)</f>
        <v>100</v>
      </c>
      <c r="J1374" s="109">
        <f>IF(编辑!Q1374="","",编辑!Q1374)</f>
        <v>3104</v>
      </c>
      <c r="K1374" s="109">
        <f>IF(编辑!S1374="","",编辑!S1374)</f>
        <v>1</v>
      </c>
      <c r="L1374" s="109">
        <f>IF(编辑!T1374="","",编辑!T1374)</f>
        <v>1</v>
      </c>
      <c r="M1374" s="109">
        <f>IF(编辑!U1374="","",编辑!U1374)</f>
        <v>100</v>
      </c>
      <c r="N1374" s="109">
        <f>IF(编辑!V1374="","",编辑!V1374)</f>
        <v>3404</v>
      </c>
      <c r="O1374" s="109">
        <f>IF(编辑!X1374="","",编辑!X1374)</f>
        <v>1</v>
      </c>
      <c r="P1374" s="109">
        <f>IF(编辑!Y1374="","",编辑!Y1374)</f>
        <v>1</v>
      </c>
      <c r="Q1374" s="109">
        <f>IF(编辑!Z1374="","",编辑!Z1374)</f>
        <v>100</v>
      </c>
      <c r="R1374" s="109" t="str">
        <f>IF(编辑!AA1374="","",编辑!AA1374)</f>
        <v/>
      </c>
      <c r="S1374" s="109" t="str">
        <f>IF(编辑!AC1374="","",编辑!AC1374)</f>
        <v/>
      </c>
      <c r="T1374" s="109" t="str">
        <f>IF(编辑!AD1374="","",编辑!AD1374)</f>
        <v/>
      </c>
      <c r="U1374" s="109" t="str">
        <f>IF(编辑!AE1374="","",编辑!AE1374)</f>
        <v/>
      </c>
      <c r="V1374" s="109" t="str">
        <f>IF(编辑!AF1374="","",编辑!AF1374)</f>
        <v/>
      </c>
      <c r="W1374" s="109" t="str">
        <f>IF(编辑!AH1374="","",编辑!AH1374)</f>
        <v/>
      </c>
      <c r="X1374" s="109" t="str">
        <f>IF(编辑!AI1374="","",编辑!AI1374)</f>
        <v/>
      </c>
      <c r="Y1374" s="109" t="str">
        <f>IF(编辑!AJ1374="","",编辑!AJ1374)</f>
        <v/>
      </c>
      <c r="Z1374" s="109" t="str">
        <f>IF(编辑!AK1374="","",编辑!AK1374)</f>
        <v/>
      </c>
      <c r="AA1374" s="109" t="str">
        <f>IF(编辑!AM1374="","",编辑!AM1374)</f>
        <v/>
      </c>
      <c r="AB1374" s="109" t="str">
        <f>IF(编辑!AN1374="","",编辑!AN1374)</f>
        <v/>
      </c>
      <c r="AC1374" s="111" t="str">
        <f>IF(编辑!AO1374="","",编辑!AO1374)</f>
        <v/>
      </c>
    </row>
    <row r="1375" spans="1:29">
      <c r="A1375" s="109">
        <f>IF(编辑!A1375="","",编辑!A1375)</f>
        <v>140642</v>
      </c>
      <c r="B1375" s="109" t="str">
        <f>IF(编辑!B1375="","",编辑!B1375)</f>
        <v>通缉任务</v>
      </c>
      <c r="C1375" s="109">
        <f>IF(编辑!I1375="","",编辑!I1375)</f>
        <v>1120</v>
      </c>
      <c r="D1375" s="109">
        <f>IF(编辑!J1375="","",编辑!J1375)</f>
        <v>0</v>
      </c>
      <c r="E1375" s="109" t="str">
        <f>IF(编辑!K1375="","",编辑!K1375)</f>
        <v/>
      </c>
      <c r="F1375" s="109">
        <f>IF(编辑!L1375="","",编辑!L1375)</f>
        <v>3004</v>
      </c>
      <c r="G1375" s="109">
        <f>IF(编辑!N1375="","",编辑!N1375)</f>
        <v>1</v>
      </c>
      <c r="H1375" s="109">
        <f>IF(编辑!O1375="","",编辑!O1375)</f>
        <v>1</v>
      </c>
      <c r="I1375" s="109">
        <f>IF(编辑!P1375="","",编辑!P1375)</f>
        <v>100</v>
      </c>
      <c r="J1375" s="109">
        <f>IF(编辑!Q1375="","",编辑!Q1375)</f>
        <v>3104</v>
      </c>
      <c r="K1375" s="109">
        <f>IF(编辑!S1375="","",编辑!S1375)</f>
        <v>1</v>
      </c>
      <c r="L1375" s="109">
        <f>IF(编辑!T1375="","",编辑!T1375)</f>
        <v>1</v>
      </c>
      <c r="M1375" s="109">
        <f>IF(编辑!U1375="","",编辑!U1375)</f>
        <v>100</v>
      </c>
      <c r="N1375" s="109">
        <f>IF(编辑!V1375="","",编辑!V1375)</f>
        <v>3404</v>
      </c>
      <c r="O1375" s="109">
        <f>IF(编辑!X1375="","",编辑!X1375)</f>
        <v>1</v>
      </c>
      <c r="P1375" s="109">
        <f>IF(编辑!Y1375="","",编辑!Y1375)</f>
        <v>1</v>
      </c>
      <c r="Q1375" s="109">
        <f>IF(编辑!Z1375="","",编辑!Z1375)</f>
        <v>100</v>
      </c>
      <c r="R1375" s="109" t="str">
        <f>IF(编辑!AA1375="","",编辑!AA1375)</f>
        <v/>
      </c>
      <c r="S1375" s="109" t="str">
        <f>IF(编辑!AC1375="","",编辑!AC1375)</f>
        <v/>
      </c>
      <c r="T1375" s="109" t="str">
        <f>IF(编辑!AD1375="","",编辑!AD1375)</f>
        <v/>
      </c>
      <c r="U1375" s="109" t="str">
        <f>IF(编辑!AE1375="","",编辑!AE1375)</f>
        <v/>
      </c>
      <c r="V1375" s="109" t="str">
        <f>IF(编辑!AF1375="","",编辑!AF1375)</f>
        <v/>
      </c>
      <c r="W1375" s="109" t="str">
        <f>IF(编辑!AH1375="","",编辑!AH1375)</f>
        <v/>
      </c>
      <c r="X1375" s="109" t="str">
        <f>IF(编辑!AI1375="","",编辑!AI1375)</f>
        <v/>
      </c>
      <c r="Y1375" s="109" t="str">
        <f>IF(编辑!AJ1375="","",编辑!AJ1375)</f>
        <v/>
      </c>
      <c r="Z1375" s="109" t="str">
        <f>IF(编辑!AK1375="","",编辑!AK1375)</f>
        <v/>
      </c>
      <c r="AA1375" s="109" t="str">
        <f>IF(编辑!AM1375="","",编辑!AM1375)</f>
        <v/>
      </c>
      <c r="AB1375" s="109" t="str">
        <f>IF(编辑!AN1375="","",编辑!AN1375)</f>
        <v/>
      </c>
      <c r="AC1375" s="111" t="str">
        <f>IF(编辑!AO1375="","",编辑!AO1375)</f>
        <v/>
      </c>
    </row>
    <row r="1376" spans="1:29">
      <c r="A1376" s="109">
        <f>IF(编辑!A1376="","",编辑!A1376)</f>
        <v>140643</v>
      </c>
      <c r="B1376" s="109" t="str">
        <f>IF(编辑!B1376="","",编辑!B1376)</f>
        <v>通缉任务</v>
      </c>
      <c r="C1376" s="109">
        <f>IF(编辑!I1376="","",编辑!I1376)</f>
        <v>1120</v>
      </c>
      <c r="D1376" s="109">
        <f>IF(编辑!J1376="","",编辑!J1376)</f>
        <v>0</v>
      </c>
      <c r="E1376" s="109" t="str">
        <f>IF(编辑!K1376="","",编辑!K1376)</f>
        <v/>
      </c>
      <c r="F1376" s="109">
        <f>IF(编辑!L1376="","",编辑!L1376)</f>
        <v>3004</v>
      </c>
      <c r="G1376" s="109">
        <f>IF(编辑!N1376="","",编辑!N1376)</f>
        <v>1</v>
      </c>
      <c r="H1376" s="109">
        <f>IF(编辑!O1376="","",编辑!O1376)</f>
        <v>1</v>
      </c>
      <c r="I1376" s="109">
        <f>IF(编辑!P1376="","",编辑!P1376)</f>
        <v>100</v>
      </c>
      <c r="J1376" s="109">
        <f>IF(编辑!Q1376="","",编辑!Q1376)</f>
        <v>3104</v>
      </c>
      <c r="K1376" s="109">
        <f>IF(编辑!S1376="","",编辑!S1376)</f>
        <v>1</v>
      </c>
      <c r="L1376" s="109">
        <f>IF(编辑!T1376="","",编辑!T1376)</f>
        <v>1</v>
      </c>
      <c r="M1376" s="109">
        <f>IF(编辑!U1376="","",编辑!U1376)</f>
        <v>100</v>
      </c>
      <c r="N1376" s="109">
        <f>IF(编辑!V1376="","",编辑!V1376)</f>
        <v>3404</v>
      </c>
      <c r="O1376" s="109">
        <f>IF(编辑!X1376="","",编辑!X1376)</f>
        <v>1</v>
      </c>
      <c r="P1376" s="109">
        <f>IF(编辑!Y1376="","",编辑!Y1376)</f>
        <v>1</v>
      </c>
      <c r="Q1376" s="109">
        <f>IF(编辑!Z1376="","",编辑!Z1376)</f>
        <v>100</v>
      </c>
      <c r="R1376" s="109" t="str">
        <f>IF(编辑!AA1376="","",编辑!AA1376)</f>
        <v/>
      </c>
      <c r="S1376" s="109" t="str">
        <f>IF(编辑!AC1376="","",编辑!AC1376)</f>
        <v/>
      </c>
      <c r="T1376" s="109" t="str">
        <f>IF(编辑!AD1376="","",编辑!AD1376)</f>
        <v/>
      </c>
      <c r="U1376" s="109" t="str">
        <f>IF(编辑!AE1376="","",编辑!AE1376)</f>
        <v/>
      </c>
      <c r="V1376" s="109" t="str">
        <f>IF(编辑!AF1376="","",编辑!AF1376)</f>
        <v/>
      </c>
      <c r="W1376" s="109" t="str">
        <f>IF(编辑!AH1376="","",编辑!AH1376)</f>
        <v/>
      </c>
      <c r="X1376" s="109" t="str">
        <f>IF(编辑!AI1376="","",编辑!AI1376)</f>
        <v/>
      </c>
      <c r="Y1376" s="109" t="str">
        <f>IF(编辑!AJ1376="","",编辑!AJ1376)</f>
        <v/>
      </c>
      <c r="Z1376" s="109" t="str">
        <f>IF(编辑!AK1376="","",编辑!AK1376)</f>
        <v/>
      </c>
      <c r="AA1376" s="109" t="str">
        <f>IF(编辑!AM1376="","",编辑!AM1376)</f>
        <v/>
      </c>
      <c r="AB1376" s="109" t="str">
        <f>IF(编辑!AN1376="","",编辑!AN1376)</f>
        <v/>
      </c>
      <c r="AC1376" s="111" t="str">
        <f>IF(编辑!AO1376="","",编辑!AO1376)</f>
        <v/>
      </c>
    </row>
    <row r="1377" spans="1:29">
      <c r="A1377" s="109">
        <f>IF(编辑!A1377="","",编辑!A1377)</f>
        <v>140644</v>
      </c>
      <c r="B1377" s="109" t="str">
        <f>IF(编辑!B1377="","",编辑!B1377)</f>
        <v>通缉任务</v>
      </c>
      <c r="C1377" s="109">
        <f>IF(编辑!I1377="","",编辑!I1377)</f>
        <v>1120</v>
      </c>
      <c r="D1377" s="109">
        <f>IF(编辑!J1377="","",编辑!J1377)</f>
        <v>0</v>
      </c>
      <c r="E1377" s="109" t="str">
        <f>IF(编辑!K1377="","",编辑!K1377)</f>
        <v/>
      </c>
      <c r="F1377" s="109">
        <f>IF(编辑!L1377="","",编辑!L1377)</f>
        <v>3004</v>
      </c>
      <c r="G1377" s="109">
        <f>IF(编辑!N1377="","",编辑!N1377)</f>
        <v>1</v>
      </c>
      <c r="H1377" s="109">
        <f>IF(编辑!O1377="","",编辑!O1377)</f>
        <v>1</v>
      </c>
      <c r="I1377" s="109">
        <f>IF(编辑!P1377="","",编辑!P1377)</f>
        <v>100</v>
      </c>
      <c r="J1377" s="109">
        <f>IF(编辑!Q1377="","",编辑!Q1377)</f>
        <v>3104</v>
      </c>
      <c r="K1377" s="109">
        <f>IF(编辑!S1377="","",编辑!S1377)</f>
        <v>1</v>
      </c>
      <c r="L1377" s="109">
        <f>IF(编辑!T1377="","",编辑!T1377)</f>
        <v>1</v>
      </c>
      <c r="M1377" s="109">
        <f>IF(编辑!U1377="","",编辑!U1377)</f>
        <v>100</v>
      </c>
      <c r="N1377" s="109">
        <f>IF(编辑!V1377="","",编辑!V1377)</f>
        <v>3404</v>
      </c>
      <c r="O1377" s="109">
        <f>IF(编辑!X1377="","",编辑!X1377)</f>
        <v>1</v>
      </c>
      <c r="P1377" s="109">
        <f>IF(编辑!Y1377="","",编辑!Y1377)</f>
        <v>1</v>
      </c>
      <c r="Q1377" s="109">
        <f>IF(编辑!Z1377="","",编辑!Z1377)</f>
        <v>100</v>
      </c>
      <c r="R1377" s="109" t="str">
        <f>IF(编辑!AA1377="","",编辑!AA1377)</f>
        <v/>
      </c>
      <c r="S1377" s="109" t="str">
        <f>IF(编辑!AC1377="","",编辑!AC1377)</f>
        <v/>
      </c>
      <c r="T1377" s="109" t="str">
        <f>IF(编辑!AD1377="","",编辑!AD1377)</f>
        <v/>
      </c>
      <c r="U1377" s="109" t="str">
        <f>IF(编辑!AE1377="","",编辑!AE1377)</f>
        <v/>
      </c>
      <c r="V1377" s="109" t="str">
        <f>IF(编辑!AF1377="","",编辑!AF1377)</f>
        <v/>
      </c>
      <c r="W1377" s="109" t="str">
        <f>IF(编辑!AH1377="","",编辑!AH1377)</f>
        <v/>
      </c>
      <c r="X1377" s="109" t="str">
        <f>IF(编辑!AI1377="","",编辑!AI1377)</f>
        <v/>
      </c>
      <c r="Y1377" s="109" t="str">
        <f>IF(编辑!AJ1377="","",编辑!AJ1377)</f>
        <v/>
      </c>
      <c r="Z1377" s="109" t="str">
        <f>IF(编辑!AK1377="","",编辑!AK1377)</f>
        <v/>
      </c>
      <c r="AA1377" s="109" t="str">
        <f>IF(编辑!AM1377="","",编辑!AM1377)</f>
        <v/>
      </c>
      <c r="AB1377" s="109" t="str">
        <f>IF(编辑!AN1377="","",编辑!AN1377)</f>
        <v/>
      </c>
      <c r="AC1377" s="111" t="str">
        <f>IF(编辑!AO1377="","",编辑!AO1377)</f>
        <v/>
      </c>
    </row>
    <row r="1378" spans="1:29">
      <c r="A1378" s="109">
        <f>IF(编辑!A1378="","",编辑!A1378)</f>
        <v>140645</v>
      </c>
      <c r="B1378" s="109" t="str">
        <f>IF(编辑!B1378="","",编辑!B1378)</f>
        <v>通缉任务</v>
      </c>
      <c r="C1378" s="109">
        <f>IF(编辑!I1378="","",编辑!I1378)</f>
        <v>1120</v>
      </c>
      <c r="D1378" s="109">
        <f>IF(编辑!J1378="","",编辑!J1378)</f>
        <v>0</v>
      </c>
      <c r="E1378" s="109" t="str">
        <f>IF(编辑!K1378="","",编辑!K1378)</f>
        <v/>
      </c>
      <c r="F1378" s="109">
        <f>IF(编辑!L1378="","",编辑!L1378)</f>
        <v>3004</v>
      </c>
      <c r="G1378" s="109">
        <f>IF(编辑!N1378="","",编辑!N1378)</f>
        <v>1</v>
      </c>
      <c r="H1378" s="109">
        <f>IF(编辑!O1378="","",编辑!O1378)</f>
        <v>1</v>
      </c>
      <c r="I1378" s="109">
        <f>IF(编辑!P1378="","",编辑!P1378)</f>
        <v>100</v>
      </c>
      <c r="J1378" s="109">
        <f>IF(编辑!Q1378="","",编辑!Q1378)</f>
        <v>3104</v>
      </c>
      <c r="K1378" s="109">
        <f>IF(编辑!S1378="","",编辑!S1378)</f>
        <v>1</v>
      </c>
      <c r="L1378" s="109">
        <f>IF(编辑!T1378="","",编辑!T1378)</f>
        <v>1</v>
      </c>
      <c r="M1378" s="109">
        <f>IF(编辑!U1378="","",编辑!U1378)</f>
        <v>100</v>
      </c>
      <c r="N1378" s="109">
        <f>IF(编辑!V1378="","",编辑!V1378)</f>
        <v>3404</v>
      </c>
      <c r="O1378" s="109">
        <f>IF(编辑!X1378="","",编辑!X1378)</f>
        <v>1</v>
      </c>
      <c r="P1378" s="109">
        <f>IF(编辑!Y1378="","",编辑!Y1378)</f>
        <v>1</v>
      </c>
      <c r="Q1378" s="109">
        <f>IF(编辑!Z1378="","",编辑!Z1378)</f>
        <v>100</v>
      </c>
      <c r="R1378" s="109" t="str">
        <f>IF(编辑!AA1378="","",编辑!AA1378)</f>
        <v/>
      </c>
      <c r="S1378" s="109" t="str">
        <f>IF(编辑!AC1378="","",编辑!AC1378)</f>
        <v/>
      </c>
      <c r="T1378" s="109" t="str">
        <f>IF(编辑!AD1378="","",编辑!AD1378)</f>
        <v/>
      </c>
      <c r="U1378" s="109" t="str">
        <f>IF(编辑!AE1378="","",编辑!AE1378)</f>
        <v/>
      </c>
      <c r="V1378" s="109" t="str">
        <f>IF(编辑!AF1378="","",编辑!AF1378)</f>
        <v/>
      </c>
      <c r="W1378" s="109" t="str">
        <f>IF(编辑!AH1378="","",编辑!AH1378)</f>
        <v/>
      </c>
      <c r="X1378" s="109" t="str">
        <f>IF(编辑!AI1378="","",编辑!AI1378)</f>
        <v/>
      </c>
      <c r="Y1378" s="109" t="str">
        <f>IF(编辑!AJ1378="","",编辑!AJ1378)</f>
        <v/>
      </c>
      <c r="Z1378" s="109" t="str">
        <f>IF(编辑!AK1378="","",编辑!AK1378)</f>
        <v/>
      </c>
      <c r="AA1378" s="109" t="str">
        <f>IF(编辑!AM1378="","",编辑!AM1378)</f>
        <v/>
      </c>
      <c r="AB1378" s="109" t="str">
        <f>IF(编辑!AN1378="","",编辑!AN1378)</f>
        <v/>
      </c>
      <c r="AC1378" s="111" t="str">
        <f>IF(编辑!AO1378="","",编辑!AO1378)</f>
        <v/>
      </c>
    </row>
    <row r="1379" spans="1:29">
      <c r="A1379" s="109">
        <f>IF(编辑!A1379="","",编辑!A1379)</f>
        <v>140646</v>
      </c>
      <c r="B1379" s="109" t="str">
        <f>IF(编辑!B1379="","",编辑!B1379)</f>
        <v>通缉任务</v>
      </c>
      <c r="C1379" s="109">
        <f>IF(编辑!I1379="","",编辑!I1379)</f>
        <v>1430</v>
      </c>
      <c r="D1379" s="109">
        <f>IF(编辑!J1379="","",编辑!J1379)</f>
        <v>0</v>
      </c>
      <c r="E1379" s="109" t="str">
        <f>IF(编辑!K1379="","",编辑!K1379)</f>
        <v/>
      </c>
      <c r="F1379" s="109">
        <f>IF(编辑!L1379="","",编辑!L1379)</f>
        <v>3005</v>
      </c>
      <c r="G1379" s="109">
        <f>IF(编辑!N1379="","",编辑!N1379)</f>
        <v>1</v>
      </c>
      <c r="H1379" s="109">
        <f>IF(编辑!O1379="","",编辑!O1379)</f>
        <v>1</v>
      </c>
      <c r="I1379" s="109">
        <f>IF(编辑!P1379="","",编辑!P1379)</f>
        <v>100</v>
      </c>
      <c r="J1379" s="109">
        <f>IF(编辑!Q1379="","",编辑!Q1379)</f>
        <v>3105</v>
      </c>
      <c r="K1379" s="109">
        <f>IF(编辑!S1379="","",编辑!S1379)</f>
        <v>1</v>
      </c>
      <c r="L1379" s="109">
        <f>IF(编辑!T1379="","",编辑!T1379)</f>
        <v>1</v>
      </c>
      <c r="M1379" s="109">
        <f>IF(编辑!U1379="","",编辑!U1379)</f>
        <v>100</v>
      </c>
      <c r="N1379" s="109">
        <f>IF(编辑!V1379="","",编辑!V1379)</f>
        <v>3405</v>
      </c>
      <c r="O1379" s="109">
        <f>IF(编辑!X1379="","",编辑!X1379)</f>
        <v>1</v>
      </c>
      <c r="P1379" s="109">
        <f>IF(编辑!Y1379="","",编辑!Y1379)</f>
        <v>1</v>
      </c>
      <c r="Q1379" s="109">
        <f>IF(编辑!Z1379="","",编辑!Z1379)</f>
        <v>100</v>
      </c>
      <c r="R1379" s="109" t="str">
        <f>IF(编辑!AA1379="","",编辑!AA1379)</f>
        <v/>
      </c>
      <c r="S1379" s="109" t="str">
        <f>IF(编辑!AC1379="","",编辑!AC1379)</f>
        <v/>
      </c>
      <c r="T1379" s="109" t="str">
        <f>IF(编辑!AD1379="","",编辑!AD1379)</f>
        <v/>
      </c>
      <c r="U1379" s="109" t="str">
        <f>IF(编辑!AE1379="","",编辑!AE1379)</f>
        <v/>
      </c>
      <c r="V1379" s="109" t="str">
        <f>IF(编辑!AF1379="","",编辑!AF1379)</f>
        <v/>
      </c>
      <c r="W1379" s="109" t="str">
        <f>IF(编辑!AH1379="","",编辑!AH1379)</f>
        <v/>
      </c>
      <c r="X1379" s="109" t="str">
        <f>IF(编辑!AI1379="","",编辑!AI1379)</f>
        <v/>
      </c>
      <c r="Y1379" s="109" t="str">
        <f>IF(编辑!AJ1379="","",编辑!AJ1379)</f>
        <v/>
      </c>
      <c r="Z1379" s="109" t="str">
        <f>IF(编辑!AK1379="","",编辑!AK1379)</f>
        <v/>
      </c>
      <c r="AA1379" s="109" t="str">
        <f>IF(编辑!AM1379="","",编辑!AM1379)</f>
        <v/>
      </c>
      <c r="AB1379" s="109" t="str">
        <f>IF(编辑!AN1379="","",编辑!AN1379)</f>
        <v/>
      </c>
      <c r="AC1379" s="111" t="str">
        <f>IF(编辑!AO1379="","",编辑!AO1379)</f>
        <v/>
      </c>
    </row>
    <row r="1380" spans="1:29">
      <c r="A1380" s="109">
        <f>IF(编辑!A1380="","",编辑!A1380)</f>
        <v>140647</v>
      </c>
      <c r="B1380" s="109" t="str">
        <f>IF(编辑!B1380="","",编辑!B1380)</f>
        <v>通缉任务</v>
      </c>
      <c r="C1380" s="109">
        <f>IF(编辑!I1380="","",编辑!I1380)</f>
        <v>1430</v>
      </c>
      <c r="D1380" s="109">
        <f>IF(编辑!J1380="","",编辑!J1380)</f>
        <v>0</v>
      </c>
      <c r="E1380" s="109" t="str">
        <f>IF(编辑!K1380="","",编辑!K1380)</f>
        <v/>
      </c>
      <c r="F1380" s="109">
        <f>IF(编辑!L1380="","",编辑!L1380)</f>
        <v>3005</v>
      </c>
      <c r="G1380" s="109">
        <f>IF(编辑!N1380="","",编辑!N1380)</f>
        <v>1</v>
      </c>
      <c r="H1380" s="109">
        <f>IF(编辑!O1380="","",编辑!O1380)</f>
        <v>1</v>
      </c>
      <c r="I1380" s="109">
        <f>IF(编辑!P1380="","",编辑!P1380)</f>
        <v>100</v>
      </c>
      <c r="J1380" s="109">
        <f>IF(编辑!Q1380="","",编辑!Q1380)</f>
        <v>3105</v>
      </c>
      <c r="K1380" s="109">
        <f>IF(编辑!S1380="","",编辑!S1380)</f>
        <v>1</v>
      </c>
      <c r="L1380" s="109">
        <f>IF(编辑!T1380="","",编辑!T1380)</f>
        <v>1</v>
      </c>
      <c r="M1380" s="109">
        <f>IF(编辑!U1380="","",编辑!U1380)</f>
        <v>100</v>
      </c>
      <c r="N1380" s="109">
        <f>IF(编辑!V1380="","",编辑!V1380)</f>
        <v>3405</v>
      </c>
      <c r="O1380" s="109">
        <f>IF(编辑!X1380="","",编辑!X1380)</f>
        <v>1</v>
      </c>
      <c r="P1380" s="109">
        <f>IF(编辑!Y1380="","",编辑!Y1380)</f>
        <v>1</v>
      </c>
      <c r="Q1380" s="109">
        <f>IF(编辑!Z1380="","",编辑!Z1380)</f>
        <v>100</v>
      </c>
      <c r="R1380" s="109" t="str">
        <f>IF(编辑!AA1380="","",编辑!AA1380)</f>
        <v/>
      </c>
      <c r="S1380" s="109" t="str">
        <f>IF(编辑!AC1380="","",编辑!AC1380)</f>
        <v/>
      </c>
      <c r="T1380" s="109" t="str">
        <f>IF(编辑!AD1380="","",编辑!AD1380)</f>
        <v/>
      </c>
      <c r="U1380" s="109" t="str">
        <f>IF(编辑!AE1380="","",编辑!AE1380)</f>
        <v/>
      </c>
      <c r="V1380" s="109" t="str">
        <f>IF(编辑!AF1380="","",编辑!AF1380)</f>
        <v/>
      </c>
      <c r="W1380" s="109" t="str">
        <f>IF(编辑!AH1380="","",编辑!AH1380)</f>
        <v/>
      </c>
      <c r="X1380" s="109" t="str">
        <f>IF(编辑!AI1380="","",编辑!AI1380)</f>
        <v/>
      </c>
      <c r="Y1380" s="109" t="str">
        <f>IF(编辑!AJ1380="","",编辑!AJ1380)</f>
        <v/>
      </c>
      <c r="Z1380" s="109" t="str">
        <f>IF(编辑!AK1380="","",编辑!AK1380)</f>
        <v/>
      </c>
      <c r="AA1380" s="109" t="str">
        <f>IF(编辑!AM1380="","",编辑!AM1380)</f>
        <v/>
      </c>
      <c r="AB1380" s="109" t="str">
        <f>IF(编辑!AN1380="","",编辑!AN1380)</f>
        <v/>
      </c>
      <c r="AC1380" s="111" t="str">
        <f>IF(编辑!AO1380="","",编辑!AO1380)</f>
        <v/>
      </c>
    </row>
    <row r="1381" spans="1:29">
      <c r="A1381" s="109">
        <f>IF(编辑!A1381="","",编辑!A1381)</f>
        <v>140648</v>
      </c>
      <c r="B1381" s="109" t="str">
        <f>IF(编辑!B1381="","",编辑!B1381)</f>
        <v>通缉任务</v>
      </c>
      <c r="C1381" s="109">
        <f>IF(编辑!I1381="","",编辑!I1381)</f>
        <v>1430</v>
      </c>
      <c r="D1381" s="109">
        <f>IF(编辑!J1381="","",编辑!J1381)</f>
        <v>0</v>
      </c>
      <c r="E1381" s="109" t="str">
        <f>IF(编辑!K1381="","",编辑!K1381)</f>
        <v/>
      </c>
      <c r="F1381" s="109">
        <f>IF(编辑!L1381="","",编辑!L1381)</f>
        <v>3005</v>
      </c>
      <c r="G1381" s="109">
        <f>IF(编辑!N1381="","",编辑!N1381)</f>
        <v>1</v>
      </c>
      <c r="H1381" s="109">
        <f>IF(编辑!O1381="","",编辑!O1381)</f>
        <v>1</v>
      </c>
      <c r="I1381" s="109">
        <f>IF(编辑!P1381="","",编辑!P1381)</f>
        <v>100</v>
      </c>
      <c r="J1381" s="109">
        <f>IF(编辑!Q1381="","",编辑!Q1381)</f>
        <v>3105</v>
      </c>
      <c r="K1381" s="109">
        <f>IF(编辑!S1381="","",编辑!S1381)</f>
        <v>1</v>
      </c>
      <c r="L1381" s="109">
        <f>IF(编辑!T1381="","",编辑!T1381)</f>
        <v>1</v>
      </c>
      <c r="M1381" s="109">
        <f>IF(编辑!U1381="","",编辑!U1381)</f>
        <v>100</v>
      </c>
      <c r="N1381" s="109">
        <f>IF(编辑!V1381="","",编辑!V1381)</f>
        <v>3405</v>
      </c>
      <c r="O1381" s="109">
        <f>IF(编辑!X1381="","",编辑!X1381)</f>
        <v>1</v>
      </c>
      <c r="P1381" s="109">
        <f>IF(编辑!Y1381="","",编辑!Y1381)</f>
        <v>1</v>
      </c>
      <c r="Q1381" s="109">
        <f>IF(编辑!Z1381="","",编辑!Z1381)</f>
        <v>100</v>
      </c>
      <c r="R1381" s="109" t="str">
        <f>IF(编辑!AA1381="","",编辑!AA1381)</f>
        <v/>
      </c>
      <c r="S1381" s="109" t="str">
        <f>IF(编辑!AC1381="","",编辑!AC1381)</f>
        <v/>
      </c>
      <c r="T1381" s="109" t="str">
        <f>IF(编辑!AD1381="","",编辑!AD1381)</f>
        <v/>
      </c>
      <c r="U1381" s="109" t="str">
        <f>IF(编辑!AE1381="","",编辑!AE1381)</f>
        <v/>
      </c>
      <c r="V1381" s="109" t="str">
        <f>IF(编辑!AF1381="","",编辑!AF1381)</f>
        <v/>
      </c>
      <c r="W1381" s="109" t="str">
        <f>IF(编辑!AH1381="","",编辑!AH1381)</f>
        <v/>
      </c>
      <c r="X1381" s="109" t="str">
        <f>IF(编辑!AI1381="","",编辑!AI1381)</f>
        <v/>
      </c>
      <c r="Y1381" s="109" t="str">
        <f>IF(编辑!AJ1381="","",编辑!AJ1381)</f>
        <v/>
      </c>
      <c r="Z1381" s="109" t="str">
        <f>IF(编辑!AK1381="","",编辑!AK1381)</f>
        <v/>
      </c>
      <c r="AA1381" s="109" t="str">
        <f>IF(编辑!AM1381="","",编辑!AM1381)</f>
        <v/>
      </c>
      <c r="AB1381" s="109" t="str">
        <f>IF(编辑!AN1381="","",编辑!AN1381)</f>
        <v/>
      </c>
      <c r="AC1381" s="111" t="str">
        <f>IF(编辑!AO1381="","",编辑!AO1381)</f>
        <v/>
      </c>
    </row>
    <row r="1382" spans="1:29">
      <c r="A1382" s="109">
        <f>IF(编辑!A1382="","",编辑!A1382)</f>
        <v>140649</v>
      </c>
      <c r="B1382" s="109" t="str">
        <f>IF(编辑!B1382="","",编辑!B1382)</f>
        <v>通缉任务</v>
      </c>
      <c r="C1382" s="109">
        <f>IF(编辑!I1382="","",编辑!I1382)</f>
        <v>1430</v>
      </c>
      <c r="D1382" s="109">
        <f>IF(编辑!J1382="","",编辑!J1382)</f>
        <v>0</v>
      </c>
      <c r="E1382" s="109" t="str">
        <f>IF(编辑!K1382="","",编辑!K1382)</f>
        <v/>
      </c>
      <c r="F1382" s="109">
        <f>IF(编辑!L1382="","",编辑!L1382)</f>
        <v>3005</v>
      </c>
      <c r="G1382" s="109">
        <f>IF(编辑!N1382="","",编辑!N1382)</f>
        <v>1</v>
      </c>
      <c r="H1382" s="109">
        <f>IF(编辑!O1382="","",编辑!O1382)</f>
        <v>1</v>
      </c>
      <c r="I1382" s="109">
        <f>IF(编辑!P1382="","",编辑!P1382)</f>
        <v>100</v>
      </c>
      <c r="J1382" s="109">
        <f>IF(编辑!Q1382="","",编辑!Q1382)</f>
        <v>3105</v>
      </c>
      <c r="K1382" s="109">
        <f>IF(编辑!S1382="","",编辑!S1382)</f>
        <v>1</v>
      </c>
      <c r="L1382" s="109">
        <f>IF(编辑!T1382="","",编辑!T1382)</f>
        <v>1</v>
      </c>
      <c r="M1382" s="109">
        <f>IF(编辑!U1382="","",编辑!U1382)</f>
        <v>100</v>
      </c>
      <c r="N1382" s="109">
        <f>IF(编辑!V1382="","",编辑!V1382)</f>
        <v>3405</v>
      </c>
      <c r="O1382" s="109">
        <f>IF(编辑!X1382="","",编辑!X1382)</f>
        <v>1</v>
      </c>
      <c r="P1382" s="109">
        <f>IF(编辑!Y1382="","",编辑!Y1382)</f>
        <v>1</v>
      </c>
      <c r="Q1382" s="109">
        <f>IF(编辑!Z1382="","",编辑!Z1382)</f>
        <v>100</v>
      </c>
      <c r="R1382" s="109" t="str">
        <f>IF(编辑!AA1382="","",编辑!AA1382)</f>
        <v/>
      </c>
      <c r="S1382" s="109" t="str">
        <f>IF(编辑!AC1382="","",编辑!AC1382)</f>
        <v/>
      </c>
      <c r="T1382" s="109" t="str">
        <f>IF(编辑!AD1382="","",编辑!AD1382)</f>
        <v/>
      </c>
      <c r="U1382" s="109" t="str">
        <f>IF(编辑!AE1382="","",编辑!AE1382)</f>
        <v/>
      </c>
      <c r="V1382" s="109" t="str">
        <f>IF(编辑!AF1382="","",编辑!AF1382)</f>
        <v/>
      </c>
      <c r="W1382" s="109" t="str">
        <f>IF(编辑!AH1382="","",编辑!AH1382)</f>
        <v/>
      </c>
      <c r="X1382" s="109" t="str">
        <f>IF(编辑!AI1382="","",编辑!AI1382)</f>
        <v/>
      </c>
      <c r="Y1382" s="109" t="str">
        <f>IF(编辑!AJ1382="","",编辑!AJ1382)</f>
        <v/>
      </c>
      <c r="Z1382" s="109" t="str">
        <f>IF(编辑!AK1382="","",编辑!AK1382)</f>
        <v/>
      </c>
      <c r="AA1382" s="109" t="str">
        <f>IF(编辑!AM1382="","",编辑!AM1382)</f>
        <v/>
      </c>
      <c r="AB1382" s="109" t="str">
        <f>IF(编辑!AN1382="","",编辑!AN1382)</f>
        <v/>
      </c>
      <c r="AC1382" s="111" t="str">
        <f>IF(编辑!AO1382="","",编辑!AO1382)</f>
        <v/>
      </c>
    </row>
    <row r="1383" spans="1:29">
      <c r="A1383" s="109">
        <f>IF(编辑!A1383="","",编辑!A1383)</f>
        <v>140650</v>
      </c>
      <c r="B1383" s="109" t="str">
        <f>IF(编辑!B1383="","",编辑!B1383)</f>
        <v>通缉任务</v>
      </c>
      <c r="C1383" s="109">
        <f>IF(编辑!I1383="","",编辑!I1383)</f>
        <v>1430</v>
      </c>
      <c r="D1383" s="109">
        <f>IF(编辑!J1383="","",编辑!J1383)</f>
        <v>0</v>
      </c>
      <c r="E1383" s="109" t="str">
        <f>IF(编辑!K1383="","",编辑!K1383)</f>
        <v/>
      </c>
      <c r="F1383" s="109">
        <f>IF(编辑!L1383="","",编辑!L1383)</f>
        <v>3005</v>
      </c>
      <c r="G1383" s="109">
        <f>IF(编辑!N1383="","",编辑!N1383)</f>
        <v>1</v>
      </c>
      <c r="H1383" s="109">
        <f>IF(编辑!O1383="","",编辑!O1383)</f>
        <v>1</v>
      </c>
      <c r="I1383" s="109">
        <f>IF(编辑!P1383="","",编辑!P1383)</f>
        <v>100</v>
      </c>
      <c r="J1383" s="109">
        <f>IF(编辑!Q1383="","",编辑!Q1383)</f>
        <v>3105</v>
      </c>
      <c r="K1383" s="109">
        <f>IF(编辑!S1383="","",编辑!S1383)</f>
        <v>1</v>
      </c>
      <c r="L1383" s="109">
        <f>IF(编辑!T1383="","",编辑!T1383)</f>
        <v>1</v>
      </c>
      <c r="M1383" s="109">
        <f>IF(编辑!U1383="","",编辑!U1383)</f>
        <v>100</v>
      </c>
      <c r="N1383" s="109">
        <f>IF(编辑!V1383="","",编辑!V1383)</f>
        <v>3405</v>
      </c>
      <c r="O1383" s="109">
        <f>IF(编辑!X1383="","",编辑!X1383)</f>
        <v>1</v>
      </c>
      <c r="P1383" s="109">
        <f>IF(编辑!Y1383="","",编辑!Y1383)</f>
        <v>1</v>
      </c>
      <c r="Q1383" s="109">
        <f>IF(编辑!Z1383="","",编辑!Z1383)</f>
        <v>100</v>
      </c>
      <c r="R1383" s="109" t="str">
        <f>IF(编辑!AA1383="","",编辑!AA1383)</f>
        <v/>
      </c>
      <c r="S1383" s="109" t="str">
        <f>IF(编辑!AC1383="","",编辑!AC1383)</f>
        <v/>
      </c>
      <c r="T1383" s="109" t="str">
        <f>IF(编辑!AD1383="","",编辑!AD1383)</f>
        <v/>
      </c>
      <c r="U1383" s="109" t="str">
        <f>IF(编辑!AE1383="","",编辑!AE1383)</f>
        <v/>
      </c>
      <c r="V1383" s="109" t="str">
        <f>IF(编辑!AF1383="","",编辑!AF1383)</f>
        <v/>
      </c>
      <c r="W1383" s="109" t="str">
        <f>IF(编辑!AH1383="","",编辑!AH1383)</f>
        <v/>
      </c>
      <c r="X1383" s="109" t="str">
        <f>IF(编辑!AI1383="","",编辑!AI1383)</f>
        <v/>
      </c>
      <c r="Y1383" s="109" t="str">
        <f>IF(编辑!AJ1383="","",编辑!AJ1383)</f>
        <v/>
      </c>
      <c r="Z1383" s="109" t="str">
        <f>IF(编辑!AK1383="","",编辑!AK1383)</f>
        <v/>
      </c>
      <c r="AA1383" s="109" t="str">
        <f>IF(编辑!AM1383="","",编辑!AM1383)</f>
        <v/>
      </c>
      <c r="AB1383" s="109" t="str">
        <f>IF(编辑!AN1383="","",编辑!AN1383)</f>
        <v/>
      </c>
      <c r="AC1383" s="111" t="str">
        <f>IF(编辑!AO1383="","",编辑!AO1383)</f>
        <v/>
      </c>
    </row>
    <row r="1384" spans="1:29">
      <c r="A1384" s="109">
        <f>IF(编辑!A1384="","",编辑!A1384)</f>
        <v>140651</v>
      </c>
      <c r="B1384" s="109" t="str">
        <f>IF(编辑!B1384="","",编辑!B1384)</f>
        <v>通缉任务</v>
      </c>
      <c r="C1384" s="109">
        <f>IF(编辑!I1384="","",编辑!I1384)</f>
        <v>1430</v>
      </c>
      <c r="D1384" s="109">
        <f>IF(编辑!J1384="","",编辑!J1384)</f>
        <v>0</v>
      </c>
      <c r="E1384" s="109" t="str">
        <f>IF(编辑!K1384="","",编辑!K1384)</f>
        <v/>
      </c>
      <c r="F1384" s="109">
        <f>IF(编辑!L1384="","",编辑!L1384)</f>
        <v>3005</v>
      </c>
      <c r="G1384" s="109">
        <f>IF(编辑!N1384="","",编辑!N1384)</f>
        <v>1</v>
      </c>
      <c r="H1384" s="109">
        <f>IF(编辑!O1384="","",编辑!O1384)</f>
        <v>1</v>
      </c>
      <c r="I1384" s="109">
        <f>IF(编辑!P1384="","",编辑!P1384)</f>
        <v>100</v>
      </c>
      <c r="J1384" s="109">
        <f>IF(编辑!Q1384="","",编辑!Q1384)</f>
        <v>3105</v>
      </c>
      <c r="K1384" s="109">
        <f>IF(编辑!S1384="","",编辑!S1384)</f>
        <v>1</v>
      </c>
      <c r="L1384" s="109">
        <f>IF(编辑!T1384="","",编辑!T1384)</f>
        <v>1</v>
      </c>
      <c r="M1384" s="109">
        <f>IF(编辑!U1384="","",编辑!U1384)</f>
        <v>100</v>
      </c>
      <c r="N1384" s="109">
        <f>IF(编辑!V1384="","",编辑!V1384)</f>
        <v>3405</v>
      </c>
      <c r="O1384" s="109">
        <f>IF(编辑!X1384="","",编辑!X1384)</f>
        <v>1</v>
      </c>
      <c r="P1384" s="109">
        <f>IF(编辑!Y1384="","",编辑!Y1384)</f>
        <v>1</v>
      </c>
      <c r="Q1384" s="109">
        <f>IF(编辑!Z1384="","",编辑!Z1384)</f>
        <v>100</v>
      </c>
      <c r="R1384" s="109" t="str">
        <f>IF(编辑!AA1384="","",编辑!AA1384)</f>
        <v/>
      </c>
      <c r="S1384" s="109" t="str">
        <f>IF(编辑!AC1384="","",编辑!AC1384)</f>
        <v/>
      </c>
      <c r="T1384" s="109" t="str">
        <f>IF(编辑!AD1384="","",编辑!AD1384)</f>
        <v/>
      </c>
      <c r="U1384" s="109" t="str">
        <f>IF(编辑!AE1384="","",编辑!AE1384)</f>
        <v/>
      </c>
      <c r="V1384" s="109" t="str">
        <f>IF(编辑!AF1384="","",编辑!AF1384)</f>
        <v/>
      </c>
      <c r="W1384" s="109" t="str">
        <f>IF(编辑!AH1384="","",编辑!AH1384)</f>
        <v/>
      </c>
      <c r="X1384" s="109" t="str">
        <f>IF(编辑!AI1384="","",编辑!AI1384)</f>
        <v/>
      </c>
      <c r="Y1384" s="109" t="str">
        <f>IF(编辑!AJ1384="","",编辑!AJ1384)</f>
        <v/>
      </c>
      <c r="Z1384" s="109" t="str">
        <f>IF(编辑!AK1384="","",编辑!AK1384)</f>
        <v/>
      </c>
      <c r="AA1384" s="109" t="str">
        <f>IF(编辑!AM1384="","",编辑!AM1384)</f>
        <v/>
      </c>
      <c r="AB1384" s="109" t="str">
        <f>IF(编辑!AN1384="","",编辑!AN1384)</f>
        <v/>
      </c>
      <c r="AC1384" s="111" t="str">
        <f>IF(编辑!AO1384="","",编辑!AO1384)</f>
        <v/>
      </c>
    </row>
    <row r="1385" spans="1:29">
      <c r="A1385" s="109">
        <f>IF(编辑!A1385="","",编辑!A1385)</f>
        <v>140652</v>
      </c>
      <c r="B1385" s="109" t="str">
        <f>IF(编辑!B1385="","",编辑!B1385)</f>
        <v>通缉任务</v>
      </c>
      <c r="C1385" s="109">
        <f>IF(编辑!I1385="","",编辑!I1385)</f>
        <v>1430</v>
      </c>
      <c r="D1385" s="109">
        <f>IF(编辑!J1385="","",编辑!J1385)</f>
        <v>0</v>
      </c>
      <c r="E1385" s="109" t="str">
        <f>IF(编辑!K1385="","",编辑!K1385)</f>
        <v/>
      </c>
      <c r="F1385" s="109">
        <f>IF(编辑!L1385="","",编辑!L1385)</f>
        <v>3005</v>
      </c>
      <c r="G1385" s="109">
        <f>IF(编辑!N1385="","",编辑!N1385)</f>
        <v>1</v>
      </c>
      <c r="H1385" s="109">
        <f>IF(编辑!O1385="","",编辑!O1385)</f>
        <v>1</v>
      </c>
      <c r="I1385" s="109">
        <f>IF(编辑!P1385="","",编辑!P1385)</f>
        <v>100</v>
      </c>
      <c r="J1385" s="109">
        <f>IF(编辑!Q1385="","",编辑!Q1385)</f>
        <v>3105</v>
      </c>
      <c r="K1385" s="109">
        <f>IF(编辑!S1385="","",编辑!S1385)</f>
        <v>1</v>
      </c>
      <c r="L1385" s="109">
        <f>IF(编辑!T1385="","",编辑!T1385)</f>
        <v>1</v>
      </c>
      <c r="M1385" s="109">
        <f>IF(编辑!U1385="","",编辑!U1385)</f>
        <v>100</v>
      </c>
      <c r="N1385" s="109">
        <f>IF(编辑!V1385="","",编辑!V1385)</f>
        <v>3405</v>
      </c>
      <c r="O1385" s="109">
        <f>IF(编辑!X1385="","",编辑!X1385)</f>
        <v>1</v>
      </c>
      <c r="P1385" s="109">
        <f>IF(编辑!Y1385="","",编辑!Y1385)</f>
        <v>1</v>
      </c>
      <c r="Q1385" s="109">
        <f>IF(编辑!Z1385="","",编辑!Z1385)</f>
        <v>100</v>
      </c>
      <c r="R1385" s="109" t="str">
        <f>IF(编辑!AA1385="","",编辑!AA1385)</f>
        <v/>
      </c>
      <c r="S1385" s="109" t="str">
        <f>IF(编辑!AC1385="","",编辑!AC1385)</f>
        <v/>
      </c>
      <c r="T1385" s="109" t="str">
        <f>IF(编辑!AD1385="","",编辑!AD1385)</f>
        <v/>
      </c>
      <c r="U1385" s="109" t="str">
        <f>IF(编辑!AE1385="","",编辑!AE1385)</f>
        <v/>
      </c>
      <c r="V1385" s="109" t="str">
        <f>IF(编辑!AF1385="","",编辑!AF1385)</f>
        <v/>
      </c>
      <c r="W1385" s="109" t="str">
        <f>IF(编辑!AH1385="","",编辑!AH1385)</f>
        <v/>
      </c>
      <c r="X1385" s="109" t="str">
        <f>IF(编辑!AI1385="","",编辑!AI1385)</f>
        <v/>
      </c>
      <c r="Y1385" s="109" t="str">
        <f>IF(编辑!AJ1385="","",编辑!AJ1385)</f>
        <v/>
      </c>
      <c r="Z1385" s="109" t="str">
        <f>IF(编辑!AK1385="","",编辑!AK1385)</f>
        <v/>
      </c>
      <c r="AA1385" s="109" t="str">
        <f>IF(编辑!AM1385="","",编辑!AM1385)</f>
        <v/>
      </c>
      <c r="AB1385" s="109" t="str">
        <f>IF(编辑!AN1385="","",编辑!AN1385)</f>
        <v/>
      </c>
      <c r="AC1385" s="111" t="str">
        <f>IF(编辑!AO1385="","",编辑!AO1385)</f>
        <v/>
      </c>
    </row>
    <row r="1386" spans="1:29">
      <c r="A1386" s="109">
        <f>IF(编辑!A1386="","",编辑!A1386)</f>
        <v>140653</v>
      </c>
      <c r="B1386" s="109" t="str">
        <f>IF(编辑!B1386="","",编辑!B1386)</f>
        <v>通缉任务</v>
      </c>
      <c r="C1386" s="109">
        <f>IF(编辑!I1386="","",编辑!I1386)</f>
        <v>1430</v>
      </c>
      <c r="D1386" s="109">
        <f>IF(编辑!J1386="","",编辑!J1386)</f>
        <v>0</v>
      </c>
      <c r="E1386" s="109" t="str">
        <f>IF(编辑!K1386="","",编辑!K1386)</f>
        <v/>
      </c>
      <c r="F1386" s="109">
        <f>IF(编辑!L1386="","",编辑!L1386)</f>
        <v>3005</v>
      </c>
      <c r="G1386" s="109">
        <f>IF(编辑!N1386="","",编辑!N1386)</f>
        <v>1</v>
      </c>
      <c r="H1386" s="109">
        <f>IF(编辑!O1386="","",编辑!O1386)</f>
        <v>1</v>
      </c>
      <c r="I1386" s="109">
        <f>IF(编辑!P1386="","",编辑!P1386)</f>
        <v>100</v>
      </c>
      <c r="J1386" s="109">
        <f>IF(编辑!Q1386="","",编辑!Q1386)</f>
        <v>3105</v>
      </c>
      <c r="K1386" s="109">
        <f>IF(编辑!S1386="","",编辑!S1386)</f>
        <v>1</v>
      </c>
      <c r="L1386" s="109">
        <f>IF(编辑!T1386="","",编辑!T1386)</f>
        <v>1</v>
      </c>
      <c r="M1386" s="109">
        <f>IF(编辑!U1386="","",编辑!U1386)</f>
        <v>100</v>
      </c>
      <c r="N1386" s="109">
        <f>IF(编辑!V1386="","",编辑!V1386)</f>
        <v>3405</v>
      </c>
      <c r="O1386" s="109">
        <f>IF(编辑!X1386="","",编辑!X1386)</f>
        <v>1</v>
      </c>
      <c r="P1386" s="109">
        <f>IF(编辑!Y1386="","",编辑!Y1386)</f>
        <v>1</v>
      </c>
      <c r="Q1386" s="109">
        <f>IF(编辑!Z1386="","",编辑!Z1386)</f>
        <v>100</v>
      </c>
      <c r="R1386" s="109" t="str">
        <f>IF(编辑!AA1386="","",编辑!AA1386)</f>
        <v/>
      </c>
      <c r="S1386" s="109" t="str">
        <f>IF(编辑!AC1386="","",编辑!AC1386)</f>
        <v/>
      </c>
      <c r="T1386" s="109" t="str">
        <f>IF(编辑!AD1386="","",编辑!AD1386)</f>
        <v/>
      </c>
      <c r="U1386" s="109" t="str">
        <f>IF(编辑!AE1386="","",编辑!AE1386)</f>
        <v/>
      </c>
      <c r="V1386" s="109" t="str">
        <f>IF(编辑!AF1386="","",编辑!AF1386)</f>
        <v/>
      </c>
      <c r="W1386" s="109" t="str">
        <f>IF(编辑!AH1386="","",编辑!AH1386)</f>
        <v/>
      </c>
      <c r="X1386" s="109" t="str">
        <f>IF(编辑!AI1386="","",编辑!AI1386)</f>
        <v/>
      </c>
      <c r="Y1386" s="109" t="str">
        <f>IF(编辑!AJ1386="","",编辑!AJ1386)</f>
        <v/>
      </c>
      <c r="Z1386" s="109" t="str">
        <f>IF(编辑!AK1386="","",编辑!AK1386)</f>
        <v/>
      </c>
      <c r="AA1386" s="109" t="str">
        <f>IF(编辑!AM1386="","",编辑!AM1386)</f>
        <v/>
      </c>
      <c r="AB1386" s="109" t="str">
        <f>IF(编辑!AN1386="","",编辑!AN1386)</f>
        <v/>
      </c>
      <c r="AC1386" s="111" t="str">
        <f>IF(编辑!AO1386="","",编辑!AO1386)</f>
        <v/>
      </c>
    </row>
    <row r="1387" spans="1:29">
      <c r="A1387" s="109">
        <f>IF(编辑!A1387="","",编辑!A1387)</f>
        <v>140654</v>
      </c>
      <c r="B1387" s="109" t="str">
        <f>IF(编辑!B1387="","",编辑!B1387)</f>
        <v>通缉任务</v>
      </c>
      <c r="C1387" s="109">
        <f>IF(编辑!I1387="","",编辑!I1387)</f>
        <v>1430</v>
      </c>
      <c r="D1387" s="109">
        <f>IF(编辑!J1387="","",编辑!J1387)</f>
        <v>0</v>
      </c>
      <c r="E1387" s="109" t="str">
        <f>IF(编辑!K1387="","",编辑!K1387)</f>
        <v/>
      </c>
      <c r="F1387" s="109">
        <f>IF(编辑!L1387="","",编辑!L1387)</f>
        <v>3005</v>
      </c>
      <c r="G1387" s="109">
        <f>IF(编辑!N1387="","",编辑!N1387)</f>
        <v>1</v>
      </c>
      <c r="H1387" s="109">
        <f>IF(编辑!O1387="","",编辑!O1387)</f>
        <v>1</v>
      </c>
      <c r="I1387" s="109">
        <f>IF(编辑!P1387="","",编辑!P1387)</f>
        <v>100</v>
      </c>
      <c r="J1387" s="109">
        <f>IF(编辑!Q1387="","",编辑!Q1387)</f>
        <v>3105</v>
      </c>
      <c r="K1387" s="109">
        <f>IF(编辑!S1387="","",编辑!S1387)</f>
        <v>1</v>
      </c>
      <c r="L1387" s="109">
        <f>IF(编辑!T1387="","",编辑!T1387)</f>
        <v>1</v>
      </c>
      <c r="M1387" s="109">
        <f>IF(编辑!U1387="","",编辑!U1387)</f>
        <v>100</v>
      </c>
      <c r="N1387" s="109">
        <f>IF(编辑!V1387="","",编辑!V1387)</f>
        <v>3405</v>
      </c>
      <c r="O1387" s="109">
        <f>IF(编辑!X1387="","",编辑!X1387)</f>
        <v>1</v>
      </c>
      <c r="P1387" s="109">
        <f>IF(编辑!Y1387="","",编辑!Y1387)</f>
        <v>1</v>
      </c>
      <c r="Q1387" s="109">
        <f>IF(编辑!Z1387="","",编辑!Z1387)</f>
        <v>100</v>
      </c>
      <c r="R1387" s="109" t="str">
        <f>IF(编辑!AA1387="","",编辑!AA1387)</f>
        <v/>
      </c>
      <c r="S1387" s="109" t="str">
        <f>IF(编辑!AC1387="","",编辑!AC1387)</f>
        <v/>
      </c>
      <c r="T1387" s="109" t="str">
        <f>IF(编辑!AD1387="","",编辑!AD1387)</f>
        <v/>
      </c>
      <c r="U1387" s="109" t="str">
        <f>IF(编辑!AE1387="","",编辑!AE1387)</f>
        <v/>
      </c>
      <c r="V1387" s="109" t="str">
        <f>IF(编辑!AF1387="","",编辑!AF1387)</f>
        <v/>
      </c>
      <c r="W1387" s="109" t="str">
        <f>IF(编辑!AH1387="","",编辑!AH1387)</f>
        <v/>
      </c>
      <c r="X1387" s="109" t="str">
        <f>IF(编辑!AI1387="","",编辑!AI1387)</f>
        <v/>
      </c>
      <c r="Y1387" s="109" t="str">
        <f>IF(编辑!AJ1387="","",编辑!AJ1387)</f>
        <v/>
      </c>
      <c r="Z1387" s="109" t="str">
        <f>IF(编辑!AK1387="","",编辑!AK1387)</f>
        <v/>
      </c>
      <c r="AA1387" s="109" t="str">
        <f>IF(编辑!AM1387="","",编辑!AM1387)</f>
        <v/>
      </c>
      <c r="AB1387" s="109" t="str">
        <f>IF(编辑!AN1387="","",编辑!AN1387)</f>
        <v/>
      </c>
      <c r="AC1387" s="111" t="str">
        <f>IF(编辑!AO1387="","",编辑!AO1387)</f>
        <v/>
      </c>
    </row>
    <row r="1388" spans="1:29">
      <c r="A1388" s="109">
        <f>IF(编辑!A1388="","",编辑!A1388)</f>
        <v>140655</v>
      </c>
      <c r="B1388" s="109" t="str">
        <f>IF(编辑!B1388="","",编辑!B1388)</f>
        <v>通缉任务</v>
      </c>
      <c r="C1388" s="109">
        <f>IF(编辑!I1388="","",编辑!I1388)</f>
        <v>1430</v>
      </c>
      <c r="D1388" s="109">
        <f>IF(编辑!J1388="","",编辑!J1388)</f>
        <v>0</v>
      </c>
      <c r="E1388" s="109" t="str">
        <f>IF(编辑!K1388="","",编辑!K1388)</f>
        <v/>
      </c>
      <c r="F1388" s="109">
        <f>IF(编辑!L1388="","",编辑!L1388)</f>
        <v>3005</v>
      </c>
      <c r="G1388" s="109">
        <f>IF(编辑!N1388="","",编辑!N1388)</f>
        <v>1</v>
      </c>
      <c r="H1388" s="109">
        <f>IF(编辑!O1388="","",编辑!O1388)</f>
        <v>1</v>
      </c>
      <c r="I1388" s="109">
        <f>IF(编辑!P1388="","",编辑!P1388)</f>
        <v>100</v>
      </c>
      <c r="J1388" s="109">
        <f>IF(编辑!Q1388="","",编辑!Q1388)</f>
        <v>3105</v>
      </c>
      <c r="K1388" s="109">
        <f>IF(编辑!S1388="","",编辑!S1388)</f>
        <v>1</v>
      </c>
      <c r="L1388" s="109">
        <f>IF(编辑!T1388="","",编辑!T1388)</f>
        <v>1</v>
      </c>
      <c r="M1388" s="109">
        <f>IF(编辑!U1388="","",编辑!U1388)</f>
        <v>100</v>
      </c>
      <c r="N1388" s="109">
        <f>IF(编辑!V1388="","",编辑!V1388)</f>
        <v>3405</v>
      </c>
      <c r="O1388" s="109">
        <f>IF(编辑!X1388="","",编辑!X1388)</f>
        <v>1</v>
      </c>
      <c r="P1388" s="109">
        <f>IF(编辑!Y1388="","",编辑!Y1388)</f>
        <v>1</v>
      </c>
      <c r="Q1388" s="109">
        <f>IF(编辑!Z1388="","",编辑!Z1388)</f>
        <v>100</v>
      </c>
      <c r="R1388" s="109" t="str">
        <f>IF(编辑!AA1388="","",编辑!AA1388)</f>
        <v/>
      </c>
      <c r="S1388" s="109" t="str">
        <f>IF(编辑!AC1388="","",编辑!AC1388)</f>
        <v/>
      </c>
      <c r="T1388" s="109" t="str">
        <f>IF(编辑!AD1388="","",编辑!AD1388)</f>
        <v/>
      </c>
      <c r="U1388" s="109" t="str">
        <f>IF(编辑!AE1388="","",编辑!AE1388)</f>
        <v/>
      </c>
      <c r="V1388" s="109" t="str">
        <f>IF(编辑!AF1388="","",编辑!AF1388)</f>
        <v/>
      </c>
      <c r="W1388" s="109" t="str">
        <f>IF(编辑!AH1388="","",编辑!AH1388)</f>
        <v/>
      </c>
      <c r="X1388" s="109" t="str">
        <f>IF(编辑!AI1388="","",编辑!AI1388)</f>
        <v/>
      </c>
      <c r="Y1388" s="109" t="str">
        <f>IF(编辑!AJ1388="","",编辑!AJ1388)</f>
        <v/>
      </c>
      <c r="Z1388" s="109" t="str">
        <f>IF(编辑!AK1388="","",编辑!AK1388)</f>
        <v/>
      </c>
      <c r="AA1388" s="109" t="str">
        <f>IF(编辑!AM1388="","",编辑!AM1388)</f>
        <v/>
      </c>
      <c r="AB1388" s="109" t="str">
        <f>IF(编辑!AN1388="","",编辑!AN1388)</f>
        <v/>
      </c>
      <c r="AC1388" s="111" t="str">
        <f>IF(编辑!AO1388="","",编辑!AO1388)</f>
        <v/>
      </c>
    </row>
    <row r="1389" spans="1:29">
      <c r="A1389" s="109">
        <f>IF(编辑!A1389="","",编辑!A1389)</f>
        <v>140656</v>
      </c>
      <c r="B1389" s="109" t="str">
        <f>IF(编辑!B1389="","",编辑!B1389)</f>
        <v>通缉任务</v>
      </c>
      <c r="C1389" s="109">
        <f>IF(编辑!I1389="","",编辑!I1389)</f>
        <v>1430</v>
      </c>
      <c r="D1389" s="109">
        <f>IF(编辑!J1389="","",编辑!J1389)</f>
        <v>0</v>
      </c>
      <c r="E1389" s="109" t="str">
        <f>IF(编辑!K1389="","",编辑!K1389)</f>
        <v/>
      </c>
      <c r="F1389" s="109">
        <f>IF(编辑!L1389="","",编辑!L1389)</f>
        <v>3005</v>
      </c>
      <c r="G1389" s="109">
        <f>IF(编辑!N1389="","",编辑!N1389)</f>
        <v>1</v>
      </c>
      <c r="H1389" s="109">
        <f>IF(编辑!O1389="","",编辑!O1389)</f>
        <v>1</v>
      </c>
      <c r="I1389" s="109">
        <f>IF(编辑!P1389="","",编辑!P1389)</f>
        <v>100</v>
      </c>
      <c r="J1389" s="109">
        <f>IF(编辑!Q1389="","",编辑!Q1389)</f>
        <v>3105</v>
      </c>
      <c r="K1389" s="109">
        <f>IF(编辑!S1389="","",编辑!S1389)</f>
        <v>1</v>
      </c>
      <c r="L1389" s="109">
        <f>IF(编辑!T1389="","",编辑!T1389)</f>
        <v>1</v>
      </c>
      <c r="M1389" s="109">
        <f>IF(编辑!U1389="","",编辑!U1389)</f>
        <v>100</v>
      </c>
      <c r="N1389" s="109">
        <f>IF(编辑!V1389="","",编辑!V1389)</f>
        <v>3405</v>
      </c>
      <c r="O1389" s="109">
        <f>IF(编辑!X1389="","",编辑!X1389)</f>
        <v>1</v>
      </c>
      <c r="P1389" s="109">
        <f>IF(编辑!Y1389="","",编辑!Y1389)</f>
        <v>1</v>
      </c>
      <c r="Q1389" s="109">
        <f>IF(编辑!Z1389="","",编辑!Z1389)</f>
        <v>100</v>
      </c>
      <c r="R1389" s="109" t="str">
        <f>IF(编辑!AA1389="","",编辑!AA1389)</f>
        <v/>
      </c>
      <c r="S1389" s="109" t="str">
        <f>IF(编辑!AC1389="","",编辑!AC1389)</f>
        <v/>
      </c>
      <c r="T1389" s="109" t="str">
        <f>IF(编辑!AD1389="","",编辑!AD1389)</f>
        <v/>
      </c>
      <c r="U1389" s="109" t="str">
        <f>IF(编辑!AE1389="","",编辑!AE1389)</f>
        <v/>
      </c>
      <c r="V1389" s="109" t="str">
        <f>IF(编辑!AF1389="","",编辑!AF1389)</f>
        <v/>
      </c>
      <c r="W1389" s="109" t="str">
        <f>IF(编辑!AH1389="","",编辑!AH1389)</f>
        <v/>
      </c>
      <c r="X1389" s="109" t="str">
        <f>IF(编辑!AI1389="","",编辑!AI1389)</f>
        <v/>
      </c>
      <c r="Y1389" s="109" t="str">
        <f>IF(编辑!AJ1389="","",编辑!AJ1389)</f>
        <v/>
      </c>
      <c r="Z1389" s="109" t="str">
        <f>IF(编辑!AK1389="","",编辑!AK1389)</f>
        <v/>
      </c>
      <c r="AA1389" s="109" t="str">
        <f>IF(编辑!AM1389="","",编辑!AM1389)</f>
        <v/>
      </c>
      <c r="AB1389" s="109" t="str">
        <f>IF(编辑!AN1389="","",编辑!AN1389)</f>
        <v/>
      </c>
      <c r="AC1389" s="111" t="str">
        <f>IF(编辑!AO1389="","",编辑!AO1389)</f>
        <v/>
      </c>
    </row>
    <row r="1390" spans="1:29">
      <c r="A1390" s="109">
        <f>IF(编辑!A1390="","",编辑!A1390)</f>
        <v>140657</v>
      </c>
      <c r="B1390" s="109" t="str">
        <f>IF(编辑!B1390="","",编辑!B1390)</f>
        <v>通缉任务</v>
      </c>
      <c r="C1390" s="109">
        <f>IF(编辑!I1390="","",编辑!I1390)</f>
        <v>1430</v>
      </c>
      <c r="D1390" s="109">
        <f>IF(编辑!J1390="","",编辑!J1390)</f>
        <v>0</v>
      </c>
      <c r="E1390" s="109" t="str">
        <f>IF(编辑!K1390="","",编辑!K1390)</f>
        <v/>
      </c>
      <c r="F1390" s="109">
        <f>IF(编辑!L1390="","",编辑!L1390)</f>
        <v>3005</v>
      </c>
      <c r="G1390" s="109">
        <f>IF(编辑!N1390="","",编辑!N1390)</f>
        <v>1</v>
      </c>
      <c r="H1390" s="109">
        <f>IF(编辑!O1390="","",编辑!O1390)</f>
        <v>1</v>
      </c>
      <c r="I1390" s="109">
        <f>IF(编辑!P1390="","",编辑!P1390)</f>
        <v>100</v>
      </c>
      <c r="J1390" s="109">
        <f>IF(编辑!Q1390="","",编辑!Q1390)</f>
        <v>3105</v>
      </c>
      <c r="K1390" s="109">
        <f>IF(编辑!S1390="","",编辑!S1390)</f>
        <v>1</v>
      </c>
      <c r="L1390" s="109">
        <f>IF(编辑!T1390="","",编辑!T1390)</f>
        <v>1</v>
      </c>
      <c r="M1390" s="109">
        <f>IF(编辑!U1390="","",编辑!U1390)</f>
        <v>100</v>
      </c>
      <c r="N1390" s="109">
        <f>IF(编辑!V1390="","",编辑!V1390)</f>
        <v>3405</v>
      </c>
      <c r="O1390" s="109">
        <f>IF(编辑!X1390="","",编辑!X1390)</f>
        <v>1</v>
      </c>
      <c r="P1390" s="109">
        <f>IF(编辑!Y1390="","",编辑!Y1390)</f>
        <v>1</v>
      </c>
      <c r="Q1390" s="109">
        <f>IF(编辑!Z1390="","",编辑!Z1390)</f>
        <v>100</v>
      </c>
      <c r="R1390" s="109" t="str">
        <f>IF(编辑!AA1390="","",编辑!AA1390)</f>
        <v/>
      </c>
      <c r="S1390" s="109" t="str">
        <f>IF(编辑!AC1390="","",编辑!AC1390)</f>
        <v/>
      </c>
      <c r="T1390" s="109" t="str">
        <f>IF(编辑!AD1390="","",编辑!AD1390)</f>
        <v/>
      </c>
      <c r="U1390" s="109" t="str">
        <f>IF(编辑!AE1390="","",编辑!AE1390)</f>
        <v/>
      </c>
      <c r="V1390" s="109" t="str">
        <f>IF(编辑!AF1390="","",编辑!AF1390)</f>
        <v/>
      </c>
      <c r="W1390" s="109" t="str">
        <f>IF(编辑!AH1390="","",编辑!AH1390)</f>
        <v/>
      </c>
      <c r="X1390" s="109" t="str">
        <f>IF(编辑!AI1390="","",编辑!AI1390)</f>
        <v/>
      </c>
      <c r="Y1390" s="109" t="str">
        <f>IF(编辑!AJ1390="","",编辑!AJ1390)</f>
        <v/>
      </c>
      <c r="Z1390" s="109" t="str">
        <f>IF(编辑!AK1390="","",编辑!AK1390)</f>
        <v/>
      </c>
      <c r="AA1390" s="109" t="str">
        <f>IF(编辑!AM1390="","",编辑!AM1390)</f>
        <v/>
      </c>
      <c r="AB1390" s="109" t="str">
        <f>IF(编辑!AN1390="","",编辑!AN1390)</f>
        <v/>
      </c>
      <c r="AC1390" s="111" t="str">
        <f>IF(编辑!AO1390="","",编辑!AO1390)</f>
        <v/>
      </c>
    </row>
    <row r="1391" spans="1:29">
      <c r="A1391" s="109">
        <f>IF(编辑!A1391="","",编辑!A1391)</f>
        <v>140658</v>
      </c>
      <c r="B1391" s="109" t="str">
        <f>IF(编辑!B1391="","",编辑!B1391)</f>
        <v>通缉任务</v>
      </c>
      <c r="C1391" s="109">
        <f>IF(编辑!I1391="","",编辑!I1391)</f>
        <v>1430</v>
      </c>
      <c r="D1391" s="109">
        <f>IF(编辑!J1391="","",编辑!J1391)</f>
        <v>0</v>
      </c>
      <c r="E1391" s="109" t="str">
        <f>IF(编辑!K1391="","",编辑!K1391)</f>
        <v/>
      </c>
      <c r="F1391" s="109">
        <f>IF(编辑!L1391="","",编辑!L1391)</f>
        <v>3005</v>
      </c>
      <c r="G1391" s="109">
        <f>IF(编辑!N1391="","",编辑!N1391)</f>
        <v>1</v>
      </c>
      <c r="H1391" s="109">
        <f>IF(编辑!O1391="","",编辑!O1391)</f>
        <v>1</v>
      </c>
      <c r="I1391" s="109">
        <f>IF(编辑!P1391="","",编辑!P1391)</f>
        <v>100</v>
      </c>
      <c r="J1391" s="109">
        <f>IF(编辑!Q1391="","",编辑!Q1391)</f>
        <v>3105</v>
      </c>
      <c r="K1391" s="109">
        <f>IF(编辑!S1391="","",编辑!S1391)</f>
        <v>1</v>
      </c>
      <c r="L1391" s="109">
        <f>IF(编辑!T1391="","",编辑!T1391)</f>
        <v>1</v>
      </c>
      <c r="M1391" s="109">
        <f>IF(编辑!U1391="","",编辑!U1391)</f>
        <v>100</v>
      </c>
      <c r="N1391" s="109">
        <f>IF(编辑!V1391="","",编辑!V1391)</f>
        <v>3405</v>
      </c>
      <c r="O1391" s="109">
        <f>IF(编辑!X1391="","",编辑!X1391)</f>
        <v>1</v>
      </c>
      <c r="P1391" s="109">
        <f>IF(编辑!Y1391="","",编辑!Y1391)</f>
        <v>1</v>
      </c>
      <c r="Q1391" s="109">
        <f>IF(编辑!Z1391="","",编辑!Z1391)</f>
        <v>100</v>
      </c>
      <c r="R1391" s="109" t="str">
        <f>IF(编辑!AA1391="","",编辑!AA1391)</f>
        <v/>
      </c>
      <c r="S1391" s="109" t="str">
        <f>IF(编辑!AC1391="","",编辑!AC1391)</f>
        <v/>
      </c>
      <c r="T1391" s="109" t="str">
        <f>IF(编辑!AD1391="","",编辑!AD1391)</f>
        <v/>
      </c>
      <c r="U1391" s="109" t="str">
        <f>IF(编辑!AE1391="","",编辑!AE1391)</f>
        <v/>
      </c>
      <c r="V1391" s="109" t="str">
        <f>IF(编辑!AF1391="","",编辑!AF1391)</f>
        <v/>
      </c>
      <c r="W1391" s="109" t="str">
        <f>IF(编辑!AH1391="","",编辑!AH1391)</f>
        <v/>
      </c>
      <c r="X1391" s="109" t="str">
        <f>IF(编辑!AI1391="","",编辑!AI1391)</f>
        <v/>
      </c>
      <c r="Y1391" s="109" t="str">
        <f>IF(编辑!AJ1391="","",编辑!AJ1391)</f>
        <v/>
      </c>
      <c r="Z1391" s="109" t="str">
        <f>IF(编辑!AK1391="","",编辑!AK1391)</f>
        <v/>
      </c>
      <c r="AA1391" s="109" t="str">
        <f>IF(编辑!AM1391="","",编辑!AM1391)</f>
        <v/>
      </c>
      <c r="AB1391" s="109" t="str">
        <f>IF(编辑!AN1391="","",编辑!AN1391)</f>
        <v/>
      </c>
      <c r="AC1391" s="111" t="str">
        <f>IF(编辑!AO1391="","",编辑!AO1391)</f>
        <v/>
      </c>
    </row>
    <row r="1392" spans="1:29">
      <c r="A1392" s="109">
        <f>IF(编辑!A1392="","",编辑!A1392)</f>
        <v>140659</v>
      </c>
      <c r="B1392" s="109" t="str">
        <f>IF(编辑!B1392="","",编辑!B1392)</f>
        <v>通缉任务</v>
      </c>
      <c r="C1392" s="109">
        <f>IF(编辑!I1392="","",编辑!I1392)</f>
        <v>1430</v>
      </c>
      <c r="D1392" s="109">
        <f>IF(编辑!J1392="","",编辑!J1392)</f>
        <v>0</v>
      </c>
      <c r="E1392" s="109" t="str">
        <f>IF(编辑!K1392="","",编辑!K1392)</f>
        <v/>
      </c>
      <c r="F1392" s="109">
        <f>IF(编辑!L1392="","",编辑!L1392)</f>
        <v>3005</v>
      </c>
      <c r="G1392" s="109">
        <f>IF(编辑!N1392="","",编辑!N1392)</f>
        <v>1</v>
      </c>
      <c r="H1392" s="109">
        <f>IF(编辑!O1392="","",编辑!O1392)</f>
        <v>1</v>
      </c>
      <c r="I1392" s="109">
        <f>IF(编辑!P1392="","",编辑!P1392)</f>
        <v>100</v>
      </c>
      <c r="J1392" s="109">
        <f>IF(编辑!Q1392="","",编辑!Q1392)</f>
        <v>3105</v>
      </c>
      <c r="K1392" s="109">
        <f>IF(编辑!S1392="","",编辑!S1392)</f>
        <v>1</v>
      </c>
      <c r="L1392" s="109">
        <f>IF(编辑!T1392="","",编辑!T1392)</f>
        <v>1</v>
      </c>
      <c r="M1392" s="109">
        <f>IF(编辑!U1392="","",编辑!U1392)</f>
        <v>100</v>
      </c>
      <c r="N1392" s="109">
        <f>IF(编辑!V1392="","",编辑!V1392)</f>
        <v>3405</v>
      </c>
      <c r="O1392" s="109">
        <f>IF(编辑!X1392="","",编辑!X1392)</f>
        <v>1</v>
      </c>
      <c r="P1392" s="109">
        <f>IF(编辑!Y1392="","",编辑!Y1392)</f>
        <v>1</v>
      </c>
      <c r="Q1392" s="109">
        <f>IF(编辑!Z1392="","",编辑!Z1392)</f>
        <v>100</v>
      </c>
      <c r="R1392" s="109" t="str">
        <f>IF(编辑!AA1392="","",编辑!AA1392)</f>
        <v/>
      </c>
      <c r="S1392" s="109" t="str">
        <f>IF(编辑!AC1392="","",编辑!AC1392)</f>
        <v/>
      </c>
      <c r="T1392" s="109" t="str">
        <f>IF(编辑!AD1392="","",编辑!AD1392)</f>
        <v/>
      </c>
      <c r="U1392" s="109" t="str">
        <f>IF(编辑!AE1392="","",编辑!AE1392)</f>
        <v/>
      </c>
      <c r="V1392" s="109" t="str">
        <f>IF(编辑!AF1392="","",编辑!AF1392)</f>
        <v/>
      </c>
      <c r="W1392" s="109" t="str">
        <f>IF(编辑!AH1392="","",编辑!AH1392)</f>
        <v/>
      </c>
      <c r="X1392" s="109" t="str">
        <f>IF(编辑!AI1392="","",编辑!AI1392)</f>
        <v/>
      </c>
      <c r="Y1392" s="109" t="str">
        <f>IF(编辑!AJ1392="","",编辑!AJ1392)</f>
        <v/>
      </c>
      <c r="Z1392" s="109" t="str">
        <f>IF(编辑!AK1392="","",编辑!AK1392)</f>
        <v/>
      </c>
      <c r="AA1392" s="109" t="str">
        <f>IF(编辑!AM1392="","",编辑!AM1392)</f>
        <v/>
      </c>
      <c r="AB1392" s="109" t="str">
        <f>IF(编辑!AN1392="","",编辑!AN1392)</f>
        <v/>
      </c>
      <c r="AC1392" s="111" t="str">
        <f>IF(编辑!AO1392="","",编辑!AO1392)</f>
        <v/>
      </c>
    </row>
    <row r="1393" spans="1:29">
      <c r="A1393" s="109">
        <f>IF(编辑!A1393="","",编辑!A1393)</f>
        <v>140660</v>
      </c>
      <c r="B1393" s="109" t="str">
        <f>IF(编辑!B1393="","",编辑!B1393)</f>
        <v>通缉任务</v>
      </c>
      <c r="C1393" s="109">
        <f>IF(编辑!I1393="","",编辑!I1393)</f>
        <v>1430</v>
      </c>
      <c r="D1393" s="109">
        <f>IF(编辑!J1393="","",编辑!J1393)</f>
        <v>0</v>
      </c>
      <c r="E1393" s="109" t="str">
        <f>IF(编辑!K1393="","",编辑!K1393)</f>
        <v/>
      </c>
      <c r="F1393" s="109">
        <f>IF(编辑!L1393="","",编辑!L1393)</f>
        <v>3005</v>
      </c>
      <c r="G1393" s="109">
        <f>IF(编辑!N1393="","",编辑!N1393)</f>
        <v>1</v>
      </c>
      <c r="H1393" s="109">
        <f>IF(编辑!O1393="","",编辑!O1393)</f>
        <v>1</v>
      </c>
      <c r="I1393" s="109">
        <f>IF(编辑!P1393="","",编辑!P1393)</f>
        <v>100</v>
      </c>
      <c r="J1393" s="109">
        <f>IF(编辑!Q1393="","",编辑!Q1393)</f>
        <v>3105</v>
      </c>
      <c r="K1393" s="109">
        <f>IF(编辑!S1393="","",编辑!S1393)</f>
        <v>1</v>
      </c>
      <c r="L1393" s="109">
        <f>IF(编辑!T1393="","",编辑!T1393)</f>
        <v>1</v>
      </c>
      <c r="M1393" s="109">
        <f>IF(编辑!U1393="","",编辑!U1393)</f>
        <v>100</v>
      </c>
      <c r="N1393" s="109">
        <f>IF(编辑!V1393="","",编辑!V1393)</f>
        <v>3405</v>
      </c>
      <c r="O1393" s="109">
        <f>IF(编辑!X1393="","",编辑!X1393)</f>
        <v>1</v>
      </c>
      <c r="P1393" s="109">
        <f>IF(编辑!Y1393="","",编辑!Y1393)</f>
        <v>1</v>
      </c>
      <c r="Q1393" s="109">
        <f>IF(编辑!Z1393="","",编辑!Z1393)</f>
        <v>100</v>
      </c>
      <c r="R1393" s="109" t="str">
        <f>IF(编辑!AA1393="","",编辑!AA1393)</f>
        <v/>
      </c>
      <c r="S1393" s="109" t="str">
        <f>IF(编辑!AC1393="","",编辑!AC1393)</f>
        <v/>
      </c>
      <c r="T1393" s="109" t="str">
        <f>IF(编辑!AD1393="","",编辑!AD1393)</f>
        <v/>
      </c>
      <c r="U1393" s="109" t="str">
        <f>IF(编辑!AE1393="","",编辑!AE1393)</f>
        <v/>
      </c>
      <c r="V1393" s="109" t="str">
        <f>IF(编辑!AF1393="","",编辑!AF1393)</f>
        <v/>
      </c>
      <c r="W1393" s="109" t="str">
        <f>IF(编辑!AH1393="","",编辑!AH1393)</f>
        <v/>
      </c>
      <c r="X1393" s="109" t="str">
        <f>IF(编辑!AI1393="","",编辑!AI1393)</f>
        <v/>
      </c>
      <c r="Y1393" s="109" t="str">
        <f>IF(编辑!AJ1393="","",编辑!AJ1393)</f>
        <v/>
      </c>
      <c r="Z1393" s="109" t="str">
        <f>IF(编辑!AK1393="","",编辑!AK1393)</f>
        <v/>
      </c>
      <c r="AA1393" s="109" t="str">
        <f>IF(编辑!AM1393="","",编辑!AM1393)</f>
        <v/>
      </c>
      <c r="AB1393" s="109" t="str">
        <f>IF(编辑!AN1393="","",编辑!AN1393)</f>
        <v/>
      </c>
      <c r="AC1393" s="111" t="str">
        <f>IF(编辑!AO1393="","",编辑!AO1393)</f>
        <v/>
      </c>
    </row>
    <row r="1394" spans="1:29">
      <c r="A1394" s="109">
        <f>IF(编辑!A1394="","",编辑!A1394)</f>
        <v>140661</v>
      </c>
      <c r="B1394" s="109" t="str">
        <f>IF(编辑!B1394="","",编辑!B1394)</f>
        <v>通缉任务</v>
      </c>
      <c r="C1394" s="109">
        <f>IF(编辑!I1394="","",编辑!I1394)</f>
        <v>1800</v>
      </c>
      <c r="D1394" s="109">
        <f>IF(编辑!J1394="","",编辑!J1394)</f>
        <v>0</v>
      </c>
      <c r="E1394" s="109" t="str">
        <f>IF(编辑!K1394="","",编辑!K1394)</f>
        <v/>
      </c>
      <c r="F1394" s="109">
        <f>IF(编辑!L1394="","",编辑!L1394)</f>
        <v>3005</v>
      </c>
      <c r="G1394" s="109">
        <f>IF(编辑!N1394="","",编辑!N1394)</f>
        <v>1</v>
      </c>
      <c r="H1394" s="109">
        <f>IF(编辑!O1394="","",编辑!O1394)</f>
        <v>1</v>
      </c>
      <c r="I1394" s="109">
        <f>IF(编辑!P1394="","",编辑!P1394)</f>
        <v>100</v>
      </c>
      <c r="J1394" s="109">
        <f>IF(编辑!Q1394="","",编辑!Q1394)</f>
        <v>3105</v>
      </c>
      <c r="K1394" s="109">
        <f>IF(编辑!S1394="","",编辑!S1394)</f>
        <v>1</v>
      </c>
      <c r="L1394" s="109">
        <f>IF(编辑!T1394="","",编辑!T1394)</f>
        <v>1</v>
      </c>
      <c r="M1394" s="109">
        <f>IF(编辑!U1394="","",编辑!U1394)</f>
        <v>100</v>
      </c>
      <c r="N1394" s="109">
        <f>IF(编辑!V1394="","",编辑!V1394)</f>
        <v>3405</v>
      </c>
      <c r="O1394" s="109">
        <f>IF(编辑!X1394="","",编辑!X1394)</f>
        <v>1</v>
      </c>
      <c r="P1394" s="109">
        <f>IF(编辑!Y1394="","",编辑!Y1394)</f>
        <v>1</v>
      </c>
      <c r="Q1394" s="109">
        <f>IF(编辑!Z1394="","",编辑!Z1394)</f>
        <v>100</v>
      </c>
      <c r="R1394" s="109" t="str">
        <f>IF(编辑!AA1394="","",编辑!AA1394)</f>
        <v/>
      </c>
      <c r="S1394" s="109" t="str">
        <f>IF(编辑!AC1394="","",编辑!AC1394)</f>
        <v/>
      </c>
      <c r="T1394" s="109" t="str">
        <f>IF(编辑!AD1394="","",编辑!AD1394)</f>
        <v/>
      </c>
      <c r="U1394" s="109" t="str">
        <f>IF(编辑!AE1394="","",编辑!AE1394)</f>
        <v/>
      </c>
      <c r="V1394" s="109" t="str">
        <f>IF(编辑!AF1394="","",编辑!AF1394)</f>
        <v/>
      </c>
      <c r="W1394" s="109" t="str">
        <f>IF(编辑!AH1394="","",编辑!AH1394)</f>
        <v/>
      </c>
      <c r="X1394" s="109" t="str">
        <f>IF(编辑!AI1394="","",编辑!AI1394)</f>
        <v/>
      </c>
      <c r="Y1394" s="109" t="str">
        <f>IF(编辑!AJ1394="","",编辑!AJ1394)</f>
        <v/>
      </c>
      <c r="Z1394" s="109" t="str">
        <f>IF(编辑!AK1394="","",编辑!AK1394)</f>
        <v/>
      </c>
      <c r="AA1394" s="109" t="str">
        <f>IF(编辑!AM1394="","",编辑!AM1394)</f>
        <v/>
      </c>
      <c r="AB1394" s="109" t="str">
        <f>IF(编辑!AN1394="","",编辑!AN1394)</f>
        <v/>
      </c>
      <c r="AC1394" s="111" t="str">
        <f>IF(编辑!AO1394="","",编辑!AO1394)</f>
        <v/>
      </c>
    </row>
    <row r="1395" spans="1:29">
      <c r="A1395" s="109">
        <f>IF(编辑!A1395="","",编辑!A1395)</f>
        <v>140662</v>
      </c>
      <c r="B1395" s="109" t="str">
        <f>IF(编辑!B1395="","",编辑!B1395)</f>
        <v>通缉任务</v>
      </c>
      <c r="C1395" s="109">
        <f>IF(编辑!I1395="","",编辑!I1395)</f>
        <v>1800</v>
      </c>
      <c r="D1395" s="109">
        <f>IF(编辑!J1395="","",编辑!J1395)</f>
        <v>0</v>
      </c>
      <c r="E1395" s="109" t="str">
        <f>IF(编辑!K1395="","",编辑!K1395)</f>
        <v/>
      </c>
      <c r="F1395" s="109">
        <f>IF(编辑!L1395="","",编辑!L1395)</f>
        <v>3005</v>
      </c>
      <c r="G1395" s="109">
        <f>IF(编辑!N1395="","",编辑!N1395)</f>
        <v>1</v>
      </c>
      <c r="H1395" s="109">
        <f>IF(编辑!O1395="","",编辑!O1395)</f>
        <v>1</v>
      </c>
      <c r="I1395" s="109">
        <f>IF(编辑!P1395="","",编辑!P1395)</f>
        <v>100</v>
      </c>
      <c r="J1395" s="109">
        <f>IF(编辑!Q1395="","",编辑!Q1395)</f>
        <v>3105</v>
      </c>
      <c r="K1395" s="109">
        <f>IF(编辑!S1395="","",编辑!S1395)</f>
        <v>1</v>
      </c>
      <c r="L1395" s="109">
        <f>IF(编辑!T1395="","",编辑!T1395)</f>
        <v>1</v>
      </c>
      <c r="M1395" s="109">
        <f>IF(编辑!U1395="","",编辑!U1395)</f>
        <v>100</v>
      </c>
      <c r="N1395" s="109">
        <f>IF(编辑!V1395="","",编辑!V1395)</f>
        <v>3405</v>
      </c>
      <c r="O1395" s="109">
        <f>IF(编辑!X1395="","",编辑!X1395)</f>
        <v>1</v>
      </c>
      <c r="P1395" s="109">
        <f>IF(编辑!Y1395="","",编辑!Y1395)</f>
        <v>1</v>
      </c>
      <c r="Q1395" s="109">
        <f>IF(编辑!Z1395="","",编辑!Z1395)</f>
        <v>100</v>
      </c>
      <c r="R1395" s="109" t="str">
        <f>IF(编辑!AA1395="","",编辑!AA1395)</f>
        <v/>
      </c>
      <c r="S1395" s="109" t="str">
        <f>IF(编辑!AC1395="","",编辑!AC1395)</f>
        <v/>
      </c>
      <c r="T1395" s="109" t="str">
        <f>IF(编辑!AD1395="","",编辑!AD1395)</f>
        <v/>
      </c>
      <c r="U1395" s="109" t="str">
        <f>IF(编辑!AE1395="","",编辑!AE1395)</f>
        <v/>
      </c>
      <c r="V1395" s="109" t="str">
        <f>IF(编辑!AF1395="","",编辑!AF1395)</f>
        <v/>
      </c>
      <c r="W1395" s="109" t="str">
        <f>IF(编辑!AH1395="","",编辑!AH1395)</f>
        <v/>
      </c>
      <c r="X1395" s="109" t="str">
        <f>IF(编辑!AI1395="","",编辑!AI1395)</f>
        <v/>
      </c>
      <c r="Y1395" s="109" t="str">
        <f>IF(编辑!AJ1395="","",编辑!AJ1395)</f>
        <v/>
      </c>
      <c r="Z1395" s="109" t="str">
        <f>IF(编辑!AK1395="","",编辑!AK1395)</f>
        <v/>
      </c>
      <c r="AA1395" s="109" t="str">
        <f>IF(编辑!AM1395="","",编辑!AM1395)</f>
        <v/>
      </c>
      <c r="AB1395" s="109" t="str">
        <f>IF(编辑!AN1395="","",编辑!AN1395)</f>
        <v/>
      </c>
      <c r="AC1395" s="111" t="str">
        <f>IF(编辑!AO1395="","",编辑!AO1395)</f>
        <v/>
      </c>
    </row>
    <row r="1396" spans="1:29">
      <c r="A1396" s="109">
        <f>IF(编辑!A1396="","",编辑!A1396)</f>
        <v>140663</v>
      </c>
      <c r="B1396" s="109" t="str">
        <f>IF(编辑!B1396="","",编辑!B1396)</f>
        <v>通缉任务</v>
      </c>
      <c r="C1396" s="109">
        <f>IF(编辑!I1396="","",编辑!I1396)</f>
        <v>1800</v>
      </c>
      <c r="D1396" s="109">
        <f>IF(编辑!J1396="","",编辑!J1396)</f>
        <v>0</v>
      </c>
      <c r="E1396" s="109" t="str">
        <f>IF(编辑!K1396="","",编辑!K1396)</f>
        <v/>
      </c>
      <c r="F1396" s="109">
        <f>IF(编辑!L1396="","",编辑!L1396)</f>
        <v>3005</v>
      </c>
      <c r="G1396" s="109">
        <f>IF(编辑!N1396="","",编辑!N1396)</f>
        <v>1</v>
      </c>
      <c r="H1396" s="109">
        <f>IF(编辑!O1396="","",编辑!O1396)</f>
        <v>1</v>
      </c>
      <c r="I1396" s="109">
        <f>IF(编辑!P1396="","",编辑!P1396)</f>
        <v>100</v>
      </c>
      <c r="J1396" s="109">
        <f>IF(编辑!Q1396="","",编辑!Q1396)</f>
        <v>3105</v>
      </c>
      <c r="K1396" s="109">
        <f>IF(编辑!S1396="","",编辑!S1396)</f>
        <v>1</v>
      </c>
      <c r="L1396" s="109">
        <f>IF(编辑!T1396="","",编辑!T1396)</f>
        <v>1</v>
      </c>
      <c r="M1396" s="109">
        <f>IF(编辑!U1396="","",编辑!U1396)</f>
        <v>100</v>
      </c>
      <c r="N1396" s="109">
        <f>IF(编辑!V1396="","",编辑!V1396)</f>
        <v>3405</v>
      </c>
      <c r="O1396" s="109">
        <f>IF(编辑!X1396="","",编辑!X1396)</f>
        <v>1</v>
      </c>
      <c r="P1396" s="109">
        <f>IF(编辑!Y1396="","",编辑!Y1396)</f>
        <v>1</v>
      </c>
      <c r="Q1396" s="109">
        <f>IF(编辑!Z1396="","",编辑!Z1396)</f>
        <v>100</v>
      </c>
      <c r="R1396" s="109" t="str">
        <f>IF(编辑!AA1396="","",编辑!AA1396)</f>
        <v/>
      </c>
      <c r="S1396" s="109" t="str">
        <f>IF(编辑!AC1396="","",编辑!AC1396)</f>
        <v/>
      </c>
      <c r="T1396" s="109" t="str">
        <f>IF(编辑!AD1396="","",编辑!AD1396)</f>
        <v/>
      </c>
      <c r="U1396" s="109" t="str">
        <f>IF(编辑!AE1396="","",编辑!AE1396)</f>
        <v/>
      </c>
      <c r="V1396" s="109" t="str">
        <f>IF(编辑!AF1396="","",编辑!AF1396)</f>
        <v/>
      </c>
      <c r="W1396" s="109" t="str">
        <f>IF(编辑!AH1396="","",编辑!AH1396)</f>
        <v/>
      </c>
      <c r="X1396" s="109" t="str">
        <f>IF(编辑!AI1396="","",编辑!AI1396)</f>
        <v/>
      </c>
      <c r="Y1396" s="109" t="str">
        <f>IF(编辑!AJ1396="","",编辑!AJ1396)</f>
        <v/>
      </c>
      <c r="Z1396" s="109" t="str">
        <f>IF(编辑!AK1396="","",编辑!AK1396)</f>
        <v/>
      </c>
      <c r="AA1396" s="109" t="str">
        <f>IF(编辑!AM1396="","",编辑!AM1396)</f>
        <v/>
      </c>
      <c r="AB1396" s="109" t="str">
        <f>IF(编辑!AN1396="","",编辑!AN1396)</f>
        <v/>
      </c>
      <c r="AC1396" s="111" t="str">
        <f>IF(编辑!AO1396="","",编辑!AO1396)</f>
        <v/>
      </c>
    </row>
    <row r="1397" spans="1:29">
      <c r="A1397" s="109">
        <f>IF(编辑!A1397="","",编辑!A1397)</f>
        <v>140664</v>
      </c>
      <c r="B1397" s="109" t="str">
        <f>IF(编辑!B1397="","",编辑!B1397)</f>
        <v>通缉任务</v>
      </c>
      <c r="C1397" s="109">
        <f>IF(编辑!I1397="","",编辑!I1397)</f>
        <v>1800</v>
      </c>
      <c r="D1397" s="109">
        <f>IF(编辑!J1397="","",编辑!J1397)</f>
        <v>0</v>
      </c>
      <c r="E1397" s="109" t="str">
        <f>IF(编辑!K1397="","",编辑!K1397)</f>
        <v/>
      </c>
      <c r="F1397" s="109">
        <f>IF(编辑!L1397="","",编辑!L1397)</f>
        <v>3005</v>
      </c>
      <c r="G1397" s="109">
        <f>IF(编辑!N1397="","",编辑!N1397)</f>
        <v>1</v>
      </c>
      <c r="H1397" s="109">
        <f>IF(编辑!O1397="","",编辑!O1397)</f>
        <v>1</v>
      </c>
      <c r="I1397" s="109">
        <f>IF(编辑!P1397="","",编辑!P1397)</f>
        <v>100</v>
      </c>
      <c r="J1397" s="109">
        <f>IF(编辑!Q1397="","",编辑!Q1397)</f>
        <v>3105</v>
      </c>
      <c r="K1397" s="109">
        <f>IF(编辑!S1397="","",编辑!S1397)</f>
        <v>1</v>
      </c>
      <c r="L1397" s="109">
        <f>IF(编辑!T1397="","",编辑!T1397)</f>
        <v>1</v>
      </c>
      <c r="M1397" s="109">
        <f>IF(编辑!U1397="","",编辑!U1397)</f>
        <v>100</v>
      </c>
      <c r="N1397" s="109">
        <f>IF(编辑!V1397="","",编辑!V1397)</f>
        <v>3405</v>
      </c>
      <c r="O1397" s="109">
        <f>IF(编辑!X1397="","",编辑!X1397)</f>
        <v>1</v>
      </c>
      <c r="P1397" s="109">
        <f>IF(编辑!Y1397="","",编辑!Y1397)</f>
        <v>1</v>
      </c>
      <c r="Q1397" s="109">
        <f>IF(编辑!Z1397="","",编辑!Z1397)</f>
        <v>100</v>
      </c>
      <c r="R1397" s="109" t="str">
        <f>IF(编辑!AA1397="","",编辑!AA1397)</f>
        <v/>
      </c>
      <c r="S1397" s="109" t="str">
        <f>IF(编辑!AC1397="","",编辑!AC1397)</f>
        <v/>
      </c>
      <c r="T1397" s="109" t="str">
        <f>IF(编辑!AD1397="","",编辑!AD1397)</f>
        <v/>
      </c>
      <c r="U1397" s="109" t="str">
        <f>IF(编辑!AE1397="","",编辑!AE1397)</f>
        <v/>
      </c>
      <c r="V1397" s="109" t="str">
        <f>IF(编辑!AF1397="","",编辑!AF1397)</f>
        <v/>
      </c>
      <c r="W1397" s="109" t="str">
        <f>IF(编辑!AH1397="","",编辑!AH1397)</f>
        <v/>
      </c>
      <c r="X1397" s="109" t="str">
        <f>IF(编辑!AI1397="","",编辑!AI1397)</f>
        <v/>
      </c>
      <c r="Y1397" s="109" t="str">
        <f>IF(编辑!AJ1397="","",编辑!AJ1397)</f>
        <v/>
      </c>
      <c r="Z1397" s="109" t="str">
        <f>IF(编辑!AK1397="","",编辑!AK1397)</f>
        <v/>
      </c>
      <c r="AA1397" s="109" t="str">
        <f>IF(编辑!AM1397="","",编辑!AM1397)</f>
        <v/>
      </c>
      <c r="AB1397" s="109" t="str">
        <f>IF(编辑!AN1397="","",编辑!AN1397)</f>
        <v/>
      </c>
      <c r="AC1397" s="111" t="str">
        <f>IF(编辑!AO1397="","",编辑!AO1397)</f>
        <v/>
      </c>
    </row>
    <row r="1398" spans="1:29">
      <c r="A1398" s="109">
        <f>IF(编辑!A1398="","",编辑!A1398)</f>
        <v>140665</v>
      </c>
      <c r="B1398" s="109" t="str">
        <f>IF(编辑!B1398="","",编辑!B1398)</f>
        <v>通缉任务</v>
      </c>
      <c r="C1398" s="109">
        <f>IF(编辑!I1398="","",编辑!I1398)</f>
        <v>1800</v>
      </c>
      <c r="D1398" s="109">
        <f>IF(编辑!J1398="","",编辑!J1398)</f>
        <v>0</v>
      </c>
      <c r="E1398" s="109" t="str">
        <f>IF(编辑!K1398="","",编辑!K1398)</f>
        <v/>
      </c>
      <c r="F1398" s="109">
        <f>IF(编辑!L1398="","",编辑!L1398)</f>
        <v>3005</v>
      </c>
      <c r="G1398" s="109">
        <f>IF(编辑!N1398="","",编辑!N1398)</f>
        <v>1</v>
      </c>
      <c r="H1398" s="109">
        <f>IF(编辑!O1398="","",编辑!O1398)</f>
        <v>1</v>
      </c>
      <c r="I1398" s="109">
        <f>IF(编辑!P1398="","",编辑!P1398)</f>
        <v>100</v>
      </c>
      <c r="J1398" s="109">
        <f>IF(编辑!Q1398="","",编辑!Q1398)</f>
        <v>3105</v>
      </c>
      <c r="K1398" s="109">
        <f>IF(编辑!S1398="","",编辑!S1398)</f>
        <v>1</v>
      </c>
      <c r="L1398" s="109">
        <f>IF(编辑!T1398="","",编辑!T1398)</f>
        <v>1</v>
      </c>
      <c r="M1398" s="109">
        <f>IF(编辑!U1398="","",编辑!U1398)</f>
        <v>100</v>
      </c>
      <c r="N1398" s="109">
        <f>IF(编辑!V1398="","",编辑!V1398)</f>
        <v>3405</v>
      </c>
      <c r="O1398" s="109">
        <f>IF(编辑!X1398="","",编辑!X1398)</f>
        <v>1</v>
      </c>
      <c r="P1398" s="109">
        <f>IF(编辑!Y1398="","",编辑!Y1398)</f>
        <v>1</v>
      </c>
      <c r="Q1398" s="109">
        <f>IF(编辑!Z1398="","",编辑!Z1398)</f>
        <v>100</v>
      </c>
      <c r="R1398" s="109" t="str">
        <f>IF(编辑!AA1398="","",编辑!AA1398)</f>
        <v/>
      </c>
      <c r="S1398" s="109" t="str">
        <f>IF(编辑!AC1398="","",编辑!AC1398)</f>
        <v/>
      </c>
      <c r="T1398" s="109" t="str">
        <f>IF(编辑!AD1398="","",编辑!AD1398)</f>
        <v/>
      </c>
      <c r="U1398" s="109" t="str">
        <f>IF(编辑!AE1398="","",编辑!AE1398)</f>
        <v/>
      </c>
      <c r="V1398" s="109" t="str">
        <f>IF(编辑!AF1398="","",编辑!AF1398)</f>
        <v/>
      </c>
      <c r="W1398" s="109" t="str">
        <f>IF(编辑!AH1398="","",编辑!AH1398)</f>
        <v/>
      </c>
      <c r="X1398" s="109" t="str">
        <f>IF(编辑!AI1398="","",编辑!AI1398)</f>
        <v/>
      </c>
      <c r="Y1398" s="109" t="str">
        <f>IF(编辑!AJ1398="","",编辑!AJ1398)</f>
        <v/>
      </c>
      <c r="Z1398" s="109" t="str">
        <f>IF(编辑!AK1398="","",编辑!AK1398)</f>
        <v/>
      </c>
      <c r="AA1398" s="109" t="str">
        <f>IF(编辑!AM1398="","",编辑!AM1398)</f>
        <v/>
      </c>
      <c r="AB1398" s="109" t="str">
        <f>IF(编辑!AN1398="","",编辑!AN1398)</f>
        <v/>
      </c>
      <c r="AC1398" s="111" t="str">
        <f>IF(编辑!AO1398="","",编辑!AO1398)</f>
        <v/>
      </c>
    </row>
    <row r="1399" spans="1:29">
      <c r="A1399" s="109">
        <f>IF(编辑!A1399="","",编辑!A1399)</f>
        <v>140666</v>
      </c>
      <c r="B1399" s="109" t="str">
        <f>IF(编辑!B1399="","",编辑!B1399)</f>
        <v>通缉任务</v>
      </c>
      <c r="C1399" s="109">
        <f>IF(编辑!I1399="","",编辑!I1399)</f>
        <v>1800</v>
      </c>
      <c r="D1399" s="109">
        <f>IF(编辑!J1399="","",编辑!J1399)</f>
        <v>0</v>
      </c>
      <c r="E1399" s="109" t="str">
        <f>IF(编辑!K1399="","",编辑!K1399)</f>
        <v/>
      </c>
      <c r="F1399" s="109">
        <f>IF(编辑!L1399="","",编辑!L1399)</f>
        <v>3005</v>
      </c>
      <c r="G1399" s="109">
        <f>IF(编辑!N1399="","",编辑!N1399)</f>
        <v>1</v>
      </c>
      <c r="H1399" s="109">
        <f>IF(编辑!O1399="","",编辑!O1399)</f>
        <v>1</v>
      </c>
      <c r="I1399" s="109">
        <f>IF(编辑!P1399="","",编辑!P1399)</f>
        <v>100</v>
      </c>
      <c r="J1399" s="109">
        <f>IF(编辑!Q1399="","",编辑!Q1399)</f>
        <v>3105</v>
      </c>
      <c r="K1399" s="109">
        <f>IF(编辑!S1399="","",编辑!S1399)</f>
        <v>1</v>
      </c>
      <c r="L1399" s="109">
        <f>IF(编辑!T1399="","",编辑!T1399)</f>
        <v>1</v>
      </c>
      <c r="M1399" s="109">
        <f>IF(编辑!U1399="","",编辑!U1399)</f>
        <v>100</v>
      </c>
      <c r="N1399" s="109">
        <f>IF(编辑!V1399="","",编辑!V1399)</f>
        <v>3405</v>
      </c>
      <c r="O1399" s="109">
        <f>IF(编辑!X1399="","",编辑!X1399)</f>
        <v>1</v>
      </c>
      <c r="P1399" s="109">
        <f>IF(编辑!Y1399="","",编辑!Y1399)</f>
        <v>1</v>
      </c>
      <c r="Q1399" s="109">
        <f>IF(编辑!Z1399="","",编辑!Z1399)</f>
        <v>100</v>
      </c>
      <c r="R1399" s="109" t="str">
        <f>IF(编辑!AA1399="","",编辑!AA1399)</f>
        <v/>
      </c>
      <c r="S1399" s="109" t="str">
        <f>IF(编辑!AC1399="","",编辑!AC1399)</f>
        <v/>
      </c>
      <c r="T1399" s="109" t="str">
        <f>IF(编辑!AD1399="","",编辑!AD1399)</f>
        <v/>
      </c>
      <c r="U1399" s="109" t="str">
        <f>IF(编辑!AE1399="","",编辑!AE1399)</f>
        <v/>
      </c>
      <c r="V1399" s="109" t="str">
        <f>IF(编辑!AF1399="","",编辑!AF1399)</f>
        <v/>
      </c>
      <c r="W1399" s="109" t="str">
        <f>IF(编辑!AH1399="","",编辑!AH1399)</f>
        <v/>
      </c>
      <c r="X1399" s="109" t="str">
        <f>IF(编辑!AI1399="","",编辑!AI1399)</f>
        <v/>
      </c>
      <c r="Y1399" s="109" t="str">
        <f>IF(编辑!AJ1399="","",编辑!AJ1399)</f>
        <v/>
      </c>
      <c r="Z1399" s="109" t="str">
        <f>IF(编辑!AK1399="","",编辑!AK1399)</f>
        <v/>
      </c>
      <c r="AA1399" s="109" t="str">
        <f>IF(编辑!AM1399="","",编辑!AM1399)</f>
        <v/>
      </c>
      <c r="AB1399" s="109" t="str">
        <f>IF(编辑!AN1399="","",编辑!AN1399)</f>
        <v/>
      </c>
      <c r="AC1399" s="111" t="str">
        <f>IF(编辑!AO1399="","",编辑!AO1399)</f>
        <v/>
      </c>
    </row>
    <row r="1400" spans="1:29">
      <c r="A1400" s="109">
        <f>IF(编辑!A1400="","",编辑!A1400)</f>
        <v>140667</v>
      </c>
      <c r="B1400" s="109" t="str">
        <f>IF(编辑!B1400="","",编辑!B1400)</f>
        <v>通缉任务</v>
      </c>
      <c r="C1400" s="109">
        <f>IF(编辑!I1400="","",编辑!I1400)</f>
        <v>1800</v>
      </c>
      <c r="D1400" s="109">
        <f>IF(编辑!J1400="","",编辑!J1400)</f>
        <v>0</v>
      </c>
      <c r="E1400" s="109" t="str">
        <f>IF(编辑!K1400="","",编辑!K1400)</f>
        <v/>
      </c>
      <c r="F1400" s="109">
        <f>IF(编辑!L1400="","",编辑!L1400)</f>
        <v>3005</v>
      </c>
      <c r="G1400" s="109">
        <f>IF(编辑!N1400="","",编辑!N1400)</f>
        <v>1</v>
      </c>
      <c r="H1400" s="109">
        <f>IF(编辑!O1400="","",编辑!O1400)</f>
        <v>1</v>
      </c>
      <c r="I1400" s="109">
        <f>IF(编辑!P1400="","",编辑!P1400)</f>
        <v>100</v>
      </c>
      <c r="J1400" s="109">
        <f>IF(编辑!Q1400="","",编辑!Q1400)</f>
        <v>3105</v>
      </c>
      <c r="K1400" s="109">
        <f>IF(编辑!S1400="","",编辑!S1400)</f>
        <v>1</v>
      </c>
      <c r="L1400" s="109">
        <f>IF(编辑!T1400="","",编辑!T1400)</f>
        <v>1</v>
      </c>
      <c r="M1400" s="109">
        <f>IF(编辑!U1400="","",编辑!U1400)</f>
        <v>100</v>
      </c>
      <c r="N1400" s="109">
        <f>IF(编辑!V1400="","",编辑!V1400)</f>
        <v>3405</v>
      </c>
      <c r="O1400" s="109">
        <f>IF(编辑!X1400="","",编辑!X1400)</f>
        <v>1</v>
      </c>
      <c r="P1400" s="109">
        <f>IF(编辑!Y1400="","",编辑!Y1400)</f>
        <v>1</v>
      </c>
      <c r="Q1400" s="109">
        <f>IF(编辑!Z1400="","",编辑!Z1400)</f>
        <v>100</v>
      </c>
      <c r="R1400" s="109" t="str">
        <f>IF(编辑!AA1400="","",编辑!AA1400)</f>
        <v/>
      </c>
      <c r="S1400" s="109" t="str">
        <f>IF(编辑!AC1400="","",编辑!AC1400)</f>
        <v/>
      </c>
      <c r="T1400" s="109" t="str">
        <f>IF(编辑!AD1400="","",编辑!AD1400)</f>
        <v/>
      </c>
      <c r="U1400" s="109" t="str">
        <f>IF(编辑!AE1400="","",编辑!AE1400)</f>
        <v/>
      </c>
      <c r="V1400" s="109" t="str">
        <f>IF(编辑!AF1400="","",编辑!AF1400)</f>
        <v/>
      </c>
      <c r="W1400" s="109" t="str">
        <f>IF(编辑!AH1400="","",编辑!AH1400)</f>
        <v/>
      </c>
      <c r="X1400" s="109" t="str">
        <f>IF(编辑!AI1400="","",编辑!AI1400)</f>
        <v/>
      </c>
      <c r="Y1400" s="109" t="str">
        <f>IF(编辑!AJ1400="","",编辑!AJ1400)</f>
        <v/>
      </c>
      <c r="Z1400" s="109" t="str">
        <f>IF(编辑!AK1400="","",编辑!AK1400)</f>
        <v/>
      </c>
      <c r="AA1400" s="109" t="str">
        <f>IF(编辑!AM1400="","",编辑!AM1400)</f>
        <v/>
      </c>
      <c r="AB1400" s="109" t="str">
        <f>IF(编辑!AN1400="","",编辑!AN1400)</f>
        <v/>
      </c>
      <c r="AC1400" s="111" t="str">
        <f>IF(编辑!AO1400="","",编辑!AO1400)</f>
        <v/>
      </c>
    </row>
    <row r="1401" spans="1:29">
      <c r="A1401" s="109">
        <f>IF(编辑!A1401="","",编辑!A1401)</f>
        <v>140668</v>
      </c>
      <c r="B1401" s="109" t="str">
        <f>IF(编辑!B1401="","",编辑!B1401)</f>
        <v>通缉任务</v>
      </c>
      <c r="C1401" s="109">
        <f>IF(编辑!I1401="","",编辑!I1401)</f>
        <v>1800</v>
      </c>
      <c r="D1401" s="109">
        <f>IF(编辑!J1401="","",编辑!J1401)</f>
        <v>0</v>
      </c>
      <c r="E1401" s="109" t="str">
        <f>IF(编辑!K1401="","",编辑!K1401)</f>
        <v/>
      </c>
      <c r="F1401" s="109">
        <f>IF(编辑!L1401="","",编辑!L1401)</f>
        <v>3005</v>
      </c>
      <c r="G1401" s="109">
        <f>IF(编辑!N1401="","",编辑!N1401)</f>
        <v>1</v>
      </c>
      <c r="H1401" s="109">
        <f>IF(编辑!O1401="","",编辑!O1401)</f>
        <v>1</v>
      </c>
      <c r="I1401" s="109">
        <f>IF(编辑!P1401="","",编辑!P1401)</f>
        <v>100</v>
      </c>
      <c r="J1401" s="109">
        <f>IF(编辑!Q1401="","",编辑!Q1401)</f>
        <v>3105</v>
      </c>
      <c r="K1401" s="109">
        <f>IF(编辑!S1401="","",编辑!S1401)</f>
        <v>1</v>
      </c>
      <c r="L1401" s="109">
        <f>IF(编辑!T1401="","",编辑!T1401)</f>
        <v>1</v>
      </c>
      <c r="M1401" s="109">
        <f>IF(编辑!U1401="","",编辑!U1401)</f>
        <v>100</v>
      </c>
      <c r="N1401" s="109">
        <f>IF(编辑!V1401="","",编辑!V1401)</f>
        <v>3405</v>
      </c>
      <c r="O1401" s="109">
        <f>IF(编辑!X1401="","",编辑!X1401)</f>
        <v>1</v>
      </c>
      <c r="P1401" s="109">
        <f>IF(编辑!Y1401="","",编辑!Y1401)</f>
        <v>1</v>
      </c>
      <c r="Q1401" s="109">
        <f>IF(编辑!Z1401="","",编辑!Z1401)</f>
        <v>100</v>
      </c>
      <c r="R1401" s="109" t="str">
        <f>IF(编辑!AA1401="","",编辑!AA1401)</f>
        <v/>
      </c>
      <c r="S1401" s="109" t="str">
        <f>IF(编辑!AC1401="","",编辑!AC1401)</f>
        <v/>
      </c>
      <c r="T1401" s="109" t="str">
        <f>IF(编辑!AD1401="","",编辑!AD1401)</f>
        <v/>
      </c>
      <c r="U1401" s="109" t="str">
        <f>IF(编辑!AE1401="","",编辑!AE1401)</f>
        <v/>
      </c>
      <c r="V1401" s="109" t="str">
        <f>IF(编辑!AF1401="","",编辑!AF1401)</f>
        <v/>
      </c>
      <c r="W1401" s="109" t="str">
        <f>IF(编辑!AH1401="","",编辑!AH1401)</f>
        <v/>
      </c>
      <c r="X1401" s="109" t="str">
        <f>IF(编辑!AI1401="","",编辑!AI1401)</f>
        <v/>
      </c>
      <c r="Y1401" s="109" t="str">
        <f>IF(编辑!AJ1401="","",编辑!AJ1401)</f>
        <v/>
      </c>
      <c r="Z1401" s="109" t="str">
        <f>IF(编辑!AK1401="","",编辑!AK1401)</f>
        <v/>
      </c>
      <c r="AA1401" s="109" t="str">
        <f>IF(编辑!AM1401="","",编辑!AM1401)</f>
        <v/>
      </c>
      <c r="AB1401" s="109" t="str">
        <f>IF(编辑!AN1401="","",编辑!AN1401)</f>
        <v/>
      </c>
      <c r="AC1401" s="111" t="str">
        <f>IF(编辑!AO1401="","",编辑!AO1401)</f>
        <v/>
      </c>
    </row>
    <row r="1402" spans="1:29">
      <c r="A1402" s="109">
        <f>IF(编辑!A1402="","",编辑!A1402)</f>
        <v>140669</v>
      </c>
      <c r="B1402" s="109" t="str">
        <f>IF(编辑!B1402="","",编辑!B1402)</f>
        <v>通缉任务</v>
      </c>
      <c r="C1402" s="109">
        <f>IF(编辑!I1402="","",编辑!I1402)</f>
        <v>1800</v>
      </c>
      <c r="D1402" s="109">
        <f>IF(编辑!J1402="","",编辑!J1402)</f>
        <v>0</v>
      </c>
      <c r="E1402" s="109" t="str">
        <f>IF(编辑!K1402="","",编辑!K1402)</f>
        <v/>
      </c>
      <c r="F1402" s="109">
        <f>IF(编辑!L1402="","",编辑!L1402)</f>
        <v>3005</v>
      </c>
      <c r="G1402" s="109">
        <f>IF(编辑!N1402="","",编辑!N1402)</f>
        <v>1</v>
      </c>
      <c r="H1402" s="109">
        <f>IF(编辑!O1402="","",编辑!O1402)</f>
        <v>1</v>
      </c>
      <c r="I1402" s="109">
        <f>IF(编辑!P1402="","",编辑!P1402)</f>
        <v>100</v>
      </c>
      <c r="J1402" s="109">
        <f>IF(编辑!Q1402="","",编辑!Q1402)</f>
        <v>3105</v>
      </c>
      <c r="K1402" s="109">
        <f>IF(编辑!S1402="","",编辑!S1402)</f>
        <v>1</v>
      </c>
      <c r="L1402" s="109">
        <f>IF(编辑!T1402="","",编辑!T1402)</f>
        <v>1</v>
      </c>
      <c r="M1402" s="109">
        <f>IF(编辑!U1402="","",编辑!U1402)</f>
        <v>100</v>
      </c>
      <c r="N1402" s="109">
        <f>IF(编辑!V1402="","",编辑!V1402)</f>
        <v>3405</v>
      </c>
      <c r="O1402" s="109">
        <f>IF(编辑!X1402="","",编辑!X1402)</f>
        <v>1</v>
      </c>
      <c r="P1402" s="109">
        <f>IF(编辑!Y1402="","",编辑!Y1402)</f>
        <v>1</v>
      </c>
      <c r="Q1402" s="109">
        <f>IF(编辑!Z1402="","",编辑!Z1402)</f>
        <v>100</v>
      </c>
      <c r="R1402" s="109" t="str">
        <f>IF(编辑!AA1402="","",编辑!AA1402)</f>
        <v/>
      </c>
      <c r="S1402" s="109" t="str">
        <f>IF(编辑!AC1402="","",编辑!AC1402)</f>
        <v/>
      </c>
      <c r="T1402" s="109" t="str">
        <f>IF(编辑!AD1402="","",编辑!AD1402)</f>
        <v/>
      </c>
      <c r="U1402" s="109" t="str">
        <f>IF(编辑!AE1402="","",编辑!AE1402)</f>
        <v/>
      </c>
      <c r="V1402" s="109" t="str">
        <f>IF(编辑!AF1402="","",编辑!AF1402)</f>
        <v/>
      </c>
      <c r="W1402" s="109" t="str">
        <f>IF(编辑!AH1402="","",编辑!AH1402)</f>
        <v/>
      </c>
      <c r="X1402" s="109" t="str">
        <f>IF(编辑!AI1402="","",编辑!AI1402)</f>
        <v/>
      </c>
      <c r="Y1402" s="109" t="str">
        <f>IF(编辑!AJ1402="","",编辑!AJ1402)</f>
        <v/>
      </c>
      <c r="Z1402" s="109" t="str">
        <f>IF(编辑!AK1402="","",编辑!AK1402)</f>
        <v/>
      </c>
      <c r="AA1402" s="109" t="str">
        <f>IF(编辑!AM1402="","",编辑!AM1402)</f>
        <v/>
      </c>
      <c r="AB1402" s="109" t="str">
        <f>IF(编辑!AN1402="","",编辑!AN1402)</f>
        <v/>
      </c>
      <c r="AC1402" s="111" t="str">
        <f>IF(编辑!AO1402="","",编辑!AO1402)</f>
        <v/>
      </c>
    </row>
    <row r="1403" spans="1:29">
      <c r="A1403" s="109">
        <f>IF(编辑!A1403="","",编辑!A1403)</f>
        <v>140670</v>
      </c>
      <c r="B1403" s="109" t="str">
        <f>IF(编辑!B1403="","",编辑!B1403)</f>
        <v>通缉任务</v>
      </c>
      <c r="C1403" s="109">
        <f>IF(编辑!I1403="","",编辑!I1403)</f>
        <v>1800</v>
      </c>
      <c r="D1403" s="109">
        <f>IF(编辑!J1403="","",编辑!J1403)</f>
        <v>0</v>
      </c>
      <c r="E1403" s="109" t="str">
        <f>IF(编辑!K1403="","",编辑!K1403)</f>
        <v/>
      </c>
      <c r="F1403" s="109">
        <f>IF(编辑!L1403="","",编辑!L1403)</f>
        <v>3005</v>
      </c>
      <c r="G1403" s="109">
        <f>IF(编辑!N1403="","",编辑!N1403)</f>
        <v>1</v>
      </c>
      <c r="H1403" s="109">
        <f>IF(编辑!O1403="","",编辑!O1403)</f>
        <v>1</v>
      </c>
      <c r="I1403" s="109">
        <f>IF(编辑!P1403="","",编辑!P1403)</f>
        <v>100</v>
      </c>
      <c r="J1403" s="109">
        <f>IF(编辑!Q1403="","",编辑!Q1403)</f>
        <v>3105</v>
      </c>
      <c r="K1403" s="109">
        <f>IF(编辑!S1403="","",编辑!S1403)</f>
        <v>1</v>
      </c>
      <c r="L1403" s="109">
        <f>IF(编辑!T1403="","",编辑!T1403)</f>
        <v>1</v>
      </c>
      <c r="M1403" s="109">
        <f>IF(编辑!U1403="","",编辑!U1403)</f>
        <v>100</v>
      </c>
      <c r="N1403" s="109">
        <f>IF(编辑!V1403="","",编辑!V1403)</f>
        <v>3405</v>
      </c>
      <c r="O1403" s="109">
        <f>IF(编辑!X1403="","",编辑!X1403)</f>
        <v>1</v>
      </c>
      <c r="P1403" s="109">
        <f>IF(编辑!Y1403="","",编辑!Y1403)</f>
        <v>1</v>
      </c>
      <c r="Q1403" s="109">
        <f>IF(编辑!Z1403="","",编辑!Z1403)</f>
        <v>100</v>
      </c>
      <c r="R1403" s="109" t="str">
        <f>IF(编辑!AA1403="","",编辑!AA1403)</f>
        <v/>
      </c>
      <c r="S1403" s="109" t="str">
        <f>IF(编辑!AC1403="","",编辑!AC1403)</f>
        <v/>
      </c>
      <c r="T1403" s="109" t="str">
        <f>IF(编辑!AD1403="","",编辑!AD1403)</f>
        <v/>
      </c>
      <c r="U1403" s="109" t="str">
        <f>IF(编辑!AE1403="","",编辑!AE1403)</f>
        <v/>
      </c>
      <c r="V1403" s="109" t="str">
        <f>IF(编辑!AF1403="","",编辑!AF1403)</f>
        <v/>
      </c>
      <c r="W1403" s="109" t="str">
        <f>IF(编辑!AH1403="","",编辑!AH1403)</f>
        <v/>
      </c>
      <c r="X1403" s="109" t="str">
        <f>IF(编辑!AI1403="","",编辑!AI1403)</f>
        <v/>
      </c>
      <c r="Y1403" s="109" t="str">
        <f>IF(编辑!AJ1403="","",编辑!AJ1403)</f>
        <v/>
      </c>
      <c r="Z1403" s="109" t="str">
        <f>IF(编辑!AK1403="","",编辑!AK1403)</f>
        <v/>
      </c>
      <c r="AA1403" s="109" t="str">
        <f>IF(编辑!AM1403="","",编辑!AM1403)</f>
        <v/>
      </c>
      <c r="AB1403" s="109" t="str">
        <f>IF(编辑!AN1403="","",编辑!AN1403)</f>
        <v/>
      </c>
      <c r="AC1403" s="111" t="str">
        <f>IF(编辑!AO1403="","",编辑!AO1403)</f>
        <v/>
      </c>
    </row>
    <row r="1404" spans="1:29">
      <c r="A1404" s="109">
        <f>IF(编辑!A1404="","",编辑!A1404)</f>
        <v>140671</v>
      </c>
      <c r="B1404" s="109" t="str">
        <f>IF(编辑!B1404="","",编辑!B1404)</f>
        <v>通缉任务</v>
      </c>
      <c r="C1404" s="109">
        <f>IF(编辑!I1404="","",编辑!I1404)</f>
        <v>1800</v>
      </c>
      <c r="D1404" s="109">
        <f>IF(编辑!J1404="","",编辑!J1404)</f>
        <v>0</v>
      </c>
      <c r="E1404" s="109" t="str">
        <f>IF(编辑!K1404="","",编辑!K1404)</f>
        <v/>
      </c>
      <c r="F1404" s="109">
        <f>IF(编辑!L1404="","",编辑!L1404)</f>
        <v>3006</v>
      </c>
      <c r="G1404" s="109">
        <f>IF(编辑!N1404="","",编辑!N1404)</f>
        <v>1</v>
      </c>
      <c r="H1404" s="109">
        <f>IF(编辑!O1404="","",编辑!O1404)</f>
        <v>1</v>
      </c>
      <c r="I1404" s="109">
        <f>IF(编辑!P1404="","",编辑!P1404)</f>
        <v>50</v>
      </c>
      <c r="J1404" s="109">
        <f>IF(编辑!Q1404="","",编辑!Q1404)</f>
        <v>3106</v>
      </c>
      <c r="K1404" s="109">
        <f>IF(编辑!S1404="","",编辑!S1404)</f>
        <v>1</v>
      </c>
      <c r="L1404" s="109">
        <f>IF(编辑!T1404="","",编辑!T1404)</f>
        <v>1</v>
      </c>
      <c r="M1404" s="109">
        <f>IF(编辑!U1404="","",编辑!U1404)</f>
        <v>50</v>
      </c>
      <c r="N1404" s="109">
        <f>IF(编辑!V1404="","",编辑!V1404)</f>
        <v>3406</v>
      </c>
      <c r="O1404" s="109">
        <f>IF(编辑!X1404="","",编辑!X1404)</f>
        <v>1</v>
      </c>
      <c r="P1404" s="109">
        <f>IF(编辑!Y1404="","",编辑!Y1404)</f>
        <v>1</v>
      </c>
      <c r="Q1404" s="109">
        <f>IF(编辑!Z1404="","",编辑!Z1404)</f>
        <v>50</v>
      </c>
      <c r="R1404" s="109" t="str">
        <f>IF(编辑!AA1404="","",编辑!AA1404)</f>
        <v/>
      </c>
      <c r="S1404" s="109" t="str">
        <f>IF(编辑!AC1404="","",编辑!AC1404)</f>
        <v/>
      </c>
      <c r="T1404" s="109" t="str">
        <f>IF(编辑!AD1404="","",编辑!AD1404)</f>
        <v/>
      </c>
      <c r="U1404" s="109" t="str">
        <f>IF(编辑!AE1404="","",编辑!AE1404)</f>
        <v/>
      </c>
      <c r="V1404" s="109" t="str">
        <f>IF(编辑!AF1404="","",编辑!AF1404)</f>
        <v/>
      </c>
      <c r="W1404" s="109" t="str">
        <f>IF(编辑!AH1404="","",编辑!AH1404)</f>
        <v/>
      </c>
      <c r="X1404" s="109" t="str">
        <f>IF(编辑!AI1404="","",编辑!AI1404)</f>
        <v/>
      </c>
      <c r="Y1404" s="109" t="str">
        <f>IF(编辑!AJ1404="","",编辑!AJ1404)</f>
        <v/>
      </c>
      <c r="Z1404" s="109" t="str">
        <f>IF(编辑!AK1404="","",编辑!AK1404)</f>
        <v/>
      </c>
      <c r="AA1404" s="109" t="str">
        <f>IF(编辑!AM1404="","",编辑!AM1404)</f>
        <v/>
      </c>
      <c r="AB1404" s="109" t="str">
        <f>IF(编辑!AN1404="","",编辑!AN1404)</f>
        <v/>
      </c>
      <c r="AC1404" s="111" t="str">
        <f>IF(编辑!AO1404="","",编辑!AO1404)</f>
        <v/>
      </c>
    </row>
    <row r="1405" spans="1:29">
      <c r="A1405" s="109">
        <f>IF(编辑!A1405="","",编辑!A1405)</f>
        <v>140672</v>
      </c>
      <c r="B1405" s="109" t="str">
        <f>IF(编辑!B1405="","",编辑!B1405)</f>
        <v>通缉任务</v>
      </c>
      <c r="C1405" s="109">
        <f>IF(编辑!I1405="","",编辑!I1405)</f>
        <v>1800</v>
      </c>
      <c r="D1405" s="109">
        <f>IF(编辑!J1405="","",编辑!J1405)</f>
        <v>0</v>
      </c>
      <c r="E1405" s="109" t="str">
        <f>IF(编辑!K1405="","",编辑!K1405)</f>
        <v/>
      </c>
      <c r="F1405" s="109">
        <f>IF(编辑!L1405="","",编辑!L1405)</f>
        <v>3006</v>
      </c>
      <c r="G1405" s="109">
        <f>IF(编辑!N1405="","",编辑!N1405)</f>
        <v>1</v>
      </c>
      <c r="H1405" s="109">
        <f>IF(编辑!O1405="","",编辑!O1405)</f>
        <v>1</v>
      </c>
      <c r="I1405" s="109">
        <f>IF(编辑!P1405="","",编辑!P1405)</f>
        <v>50</v>
      </c>
      <c r="J1405" s="109">
        <f>IF(编辑!Q1405="","",编辑!Q1405)</f>
        <v>3106</v>
      </c>
      <c r="K1405" s="109">
        <f>IF(编辑!S1405="","",编辑!S1405)</f>
        <v>1</v>
      </c>
      <c r="L1405" s="109">
        <f>IF(编辑!T1405="","",编辑!T1405)</f>
        <v>1</v>
      </c>
      <c r="M1405" s="109">
        <f>IF(编辑!U1405="","",编辑!U1405)</f>
        <v>50</v>
      </c>
      <c r="N1405" s="109">
        <f>IF(编辑!V1405="","",编辑!V1405)</f>
        <v>3406</v>
      </c>
      <c r="O1405" s="109">
        <f>IF(编辑!X1405="","",编辑!X1405)</f>
        <v>1</v>
      </c>
      <c r="P1405" s="109">
        <f>IF(编辑!Y1405="","",编辑!Y1405)</f>
        <v>1</v>
      </c>
      <c r="Q1405" s="109">
        <f>IF(编辑!Z1405="","",编辑!Z1405)</f>
        <v>50</v>
      </c>
      <c r="R1405" s="109" t="str">
        <f>IF(编辑!AA1405="","",编辑!AA1405)</f>
        <v/>
      </c>
      <c r="S1405" s="109" t="str">
        <f>IF(编辑!AC1405="","",编辑!AC1405)</f>
        <v/>
      </c>
      <c r="T1405" s="109" t="str">
        <f>IF(编辑!AD1405="","",编辑!AD1405)</f>
        <v/>
      </c>
      <c r="U1405" s="109" t="str">
        <f>IF(编辑!AE1405="","",编辑!AE1405)</f>
        <v/>
      </c>
      <c r="V1405" s="109" t="str">
        <f>IF(编辑!AF1405="","",编辑!AF1405)</f>
        <v/>
      </c>
      <c r="W1405" s="109" t="str">
        <f>IF(编辑!AH1405="","",编辑!AH1405)</f>
        <v/>
      </c>
      <c r="X1405" s="109" t="str">
        <f>IF(编辑!AI1405="","",编辑!AI1405)</f>
        <v/>
      </c>
      <c r="Y1405" s="109" t="str">
        <f>IF(编辑!AJ1405="","",编辑!AJ1405)</f>
        <v/>
      </c>
      <c r="Z1405" s="109" t="str">
        <f>IF(编辑!AK1405="","",编辑!AK1405)</f>
        <v/>
      </c>
      <c r="AA1405" s="109" t="str">
        <f>IF(编辑!AM1405="","",编辑!AM1405)</f>
        <v/>
      </c>
      <c r="AB1405" s="109" t="str">
        <f>IF(编辑!AN1405="","",编辑!AN1405)</f>
        <v/>
      </c>
      <c r="AC1405" s="111" t="str">
        <f>IF(编辑!AO1405="","",编辑!AO1405)</f>
        <v/>
      </c>
    </row>
    <row r="1406" spans="1:29">
      <c r="A1406" s="109">
        <f>IF(编辑!A1406="","",编辑!A1406)</f>
        <v>140673</v>
      </c>
      <c r="B1406" s="109" t="str">
        <f>IF(编辑!B1406="","",编辑!B1406)</f>
        <v>通缉任务</v>
      </c>
      <c r="C1406" s="109">
        <f>IF(编辑!I1406="","",编辑!I1406)</f>
        <v>1800</v>
      </c>
      <c r="D1406" s="109">
        <f>IF(编辑!J1406="","",编辑!J1406)</f>
        <v>0</v>
      </c>
      <c r="E1406" s="109" t="str">
        <f>IF(编辑!K1406="","",编辑!K1406)</f>
        <v/>
      </c>
      <c r="F1406" s="109">
        <f>IF(编辑!L1406="","",编辑!L1406)</f>
        <v>3006</v>
      </c>
      <c r="G1406" s="109">
        <f>IF(编辑!N1406="","",编辑!N1406)</f>
        <v>1</v>
      </c>
      <c r="H1406" s="109">
        <f>IF(编辑!O1406="","",编辑!O1406)</f>
        <v>1</v>
      </c>
      <c r="I1406" s="109">
        <f>IF(编辑!P1406="","",编辑!P1406)</f>
        <v>50</v>
      </c>
      <c r="J1406" s="109">
        <f>IF(编辑!Q1406="","",编辑!Q1406)</f>
        <v>3106</v>
      </c>
      <c r="K1406" s="109">
        <f>IF(编辑!S1406="","",编辑!S1406)</f>
        <v>1</v>
      </c>
      <c r="L1406" s="109">
        <f>IF(编辑!T1406="","",编辑!T1406)</f>
        <v>1</v>
      </c>
      <c r="M1406" s="109">
        <f>IF(编辑!U1406="","",编辑!U1406)</f>
        <v>50</v>
      </c>
      <c r="N1406" s="109">
        <f>IF(编辑!V1406="","",编辑!V1406)</f>
        <v>3406</v>
      </c>
      <c r="O1406" s="109">
        <f>IF(编辑!X1406="","",编辑!X1406)</f>
        <v>1</v>
      </c>
      <c r="P1406" s="109">
        <f>IF(编辑!Y1406="","",编辑!Y1406)</f>
        <v>1</v>
      </c>
      <c r="Q1406" s="109">
        <f>IF(编辑!Z1406="","",编辑!Z1406)</f>
        <v>50</v>
      </c>
      <c r="R1406" s="109" t="str">
        <f>IF(编辑!AA1406="","",编辑!AA1406)</f>
        <v/>
      </c>
      <c r="S1406" s="109" t="str">
        <f>IF(编辑!AC1406="","",编辑!AC1406)</f>
        <v/>
      </c>
      <c r="T1406" s="109" t="str">
        <f>IF(编辑!AD1406="","",编辑!AD1406)</f>
        <v/>
      </c>
      <c r="U1406" s="109" t="str">
        <f>IF(编辑!AE1406="","",编辑!AE1406)</f>
        <v/>
      </c>
      <c r="V1406" s="109" t="str">
        <f>IF(编辑!AF1406="","",编辑!AF1406)</f>
        <v/>
      </c>
      <c r="W1406" s="109" t="str">
        <f>IF(编辑!AH1406="","",编辑!AH1406)</f>
        <v/>
      </c>
      <c r="X1406" s="109" t="str">
        <f>IF(编辑!AI1406="","",编辑!AI1406)</f>
        <v/>
      </c>
      <c r="Y1406" s="109" t="str">
        <f>IF(编辑!AJ1406="","",编辑!AJ1406)</f>
        <v/>
      </c>
      <c r="Z1406" s="109" t="str">
        <f>IF(编辑!AK1406="","",编辑!AK1406)</f>
        <v/>
      </c>
      <c r="AA1406" s="109" t="str">
        <f>IF(编辑!AM1406="","",编辑!AM1406)</f>
        <v/>
      </c>
      <c r="AB1406" s="109" t="str">
        <f>IF(编辑!AN1406="","",编辑!AN1406)</f>
        <v/>
      </c>
      <c r="AC1406" s="111" t="str">
        <f>IF(编辑!AO1406="","",编辑!AO1406)</f>
        <v/>
      </c>
    </row>
    <row r="1407" spans="1:29">
      <c r="A1407" s="109">
        <f>IF(编辑!A1407="","",编辑!A1407)</f>
        <v>140674</v>
      </c>
      <c r="B1407" s="109" t="str">
        <f>IF(编辑!B1407="","",编辑!B1407)</f>
        <v>通缉任务</v>
      </c>
      <c r="C1407" s="109">
        <f>IF(编辑!I1407="","",编辑!I1407)</f>
        <v>1800</v>
      </c>
      <c r="D1407" s="109">
        <f>IF(编辑!J1407="","",编辑!J1407)</f>
        <v>0</v>
      </c>
      <c r="E1407" s="109" t="str">
        <f>IF(编辑!K1407="","",编辑!K1407)</f>
        <v/>
      </c>
      <c r="F1407" s="109">
        <f>IF(编辑!L1407="","",编辑!L1407)</f>
        <v>3006</v>
      </c>
      <c r="G1407" s="109">
        <f>IF(编辑!N1407="","",编辑!N1407)</f>
        <v>1</v>
      </c>
      <c r="H1407" s="109">
        <f>IF(编辑!O1407="","",编辑!O1407)</f>
        <v>1</v>
      </c>
      <c r="I1407" s="109">
        <f>IF(编辑!P1407="","",编辑!P1407)</f>
        <v>50</v>
      </c>
      <c r="J1407" s="109">
        <f>IF(编辑!Q1407="","",编辑!Q1407)</f>
        <v>3106</v>
      </c>
      <c r="K1407" s="109">
        <f>IF(编辑!S1407="","",编辑!S1407)</f>
        <v>1</v>
      </c>
      <c r="L1407" s="109">
        <f>IF(编辑!T1407="","",编辑!T1407)</f>
        <v>1</v>
      </c>
      <c r="M1407" s="109">
        <f>IF(编辑!U1407="","",编辑!U1407)</f>
        <v>50</v>
      </c>
      <c r="N1407" s="109">
        <f>IF(编辑!V1407="","",编辑!V1407)</f>
        <v>3406</v>
      </c>
      <c r="O1407" s="109">
        <f>IF(编辑!X1407="","",编辑!X1407)</f>
        <v>1</v>
      </c>
      <c r="P1407" s="109">
        <f>IF(编辑!Y1407="","",编辑!Y1407)</f>
        <v>1</v>
      </c>
      <c r="Q1407" s="109">
        <f>IF(编辑!Z1407="","",编辑!Z1407)</f>
        <v>50</v>
      </c>
      <c r="R1407" s="109" t="str">
        <f>IF(编辑!AA1407="","",编辑!AA1407)</f>
        <v/>
      </c>
      <c r="S1407" s="109" t="str">
        <f>IF(编辑!AC1407="","",编辑!AC1407)</f>
        <v/>
      </c>
      <c r="T1407" s="109" t="str">
        <f>IF(编辑!AD1407="","",编辑!AD1407)</f>
        <v/>
      </c>
      <c r="U1407" s="109" t="str">
        <f>IF(编辑!AE1407="","",编辑!AE1407)</f>
        <v/>
      </c>
      <c r="V1407" s="109" t="str">
        <f>IF(编辑!AF1407="","",编辑!AF1407)</f>
        <v/>
      </c>
      <c r="W1407" s="109" t="str">
        <f>IF(编辑!AH1407="","",编辑!AH1407)</f>
        <v/>
      </c>
      <c r="X1407" s="109" t="str">
        <f>IF(编辑!AI1407="","",编辑!AI1407)</f>
        <v/>
      </c>
      <c r="Y1407" s="109" t="str">
        <f>IF(编辑!AJ1407="","",编辑!AJ1407)</f>
        <v/>
      </c>
      <c r="Z1407" s="109" t="str">
        <f>IF(编辑!AK1407="","",编辑!AK1407)</f>
        <v/>
      </c>
      <c r="AA1407" s="109" t="str">
        <f>IF(编辑!AM1407="","",编辑!AM1407)</f>
        <v/>
      </c>
      <c r="AB1407" s="109" t="str">
        <f>IF(编辑!AN1407="","",编辑!AN1407)</f>
        <v/>
      </c>
      <c r="AC1407" s="111" t="str">
        <f>IF(编辑!AO1407="","",编辑!AO1407)</f>
        <v/>
      </c>
    </row>
    <row r="1408" spans="1:29">
      <c r="A1408" s="109">
        <f>IF(编辑!A1408="","",编辑!A1408)</f>
        <v>140675</v>
      </c>
      <c r="B1408" s="109" t="str">
        <f>IF(编辑!B1408="","",编辑!B1408)</f>
        <v>通缉任务</v>
      </c>
      <c r="C1408" s="109">
        <f>IF(编辑!I1408="","",编辑!I1408)</f>
        <v>1800</v>
      </c>
      <c r="D1408" s="109">
        <f>IF(编辑!J1408="","",编辑!J1408)</f>
        <v>0</v>
      </c>
      <c r="E1408" s="109" t="str">
        <f>IF(编辑!K1408="","",编辑!K1408)</f>
        <v/>
      </c>
      <c r="F1408" s="109">
        <f>IF(编辑!L1408="","",编辑!L1408)</f>
        <v>3006</v>
      </c>
      <c r="G1408" s="109">
        <f>IF(编辑!N1408="","",编辑!N1408)</f>
        <v>1</v>
      </c>
      <c r="H1408" s="109">
        <f>IF(编辑!O1408="","",编辑!O1408)</f>
        <v>1</v>
      </c>
      <c r="I1408" s="109">
        <f>IF(编辑!P1408="","",编辑!P1408)</f>
        <v>50</v>
      </c>
      <c r="J1408" s="109">
        <f>IF(编辑!Q1408="","",编辑!Q1408)</f>
        <v>3106</v>
      </c>
      <c r="K1408" s="109">
        <f>IF(编辑!S1408="","",编辑!S1408)</f>
        <v>1</v>
      </c>
      <c r="L1408" s="109">
        <f>IF(编辑!T1408="","",编辑!T1408)</f>
        <v>1</v>
      </c>
      <c r="M1408" s="109">
        <f>IF(编辑!U1408="","",编辑!U1408)</f>
        <v>50</v>
      </c>
      <c r="N1408" s="109">
        <f>IF(编辑!V1408="","",编辑!V1408)</f>
        <v>3406</v>
      </c>
      <c r="O1408" s="109">
        <f>IF(编辑!X1408="","",编辑!X1408)</f>
        <v>1</v>
      </c>
      <c r="P1408" s="109">
        <f>IF(编辑!Y1408="","",编辑!Y1408)</f>
        <v>1</v>
      </c>
      <c r="Q1408" s="109">
        <f>IF(编辑!Z1408="","",编辑!Z1408)</f>
        <v>50</v>
      </c>
      <c r="R1408" s="109" t="str">
        <f>IF(编辑!AA1408="","",编辑!AA1408)</f>
        <v/>
      </c>
      <c r="S1408" s="109" t="str">
        <f>IF(编辑!AC1408="","",编辑!AC1408)</f>
        <v/>
      </c>
      <c r="T1408" s="109" t="str">
        <f>IF(编辑!AD1408="","",编辑!AD1408)</f>
        <v/>
      </c>
      <c r="U1408" s="109" t="str">
        <f>IF(编辑!AE1408="","",编辑!AE1408)</f>
        <v/>
      </c>
      <c r="V1408" s="109" t="str">
        <f>IF(编辑!AF1408="","",编辑!AF1408)</f>
        <v/>
      </c>
      <c r="W1408" s="109" t="str">
        <f>IF(编辑!AH1408="","",编辑!AH1408)</f>
        <v/>
      </c>
      <c r="X1408" s="109" t="str">
        <f>IF(编辑!AI1408="","",编辑!AI1408)</f>
        <v/>
      </c>
      <c r="Y1408" s="109" t="str">
        <f>IF(编辑!AJ1408="","",编辑!AJ1408)</f>
        <v/>
      </c>
      <c r="Z1408" s="109" t="str">
        <f>IF(编辑!AK1408="","",编辑!AK1408)</f>
        <v/>
      </c>
      <c r="AA1408" s="109" t="str">
        <f>IF(编辑!AM1408="","",编辑!AM1408)</f>
        <v/>
      </c>
      <c r="AB1408" s="109" t="str">
        <f>IF(编辑!AN1408="","",编辑!AN1408)</f>
        <v/>
      </c>
      <c r="AC1408" s="111" t="str">
        <f>IF(编辑!AO1408="","",编辑!AO1408)</f>
        <v/>
      </c>
    </row>
    <row r="1409" spans="1:29">
      <c r="A1409" s="109">
        <f>IF(编辑!A1409="","",编辑!A1409)</f>
        <v>140676</v>
      </c>
      <c r="B1409" s="109" t="str">
        <f>IF(编辑!B1409="","",编辑!B1409)</f>
        <v>通缉任务</v>
      </c>
      <c r="C1409" s="109">
        <f>IF(编辑!I1409="","",编辑!I1409)</f>
        <v>150</v>
      </c>
      <c r="D1409" s="109">
        <f>IF(编辑!J1409="","",编辑!J1409)</f>
        <v>0</v>
      </c>
      <c r="E1409" s="109" t="str">
        <f>IF(编辑!K1409="","",编辑!K1409)</f>
        <v/>
      </c>
      <c r="F1409" s="109">
        <f>IF(编辑!L1409="","",编辑!L1409)</f>
        <v>3001</v>
      </c>
      <c r="G1409" s="109">
        <f>IF(编辑!N1409="","",编辑!N1409)</f>
        <v>1</v>
      </c>
      <c r="H1409" s="109">
        <f>IF(编辑!O1409="","",编辑!O1409)</f>
        <v>1</v>
      </c>
      <c r="I1409" s="109">
        <f>IF(编辑!P1409="","",编辑!P1409)</f>
        <v>500</v>
      </c>
      <c r="J1409" s="109">
        <f>IF(编辑!Q1409="","",编辑!Q1409)</f>
        <v>3101</v>
      </c>
      <c r="K1409" s="109">
        <f>IF(编辑!S1409="","",编辑!S1409)</f>
        <v>1</v>
      </c>
      <c r="L1409" s="109">
        <f>IF(编辑!T1409="","",编辑!T1409)</f>
        <v>1</v>
      </c>
      <c r="M1409" s="109">
        <f>IF(编辑!U1409="","",编辑!U1409)</f>
        <v>500</v>
      </c>
      <c r="N1409" s="109">
        <f>IF(编辑!V1409="","",编辑!V1409)</f>
        <v>3401</v>
      </c>
      <c r="O1409" s="109">
        <f>IF(编辑!X1409="","",编辑!X1409)</f>
        <v>1</v>
      </c>
      <c r="P1409" s="109">
        <f>IF(编辑!Y1409="","",编辑!Y1409)</f>
        <v>1</v>
      </c>
      <c r="Q1409" s="109">
        <f>IF(编辑!Z1409="","",编辑!Z1409)</f>
        <v>500</v>
      </c>
      <c r="R1409" s="109" t="str">
        <f>IF(编辑!AA1409="","",编辑!AA1409)</f>
        <v/>
      </c>
      <c r="S1409" s="109" t="str">
        <f>IF(编辑!AC1409="","",编辑!AC1409)</f>
        <v/>
      </c>
      <c r="T1409" s="109" t="str">
        <f>IF(编辑!AD1409="","",编辑!AD1409)</f>
        <v/>
      </c>
      <c r="U1409" s="109" t="str">
        <f>IF(编辑!AE1409="","",编辑!AE1409)</f>
        <v/>
      </c>
      <c r="V1409" s="109" t="str">
        <f>IF(编辑!AF1409="","",编辑!AF1409)</f>
        <v/>
      </c>
      <c r="W1409" s="109" t="str">
        <f>IF(编辑!AH1409="","",编辑!AH1409)</f>
        <v/>
      </c>
      <c r="X1409" s="109" t="str">
        <f>IF(编辑!AI1409="","",编辑!AI1409)</f>
        <v/>
      </c>
      <c r="Y1409" s="109" t="str">
        <f>IF(编辑!AJ1409="","",编辑!AJ1409)</f>
        <v/>
      </c>
      <c r="Z1409" s="109" t="str">
        <f>IF(编辑!AK1409="","",编辑!AK1409)</f>
        <v/>
      </c>
      <c r="AA1409" s="109" t="str">
        <f>IF(编辑!AM1409="","",编辑!AM1409)</f>
        <v/>
      </c>
      <c r="AB1409" s="109" t="str">
        <f>IF(编辑!AN1409="","",编辑!AN1409)</f>
        <v/>
      </c>
      <c r="AC1409" s="111" t="str">
        <f>IF(编辑!AO1409="","",编辑!AO1409)</f>
        <v/>
      </c>
    </row>
    <row r="1410" spans="1:29">
      <c r="A1410" s="109">
        <f>IF(编辑!A1410="","",编辑!A1410)</f>
        <v>140677</v>
      </c>
      <c r="B1410" s="109" t="str">
        <f>IF(编辑!B1410="","",编辑!B1410)</f>
        <v>通缉任务</v>
      </c>
      <c r="C1410" s="109">
        <f>IF(编辑!I1410="","",编辑!I1410)</f>
        <v>150</v>
      </c>
      <c r="D1410" s="109">
        <f>IF(编辑!J1410="","",编辑!J1410)</f>
        <v>0</v>
      </c>
      <c r="E1410" s="109" t="str">
        <f>IF(编辑!K1410="","",编辑!K1410)</f>
        <v/>
      </c>
      <c r="F1410" s="109">
        <f>IF(编辑!L1410="","",编辑!L1410)</f>
        <v>3001</v>
      </c>
      <c r="G1410" s="109">
        <f>IF(编辑!N1410="","",编辑!N1410)</f>
        <v>1</v>
      </c>
      <c r="H1410" s="109">
        <f>IF(编辑!O1410="","",编辑!O1410)</f>
        <v>1</v>
      </c>
      <c r="I1410" s="109">
        <f>IF(编辑!P1410="","",编辑!P1410)</f>
        <v>500</v>
      </c>
      <c r="J1410" s="109">
        <f>IF(编辑!Q1410="","",编辑!Q1410)</f>
        <v>3101</v>
      </c>
      <c r="K1410" s="109">
        <f>IF(编辑!S1410="","",编辑!S1410)</f>
        <v>1</v>
      </c>
      <c r="L1410" s="109">
        <f>IF(编辑!T1410="","",编辑!T1410)</f>
        <v>1</v>
      </c>
      <c r="M1410" s="109">
        <f>IF(编辑!U1410="","",编辑!U1410)</f>
        <v>500</v>
      </c>
      <c r="N1410" s="109">
        <f>IF(编辑!V1410="","",编辑!V1410)</f>
        <v>3401</v>
      </c>
      <c r="O1410" s="109">
        <f>IF(编辑!X1410="","",编辑!X1410)</f>
        <v>1</v>
      </c>
      <c r="P1410" s="109">
        <f>IF(编辑!Y1410="","",编辑!Y1410)</f>
        <v>1</v>
      </c>
      <c r="Q1410" s="109">
        <f>IF(编辑!Z1410="","",编辑!Z1410)</f>
        <v>500</v>
      </c>
      <c r="R1410" s="109" t="str">
        <f>IF(编辑!AA1410="","",编辑!AA1410)</f>
        <v/>
      </c>
      <c r="S1410" s="109" t="str">
        <f>IF(编辑!AC1410="","",编辑!AC1410)</f>
        <v/>
      </c>
      <c r="T1410" s="109" t="str">
        <f>IF(编辑!AD1410="","",编辑!AD1410)</f>
        <v/>
      </c>
      <c r="U1410" s="109" t="str">
        <f>IF(编辑!AE1410="","",编辑!AE1410)</f>
        <v/>
      </c>
      <c r="V1410" s="109" t="str">
        <f>IF(编辑!AF1410="","",编辑!AF1410)</f>
        <v/>
      </c>
      <c r="W1410" s="109" t="str">
        <f>IF(编辑!AH1410="","",编辑!AH1410)</f>
        <v/>
      </c>
      <c r="X1410" s="109" t="str">
        <f>IF(编辑!AI1410="","",编辑!AI1410)</f>
        <v/>
      </c>
      <c r="Y1410" s="109" t="str">
        <f>IF(编辑!AJ1410="","",编辑!AJ1410)</f>
        <v/>
      </c>
      <c r="Z1410" s="109" t="str">
        <f>IF(编辑!AK1410="","",编辑!AK1410)</f>
        <v/>
      </c>
      <c r="AA1410" s="109" t="str">
        <f>IF(编辑!AM1410="","",编辑!AM1410)</f>
        <v/>
      </c>
      <c r="AB1410" s="109" t="str">
        <f>IF(编辑!AN1410="","",编辑!AN1410)</f>
        <v/>
      </c>
      <c r="AC1410" s="111" t="str">
        <f>IF(编辑!AO1410="","",编辑!AO1410)</f>
        <v/>
      </c>
    </row>
    <row r="1411" spans="1:29">
      <c r="A1411" s="109">
        <f>IF(编辑!A1411="","",编辑!A1411)</f>
        <v>140678</v>
      </c>
      <c r="B1411" s="109" t="str">
        <f>IF(编辑!B1411="","",编辑!B1411)</f>
        <v>通缉任务</v>
      </c>
      <c r="C1411" s="109">
        <f>IF(编辑!I1411="","",编辑!I1411)</f>
        <v>150</v>
      </c>
      <c r="D1411" s="109">
        <f>IF(编辑!J1411="","",编辑!J1411)</f>
        <v>0</v>
      </c>
      <c r="E1411" s="109" t="str">
        <f>IF(编辑!K1411="","",编辑!K1411)</f>
        <v/>
      </c>
      <c r="F1411" s="109">
        <f>IF(编辑!L1411="","",编辑!L1411)</f>
        <v>3001</v>
      </c>
      <c r="G1411" s="109">
        <f>IF(编辑!N1411="","",编辑!N1411)</f>
        <v>1</v>
      </c>
      <c r="H1411" s="109">
        <f>IF(编辑!O1411="","",编辑!O1411)</f>
        <v>1</v>
      </c>
      <c r="I1411" s="109">
        <f>IF(编辑!P1411="","",编辑!P1411)</f>
        <v>500</v>
      </c>
      <c r="J1411" s="109">
        <f>IF(编辑!Q1411="","",编辑!Q1411)</f>
        <v>3101</v>
      </c>
      <c r="K1411" s="109">
        <f>IF(编辑!S1411="","",编辑!S1411)</f>
        <v>1</v>
      </c>
      <c r="L1411" s="109">
        <f>IF(编辑!T1411="","",编辑!T1411)</f>
        <v>1</v>
      </c>
      <c r="M1411" s="109">
        <f>IF(编辑!U1411="","",编辑!U1411)</f>
        <v>500</v>
      </c>
      <c r="N1411" s="109">
        <f>IF(编辑!V1411="","",编辑!V1411)</f>
        <v>3401</v>
      </c>
      <c r="O1411" s="109">
        <f>IF(编辑!X1411="","",编辑!X1411)</f>
        <v>1</v>
      </c>
      <c r="P1411" s="109">
        <f>IF(编辑!Y1411="","",编辑!Y1411)</f>
        <v>1</v>
      </c>
      <c r="Q1411" s="109">
        <f>IF(编辑!Z1411="","",编辑!Z1411)</f>
        <v>500</v>
      </c>
      <c r="R1411" s="109" t="str">
        <f>IF(编辑!AA1411="","",编辑!AA1411)</f>
        <v/>
      </c>
      <c r="S1411" s="109" t="str">
        <f>IF(编辑!AC1411="","",编辑!AC1411)</f>
        <v/>
      </c>
      <c r="T1411" s="109" t="str">
        <f>IF(编辑!AD1411="","",编辑!AD1411)</f>
        <v/>
      </c>
      <c r="U1411" s="109" t="str">
        <f>IF(编辑!AE1411="","",编辑!AE1411)</f>
        <v/>
      </c>
      <c r="V1411" s="109" t="str">
        <f>IF(编辑!AF1411="","",编辑!AF1411)</f>
        <v/>
      </c>
      <c r="W1411" s="109" t="str">
        <f>IF(编辑!AH1411="","",编辑!AH1411)</f>
        <v/>
      </c>
      <c r="X1411" s="109" t="str">
        <f>IF(编辑!AI1411="","",编辑!AI1411)</f>
        <v/>
      </c>
      <c r="Y1411" s="109" t="str">
        <f>IF(编辑!AJ1411="","",编辑!AJ1411)</f>
        <v/>
      </c>
      <c r="Z1411" s="109" t="str">
        <f>IF(编辑!AK1411="","",编辑!AK1411)</f>
        <v/>
      </c>
      <c r="AA1411" s="109" t="str">
        <f>IF(编辑!AM1411="","",编辑!AM1411)</f>
        <v/>
      </c>
      <c r="AB1411" s="109" t="str">
        <f>IF(编辑!AN1411="","",编辑!AN1411)</f>
        <v/>
      </c>
      <c r="AC1411" s="111" t="str">
        <f>IF(编辑!AO1411="","",编辑!AO1411)</f>
        <v/>
      </c>
    </row>
    <row r="1412" spans="1:29">
      <c r="A1412" s="109">
        <f>IF(编辑!A1412="","",编辑!A1412)</f>
        <v>140679</v>
      </c>
      <c r="B1412" s="109" t="str">
        <f>IF(编辑!B1412="","",编辑!B1412)</f>
        <v>通缉任务</v>
      </c>
      <c r="C1412" s="109">
        <f>IF(编辑!I1412="","",编辑!I1412)</f>
        <v>150</v>
      </c>
      <c r="D1412" s="109">
        <f>IF(编辑!J1412="","",编辑!J1412)</f>
        <v>0</v>
      </c>
      <c r="E1412" s="109" t="str">
        <f>IF(编辑!K1412="","",编辑!K1412)</f>
        <v/>
      </c>
      <c r="F1412" s="109">
        <f>IF(编辑!L1412="","",编辑!L1412)</f>
        <v>3001</v>
      </c>
      <c r="G1412" s="109">
        <f>IF(编辑!N1412="","",编辑!N1412)</f>
        <v>1</v>
      </c>
      <c r="H1412" s="109">
        <f>IF(编辑!O1412="","",编辑!O1412)</f>
        <v>1</v>
      </c>
      <c r="I1412" s="109">
        <f>IF(编辑!P1412="","",编辑!P1412)</f>
        <v>500</v>
      </c>
      <c r="J1412" s="109">
        <f>IF(编辑!Q1412="","",编辑!Q1412)</f>
        <v>3101</v>
      </c>
      <c r="K1412" s="109">
        <f>IF(编辑!S1412="","",编辑!S1412)</f>
        <v>1</v>
      </c>
      <c r="L1412" s="109">
        <f>IF(编辑!T1412="","",编辑!T1412)</f>
        <v>1</v>
      </c>
      <c r="M1412" s="109">
        <f>IF(编辑!U1412="","",编辑!U1412)</f>
        <v>500</v>
      </c>
      <c r="N1412" s="109">
        <f>IF(编辑!V1412="","",编辑!V1412)</f>
        <v>3401</v>
      </c>
      <c r="O1412" s="109">
        <f>IF(编辑!X1412="","",编辑!X1412)</f>
        <v>1</v>
      </c>
      <c r="P1412" s="109">
        <f>IF(编辑!Y1412="","",编辑!Y1412)</f>
        <v>1</v>
      </c>
      <c r="Q1412" s="109">
        <f>IF(编辑!Z1412="","",编辑!Z1412)</f>
        <v>500</v>
      </c>
      <c r="R1412" s="109" t="str">
        <f>IF(编辑!AA1412="","",编辑!AA1412)</f>
        <v/>
      </c>
      <c r="S1412" s="109" t="str">
        <f>IF(编辑!AC1412="","",编辑!AC1412)</f>
        <v/>
      </c>
      <c r="T1412" s="109" t="str">
        <f>IF(编辑!AD1412="","",编辑!AD1412)</f>
        <v/>
      </c>
      <c r="U1412" s="109" t="str">
        <f>IF(编辑!AE1412="","",编辑!AE1412)</f>
        <v/>
      </c>
      <c r="V1412" s="109" t="str">
        <f>IF(编辑!AF1412="","",编辑!AF1412)</f>
        <v/>
      </c>
      <c r="W1412" s="109" t="str">
        <f>IF(编辑!AH1412="","",编辑!AH1412)</f>
        <v/>
      </c>
      <c r="X1412" s="109" t="str">
        <f>IF(编辑!AI1412="","",编辑!AI1412)</f>
        <v/>
      </c>
      <c r="Y1412" s="109" t="str">
        <f>IF(编辑!AJ1412="","",编辑!AJ1412)</f>
        <v/>
      </c>
      <c r="Z1412" s="109" t="str">
        <f>IF(编辑!AK1412="","",编辑!AK1412)</f>
        <v/>
      </c>
      <c r="AA1412" s="109" t="str">
        <f>IF(编辑!AM1412="","",编辑!AM1412)</f>
        <v/>
      </c>
      <c r="AB1412" s="109" t="str">
        <f>IF(编辑!AN1412="","",编辑!AN1412)</f>
        <v/>
      </c>
      <c r="AC1412" s="111" t="str">
        <f>IF(编辑!AO1412="","",编辑!AO1412)</f>
        <v/>
      </c>
    </row>
    <row r="1413" spans="1:29">
      <c r="A1413" s="109">
        <f>IF(编辑!A1413="","",编辑!A1413)</f>
        <v>140680</v>
      </c>
      <c r="B1413" s="109" t="str">
        <f>IF(编辑!B1413="","",编辑!B1413)</f>
        <v>通缉任务</v>
      </c>
      <c r="C1413" s="109">
        <f>IF(编辑!I1413="","",编辑!I1413)</f>
        <v>150</v>
      </c>
      <c r="D1413" s="109">
        <f>IF(编辑!J1413="","",编辑!J1413)</f>
        <v>0</v>
      </c>
      <c r="E1413" s="109" t="str">
        <f>IF(编辑!K1413="","",编辑!K1413)</f>
        <v/>
      </c>
      <c r="F1413" s="109">
        <f>IF(编辑!L1413="","",编辑!L1413)</f>
        <v>3001</v>
      </c>
      <c r="G1413" s="109">
        <f>IF(编辑!N1413="","",编辑!N1413)</f>
        <v>1</v>
      </c>
      <c r="H1413" s="109">
        <f>IF(编辑!O1413="","",编辑!O1413)</f>
        <v>1</v>
      </c>
      <c r="I1413" s="109">
        <f>IF(编辑!P1413="","",编辑!P1413)</f>
        <v>500</v>
      </c>
      <c r="J1413" s="109">
        <f>IF(编辑!Q1413="","",编辑!Q1413)</f>
        <v>3101</v>
      </c>
      <c r="K1413" s="109">
        <f>IF(编辑!S1413="","",编辑!S1413)</f>
        <v>1</v>
      </c>
      <c r="L1413" s="109">
        <f>IF(编辑!T1413="","",编辑!T1413)</f>
        <v>1</v>
      </c>
      <c r="M1413" s="109">
        <f>IF(编辑!U1413="","",编辑!U1413)</f>
        <v>500</v>
      </c>
      <c r="N1413" s="109">
        <f>IF(编辑!V1413="","",编辑!V1413)</f>
        <v>3401</v>
      </c>
      <c r="O1413" s="109">
        <f>IF(编辑!X1413="","",编辑!X1413)</f>
        <v>1</v>
      </c>
      <c r="P1413" s="109">
        <f>IF(编辑!Y1413="","",编辑!Y1413)</f>
        <v>1</v>
      </c>
      <c r="Q1413" s="109">
        <f>IF(编辑!Z1413="","",编辑!Z1413)</f>
        <v>500</v>
      </c>
      <c r="R1413" s="109" t="str">
        <f>IF(编辑!AA1413="","",编辑!AA1413)</f>
        <v/>
      </c>
      <c r="S1413" s="109" t="str">
        <f>IF(编辑!AC1413="","",编辑!AC1413)</f>
        <v/>
      </c>
      <c r="T1413" s="109" t="str">
        <f>IF(编辑!AD1413="","",编辑!AD1413)</f>
        <v/>
      </c>
      <c r="U1413" s="109" t="str">
        <f>IF(编辑!AE1413="","",编辑!AE1413)</f>
        <v/>
      </c>
      <c r="V1413" s="109" t="str">
        <f>IF(编辑!AF1413="","",编辑!AF1413)</f>
        <v/>
      </c>
      <c r="W1413" s="109" t="str">
        <f>IF(编辑!AH1413="","",编辑!AH1413)</f>
        <v/>
      </c>
      <c r="X1413" s="109" t="str">
        <f>IF(编辑!AI1413="","",编辑!AI1413)</f>
        <v/>
      </c>
      <c r="Y1413" s="109" t="str">
        <f>IF(编辑!AJ1413="","",编辑!AJ1413)</f>
        <v/>
      </c>
      <c r="Z1413" s="109" t="str">
        <f>IF(编辑!AK1413="","",编辑!AK1413)</f>
        <v/>
      </c>
      <c r="AA1413" s="109" t="str">
        <f>IF(编辑!AM1413="","",编辑!AM1413)</f>
        <v/>
      </c>
      <c r="AB1413" s="109" t="str">
        <f>IF(编辑!AN1413="","",编辑!AN1413)</f>
        <v/>
      </c>
      <c r="AC1413" s="111" t="str">
        <f>IF(编辑!AO1413="","",编辑!AO1413)</f>
        <v/>
      </c>
    </row>
    <row r="1414" spans="1:29">
      <c r="A1414" s="109">
        <f>IF(编辑!A1414="","",编辑!A1414)</f>
        <v>140681</v>
      </c>
      <c r="B1414" s="109" t="str">
        <f>IF(编辑!B1414="","",编辑!B1414)</f>
        <v>通缉任务</v>
      </c>
      <c r="C1414" s="109">
        <f>IF(编辑!I1414="","",编辑!I1414)</f>
        <v>150</v>
      </c>
      <c r="D1414" s="109">
        <f>IF(编辑!J1414="","",编辑!J1414)</f>
        <v>0</v>
      </c>
      <c r="E1414" s="109" t="str">
        <f>IF(编辑!K1414="","",编辑!K1414)</f>
        <v/>
      </c>
      <c r="F1414" s="109">
        <f>IF(编辑!L1414="","",编辑!L1414)</f>
        <v>3001</v>
      </c>
      <c r="G1414" s="109">
        <f>IF(编辑!N1414="","",编辑!N1414)</f>
        <v>1</v>
      </c>
      <c r="H1414" s="109">
        <f>IF(编辑!O1414="","",编辑!O1414)</f>
        <v>1</v>
      </c>
      <c r="I1414" s="109">
        <f>IF(编辑!P1414="","",编辑!P1414)</f>
        <v>500</v>
      </c>
      <c r="J1414" s="109">
        <f>IF(编辑!Q1414="","",编辑!Q1414)</f>
        <v>3101</v>
      </c>
      <c r="K1414" s="109">
        <f>IF(编辑!S1414="","",编辑!S1414)</f>
        <v>1</v>
      </c>
      <c r="L1414" s="109">
        <f>IF(编辑!T1414="","",编辑!T1414)</f>
        <v>1</v>
      </c>
      <c r="M1414" s="109">
        <f>IF(编辑!U1414="","",编辑!U1414)</f>
        <v>500</v>
      </c>
      <c r="N1414" s="109">
        <f>IF(编辑!V1414="","",编辑!V1414)</f>
        <v>3401</v>
      </c>
      <c r="O1414" s="109">
        <f>IF(编辑!X1414="","",编辑!X1414)</f>
        <v>1</v>
      </c>
      <c r="P1414" s="109">
        <f>IF(编辑!Y1414="","",编辑!Y1414)</f>
        <v>1</v>
      </c>
      <c r="Q1414" s="109">
        <f>IF(编辑!Z1414="","",编辑!Z1414)</f>
        <v>500</v>
      </c>
      <c r="R1414" s="109" t="str">
        <f>IF(编辑!AA1414="","",编辑!AA1414)</f>
        <v/>
      </c>
      <c r="S1414" s="109" t="str">
        <f>IF(编辑!AC1414="","",编辑!AC1414)</f>
        <v/>
      </c>
      <c r="T1414" s="109" t="str">
        <f>IF(编辑!AD1414="","",编辑!AD1414)</f>
        <v/>
      </c>
      <c r="U1414" s="109" t="str">
        <f>IF(编辑!AE1414="","",编辑!AE1414)</f>
        <v/>
      </c>
      <c r="V1414" s="109" t="str">
        <f>IF(编辑!AF1414="","",编辑!AF1414)</f>
        <v/>
      </c>
      <c r="W1414" s="109" t="str">
        <f>IF(编辑!AH1414="","",编辑!AH1414)</f>
        <v/>
      </c>
      <c r="X1414" s="109" t="str">
        <f>IF(编辑!AI1414="","",编辑!AI1414)</f>
        <v/>
      </c>
      <c r="Y1414" s="109" t="str">
        <f>IF(编辑!AJ1414="","",编辑!AJ1414)</f>
        <v/>
      </c>
      <c r="Z1414" s="109" t="str">
        <f>IF(编辑!AK1414="","",编辑!AK1414)</f>
        <v/>
      </c>
      <c r="AA1414" s="109" t="str">
        <f>IF(编辑!AM1414="","",编辑!AM1414)</f>
        <v/>
      </c>
      <c r="AB1414" s="109" t="str">
        <f>IF(编辑!AN1414="","",编辑!AN1414)</f>
        <v/>
      </c>
      <c r="AC1414" s="111" t="str">
        <f>IF(编辑!AO1414="","",编辑!AO1414)</f>
        <v/>
      </c>
    </row>
    <row r="1415" spans="1:29">
      <c r="A1415" s="109">
        <f>IF(编辑!A1415="","",编辑!A1415)</f>
        <v>140682</v>
      </c>
      <c r="B1415" s="109" t="str">
        <f>IF(编辑!B1415="","",编辑!B1415)</f>
        <v>通缉任务</v>
      </c>
      <c r="C1415" s="109">
        <f>IF(编辑!I1415="","",编辑!I1415)</f>
        <v>150</v>
      </c>
      <c r="D1415" s="109">
        <f>IF(编辑!J1415="","",编辑!J1415)</f>
        <v>0</v>
      </c>
      <c r="E1415" s="109" t="str">
        <f>IF(编辑!K1415="","",编辑!K1415)</f>
        <v/>
      </c>
      <c r="F1415" s="109">
        <f>IF(编辑!L1415="","",编辑!L1415)</f>
        <v>3001</v>
      </c>
      <c r="G1415" s="109">
        <f>IF(编辑!N1415="","",编辑!N1415)</f>
        <v>1</v>
      </c>
      <c r="H1415" s="109">
        <f>IF(编辑!O1415="","",编辑!O1415)</f>
        <v>1</v>
      </c>
      <c r="I1415" s="109">
        <f>IF(编辑!P1415="","",编辑!P1415)</f>
        <v>500</v>
      </c>
      <c r="J1415" s="109">
        <f>IF(编辑!Q1415="","",编辑!Q1415)</f>
        <v>3101</v>
      </c>
      <c r="K1415" s="109">
        <f>IF(编辑!S1415="","",编辑!S1415)</f>
        <v>1</v>
      </c>
      <c r="L1415" s="109">
        <f>IF(编辑!T1415="","",编辑!T1415)</f>
        <v>1</v>
      </c>
      <c r="M1415" s="109">
        <f>IF(编辑!U1415="","",编辑!U1415)</f>
        <v>500</v>
      </c>
      <c r="N1415" s="109">
        <f>IF(编辑!V1415="","",编辑!V1415)</f>
        <v>3401</v>
      </c>
      <c r="O1415" s="109">
        <f>IF(编辑!X1415="","",编辑!X1415)</f>
        <v>1</v>
      </c>
      <c r="P1415" s="109">
        <f>IF(编辑!Y1415="","",编辑!Y1415)</f>
        <v>1</v>
      </c>
      <c r="Q1415" s="109">
        <f>IF(编辑!Z1415="","",编辑!Z1415)</f>
        <v>500</v>
      </c>
      <c r="R1415" s="109" t="str">
        <f>IF(编辑!AA1415="","",编辑!AA1415)</f>
        <v/>
      </c>
      <c r="S1415" s="109" t="str">
        <f>IF(编辑!AC1415="","",编辑!AC1415)</f>
        <v/>
      </c>
      <c r="T1415" s="109" t="str">
        <f>IF(编辑!AD1415="","",编辑!AD1415)</f>
        <v/>
      </c>
      <c r="U1415" s="109" t="str">
        <f>IF(编辑!AE1415="","",编辑!AE1415)</f>
        <v/>
      </c>
      <c r="V1415" s="109" t="str">
        <f>IF(编辑!AF1415="","",编辑!AF1415)</f>
        <v/>
      </c>
      <c r="W1415" s="109" t="str">
        <f>IF(编辑!AH1415="","",编辑!AH1415)</f>
        <v/>
      </c>
      <c r="X1415" s="109" t="str">
        <f>IF(编辑!AI1415="","",编辑!AI1415)</f>
        <v/>
      </c>
      <c r="Y1415" s="109" t="str">
        <f>IF(编辑!AJ1415="","",编辑!AJ1415)</f>
        <v/>
      </c>
      <c r="Z1415" s="109" t="str">
        <f>IF(编辑!AK1415="","",编辑!AK1415)</f>
        <v/>
      </c>
      <c r="AA1415" s="109" t="str">
        <f>IF(编辑!AM1415="","",编辑!AM1415)</f>
        <v/>
      </c>
      <c r="AB1415" s="109" t="str">
        <f>IF(编辑!AN1415="","",编辑!AN1415)</f>
        <v/>
      </c>
      <c r="AC1415" s="111" t="str">
        <f>IF(编辑!AO1415="","",编辑!AO1415)</f>
        <v/>
      </c>
    </row>
    <row r="1416" spans="1:29">
      <c r="A1416" s="109">
        <f>IF(编辑!A1416="","",编辑!A1416)</f>
        <v>140683</v>
      </c>
      <c r="B1416" s="109" t="str">
        <f>IF(编辑!B1416="","",编辑!B1416)</f>
        <v>通缉任务</v>
      </c>
      <c r="C1416" s="109">
        <f>IF(编辑!I1416="","",编辑!I1416)</f>
        <v>150</v>
      </c>
      <c r="D1416" s="109">
        <f>IF(编辑!J1416="","",编辑!J1416)</f>
        <v>0</v>
      </c>
      <c r="E1416" s="109" t="str">
        <f>IF(编辑!K1416="","",编辑!K1416)</f>
        <v/>
      </c>
      <c r="F1416" s="109">
        <f>IF(编辑!L1416="","",编辑!L1416)</f>
        <v>3001</v>
      </c>
      <c r="G1416" s="109">
        <f>IF(编辑!N1416="","",编辑!N1416)</f>
        <v>1</v>
      </c>
      <c r="H1416" s="109">
        <f>IF(编辑!O1416="","",编辑!O1416)</f>
        <v>1</v>
      </c>
      <c r="I1416" s="109">
        <f>IF(编辑!P1416="","",编辑!P1416)</f>
        <v>500</v>
      </c>
      <c r="J1416" s="109">
        <f>IF(编辑!Q1416="","",编辑!Q1416)</f>
        <v>3101</v>
      </c>
      <c r="K1416" s="109">
        <f>IF(编辑!S1416="","",编辑!S1416)</f>
        <v>1</v>
      </c>
      <c r="L1416" s="109">
        <f>IF(编辑!T1416="","",编辑!T1416)</f>
        <v>1</v>
      </c>
      <c r="M1416" s="109">
        <f>IF(编辑!U1416="","",编辑!U1416)</f>
        <v>500</v>
      </c>
      <c r="N1416" s="109">
        <f>IF(编辑!V1416="","",编辑!V1416)</f>
        <v>3401</v>
      </c>
      <c r="O1416" s="109">
        <f>IF(编辑!X1416="","",编辑!X1416)</f>
        <v>1</v>
      </c>
      <c r="P1416" s="109">
        <f>IF(编辑!Y1416="","",编辑!Y1416)</f>
        <v>1</v>
      </c>
      <c r="Q1416" s="109">
        <f>IF(编辑!Z1416="","",编辑!Z1416)</f>
        <v>500</v>
      </c>
      <c r="R1416" s="109" t="str">
        <f>IF(编辑!AA1416="","",编辑!AA1416)</f>
        <v/>
      </c>
      <c r="S1416" s="109" t="str">
        <f>IF(编辑!AC1416="","",编辑!AC1416)</f>
        <v/>
      </c>
      <c r="T1416" s="109" t="str">
        <f>IF(编辑!AD1416="","",编辑!AD1416)</f>
        <v/>
      </c>
      <c r="U1416" s="109" t="str">
        <f>IF(编辑!AE1416="","",编辑!AE1416)</f>
        <v/>
      </c>
      <c r="V1416" s="109" t="str">
        <f>IF(编辑!AF1416="","",编辑!AF1416)</f>
        <v/>
      </c>
      <c r="W1416" s="109" t="str">
        <f>IF(编辑!AH1416="","",编辑!AH1416)</f>
        <v/>
      </c>
      <c r="X1416" s="109" t="str">
        <f>IF(编辑!AI1416="","",编辑!AI1416)</f>
        <v/>
      </c>
      <c r="Y1416" s="109" t="str">
        <f>IF(编辑!AJ1416="","",编辑!AJ1416)</f>
        <v/>
      </c>
      <c r="Z1416" s="109" t="str">
        <f>IF(编辑!AK1416="","",编辑!AK1416)</f>
        <v/>
      </c>
      <c r="AA1416" s="109" t="str">
        <f>IF(编辑!AM1416="","",编辑!AM1416)</f>
        <v/>
      </c>
      <c r="AB1416" s="109" t="str">
        <f>IF(编辑!AN1416="","",编辑!AN1416)</f>
        <v/>
      </c>
      <c r="AC1416" s="111" t="str">
        <f>IF(编辑!AO1416="","",编辑!AO1416)</f>
        <v/>
      </c>
    </row>
    <row r="1417" spans="1:29">
      <c r="A1417" s="109">
        <f>IF(编辑!A1417="","",编辑!A1417)</f>
        <v>140684</v>
      </c>
      <c r="B1417" s="109" t="str">
        <f>IF(编辑!B1417="","",编辑!B1417)</f>
        <v>通缉任务</v>
      </c>
      <c r="C1417" s="109">
        <f>IF(编辑!I1417="","",编辑!I1417)</f>
        <v>150</v>
      </c>
      <c r="D1417" s="109">
        <f>IF(编辑!J1417="","",编辑!J1417)</f>
        <v>0</v>
      </c>
      <c r="E1417" s="109" t="str">
        <f>IF(编辑!K1417="","",编辑!K1417)</f>
        <v/>
      </c>
      <c r="F1417" s="109">
        <f>IF(编辑!L1417="","",编辑!L1417)</f>
        <v>3001</v>
      </c>
      <c r="G1417" s="109">
        <f>IF(编辑!N1417="","",编辑!N1417)</f>
        <v>1</v>
      </c>
      <c r="H1417" s="109">
        <f>IF(编辑!O1417="","",编辑!O1417)</f>
        <v>1</v>
      </c>
      <c r="I1417" s="109">
        <f>IF(编辑!P1417="","",编辑!P1417)</f>
        <v>500</v>
      </c>
      <c r="J1417" s="109">
        <f>IF(编辑!Q1417="","",编辑!Q1417)</f>
        <v>3101</v>
      </c>
      <c r="K1417" s="109">
        <f>IF(编辑!S1417="","",编辑!S1417)</f>
        <v>1</v>
      </c>
      <c r="L1417" s="109">
        <f>IF(编辑!T1417="","",编辑!T1417)</f>
        <v>1</v>
      </c>
      <c r="M1417" s="109">
        <f>IF(编辑!U1417="","",编辑!U1417)</f>
        <v>500</v>
      </c>
      <c r="N1417" s="109">
        <f>IF(编辑!V1417="","",编辑!V1417)</f>
        <v>3401</v>
      </c>
      <c r="O1417" s="109">
        <f>IF(编辑!X1417="","",编辑!X1417)</f>
        <v>1</v>
      </c>
      <c r="P1417" s="109">
        <f>IF(编辑!Y1417="","",编辑!Y1417)</f>
        <v>1</v>
      </c>
      <c r="Q1417" s="109">
        <f>IF(编辑!Z1417="","",编辑!Z1417)</f>
        <v>500</v>
      </c>
      <c r="R1417" s="109" t="str">
        <f>IF(编辑!AA1417="","",编辑!AA1417)</f>
        <v/>
      </c>
      <c r="S1417" s="109" t="str">
        <f>IF(编辑!AC1417="","",编辑!AC1417)</f>
        <v/>
      </c>
      <c r="T1417" s="109" t="str">
        <f>IF(编辑!AD1417="","",编辑!AD1417)</f>
        <v/>
      </c>
      <c r="U1417" s="109" t="str">
        <f>IF(编辑!AE1417="","",编辑!AE1417)</f>
        <v/>
      </c>
      <c r="V1417" s="109" t="str">
        <f>IF(编辑!AF1417="","",编辑!AF1417)</f>
        <v/>
      </c>
      <c r="W1417" s="109" t="str">
        <f>IF(编辑!AH1417="","",编辑!AH1417)</f>
        <v/>
      </c>
      <c r="X1417" s="109" t="str">
        <f>IF(编辑!AI1417="","",编辑!AI1417)</f>
        <v/>
      </c>
      <c r="Y1417" s="109" t="str">
        <f>IF(编辑!AJ1417="","",编辑!AJ1417)</f>
        <v/>
      </c>
      <c r="Z1417" s="109" t="str">
        <f>IF(编辑!AK1417="","",编辑!AK1417)</f>
        <v/>
      </c>
      <c r="AA1417" s="109" t="str">
        <f>IF(编辑!AM1417="","",编辑!AM1417)</f>
        <v/>
      </c>
      <c r="AB1417" s="109" t="str">
        <f>IF(编辑!AN1417="","",编辑!AN1417)</f>
        <v/>
      </c>
      <c r="AC1417" s="111" t="str">
        <f>IF(编辑!AO1417="","",编辑!AO1417)</f>
        <v/>
      </c>
    </row>
    <row r="1418" spans="1:29">
      <c r="A1418" s="109">
        <f>IF(编辑!A1418="","",编辑!A1418)</f>
        <v>140685</v>
      </c>
      <c r="B1418" s="109" t="str">
        <f>IF(编辑!B1418="","",编辑!B1418)</f>
        <v>通缉任务</v>
      </c>
      <c r="C1418" s="109">
        <f>IF(编辑!I1418="","",编辑!I1418)</f>
        <v>150</v>
      </c>
      <c r="D1418" s="109">
        <f>IF(编辑!J1418="","",编辑!J1418)</f>
        <v>0</v>
      </c>
      <c r="E1418" s="109" t="str">
        <f>IF(编辑!K1418="","",编辑!K1418)</f>
        <v/>
      </c>
      <c r="F1418" s="109">
        <f>IF(编辑!L1418="","",编辑!L1418)</f>
        <v>3001</v>
      </c>
      <c r="G1418" s="109">
        <f>IF(编辑!N1418="","",编辑!N1418)</f>
        <v>1</v>
      </c>
      <c r="H1418" s="109">
        <f>IF(编辑!O1418="","",编辑!O1418)</f>
        <v>1</v>
      </c>
      <c r="I1418" s="109">
        <f>IF(编辑!P1418="","",编辑!P1418)</f>
        <v>500</v>
      </c>
      <c r="J1418" s="109">
        <f>IF(编辑!Q1418="","",编辑!Q1418)</f>
        <v>3101</v>
      </c>
      <c r="K1418" s="109">
        <f>IF(编辑!S1418="","",编辑!S1418)</f>
        <v>1</v>
      </c>
      <c r="L1418" s="109">
        <f>IF(编辑!T1418="","",编辑!T1418)</f>
        <v>1</v>
      </c>
      <c r="M1418" s="109">
        <f>IF(编辑!U1418="","",编辑!U1418)</f>
        <v>500</v>
      </c>
      <c r="N1418" s="109">
        <f>IF(编辑!V1418="","",编辑!V1418)</f>
        <v>3401</v>
      </c>
      <c r="O1418" s="109">
        <f>IF(编辑!X1418="","",编辑!X1418)</f>
        <v>1</v>
      </c>
      <c r="P1418" s="109">
        <f>IF(编辑!Y1418="","",编辑!Y1418)</f>
        <v>1</v>
      </c>
      <c r="Q1418" s="109">
        <f>IF(编辑!Z1418="","",编辑!Z1418)</f>
        <v>500</v>
      </c>
      <c r="R1418" s="109" t="str">
        <f>IF(编辑!AA1418="","",编辑!AA1418)</f>
        <v/>
      </c>
      <c r="S1418" s="109" t="str">
        <f>IF(编辑!AC1418="","",编辑!AC1418)</f>
        <v/>
      </c>
      <c r="T1418" s="109" t="str">
        <f>IF(编辑!AD1418="","",编辑!AD1418)</f>
        <v/>
      </c>
      <c r="U1418" s="109" t="str">
        <f>IF(编辑!AE1418="","",编辑!AE1418)</f>
        <v/>
      </c>
      <c r="V1418" s="109" t="str">
        <f>IF(编辑!AF1418="","",编辑!AF1418)</f>
        <v/>
      </c>
      <c r="W1418" s="109" t="str">
        <f>IF(编辑!AH1418="","",编辑!AH1418)</f>
        <v/>
      </c>
      <c r="X1418" s="109" t="str">
        <f>IF(编辑!AI1418="","",编辑!AI1418)</f>
        <v/>
      </c>
      <c r="Y1418" s="109" t="str">
        <f>IF(编辑!AJ1418="","",编辑!AJ1418)</f>
        <v/>
      </c>
      <c r="Z1418" s="109" t="str">
        <f>IF(编辑!AK1418="","",编辑!AK1418)</f>
        <v/>
      </c>
      <c r="AA1418" s="109" t="str">
        <f>IF(编辑!AM1418="","",编辑!AM1418)</f>
        <v/>
      </c>
      <c r="AB1418" s="109" t="str">
        <f>IF(编辑!AN1418="","",编辑!AN1418)</f>
        <v/>
      </c>
      <c r="AC1418" s="111" t="str">
        <f>IF(编辑!AO1418="","",编辑!AO1418)</f>
        <v/>
      </c>
    </row>
    <row r="1419" spans="1:29">
      <c r="A1419" s="109">
        <f>IF(编辑!A1419="","",编辑!A1419)</f>
        <v>140686</v>
      </c>
      <c r="B1419" s="109" t="str">
        <f>IF(编辑!B1419="","",编辑!B1419)</f>
        <v>通缉任务</v>
      </c>
      <c r="C1419" s="109">
        <f>IF(编辑!I1419="","",编辑!I1419)</f>
        <v>150</v>
      </c>
      <c r="D1419" s="109">
        <f>IF(编辑!J1419="","",编辑!J1419)</f>
        <v>0</v>
      </c>
      <c r="E1419" s="109" t="str">
        <f>IF(编辑!K1419="","",编辑!K1419)</f>
        <v/>
      </c>
      <c r="F1419" s="109">
        <f>IF(编辑!L1419="","",编辑!L1419)</f>
        <v>3001</v>
      </c>
      <c r="G1419" s="109">
        <f>IF(编辑!N1419="","",编辑!N1419)</f>
        <v>1</v>
      </c>
      <c r="H1419" s="109">
        <f>IF(编辑!O1419="","",编辑!O1419)</f>
        <v>1</v>
      </c>
      <c r="I1419" s="109">
        <f>IF(编辑!P1419="","",编辑!P1419)</f>
        <v>500</v>
      </c>
      <c r="J1419" s="109">
        <f>IF(编辑!Q1419="","",编辑!Q1419)</f>
        <v>3101</v>
      </c>
      <c r="K1419" s="109">
        <f>IF(编辑!S1419="","",编辑!S1419)</f>
        <v>1</v>
      </c>
      <c r="L1419" s="109">
        <f>IF(编辑!T1419="","",编辑!T1419)</f>
        <v>1</v>
      </c>
      <c r="M1419" s="109">
        <f>IF(编辑!U1419="","",编辑!U1419)</f>
        <v>500</v>
      </c>
      <c r="N1419" s="109">
        <f>IF(编辑!V1419="","",编辑!V1419)</f>
        <v>3401</v>
      </c>
      <c r="O1419" s="109">
        <f>IF(编辑!X1419="","",编辑!X1419)</f>
        <v>1</v>
      </c>
      <c r="P1419" s="109">
        <f>IF(编辑!Y1419="","",编辑!Y1419)</f>
        <v>1</v>
      </c>
      <c r="Q1419" s="109">
        <f>IF(编辑!Z1419="","",编辑!Z1419)</f>
        <v>500</v>
      </c>
      <c r="R1419" s="109" t="str">
        <f>IF(编辑!AA1419="","",编辑!AA1419)</f>
        <v/>
      </c>
      <c r="S1419" s="109" t="str">
        <f>IF(编辑!AC1419="","",编辑!AC1419)</f>
        <v/>
      </c>
      <c r="T1419" s="109" t="str">
        <f>IF(编辑!AD1419="","",编辑!AD1419)</f>
        <v/>
      </c>
      <c r="U1419" s="109" t="str">
        <f>IF(编辑!AE1419="","",编辑!AE1419)</f>
        <v/>
      </c>
      <c r="V1419" s="109" t="str">
        <f>IF(编辑!AF1419="","",编辑!AF1419)</f>
        <v/>
      </c>
      <c r="W1419" s="109" t="str">
        <f>IF(编辑!AH1419="","",编辑!AH1419)</f>
        <v/>
      </c>
      <c r="X1419" s="109" t="str">
        <f>IF(编辑!AI1419="","",编辑!AI1419)</f>
        <v/>
      </c>
      <c r="Y1419" s="109" t="str">
        <f>IF(编辑!AJ1419="","",编辑!AJ1419)</f>
        <v/>
      </c>
      <c r="Z1419" s="109" t="str">
        <f>IF(编辑!AK1419="","",编辑!AK1419)</f>
        <v/>
      </c>
      <c r="AA1419" s="109" t="str">
        <f>IF(编辑!AM1419="","",编辑!AM1419)</f>
        <v/>
      </c>
      <c r="AB1419" s="109" t="str">
        <f>IF(编辑!AN1419="","",编辑!AN1419)</f>
        <v/>
      </c>
      <c r="AC1419" s="111" t="str">
        <f>IF(编辑!AO1419="","",编辑!AO1419)</f>
        <v/>
      </c>
    </row>
    <row r="1420" spans="1:29">
      <c r="A1420" s="109">
        <f>IF(编辑!A1420="","",编辑!A1420)</f>
        <v>140687</v>
      </c>
      <c r="B1420" s="109" t="str">
        <f>IF(编辑!B1420="","",编辑!B1420)</f>
        <v>通缉任务</v>
      </c>
      <c r="C1420" s="109">
        <f>IF(编辑!I1420="","",编辑!I1420)</f>
        <v>150</v>
      </c>
      <c r="D1420" s="109">
        <f>IF(编辑!J1420="","",编辑!J1420)</f>
        <v>0</v>
      </c>
      <c r="E1420" s="109" t="str">
        <f>IF(编辑!K1420="","",编辑!K1420)</f>
        <v/>
      </c>
      <c r="F1420" s="109">
        <f>IF(编辑!L1420="","",编辑!L1420)</f>
        <v>3001</v>
      </c>
      <c r="G1420" s="109">
        <f>IF(编辑!N1420="","",编辑!N1420)</f>
        <v>1</v>
      </c>
      <c r="H1420" s="109">
        <f>IF(编辑!O1420="","",编辑!O1420)</f>
        <v>1</v>
      </c>
      <c r="I1420" s="109">
        <f>IF(编辑!P1420="","",编辑!P1420)</f>
        <v>500</v>
      </c>
      <c r="J1420" s="109">
        <f>IF(编辑!Q1420="","",编辑!Q1420)</f>
        <v>3101</v>
      </c>
      <c r="K1420" s="109">
        <f>IF(编辑!S1420="","",编辑!S1420)</f>
        <v>1</v>
      </c>
      <c r="L1420" s="109">
        <f>IF(编辑!T1420="","",编辑!T1420)</f>
        <v>1</v>
      </c>
      <c r="M1420" s="109">
        <f>IF(编辑!U1420="","",编辑!U1420)</f>
        <v>500</v>
      </c>
      <c r="N1420" s="109">
        <f>IF(编辑!V1420="","",编辑!V1420)</f>
        <v>3401</v>
      </c>
      <c r="O1420" s="109">
        <f>IF(编辑!X1420="","",编辑!X1420)</f>
        <v>1</v>
      </c>
      <c r="P1420" s="109">
        <f>IF(编辑!Y1420="","",编辑!Y1420)</f>
        <v>1</v>
      </c>
      <c r="Q1420" s="109">
        <f>IF(编辑!Z1420="","",编辑!Z1420)</f>
        <v>500</v>
      </c>
      <c r="R1420" s="109" t="str">
        <f>IF(编辑!AA1420="","",编辑!AA1420)</f>
        <v/>
      </c>
      <c r="S1420" s="109" t="str">
        <f>IF(编辑!AC1420="","",编辑!AC1420)</f>
        <v/>
      </c>
      <c r="T1420" s="109" t="str">
        <f>IF(编辑!AD1420="","",编辑!AD1420)</f>
        <v/>
      </c>
      <c r="U1420" s="109" t="str">
        <f>IF(编辑!AE1420="","",编辑!AE1420)</f>
        <v/>
      </c>
      <c r="V1420" s="109" t="str">
        <f>IF(编辑!AF1420="","",编辑!AF1420)</f>
        <v/>
      </c>
      <c r="W1420" s="109" t="str">
        <f>IF(编辑!AH1420="","",编辑!AH1420)</f>
        <v/>
      </c>
      <c r="X1420" s="109" t="str">
        <f>IF(编辑!AI1420="","",编辑!AI1420)</f>
        <v/>
      </c>
      <c r="Y1420" s="109" t="str">
        <f>IF(编辑!AJ1420="","",编辑!AJ1420)</f>
        <v/>
      </c>
      <c r="Z1420" s="109" t="str">
        <f>IF(编辑!AK1420="","",编辑!AK1420)</f>
        <v/>
      </c>
      <c r="AA1420" s="109" t="str">
        <f>IF(编辑!AM1420="","",编辑!AM1420)</f>
        <v/>
      </c>
      <c r="AB1420" s="109" t="str">
        <f>IF(编辑!AN1420="","",编辑!AN1420)</f>
        <v/>
      </c>
      <c r="AC1420" s="111" t="str">
        <f>IF(编辑!AO1420="","",编辑!AO1420)</f>
        <v/>
      </c>
    </row>
    <row r="1421" spans="1:29">
      <c r="A1421" s="109">
        <f>IF(编辑!A1421="","",编辑!A1421)</f>
        <v>140688</v>
      </c>
      <c r="B1421" s="109" t="str">
        <f>IF(编辑!B1421="","",编辑!B1421)</f>
        <v>通缉任务</v>
      </c>
      <c r="C1421" s="109">
        <f>IF(编辑!I1421="","",编辑!I1421)</f>
        <v>150</v>
      </c>
      <c r="D1421" s="109">
        <f>IF(编辑!J1421="","",编辑!J1421)</f>
        <v>0</v>
      </c>
      <c r="E1421" s="109" t="str">
        <f>IF(编辑!K1421="","",编辑!K1421)</f>
        <v/>
      </c>
      <c r="F1421" s="109">
        <f>IF(编辑!L1421="","",编辑!L1421)</f>
        <v>3001</v>
      </c>
      <c r="G1421" s="109">
        <f>IF(编辑!N1421="","",编辑!N1421)</f>
        <v>1</v>
      </c>
      <c r="H1421" s="109">
        <f>IF(编辑!O1421="","",编辑!O1421)</f>
        <v>1</v>
      </c>
      <c r="I1421" s="109">
        <f>IF(编辑!P1421="","",编辑!P1421)</f>
        <v>500</v>
      </c>
      <c r="J1421" s="109">
        <f>IF(编辑!Q1421="","",编辑!Q1421)</f>
        <v>3101</v>
      </c>
      <c r="K1421" s="109">
        <f>IF(编辑!S1421="","",编辑!S1421)</f>
        <v>1</v>
      </c>
      <c r="L1421" s="109">
        <f>IF(编辑!T1421="","",编辑!T1421)</f>
        <v>1</v>
      </c>
      <c r="M1421" s="109">
        <f>IF(编辑!U1421="","",编辑!U1421)</f>
        <v>500</v>
      </c>
      <c r="N1421" s="109">
        <f>IF(编辑!V1421="","",编辑!V1421)</f>
        <v>3401</v>
      </c>
      <c r="O1421" s="109">
        <f>IF(编辑!X1421="","",编辑!X1421)</f>
        <v>1</v>
      </c>
      <c r="P1421" s="109">
        <f>IF(编辑!Y1421="","",编辑!Y1421)</f>
        <v>1</v>
      </c>
      <c r="Q1421" s="109">
        <f>IF(编辑!Z1421="","",编辑!Z1421)</f>
        <v>500</v>
      </c>
      <c r="R1421" s="109" t="str">
        <f>IF(编辑!AA1421="","",编辑!AA1421)</f>
        <v/>
      </c>
      <c r="S1421" s="109" t="str">
        <f>IF(编辑!AC1421="","",编辑!AC1421)</f>
        <v/>
      </c>
      <c r="T1421" s="109" t="str">
        <f>IF(编辑!AD1421="","",编辑!AD1421)</f>
        <v/>
      </c>
      <c r="U1421" s="109" t="str">
        <f>IF(编辑!AE1421="","",编辑!AE1421)</f>
        <v/>
      </c>
      <c r="V1421" s="109" t="str">
        <f>IF(编辑!AF1421="","",编辑!AF1421)</f>
        <v/>
      </c>
      <c r="W1421" s="109" t="str">
        <f>IF(编辑!AH1421="","",编辑!AH1421)</f>
        <v/>
      </c>
      <c r="X1421" s="109" t="str">
        <f>IF(编辑!AI1421="","",编辑!AI1421)</f>
        <v/>
      </c>
      <c r="Y1421" s="109" t="str">
        <f>IF(编辑!AJ1421="","",编辑!AJ1421)</f>
        <v/>
      </c>
      <c r="Z1421" s="109" t="str">
        <f>IF(编辑!AK1421="","",编辑!AK1421)</f>
        <v/>
      </c>
      <c r="AA1421" s="109" t="str">
        <f>IF(编辑!AM1421="","",编辑!AM1421)</f>
        <v/>
      </c>
      <c r="AB1421" s="109" t="str">
        <f>IF(编辑!AN1421="","",编辑!AN1421)</f>
        <v/>
      </c>
      <c r="AC1421" s="111" t="str">
        <f>IF(编辑!AO1421="","",编辑!AO1421)</f>
        <v/>
      </c>
    </row>
    <row r="1422" spans="1:29">
      <c r="A1422" s="109">
        <f>IF(编辑!A1422="","",编辑!A1422)</f>
        <v>140689</v>
      </c>
      <c r="B1422" s="109" t="str">
        <f>IF(编辑!B1422="","",编辑!B1422)</f>
        <v>通缉任务</v>
      </c>
      <c r="C1422" s="109">
        <f>IF(编辑!I1422="","",编辑!I1422)</f>
        <v>150</v>
      </c>
      <c r="D1422" s="109">
        <f>IF(编辑!J1422="","",编辑!J1422)</f>
        <v>0</v>
      </c>
      <c r="E1422" s="109" t="str">
        <f>IF(编辑!K1422="","",编辑!K1422)</f>
        <v/>
      </c>
      <c r="F1422" s="109">
        <f>IF(编辑!L1422="","",编辑!L1422)</f>
        <v>3001</v>
      </c>
      <c r="G1422" s="109">
        <f>IF(编辑!N1422="","",编辑!N1422)</f>
        <v>1</v>
      </c>
      <c r="H1422" s="109">
        <f>IF(编辑!O1422="","",编辑!O1422)</f>
        <v>1</v>
      </c>
      <c r="I1422" s="109">
        <f>IF(编辑!P1422="","",编辑!P1422)</f>
        <v>500</v>
      </c>
      <c r="J1422" s="109">
        <f>IF(编辑!Q1422="","",编辑!Q1422)</f>
        <v>3101</v>
      </c>
      <c r="K1422" s="109">
        <f>IF(编辑!S1422="","",编辑!S1422)</f>
        <v>1</v>
      </c>
      <c r="L1422" s="109">
        <f>IF(编辑!T1422="","",编辑!T1422)</f>
        <v>1</v>
      </c>
      <c r="M1422" s="109">
        <f>IF(编辑!U1422="","",编辑!U1422)</f>
        <v>500</v>
      </c>
      <c r="N1422" s="109">
        <f>IF(编辑!V1422="","",编辑!V1422)</f>
        <v>3401</v>
      </c>
      <c r="O1422" s="109">
        <f>IF(编辑!X1422="","",编辑!X1422)</f>
        <v>1</v>
      </c>
      <c r="P1422" s="109">
        <f>IF(编辑!Y1422="","",编辑!Y1422)</f>
        <v>1</v>
      </c>
      <c r="Q1422" s="109">
        <f>IF(编辑!Z1422="","",编辑!Z1422)</f>
        <v>500</v>
      </c>
      <c r="R1422" s="109" t="str">
        <f>IF(编辑!AA1422="","",编辑!AA1422)</f>
        <v/>
      </c>
      <c r="S1422" s="109" t="str">
        <f>IF(编辑!AC1422="","",编辑!AC1422)</f>
        <v/>
      </c>
      <c r="T1422" s="109" t="str">
        <f>IF(编辑!AD1422="","",编辑!AD1422)</f>
        <v/>
      </c>
      <c r="U1422" s="109" t="str">
        <f>IF(编辑!AE1422="","",编辑!AE1422)</f>
        <v/>
      </c>
      <c r="V1422" s="109" t="str">
        <f>IF(编辑!AF1422="","",编辑!AF1422)</f>
        <v/>
      </c>
      <c r="W1422" s="109" t="str">
        <f>IF(编辑!AH1422="","",编辑!AH1422)</f>
        <v/>
      </c>
      <c r="X1422" s="109" t="str">
        <f>IF(编辑!AI1422="","",编辑!AI1422)</f>
        <v/>
      </c>
      <c r="Y1422" s="109" t="str">
        <f>IF(编辑!AJ1422="","",编辑!AJ1422)</f>
        <v/>
      </c>
      <c r="Z1422" s="109" t="str">
        <f>IF(编辑!AK1422="","",编辑!AK1422)</f>
        <v/>
      </c>
      <c r="AA1422" s="109" t="str">
        <f>IF(编辑!AM1422="","",编辑!AM1422)</f>
        <v/>
      </c>
      <c r="AB1422" s="109" t="str">
        <f>IF(编辑!AN1422="","",编辑!AN1422)</f>
        <v/>
      </c>
      <c r="AC1422" s="111" t="str">
        <f>IF(编辑!AO1422="","",编辑!AO1422)</f>
        <v/>
      </c>
    </row>
    <row r="1423" spans="1:29">
      <c r="A1423" s="109">
        <f>IF(编辑!A1423="","",编辑!A1423)</f>
        <v>140690</v>
      </c>
      <c r="B1423" s="109" t="str">
        <f>IF(编辑!B1423="","",编辑!B1423)</f>
        <v>通缉任务</v>
      </c>
      <c r="C1423" s="109">
        <f>IF(编辑!I1423="","",编辑!I1423)</f>
        <v>150</v>
      </c>
      <c r="D1423" s="109">
        <f>IF(编辑!J1423="","",编辑!J1423)</f>
        <v>0</v>
      </c>
      <c r="E1423" s="109" t="str">
        <f>IF(编辑!K1423="","",编辑!K1423)</f>
        <v/>
      </c>
      <c r="F1423" s="109">
        <f>IF(编辑!L1423="","",编辑!L1423)</f>
        <v>3001</v>
      </c>
      <c r="G1423" s="109">
        <f>IF(编辑!N1423="","",编辑!N1423)</f>
        <v>1</v>
      </c>
      <c r="H1423" s="109">
        <f>IF(编辑!O1423="","",编辑!O1423)</f>
        <v>1</v>
      </c>
      <c r="I1423" s="109">
        <f>IF(编辑!P1423="","",编辑!P1423)</f>
        <v>500</v>
      </c>
      <c r="J1423" s="109">
        <f>IF(编辑!Q1423="","",编辑!Q1423)</f>
        <v>3101</v>
      </c>
      <c r="K1423" s="109">
        <f>IF(编辑!S1423="","",编辑!S1423)</f>
        <v>1</v>
      </c>
      <c r="L1423" s="109">
        <f>IF(编辑!T1423="","",编辑!T1423)</f>
        <v>1</v>
      </c>
      <c r="M1423" s="109">
        <f>IF(编辑!U1423="","",编辑!U1423)</f>
        <v>500</v>
      </c>
      <c r="N1423" s="109">
        <f>IF(编辑!V1423="","",编辑!V1423)</f>
        <v>3401</v>
      </c>
      <c r="O1423" s="109">
        <f>IF(编辑!X1423="","",编辑!X1423)</f>
        <v>1</v>
      </c>
      <c r="P1423" s="109">
        <f>IF(编辑!Y1423="","",编辑!Y1423)</f>
        <v>1</v>
      </c>
      <c r="Q1423" s="109">
        <f>IF(编辑!Z1423="","",编辑!Z1423)</f>
        <v>500</v>
      </c>
      <c r="R1423" s="109" t="str">
        <f>IF(编辑!AA1423="","",编辑!AA1423)</f>
        <v/>
      </c>
      <c r="S1423" s="109" t="str">
        <f>IF(编辑!AC1423="","",编辑!AC1423)</f>
        <v/>
      </c>
      <c r="T1423" s="109" t="str">
        <f>IF(编辑!AD1423="","",编辑!AD1423)</f>
        <v/>
      </c>
      <c r="U1423" s="109" t="str">
        <f>IF(编辑!AE1423="","",编辑!AE1423)</f>
        <v/>
      </c>
      <c r="V1423" s="109" t="str">
        <f>IF(编辑!AF1423="","",编辑!AF1423)</f>
        <v/>
      </c>
      <c r="W1423" s="109" t="str">
        <f>IF(编辑!AH1423="","",编辑!AH1423)</f>
        <v/>
      </c>
      <c r="X1423" s="109" t="str">
        <f>IF(编辑!AI1423="","",编辑!AI1423)</f>
        <v/>
      </c>
      <c r="Y1423" s="109" t="str">
        <f>IF(编辑!AJ1423="","",编辑!AJ1423)</f>
        <v/>
      </c>
      <c r="Z1423" s="109" t="str">
        <f>IF(编辑!AK1423="","",编辑!AK1423)</f>
        <v/>
      </c>
      <c r="AA1423" s="109" t="str">
        <f>IF(编辑!AM1423="","",编辑!AM1423)</f>
        <v/>
      </c>
      <c r="AB1423" s="109" t="str">
        <f>IF(编辑!AN1423="","",编辑!AN1423)</f>
        <v/>
      </c>
      <c r="AC1423" s="111" t="str">
        <f>IF(编辑!AO1423="","",编辑!AO1423)</f>
        <v/>
      </c>
    </row>
    <row r="1424" spans="1:29">
      <c r="A1424" s="109">
        <f>IF(编辑!A1424="","",编辑!A1424)</f>
        <v>140691</v>
      </c>
      <c r="B1424" s="109" t="str">
        <f>IF(编辑!B1424="","",编辑!B1424)</f>
        <v>通缉任务</v>
      </c>
      <c r="C1424" s="109">
        <f>IF(编辑!I1424="","",编辑!I1424)</f>
        <v>230</v>
      </c>
      <c r="D1424" s="109">
        <f>IF(编辑!J1424="","",编辑!J1424)</f>
        <v>0</v>
      </c>
      <c r="E1424" s="109" t="str">
        <f>IF(编辑!K1424="","",编辑!K1424)</f>
        <v/>
      </c>
      <c r="F1424" s="109">
        <f>IF(编辑!L1424="","",编辑!L1424)</f>
        <v>3002</v>
      </c>
      <c r="G1424" s="109">
        <f>IF(编辑!N1424="","",编辑!N1424)</f>
        <v>1</v>
      </c>
      <c r="H1424" s="109">
        <f>IF(编辑!O1424="","",编辑!O1424)</f>
        <v>1</v>
      </c>
      <c r="I1424" s="109">
        <f>IF(编辑!P1424="","",编辑!P1424)</f>
        <v>300</v>
      </c>
      <c r="J1424" s="109">
        <f>IF(编辑!Q1424="","",编辑!Q1424)</f>
        <v>3102</v>
      </c>
      <c r="K1424" s="109">
        <f>IF(编辑!S1424="","",编辑!S1424)</f>
        <v>1</v>
      </c>
      <c r="L1424" s="109">
        <f>IF(编辑!T1424="","",编辑!T1424)</f>
        <v>1</v>
      </c>
      <c r="M1424" s="109">
        <f>IF(编辑!U1424="","",编辑!U1424)</f>
        <v>300</v>
      </c>
      <c r="N1424" s="109">
        <f>IF(编辑!V1424="","",编辑!V1424)</f>
        <v>3402</v>
      </c>
      <c r="O1424" s="109">
        <f>IF(编辑!X1424="","",编辑!X1424)</f>
        <v>1</v>
      </c>
      <c r="P1424" s="109">
        <f>IF(编辑!Y1424="","",编辑!Y1424)</f>
        <v>1</v>
      </c>
      <c r="Q1424" s="109">
        <f>IF(编辑!Z1424="","",编辑!Z1424)</f>
        <v>300</v>
      </c>
      <c r="R1424" s="109" t="str">
        <f>IF(编辑!AA1424="","",编辑!AA1424)</f>
        <v/>
      </c>
      <c r="S1424" s="109" t="str">
        <f>IF(编辑!AC1424="","",编辑!AC1424)</f>
        <v/>
      </c>
      <c r="T1424" s="109" t="str">
        <f>IF(编辑!AD1424="","",编辑!AD1424)</f>
        <v/>
      </c>
      <c r="U1424" s="109" t="str">
        <f>IF(编辑!AE1424="","",编辑!AE1424)</f>
        <v/>
      </c>
      <c r="V1424" s="109" t="str">
        <f>IF(编辑!AF1424="","",编辑!AF1424)</f>
        <v/>
      </c>
      <c r="W1424" s="109" t="str">
        <f>IF(编辑!AH1424="","",编辑!AH1424)</f>
        <v/>
      </c>
      <c r="X1424" s="109" t="str">
        <f>IF(编辑!AI1424="","",编辑!AI1424)</f>
        <v/>
      </c>
      <c r="Y1424" s="109" t="str">
        <f>IF(编辑!AJ1424="","",编辑!AJ1424)</f>
        <v/>
      </c>
      <c r="Z1424" s="109" t="str">
        <f>IF(编辑!AK1424="","",编辑!AK1424)</f>
        <v/>
      </c>
      <c r="AA1424" s="109" t="str">
        <f>IF(编辑!AM1424="","",编辑!AM1424)</f>
        <v/>
      </c>
      <c r="AB1424" s="109" t="str">
        <f>IF(编辑!AN1424="","",编辑!AN1424)</f>
        <v/>
      </c>
      <c r="AC1424" s="111" t="str">
        <f>IF(编辑!AO1424="","",编辑!AO1424)</f>
        <v/>
      </c>
    </row>
    <row r="1425" spans="1:29">
      <c r="A1425" s="109">
        <f>IF(编辑!A1425="","",编辑!A1425)</f>
        <v>140692</v>
      </c>
      <c r="B1425" s="109" t="str">
        <f>IF(编辑!B1425="","",编辑!B1425)</f>
        <v>通缉任务</v>
      </c>
      <c r="C1425" s="109">
        <f>IF(编辑!I1425="","",编辑!I1425)</f>
        <v>230</v>
      </c>
      <c r="D1425" s="109">
        <f>IF(编辑!J1425="","",编辑!J1425)</f>
        <v>0</v>
      </c>
      <c r="E1425" s="109" t="str">
        <f>IF(编辑!K1425="","",编辑!K1425)</f>
        <v/>
      </c>
      <c r="F1425" s="109">
        <f>IF(编辑!L1425="","",编辑!L1425)</f>
        <v>3002</v>
      </c>
      <c r="G1425" s="109">
        <f>IF(编辑!N1425="","",编辑!N1425)</f>
        <v>1</v>
      </c>
      <c r="H1425" s="109">
        <f>IF(编辑!O1425="","",编辑!O1425)</f>
        <v>1</v>
      </c>
      <c r="I1425" s="109">
        <f>IF(编辑!P1425="","",编辑!P1425)</f>
        <v>300</v>
      </c>
      <c r="J1425" s="109">
        <f>IF(编辑!Q1425="","",编辑!Q1425)</f>
        <v>3102</v>
      </c>
      <c r="K1425" s="109">
        <f>IF(编辑!S1425="","",编辑!S1425)</f>
        <v>1</v>
      </c>
      <c r="L1425" s="109">
        <f>IF(编辑!T1425="","",编辑!T1425)</f>
        <v>1</v>
      </c>
      <c r="M1425" s="109">
        <f>IF(编辑!U1425="","",编辑!U1425)</f>
        <v>300</v>
      </c>
      <c r="N1425" s="109">
        <f>IF(编辑!V1425="","",编辑!V1425)</f>
        <v>3402</v>
      </c>
      <c r="O1425" s="109">
        <f>IF(编辑!X1425="","",编辑!X1425)</f>
        <v>1</v>
      </c>
      <c r="P1425" s="109">
        <f>IF(编辑!Y1425="","",编辑!Y1425)</f>
        <v>1</v>
      </c>
      <c r="Q1425" s="109">
        <f>IF(编辑!Z1425="","",编辑!Z1425)</f>
        <v>300</v>
      </c>
      <c r="R1425" s="109" t="str">
        <f>IF(编辑!AA1425="","",编辑!AA1425)</f>
        <v/>
      </c>
      <c r="S1425" s="109" t="str">
        <f>IF(编辑!AC1425="","",编辑!AC1425)</f>
        <v/>
      </c>
      <c r="T1425" s="109" t="str">
        <f>IF(编辑!AD1425="","",编辑!AD1425)</f>
        <v/>
      </c>
      <c r="U1425" s="109" t="str">
        <f>IF(编辑!AE1425="","",编辑!AE1425)</f>
        <v/>
      </c>
      <c r="V1425" s="109" t="str">
        <f>IF(编辑!AF1425="","",编辑!AF1425)</f>
        <v/>
      </c>
      <c r="W1425" s="109" t="str">
        <f>IF(编辑!AH1425="","",编辑!AH1425)</f>
        <v/>
      </c>
      <c r="X1425" s="109" t="str">
        <f>IF(编辑!AI1425="","",编辑!AI1425)</f>
        <v/>
      </c>
      <c r="Y1425" s="109" t="str">
        <f>IF(编辑!AJ1425="","",编辑!AJ1425)</f>
        <v/>
      </c>
      <c r="Z1425" s="109" t="str">
        <f>IF(编辑!AK1425="","",编辑!AK1425)</f>
        <v/>
      </c>
      <c r="AA1425" s="109" t="str">
        <f>IF(编辑!AM1425="","",编辑!AM1425)</f>
        <v/>
      </c>
      <c r="AB1425" s="109" t="str">
        <f>IF(编辑!AN1425="","",编辑!AN1425)</f>
        <v/>
      </c>
      <c r="AC1425" s="111" t="str">
        <f>IF(编辑!AO1425="","",编辑!AO1425)</f>
        <v/>
      </c>
    </row>
    <row r="1426" spans="1:29">
      <c r="A1426" s="109">
        <f>IF(编辑!A1426="","",编辑!A1426)</f>
        <v>140693</v>
      </c>
      <c r="B1426" s="109" t="str">
        <f>IF(编辑!B1426="","",编辑!B1426)</f>
        <v>通缉任务</v>
      </c>
      <c r="C1426" s="109">
        <f>IF(编辑!I1426="","",编辑!I1426)</f>
        <v>230</v>
      </c>
      <c r="D1426" s="109">
        <f>IF(编辑!J1426="","",编辑!J1426)</f>
        <v>0</v>
      </c>
      <c r="E1426" s="109" t="str">
        <f>IF(编辑!K1426="","",编辑!K1426)</f>
        <v/>
      </c>
      <c r="F1426" s="109">
        <f>IF(编辑!L1426="","",编辑!L1426)</f>
        <v>3002</v>
      </c>
      <c r="G1426" s="109">
        <f>IF(编辑!N1426="","",编辑!N1426)</f>
        <v>1</v>
      </c>
      <c r="H1426" s="109">
        <f>IF(编辑!O1426="","",编辑!O1426)</f>
        <v>1</v>
      </c>
      <c r="I1426" s="109">
        <f>IF(编辑!P1426="","",编辑!P1426)</f>
        <v>300</v>
      </c>
      <c r="J1426" s="109">
        <f>IF(编辑!Q1426="","",编辑!Q1426)</f>
        <v>3102</v>
      </c>
      <c r="K1426" s="109">
        <f>IF(编辑!S1426="","",编辑!S1426)</f>
        <v>1</v>
      </c>
      <c r="L1426" s="109">
        <f>IF(编辑!T1426="","",编辑!T1426)</f>
        <v>1</v>
      </c>
      <c r="M1426" s="109">
        <f>IF(编辑!U1426="","",编辑!U1426)</f>
        <v>300</v>
      </c>
      <c r="N1426" s="109">
        <f>IF(编辑!V1426="","",编辑!V1426)</f>
        <v>3402</v>
      </c>
      <c r="O1426" s="109">
        <f>IF(编辑!X1426="","",编辑!X1426)</f>
        <v>1</v>
      </c>
      <c r="P1426" s="109">
        <f>IF(编辑!Y1426="","",编辑!Y1426)</f>
        <v>1</v>
      </c>
      <c r="Q1426" s="109">
        <f>IF(编辑!Z1426="","",编辑!Z1426)</f>
        <v>300</v>
      </c>
      <c r="R1426" s="109" t="str">
        <f>IF(编辑!AA1426="","",编辑!AA1426)</f>
        <v/>
      </c>
      <c r="S1426" s="109" t="str">
        <f>IF(编辑!AC1426="","",编辑!AC1426)</f>
        <v/>
      </c>
      <c r="T1426" s="109" t="str">
        <f>IF(编辑!AD1426="","",编辑!AD1426)</f>
        <v/>
      </c>
      <c r="U1426" s="109" t="str">
        <f>IF(编辑!AE1426="","",编辑!AE1426)</f>
        <v/>
      </c>
      <c r="V1426" s="109" t="str">
        <f>IF(编辑!AF1426="","",编辑!AF1426)</f>
        <v/>
      </c>
      <c r="W1426" s="109" t="str">
        <f>IF(编辑!AH1426="","",编辑!AH1426)</f>
        <v/>
      </c>
      <c r="X1426" s="109" t="str">
        <f>IF(编辑!AI1426="","",编辑!AI1426)</f>
        <v/>
      </c>
      <c r="Y1426" s="109" t="str">
        <f>IF(编辑!AJ1426="","",编辑!AJ1426)</f>
        <v/>
      </c>
      <c r="Z1426" s="109" t="str">
        <f>IF(编辑!AK1426="","",编辑!AK1426)</f>
        <v/>
      </c>
      <c r="AA1426" s="109" t="str">
        <f>IF(编辑!AM1426="","",编辑!AM1426)</f>
        <v/>
      </c>
      <c r="AB1426" s="109" t="str">
        <f>IF(编辑!AN1426="","",编辑!AN1426)</f>
        <v/>
      </c>
      <c r="AC1426" s="111" t="str">
        <f>IF(编辑!AO1426="","",编辑!AO1426)</f>
        <v/>
      </c>
    </row>
    <row r="1427" spans="1:29">
      <c r="A1427" s="109">
        <f>IF(编辑!A1427="","",编辑!A1427)</f>
        <v>140694</v>
      </c>
      <c r="B1427" s="109" t="str">
        <f>IF(编辑!B1427="","",编辑!B1427)</f>
        <v>通缉任务</v>
      </c>
      <c r="C1427" s="109">
        <f>IF(编辑!I1427="","",编辑!I1427)</f>
        <v>230</v>
      </c>
      <c r="D1427" s="109">
        <f>IF(编辑!J1427="","",编辑!J1427)</f>
        <v>0</v>
      </c>
      <c r="E1427" s="109" t="str">
        <f>IF(编辑!K1427="","",编辑!K1427)</f>
        <v/>
      </c>
      <c r="F1427" s="109">
        <f>IF(编辑!L1427="","",编辑!L1427)</f>
        <v>3002</v>
      </c>
      <c r="G1427" s="109">
        <f>IF(编辑!N1427="","",编辑!N1427)</f>
        <v>1</v>
      </c>
      <c r="H1427" s="109">
        <f>IF(编辑!O1427="","",编辑!O1427)</f>
        <v>1</v>
      </c>
      <c r="I1427" s="109">
        <f>IF(编辑!P1427="","",编辑!P1427)</f>
        <v>300</v>
      </c>
      <c r="J1427" s="109">
        <f>IF(编辑!Q1427="","",编辑!Q1427)</f>
        <v>3102</v>
      </c>
      <c r="K1427" s="109">
        <f>IF(编辑!S1427="","",编辑!S1427)</f>
        <v>1</v>
      </c>
      <c r="L1427" s="109">
        <f>IF(编辑!T1427="","",编辑!T1427)</f>
        <v>1</v>
      </c>
      <c r="M1427" s="109">
        <f>IF(编辑!U1427="","",编辑!U1427)</f>
        <v>300</v>
      </c>
      <c r="N1427" s="109">
        <f>IF(编辑!V1427="","",编辑!V1427)</f>
        <v>3402</v>
      </c>
      <c r="O1427" s="109">
        <f>IF(编辑!X1427="","",编辑!X1427)</f>
        <v>1</v>
      </c>
      <c r="P1427" s="109">
        <f>IF(编辑!Y1427="","",编辑!Y1427)</f>
        <v>1</v>
      </c>
      <c r="Q1427" s="109">
        <f>IF(编辑!Z1427="","",编辑!Z1427)</f>
        <v>300</v>
      </c>
      <c r="R1427" s="109" t="str">
        <f>IF(编辑!AA1427="","",编辑!AA1427)</f>
        <v/>
      </c>
      <c r="S1427" s="109" t="str">
        <f>IF(编辑!AC1427="","",编辑!AC1427)</f>
        <v/>
      </c>
      <c r="T1427" s="109" t="str">
        <f>IF(编辑!AD1427="","",编辑!AD1427)</f>
        <v/>
      </c>
      <c r="U1427" s="109" t="str">
        <f>IF(编辑!AE1427="","",编辑!AE1427)</f>
        <v/>
      </c>
      <c r="V1427" s="109" t="str">
        <f>IF(编辑!AF1427="","",编辑!AF1427)</f>
        <v/>
      </c>
      <c r="W1427" s="109" t="str">
        <f>IF(编辑!AH1427="","",编辑!AH1427)</f>
        <v/>
      </c>
      <c r="X1427" s="109" t="str">
        <f>IF(编辑!AI1427="","",编辑!AI1427)</f>
        <v/>
      </c>
      <c r="Y1427" s="109" t="str">
        <f>IF(编辑!AJ1427="","",编辑!AJ1427)</f>
        <v/>
      </c>
      <c r="Z1427" s="109" t="str">
        <f>IF(编辑!AK1427="","",编辑!AK1427)</f>
        <v/>
      </c>
      <c r="AA1427" s="109" t="str">
        <f>IF(编辑!AM1427="","",编辑!AM1427)</f>
        <v/>
      </c>
      <c r="AB1427" s="109" t="str">
        <f>IF(编辑!AN1427="","",编辑!AN1427)</f>
        <v/>
      </c>
      <c r="AC1427" s="111" t="str">
        <f>IF(编辑!AO1427="","",编辑!AO1427)</f>
        <v/>
      </c>
    </row>
    <row r="1428" spans="1:29">
      <c r="A1428" s="109">
        <f>IF(编辑!A1428="","",编辑!A1428)</f>
        <v>140695</v>
      </c>
      <c r="B1428" s="109" t="str">
        <f>IF(编辑!B1428="","",编辑!B1428)</f>
        <v>通缉任务</v>
      </c>
      <c r="C1428" s="109">
        <f>IF(编辑!I1428="","",编辑!I1428)</f>
        <v>230</v>
      </c>
      <c r="D1428" s="109">
        <f>IF(编辑!J1428="","",编辑!J1428)</f>
        <v>0</v>
      </c>
      <c r="E1428" s="109" t="str">
        <f>IF(编辑!K1428="","",编辑!K1428)</f>
        <v/>
      </c>
      <c r="F1428" s="109">
        <f>IF(编辑!L1428="","",编辑!L1428)</f>
        <v>3002</v>
      </c>
      <c r="G1428" s="109">
        <f>IF(编辑!N1428="","",编辑!N1428)</f>
        <v>1</v>
      </c>
      <c r="H1428" s="109">
        <f>IF(编辑!O1428="","",编辑!O1428)</f>
        <v>1</v>
      </c>
      <c r="I1428" s="109">
        <f>IF(编辑!P1428="","",编辑!P1428)</f>
        <v>300</v>
      </c>
      <c r="J1428" s="109">
        <f>IF(编辑!Q1428="","",编辑!Q1428)</f>
        <v>3102</v>
      </c>
      <c r="K1428" s="109">
        <f>IF(编辑!S1428="","",编辑!S1428)</f>
        <v>1</v>
      </c>
      <c r="L1428" s="109">
        <f>IF(编辑!T1428="","",编辑!T1428)</f>
        <v>1</v>
      </c>
      <c r="M1428" s="109">
        <f>IF(编辑!U1428="","",编辑!U1428)</f>
        <v>300</v>
      </c>
      <c r="N1428" s="109">
        <f>IF(编辑!V1428="","",编辑!V1428)</f>
        <v>3402</v>
      </c>
      <c r="O1428" s="109">
        <f>IF(编辑!X1428="","",编辑!X1428)</f>
        <v>1</v>
      </c>
      <c r="P1428" s="109">
        <f>IF(编辑!Y1428="","",编辑!Y1428)</f>
        <v>1</v>
      </c>
      <c r="Q1428" s="109">
        <f>IF(编辑!Z1428="","",编辑!Z1428)</f>
        <v>300</v>
      </c>
      <c r="R1428" s="109" t="str">
        <f>IF(编辑!AA1428="","",编辑!AA1428)</f>
        <v/>
      </c>
      <c r="S1428" s="109" t="str">
        <f>IF(编辑!AC1428="","",编辑!AC1428)</f>
        <v/>
      </c>
      <c r="T1428" s="109" t="str">
        <f>IF(编辑!AD1428="","",编辑!AD1428)</f>
        <v/>
      </c>
      <c r="U1428" s="109" t="str">
        <f>IF(编辑!AE1428="","",编辑!AE1428)</f>
        <v/>
      </c>
      <c r="V1428" s="109" t="str">
        <f>IF(编辑!AF1428="","",编辑!AF1428)</f>
        <v/>
      </c>
      <c r="W1428" s="109" t="str">
        <f>IF(编辑!AH1428="","",编辑!AH1428)</f>
        <v/>
      </c>
      <c r="X1428" s="109" t="str">
        <f>IF(编辑!AI1428="","",编辑!AI1428)</f>
        <v/>
      </c>
      <c r="Y1428" s="109" t="str">
        <f>IF(编辑!AJ1428="","",编辑!AJ1428)</f>
        <v/>
      </c>
      <c r="Z1428" s="109" t="str">
        <f>IF(编辑!AK1428="","",编辑!AK1428)</f>
        <v/>
      </c>
      <c r="AA1428" s="109" t="str">
        <f>IF(编辑!AM1428="","",编辑!AM1428)</f>
        <v/>
      </c>
      <c r="AB1428" s="109" t="str">
        <f>IF(编辑!AN1428="","",编辑!AN1428)</f>
        <v/>
      </c>
      <c r="AC1428" s="111" t="str">
        <f>IF(编辑!AO1428="","",编辑!AO1428)</f>
        <v/>
      </c>
    </row>
    <row r="1429" spans="1:29">
      <c r="A1429" s="109">
        <f>IF(编辑!A1429="","",编辑!A1429)</f>
        <v>140696</v>
      </c>
      <c r="B1429" s="109" t="str">
        <f>IF(编辑!B1429="","",编辑!B1429)</f>
        <v>通缉任务</v>
      </c>
      <c r="C1429" s="109">
        <f>IF(编辑!I1429="","",编辑!I1429)</f>
        <v>230</v>
      </c>
      <c r="D1429" s="109">
        <f>IF(编辑!J1429="","",编辑!J1429)</f>
        <v>0</v>
      </c>
      <c r="E1429" s="109" t="str">
        <f>IF(编辑!K1429="","",编辑!K1429)</f>
        <v/>
      </c>
      <c r="F1429" s="109">
        <f>IF(编辑!L1429="","",编辑!L1429)</f>
        <v>3002</v>
      </c>
      <c r="G1429" s="109">
        <f>IF(编辑!N1429="","",编辑!N1429)</f>
        <v>1</v>
      </c>
      <c r="H1429" s="109">
        <f>IF(编辑!O1429="","",编辑!O1429)</f>
        <v>1</v>
      </c>
      <c r="I1429" s="109">
        <f>IF(编辑!P1429="","",编辑!P1429)</f>
        <v>300</v>
      </c>
      <c r="J1429" s="109">
        <f>IF(编辑!Q1429="","",编辑!Q1429)</f>
        <v>3102</v>
      </c>
      <c r="K1429" s="109">
        <f>IF(编辑!S1429="","",编辑!S1429)</f>
        <v>1</v>
      </c>
      <c r="L1429" s="109">
        <f>IF(编辑!T1429="","",编辑!T1429)</f>
        <v>1</v>
      </c>
      <c r="M1429" s="109">
        <f>IF(编辑!U1429="","",编辑!U1429)</f>
        <v>300</v>
      </c>
      <c r="N1429" s="109">
        <f>IF(编辑!V1429="","",编辑!V1429)</f>
        <v>3402</v>
      </c>
      <c r="O1429" s="109">
        <f>IF(编辑!X1429="","",编辑!X1429)</f>
        <v>1</v>
      </c>
      <c r="P1429" s="109">
        <f>IF(编辑!Y1429="","",编辑!Y1429)</f>
        <v>1</v>
      </c>
      <c r="Q1429" s="109">
        <f>IF(编辑!Z1429="","",编辑!Z1429)</f>
        <v>300</v>
      </c>
      <c r="R1429" s="109" t="str">
        <f>IF(编辑!AA1429="","",编辑!AA1429)</f>
        <v/>
      </c>
      <c r="S1429" s="109" t="str">
        <f>IF(编辑!AC1429="","",编辑!AC1429)</f>
        <v/>
      </c>
      <c r="T1429" s="109" t="str">
        <f>IF(编辑!AD1429="","",编辑!AD1429)</f>
        <v/>
      </c>
      <c r="U1429" s="109" t="str">
        <f>IF(编辑!AE1429="","",编辑!AE1429)</f>
        <v/>
      </c>
      <c r="V1429" s="109" t="str">
        <f>IF(编辑!AF1429="","",编辑!AF1429)</f>
        <v/>
      </c>
      <c r="W1429" s="109" t="str">
        <f>IF(编辑!AH1429="","",编辑!AH1429)</f>
        <v/>
      </c>
      <c r="X1429" s="109" t="str">
        <f>IF(编辑!AI1429="","",编辑!AI1429)</f>
        <v/>
      </c>
      <c r="Y1429" s="109" t="str">
        <f>IF(编辑!AJ1429="","",编辑!AJ1429)</f>
        <v/>
      </c>
      <c r="Z1429" s="109" t="str">
        <f>IF(编辑!AK1429="","",编辑!AK1429)</f>
        <v/>
      </c>
      <c r="AA1429" s="109" t="str">
        <f>IF(编辑!AM1429="","",编辑!AM1429)</f>
        <v/>
      </c>
      <c r="AB1429" s="109" t="str">
        <f>IF(编辑!AN1429="","",编辑!AN1429)</f>
        <v/>
      </c>
      <c r="AC1429" s="111" t="str">
        <f>IF(编辑!AO1429="","",编辑!AO1429)</f>
        <v/>
      </c>
    </row>
    <row r="1430" spans="1:29">
      <c r="A1430" s="109">
        <f>IF(编辑!A1430="","",编辑!A1430)</f>
        <v>140697</v>
      </c>
      <c r="B1430" s="109" t="str">
        <f>IF(编辑!B1430="","",编辑!B1430)</f>
        <v>通缉任务</v>
      </c>
      <c r="C1430" s="109">
        <f>IF(编辑!I1430="","",编辑!I1430)</f>
        <v>230</v>
      </c>
      <c r="D1430" s="109">
        <f>IF(编辑!J1430="","",编辑!J1430)</f>
        <v>0</v>
      </c>
      <c r="E1430" s="109" t="str">
        <f>IF(编辑!K1430="","",编辑!K1430)</f>
        <v/>
      </c>
      <c r="F1430" s="109">
        <f>IF(编辑!L1430="","",编辑!L1430)</f>
        <v>3002</v>
      </c>
      <c r="G1430" s="109">
        <f>IF(编辑!N1430="","",编辑!N1430)</f>
        <v>1</v>
      </c>
      <c r="H1430" s="109">
        <f>IF(编辑!O1430="","",编辑!O1430)</f>
        <v>1</v>
      </c>
      <c r="I1430" s="109">
        <f>IF(编辑!P1430="","",编辑!P1430)</f>
        <v>300</v>
      </c>
      <c r="J1430" s="109">
        <f>IF(编辑!Q1430="","",编辑!Q1430)</f>
        <v>3102</v>
      </c>
      <c r="K1430" s="109">
        <f>IF(编辑!S1430="","",编辑!S1430)</f>
        <v>1</v>
      </c>
      <c r="L1430" s="109">
        <f>IF(编辑!T1430="","",编辑!T1430)</f>
        <v>1</v>
      </c>
      <c r="M1430" s="109">
        <f>IF(编辑!U1430="","",编辑!U1430)</f>
        <v>300</v>
      </c>
      <c r="N1430" s="109">
        <f>IF(编辑!V1430="","",编辑!V1430)</f>
        <v>3402</v>
      </c>
      <c r="O1430" s="109">
        <f>IF(编辑!X1430="","",编辑!X1430)</f>
        <v>1</v>
      </c>
      <c r="P1430" s="109">
        <f>IF(编辑!Y1430="","",编辑!Y1430)</f>
        <v>1</v>
      </c>
      <c r="Q1430" s="109">
        <f>IF(编辑!Z1430="","",编辑!Z1430)</f>
        <v>300</v>
      </c>
      <c r="R1430" s="109" t="str">
        <f>IF(编辑!AA1430="","",编辑!AA1430)</f>
        <v/>
      </c>
      <c r="S1430" s="109" t="str">
        <f>IF(编辑!AC1430="","",编辑!AC1430)</f>
        <v/>
      </c>
      <c r="T1430" s="109" t="str">
        <f>IF(编辑!AD1430="","",编辑!AD1430)</f>
        <v/>
      </c>
      <c r="U1430" s="109" t="str">
        <f>IF(编辑!AE1430="","",编辑!AE1430)</f>
        <v/>
      </c>
      <c r="V1430" s="109" t="str">
        <f>IF(编辑!AF1430="","",编辑!AF1430)</f>
        <v/>
      </c>
      <c r="W1430" s="109" t="str">
        <f>IF(编辑!AH1430="","",编辑!AH1430)</f>
        <v/>
      </c>
      <c r="X1430" s="109" t="str">
        <f>IF(编辑!AI1430="","",编辑!AI1430)</f>
        <v/>
      </c>
      <c r="Y1430" s="109" t="str">
        <f>IF(编辑!AJ1430="","",编辑!AJ1430)</f>
        <v/>
      </c>
      <c r="Z1430" s="109" t="str">
        <f>IF(编辑!AK1430="","",编辑!AK1430)</f>
        <v/>
      </c>
      <c r="AA1430" s="109" t="str">
        <f>IF(编辑!AM1430="","",编辑!AM1430)</f>
        <v/>
      </c>
      <c r="AB1430" s="109" t="str">
        <f>IF(编辑!AN1430="","",编辑!AN1430)</f>
        <v/>
      </c>
      <c r="AC1430" s="111" t="str">
        <f>IF(编辑!AO1430="","",编辑!AO1430)</f>
        <v/>
      </c>
    </row>
    <row r="1431" spans="1:29">
      <c r="A1431" s="109">
        <f>IF(编辑!A1431="","",编辑!A1431)</f>
        <v>140698</v>
      </c>
      <c r="B1431" s="109" t="str">
        <f>IF(编辑!B1431="","",编辑!B1431)</f>
        <v>通缉任务</v>
      </c>
      <c r="C1431" s="109">
        <f>IF(编辑!I1431="","",编辑!I1431)</f>
        <v>230</v>
      </c>
      <c r="D1431" s="109">
        <f>IF(编辑!J1431="","",编辑!J1431)</f>
        <v>0</v>
      </c>
      <c r="E1431" s="109" t="str">
        <f>IF(编辑!K1431="","",编辑!K1431)</f>
        <v/>
      </c>
      <c r="F1431" s="109">
        <f>IF(编辑!L1431="","",编辑!L1431)</f>
        <v>3002</v>
      </c>
      <c r="G1431" s="109">
        <f>IF(编辑!N1431="","",编辑!N1431)</f>
        <v>1</v>
      </c>
      <c r="H1431" s="109">
        <f>IF(编辑!O1431="","",编辑!O1431)</f>
        <v>1</v>
      </c>
      <c r="I1431" s="109">
        <f>IF(编辑!P1431="","",编辑!P1431)</f>
        <v>300</v>
      </c>
      <c r="J1431" s="109">
        <f>IF(编辑!Q1431="","",编辑!Q1431)</f>
        <v>3102</v>
      </c>
      <c r="K1431" s="109">
        <f>IF(编辑!S1431="","",编辑!S1431)</f>
        <v>1</v>
      </c>
      <c r="L1431" s="109">
        <f>IF(编辑!T1431="","",编辑!T1431)</f>
        <v>1</v>
      </c>
      <c r="M1431" s="109">
        <f>IF(编辑!U1431="","",编辑!U1431)</f>
        <v>300</v>
      </c>
      <c r="N1431" s="109">
        <f>IF(编辑!V1431="","",编辑!V1431)</f>
        <v>3402</v>
      </c>
      <c r="O1431" s="109">
        <f>IF(编辑!X1431="","",编辑!X1431)</f>
        <v>1</v>
      </c>
      <c r="P1431" s="109">
        <f>IF(编辑!Y1431="","",编辑!Y1431)</f>
        <v>1</v>
      </c>
      <c r="Q1431" s="109">
        <f>IF(编辑!Z1431="","",编辑!Z1431)</f>
        <v>300</v>
      </c>
      <c r="R1431" s="109" t="str">
        <f>IF(编辑!AA1431="","",编辑!AA1431)</f>
        <v/>
      </c>
      <c r="S1431" s="109" t="str">
        <f>IF(编辑!AC1431="","",编辑!AC1431)</f>
        <v/>
      </c>
      <c r="T1431" s="109" t="str">
        <f>IF(编辑!AD1431="","",编辑!AD1431)</f>
        <v/>
      </c>
      <c r="U1431" s="109" t="str">
        <f>IF(编辑!AE1431="","",编辑!AE1431)</f>
        <v/>
      </c>
      <c r="V1431" s="109" t="str">
        <f>IF(编辑!AF1431="","",编辑!AF1431)</f>
        <v/>
      </c>
      <c r="W1431" s="109" t="str">
        <f>IF(编辑!AH1431="","",编辑!AH1431)</f>
        <v/>
      </c>
      <c r="X1431" s="109" t="str">
        <f>IF(编辑!AI1431="","",编辑!AI1431)</f>
        <v/>
      </c>
      <c r="Y1431" s="109" t="str">
        <f>IF(编辑!AJ1431="","",编辑!AJ1431)</f>
        <v/>
      </c>
      <c r="Z1431" s="109" t="str">
        <f>IF(编辑!AK1431="","",编辑!AK1431)</f>
        <v/>
      </c>
      <c r="AA1431" s="109" t="str">
        <f>IF(编辑!AM1431="","",编辑!AM1431)</f>
        <v/>
      </c>
      <c r="AB1431" s="109" t="str">
        <f>IF(编辑!AN1431="","",编辑!AN1431)</f>
        <v/>
      </c>
      <c r="AC1431" s="111" t="str">
        <f>IF(编辑!AO1431="","",编辑!AO1431)</f>
        <v/>
      </c>
    </row>
    <row r="1432" spans="1:29">
      <c r="A1432" s="109">
        <f>IF(编辑!A1432="","",编辑!A1432)</f>
        <v>140699</v>
      </c>
      <c r="B1432" s="109" t="str">
        <f>IF(编辑!B1432="","",编辑!B1432)</f>
        <v>通缉任务</v>
      </c>
      <c r="C1432" s="109">
        <f>IF(编辑!I1432="","",编辑!I1432)</f>
        <v>230</v>
      </c>
      <c r="D1432" s="109">
        <f>IF(编辑!J1432="","",编辑!J1432)</f>
        <v>0</v>
      </c>
      <c r="E1432" s="109" t="str">
        <f>IF(编辑!K1432="","",编辑!K1432)</f>
        <v/>
      </c>
      <c r="F1432" s="109">
        <f>IF(编辑!L1432="","",编辑!L1432)</f>
        <v>3002</v>
      </c>
      <c r="G1432" s="109">
        <f>IF(编辑!N1432="","",编辑!N1432)</f>
        <v>1</v>
      </c>
      <c r="H1432" s="109">
        <f>IF(编辑!O1432="","",编辑!O1432)</f>
        <v>1</v>
      </c>
      <c r="I1432" s="109">
        <f>IF(编辑!P1432="","",编辑!P1432)</f>
        <v>300</v>
      </c>
      <c r="J1432" s="109">
        <f>IF(编辑!Q1432="","",编辑!Q1432)</f>
        <v>3102</v>
      </c>
      <c r="K1432" s="109">
        <f>IF(编辑!S1432="","",编辑!S1432)</f>
        <v>1</v>
      </c>
      <c r="L1432" s="109">
        <f>IF(编辑!T1432="","",编辑!T1432)</f>
        <v>1</v>
      </c>
      <c r="M1432" s="109">
        <f>IF(编辑!U1432="","",编辑!U1432)</f>
        <v>300</v>
      </c>
      <c r="N1432" s="109">
        <f>IF(编辑!V1432="","",编辑!V1432)</f>
        <v>3402</v>
      </c>
      <c r="O1432" s="109">
        <f>IF(编辑!X1432="","",编辑!X1432)</f>
        <v>1</v>
      </c>
      <c r="P1432" s="109">
        <f>IF(编辑!Y1432="","",编辑!Y1432)</f>
        <v>1</v>
      </c>
      <c r="Q1432" s="109">
        <f>IF(编辑!Z1432="","",编辑!Z1432)</f>
        <v>300</v>
      </c>
      <c r="R1432" s="109" t="str">
        <f>IF(编辑!AA1432="","",编辑!AA1432)</f>
        <v/>
      </c>
      <c r="S1432" s="109" t="str">
        <f>IF(编辑!AC1432="","",编辑!AC1432)</f>
        <v/>
      </c>
      <c r="T1432" s="109" t="str">
        <f>IF(编辑!AD1432="","",编辑!AD1432)</f>
        <v/>
      </c>
      <c r="U1432" s="109" t="str">
        <f>IF(编辑!AE1432="","",编辑!AE1432)</f>
        <v/>
      </c>
      <c r="V1432" s="109" t="str">
        <f>IF(编辑!AF1432="","",编辑!AF1432)</f>
        <v/>
      </c>
      <c r="W1432" s="109" t="str">
        <f>IF(编辑!AH1432="","",编辑!AH1432)</f>
        <v/>
      </c>
      <c r="X1432" s="109" t="str">
        <f>IF(编辑!AI1432="","",编辑!AI1432)</f>
        <v/>
      </c>
      <c r="Y1432" s="109" t="str">
        <f>IF(编辑!AJ1432="","",编辑!AJ1432)</f>
        <v/>
      </c>
      <c r="Z1432" s="109" t="str">
        <f>IF(编辑!AK1432="","",编辑!AK1432)</f>
        <v/>
      </c>
      <c r="AA1432" s="109" t="str">
        <f>IF(编辑!AM1432="","",编辑!AM1432)</f>
        <v/>
      </c>
      <c r="AB1432" s="109" t="str">
        <f>IF(编辑!AN1432="","",编辑!AN1432)</f>
        <v/>
      </c>
      <c r="AC1432" s="111" t="str">
        <f>IF(编辑!AO1432="","",编辑!AO1432)</f>
        <v/>
      </c>
    </row>
    <row r="1433" spans="1:29">
      <c r="A1433" s="109">
        <f>IF(编辑!A1433="","",编辑!A1433)</f>
        <v>140700</v>
      </c>
      <c r="B1433" s="109" t="str">
        <f>IF(编辑!B1433="","",编辑!B1433)</f>
        <v>通缉任务</v>
      </c>
      <c r="C1433" s="109">
        <f>IF(编辑!I1433="","",编辑!I1433)</f>
        <v>230</v>
      </c>
      <c r="D1433" s="109">
        <f>IF(编辑!J1433="","",编辑!J1433)</f>
        <v>0</v>
      </c>
      <c r="E1433" s="109" t="str">
        <f>IF(编辑!K1433="","",编辑!K1433)</f>
        <v/>
      </c>
      <c r="F1433" s="109">
        <f>IF(编辑!L1433="","",编辑!L1433)</f>
        <v>3002</v>
      </c>
      <c r="G1433" s="109">
        <f>IF(编辑!N1433="","",编辑!N1433)</f>
        <v>1</v>
      </c>
      <c r="H1433" s="109">
        <f>IF(编辑!O1433="","",编辑!O1433)</f>
        <v>1</v>
      </c>
      <c r="I1433" s="109">
        <f>IF(编辑!P1433="","",编辑!P1433)</f>
        <v>300</v>
      </c>
      <c r="J1433" s="109">
        <f>IF(编辑!Q1433="","",编辑!Q1433)</f>
        <v>3102</v>
      </c>
      <c r="K1433" s="109">
        <f>IF(编辑!S1433="","",编辑!S1433)</f>
        <v>1</v>
      </c>
      <c r="L1433" s="109">
        <f>IF(编辑!T1433="","",编辑!T1433)</f>
        <v>1</v>
      </c>
      <c r="M1433" s="109">
        <f>IF(编辑!U1433="","",编辑!U1433)</f>
        <v>300</v>
      </c>
      <c r="N1433" s="109">
        <f>IF(编辑!V1433="","",编辑!V1433)</f>
        <v>3402</v>
      </c>
      <c r="O1433" s="109">
        <f>IF(编辑!X1433="","",编辑!X1433)</f>
        <v>1</v>
      </c>
      <c r="P1433" s="109">
        <f>IF(编辑!Y1433="","",编辑!Y1433)</f>
        <v>1</v>
      </c>
      <c r="Q1433" s="109">
        <f>IF(编辑!Z1433="","",编辑!Z1433)</f>
        <v>300</v>
      </c>
      <c r="R1433" s="109" t="str">
        <f>IF(编辑!AA1433="","",编辑!AA1433)</f>
        <v/>
      </c>
      <c r="S1433" s="109" t="str">
        <f>IF(编辑!AC1433="","",编辑!AC1433)</f>
        <v/>
      </c>
      <c r="T1433" s="109" t="str">
        <f>IF(编辑!AD1433="","",编辑!AD1433)</f>
        <v/>
      </c>
      <c r="U1433" s="109" t="str">
        <f>IF(编辑!AE1433="","",编辑!AE1433)</f>
        <v/>
      </c>
      <c r="V1433" s="109" t="str">
        <f>IF(编辑!AF1433="","",编辑!AF1433)</f>
        <v/>
      </c>
      <c r="W1433" s="109" t="str">
        <f>IF(编辑!AH1433="","",编辑!AH1433)</f>
        <v/>
      </c>
      <c r="X1433" s="109" t="str">
        <f>IF(编辑!AI1433="","",编辑!AI1433)</f>
        <v/>
      </c>
      <c r="Y1433" s="109" t="str">
        <f>IF(编辑!AJ1433="","",编辑!AJ1433)</f>
        <v/>
      </c>
      <c r="Z1433" s="109" t="str">
        <f>IF(编辑!AK1433="","",编辑!AK1433)</f>
        <v/>
      </c>
      <c r="AA1433" s="109" t="str">
        <f>IF(编辑!AM1433="","",编辑!AM1433)</f>
        <v/>
      </c>
      <c r="AB1433" s="109" t="str">
        <f>IF(编辑!AN1433="","",编辑!AN1433)</f>
        <v/>
      </c>
      <c r="AC1433" s="111" t="str">
        <f>IF(编辑!AO1433="","",编辑!AO1433)</f>
        <v/>
      </c>
    </row>
    <row r="1434" spans="1:29">
      <c r="A1434" s="109">
        <f>IF(编辑!A1434="","",编辑!A1434)</f>
        <v>140701</v>
      </c>
      <c r="B1434" s="109" t="str">
        <f>IF(编辑!B1434="","",编辑!B1434)</f>
        <v>通缉任务</v>
      </c>
      <c r="C1434" s="109">
        <f>IF(编辑!I1434="","",编辑!I1434)</f>
        <v>230</v>
      </c>
      <c r="D1434" s="109">
        <f>IF(编辑!J1434="","",编辑!J1434)</f>
        <v>0</v>
      </c>
      <c r="E1434" s="109" t="str">
        <f>IF(编辑!K1434="","",编辑!K1434)</f>
        <v/>
      </c>
      <c r="F1434" s="109">
        <f>IF(编辑!L1434="","",编辑!L1434)</f>
        <v>3002</v>
      </c>
      <c r="G1434" s="109">
        <f>IF(编辑!N1434="","",编辑!N1434)</f>
        <v>1</v>
      </c>
      <c r="H1434" s="109">
        <f>IF(编辑!O1434="","",编辑!O1434)</f>
        <v>1</v>
      </c>
      <c r="I1434" s="109">
        <f>IF(编辑!P1434="","",编辑!P1434)</f>
        <v>300</v>
      </c>
      <c r="J1434" s="109">
        <f>IF(编辑!Q1434="","",编辑!Q1434)</f>
        <v>3102</v>
      </c>
      <c r="K1434" s="109">
        <f>IF(编辑!S1434="","",编辑!S1434)</f>
        <v>1</v>
      </c>
      <c r="L1434" s="109">
        <f>IF(编辑!T1434="","",编辑!T1434)</f>
        <v>1</v>
      </c>
      <c r="M1434" s="109">
        <f>IF(编辑!U1434="","",编辑!U1434)</f>
        <v>300</v>
      </c>
      <c r="N1434" s="109">
        <f>IF(编辑!V1434="","",编辑!V1434)</f>
        <v>3402</v>
      </c>
      <c r="O1434" s="109">
        <f>IF(编辑!X1434="","",编辑!X1434)</f>
        <v>1</v>
      </c>
      <c r="P1434" s="109">
        <f>IF(编辑!Y1434="","",编辑!Y1434)</f>
        <v>1</v>
      </c>
      <c r="Q1434" s="109">
        <f>IF(编辑!Z1434="","",编辑!Z1434)</f>
        <v>300</v>
      </c>
      <c r="R1434" s="109" t="str">
        <f>IF(编辑!AA1434="","",编辑!AA1434)</f>
        <v/>
      </c>
      <c r="S1434" s="109" t="str">
        <f>IF(编辑!AC1434="","",编辑!AC1434)</f>
        <v/>
      </c>
      <c r="T1434" s="109" t="str">
        <f>IF(编辑!AD1434="","",编辑!AD1434)</f>
        <v/>
      </c>
      <c r="U1434" s="109" t="str">
        <f>IF(编辑!AE1434="","",编辑!AE1434)</f>
        <v/>
      </c>
      <c r="V1434" s="109" t="str">
        <f>IF(编辑!AF1434="","",编辑!AF1434)</f>
        <v/>
      </c>
      <c r="W1434" s="109" t="str">
        <f>IF(编辑!AH1434="","",编辑!AH1434)</f>
        <v/>
      </c>
      <c r="X1434" s="109" t="str">
        <f>IF(编辑!AI1434="","",编辑!AI1434)</f>
        <v/>
      </c>
      <c r="Y1434" s="109" t="str">
        <f>IF(编辑!AJ1434="","",编辑!AJ1434)</f>
        <v/>
      </c>
      <c r="Z1434" s="109" t="str">
        <f>IF(编辑!AK1434="","",编辑!AK1434)</f>
        <v/>
      </c>
      <c r="AA1434" s="109" t="str">
        <f>IF(编辑!AM1434="","",编辑!AM1434)</f>
        <v/>
      </c>
      <c r="AB1434" s="109" t="str">
        <f>IF(编辑!AN1434="","",编辑!AN1434)</f>
        <v/>
      </c>
      <c r="AC1434" s="111" t="str">
        <f>IF(编辑!AO1434="","",编辑!AO1434)</f>
        <v/>
      </c>
    </row>
    <row r="1435" spans="1:29">
      <c r="A1435" s="109">
        <f>IF(编辑!A1435="","",编辑!A1435)</f>
        <v>140702</v>
      </c>
      <c r="B1435" s="109" t="str">
        <f>IF(编辑!B1435="","",编辑!B1435)</f>
        <v>通缉任务</v>
      </c>
      <c r="C1435" s="109">
        <f>IF(编辑!I1435="","",编辑!I1435)</f>
        <v>230</v>
      </c>
      <c r="D1435" s="109">
        <f>IF(编辑!J1435="","",编辑!J1435)</f>
        <v>0</v>
      </c>
      <c r="E1435" s="109" t="str">
        <f>IF(编辑!K1435="","",编辑!K1435)</f>
        <v/>
      </c>
      <c r="F1435" s="109">
        <f>IF(编辑!L1435="","",编辑!L1435)</f>
        <v>3002</v>
      </c>
      <c r="G1435" s="109">
        <f>IF(编辑!N1435="","",编辑!N1435)</f>
        <v>1</v>
      </c>
      <c r="H1435" s="109">
        <f>IF(编辑!O1435="","",编辑!O1435)</f>
        <v>1</v>
      </c>
      <c r="I1435" s="109">
        <f>IF(编辑!P1435="","",编辑!P1435)</f>
        <v>300</v>
      </c>
      <c r="J1435" s="109">
        <f>IF(编辑!Q1435="","",编辑!Q1435)</f>
        <v>3102</v>
      </c>
      <c r="K1435" s="109">
        <f>IF(编辑!S1435="","",编辑!S1435)</f>
        <v>1</v>
      </c>
      <c r="L1435" s="109">
        <f>IF(编辑!T1435="","",编辑!T1435)</f>
        <v>1</v>
      </c>
      <c r="M1435" s="109">
        <f>IF(编辑!U1435="","",编辑!U1435)</f>
        <v>300</v>
      </c>
      <c r="N1435" s="109">
        <f>IF(编辑!V1435="","",编辑!V1435)</f>
        <v>3402</v>
      </c>
      <c r="O1435" s="109">
        <f>IF(编辑!X1435="","",编辑!X1435)</f>
        <v>1</v>
      </c>
      <c r="P1435" s="109">
        <f>IF(编辑!Y1435="","",编辑!Y1435)</f>
        <v>1</v>
      </c>
      <c r="Q1435" s="109">
        <f>IF(编辑!Z1435="","",编辑!Z1435)</f>
        <v>300</v>
      </c>
      <c r="R1435" s="109" t="str">
        <f>IF(编辑!AA1435="","",编辑!AA1435)</f>
        <v/>
      </c>
      <c r="S1435" s="109" t="str">
        <f>IF(编辑!AC1435="","",编辑!AC1435)</f>
        <v/>
      </c>
      <c r="T1435" s="109" t="str">
        <f>IF(编辑!AD1435="","",编辑!AD1435)</f>
        <v/>
      </c>
      <c r="U1435" s="109" t="str">
        <f>IF(编辑!AE1435="","",编辑!AE1435)</f>
        <v/>
      </c>
      <c r="V1435" s="109" t="str">
        <f>IF(编辑!AF1435="","",编辑!AF1435)</f>
        <v/>
      </c>
      <c r="W1435" s="109" t="str">
        <f>IF(编辑!AH1435="","",编辑!AH1435)</f>
        <v/>
      </c>
      <c r="X1435" s="109" t="str">
        <f>IF(编辑!AI1435="","",编辑!AI1435)</f>
        <v/>
      </c>
      <c r="Y1435" s="109" t="str">
        <f>IF(编辑!AJ1435="","",编辑!AJ1435)</f>
        <v/>
      </c>
      <c r="Z1435" s="109" t="str">
        <f>IF(编辑!AK1435="","",编辑!AK1435)</f>
        <v/>
      </c>
      <c r="AA1435" s="109" t="str">
        <f>IF(编辑!AM1435="","",编辑!AM1435)</f>
        <v/>
      </c>
      <c r="AB1435" s="109" t="str">
        <f>IF(编辑!AN1435="","",编辑!AN1435)</f>
        <v/>
      </c>
      <c r="AC1435" s="111" t="str">
        <f>IF(编辑!AO1435="","",编辑!AO1435)</f>
        <v/>
      </c>
    </row>
    <row r="1436" spans="1:29">
      <c r="A1436" s="109">
        <f>IF(编辑!A1436="","",编辑!A1436)</f>
        <v>140703</v>
      </c>
      <c r="B1436" s="109" t="str">
        <f>IF(编辑!B1436="","",编辑!B1436)</f>
        <v>通缉任务</v>
      </c>
      <c r="C1436" s="109">
        <f>IF(编辑!I1436="","",编辑!I1436)</f>
        <v>230</v>
      </c>
      <c r="D1436" s="109">
        <f>IF(编辑!J1436="","",编辑!J1436)</f>
        <v>0</v>
      </c>
      <c r="E1436" s="109" t="str">
        <f>IF(编辑!K1436="","",编辑!K1436)</f>
        <v/>
      </c>
      <c r="F1436" s="109">
        <f>IF(编辑!L1436="","",编辑!L1436)</f>
        <v>3002</v>
      </c>
      <c r="G1436" s="109">
        <f>IF(编辑!N1436="","",编辑!N1436)</f>
        <v>1</v>
      </c>
      <c r="H1436" s="109">
        <f>IF(编辑!O1436="","",编辑!O1436)</f>
        <v>1</v>
      </c>
      <c r="I1436" s="109">
        <f>IF(编辑!P1436="","",编辑!P1436)</f>
        <v>300</v>
      </c>
      <c r="J1436" s="109">
        <f>IF(编辑!Q1436="","",编辑!Q1436)</f>
        <v>3102</v>
      </c>
      <c r="K1436" s="109">
        <f>IF(编辑!S1436="","",编辑!S1436)</f>
        <v>1</v>
      </c>
      <c r="L1436" s="109">
        <f>IF(编辑!T1436="","",编辑!T1436)</f>
        <v>1</v>
      </c>
      <c r="M1436" s="109">
        <f>IF(编辑!U1436="","",编辑!U1436)</f>
        <v>300</v>
      </c>
      <c r="N1436" s="109">
        <f>IF(编辑!V1436="","",编辑!V1436)</f>
        <v>3402</v>
      </c>
      <c r="O1436" s="109">
        <f>IF(编辑!X1436="","",编辑!X1436)</f>
        <v>1</v>
      </c>
      <c r="P1436" s="109">
        <f>IF(编辑!Y1436="","",编辑!Y1436)</f>
        <v>1</v>
      </c>
      <c r="Q1436" s="109">
        <f>IF(编辑!Z1436="","",编辑!Z1436)</f>
        <v>300</v>
      </c>
      <c r="R1436" s="109" t="str">
        <f>IF(编辑!AA1436="","",编辑!AA1436)</f>
        <v/>
      </c>
      <c r="S1436" s="109" t="str">
        <f>IF(编辑!AC1436="","",编辑!AC1436)</f>
        <v/>
      </c>
      <c r="T1436" s="109" t="str">
        <f>IF(编辑!AD1436="","",编辑!AD1436)</f>
        <v/>
      </c>
      <c r="U1436" s="109" t="str">
        <f>IF(编辑!AE1436="","",编辑!AE1436)</f>
        <v/>
      </c>
      <c r="V1436" s="109" t="str">
        <f>IF(编辑!AF1436="","",编辑!AF1436)</f>
        <v/>
      </c>
      <c r="W1436" s="109" t="str">
        <f>IF(编辑!AH1436="","",编辑!AH1436)</f>
        <v/>
      </c>
      <c r="X1436" s="109" t="str">
        <f>IF(编辑!AI1436="","",编辑!AI1436)</f>
        <v/>
      </c>
      <c r="Y1436" s="109" t="str">
        <f>IF(编辑!AJ1436="","",编辑!AJ1436)</f>
        <v/>
      </c>
      <c r="Z1436" s="109" t="str">
        <f>IF(编辑!AK1436="","",编辑!AK1436)</f>
        <v/>
      </c>
      <c r="AA1436" s="109" t="str">
        <f>IF(编辑!AM1436="","",编辑!AM1436)</f>
        <v/>
      </c>
      <c r="AB1436" s="109" t="str">
        <f>IF(编辑!AN1436="","",编辑!AN1436)</f>
        <v/>
      </c>
      <c r="AC1436" s="111" t="str">
        <f>IF(编辑!AO1436="","",编辑!AO1436)</f>
        <v/>
      </c>
    </row>
    <row r="1437" spans="1:29">
      <c r="A1437" s="109">
        <f>IF(编辑!A1437="","",编辑!A1437)</f>
        <v>140704</v>
      </c>
      <c r="B1437" s="109" t="str">
        <f>IF(编辑!B1437="","",编辑!B1437)</f>
        <v>通缉任务</v>
      </c>
      <c r="C1437" s="109">
        <f>IF(编辑!I1437="","",编辑!I1437)</f>
        <v>230</v>
      </c>
      <c r="D1437" s="109">
        <f>IF(编辑!J1437="","",编辑!J1437)</f>
        <v>0</v>
      </c>
      <c r="E1437" s="109" t="str">
        <f>IF(编辑!K1437="","",编辑!K1437)</f>
        <v/>
      </c>
      <c r="F1437" s="109">
        <f>IF(编辑!L1437="","",编辑!L1437)</f>
        <v>3002</v>
      </c>
      <c r="G1437" s="109">
        <f>IF(编辑!N1437="","",编辑!N1437)</f>
        <v>1</v>
      </c>
      <c r="H1437" s="109">
        <f>IF(编辑!O1437="","",编辑!O1437)</f>
        <v>1</v>
      </c>
      <c r="I1437" s="109">
        <f>IF(编辑!P1437="","",编辑!P1437)</f>
        <v>300</v>
      </c>
      <c r="J1437" s="109">
        <f>IF(编辑!Q1437="","",编辑!Q1437)</f>
        <v>3102</v>
      </c>
      <c r="K1437" s="109">
        <f>IF(编辑!S1437="","",编辑!S1437)</f>
        <v>1</v>
      </c>
      <c r="L1437" s="109">
        <f>IF(编辑!T1437="","",编辑!T1437)</f>
        <v>1</v>
      </c>
      <c r="M1437" s="109">
        <f>IF(编辑!U1437="","",编辑!U1437)</f>
        <v>300</v>
      </c>
      <c r="N1437" s="109">
        <f>IF(编辑!V1437="","",编辑!V1437)</f>
        <v>3402</v>
      </c>
      <c r="O1437" s="109">
        <f>IF(编辑!X1437="","",编辑!X1437)</f>
        <v>1</v>
      </c>
      <c r="P1437" s="109">
        <f>IF(编辑!Y1437="","",编辑!Y1437)</f>
        <v>1</v>
      </c>
      <c r="Q1437" s="109">
        <f>IF(编辑!Z1437="","",编辑!Z1437)</f>
        <v>300</v>
      </c>
      <c r="R1437" s="109" t="str">
        <f>IF(编辑!AA1437="","",编辑!AA1437)</f>
        <v/>
      </c>
      <c r="S1437" s="109" t="str">
        <f>IF(编辑!AC1437="","",编辑!AC1437)</f>
        <v/>
      </c>
      <c r="T1437" s="109" t="str">
        <f>IF(编辑!AD1437="","",编辑!AD1437)</f>
        <v/>
      </c>
      <c r="U1437" s="109" t="str">
        <f>IF(编辑!AE1437="","",编辑!AE1437)</f>
        <v/>
      </c>
      <c r="V1437" s="109" t="str">
        <f>IF(编辑!AF1437="","",编辑!AF1437)</f>
        <v/>
      </c>
      <c r="W1437" s="109" t="str">
        <f>IF(编辑!AH1437="","",编辑!AH1437)</f>
        <v/>
      </c>
      <c r="X1437" s="109" t="str">
        <f>IF(编辑!AI1437="","",编辑!AI1437)</f>
        <v/>
      </c>
      <c r="Y1437" s="109" t="str">
        <f>IF(编辑!AJ1437="","",编辑!AJ1437)</f>
        <v/>
      </c>
      <c r="Z1437" s="109" t="str">
        <f>IF(编辑!AK1437="","",编辑!AK1437)</f>
        <v/>
      </c>
      <c r="AA1437" s="109" t="str">
        <f>IF(编辑!AM1437="","",编辑!AM1437)</f>
        <v/>
      </c>
      <c r="AB1437" s="109" t="str">
        <f>IF(编辑!AN1437="","",编辑!AN1437)</f>
        <v/>
      </c>
      <c r="AC1437" s="111" t="str">
        <f>IF(编辑!AO1437="","",编辑!AO1437)</f>
        <v/>
      </c>
    </row>
    <row r="1438" spans="1:29">
      <c r="A1438" s="109">
        <f>IF(编辑!A1438="","",编辑!A1438)</f>
        <v>140705</v>
      </c>
      <c r="B1438" s="109" t="str">
        <f>IF(编辑!B1438="","",编辑!B1438)</f>
        <v>通缉任务</v>
      </c>
      <c r="C1438" s="109">
        <f>IF(编辑!I1438="","",编辑!I1438)</f>
        <v>230</v>
      </c>
      <c r="D1438" s="109">
        <f>IF(编辑!J1438="","",编辑!J1438)</f>
        <v>0</v>
      </c>
      <c r="E1438" s="109" t="str">
        <f>IF(编辑!K1438="","",编辑!K1438)</f>
        <v/>
      </c>
      <c r="F1438" s="109">
        <f>IF(编辑!L1438="","",编辑!L1438)</f>
        <v>3002</v>
      </c>
      <c r="G1438" s="109">
        <f>IF(编辑!N1438="","",编辑!N1438)</f>
        <v>1</v>
      </c>
      <c r="H1438" s="109">
        <f>IF(编辑!O1438="","",编辑!O1438)</f>
        <v>1</v>
      </c>
      <c r="I1438" s="109">
        <f>IF(编辑!P1438="","",编辑!P1438)</f>
        <v>300</v>
      </c>
      <c r="J1438" s="109">
        <f>IF(编辑!Q1438="","",编辑!Q1438)</f>
        <v>3102</v>
      </c>
      <c r="K1438" s="109">
        <f>IF(编辑!S1438="","",编辑!S1438)</f>
        <v>1</v>
      </c>
      <c r="L1438" s="109">
        <f>IF(编辑!T1438="","",编辑!T1438)</f>
        <v>1</v>
      </c>
      <c r="M1438" s="109">
        <f>IF(编辑!U1438="","",编辑!U1438)</f>
        <v>300</v>
      </c>
      <c r="N1438" s="109">
        <f>IF(编辑!V1438="","",编辑!V1438)</f>
        <v>3402</v>
      </c>
      <c r="O1438" s="109">
        <f>IF(编辑!X1438="","",编辑!X1438)</f>
        <v>1</v>
      </c>
      <c r="P1438" s="109">
        <f>IF(编辑!Y1438="","",编辑!Y1438)</f>
        <v>1</v>
      </c>
      <c r="Q1438" s="109">
        <f>IF(编辑!Z1438="","",编辑!Z1438)</f>
        <v>300</v>
      </c>
      <c r="R1438" s="109" t="str">
        <f>IF(编辑!AA1438="","",编辑!AA1438)</f>
        <v/>
      </c>
      <c r="S1438" s="109" t="str">
        <f>IF(编辑!AC1438="","",编辑!AC1438)</f>
        <v/>
      </c>
      <c r="T1438" s="109" t="str">
        <f>IF(编辑!AD1438="","",编辑!AD1438)</f>
        <v/>
      </c>
      <c r="U1438" s="109" t="str">
        <f>IF(编辑!AE1438="","",编辑!AE1438)</f>
        <v/>
      </c>
      <c r="V1438" s="109" t="str">
        <f>IF(编辑!AF1438="","",编辑!AF1438)</f>
        <v/>
      </c>
      <c r="W1438" s="109" t="str">
        <f>IF(编辑!AH1438="","",编辑!AH1438)</f>
        <v/>
      </c>
      <c r="X1438" s="109" t="str">
        <f>IF(编辑!AI1438="","",编辑!AI1438)</f>
        <v/>
      </c>
      <c r="Y1438" s="109" t="str">
        <f>IF(编辑!AJ1438="","",编辑!AJ1438)</f>
        <v/>
      </c>
      <c r="Z1438" s="109" t="str">
        <f>IF(编辑!AK1438="","",编辑!AK1438)</f>
        <v/>
      </c>
      <c r="AA1438" s="109" t="str">
        <f>IF(编辑!AM1438="","",编辑!AM1438)</f>
        <v/>
      </c>
      <c r="AB1438" s="109" t="str">
        <f>IF(编辑!AN1438="","",编辑!AN1438)</f>
        <v/>
      </c>
      <c r="AC1438" s="111" t="str">
        <f>IF(编辑!AO1438="","",编辑!AO1438)</f>
        <v/>
      </c>
    </row>
    <row r="1439" spans="1:29">
      <c r="A1439" s="109">
        <f>IF(编辑!A1439="","",编辑!A1439)</f>
        <v>140706</v>
      </c>
      <c r="B1439" s="109" t="str">
        <f>IF(编辑!B1439="","",编辑!B1439)</f>
        <v>通缉任务</v>
      </c>
      <c r="C1439" s="109">
        <f>IF(编辑!I1439="","",编辑!I1439)</f>
        <v>340</v>
      </c>
      <c r="D1439" s="109">
        <f>IF(编辑!J1439="","",编辑!J1439)</f>
        <v>0</v>
      </c>
      <c r="E1439" s="109" t="str">
        <f>IF(编辑!K1439="","",编辑!K1439)</f>
        <v/>
      </c>
      <c r="F1439" s="109">
        <f>IF(编辑!L1439="","",编辑!L1439)</f>
        <v>3002</v>
      </c>
      <c r="G1439" s="109">
        <f>IF(编辑!N1439="","",编辑!N1439)</f>
        <v>1</v>
      </c>
      <c r="H1439" s="109">
        <f>IF(编辑!O1439="","",编辑!O1439)</f>
        <v>1</v>
      </c>
      <c r="I1439" s="109">
        <f>IF(编辑!P1439="","",编辑!P1439)</f>
        <v>300</v>
      </c>
      <c r="J1439" s="109">
        <f>IF(编辑!Q1439="","",编辑!Q1439)</f>
        <v>3102</v>
      </c>
      <c r="K1439" s="109">
        <f>IF(编辑!S1439="","",编辑!S1439)</f>
        <v>1</v>
      </c>
      <c r="L1439" s="109">
        <f>IF(编辑!T1439="","",编辑!T1439)</f>
        <v>1</v>
      </c>
      <c r="M1439" s="109">
        <f>IF(编辑!U1439="","",编辑!U1439)</f>
        <v>300</v>
      </c>
      <c r="N1439" s="109">
        <f>IF(编辑!V1439="","",编辑!V1439)</f>
        <v>3402</v>
      </c>
      <c r="O1439" s="109">
        <f>IF(编辑!X1439="","",编辑!X1439)</f>
        <v>1</v>
      </c>
      <c r="P1439" s="109">
        <f>IF(编辑!Y1439="","",编辑!Y1439)</f>
        <v>1</v>
      </c>
      <c r="Q1439" s="109">
        <f>IF(编辑!Z1439="","",编辑!Z1439)</f>
        <v>300</v>
      </c>
      <c r="R1439" s="109" t="str">
        <f>IF(编辑!AA1439="","",编辑!AA1439)</f>
        <v/>
      </c>
      <c r="S1439" s="109" t="str">
        <f>IF(编辑!AC1439="","",编辑!AC1439)</f>
        <v/>
      </c>
      <c r="T1439" s="109" t="str">
        <f>IF(编辑!AD1439="","",编辑!AD1439)</f>
        <v/>
      </c>
      <c r="U1439" s="109" t="str">
        <f>IF(编辑!AE1439="","",编辑!AE1439)</f>
        <v/>
      </c>
      <c r="V1439" s="109" t="str">
        <f>IF(编辑!AF1439="","",编辑!AF1439)</f>
        <v/>
      </c>
      <c r="W1439" s="109" t="str">
        <f>IF(编辑!AH1439="","",编辑!AH1439)</f>
        <v/>
      </c>
      <c r="X1439" s="109" t="str">
        <f>IF(编辑!AI1439="","",编辑!AI1439)</f>
        <v/>
      </c>
      <c r="Y1439" s="109" t="str">
        <f>IF(编辑!AJ1439="","",编辑!AJ1439)</f>
        <v/>
      </c>
      <c r="Z1439" s="109" t="str">
        <f>IF(编辑!AK1439="","",编辑!AK1439)</f>
        <v/>
      </c>
      <c r="AA1439" s="109" t="str">
        <f>IF(编辑!AM1439="","",编辑!AM1439)</f>
        <v/>
      </c>
      <c r="AB1439" s="109" t="str">
        <f>IF(编辑!AN1439="","",编辑!AN1439)</f>
        <v/>
      </c>
      <c r="AC1439" s="111" t="str">
        <f>IF(编辑!AO1439="","",编辑!AO1439)</f>
        <v/>
      </c>
    </row>
    <row r="1440" spans="1:29">
      <c r="A1440" s="109">
        <f>IF(编辑!A1440="","",编辑!A1440)</f>
        <v>140707</v>
      </c>
      <c r="B1440" s="109" t="str">
        <f>IF(编辑!B1440="","",编辑!B1440)</f>
        <v>通缉任务</v>
      </c>
      <c r="C1440" s="109">
        <f>IF(编辑!I1440="","",编辑!I1440)</f>
        <v>340</v>
      </c>
      <c r="D1440" s="109">
        <f>IF(编辑!J1440="","",编辑!J1440)</f>
        <v>0</v>
      </c>
      <c r="E1440" s="109" t="str">
        <f>IF(编辑!K1440="","",编辑!K1440)</f>
        <v/>
      </c>
      <c r="F1440" s="109">
        <f>IF(编辑!L1440="","",编辑!L1440)</f>
        <v>3002</v>
      </c>
      <c r="G1440" s="109">
        <f>IF(编辑!N1440="","",编辑!N1440)</f>
        <v>1</v>
      </c>
      <c r="H1440" s="109">
        <f>IF(编辑!O1440="","",编辑!O1440)</f>
        <v>1</v>
      </c>
      <c r="I1440" s="109">
        <f>IF(编辑!P1440="","",编辑!P1440)</f>
        <v>300</v>
      </c>
      <c r="J1440" s="109">
        <f>IF(编辑!Q1440="","",编辑!Q1440)</f>
        <v>3102</v>
      </c>
      <c r="K1440" s="109">
        <f>IF(编辑!S1440="","",编辑!S1440)</f>
        <v>1</v>
      </c>
      <c r="L1440" s="109">
        <f>IF(编辑!T1440="","",编辑!T1440)</f>
        <v>1</v>
      </c>
      <c r="M1440" s="109">
        <f>IF(编辑!U1440="","",编辑!U1440)</f>
        <v>300</v>
      </c>
      <c r="N1440" s="109">
        <f>IF(编辑!V1440="","",编辑!V1440)</f>
        <v>3402</v>
      </c>
      <c r="O1440" s="109">
        <f>IF(编辑!X1440="","",编辑!X1440)</f>
        <v>1</v>
      </c>
      <c r="P1440" s="109">
        <f>IF(编辑!Y1440="","",编辑!Y1440)</f>
        <v>1</v>
      </c>
      <c r="Q1440" s="109">
        <f>IF(编辑!Z1440="","",编辑!Z1440)</f>
        <v>300</v>
      </c>
      <c r="R1440" s="109" t="str">
        <f>IF(编辑!AA1440="","",编辑!AA1440)</f>
        <v/>
      </c>
      <c r="S1440" s="109" t="str">
        <f>IF(编辑!AC1440="","",编辑!AC1440)</f>
        <v/>
      </c>
      <c r="T1440" s="109" t="str">
        <f>IF(编辑!AD1440="","",编辑!AD1440)</f>
        <v/>
      </c>
      <c r="U1440" s="109" t="str">
        <f>IF(编辑!AE1440="","",编辑!AE1440)</f>
        <v/>
      </c>
      <c r="V1440" s="109" t="str">
        <f>IF(编辑!AF1440="","",编辑!AF1440)</f>
        <v/>
      </c>
      <c r="W1440" s="109" t="str">
        <f>IF(编辑!AH1440="","",编辑!AH1440)</f>
        <v/>
      </c>
      <c r="X1440" s="109" t="str">
        <f>IF(编辑!AI1440="","",编辑!AI1440)</f>
        <v/>
      </c>
      <c r="Y1440" s="109" t="str">
        <f>IF(编辑!AJ1440="","",编辑!AJ1440)</f>
        <v/>
      </c>
      <c r="Z1440" s="109" t="str">
        <f>IF(编辑!AK1440="","",编辑!AK1440)</f>
        <v/>
      </c>
      <c r="AA1440" s="109" t="str">
        <f>IF(编辑!AM1440="","",编辑!AM1440)</f>
        <v/>
      </c>
      <c r="AB1440" s="109" t="str">
        <f>IF(编辑!AN1440="","",编辑!AN1440)</f>
        <v/>
      </c>
      <c r="AC1440" s="111" t="str">
        <f>IF(编辑!AO1440="","",编辑!AO1440)</f>
        <v/>
      </c>
    </row>
    <row r="1441" spans="1:29">
      <c r="A1441" s="109">
        <f>IF(编辑!A1441="","",编辑!A1441)</f>
        <v>140708</v>
      </c>
      <c r="B1441" s="109" t="str">
        <f>IF(编辑!B1441="","",编辑!B1441)</f>
        <v>通缉任务</v>
      </c>
      <c r="C1441" s="109">
        <f>IF(编辑!I1441="","",编辑!I1441)</f>
        <v>340</v>
      </c>
      <c r="D1441" s="109">
        <f>IF(编辑!J1441="","",编辑!J1441)</f>
        <v>0</v>
      </c>
      <c r="E1441" s="109" t="str">
        <f>IF(编辑!K1441="","",编辑!K1441)</f>
        <v/>
      </c>
      <c r="F1441" s="109">
        <f>IF(编辑!L1441="","",编辑!L1441)</f>
        <v>3002</v>
      </c>
      <c r="G1441" s="109">
        <f>IF(编辑!N1441="","",编辑!N1441)</f>
        <v>1</v>
      </c>
      <c r="H1441" s="109">
        <f>IF(编辑!O1441="","",编辑!O1441)</f>
        <v>1</v>
      </c>
      <c r="I1441" s="109">
        <f>IF(编辑!P1441="","",编辑!P1441)</f>
        <v>300</v>
      </c>
      <c r="J1441" s="109">
        <f>IF(编辑!Q1441="","",编辑!Q1441)</f>
        <v>3102</v>
      </c>
      <c r="K1441" s="109">
        <f>IF(编辑!S1441="","",编辑!S1441)</f>
        <v>1</v>
      </c>
      <c r="L1441" s="109">
        <f>IF(编辑!T1441="","",编辑!T1441)</f>
        <v>1</v>
      </c>
      <c r="M1441" s="109">
        <f>IF(编辑!U1441="","",编辑!U1441)</f>
        <v>300</v>
      </c>
      <c r="N1441" s="109">
        <f>IF(编辑!V1441="","",编辑!V1441)</f>
        <v>3402</v>
      </c>
      <c r="O1441" s="109">
        <f>IF(编辑!X1441="","",编辑!X1441)</f>
        <v>1</v>
      </c>
      <c r="P1441" s="109">
        <f>IF(编辑!Y1441="","",编辑!Y1441)</f>
        <v>1</v>
      </c>
      <c r="Q1441" s="109">
        <f>IF(编辑!Z1441="","",编辑!Z1441)</f>
        <v>300</v>
      </c>
      <c r="R1441" s="109" t="str">
        <f>IF(编辑!AA1441="","",编辑!AA1441)</f>
        <v/>
      </c>
      <c r="S1441" s="109" t="str">
        <f>IF(编辑!AC1441="","",编辑!AC1441)</f>
        <v/>
      </c>
      <c r="T1441" s="109" t="str">
        <f>IF(编辑!AD1441="","",编辑!AD1441)</f>
        <v/>
      </c>
      <c r="U1441" s="109" t="str">
        <f>IF(编辑!AE1441="","",编辑!AE1441)</f>
        <v/>
      </c>
      <c r="V1441" s="109" t="str">
        <f>IF(编辑!AF1441="","",编辑!AF1441)</f>
        <v/>
      </c>
      <c r="W1441" s="109" t="str">
        <f>IF(编辑!AH1441="","",编辑!AH1441)</f>
        <v/>
      </c>
      <c r="X1441" s="109" t="str">
        <f>IF(编辑!AI1441="","",编辑!AI1441)</f>
        <v/>
      </c>
      <c r="Y1441" s="109" t="str">
        <f>IF(编辑!AJ1441="","",编辑!AJ1441)</f>
        <v/>
      </c>
      <c r="Z1441" s="109" t="str">
        <f>IF(编辑!AK1441="","",编辑!AK1441)</f>
        <v/>
      </c>
      <c r="AA1441" s="109" t="str">
        <f>IF(编辑!AM1441="","",编辑!AM1441)</f>
        <v/>
      </c>
      <c r="AB1441" s="109" t="str">
        <f>IF(编辑!AN1441="","",编辑!AN1441)</f>
        <v/>
      </c>
      <c r="AC1441" s="111" t="str">
        <f>IF(编辑!AO1441="","",编辑!AO1441)</f>
        <v/>
      </c>
    </row>
    <row r="1442" spans="1:29">
      <c r="A1442" s="109">
        <f>IF(编辑!A1442="","",编辑!A1442)</f>
        <v>140709</v>
      </c>
      <c r="B1442" s="109" t="str">
        <f>IF(编辑!B1442="","",编辑!B1442)</f>
        <v>通缉任务</v>
      </c>
      <c r="C1442" s="109">
        <f>IF(编辑!I1442="","",编辑!I1442)</f>
        <v>340</v>
      </c>
      <c r="D1442" s="109">
        <f>IF(编辑!J1442="","",编辑!J1442)</f>
        <v>0</v>
      </c>
      <c r="E1442" s="109" t="str">
        <f>IF(编辑!K1442="","",编辑!K1442)</f>
        <v/>
      </c>
      <c r="F1442" s="109">
        <f>IF(编辑!L1442="","",编辑!L1442)</f>
        <v>3002</v>
      </c>
      <c r="G1442" s="109">
        <f>IF(编辑!N1442="","",编辑!N1442)</f>
        <v>1</v>
      </c>
      <c r="H1442" s="109">
        <f>IF(编辑!O1442="","",编辑!O1442)</f>
        <v>1</v>
      </c>
      <c r="I1442" s="109">
        <f>IF(编辑!P1442="","",编辑!P1442)</f>
        <v>300</v>
      </c>
      <c r="J1442" s="109">
        <f>IF(编辑!Q1442="","",编辑!Q1442)</f>
        <v>3102</v>
      </c>
      <c r="K1442" s="109">
        <f>IF(编辑!S1442="","",编辑!S1442)</f>
        <v>1</v>
      </c>
      <c r="L1442" s="109">
        <f>IF(编辑!T1442="","",编辑!T1442)</f>
        <v>1</v>
      </c>
      <c r="M1442" s="109">
        <f>IF(编辑!U1442="","",编辑!U1442)</f>
        <v>300</v>
      </c>
      <c r="N1442" s="109">
        <f>IF(编辑!V1442="","",编辑!V1442)</f>
        <v>3402</v>
      </c>
      <c r="O1442" s="109">
        <f>IF(编辑!X1442="","",编辑!X1442)</f>
        <v>1</v>
      </c>
      <c r="P1442" s="109">
        <f>IF(编辑!Y1442="","",编辑!Y1442)</f>
        <v>1</v>
      </c>
      <c r="Q1442" s="109">
        <f>IF(编辑!Z1442="","",编辑!Z1442)</f>
        <v>300</v>
      </c>
      <c r="R1442" s="109" t="str">
        <f>IF(编辑!AA1442="","",编辑!AA1442)</f>
        <v/>
      </c>
      <c r="S1442" s="109" t="str">
        <f>IF(编辑!AC1442="","",编辑!AC1442)</f>
        <v/>
      </c>
      <c r="T1442" s="109" t="str">
        <f>IF(编辑!AD1442="","",编辑!AD1442)</f>
        <v/>
      </c>
      <c r="U1442" s="109" t="str">
        <f>IF(编辑!AE1442="","",编辑!AE1442)</f>
        <v/>
      </c>
      <c r="V1442" s="109" t="str">
        <f>IF(编辑!AF1442="","",编辑!AF1442)</f>
        <v/>
      </c>
      <c r="W1442" s="109" t="str">
        <f>IF(编辑!AH1442="","",编辑!AH1442)</f>
        <v/>
      </c>
      <c r="X1442" s="109" t="str">
        <f>IF(编辑!AI1442="","",编辑!AI1442)</f>
        <v/>
      </c>
      <c r="Y1442" s="109" t="str">
        <f>IF(编辑!AJ1442="","",编辑!AJ1442)</f>
        <v/>
      </c>
      <c r="Z1442" s="109" t="str">
        <f>IF(编辑!AK1442="","",编辑!AK1442)</f>
        <v/>
      </c>
      <c r="AA1442" s="109" t="str">
        <f>IF(编辑!AM1442="","",编辑!AM1442)</f>
        <v/>
      </c>
      <c r="AB1442" s="109" t="str">
        <f>IF(编辑!AN1442="","",编辑!AN1442)</f>
        <v/>
      </c>
      <c r="AC1442" s="111" t="str">
        <f>IF(编辑!AO1442="","",编辑!AO1442)</f>
        <v/>
      </c>
    </row>
    <row r="1443" spans="1:29">
      <c r="A1443" s="109">
        <f>IF(编辑!A1443="","",编辑!A1443)</f>
        <v>140710</v>
      </c>
      <c r="B1443" s="109" t="str">
        <f>IF(编辑!B1443="","",编辑!B1443)</f>
        <v>通缉任务</v>
      </c>
      <c r="C1443" s="109">
        <f>IF(编辑!I1443="","",编辑!I1443)</f>
        <v>340</v>
      </c>
      <c r="D1443" s="109">
        <f>IF(编辑!J1443="","",编辑!J1443)</f>
        <v>0</v>
      </c>
      <c r="E1443" s="109" t="str">
        <f>IF(编辑!K1443="","",编辑!K1443)</f>
        <v/>
      </c>
      <c r="F1443" s="109">
        <f>IF(编辑!L1443="","",编辑!L1443)</f>
        <v>3002</v>
      </c>
      <c r="G1443" s="109">
        <f>IF(编辑!N1443="","",编辑!N1443)</f>
        <v>1</v>
      </c>
      <c r="H1443" s="109">
        <f>IF(编辑!O1443="","",编辑!O1443)</f>
        <v>1</v>
      </c>
      <c r="I1443" s="109">
        <f>IF(编辑!P1443="","",编辑!P1443)</f>
        <v>300</v>
      </c>
      <c r="J1443" s="109">
        <f>IF(编辑!Q1443="","",编辑!Q1443)</f>
        <v>3102</v>
      </c>
      <c r="K1443" s="109">
        <f>IF(编辑!S1443="","",编辑!S1443)</f>
        <v>1</v>
      </c>
      <c r="L1443" s="109">
        <f>IF(编辑!T1443="","",编辑!T1443)</f>
        <v>1</v>
      </c>
      <c r="M1443" s="109">
        <f>IF(编辑!U1443="","",编辑!U1443)</f>
        <v>300</v>
      </c>
      <c r="N1443" s="109">
        <f>IF(编辑!V1443="","",编辑!V1443)</f>
        <v>3402</v>
      </c>
      <c r="O1443" s="109">
        <f>IF(编辑!X1443="","",编辑!X1443)</f>
        <v>1</v>
      </c>
      <c r="P1443" s="109">
        <f>IF(编辑!Y1443="","",编辑!Y1443)</f>
        <v>1</v>
      </c>
      <c r="Q1443" s="109">
        <f>IF(编辑!Z1443="","",编辑!Z1443)</f>
        <v>300</v>
      </c>
      <c r="R1443" s="109" t="str">
        <f>IF(编辑!AA1443="","",编辑!AA1443)</f>
        <v/>
      </c>
      <c r="S1443" s="109" t="str">
        <f>IF(编辑!AC1443="","",编辑!AC1443)</f>
        <v/>
      </c>
      <c r="T1443" s="109" t="str">
        <f>IF(编辑!AD1443="","",编辑!AD1443)</f>
        <v/>
      </c>
      <c r="U1443" s="109" t="str">
        <f>IF(编辑!AE1443="","",编辑!AE1443)</f>
        <v/>
      </c>
      <c r="V1443" s="109" t="str">
        <f>IF(编辑!AF1443="","",编辑!AF1443)</f>
        <v/>
      </c>
      <c r="W1443" s="109" t="str">
        <f>IF(编辑!AH1443="","",编辑!AH1443)</f>
        <v/>
      </c>
      <c r="X1443" s="109" t="str">
        <f>IF(编辑!AI1443="","",编辑!AI1443)</f>
        <v/>
      </c>
      <c r="Y1443" s="109" t="str">
        <f>IF(编辑!AJ1443="","",编辑!AJ1443)</f>
        <v/>
      </c>
      <c r="Z1443" s="109" t="str">
        <f>IF(编辑!AK1443="","",编辑!AK1443)</f>
        <v/>
      </c>
      <c r="AA1443" s="109" t="str">
        <f>IF(编辑!AM1443="","",编辑!AM1443)</f>
        <v/>
      </c>
      <c r="AB1443" s="109" t="str">
        <f>IF(编辑!AN1443="","",编辑!AN1443)</f>
        <v/>
      </c>
      <c r="AC1443" s="111" t="str">
        <f>IF(编辑!AO1443="","",编辑!AO1443)</f>
        <v/>
      </c>
    </row>
    <row r="1444" spans="1:29">
      <c r="A1444" s="109">
        <f>IF(编辑!A1444="","",编辑!A1444)</f>
        <v>140711</v>
      </c>
      <c r="B1444" s="109" t="str">
        <f>IF(编辑!B1444="","",编辑!B1444)</f>
        <v>通缉任务</v>
      </c>
      <c r="C1444" s="109">
        <f>IF(编辑!I1444="","",编辑!I1444)</f>
        <v>340</v>
      </c>
      <c r="D1444" s="109">
        <f>IF(编辑!J1444="","",编辑!J1444)</f>
        <v>0</v>
      </c>
      <c r="E1444" s="109" t="str">
        <f>IF(编辑!K1444="","",编辑!K1444)</f>
        <v/>
      </c>
      <c r="F1444" s="109">
        <f>IF(编辑!L1444="","",编辑!L1444)</f>
        <v>3002</v>
      </c>
      <c r="G1444" s="109">
        <f>IF(编辑!N1444="","",编辑!N1444)</f>
        <v>1</v>
      </c>
      <c r="H1444" s="109">
        <f>IF(编辑!O1444="","",编辑!O1444)</f>
        <v>1</v>
      </c>
      <c r="I1444" s="109">
        <f>IF(编辑!P1444="","",编辑!P1444)</f>
        <v>300</v>
      </c>
      <c r="J1444" s="109">
        <f>IF(编辑!Q1444="","",编辑!Q1444)</f>
        <v>3102</v>
      </c>
      <c r="K1444" s="109">
        <f>IF(编辑!S1444="","",编辑!S1444)</f>
        <v>1</v>
      </c>
      <c r="L1444" s="109">
        <f>IF(编辑!T1444="","",编辑!T1444)</f>
        <v>1</v>
      </c>
      <c r="M1444" s="109">
        <f>IF(编辑!U1444="","",编辑!U1444)</f>
        <v>300</v>
      </c>
      <c r="N1444" s="109">
        <f>IF(编辑!V1444="","",编辑!V1444)</f>
        <v>3402</v>
      </c>
      <c r="O1444" s="109">
        <f>IF(编辑!X1444="","",编辑!X1444)</f>
        <v>1</v>
      </c>
      <c r="P1444" s="109">
        <f>IF(编辑!Y1444="","",编辑!Y1444)</f>
        <v>1</v>
      </c>
      <c r="Q1444" s="109">
        <f>IF(编辑!Z1444="","",编辑!Z1444)</f>
        <v>300</v>
      </c>
      <c r="R1444" s="109" t="str">
        <f>IF(编辑!AA1444="","",编辑!AA1444)</f>
        <v/>
      </c>
      <c r="S1444" s="109" t="str">
        <f>IF(编辑!AC1444="","",编辑!AC1444)</f>
        <v/>
      </c>
      <c r="T1444" s="109" t="str">
        <f>IF(编辑!AD1444="","",编辑!AD1444)</f>
        <v/>
      </c>
      <c r="U1444" s="109" t="str">
        <f>IF(编辑!AE1444="","",编辑!AE1444)</f>
        <v/>
      </c>
      <c r="V1444" s="109" t="str">
        <f>IF(编辑!AF1444="","",编辑!AF1444)</f>
        <v/>
      </c>
      <c r="W1444" s="109" t="str">
        <f>IF(编辑!AH1444="","",编辑!AH1444)</f>
        <v/>
      </c>
      <c r="X1444" s="109" t="str">
        <f>IF(编辑!AI1444="","",编辑!AI1444)</f>
        <v/>
      </c>
      <c r="Y1444" s="109" t="str">
        <f>IF(编辑!AJ1444="","",编辑!AJ1444)</f>
        <v/>
      </c>
      <c r="Z1444" s="109" t="str">
        <f>IF(编辑!AK1444="","",编辑!AK1444)</f>
        <v/>
      </c>
      <c r="AA1444" s="109" t="str">
        <f>IF(编辑!AM1444="","",编辑!AM1444)</f>
        <v/>
      </c>
      <c r="AB1444" s="109" t="str">
        <f>IF(编辑!AN1444="","",编辑!AN1444)</f>
        <v/>
      </c>
      <c r="AC1444" s="111" t="str">
        <f>IF(编辑!AO1444="","",编辑!AO1444)</f>
        <v/>
      </c>
    </row>
    <row r="1445" spans="1:29">
      <c r="A1445" s="109">
        <f>IF(编辑!A1445="","",编辑!A1445)</f>
        <v>140712</v>
      </c>
      <c r="B1445" s="109" t="str">
        <f>IF(编辑!B1445="","",编辑!B1445)</f>
        <v>通缉任务</v>
      </c>
      <c r="C1445" s="109">
        <f>IF(编辑!I1445="","",编辑!I1445)</f>
        <v>340</v>
      </c>
      <c r="D1445" s="109">
        <f>IF(编辑!J1445="","",编辑!J1445)</f>
        <v>0</v>
      </c>
      <c r="E1445" s="109" t="str">
        <f>IF(编辑!K1445="","",编辑!K1445)</f>
        <v/>
      </c>
      <c r="F1445" s="109">
        <f>IF(编辑!L1445="","",编辑!L1445)</f>
        <v>3002</v>
      </c>
      <c r="G1445" s="109">
        <f>IF(编辑!N1445="","",编辑!N1445)</f>
        <v>1</v>
      </c>
      <c r="H1445" s="109">
        <f>IF(编辑!O1445="","",编辑!O1445)</f>
        <v>1</v>
      </c>
      <c r="I1445" s="109">
        <f>IF(编辑!P1445="","",编辑!P1445)</f>
        <v>300</v>
      </c>
      <c r="J1445" s="109">
        <f>IF(编辑!Q1445="","",编辑!Q1445)</f>
        <v>3102</v>
      </c>
      <c r="K1445" s="109">
        <f>IF(编辑!S1445="","",编辑!S1445)</f>
        <v>1</v>
      </c>
      <c r="L1445" s="109">
        <f>IF(编辑!T1445="","",编辑!T1445)</f>
        <v>1</v>
      </c>
      <c r="M1445" s="109">
        <f>IF(编辑!U1445="","",编辑!U1445)</f>
        <v>300</v>
      </c>
      <c r="N1445" s="109">
        <f>IF(编辑!V1445="","",编辑!V1445)</f>
        <v>3402</v>
      </c>
      <c r="O1445" s="109">
        <f>IF(编辑!X1445="","",编辑!X1445)</f>
        <v>1</v>
      </c>
      <c r="P1445" s="109">
        <f>IF(编辑!Y1445="","",编辑!Y1445)</f>
        <v>1</v>
      </c>
      <c r="Q1445" s="109">
        <f>IF(编辑!Z1445="","",编辑!Z1445)</f>
        <v>300</v>
      </c>
      <c r="R1445" s="109" t="str">
        <f>IF(编辑!AA1445="","",编辑!AA1445)</f>
        <v/>
      </c>
      <c r="S1445" s="109" t="str">
        <f>IF(编辑!AC1445="","",编辑!AC1445)</f>
        <v/>
      </c>
      <c r="T1445" s="109" t="str">
        <f>IF(编辑!AD1445="","",编辑!AD1445)</f>
        <v/>
      </c>
      <c r="U1445" s="109" t="str">
        <f>IF(编辑!AE1445="","",编辑!AE1445)</f>
        <v/>
      </c>
      <c r="V1445" s="109" t="str">
        <f>IF(编辑!AF1445="","",编辑!AF1445)</f>
        <v/>
      </c>
      <c r="W1445" s="109" t="str">
        <f>IF(编辑!AH1445="","",编辑!AH1445)</f>
        <v/>
      </c>
      <c r="X1445" s="109" t="str">
        <f>IF(编辑!AI1445="","",编辑!AI1445)</f>
        <v/>
      </c>
      <c r="Y1445" s="109" t="str">
        <f>IF(编辑!AJ1445="","",编辑!AJ1445)</f>
        <v/>
      </c>
      <c r="Z1445" s="109" t="str">
        <f>IF(编辑!AK1445="","",编辑!AK1445)</f>
        <v/>
      </c>
      <c r="AA1445" s="109" t="str">
        <f>IF(编辑!AM1445="","",编辑!AM1445)</f>
        <v/>
      </c>
      <c r="AB1445" s="109" t="str">
        <f>IF(编辑!AN1445="","",编辑!AN1445)</f>
        <v/>
      </c>
      <c r="AC1445" s="111" t="str">
        <f>IF(编辑!AO1445="","",编辑!AO1445)</f>
        <v/>
      </c>
    </row>
    <row r="1446" spans="1:29">
      <c r="A1446" s="109">
        <f>IF(编辑!A1446="","",编辑!A1446)</f>
        <v>140713</v>
      </c>
      <c r="B1446" s="109" t="str">
        <f>IF(编辑!B1446="","",编辑!B1446)</f>
        <v>通缉任务</v>
      </c>
      <c r="C1446" s="109">
        <f>IF(编辑!I1446="","",编辑!I1446)</f>
        <v>340</v>
      </c>
      <c r="D1446" s="109">
        <f>IF(编辑!J1446="","",编辑!J1446)</f>
        <v>0</v>
      </c>
      <c r="E1446" s="109" t="str">
        <f>IF(编辑!K1446="","",编辑!K1446)</f>
        <v/>
      </c>
      <c r="F1446" s="109">
        <f>IF(编辑!L1446="","",编辑!L1446)</f>
        <v>3002</v>
      </c>
      <c r="G1446" s="109">
        <f>IF(编辑!N1446="","",编辑!N1446)</f>
        <v>1</v>
      </c>
      <c r="H1446" s="109">
        <f>IF(编辑!O1446="","",编辑!O1446)</f>
        <v>1</v>
      </c>
      <c r="I1446" s="109">
        <f>IF(编辑!P1446="","",编辑!P1446)</f>
        <v>300</v>
      </c>
      <c r="J1446" s="109">
        <f>IF(编辑!Q1446="","",编辑!Q1446)</f>
        <v>3102</v>
      </c>
      <c r="K1446" s="109">
        <f>IF(编辑!S1446="","",编辑!S1446)</f>
        <v>1</v>
      </c>
      <c r="L1446" s="109">
        <f>IF(编辑!T1446="","",编辑!T1446)</f>
        <v>1</v>
      </c>
      <c r="M1446" s="109">
        <f>IF(编辑!U1446="","",编辑!U1446)</f>
        <v>300</v>
      </c>
      <c r="N1446" s="109">
        <f>IF(编辑!V1446="","",编辑!V1446)</f>
        <v>3402</v>
      </c>
      <c r="O1446" s="109">
        <f>IF(编辑!X1446="","",编辑!X1446)</f>
        <v>1</v>
      </c>
      <c r="P1446" s="109">
        <f>IF(编辑!Y1446="","",编辑!Y1446)</f>
        <v>1</v>
      </c>
      <c r="Q1446" s="109">
        <f>IF(编辑!Z1446="","",编辑!Z1446)</f>
        <v>300</v>
      </c>
      <c r="R1446" s="109" t="str">
        <f>IF(编辑!AA1446="","",编辑!AA1446)</f>
        <v/>
      </c>
      <c r="S1446" s="109" t="str">
        <f>IF(编辑!AC1446="","",编辑!AC1446)</f>
        <v/>
      </c>
      <c r="T1446" s="109" t="str">
        <f>IF(编辑!AD1446="","",编辑!AD1446)</f>
        <v/>
      </c>
      <c r="U1446" s="109" t="str">
        <f>IF(编辑!AE1446="","",编辑!AE1446)</f>
        <v/>
      </c>
      <c r="V1446" s="109" t="str">
        <f>IF(编辑!AF1446="","",编辑!AF1446)</f>
        <v/>
      </c>
      <c r="W1446" s="109" t="str">
        <f>IF(编辑!AH1446="","",编辑!AH1446)</f>
        <v/>
      </c>
      <c r="X1446" s="109" t="str">
        <f>IF(编辑!AI1446="","",编辑!AI1446)</f>
        <v/>
      </c>
      <c r="Y1446" s="109" t="str">
        <f>IF(编辑!AJ1446="","",编辑!AJ1446)</f>
        <v/>
      </c>
      <c r="Z1446" s="109" t="str">
        <f>IF(编辑!AK1446="","",编辑!AK1446)</f>
        <v/>
      </c>
      <c r="AA1446" s="109" t="str">
        <f>IF(编辑!AM1446="","",编辑!AM1446)</f>
        <v/>
      </c>
      <c r="AB1446" s="109" t="str">
        <f>IF(编辑!AN1446="","",编辑!AN1446)</f>
        <v/>
      </c>
      <c r="AC1446" s="111" t="str">
        <f>IF(编辑!AO1446="","",编辑!AO1446)</f>
        <v/>
      </c>
    </row>
    <row r="1447" spans="1:29">
      <c r="A1447" s="109">
        <f>IF(编辑!A1447="","",编辑!A1447)</f>
        <v>140714</v>
      </c>
      <c r="B1447" s="109" t="str">
        <f>IF(编辑!B1447="","",编辑!B1447)</f>
        <v>通缉任务</v>
      </c>
      <c r="C1447" s="109">
        <f>IF(编辑!I1447="","",编辑!I1447)</f>
        <v>340</v>
      </c>
      <c r="D1447" s="109">
        <f>IF(编辑!J1447="","",编辑!J1447)</f>
        <v>0</v>
      </c>
      <c r="E1447" s="109" t="str">
        <f>IF(编辑!K1447="","",编辑!K1447)</f>
        <v/>
      </c>
      <c r="F1447" s="109">
        <f>IF(编辑!L1447="","",编辑!L1447)</f>
        <v>3002</v>
      </c>
      <c r="G1447" s="109">
        <f>IF(编辑!N1447="","",编辑!N1447)</f>
        <v>1</v>
      </c>
      <c r="H1447" s="109">
        <f>IF(编辑!O1447="","",编辑!O1447)</f>
        <v>1</v>
      </c>
      <c r="I1447" s="109">
        <f>IF(编辑!P1447="","",编辑!P1447)</f>
        <v>300</v>
      </c>
      <c r="J1447" s="109">
        <f>IF(编辑!Q1447="","",编辑!Q1447)</f>
        <v>3102</v>
      </c>
      <c r="K1447" s="109">
        <f>IF(编辑!S1447="","",编辑!S1447)</f>
        <v>1</v>
      </c>
      <c r="L1447" s="109">
        <f>IF(编辑!T1447="","",编辑!T1447)</f>
        <v>1</v>
      </c>
      <c r="M1447" s="109">
        <f>IF(编辑!U1447="","",编辑!U1447)</f>
        <v>300</v>
      </c>
      <c r="N1447" s="109">
        <f>IF(编辑!V1447="","",编辑!V1447)</f>
        <v>3402</v>
      </c>
      <c r="O1447" s="109">
        <f>IF(编辑!X1447="","",编辑!X1447)</f>
        <v>1</v>
      </c>
      <c r="P1447" s="109">
        <f>IF(编辑!Y1447="","",编辑!Y1447)</f>
        <v>1</v>
      </c>
      <c r="Q1447" s="109">
        <f>IF(编辑!Z1447="","",编辑!Z1447)</f>
        <v>300</v>
      </c>
      <c r="R1447" s="109" t="str">
        <f>IF(编辑!AA1447="","",编辑!AA1447)</f>
        <v/>
      </c>
      <c r="S1447" s="109" t="str">
        <f>IF(编辑!AC1447="","",编辑!AC1447)</f>
        <v/>
      </c>
      <c r="T1447" s="109" t="str">
        <f>IF(编辑!AD1447="","",编辑!AD1447)</f>
        <v/>
      </c>
      <c r="U1447" s="109" t="str">
        <f>IF(编辑!AE1447="","",编辑!AE1447)</f>
        <v/>
      </c>
      <c r="V1447" s="109" t="str">
        <f>IF(编辑!AF1447="","",编辑!AF1447)</f>
        <v/>
      </c>
      <c r="W1447" s="109" t="str">
        <f>IF(编辑!AH1447="","",编辑!AH1447)</f>
        <v/>
      </c>
      <c r="X1447" s="109" t="str">
        <f>IF(编辑!AI1447="","",编辑!AI1447)</f>
        <v/>
      </c>
      <c r="Y1447" s="109" t="str">
        <f>IF(编辑!AJ1447="","",编辑!AJ1447)</f>
        <v/>
      </c>
      <c r="Z1447" s="109" t="str">
        <f>IF(编辑!AK1447="","",编辑!AK1447)</f>
        <v/>
      </c>
      <c r="AA1447" s="109" t="str">
        <f>IF(编辑!AM1447="","",编辑!AM1447)</f>
        <v/>
      </c>
      <c r="AB1447" s="109" t="str">
        <f>IF(编辑!AN1447="","",编辑!AN1447)</f>
        <v/>
      </c>
      <c r="AC1447" s="111" t="str">
        <f>IF(编辑!AO1447="","",编辑!AO1447)</f>
        <v/>
      </c>
    </row>
    <row r="1448" spans="1:29">
      <c r="A1448" s="109">
        <f>IF(编辑!A1448="","",编辑!A1448)</f>
        <v>140715</v>
      </c>
      <c r="B1448" s="109" t="str">
        <f>IF(编辑!B1448="","",编辑!B1448)</f>
        <v>通缉任务</v>
      </c>
      <c r="C1448" s="109">
        <f>IF(编辑!I1448="","",编辑!I1448)</f>
        <v>340</v>
      </c>
      <c r="D1448" s="109">
        <f>IF(编辑!J1448="","",编辑!J1448)</f>
        <v>0</v>
      </c>
      <c r="E1448" s="109" t="str">
        <f>IF(编辑!K1448="","",编辑!K1448)</f>
        <v/>
      </c>
      <c r="F1448" s="109">
        <f>IF(编辑!L1448="","",编辑!L1448)</f>
        <v>3002</v>
      </c>
      <c r="G1448" s="109">
        <f>IF(编辑!N1448="","",编辑!N1448)</f>
        <v>1</v>
      </c>
      <c r="H1448" s="109">
        <f>IF(编辑!O1448="","",编辑!O1448)</f>
        <v>1</v>
      </c>
      <c r="I1448" s="109">
        <f>IF(编辑!P1448="","",编辑!P1448)</f>
        <v>300</v>
      </c>
      <c r="J1448" s="109">
        <f>IF(编辑!Q1448="","",编辑!Q1448)</f>
        <v>3102</v>
      </c>
      <c r="K1448" s="109">
        <f>IF(编辑!S1448="","",编辑!S1448)</f>
        <v>1</v>
      </c>
      <c r="L1448" s="109">
        <f>IF(编辑!T1448="","",编辑!T1448)</f>
        <v>1</v>
      </c>
      <c r="M1448" s="109">
        <f>IF(编辑!U1448="","",编辑!U1448)</f>
        <v>300</v>
      </c>
      <c r="N1448" s="109">
        <f>IF(编辑!V1448="","",编辑!V1448)</f>
        <v>3402</v>
      </c>
      <c r="O1448" s="109">
        <f>IF(编辑!X1448="","",编辑!X1448)</f>
        <v>1</v>
      </c>
      <c r="P1448" s="109">
        <f>IF(编辑!Y1448="","",编辑!Y1448)</f>
        <v>1</v>
      </c>
      <c r="Q1448" s="109">
        <f>IF(编辑!Z1448="","",编辑!Z1448)</f>
        <v>300</v>
      </c>
      <c r="R1448" s="109" t="str">
        <f>IF(编辑!AA1448="","",编辑!AA1448)</f>
        <v/>
      </c>
      <c r="S1448" s="109" t="str">
        <f>IF(编辑!AC1448="","",编辑!AC1448)</f>
        <v/>
      </c>
      <c r="T1448" s="109" t="str">
        <f>IF(编辑!AD1448="","",编辑!AD1448)</f>
        <v/>
      </c>
      <c r="U1448" s="109" t="str">
        <f>IF(编辑!AE1448="","",编辑!AE1448)</f>
        <v/>
      </c>
      <c r="V1448" s="109" t="str">
        <f>IF(编辑!AF1448="","",编辑!AF1448)</f>
        <v/>
      </c>
      <c r="W1448" s="109" t="str">
        <f>IF(编辑!AH1448="","",编辑!AH1448)</f>
        <v/>
      </c>
      <c r="X1448" s="109" t="str">
        <f>IF(编辑!AI1448="","",编辑!AI1448)</f>
        <v/>
      </c>
      <c r="Y1448" s="109" t="str">
        <f>IF(编辑!AJ1448="","",编辑!AJ1448)</f>
        <v/>
      </c>
      <c r="Z1448" s="109" t="str">
        <f>IF(编辑!AK1448="","",编辑!AK1448)</f>
        <v/>
      </c>
      <c r="AA1448" s="109" t="str">
        <f>IF(编辑!AM1448="","",编辑!AM1448)</f>
        <v/>
      </c>
      <c r="AB1448" s="109" t="str">
        <f>IF(编辑!AN1448="","",编辑!AN1448)</f>
        <v/>
      </c>
      <c r="AC1448" s="111" t="str">
        <f>IF(编辑!AO1448="","",编辑!AO1448)</f>
        <v/>
      </c>
    </row>
    <row r="1449" spans="1:29">
      <c r="A1449" s="109">
        <f>IF(编辑!A1449="","",编辑!A1449)</f>
        <v>140716</v>
      </c>
      <c r="B1449" s="109" t="str">
        <f>IF(编辑!B1449="","",编辑!B1449)</f>
        <v>通缉任务</v>
      </c>
      <c r="C1449" s="109">
        <f>IF(编辑!I1449="","",编辑!I1449)</f>
        <v>340</v>
      </c>
      <c r="D1449" s="109">
        <f>IF(编辑!J1449="","",编辑!J1449)</f>
        <v>0</v>
      </c>
      <c r="E1449" s="109" t="str">
        <f>IF(编辑!K1449="","",编辑!K1449)</f>
        <v/>
      </c>
      <c r="F1449" s="109">
        <f>IF(编辑!L1449="","",编辑!L1449)</f>
        <v>3002</v>
      </c>
      <c r="G1449" s="109">
        <f>IF(编辑!N1449="","",编辑!N1449)</f>
        <v>1</v>
      </c>
      <c r="H1449" s="109">
        <f>IF(编辑!O1449="","",编辑!O1449)</f>
        <v>1</v>
      </c>
      <c r="I1449" s="109">
        <f>IF(编辑!P1449="","",编辑!P1449)</f>
        <v>300</v>
      </c>
      <c r="J1449" s="109">
        <f>IF(编辑!Q1449="","",编辑!Q1449)</f>
        <v>3102</v>
      </c>
      <c r="K1449" s="109">
        <f>IF(编辑!S1449="","",编辑!S1449)</f>
        <v>1</v>
      </c>
      <c r="L1449" s="109">
        <f>IF(编辑!T1449="","",编辑!T1449)</f>
        <v>1</v>
      </c>
      <c r="M1449" s="109">
        <f>IF(编辑!U1449="","",编辑!U1449)</f>
        <v>300</v>
      </c>
      <c r="N1449" s="109">
        <f>IF(编辑!V1449="","",编辑!V1449)</f>
        <v>3402</v>
      </c>
      <c r="O1449" s="109">
        <f>IF(编辑!X1449="","",编辑!X1449)</f>
        <v>1</v>
      </c>
      <c r="P1449" s="109">
        <f>IF(编辑!Y1449="","",编辑!Y1449)</f>
        <v>1</v>
      </c>
      <c r="Q1449" s="109">
        <f>IF(编辑!Z1449="","",编辑!Z1449)</f>
        <v>300</v>
      </c>
      <c r="R1449" s="109" t="str">
        <f>IF(编辑!AA1449="","",编辑!AA1449)</f>
        <v/>
      </c>
      <c r="S1449" s="109" t="str">
        <f>IF(编辑!AC1449="","",编辑!AC1449)</f>
        <v/>
      </c>
      <c r="T1449" s="109" t="str">
        <f>IF(编辑!AD1449="","",编辑!AD1449)</f>
        <v/>
      </c>
      <c r="U1449" s="109" t="str">
        <f>IF(编辑!AE1449="","",编辑!AE1449)</f>
        <v/>
      </c>
      <c r="V1449" s="109" t="str">
        <f>IF(编辑!AF1449="","",编辑!AF1449)</f>
        <v/>
      </c>
      <c r="W1449" s="109" t="str">
        <f>IF(编辑!AH1449="","",编辑!AH1449)</f>
        <v/>
      </c>
      <c r="X1449" s="109" t="str">
        <f>IF(编辑!AI1449="","",编辑!AI1449)</f>
        <v/>
      </c>
      <c r="Y1449" s="109" t="str">
        <f>IF(编辑!AJ1449="","",编辑!AJ1449)</f>
        <v/>
      </c>
      <c r="Z1449" s="109" t="str">
        <f>IF(编辑!AK1449="","",编辑!AK1449)</f>
        <v/>
      </c>
      <c r="AA1449" s="109" t="str">
        <f>IF(编辑!AM1449="","",编辑!AM1449)</f>
        <v/>
      </c>
      <c r="AB1449" s="109" t="str">
        <f>IF(编辑!AN1449="","",编辑!AN1449)</f>
        <v/>
      </c>
      <c r="AC1449" s="111" t="str">
        <f>IF(编辑!AO1449="","",编辑!AO1449)</f>
        <v/>
      </c>
    </row>
    <row r="1450" spans="1:29">
      <c r="A1450" s="109">
        <f>IF(编辑!A1450="","",编辑!A1450)</f>
        <v>140717</v>
      </c>
      <c r="B1450" s="109" t="str">
        <f>IF(编辑!B1450="","",编辑!B1450)</f>
        <v>通缉任务</v>
      </c>
      <c r="C1450" s="109">
        <f>IF(编辑!I1450="","",编辑!I1450)</f>
        <v>340</v>
      </c>
      <c r="D1450" s="109">
        <f>IF(编辑!J1450="","",编辑!J1450)</f>
        <v>0</v>
      </c>
      <c r="E1450" s="109" t="str">
        <f>IF(编辑!K1450="","",编辑!K1450)</f>
        <v/>
      </c>
      <c r="F1450" s="109">
        <f>IF(编辑!L1450="","",编辑!L1450)</f>
        <v>3002</v>
      </c>
      <c r="G1450" s="109">
        <f>IF(编辑!N1450="","",编辑!N1450)</f>
        <v>1</v>
      </c>
      <c r="H1450" s="109">
        <f>IF(编辑!O1450="","",编辑!O1450)</f>
        <v>1</v>
      </c>
      <c r="I1450" s="109">
        <f>IF(编辑!P1450="","",编辑!P1450)</f>
        <v>300</v>
      </c>
      <c r="J1450" s="109">
        <f>IF(编辑!Q1450="","",编辑!Q1450)</f>
        <v>3102</v>
      </c>
      <c r="K1450" s="109">
        <f>IF(编辑!S1450="","",编辑!S1450)</f>
        <v>1</v>
      </c>
      <c r="L1450" s="109">
        <f>IF(编辑!T1450="","",编辑!T1450)</f>
        <v>1</v>
      </c>
      <c r="M1450" s="109">
        <f>IF(编辑!U1450="","",编辑!U1450)</f>
        <v>300</v>
      </c>
      <c r="N1450" s="109">
        <f>IF(编辑!V1450="","",编辑!V1450)</f>
        <v>3402</v>
      </c>
      <c r="O1450" s="109">
        <f>IF(编辑!X1450="","",编辑!X1450)</f>
        <v>1</v>
      </c>
      <c r="P1450" s="109">
        <f>IF(编辑!Y1450="","",编辑!Y1450)</f>
        <v>1</v>
      </c>
      <c r="Q1450" s="109">
        <f>IF(编辑!Z1450="","",编辑!Z1450)</f>
        <v>300</v>
      </c>
      <c r="R1450" s="109" t="str">
        <f>IF(编辑!AA1450="","",编辑!AA1450)</f>
        <v/>
      </c>
      <c r="S1450" s="109" t="str">
        <f>IF(编辑!AC1450="","",编辑!AC1450)</f>
        <v/>
      </c>
      <c r="T1450" s="109" t="str">
        <f>IF(编辑!AD1450="","",编辑!AD1450)</f>
        <v/>
      </c>
      <c r="U1450" s="109" t="str">
        <f>IF(编辑!AE1450="","",编辑!AE1450)</f>
        <v/>
      </c>
      <c r="V1450" s="109" t="str">
        <f>IF(编辑!AF1450="","",编辑!AF1450)</f>
        <v/>
      </c>
      <c r="W1450" s="109" t="str">
        <f>IF(编辑!AH1450="","",编辑!AH1450)</f>
        <v/>
      </c>
      <c r="X1450" s="109" t="str">
        <f>IF(编辑!AI1450="","",编辑!AI1450)</f>
        <v/>
      </c>
      <c r="Y1450" s="109" t="str">
        <f>IF(编辑!AJ1450="","",编辑!AJ1450)</f>
        <v/>
      </c>
      <c r="Z1450" s="109" t="str">
        <f>IF(编辑!AK1450="","",编辑!AK1450)</f>
        <v/>
      </c>
      <c r="AA1450" s="109" t="str">
        <f>IF(编辑!AM1450="","",编辑!AM1450)</f>
        <v/>
      </c>
      <c r="AB1450" s="109" t="str">
        <f>IF(编辑!AN1450="","",编辑!AN1450)</f>
        <v/>
      </c>
      <c r="AC1450" s="111" t="str">
        <f>IF(编辑!AO1450="","",编辑!AO1450)</f>
        <v/>
      </c>
    </row>
    <row r="1451" spans="1:29">
      <c r="A1451" s="109">
        <f>IF(编辑!A1451="","",编辑!A1451)</f>
        <v>140718</v>
      </c>
      <c r="B1451" s="109" t="str">
        <f>IF(编辑!B1451="","",编辑!B1451)</f>
        <v>通缉任务</v>
      </c>
      <c r="C1451" s="109">
        <f>IF(编辑!I1451="","",编辑!I1451)</f>
        <v>340</v>
      </c>
      <c r="D1451" s="109">
        <f>IF(编辑!J1451="","",编辑!J1451)</f>
        <v>0</v>
      </c>
      <c r="E1451" s="109" t="str">
        <f>IF(编辑!K1451="","",编辑!K1451)</f>
        <v/>
      </c>
      <c r="F1451" s="109">
        <f>IF(编辑!L1451="","",编辑!L1451)</f>
        <v>3002</v>
      </c>
      <c r="G1451" s="109">
        <f>IF(编辑!N1451="","",编辑!N1451)</f>
        <v>1</v>
      </c>
      <c r="H1451" s="109">
        <f>IF(编辑!O1451="","",编辑!O1451)</f>
        <v>1</v>
      </c>
      <c r="I1451" s="109">
        <f>IF(编辑!P1451="","",编辑!P1451)</f>
        <v>300</v>
      </c>
      <c r="J1451" s="109">
        <f>IF(编辑!Q1451="","",编辑!Q1451)</f>
        <v>3102</v>
      </c>
      <c r="K1451" s="109">
        <f>IF(编辑!S1451="","",编辑!S1451)</f>
        <v>1</v>
      </c>
      <c r="L1451" s="109">
        <f>IF(编辑!T1451="","",编辑!T1451)</f>
        <v>1</v>
      </c>
      <c r="M1451" s="109">
        <f>IF(编辑!U1451="","",编辑!U1451)</f>
        <v>300</v>
      </c>
      <c r="N1451" s="109">
        <f>IF(编辑!V1451="","",编辑!V1451)</f>
        <v>3402</v>
      </c>
      <c r="O1451" s="109">
        <f>IF(编辑!X1451="","",编辑!X1451)</f>
        <v>1</v>
      </c>
      <c r="P1451" s="109">
        <f>IF(编辑!Y1451="","",编辑!Y1451)</f>
        <v>1</v>
      </c>
      <c r="Q1451" s="109">
        <f>IF(编辑!Z1451="","",编辑!Z1451)</f>
        <v>300</v>
      </c>
      <c r="R1451" s="109" t="str">
        <f>IF(编辑!AA1451="","",编辑!AA1451)</f>
        <v/>
      </c>
      <c r="S1451" s="109" t="str">
        <f>IF(编辑!AC1451="","",编辑!AC1451)</f>
        <v/>
      </c>
      <c r="T1451" s="109" t="str">
        <f>IF(编辑!AD1451="","",编辑!AD1451)</f>
        <v/>
      </c>
      <c r="U1451" s="109" t="str">
        <f>IF(编辑!AE1451="","",编辑!AE1451)</f>
        <v/>
      </c>
      <c r="V1451" s="109" t="str">
        <f>IF(编辑!AF1451="","",编辑!AF1451)</f>
        <v/>
      </c>
      <c r="W1451" s="109" t="str">
        <f>IF(编辑!AH1451="","",编辑!AH1451)</f>
        <v/>
      </c>
      <c r="X1451" s="109" t="str">
        <f>IF(编辑!AI1451="","",编辑!AI1451)</f>
        <v/>
      </c>
      <c r="Y1451" s="109" t="str">
        <f>IF(编辑!AJ1451="","",编辑!AJ1451)</f>
        <v/>
      </c>
      <c r="Z1451" s="109" t="str">
        <f>IF(编辑!AK1451="","",编辑!AK1451)</f>
        <v/>
      </c>
      <c r="AA1451" s="109" t="str">
        <f>IF(编辑!AM1451="","",编辑!AM1451)</f>
        <v/>
      </c>
      <c r="AB1451" s="109" t="str">
        <f>IF(编辑!AN1451="","",编辑!AN1451)</f>
        <v/>
      </c>
      <c r="AC1451" s="111" t="str">
        <f>IF(编辑!AO1451="","",编辑!AO1451)</f>
        <v/>
      </c>
    </row>
    <row r="1452" spans="1:29">
      <c r="A1452" s="109">
        <f>IF(编辑!A1452="","",编辑!A1452)</f>
        <v>140719</v>
      </c>
      <c r="B1452" s="109" t="str">
        <f>IF(编辑!B1452="","",编辑!B1452)</f>
        <v>通缉任务</v>
      </c>
      <c r="C1452" s="109">
        <f>IF(编辑!I1452="","",编辑!I1452)</f>
        <v>340</v>
      </c>
      <c r="D1452" s="109">
        <f>IF(编辑!J1452="","",编辑!J1452)</f>
        <v>0</v>
      </c>
      <c r="E1452" s="109" t="str">
        <f>IF(编辑!K1452="","",编辑!K1452)</f>
        <v/>
      </c>
      <c r="F1452" s="109">
        <f>IF(编辑!L1452="","",编辑!L1452)</f>
        <v>3002</v>
      </c>
      <c r="G1452" s="109">
        <f>IF(编辑!N1452="","",编辑!N1452)</f>
        <v>1</v>
      </c>
      <c r="H1452" s="109">
        <f>IF(编辑!O1452="","",编辑!O1452)</f>
        <v>1</v>
      </c>
      <c r="I1452" s="109">
        <f>IF(编辑!P1452="","",编辑!P1452)</f>
        <v>300</v>
      </c>
      <c r="J1452" s="109">
        <f>IF(编辑!Q1452="","",编辑!Q1452)</f>
        <v>3102</v>
      </c>
      <c r="K1452" s="109">
        <f>IF(编辑!S1452="","",编辑!S1452)</f>
        <v>1</v>
      </c>
      <c r="L1452" s="109">
        <f>IF(编辑!T1452="","",编辑!T1452)</f>
        <v>1</v>
      </c>
      <c r="M1452" s="109">
        <f>IF(编辑!U1452="","",编辑!U1452)</f>
        <v>300</v>
      </c>
      <c r="N1452" s="109">
        <f>IF(编辑!V1452="","",编辑!V1452)</f>
        <v>3402</v>
      </c>
      <c r="O1452" s="109">
        <f>IF(编辑!X1452="","",编辑!X1452)</f>
        <v>1</v>
      </c>
      <c r="P1452" s="109">
        <f>IF(编辑!Y1452="","",编辑!Y1452)</f>
        <v>1</v>
      </c>
      <c r="Q1452" s="109">
        <f>IF(编辑!Z1452="","",编辑!Z1452)</f>
        <v>300</v>
      </c>
      <c r="R1452" s="109" t="str">
        <f>IF(编辑!AA1452="","",编辑!AA1452)</f>
        <v/>
      </c>
      <c r="S1452" s="109" t="str">
        <f>IF(编辑!AC1452="","",编辑!AC1452)</f>
        <v/>
      </c>
      <c r="T1452" s="109" t="str">
        <f>IF(编辑!AD1452="","",编辑!AD1452)</f>
        <v/>
      </c>
      <c r="U1452" s="109" t="str">
        <f>IF(编辑!AE1452="","",编辑!AE1452)</f>
        <v/>
      </c>
      <c r="V1452" s="109" t="str">
        <f>IF(编辑!AF1452="","",编辑!AF1452)</f>
        <v/>
      </c>
      <c r="W1452" s="109" t="str">
        <f>IF(编辑!AH1452="","",编辑!AH1452)</f>
        <v/>
      </c>
      <c r="X1452" s="109" t="str">
        <f>IF(编辑!AI1452="","",编辑!AI1452)</f>
        <v/>
      </c>
      <c r="Y1452" s="109" t="str">
        <f>IF(编辑!AJ1452="","",编辑!AJ1452)</f>
        <v/>
      </c>
      <c r="Z1452" s="109" t="str">
        <f>IF(编辑!AK1452="","",编辑!AK1452)</f>
        <v/>
      </c>
      <c r="AA1452" s="109" t="str">
        <f>IF(编辑!AM1452="","",编辑!AM1452)</f>
        <v/>
      </c>
      <c r="AB1452" s="109" t="str">
        <f>IF(编辑!AN1452="","",编辑!AN1452)</f>
        <v/>
      </c>
      <c r="AC1452" s="111" t="str">
        <f>IF(编辑!AO1452="","",编辑!AO1452)</f>
        <v/>
      </c>
    </row>
    <row r="1453" spans="1:29">
      <c r="A1453" s="109">
        <f>IF(编辑!A1453="","",编辑!A1453)</f>
        <v>140720</v>
      </c>
      <c r="B1453" s="109" t="str">
        <f>IF(编辑!B1453="","",编辑!B1453)</f>
        <v>通缉任务</v>
      </c>
      <c r="C1453" s="109">
        <f>IF(编辑!I1453="","",编辑!I1453)</f>
        <v>340</v>
      </c>
      <c r="D1453" s="109">
        <f>IF(编辑!J1453="","",编辑!J1453)</f>
        <v>0</v>
      </c>
      <c r="E1453" s="109" t="str">
        <f>IF(编辑!K1453="","",编辑!K1453)</f>
        <v/>
      </c>
      <c r="F1453" s="109">
        <f>IF(编辑!L1453="","",编辑!L1453)</f>
        <v>3002</v>
      </c>
      <c r="G1453" s="109">
        <f>IF(编辑!N1453="","",编辑!N1453)</f>
        <v>1</v>
      </c>
      <c r="H1453" s="109">
        <f>IF(编辑!O1453="","",编辑!O1453)</f>
        <v>1</v>
      </c>
      <c r="I1453" s="109">
        <f>IF(编辑!P1453="","",编辑!P1453)</f>
        <v>300</v>
      </c>
      <c r="J1453" s="109">
        <f>IF(编辑!Q1453="","",编辑!Q1453)</f>
        <v>3102</v>
      </c>
      <c r="K1453" s="109">
        <f>IF(编辑!S1453="","",编辑!S1453)</f>
        <v>1</v>
      </c>
      <c r="L1453" s="109">
        <f>IF(编辑!T1453="","",编辑!T1453)</f>
        <v>1</v>
      </c>
      <c r="M1453" s="109">
        <f>IF(编辑!U1453="","",编辑!U1453)</f>
        <v>300</v>
      </c>
      <c r="N1453" s="109">
        <f>IF(编辑!V1453="","",编辑!V1453)</f>
        <v>3402</v>
      </c>
      <c r="O1453" s="109">
        <f>IF(编辑!X1453="","",编辑!X1453)</f>
        <v>1</v>
      </c>
      <c r="P1453" s="109">
        <f>IF(编辑!Y1453="","",编辑!Y1453)</f>
        <v>1</v>
      </c>
      <c r="Q1453" s="109">
        <f>IF(编辑!Z1453="","",编辑!Z1453)</f>
        <v>300</v>
      </c>
      <c r="R1453" s="109" t="str">
        <f>IF(编辑!AA1453="","",编辑!AA1453)</f>
        <v/>
      </c>
      <c r="S1453" s="109" t="str">
        <f>IF(编辑!AC1453="","",编辑!AC1453)</f>
        <v/>
      </c>
      <c r="T1453" s="109" t="str">
        <f>IF(编辑!AD1453="","",编辑!AD1453)</f>
        <v/>
      </c>
      <c r="U1453" s="109" t="str">
        <f>IF(编辑!AE1453="","",编辑!AE1453)</f>
        <v/>
      </c>
      <c r="V1453" s="109" t="str">
        <f>IF(编辑!AF1453="","",编辑!AF1453)</f>
        <v/>
      </c>
      <c r="W1453" s="109" t="str">
        <f>IF(编辑!AH1453="","",编辑!AH1453)</f>
        <v/>
      </c>
      <c r="X1453" s="109" t="str">
        <f>IF(编辑!AI1453="","",编辑!AI1453)</f>
        <v/>
      </c>
      <c r="Y1453" s="109" t="str">
        <f>IF(编辑!AJ1453="","",编辑!AJ1453)</f>
        <v/>
      </c>
      <c r="Z1453" s="109" t="str">
        <f>IF(编辑!AK1453="","",编辑!AK1453)</f>
        <v/>
      </c>
      <c r="AA1453" s="109" t="str">
        <f>IF(编辑!AM1453="","",编辑!AM1453)</f>
        <v/>
      </c>
      <c r="AB1453" s="109" t="str">
        <f>IF(编辑!AN1453="","",编辑!AN1453)</f>
        <v/>
      </c>
      <c r="AC1453" s="111" t="str">
        <f>IF(编辑!AO1453="","",编辑!AO1453)</f>
        <v/>
      </c>
    </row>
    <row r="1454" spans="1:29">
      <c r="A1454" s="109">
        <f>IF(编辑!A1454="","",编辑!A1454)</f>
        <v>140721</v>
      </c>
      <c r="B1454" s="109" t="str">
        <f>IF(编辑!B1454="","",编辑!B1454)</f>
        <v>通缉任务</v>
      </c>
      <c r="C1454" s="109">
        <f>IF(编辑!I1454="","",编辑!I1454)</f>
        <v>480</v>
      </c>
      <c r="D1454" s="109">
        <f>IF(编辑!J1454="","",编辑!J1454)</f>
        <v>0</v>
      </c>
      <c r="E1454" s="109" t="str">
        <f>IF(编辑!K1454="","",编辑!K1454)</f>
        <v/>
      </c>
      <c r="F1454" s="109">
        <f>IF(编辑!L1454="","",编辑!L1454)</f>
        <v>3003</v>
      </c>
      <c r="G1454" s="109">
        <f>IF(编辑!N1454="","",编辑!N1454)</f>
        <v>1</v>
      </c>
      <c r="H1454" s="109">
        <f>IF(编辑!O1454="","",编辑!O1454)</f>
        <v>1</v>
      </c>
      <c r="I1454" s="109">
        <f>IF(编辑!P1454="","",编辑!P1454)</f>
        <v>200</v>
      </c>
      <c r="J1454" s="109">
        <f>IF(编辑!Q1454="","",编辑!Q1454)</f>
        <v>3103</v>
      </c>
      <c r="K1454" s="109">
        <f>IF(编辑!S1454="","",编辑!S1454)</f>
        <v>1</v>
      </c>
      <c r="L1454" s="109">
        <f>IF(编辑!T1454="","",编辑!T1454)</f>
        <v>1</v>
      </c>
      <c r="M1454" s="109">
        <f>IF(编辑!U1454="","",编辑!U1454)</f>
        <v>200</v>
      </c>
      <c r="N1454" s="109">
        <f>IF(编辑!V1454="","",编辑!V1454)</f>
        <v>3403</v>
      </c>
      <c r="O1454" s="109">
        <f>IF(编辑!X1454="","",编辑!X1454)</f>
        <v>1</v>
      </c>
      <c r="P1454" s="109">
        <f>IF(编辑!Y1454="","",编辑!Y1454)</f>
        <v>1</v>
      </c>
      <c r="Q1454" s="109">
        <f>IF(编辑!Z1454="","",编辑!Z1454)</f>
        <v>200</v>
      </c>
      <c r="R1454" s="109" t="str">
        <f>IF(编辑!AA1454="","",编辑!AA1454)</f>
        <v/>
      </c>
      <c r="S1454" s="109" t="str">
        <f>IF(编辑!AC1454="","",编辑!AC1454)</f>
        <v/>
      </c>
      <c r="T1454" s="109" t="str">
        <f>IF(编辑!AD1454="","",编辑!AD1454)</f>
        <v/>
      </c>
      <c r="U1454" s="109" t="str">
        <f>IF(编辑!AE1454="","",编辑!AE1454)</f>
        <v/>
      </c>
      <c r="V1454" s="109" t="str">
        <f>IF(编辑!AF1454="","",编辑!AF1454)</f>
        <v/>
      </c>
      <c r="W1454" s="109" t="str">
        <f>IF(编辑!AH1454="","",编辑!AH1454)</f>
        <v/>
      </c>
      <c r="X1454" s="109" t="str">
        <f>IF(编辑!AI1454="","",编辑!AI1454)</f>
        <v/>
      </c>
      <c r="Y1454" s="109" t="str">
        <f>IF(编辑!AJ1454="","",编辑!AJ1454)</f>
        <v/>
      </c>
      <c r="Z1454" s="109" t="str">
        <f>IF(编辑!AK1454="","",编辑!AK1454)</f>
        <v/>
      </c>
      <c r="AA1454" s="109" t="str">
        <f>IF(编辑!AM1454="","",编辑!AM1454)</f>
        <v/>
      </c>
      <c r="AB1454" s="109" t="str">
        <f>IF(编辑!AN1454="","",编辑!AN1454)</f>
        <v/>
      </c>
      <c r="AC1454" s="111" t="str">
        <f>IF(编辑!AO1454="","",编辑!AO1454)</f>
        <v/>
      </c>
    </row>
    <row r="1455" spans="1:29">
      <c r="A1455" s="109">
        <f>IF(编辑!A1455="","",编辑!A1455)</f>
        <v>140722</v>
      </c>
      <c r="B1455" s="109" t="str">
        <f>IF(编辑!B1455="","",编辑!B1455)</f>
        <v>通缉任务</v>
      </c>
      <c r="C1455" s="109">
        <f>IF(编辑!I1455="","",编辑!I1455)</f>
        <v>480</v>
      </c>
      <c r="D1455" s="109">
        <f>IF(编辑!J1455="","",编辑!J1455)</f>
        <v>0</v>
      </c>
      <c r="E1455" s="109" t="str">
        <f>IF(编辑!K1455="","",编辑!K1455)</f>
        <v/>
      </c>
      <c r="F1455" s="109">
        <f>IF(编辑!L1455="","",编辑!L1455)</f>
        <v>3003</v>
      </c>
      <c r="G1455" s="109">
        <f>IF(编辑!N1455="","",编辑!N1455)</f>
        <v>1</v>
      </c>
      <c r="H1455" s="109">
        <f>IF(编辑!O1455="","",编辑!O1455)</f>
        <v>1</v>
      </c>
      <c r="I1455" s="109">
        <f>IF(编辑!P1455="","",编辑!P1455)</f>
        <v>200</v>
      </c>
      <c r="J1455" s="109">
        <f>IF(编辑!Q1455="","",编辑!Q1455)</f>
        <v>3103</v>
      </c>
      <c r="K1455" s="109">
        <f>IF(编辑!S1455="","",编辑!S1455)</f>
        <v>1</v>
      </c>
      <c r="L1455" s="109">
        <f>IF(编辑!T1455="","",编辑!T1455)</f>
        <v>1</v>
      </c>
      <c r="M1455" s="109">
        <f>IF(编辑!U1455="","",编辑!U1455)</f>
        <v>200</v>
      </c>
      <c r="N1455" s="109">
        <f>IF(编辑!V1455="","",编辑!V1455)</f>
        <v>3403</v>
      </c>
      <c r="O1455" s="109">
        <f>IF(编辑!X1455="","",编辑!X1455)</f>
        <v>1</v>
      </c>
      <c r="P1455" s="109">
        <f>IF(编辑!Y1455="","",编辑!Y1455)</f>
        <v>1</v>
      </c>
      <c r="Q1455" s="109">
        <f>IF(编辑!Z1455="","",编辑!Z1455)</f>
        <v>200</v>
      </c>
      <c r="R1455" s="109" t="str">
        <f>IF(编辑!AA1455="","",编辑!AA1455)</f>
        <v/>
      </c>
      <c r="S1455" s="109" t="str">
        <f>IF(编辑!AC1455="","",编辑!AC1455)</f>
        <v/>
      </c>
      <c r="T1455" s="109" t="str">
        <f>IF(编辑!AD1455="","",编辑!AD1455)</f>
        <v/>
      </c>
      <c r="U1455" s="109" t="str">
        <f>IF(编辑!AE1455="","",编辑!AE1455)</f>
        <v/>
      </c>
      <c r="V1455" s="109" t="str">
        <f>IF(编辑!AF1455="","",编辑!AF1455)</f>
        <v/>
      </c>
      <c r="W1455" s="109" t="str">
        <f>IF(编辑!AH1455="","",编辑!AH1455)</f>
        <v/>
      </c>
      <c r="X1455" s="109" t="str">
        <f>IF(编辑!AI1455="","",编辑!AI1455)</f>
        <v/>
      </c>
      <c r="Y1455" s="109" t="str">
        <f>IF(编辑!AJ1455="","",编辑!AJ1455)</f>
        <v/>
      </c>
      <c r="Z1455" s="109" t="str">
        <f>IF(编辑!AK1455="","",编辑!AK1455)</f>
        <v/>
      </c>
      <c r="AA1455" s="109" t="str">
        <f>IF(编辑!AM1455="","",编辑!AM1455)</f>
        <v/>
      </c>
      <c r="AB1455" s="109" t="str">
        <f>IF(编辑!AN1455="","",编辑!AN1455)</f>
        <v/>
      </c>
      <c r="AC1455" s="111" t="str">
        <f>IF(编辑!AO1455="","",编辑!AO1455)</f>
        <v/>
      </c>
    </row>
    <row r="1456" spans="1:29">
      <c r="A1456" s="109">
        <f>IF(编辑!A1456="","",编辑!A1456)</f>
        <v>140723</v>
      </c>
      <c r="B1456" s="109" t="str">
        <f>IF(编辑!B1456="","",编辑!B1456)</f>
        <v>通缉任务</v>
      </c>
      <c r="C1456" s="109">
        <f>IF(编辑!I1456="","",编辑!I1456)</f>
        <v>480</v>
      </c>
      <c r="D1456" s="109">
        <f>IF(编辑!J1456="","",编辑!J1456)</f>
        <v>0</v>
      </c>
      <c r="E1456" s="109" t="str">
        <f>IF(编辑!K1456="","",编辑!K1456)</f>
        <v/>
      </c>
      <c r="F1456" s="109">
        <f>IF(编辑!L1456="","",编辑!L1456)</f>
        <v>3003</v>
      </c>
      <c r="G1456" s="109">
        <f>IF(编辑!N1456="","",编辑!N1456)</f>
        <v>1</v>
      </c>
      <c r="H1456" s="109">
        <f>IF(编辑!O1456="","",编辑!O1456)</f>
        <v>1</v>
      </c>
      <c r="I1456" s="109">
        <f>IF(编辑!P1456="","",编辑!P1456)</f>
        <v>200</v>
      </c>
      <c r="J1456" s="109">
        <f>IF(编辑!Q1456="","",编辑!Q1456)</f>
        <v>3103</v>
      </c>
      <c r="K1456" s="109">
        <f>IF(编辑!S1456="","",编辑!S1456)</f>
        <v>1</v>
      </c>
      <c r="L1456" s="109">
        <f>IF(编辑!T1456="","",编辑!T1456)</f>
        <v>1</v>
      </c>
      <c r="M1456" s="109">
        <f>IF(编辑!U1456="","",编辑!U1456)</f>
        <v>200</v>
      </c>
      <c r="N1456" s="109">
        <f>IF(编辑!V1456="","",编辑!V1456)</f>
        <v>3403</v>
      </c>
      <c r="O1456" s="109">
        <f>IF(编辑!X1456="","",编辑!X1456)</f>
        <v>1</v>
      </c>
      <c r="P1456" s="109">
        <f>IF(编辑!Y1456="","",编辑!Y1456)</f>
        <v>1</v>
      </c>
      <c r="Q1456" s="109">
        <f>IF(编辑!Z1456="","",编辑!Z1456)</f>
        <v>200</v>
      </c>
      <c r="R1456" s="109" t="str">
        <f>IF(编辑!AA1456="","",编辑!AA1456)</f>
        <v/>
      </c>
      <c r="S1456" s="109" t="str">
        <f>IF(编辑!AC1456="","",编辑!AC1456)</f>
        <v/>
      </c>
      <c r="T1456" s="109" t="str">
        <f>IF(编辑!AD1456="","",编辑!AD1456)</f>
        <v/>
      </c>
      <c r="U1456" s="109" t="str">
        <f>IF(编辑!AE1456="","",编辑!AE1456)</f>
        <v/>
      </c>
      <c r="V1456" s="109" t="str">
        <f>IF(编辑!AF1456="","",编辑!AF1456)</f>
        <v/>
      </c>
      <c r="W1456" s="109" t="str">
        <f>IF(编辑!AH1456="","",编辑!AH1456)</f>
        <v/>
      </c>
      <c r="X1456" s="109" t="str">
        <f>IF(编辑!AI1456="","",编辑!AI1456)</f>
        <v/>
      </c>
      <c r="Y1456" s="109" t="str">
        <f>IF(编辑!AJ1456="","",编辑!AJ1456)</f>
        <v/>
      </c>
      <c r="Z1456" s="109" t="str">
        <f>IF(编辑!AK1456="","",编辑!AK1456)</f>
        <v/>
      </c>
      <c r="AA1456" s="109" t="str">
        <f>IF(编辑!AM1456="","",编辑!AM1456)</f>
        <v/>
      </c>
      <c r="AB1456" s="109" t="str">
        <f>IF(编辑!AN1456="","",编辑!AN1456)</f>
        <v/>
      </c>
      <c r="AC1456" s="111" t="str">
        <f>IF(编辑!AO1456="","",编辑!AO1456)</f>
        <v/>
      </c>
    </row>
    <row r="1457" spans="1:29">
      <c r="A1457" s="109">
        <f>IF(编辑!A1457="","",编辑!A1457)</f>
        <v>140724</v>
      </c>
      <c r="B1457" s="109" t="str">
        <f>IF(编辑!B1457="","",编辑!B1457)</f>
        <v>通缉任务</v>
      </c>
      <c r="C1457" s="109">
        <f>IF(编辑!I1457="","",编辑!I1457)</f>
        <v>480</v>
      </c>
      <c r="D1457" s="109">
        <f>IF(编辑!J1457="","",编辑!J1457)</f>
        <v>0</v>
      </c>
      <c r="E1457" s="109" t="str">
        <f>IF(编辑!K1457="","",编辑!K1457)</f>
        <v/>
      </c>
      <c r="F1457" s="109">
        <f>IF(编辑!L1457="","",编辑!L1457)</f>
        <v>3003</v>
      </c>
      <c r="G1457" s="109">
        <f>IF(编辑!N1457="","",编辑!N1457)</f>
        <v>1</v>
      </c>
      <c r="H1457" s="109">
        <f>IF(编辑!O1457="","",编辑!O1457)</f>
        <v>1</v>
      </c>
      <c r="I1457" s="109">
        <f>IF(编辑!P1457="","",编辑!P1457)</f>
        <v>200</v>
      </c>
      <c r="J1457" s="109">
        <f>IF(编辑!Q1457="","",编辑!Q1457)</f>
        <v>3103</v>
      </c>
      <c r="K1457" s="109">
        <f>IF(编辑!S1457="","",编辑!S1457)</f>
        <v>1</v>
      </c>
      <c r="L1457" s="109">
        <f>IF(编辑!T1457="","",编辑!T1457)</f>
        <v>1</v>
      </c>
      <c r="M1457" s="109">
        <f>IF(编辑!U1457="","",编辑!U1457)</f>
        <v>200</v>
      </c>
      <c r="N1457" s="109">
        <f>IF(编辑!V1457="","",编辑!V1457)</f>
        <v>3403</v>
      </c>
      <c r="O1457" s="109">
        <f>IF(编辑!X1457="","",编辑!X1457)</f>
        <v>1</v>
      </c>
      <c r="P1457" s="109">
        <f>IF(编辑!Y1457="","",编辑!Y1457)</f>
        <v>1</v>
      </c>
      <c r="Q1457" s="109">
        <f>IF(编辑!Z1457="","",编辑!Z1457)</f>
        <v>200</v>
      </c>
      <c r="R1457" s="109" t="str">
        <f>IF(编辑!AA1457="","",编辑!AA1457)</f>
        <v/>
      </c>
      <c r="S1457" s="109" t="str">
        <f>IF(编辑!AC1457="","",编辑!AC1457)</f>
        <v/>
      </c>
      <c r="T1457" s="109" t="str">
        <f>IF(编辑!AD1457="","",编辑!AD1457)</f>
        <v/>
      </c>
      <c r="U1457" s="109" t="str">
        <f>IF(编辑!AE1457="","",编辑!AE1457)</f>
        <v/>
      </c>
      <c r="V1457" s="109" t="str">
        <f>IF(编辑!AF1457="","",编辑!AF1457)</f>
        <v/>
      </c>
      <c r="W1457" s="109" t="str">
        <f>IF(编辑!AH1457="","",编辑!AH1457)</f>
        <v/>
      </c>
      <c r="X1457" s="109" t="str">
        <f>IF(编辑!AI1457="","",编辑!AI1457)</f>
        <v/>
      </c>
      <c r="Y1457" s="109" t="str">
        <f>IF(编辑!AJ1457="","",编辑!AJ1457)</f>
        <v/>
      </c>
      <c r="Z1457" s="109" t="str">
        <f>IF(编辑!AK1457="","",编辑!AK1457)</f>
        <v/>
      </c>
      <c r="AA1457" s="109" t="str">
        <f>IF(编辑!AM1457="","",编辑!AM1457)</f>
        <v/>
      </c>
      <c r="AB1457" s="109" t="str">
        <f>IF(编辑!AN1457="","",编辑!AN1457)</f>
        <v/>
      </c>
      <c r="AC1457" s="111" t="str">
        <f>IF(编辑!AO1457="","",编辑!AO1457)</f>
        <v/>
      </c>
    </row>
    <row r="1458" spans="1:29">
      <c r="A1458" s="109">
        <f>IF(编辑!A1458="","",编辑!A1458)</f>
        <v>140725</v>
      </c>
      <c r="B1458" s="109" t="str">
        <f>IF(编辑!B1458="","",编辑!B1458)</f>
        <v>通缉任务</v>
      </c>
      <c r="C1458" s="109">
        <f>IF(编辑!I1458="","",编辑!I1458)</f>
        <v>480</v>
      </c>
      <c r="D1458" s="109">
        <f>IF(编辑!J1458="","",编辑!J1458)</f>
        <v>0</v>
      </c>
      <c r="E1458" s="109" t="str">
        <f>IF(编辑!K1458="","",编辑!K1458)</f>
        <v/>
      </c>
      <c r="F1458" s="109">
        <f>IF(编辑!L1458="","",编辑!L1458)</f>
        <v>3003</v>
      </c>
      <c r="G1458" s="109">
        <f>IF(编辑!N1458="","",编辑!N1458)</f>
        <v>1</v>
      </c>
      <c r="H1458" s="109">
        <f>IF(编辑!O1458="","",编辑!O1458)</f>
        <v>1</v>
      </c>
      <c r="I1458" s="109">
        <f>IF(编辑!P1458="","",编辑!P1458)</f>
        <v>200</v>
      </c>
      <c r="J1458" s="109">
        <f>IF(编辑!Q1458="","",编辑!Q1458)</f>
        <v>3103</v>
      </c>
      <c r="K1458" s="109">
        <f>IF(编辑!S1458="","",编辑!S1458)</f>
        <v>1</v>
      </c>
      <c r="L1458" s="109">
        <f>IF(编辑!T1458="","",编辑!T1458)</f>
        <v>1</v>
      </c>
      <c r="M1458" s="109">
        <f>IF(编辑!U1458="","",编辑!U1458)</f>
        <v>200</v>
      </c>
      <c r="N1458" s="109">
        <f>IF(编辑!V1458="","",编辑!V1458)</f>
        <v>3403</v>
      </c>
      <c r="O1458" s="109">
        <f>IF(编辑!X1458="","",编辑!X1458)</f>
        <v>1</v>
      </c>
      <c r="P1458" s="109">
        <f>IF(编辑!Y1458="","",编辑!Y1458)</f>
        <v>1</v>
      </c>
      <c r="Q1458" s="109">
        <f>IF(编辑!Z1458="","",编辑!Z1458)</f>
        <v>200</v>
      </c>
      <c r="R1458" s="109" t="str">
        <f>IF(编辑!AA1458="","",编辑!AA1458)</f>
        <v/>
      </c>
      <c r="S1458" s="109" t="str">
        <f>IF(编辑!AC1458="","",编辑!AC1458)</f>
        <v/>
      </c>
      <c r="T1458" s="109" t="str">
        <f>IF(编辑!AD1458="","",编辑!AD1458)</f>
        <v/>
      </c>
      <c r="U1458" s="109" t="str">
        <f>IF(编辑!AE1458="","",编辑!AE1458)</f>
        <v/>
      </c>
      <c r="V1458" s="109" t="str">
        <f>IF(编辑!AF1458="","",编辑!AF1458)</f>
        <v/>
      </c>
      <c r="W1458" s="109" t="str">
        <f>IF(编辑!AH1458="","",编辑!AH1458)</f>
        <v/>
      </c>
      <c r="X1458" s="109" t="str">
        <f>IF(编辑!AI1458="","",编辑!AI1458)</f>
        <v/>
      </c>
      <c r="Y1458" s="109" t="str">
        <f>IF(编辑!AJ1458="","",编辑!AJ1458)</f>
        <v/>
      </c>
      <c r="Z1458" s="109" t="str">
        <f>IF(编辑!AK1458="","",编辑!AK1458)</f>
        <v/>
      </c>
      <c r="AA1458" s="109" t="str">
        <f>IF(编辑!AM1458="","",编辑!AM1458)</f>
        <v/>
      </c>
      <c r="AB1458" s="109" t="str">
        <f>IF(编辑!AN1458="","",编辑!AN1458)</f>
        <v/>
      </c>
      <c r="AC1458" s="111" t="str">
        <f>IF(编辑!AO1458="","",编辑!AO1458)</f>
        <v/>
      </c>
    </row>
    <row r="1459" spans="1:29">
      <c r="A1459" s="109">
        <f>IF(编辑!A1459="","",编辑!A1459)</f>
        <v>140726</v>
      </c>
      <c r="B1459" s="109" t="str">
        <f>IF(编辑!B1459="","",编辑!B1459)</f>
        <v>通缉任务</v>
      </c>
      <c r="C1459" s="109">
        <f>IF(编辑!I1459="","",编辑!I1459)</f>
        <v>480</v>
      </c>
      <c r="D1459" s="109">
        <f>IF(编辑!J1459="","",编辑!J1459)</f>
        <v>0</v>
      </c>
      <c r="E1459" s="109" t="str">
        <f>IF(编辑!K1459="","",编辑!K1459)</f>
        <v/>
      </c>
      <c r="F1459" s="109">
        <f>IF(编辑!L1459="","",编辑!L1459)</f>
        <v>3003</v>
      </c>
      <c r="G1459" s="109">
        <f>IF(编辑!N1459="","",编辑!N1459)</f>
        <v>1</v>
      </c>
      <c r="H1459" s="109">
        <f>IF(编辑!O1459="","",编辑!O1459)</f>
        <v>1</v>
      </c>
      <c r="I1459" s="109">
        <f>IF(编辑!P1459="","",编辑!P1459)</f>
        <v>200</v>
      </c>
      <c r="J1459" s="109">
        <f>IF(编辑!Q1459="","",编辑!Q1459)</f>
        <v>3103</v>
      </c>
      <c r="K1459" s="109">
        <f>IF(编辑!S1459="","",编辑!S1459)</f>
        <v>1</v>
      </c>
      <c r="L1459" s="109">
        <f>IF(编辑!T1459="","",编辑!T1459)</f>
        <v>1</v>
      </c>
      <c r="M1459" s="109">
        <f>IF(编辑!U1459="","",编辑!U1459)</f>
        <v>200</v>
      </c>
      <c r="N1459" s="109">
        <f>IF(编辑!V1459="","",编辑!V1459)</f>
        <v>3403</v>
      </c>
      <c r="O1459" s="109">
        <f>IF(编辑!X1459="","",编辑!X1459)</f>
        <v>1</v>
      </c>
      <c r="P1459" s="109">
        <f>IF(编辑!Y1459="","",编辑!Y1459)</f>
        <v>1</v>
      </c>
      <c r="Q1459" s="109">
        <f>IF(编辑!Z1459="","",编辑!Z1459)</f>
        <v>200</v>
      </c>
      <c r="R1459" s="109" t="str">
        <f>IF(编辑!AA1459="","",编辑!AA1459)</f>
        <v/>
      </c>
      <c r="S1459" s="109" t="str">
        <f>IF(编辑!AC1459="","",编辑!AC1459)</f>
        <v/>
      </c>
      <c r="T1459" s="109" t="str">
        <f>IF(编辑!AD1459="","",编辑!AD1459)</f>
        <v/>
      </c>
      <c r="U1459" s="109" t="str">
        <f>IF(编辑!AE1459="","",编辑!AE1459)</f>
        <v/>
      </c>
      <c r="V1459" s="109" t="str">
        <f>IF(编辑!AF1459="","",编辑!AF1459)</f>
        <v/>
      </c>
      <c r="W1459" s="109" t="str">
        <f>IF(编辑!AH1459="","",编辑!AH1459)</f>
        <v/>
      </c>
      <c r="X1459" s="109" t="str">
        <f>IF(编辑!AI1459="","",编辑!AI1459)</f>
        <v/>
      </c>
      <c r="Y1459" s="109" t="str">
        <f>IF(编辑!AJ1459="","",编辑!AJ1459)</f>
        <v/>
      </c>
      <c r="Z1459" s="109" t="str">
        <f>IF(编辑!AK1459="","",编辑!AK1459)</f>
        <v/>
      </c>
      <c r="AA1459" s="109" t="str">
        <f>IF(编辑!AM1459="","",编辑!AM1459)</f>
        <v/>
      </c>
      <c r="AB1459" s="109" t="str">
        <f>IF(编辑!AN1459="","",编辑!AN1459)</f>
        <v/>
      </c>
      <c r="AC1459" s="111" t="str">
        <f>IF(编辑!AO1459="","",编辑!AO1459)</f>
        <v/>
      </c>
    </row>
    <row r="1460" spans="1:29">
      <c r="A1460" s="109">
        <f>IF(编辑!A1460="","",编辑!A1460)</f>
        <v>140727</v>
      </c>
      <c r="B1460" s="109" t="str">
        <f>IF(编辑!B1460="","",编辑!B1460)</f>
        <v>通缉任务</v>
      </c>
      <c r="C1460" s="109">
        <f>IF(编辑!I1460="","",编辑!I1460)</f>
        <v>480</v>
      </c>
      <c r="D1460" s="109">
        <f>IF(编辑!J1460="","",编辑!J1460)</f>
        <v>0</v>
      </c>
      <c r="E1460" s="109" t="str">
        <f>IF(编辑!K1460="","",编辑!K1460)</f>
        <v/>
      </c>
      <c r="F1460" s="109">
        <f>IF(编辑!L1460="","",编辑!L1460)</f>
        <v>3003</v>
      </c>
      <c r="G1460" s="109">
        <f>IF(编辑!N1460="","",编辑!N1460)</f>
        <v>1</v>
      </c>
      <c r="H1460" s="109">
        <f>IF(编辑!O1460="","",编辑!O1460)</f>
        <v>1</v>
      </c>
      <c r="I1460" s="109">
        <f>IF(编辑!P1460="","",编辑!P1460)</f>
        <v>200</v>
      </c>
      <c r="J1460" s="109">
        <f>IF(编辑!Q1460="","",编辑!Q1460)</f>
        <v>3103</v>
      </c>
      <c r="K1460" s="109">
        <f>IF(编辑!S1460="","",编辑!S1460)</f>
        <v>1</v>
      </c>
      <c r="L1460" s="109">
        <f>IF(编辑!T1460="","",编辑!T1460)</f>
        <v>1</v>
      </c>
      <c r="M1460" s="109">
        <f>IF(编辑!U1460="","",编辑!U1460)</f>
        <v>200</v>
      </c>
      <c r="N1460" s="109">
        <f>IF(编辑!V1460="","",编辑!V1460)</f>
        <v>3403</v>
      </c>
      <c r="O1460" s="109">
        <f>IF(编辑!X1460="","",编辑!X1460)</f>
        <v>1</v>
      </c>
      <c r="P1460" s="109">
        <f>IF(编辑!Y1460="","",编辑!Y1460)</f>
        <v>1</v>
      </c>
      <c r="Q1460" s="109">
        <f>IF(编辑!Z1460="","",编辑!Z1460)</f>
        <v>200</v>
      </c>
      <c r="R1460" s="109" t="str">
        <f>IF(编辑!AA1460="","",编辑!AA1460)</f>
        <v/>
      </c>
      <c r="S1460" s="109" t="str">
        <f>IF(编辑!AC1460="","",编辑!AC1460)</f>
        <v/>
      </c>
      <c r="T1460" s="109" t="str">
        <f>IF(编辑!AD1460="","",编辑!AD1460)</f>
        <v/>
      </c>
      <c r="U1460" s="109" t="str">
        <f>IF(编辑!AE1460="","",编辑!AE1460)</f>
        <v/>
      </c>
      <c r="V1460" s="109" t="str">
        <f>IF(编辑!AF1460="","",编辑!AF1460)</f>
        <v/>
      </c>
      <c r="W1460" s="109" t="str">
        <f>IF(编辑!AH1460="","",编辑!AH1460)</f>
        <v/>
      </c>
      <c r="X1460" s="109" t="str">
        <f>IF(编辑!AI1460="","",编辑!AI1460)</f>
        <v/>
      </c>
      <c r="Y1460" s="109" t="str">
        <f>IF(编辑!AJ1460="","",编辑!AJ1460)</f>
        <v/>
      </c>
      <c r="Z1460" s="109" t="str">
        <f>IF(编辑!AK1460="","",编辑!AK1460)</f>
        <v/>
      </c>
      <c r="AA1460" s="109" t="str">
        <f>IF(编辑!AM1460="","",编辑!AM1460)</f>
        <v/>
      </c>
      <c r="AB1460" s="109" t="str">
        <f>IF(编辑!AN1460="","",编辑!AN1460)</f>
        <v/>
      </c>
      <c r="AC1460" s="111" t="str">
        <f>IF(编辑!AO1460="","",编辑!AO1460)</f>
        <v/>
      </c>
    </row>
    <row r="1461" spans="1:29">
      <c r="A1461" s="109">
        <f>IF(编辑!A1461="","",编辑!A1461)</f>
        <v>140728</v>
      </c>
      <c r="B1461" s="109" t="str">
        <f>IF(编辑!B1461="","",编辑!B1461)</f>
        <v>通缉任务</v>
      </c>
      <c r="C1461" s="109">
        <f>IF(编辑!I1461="","",编辑!I1461)</f>
        <v>480</v>
      </c>
      <c r="D1461" s="109">
        <f>IF(编辑!J1461="","",编辑!J1461)</f>
        <v>0</v>
      </c>
      <c r="E1461" s="109" t="str">
        <f>IF(编辑!K1461="","",编辑!K1461)</f>
        <v/>
      </c>
      <c r="F1461" s="109">
        <f>IF(编辑!L1461="","",编辑!L1461)</f>
        <v>3003</v>
      </c>
      <c r="G1461" s="109">
        <f>IF(编辑!N1461="","",编辑!N1461)</f>
        <v>1</v>
      </c>
      <c r="H1461" s="109">
        <f>IF(编辑!O1461="","",编辑!O1461)</f>
        <v>1</v>
      </c>
      <c r="I1461" s="109">
        <f>IF(编辑!P1461="","",编辑!P1461)</f>
        <v>200</v>
      </c>
      <c r="J1461" s="109">
        <f>IF(编辑!Q1461="","",编辑!Q1461)</f>
        <v>3103</v>
      </c>
      <c r="K1461" s="109">
        <f>IF(编辑!S1461="","",编辑!S1461)</f>
        <v>1</v>
      </c>
      <c r="L1461" s="109">
        <f>IF(编辑!T1461="","",编辑!T1461)</f>
        <v>1</v>
      </c>
      <c r="M1461" s="109">
        <f>IF(编辑!U1461="","",编辑!U1461)</f>
        <v>200</v>
      </c>
      <c r="N1461" s="109">
        <f>IF(编辑!V1461="","",编辑!V1461)</f>
        <v>3403</v>
      </c>
      <c r="O1461" s="109">
        <f>IF(编辑!X1461="","",编辑!X1461)</f>
        <v>1</v>
      </c>
      <c r="P1461" s="109">
        <f>IF(编辑!Y1461="","",编辑!Y1461)</f>
        <v>1</v>
      </c>
      <c r="Q1461" s="109">
        <f>IF(编辑!Z1461="","",编辑!Z1461)</f>
        <v>200</v>
      </c>
      <c r="R1461" s="109" t="str">
        <f>IF(编辑!AA1461="","",编辑!AA1461)</f>
        <v/>
      </c>
      <c r="S1461" s="109" t="str">
        <f>IF(编辑!AC1461="","",编辑!AC1461)</f>
        <v/>
      </c>
      <c r="T1461" s="109" t="str">
        <f>IF(编辑!AD1461="","",编辑!AD1461)</f>
        <v/>
      </c>
      <c r="U1461" s="109" t="str">
        <f>IF(编辑!AE1461="","",编辑!AE1461)</f>
        <v/>
      </c>
      <c r="V1461" s="109" t="str">
        <f>IF(编辑!AF1461="","",编辑!AF1461)</f>
        <v/>
      </c>
      <c r="W1461" s="109" t="str">
        <f>IF(编辑!AH1461="","",编辑!AH1461)</f>
        <v/>
      </c>
      <c r="X1461" s="109" t="str">
        <f>IF(编辑!AI1461="","",编辑!AI1461)</f>
        <v/>
      </c>
      <c r="Y1461" s="109" t="str">
        <f>IF(编辑!AJ1461="","",编辑!AJ1461)</f>
        <v/>
      </c>
      <c r="Z1461" s="109" t="str">
        <f>IF(编辑!AK1461="","",编辑!AK1461)</f>
        <v/>
      </c>
      <c r="AA1461" s="109" t="str">
        <f>IF(编辑!AM1461="","",编辑!AM1461)</f>
        <v/>
      </c>
      <c r="AB1461" s="109" t="str">
        <f>IF(编辑!AN1461="","",编辑!AN1461)</f>
        <v/>
      </c>
      <c r="AC1461" s="111" t="str">
        <f>IF(编辑!AO1461="","",编辑!AO1461)</f>
        <v/>
      </c>
    </row>
    <row r="1462" spans="1:29">
      <c r="A1462" s="109">
        <f>IF(编辑!A1462="","",编辑!A1462)</f>
        <v>140729</v>
      </c>
      <c r="B1462" s="109" t="str">
        <f>IF(编辑!B1462="","",编辑!B1462)</f>
        <v>通缉任务</v>
      </c>
      <c r="C1462" s="109">
        <f>IF(编辑!I1462="","",编辑!I1462)</f>
        <v>480</v>
      </c>
      <c r="D1462" s="109">
        <f>IF(编辑!J1462="","",编辑!J1462)</f>
        <v>0</v>
      </c>
      <c r="E1462" s="109" t="str">
        <f>IF(编辑!K1462="","",编辑!K1462)</f>
        <v/>
      </c>
      <c r="F1462" s="109">
        <f>IF(编辑!L1462="","",编辑!L1462)</f>
        <v>3003</v>
      </c>
      <c r="G1462" s="109">
        <f>IF(编辑!N1462="","",编辑!N1462)</f>
        <v>1</v>
      </c>
      <c r="H1462" s="109">
        <f>IF(编辑!O1462="","",编辑!O1462)</f>
        <v>1</v>
      </c>
      <c r="I1462" s="109">
        <f>IF(编辑!P1462="","",编辑!P1462)</f>
        <v>200</v>
      </c>
      <c r="J1462" s="109">
        <f>IF(编辑!Q1462="","",编辑!Q1462)</f>
        <v>3103</v>
      </c>
      <c r="K1462" s="109">
        <f>IF(编辑!S1462="","",编辑!S1462)</f>
        <v>1</v>
      </c>
      <c r="L1462" s="109">
        <f>IF(编辑!T1462="","",编辑!T1462)</f>
        <v>1</v>
      </c>
      <c r="M1462" s="109">
        <f>IF(编辑!U1462="","",编辑!U1462)</f>
        <v>200</v>
      </c>
      <c r="N1462" s="109">
        <f>IF(编辑!V1462="","",编辑!V1462)</f>
        <v>3403</v>
      </c>
      <c r="O1462" s="109">
        <f>IF(编辑!X1462="","",编辑!X1462)</f>
        <v>1</v>
      </c>
      <c r="P1462" s="109">
        <f>IF(编辑!Y1462="","",编辑!Y1462)</f>
        <v>1</v>
      </c>
      <c r="Q1462" s="109">
        <f>IF(编辑!Z1462="","",编辑!Z1462)</f>
        <v>200</v>
      </c>
      <c r="R1462" s="109" t="str">
        <f>IF(编辑!AA1462="","",编辑!AA1462)</f>
        <v/>
      </c>
      <c r="S1462" s="109" t="str">
        <f>IF(编辑!AC1462="","",编辑!AC1462)</f>
        <v/>
      </c>
      <c r="T1462" s="109" t="str">
        <f>IF(编辑!AD1462="","",编辑!AD1462)</f>
        <v/>
      </c>
      <c r="U1462" s="109" t="str">
        <f>IF(编辑!AE1462="","",编辑!AE1462)</f>
        <v/>
      </c>
      <c r="V1462" s="109" t="str">
        <f>IF(编辑!AF1462="","",编辑!AF1462)</f>
        <v/>
      </c>
      <c r="W1462" s="109" t="str">
        <f>IF(编辑!AH1462="","",编辑!AH1462)</f>
        <v/>
      </c>
      <c r="X1462" s="109" t="str">
        <f>IF(编辑!AI1462="","",编辑!AI1462)</f>
        <v/>
      </c>
      <c r="Y1462" s="109" t="str">
        <f>IF(编辑!AJ1462="","",编辑!AJ1462)</f>
        <v/>
      </c>
      <c r="Z1462" s="109" t="str">
        <f>IF(编辑!AK1462="","",编辑!AK1462)</f>
        <v/>
      </c>
      <c r="AA1462" s="109" t="str">
        <f>IF(编辑!AM1462="","",编辑!AM1462)</f>
        <v/>
      </c>
      <c r="AB1462" s="109" t="str">
        <f>IF(编辑!AN1462="","",编辑!AN1462)</f>
        <v/>
      </c>
      <c r="AC1462" s="111" t="str">
        <f>IF(编辑!AO1462="","",编辑!AO1462)</f>
        <v/>
      </c>
    </row>
    <row r="1463" spans="1:29">
      <c r="A1463" s="109">
        <f>IF(编辑!A1463="","",编辑!A1463)</f>
        <v>140730</v>
      </c>
      <c r="B1463" s="109" t="str">
        <f>IF(编辑!B1463="","",编辑!B1463)</f>
        <v>通缉任务</v>
      </c>
      <c r="C1463" s="109">
        <f>IF(编辑!I1463="","",编辑!I1463)</f>
        <v>480</v>
      </c>
      <c r="D1463" s="109">
        <f>IF(编辑!J1463="","",编辑!J1463)</f>
        <v>0</v>
      </c>
      <c r="E1463" s="109" t="str">
        <f>IF(编辑!K1463="","",编辑!K1463)</f>
        <v/>
      </c>
      <c r="F1463" s="109">
        <f>IF(编辑!L1463="","",编辑!L1463)</f>
        <v>3003</v>
      </c>
      <c r="G1463" s="109">
        <f>IF(编辑!N1463="","",编辑!N1463)</f>
        <v>1</v>
      </c>
      <c r="H1463" s="109">
        <f>IF(编辑!O1463="","",编辑!O1463)</f>
        <v>1</v>
      </c>
      <c r="I1463" s="109">
        <f>IF(编辑!P1463="","",编辑!P1463)</f>
        <v>200</v>
      </c>
      <c r="J1463" s="109">
        <f>IF(编辑!Q1463="","",编辑!Q1463)</f>
        <v>3103</v>
      </c>
      <c r="K1463" s="109">
        <f>IF(编辑!S1463="","",编辑!S1463)</f>
        <v>1</v>
      </c>
      <c r="L1463" s="109">
        <f>IF(编辑!T1463="","",编辑!T1463)</f>
        <v>1</v>
      </c>
      <c r="M1463" s="109">
        <f>IF(编辑!U1463="","",编辑!U1463)</f>
        <v>200</v>
      </c>
      <c r="N1463" s="109">
        <f>IF(编辑!V1463="","",编辑!V1463)</f>
        <v>3403</v>
      </c>
      <c r="O1463" s="109">
        <f>IF(编辑!X1463="","",编辑!X1463)</f>
        <v>1</v>
      </c>
      <c r="P1463" s="109">
        <f>IF(编辑!Y1463="","",编辑!Y1463)</f>
        <v>1</v>
      </c>
      <c r="Q1463" s="109">
        <f>IF(编辑!Z1463="","",编辑!Z1463)</f>
        <v>200</v>
      </c>
      <c r="R1463" s="109" t="str">
        <f>IF(编辑!AA1463="","",编辑!AA1463)</f>
        <v/>
      </c>
      <c r="S1463" s="109" t="str">
        <f>IF(编辑!AC1463="","",编辑!AC1463)</f>
        <v/>
      </c>
      <c r="T1463" s="109" t="str">
        <f>IF(编辑!AD1463="","",编辑!AD1463)</f>
        <v/>
      </c>
      <c r="U1463" s="109" t="str">
        <f>IF(编辑!AE1463="","",编辑!AE1463)</f>
        <v/>
      </c>
      <c r="V1463" s="109" t="str">
        <f>IF(编辑!AF1463="","",编辑!AF1463)</f>
        <v/>
      </c>
      <c r="W1463" s="109" t="str">
        <f>IF(编辑!AH1463="","",编辑!AH1463)</f>
        <v/>
      </c>
      <c r="X1463" s="109" t="str">
        <f>IF(编辑!AI1463="","",编辑!AI1463)</f>
        <v/>
      </c>
      <c r="Y1463" s="109" t="str">
        <f>IF(编辑!AJ1463="","",编辑!AJ1463)</f>
        <v/>
      </c>
      <c r="Z1463" s="109" t="str">
        <f>IF(编辑!AK1463="","",编辑!AK1463)</f>
        <v/>
      </c>
      <c r="AA1463" s="109" t="str">
        <f>IF(编辑!AM1463="","",编辑!AM1463)</f>
        <v/>
      </c>
      <c r="AB1463" s="109" t="str">
        <f>IF(编辑!AN1463="","",编辑!AN1463)</f>
        <v/>
      </c>
      <c r="AC1463" s="111" t="str">
        <f>IF(编辑!AO1463="","",编辑!AO1463)</f>
        <v/>
      </c>
    </row>
    <row r="1464" spans="1:29">
      <c r="A1464" s="109">
        <f>IF(编辑!A1464="","",编辑!A1464)</f>
        <v>140731</v>
      </c>
      <c r="B1464" s="109" t="str">
        <f>IF(编辑!B1464="","",编辑!B1464)</f>
        <v>通缉任务</v>
      </c>
      <c r="C1464" s="109">
        <f>IF(编辑!I1464="","",编辑!I1464)</f>
        <v>480</v>
      </c>
      <c r="D1464" s="109">
        <f>IF(编辑!J1464="","",编辑!J1464)</f>
        <v>0</v>
      </c>
      <c r="E1464" s="109" t="str">
        <f>IF(编辑!K1464="","",编辑!K1464)</f>
        <v/>
      </c>
      <c r="F1464" s="109">
        <f>IF(编辑!L1464="","",编辑!L1464)</f>
        <v>3003</v>
      </c>
      <c r="G1464" s="109">
        <f>IF(编辑!N1464="","",编辑!N1464)</f>
        <v>1</v>
      </c>
      <c r="H1464" s="109">
        <f>IF(编辑!O1464="","",编辑!O1464)</f>
        <v>1</v>
      </c>
      <c r="I1464" s="109">
        <f>IF(编辑!P1464="","",编辑!P1464)</f>
        <v>200</v>
      </c>
      <c r="J1464" s="109">
        <f>IF(编辑!Q1464="","",编辑!Q1464)</f>
        <v>3103</v>
      </c>
      <c r="K1464" s="109">
        <f>IF(编辑!S1464="","",编辑!S1464)</f>
        <v>1</v>
      </c>
      <c r="L1464" s="109">
        <f>IF(编辑!T1464="","",编辑!T1464)</f>
        <v>1</v>
      </c>
      <c r="M1464" s="109">
        <f>IF(编辑!U1464="","",编辑!U1464)</f>
        <v>200</v>
      </c>
      <c r="N1464" s="109">
        <f>IF(编辑!V1464="","",编辑!V1464)</f>
        <v>3403</v>
      </c>
      <c r="O1464" s="109">
        <f>IF(编辑!X1464="","",编辑!X1464)</f>
        <v>1</v>
      </c>
      <c r="P1464" s="109">
        <f>IF(编辑!Y1464="","",编辑!Y1464)</f>
        <v>1</v>
      </c>
      <c r="Q1464" s="109">
        <f>IF(编辑!Z1464="","",编辑!Z1464)</f>
        <v>200</v>
      </c>
      <c r="R1464" s="109" t="str">
        <f>IF(编辑!AA1464="","",编辑!AA1464)</f>
        <v/>
      </c>
      <c r="S1464" s="109" t="str">
        <f>IF(编辑!AC1464="","",编辑!AC1464)</f>
        <v/>
      </c>
      <c r="T1464" s="109" t="str">
        <f>IF(编辑!AD1464="","",编辑!AD1464)</f>
        <v/>
      </c>
      <c r="U1464" s="109" t="str">
        <f>IF(编辑!AE1464="","",编辑!AE1464)</f>
        <v/>
      </c>
      <c r="V1464" s="109" t="str">
        <f>IF(编辑!AF1464="","",编辑!AF1464)</f>
        <v/>
      </c>
      <c r="W1464" s="109" t="str">
        <f>IF(编辑!AH1464="","",编辑!AH1464)</f>
        <v/>
      </c>
      <c r="X1464" s="109" t="str">
        <f>IF(编辑!AI1464="","",编辑!AI1464)</f>
        <v/>
      </c>
      <c r="Y1464" s="109" t="str">
        <f>IF(编辑!AJ1464="","",编辑!AJ1464)</f>
        <v/>
      </c>
      <c r="Z1464" s="109" t="str">
        <f>IF(编辑!AK1464="","",编辑!AK1464)</f>
        <v/>
      </c>
      <c r="AA1464" s="109" t="str">
        <f>IF(编辑!AM1464="","",编辑!AM1464)</f>
        <v/>
      </c>
      <c r="AB1464" s="109" t="str">
        <f>IF(编辑!AN1464="","",编辑!AN1464)</f>
        <v/>
      </c>
      <c r="AC1464" s="111" t="str">
        <f>IF(编辑!AO1464="","",编辑!AO1464)</f>
        <v/>
      </c>
    </row>
    <row r="1465" spans="1:29">
      <c r="A1465" s="109">
        <f>IF(编辑!A1465="","",编辑!A1465)</f>
        <v>140732</v>
      </c>
      <c r="B1465" s="109" t="str">
        <f>IF(编辑!B1465="","",编辑!B1465)</f>
        <v>通缉任务</v>
      </c>
      <c r="C1465" s="109">
        <f>IF(编辑!I1465="","",编辑!I1465)</f>
        <v>480</v>
      </c>
      <c r="D1465" s="109">
        <f>IF(编辑!J1465="","",编辑!J1465)</f>
        <v>0</v>
      </c>
      <c r="E1465" s="109" t="str">
        <f>IF(编辑!K1465="","",编辑!K1465)</f>
        <v/>
      </c>
      <c r="F1465" s="109">
        <f>IF(编辑!L1465="","",编辑!L1465)</f>
        <v>3003</v>
      </c>
      <c r="G1465" s="109">
        <f>IF(编辑!N1465="","",编辑!N1465)</f>
        <v>1</v>
      </c>
      <c r="H1465" s="109">
        <f>IF(编辑!O1465="","",编辑!O1465)</f>
        <v>1</v>
      </c>
      <c r="I1465" s="109">
        <f>IF(编辑!P1465="","",编辑!P1465)</f>
        <v>200</v>
      </c>
      <c r="J1465" s="109">
        <f>IF(编辑!Q1465="","",编辑!Q1465)</f>
        <v>3103</v>
      </c>
      <c r="K1465" s="109">
        <f>IF(编辑!S1465="","",编辑!S1465)</f>
        <v>1</v>
      </c>
      <c r="L1465" s="109">
        <f>IF(编辑!T1465="","",编辑!T1465)</f>
        <v>1</v>
      </c>
      <c r="M1465" s="109">
        <f>IF(编辑!U1465="","",编辑!U1465)</f>
        <v>200</v>
      </c>
      <c r="N1465" s="109">
        <f>IF(编辑!V1465="","",编辑!V1465)</f>
        <v>3403</v>
      </c>
      <c r="O1465" s="109">
        <f>IF(编辑!X1465="","",编辑!X1465)</f>
        <v>1</v>
      </c>
      <c r="P1465" s="109">
        <f>IF(编辑!Y1465="","",编辑!Y1465)</f>
        <v>1</v>
      </c>
      <c r="Q1465" s="109">
        <f>IF(编辑!Z1465="","",编辑!Z1465)</f>
        <v>200</v>
      </c>
      <c r="R1465" s="109" t="str">
        <f>IF(编辑!AA1465="","",编辑!AA1465)</f>
        <v/>
      </c>
      <c r="S1465" s="109" t="str">
        <f>IF(编辑!AC1465="","",编辑!AC1465)</f>
        <v/>
      </c>
      <c r="T1465" s="109" t="str">
        <f>IF(编辑!AD1465="","",编辑!AD1465)</f>
        <v/>
      </c>
      <c r="U1465" s="109" t="str">
        <f>IF(编辑!AE1465="","",编辑!AE1465)</f>
        <v/>
      </c>
      <c r="V1465" s="109" t="str">
        <f>IF(编辑!AF1465="","",编辑!AF1465)</f>
        <v/>
      </c>
      <c r="W1465" s="109" t="str">
        <f>IF(编辑!AH1465="","",编辑!AH1465)</f>
        <v/>
      </c>
      <c r="X1465" s="109" t="str">
        <f>IF(编辑!AI1465="","",编辑!AI1465)</f>
        <v/>
      </c>
      <c r="Y1465" s="109" t="str">
        <f>IF(编辑!AJ1465="","",编辑!AJ1465)</f>
        <v/>
      </c>
      <c r="Z1465" s="109" t="str">
        <f>IF(编辑!AK1465="","",编辑!AK1465)</f>
        <v/>
      </c>
      <c r="AA1465" s="109" t="str">
        <f>IF(编辑!AM1465="","",编辑!AM1465)</f>
        <v/>
      </c>
      <c r="AB1465" s="109" t="str">
        <f>IF(编辑!AN1465="","",编辑!AN1465)</f>
        <v/>
      </c>
      <c r="AC1465" s="111" t="str">
        <f>IF(编辑!AO1465="","",编辑!AO1465)</f>
        <v/>
      </c>
    </row>
    <row r="1466" spans="1:29">
      <c r="A1466" s="109">
        <f>IF(编辑!A1466="","",编辑!A1466)</f>
        <v>140733</v>
      </c>
      <c r="B1466" s="109" t="str">
        <f>IF(编辑!B1466="","",编辑!B1466)</f>
        <v>通缉任务</v>
      </c>
      <c r="C1466" s="109">
        <f>IF(编辑!I1466="","",编辑!I1466)</f>
        <v>480</v>
      </c>
      <c r="D1466" s="109">
        <f>IF(编辑!J1466="","",编辑!J1466)</f>
        <v>0</v>
      </c>
      <c r="E1466" s="109" t="str">
        <f>IF(编辑!K1466="","",编辑!K1466)</f>
        <v/>
      </c>
      <c r="F1466" s="109">
        <f>IF(编辑!L1466="","",编辑!L1466)</f>
        <v>3003</v>
      </c>
      <c r="G1466" s="109">
        <f>IF(编辑!N1466="","",编辑!N1466)</f>
        <v>1</v>
      </c>
      <c r="H1466" s="109">
        <f>IF(编辑!O1466="","",编辑!O1466)</f>
        <v>1</v>
      </c>
      <c r="I1466" s="109">
        <f>IF(编辑!P1466="","",编辑!P1466)</f>
        <v>200</v>
      </c>
      <c r="J1466" s="109">
        <f>IF(编辑!Q1466="","",编辑!Q1466)</f>
        <v>3103</v>
      </c>
      <c r="K1466" s="109">
        <f>IF(编辑!S1466="","",编辑!S1466)</f>
        <v>1</v>
      </c>
      <c r="L1466" s="109">
        <f>IF(编辑!T1466="","",编辑!T1466)</f>
        <v>1</v>
      </c>
      <c r="M1466" s="109">
        <f>IF(编辑!U1466="","",编辑!U1466)</f>
        <v>200</v>
      </c>
      <c r="N1466" s="109">
        <f>IF(编辑!V1466="","",编辑!V1466)</f>
        <v>3403</v>
      </c>
      <c r="O1466" s="109">
        <f>IF(编辑!X1466="","",编辑!X1466)</f>
        <v>1</v>
      </c>
      <c r="P1466" s="109">
        <f>IF(编辑!Y1466="","",编辑!Y1466)</f>
        <v>1</v>
      </c>
      <c r="Q1466" s="109">
        <f>IF(编辑!Z1466="","",编辑!Z1466)</f>
        <v>200</v>
      </c>
      <c r="R1466" s="109" t="str">
        <f>IF(编辑!AA1466="","",编辑!AA1466)</f>
        <v/>
      </c>
      <c r="S1466" s="109" t="str">
        <f>IF(编辑!AC1466="","",编辑!AC1466)</f>
        <v/>
      </c>
      <c r="T1466" s="109" t="str">
        <f>IF(编辑!AD1466="","",编辑!AD1466)</f>
        <v/>
      </c>
      <c r="U1466" s="109" t="str">
        <f>IF(编辑!AE1466="","",编辑!AE1466)</f>
        <v/>
      </c>
      <c r="V1466" s="109" t="str">
        <f>IF(编辑!AF1466="","",编辑!AF1466)</f>
        <v/>
      </c>
      <c r="W1466" s="109" t="str">
        <f>IF(编辑!AH1466="","",编辑!AH1466)</f>
        <v/>
      </c>
      <c r="X1466" s="109" t="str">
        <f>IF(编辑!AI1466="","",编辑!AI1466)</f>
        <v/>
      </c>
      <c r="Y1466" s="109" t="str">
        <f>IF(编辑!AJ1466="","",编辑!AJ1466)</f>
        <v/>
      </c>
      <c r="Z1466" s="109" t="str">
        <f>IF(编辑!AK1466="","",编辑!AK1466)</f>
        <v/>
      </c>
      <c r="AA1466" s="109" t="str">
        <f>IF(编辑!AM1466="","",编辑!AM1466)</f>
        <v/>
      </c>
      <c r="AB1466" s="109" t="str">
        <f>IF(编辑!AN1466="","",编辑!AN1466)</f>
        <v/>
      </c>
      <c r="AC1466" s="111" t="str">
        <f>IF(编辑!AO1466="","",编辑!AO1466)</f>
        <v/>
      </c>
    </row>
    <row r="1467" spans="1:29">
      <c r="A1467" s="109">
        <f>IF(编辑!A1467="","",编辑!A1467)</f>
        <v>140734</v>
      </c>
      <c r="B1467" s="109" t="str">
        <f>IF(编辑!B1467="","",编辑!B1467)</f>
        <v>通缉任务</v>
      </c>
      <c r="C1467" s="109">
        <f>IF(编辑!I1467="","",编辑!I1467)</f>
        <v>480</v>
      </c>
      <c r="D1467" s="109">
        <f>IF(编辑!J1467="","",编辑!J1467)</f>
        <v>0</v>
      </c>
      <c r="E1467" s="109" t="str">
        <f>IF(编辑!K1467="","",编辑!K1467)</f>
        <v/>
      </c>
      <c r="F1467" s="109">
        <f>IF(编辑!L1467="","",编辑!L1467)</f>
        <v>3003</v>
      </c>
      <c r="G1467" s="109">
        <f>IF(编辑!N1467="","",编辑!N1467)</f>
        <v>1</v>
      </c>
      <c r="H1467" s="109">
        <f>IF(编辑!O1467="","",编辑!O1467)</f>
        <v>1</v>
      </c>
      <c r="I1467" s="109">
        <f>IF(编辑!P1467="","",编辑!P1467)</f>
        <v>200</v>
      </c>
      <c r="J1467" s="109">
        <f>IF(编辑!Q1467="","",编辑!Q1467)</f>
        <v>3103</v>
      </c>
      <c r="K1467" s="109">
        <f>IF(编辑!S1467="","",编辑!S1467)</f>
        <v>1</v>
      </c>
      <c r="L1467" s="109">
        <f>IF(编辑!T1467="","",编辑!T1467)</f>
        <v>1</v>
      </c>
      <c r="M1467" s="109">
        <f>IF(编辑!U1467="","",编辑!U1467)</f>
        <v>200</v>
      </c>
      <c r="N1467" s="109">
        <f>IF(编辑!V1467="","",编辑!V1467)</f>
        <v>3403</v>
      </c>
      <c r="O1467" s="109">
        <f>IF(编辑!X1467="","",编辑!X1467)</f>
        <v>1</v>
      </c>
      <c r="P1467" s="109">
        <f>IF(编辑!Y1467="","",编辑!Y1467)</f>
        <v>1</v>
      </c>
      <c r="Q1467" s="109">
        <f>IF(编辑!Z1467="","",编辑!Z1467)</f>
        <v>200</v>
      </c>
      <c r="R1467" s="109" t="str">
        <f>IF(编辑!AA1467="","",编辑!AA1467)</f>
        <v/>
      </c>
      <c r="S1467" s="109" t="str">
        <f>IF(编辑!AC1467="","",编辑!AC1467)</f>
        <v/>
      </c>
      <c r="T1467" s="109" t="str">
        <f>IF(编辑!AD1467="","",编辑!AD1467)</f>
        <v/>
      </c>
      <c r="U1467" s="109" t="str">
        <f>IF(编辑!AE1467="","",编辑!AE1467)</f>
        <v/>
      </c>
      <c r="V1467" s="109" t="str">
        <f>IF(编辑!AF1467="","",编辑!AF1467)</f>
        <v/>
      </c>
      <c r="W1467" s="109" t="str">
        <f>IF(编辑!AH1467="","",编辑!AH1467)</f>
        <v/>
      </c>
      <c r="X1467" s="109" t="str">
        <f>IF(编辑!AI1467="","",编辑!AI1467)</f>
        <v/>
      </c>
      <c r="Y1467" s="109" t="str">
        <f>IF(编辑!AJ1467="","",编辑!AJ1467)</f>
        <v/>
      </c>
      <c r="Z1467" s="109" t="str">
        <f>IF(编辑!AK1467="","",编辑!AK1467)</f>
        <v/>
      </c>
      <c r="AA1467" s="109" t="str">
        <f>IF(编辑!AM1467="","",编辑!AM1467)</f>
        <v/>
      </c>
      <c r="AB1467" s="109" t="str">
        <f>IF(编辑!AN1467="","",编辑!AN1467)</f>
        <v/>
      </c>
      <c r="AC1467" s="111" t="str">
        <f>IF(编辑!AO1467="","",编辑!AO1467)</f>
        <v/>
      </c>
    </row>
    <row r="1468" spans="1:29">
      <c r="A1468" s="109">
        <f>IF(编辑!A1468="","",编辑!A1468)</f>
        <v>140735</v>
      </c>
      <c r="B1468" s="109" t="str">
        <f>IF(编辑!B1468="","",编辑!B1468)</f>
        <v>通缉任务</v>
      </c>
      <c r="C1468" s="109">
        <f>IF(编辑!I1468="","",编辑!I1468)</f>
        <v>480</v>
      </c>
      <c r="D1468" s="109">
        <f>IF(编辑!J1468="","",编辑!J1468)</f>
        <v>0</v>
      </c>
      <c r="E1468" s="109" t="str">
        <f>IF(编辑!K1468="","",编辑!K1468)</f>
        <v/>
      </c>
      <c r="F1468" s="109">
        <f>IF(编辑!L1468="","",编辑!L1468)</f>
        <v>3003</v>
      </c>
      <c r="G1468" s="109">
        <f>IF(编辑!N1468="","",编辑!N1468)</f>
        <v>1</v>
      </c>
      <c r="H1468" s="109">
        <f>IF(编辑!O1468="","",编辑!O1468)</f>
        <v>1</v>
      </c>
      <c r="I1468" s="109">
        <f>IF(编辑!P1468="","",编辑!P1468)</f>
        <v>200</v>
      </c>
      <c r="J1468" s="109">
        <f>IF(编辑!Q1468="","",编辑!Q1468)</f>
        <v>3103</v>
      </c>
      <c r="K1468" s="109">
        <f>IF(编辑!S1468="","",编辑!S1468)</f>
        <v>1</v>
      </c>
      <c r="L1468" s="109">
        <f>IF(编辑!T1468="","",编辑!T1468)</f>
        <v>1</v>
      </c>
      <c r="M1468" s="109">
        <f>IF(编辑!U1468="","",编辑!U1468)</f>
        <v>200</v>
      </c>
      <c r="N1468" s="109">
        <f>IF(编辑!V1468="","",编辑!V1468)</f>
        <v>3403</v>
      </c>
      <c r="O1468" s="109">
        <f>IF(编辑!X1468="","",编辑!X1468)</f>
        <v>1</v>
      </c>
      <c r="P1468" s="109">
        <f>IF(编辑!Y1468="","",编辑!Y1468)</f>
        <v>1</v>
      </c>
      <c r="Q1468" s="109">
        <f>IF(编辑!Z1468="","",编辑!Z1468)</f>
        <v>200</v>
      </c>
      <c r="R1468" s="109" t="str">
        <f>IF(编辑!AA1468="","",编辑!AA1468)</f>
        <v/>
      </c>
      <c r="S1468" s="109" t="str">
        <f>IF(编辑!AC1468="","",编辑!AC1468)</f>
        <v/>
      </c>
      <c r="T1468" s="109" t="str">
        <f>IF(编辑!AD1468="","",编辑!AD1468)</f>
        <v/>
      </c>
      <c r="U1468" s="109" t="str">
        <f>IF(编辑!AE1468="","",编辑!AE1468)</f>
        <v/>
      </c>
      <c r="V1468" s="109" t="str">
        <f>IF(编辑!AF1468="","",编辑!AF1468)</f>
        <v/>
      </c>
      <c r="W1468" s="109" t="str">
        <f>IF(编辑!AH1468="","",编辑!AH1468)</f>
        <v/>
      </c>
      <c r="X1468" s="109" t="str">
        <f>IF(编辑!AI1468="","",编辑!AI1468)</f>
        <v/>
      </c>
      <c r="Y1468" s="109" t="str">
        <f>IF(编辑!AJ1468="","",编辑!AJ1468)</f>
        <v/>
      </c>
      <c r="Z1468" s="109" t="str">
        <f>IF(编辑!AK1468="","",编辑!AK1468)</f>
        <v/>
      </c>
      <c r="AA1468" s="109" t="str">
        <f>IF(编辑!AM1468="","",编辑!AM1468)</f>
        <v/>
      </c>
      <c r="AB1468" s="109" t="str">
        <f>IF(编辑!AN1468="","",编辑!AN1468)</f>
        <v/>
      </c>
      <c r="AC1468" s="111" t="str">
        <f>IF(编辑!AO1468="","",编辑!AO1468)</f>
        <v/>
      </c>
    </row>
    <row r="1469" spans="1:29">
      <c r="A1469" s="109">
        <f>IF(编辑!A1469="","",编辑!A1469)</f>
        <v>140736</v>
      </c>
      <c r="B1469" s="109" t="str">
        <f>IF(编辑!B1469="","",编辑!B1469)</f>
        <v>通缉任务</v>
      </c>
      <c r="C1469" s="109">
        <f>IF(编辑!I1469="","",编辑!I1469)</f>
        <v>650</v>
      </c>
      <c r="D1469" s="109">
        <f>IF(编辑!J1469="","",编辑!J1469)</f>
        <v>0</v>
      </c>
      <c r="E1469" s="109" t="str">
        <f>IF(编辑!K1469="","",编辑!K1469)</f>
        <v/>
      </c>
      <c r="F1469" s="109">
        <f>IF(编辑!L1469="","",编辑!L1469)</f>
        <v>3003</v>
      </c>
      <c r="G1469" s="109">
        <f>IF(编辑!N1469="","",编辑!N1469)</f>
        <v>1</v>
      </c>
      <c r="H1469" s="109">
        <f>IF(编辑!O1469="","",编辑!O1469)</f>
        <v>1</v>
      </c>
      <c r="I1469" s="109">
        <f>IF(编辑!P1469="","",编辑!P1469)</f>
        <v>200</v>
      </c>
      <c r="J1469" s="109">
        <f>IF(编辑!Q1469="","",编辑!Q1469)</f>
        <v>3103</v>
      </c>
      <c r="K1469" s="109">
        <f>IF(编辑!S1469="","",编辑!S1469)</f>
        <v>1</v>
      </c>
      <c r="L1469" s="109">
        <f>IF(编辑!T1469="","",编辑!T1469)</f>
        <v>1</v>
      </c>
      <c r="M1469" s="109">
        <f>IF(编辑!U1469="","",编辑!U1469)</f>
        <v>200</v>
      </c>
      <c r="N1469" s="109">
        <f>IF(编辑!V1469="","",编辑!V1469)</f>
        <v>3403</v>
      </c>
      <c r="O1469" s="109">
        <f>IF(编辑!X1469="","",编辑!X1469)</f>
        <v>1</v>
      </c>
      <c r="P1469" s="109">
        <f>IF(编辑!Y1469="","",编辑!Y1469)</f>
        <v>1</v>
      </c>
      <c r="Q1469" s="109">
        <f>IF(编辑!Z1469="","",编辑!Z1469)</f>
        <v>200</v>
      </c>
      <c r="R1469" s="109" t="str">
        <f>IF(编辑!AA1469="","",编辑!AA1469)</f>
        <v/>
      </c>
      <c r="S1469" s="109" t="str">
        <f>IF(编辑!AC1469="","",编辑!AC1469)</f>
        <v/>
      </c>
      <c r="T1469" s="109" t="str">
        <f>IF(编辑!AD1469="","",编辑!AD1469)</f>
        <v/>
      </c>
      <c r="U1469" s="109" t="str">
        <f>IF(编辑!AE1469="","",编辑!AE1469)</f>
        <v/>
      </c>
      <c r="V1469" s="109" t="str">
        <f>IF(编辑!AF1469="","",编辑!AF1469)</f>
        <v/>
      </c>
      <c r="W1469" s="109" t="str">
        <f>IF(编辑!AH1469="","",编辑!AH1469)</f>
        <v/>
      </c>
      <c r="X1469" s="109" t="str">
        <f>IF(编辑!AI1469="","",编辑!AI1469)</f>
        <v/>
      </c>
      <c r="Y1469" s="109" t="str">
        <f>IF(编辑!AJ1469="","",编辑!AJ1469)</f>
        <v/>
      </c>
      <c r="Z1469" s="109" t="str">
        <f>IF(编辑!AK1469="","",编辑!AK1469)</f>
        <v/>
      </c>
      <c r="AA1469" s="109" t="str">
        <f>IF(编辑!AM1469="","",编辑!AM1469)</f>
        <v/>
      </c>
      <c r="AB1469" s="109" t="str">
        <f>IF(编辑!AN1469="","",编辑!AN1469)</f>
        <v/>
      </c>
      <c r="AC1469" s="111" t="str">
        <f>IF(编辑!AO1469="","",编辑!AO1469)</f>
        <v/>
      </c>
    </row>
    <row r="1470" spans="1:29">
      <c r="A1470" s="109">
        <f>IF(编辑!A1470="","",编辑!A1470)</f>
        <v>140737</v>
      </c>
      <c r="B1470" s="109" t="str">
        <f>IF(编辑!B1470="","",编辑!B1470)</f>
        <v>通缉任务</v>
      </c>
      <c r="C1470" s="109">
        <f>IF(编辑!I1470="","",编辑!I1470)</f>
        <v>650</v>
      </c>
      <c r="D1470" s="109">
        <f>IF(编辑!J1470="","",编辑!J1470)</f>
        <v>0</v>
      </c>
      <c r="E1470" s="109" t="str">
        <f>IF(编辑!K1470="","",编辑!K1470)</f>
        <v/>
      </c>
      <c r="F1470" s="109">
        <f>IF(编辑!L1470="","",编辑!L1470)</f>
        <v>3003</v>
      </c>
      <c r="G1470" s="109">
        <f>IF(编辑!N1470="","",编辑!N1470)</f>
        <v>1</v>
      </c>
      <c r="H1470" s="109">
        <f>IF(编辑!O1470="","",编辑!O1470)</f>
        <v>1</v>
      </c>
      <c r="I1470" s="109">
        <f>IF(编辑!P1470="","",编辑!P1470)</f>
        <v>200</v>
      </c>
      <c r="J1470" s="109">
        <f>IF(编辑!Q1470="","",编辑!Q1470)</f>
        <v>3103</v>
      </c>
      <c r="K1470" s="109">
        <f>IF(编辑!S1470="","",编辑!S1470)</f>
        <v>1</v>
      </c>
      <c r="L1470" s="109">
        <f>IF(编辑!T1470="","",编辑!T1470)</f>
        <v>1</v>
      </c>
      <c r="M1470" s="109">
        <f>IF(编辑!U1470="","",编辑!U1470)</f>
        <v>200</v>
      </c>
      <c r="N1470" s="109">
        <f>IF(编辑!V1470="","",编辑!V1470)</f>
        <v>3403</v>
      </c>
      <c r="O1470" s="109">
        <f>IF(编辑!X1470="","",编辑!X1470)</f>
        <v>1</v>
      </c>
      <c r="P1470" s="109">
        <f>IF(编辑!Y1470="","",编辑!Y1470)</f>
        <v>1</v>
      </c>
      <c r="Q1470" s="109">
        <f>IF(编辑!Z1470="","",编辑!Z1470)</f>
        <v>200</v>
      </c>
      <c r="R1470" s="109" t="str">
        <f>IF(编辑!AA1470="","",编辑!AA1470)</f>
        <v/>
      </c>
      <c r="S1470" s="109" t="str">
        <f>IF(编辑!AC1470="","",编辑!AC1470)</f>
        <v/>
      </c>
      <c r="T1470" s="109" t="str">
        <f>IF(编辑!AD1470="","",编辑!AD1470)</f>
        <v/>
      </c>
      <c r="U1470" s="109" t="str">
        <f>IF(编辑!AE1470="","",编辑!AE1470)</f>
        <v/>
      </c>
      <c r="V1470" s="109" t="str">
        <f>IF(编辑!AF1470="","",编辑!AF1470)</f>
        <v/>
      </c>
      <c r="W1470" s="109" t="str">
        <f>IF(编辑!AH1470="","",编辑!AH1470)</f>
        <v/>
      </c>
      <c r="X1470" s="109" t="str">
        <f>IF(编辑!AI1470="","",编辑!AI1470)</f>
        <v/>
      </c>
      <c r="Y1470" s="109" t="str">
        <f>IF(编辑!AJ1470="","",编辑!AJ1470)</f>
        <v/>
      </c>
      <c r="Z1470" s="109" t="str">
        <f>IF(编辑!AK1470="","",编辑!AK1470)</f>
        <v/>
      </c>
      <c r="AA1470" s="109" t="str">
        <f>IF(编辑!AM1470="","",编辑!AM1470)</f>
        <v/>
      </c>
      <c r="AB1470" s="109" t="str">
        <f>IF(编辑!AN1470="","",编辑!AN1470)</f>
        <v/>
      </c>
      <c r="AC1470" s="111" t="str">
        <f>IF(编辑!AO1470="","",编辑!AO1470)</f>
        <v/>
      </c>
    </row>
    <row r="1471" spans="1:29">
      <c r="A1471" s="109">
        <f>IF(编辑!A1471="","",编辑!A1471)</f>
        <v>140738</v>
      </c>
      <c r="B1471" s="109" t="str">
        <f>IF(编辑!B1471="","",编辑!B1471)</f>
        <v>通缉任务</v>
      </c>
      <c r="C1471" s="109">
        <f>IF(编辑!I1471="","",编辑!I1471)</f>
        <v>650</v>
      </c>
      <c r="D1471" s="109">
        <f>IF(编辑!J1471="","",编辑!J1471)</f>
        <v>0</v>
      </c>
      <c r="E1471" s="109" t="str">
        <f>IF(编辑!K1471="","",编辑!K1471)</f>
        <v/>
      </c>
      <c r="F1471" s="109">
        <f>IF(编辑!L1471="","",编辑!L1471)</f>
        <v>3003</v>
      </c>
      <c r="G1471" s="109">
        <f>IF(编辑!N1471="","",编辑!N1471)</f>
        <v>1</v>
      </c>
      <c r="H1471" s="109">
        <f>IF(编辑!O1471="","",编辑!O1471)</f>
        <v>1</v>
      </c>
      <c r="I1471" s="109">
        <f>IF(编辑!P1471="","",编辑!P1471)</f>
        <v>200</v>
      </c>
      <c r="J1471" s="109">
        <f>IF(编辑!Q1471="","",编辑!Q1471)</f>
        <v>3103</v>
      </c>
      <c r="K1471" s="109">
        <f>IF(编辑!S1471="","",编辑!S1471)</f>
        <v>1</v>
      </c>
      <c r="L1471" s="109">
        <f>IF(编辑!T1471="","",编辑!T1471)</f>
        <v>1</v>
      </c>
      <c r="M1471" s="109">
        <f>IF(编辑!U1471="","",编辑!U1471)</f>
        <v>200</v>
      </c>
      <c r="N1471" s="109">
        <f>IF(编辑!V1471="","",编辑!V1471)</f>
        <v>3403</v>
      </c>
      <c r="O1471" s="109">
        <f>IF(编辑!X1471="","",编辑!X1471)</f>
        <v>1</v>
      </c>
      <c r="P1471" s="109">
        <f>IF(编辑!Y1471="","",编辑!Y1471)</f>
        <v>1</v>
      </c>
      <c r="Q1471" s="109">
        <f>IF(编辑!Z1471="","",编辑!Z1471)</f>
        <v>200</v>
      </c>
      <c r="R1471" s="109" t="str">
        <f>IF(编辑!AA1471="","",编辑!AA1471)</f>
        <v/>
      </c>
      <c r="S1471" s="109" t="str">
        <f>IF(编辑!AC1471="","",编辑!AC1471)</f>
        <v/>
      </c>
      <c r="T1471" s="109" t="str">
        <f>IF(编辑!AD1471="","",编辑!AD1471)</f>
        <v/>
      </c>
      <c r="U1471" s="109" t="str">
        <f>IF(编辑!AE1471="","",编辑!AE1471)</f>
        <v/>
      </c>
      <c r="V1471" s="109" t="str">
        <f>IF(编辑!AF1471="","",编辑!AF1471)</f>
        <v/>
      </c>
      <c r="W1471" s="109" t="str">
        <f>IF(编辑!AH1471="","",编辑!AH1471)</f>
        <v/>
      </c>
      <c r="X1471" s="109" t="str">
        <f>IF(编辑!AI1471="","",编辑!AI1471)</f>
        <v/>
      </c>
      <c r="Y1471" s="109" t="str">
        <f>IF(编辑!AJ1471="","",编辑!AJ1471)</f>
        <v/>
      </c>
      <c r="Z1471" s="109" t="str">
        <f>IF(编辑!AK1471="","",编辑!AK1471)</f>
        <v/>
      </c>
      <c r="AA1471" s="109" t="str">
        <f>IF(编辑!AM1471="","",编辑!AM1471)</f>
        <v/>
      </c>
      <c r="AB1471" s="109" t="str">
        <f>IF(编辑!AN1471="","",编辑!AN1471)</f>
        <v/>
      </c>
      <c r="AC1471" s="111" t="str">
        <f>IF(编辑!AO1471="","",编辑!AO1471)</f>
        <v/>
      </c>
    </row>
    <row r="1472" spans="1:29">
      <c r="A1472" s="109">
        <f>IF(编辑!A1472="","",编辑!A1472)</f>
        <v>140739</v>
      </c>
      <c r="B1472" s="109" t="str">
        <f>IF(编辑!B1472="","",编辑!B1472)</f>
        <v>通缉任务</v>
      </c>
      <c r="C1472" s="109">
        <f>IF(编辑!I1472="","",编辑!I1472)</f>
        <v>650</v>
      </c>
      <c r="D1472" s="109">
        <f>IF(编辑!J1472="","",编辑!J1472)</f>
        <v>0</v>
      </c>
      <c r="E1472" s="109" t="str">
        <f>IF(编辑!K1472="","",编辑!K1472)</f>
        <v/>
      </c>
      <c r="F1472" s="109">
        <f>IF(编辑!L1472="","",编辑!L1472)</f>
        <v>3003</v>
      </c>
      <c r="G1472" s="109">
        <f>IF(编辑!N1472="","",编辑!N1472)</f>
        <v>1</v>
      </c>
      <c r="H1472" s="109">
        <f>IF(编辑!O1472="","",编辑!O1472)</f>
        <v>1</v>
      </c>
      <c r="I1472" s="109">
        <f>IF(编辑!P1472="","",编辑!P1472)</f>
        <v>200</v>
      </c>
      <c r="J1472" s="109">
        <f>IF(编辑!Q1472="","",编辑!Q1472)</f>
        <v>3103</v>
      </c>
      <c r="K1472" s="109">
        <f>IF(编辑!S1472="","",编辑!S1472)</f>
        <v>1</v>
      </c>
      <c r="L1472" s="109">
        <f>IF(编辑!T1472="","",编辑!T1472)</f>
        <v>1</v>
      </c>
      <c r="M1472" s="109">
        <f>IF(编辑!U1472="","",编辑!U1472)</f>
        <v>200</v>
      </c>
      <c r="N1472" s="109">
        <f>IF(编辑!V1472="","",编辑!V1472)</f>
        <v>3403</v>
      </c>
      <c r="O1472" s="109">
        <f>IF(编辑!X1472="","",编辑!X1472)</f>
        <v>1</v>
      </c>
      <c r="P1472" s="109">
        <f>IF(编辑!Y1472="","",编辑!Y1472)</f>
        <v>1</v>
      </c>
      <c r="Q1472" s="109">
        <f>IF(编辑!Z1472="","",编辑!Z1472)</f>
        <v>200</v>
      </c>
      <c r="R1472" s="109" t="str">
        <f>IF(编辑!AA1472="","",编辑!AA1472)</f>
        <v/>
      </c>
      <c r="S1472" s="109" t="str">
        <f>IF(编辑!AC1472="","",编辑!AC1472)</f>
        <v/>
      </c>
      <c r="T1472" s="109" t="str">
        <f>IF(编辑!AD1472="","",编辑!AD1472)</f>
        <v/>
      </c>
      <c r="U1472" s="109" t="str">
        <f>IF(编辑!AE1472="","",编辑!AE1472)</f>
        <v/>
      </c>
      <c r="V1472" s="109" t="str">
        <f>IF(编辑!AF1472="","",编辑!AF1472)</f>
        <v/>
      </c>
      <c r="W1472" s="109" t="str">
        <f>IF(编辑!AH1472="","",编辑!AH1472)</f>
        <v/>
      </c>
      <c r="X1472" s="109" t="str">
        <f>IF(编辑!AI1472="","",编辑!AI1472)</f>
        <v/>
      </c>
      <c r="Y1472" s="109" t="str">
        <f>IF(编辑!AJ1472="","",编辑!AJ1472)</f>
        <v/>
      </c>
      <c r="Z1472" s="109" t="str">
        <f>IF(编辑!AK1472="","",编辑!AK1472)</f>
        <v/>
      </c>
      <c r="AA1472" s="109" t="str">
        <f>IF(编辑!AM1472="","",编辑!AM1472)</f>
        <v/>
      </c>
      <c r="AB1472" s="109" t="str">
        <f>IF(编辑!AN1472="","",编辑!AN1472)</f>
        <v/>
      </c>
      <c r="AC1472" s="111" t="str">
        <f>IF(编辑!AO1472="","",编辑!AO1472)</f>
        <v/>
      </c>
    </row>
    <row r="1473" spans="1:29">
      <c r="A1473" s="109">
        <f>IF(编辑!A1473="","",编辑!A1473)</f>
        <v>140740</v>
      </c>
      <c r="B1473" s="109" t="str">
        <f>IF(编辑!B1473="","",编辑!B1473)</f>
        <v>通缉任务</v>
      </c>
      <c r="C1473" s="109">
        <f>IF(编辑!I1473="","",编辑!I1473)</f>
        <v>650</v>
      </c>
      <c r="D1473" s="109">
        <f>IF(编辑!J1473="","",编辑!J1473)</f>
        <v>0</v>
      </c>
      <c r="E1473" s="109" t="str">
        <f>IF(编辑!K1473="","",编辑!K1473)</f>
        <v/>
      </c>
      <c r="F1473" s="109">
        <f>IF(编辑!L1473="","",编辑!L1473)</f>
        <v>3003</v>
      </c>
      <c r="G1473" s="109">
        <f>IF(编辑!N1473="","",编辑!N1473)</f>
        <v>1</v>
      </c>
      <c r="H1473" s="109">
        <f>IF(编辑!O1473="","",编辑!O1473)</f>
        <v>1</v>
      </c>
      <c r="I1473" s="109">
        <f>IF(编辑!P1473="","",编辑!P1473)</f>
        <v>200</v>
      </c>
      <c r="J1473" s="109">
        <f>IF(编辑!Q1473="","",编辑!Q1473)</f>
        <v>3103</v>
      </c>
      <c r="K1473" s="109">
        <f>IF(编辑!S1473="","",编辑!S1473)</f>
        <v>1</v>
      </c>
      <c r="L1473" s="109">
        <f>IF(编辑!T1473="","",编辑!T1473)</f>
        <v>1</v>
      </c>
      <c r="M1473" s="109">
        <f>IF(编辑!U1473="","",编辑!U1473)</f>
        <v>200</v>
      </c>
      <c r="N1473" s="109">
        <f>IF(编辑!V1473="","",编辑!V1473)</f>
        <v>3403</v>
      </c>
      <c r="O1473" s="109">
        <f>IF(编辑!X1473="","",编辑!X1473)</f>
        <v>1</v>
      </c>
      <c r="P1473" s="109">
        <f>IF(编辑!Y1473="","",编辑!Y1473)</f>
        <v>1</v>
      </c>
      <c r="Q1473" s="109">
        <f>IF(编辑!Z1473="","",编辑!Z1473)</f>
        <v>200</v>
      </c>
      <c r="R1473" s="109" t="str">
        <f>IF(编辑!AA1473="","",编辑!AA1473)</f>
        <v/>
      </c>
      <c r="S1473" s="109" t="str">
        <f>IF(编辑!AC1473="","",编辑!AC1473)</f>
        <v/>
      </c>
      <c r="T1473" s="109" t="str">
        <f>IF(编辑!AD1473="","",编辑!AD1473)</f>
        <v/>
      </c>
      <c r="U1473" s="109" t="str">
        <f>IF(编辑!AE1473="","",编辑!AE1473)</f>
        <v/>
      </c>
      <c r="V1473" s="109" t="str">
        <f>IF(编辑!AF1473="","",编辑!AF1473)</f>
        <v/>
      </c>
      <c r="W1473" s="109" t="str">
        <f>IF(编辑!AH1473="","",编辑!AH1473)</f>
        <v/>
      </c>
      <c r="X1473" s="109" t="str">
        <f>IF(编辑!AI1473="","",编辑!AI1473)</f>
        <v/>
      </c>
      <c r="Y1473" s="109" t="str">
        <f>IF(编辑!AJ1473="","",编辑!AJ1473)</f>
        <v/>
      </c>
      <c r="Z1473" s="109" t="str">
        <f>IF(编辑!AK1473="","",编辑!AK1473)</f>
        <v/>
      </c>
      <c r="AA1473" s="109" t="str">
        <f>IF(编辑!AM1473="","",编辑!AM1473)</f>
        <v/>
      </c>
      <c r="AB1473" s="109" t="str">
        <f>IF(编辑!AN1473="","",编辑!AN1473)</f>
        <v/>
      </c>
      <c r="AC1473" s="111" t="str">
        <f>IF(编辑!AO1473="","",编辑!AO1473)</f>
        <v/>
      </c>
    </row>
    <row r="1474" spans="1:29">
      <c r="A1474" s="109">
        <f>IF(编辑!A1474="","",编辑!A1474)</f>
        <v>140741</v>
      </c>
      <c r="B1474" s="109" t="str">
        <f>IF(编辑!B1474="","",编辑!B1474)</f>
        <v>通缉任务</v>
      </c>
      <c r="C1474" s="109">
        <f>IF(编辑!I1474="","",编辑!I1474)</f>
        <v>650</v>
      </c>
      <c r="D1474" s="109">
        <f>IF(编辑!J1474="","",编辑!J1474)</f>
        <v>0</v>
      </c>
      <c r="E1474" s="109" t="str">
        <f>IF(编辑!K1474="","",编辑!K1474)</f>
        <v/>
      </c>
      <c r="F1474" s="109">
        <f>IF(编辑!L1474="","",编辑!L1474)</f>
        <v>3003</v>
      </c>
      <c r="G1474" s="109">
        <f>IF(编辑!N1474="","",编辑!N1474)</f>
        <v>1</v>
      </c>
      <c r="H1474" s="109">
        <f>IF(编辑!O1474="","",编辑!O1474)</f>
        <v>1</v>
      </c>
      <c r="I1474" s="109">
        <f>IF(编辑!P1474="","",编辑!P1474)</f>
        <v>200</v>
      </c>
      <c r="J1474" s="109">
        <f>IF(编辑!Q1474="","",编辑!Q1474)</f>
        <v>3103</v>
      </c>
      <c r="K1474" s="109">
        <f>IF(编辑!S1474="","",编辑!S1474)</f>
        <v>1</v>
      </c>
      <c r="L1474" s="109">
        <f>IF(编辑!T1474="","",编辑!T1474)</f>
        <v>1</v>
      </c>
      <c r="M1474" s="109">
        <f>IF(编辑!U1474="","",编辑!U1474)</f>
        <v>200</v>
      </c>
      <c r="N1474" s="109">
        <f>IF(编辑!V1474="","",编辑!V1474)</f>
        <v>3403</v>
      </c>
      <c r="O1474" s="109">
        <f>IF(编辑!X1474="","",编辑!X1474)</f>
        <v>1</v>
      </c>
      <c r="P1474" s="109">
        <f>IF(编辑!Y1474="","",编辑!Y1474)</f>
        <v>1</v>
      </c>
      <c r="Q1474" s="109">
        <f>IF(编辑!Z1474="","",编辑!Z1474)</f>
        <v>200</v>
      </c>
      <c r="R1474" s="109" t="str">
        <f>IF(编辑!AA1474="","",编辑!AA1474)</f>
        <v/>
      </c>
      <c r="S1474" s="109" t="str">
        <f>IF(编辑!AC1474="","",编辑!AC1474)</f>
        <v/>
      </c>
      <c r="T1474" s="109" t="str">
        <f>IF(编辑!AD1474="","",编辑!AD1474)</f>
        <v/>
      </c>
      <c r="U1474" s="109" t="str">
        <f>IF(编辑!AE1474="","",编辑!AE1474)</f>
        <v/>
      </c>
      <c r="V1474" s="109" t="str">
        <f>IF(编辑!AF1474="","",编辑!AF1474)</f>
        <v/>
      </c>
      <c r="W1474" s="109" t="str">
        <f>IF(编辑!AH1474="","",编辑!AH1474)</f>
        <v/>
      </c>
      <c r="X1474" s="109" t="str">
        <f>IF(编辑!AI1474="","",编辑!AI1474)</f>
        <v/>
      </c>
      <c r="Y1474" s="109" t="str">
        <f>IF(编辑!AJ1474="","",编辑!AJ1474)</f>
        <v/>
      </c>
      <c r="Z1474" s="109" t="str">
        <f>IF(编辑!AK1474="","",编辑!AK1474)</f>
        <v/>
      </c>
      <c r="AA1474" s="109" t="str">
        <f>IF(编辑!AM1474="","",编辑!AM1474)</f>
        <v/>
      </c>
      <c r="AB1474" s="109" t="str">
        <f>IF(编辑!AN1474="","",编辑!AN1474)</f>
        <v/>
      </c>
      <c r="AC1474" s="111" t="str">
        <f>IF(编辑!AO1474="","",编辑!AO1474)</f>
        <v/>
      </c>
    </row>
    <row r="1475" spans="1:29">
      <c r="A1475" s="109">
        <f>IF(编辑!A1475="","",编辑!A1475)</f>
        <v>140742</v>
      </c>
      <c r="B1475" s="109" t="str">
        <f>IF(编辑!B1475="","",编辑!B1475)</f>
        <v>通缉任务</v>
      </c>
      <c r="C1475" s="109">
        <f>IF(编辑!I1475="","",编辑!I1475)</f>
        <v>650</v>
      </c>
      <c r="D1475" s="109">
        <f>IF(编辑!J1475="","",编辑!J1475)</f>
        <v>0</v>
      </c>
      <c r="E1475" s="109" t="str">
        <f>IF(编辑!K1475="","",编辑!K1475)</f>
        <v/>
      </c>
      <c r="F1475" s="109">
        <f>IF(编辑!L1475="","",编辑!L1475)</f>
        <v>3003</v>
      </c>
      <c r="G1475" s="109">
        <f>IF(编辑!N1475="","",编辑!N1475)</f>
        <v>1</v>
      </c>
      <c r="H1475" s="109">
        <f>IF(编辑!O1475="","",编辑!O1475)</f>
        <v>1</v>
      </c>
      <c r="I1475" s="109">
        <f>IF(编辑!P1475="","",编辑!P1475)</f>
        <v>200</v>
      </c>
      <c r="J1475" s="109">
        <f>IF(编辑!Q1475="","",编辑!Q1475)</f>
        <v>3103</v>
      </c>
      <c r="K1475" s="109">
        <f>IF(编辑!S1475="","",编辑!S1475)</f>
        <v>1</v>
      </c>
      <c r="L1475" s="109">
        <f>IF(编辑!T1475="","",编辑!T1475)</f>
        <v>1</v>
      </c>
      <c r="M1475" s="109">
        <f>IF(编辑!U1475="","",编辑!U1475)</f>
        <v>200</v>
      </c>
      <c r="N1475" s="109">
        <f>IF(编辑!V1475="","",编辑!V1475)</f>
        <v>3403</v>
      </c>
      <c r="O1475" s="109">
        <f>IF(编辑!X1475="","",编辑!X1475)</f>
        <v>1</v>
      </c>
      <c r="P1475" s="109">
        <f>IF(编辑!Y1475="","",编辑!Y1475)</f>
        <v>1</v>
      </c>
      <c r="Q1475" s="109">
        <f>IF(编辑!Z1475="","",编辑!Z1475)</f>
        <v>200</v>
      </c>
      <c r="R1475" s="109" t="str">
        <f>IF(编辑!AA1475="","",编辑!AA1475)</f>
        <v/>
      </c>
      <c r="S1475" s="109" t="str">
        <f>IF(编辑!AC1475="","",编辑!AC1475)</f>
        <v/>
      </c>
      <c r="T1475" s="109" t="str">
        <f>IF(编辑!AD1475="","",编辑!AD1475)</f>
        <v/>
      </c>
      <c r="U1475" s="109" t="str">
        <f>IF(编辑!AE1475="","",编辑!AE1475)</f>
        <v/>
      </c>
      <c r="V1475" s="109" t="str">
        <f>IF(编辑!AF1475="","",编辑!AF1475)</f>
        <v/>
      </c>
      <c r="W1475" s="109" t="str">
        <f>IF(编辑!AH1475="","",编辑!AH1475)</f>
        <v/>
      </c>
      <c r="X1475" s="109" t="str">
        <f>IF(编辑!AI1475="","",编辑!AI1475)</f>
        <v/>
      </c>
      <c r="Y1475" s="109" t="str">
        <f>IF(编辑!AJ1475="","",编辑!AJ1475)</f>
        <v/>
      </c>
      <c r="Z1475" s="109" t="str">
        <f>IF(编辑!AK1475="","",编辑!AK1475)</f>
        <v/>
      </c>
      <c r="AA1475" s="109" t="str">
        <f>IF(编辑!AM1475="","",编辑!AM1475)</f>
        <v/>
      </c>
      <c r="AB1475" s="109" t="str">
        <f>IF(编辑!AN1475="","",编辑!AN1475)</f>
        <v/>
      </c>
      <c r="AC1475" s="111" t="str">
        <f>IF(编辑!AO1475="","",编辑!AO1475)</f>
        <v/>
      </c>
    </row>
    <row r="1476" spans="1:29">
      <c r="A1476" s="109">
        <f>IF(编辑!A1476="","",编辑!A1476)</f>
        <v>140743</v>
      </c>
      <c r="B1476" s="109" t="str">
        <f>IF(编辑!B1476="","",编辑!B1476)</f>
        <v>通缉任务</v>
      </c>
      <c r="C1476" s="109">
        <f>IF(编辑!I1476="","",编辑!I1476)</f>
        <v>650</v>
      </c>
      <c r="D1476" s="109">
        <f>IF(编辑!J1476="","",编辑!J1476)</f>
        <v>0</v>
      </c>
      <c r="E1476" s="109" t="str">
        <f>IF(编辑!K1476="","",编辑!K1476)</f>
        <v/>
      </c>
      <c r="F1476" s="109">
        <f>IF(编辑!L1476="","",编辑!L1476)</f>
        <v>3003</v>
      </c>
      <c r="G1476" s="109">
        <f>IF(编辑!N1476="","",编辑!N1476)</f>
        <v>1</v>
      </c>
      <c r="H1476" s="109">
        <f>IF(编辑!O1476="","",编辑!O1476)</f>
        <v>1</v>
      </c>
      <c r="I1476" s="109">
        <f>IF(编辑!P1476="","",编辑!P1476)</f>
        <v>200</v>
      </c>
      <c r="J1476" s="109">
        <f>IF(编辑!Q1476="","",编辑!Q1476)</f>
        <v>3103</v>
      </c>
      <c r="K1476" s="109">
        <f>IF(编辑!S1476="","",编辑!S1476)</f>
        <v>1</v>
      </c>
      <c r="L1476" s="109">
        <f>IF(编辑!T1476="","",编辑!T1476)</f>
        <v>1</v>
      </c>
      <c r="M1476" s="109">
        <f>IF(编辑!U1476="","",编辑!U1476)</f>
        <v>200</v>
      </c>
      <c r="N1476" s="109">
        <f>IF(编辑!V1476="","",编辑!V1476)</f>
        <v>3403</v>
      </c>
      <c r="O1476" s="109">
        <f>IF(编辑!X1476="","",编辑!X1476)</f>
        <v>1</v>
      </c>
      <c r="P1476" s="109">
        <f>IF(编辑!Y1476="","",编辑!Y1476)</f>
        <v>1</v>
      </c>
      <c r="Q1476" s="109">
        <f>IF(编辑!Z1476="","",编辑!Z1476)</f>
        <v>200</v>
      </c>
      <c r="R1476" s="109" t="str">
        <f>IF(编辑!AA1476="","",编辑!AA1476)</f>
        <v/>
      </c>
      <c r="S1476" s="109" t="str">
        <f>IF(编辑!AC1476="","",编辑!AC1476)</f>
        <v/>
      </c>
      <c r="T1476" s="109" t="str">
        <f>IF(编辑!AD1476="","",编辑!AD1476)</f>
        <v/>
      </c>
      <c r="U1476" s="109" t="str">
        <f>IF(编辑!AE1476="","",编辑!AE1476)</f>
        <v/>
      </c>
      <c r="V1476" s="109" t="str">
        <f>IF(编辑!AF1476="","",编辑!AF1476)</f>
        <v/>
      </c>
      <c r="W1476" s="109" t="str">
        <f>IF(编辑!AH1476="","",编辑!AH1476)</f>
        <v/>
      </c>
      <c r="X1476" s="109" t="str">
        <f>IF(编辑!AI1476="","",编辑!AI1476)</f>
        <v/>
      </c>
      <c r="Y1476" s="109" t="str">
        <f>IF(编辑!AJ1476="","",编辑!AJ1476)</f>
        <v/>
      </c>
      <c r="Z1476" s="109" t="str">
        <f>IF(编辑!AK1476="","",编辑!AK1476)</f>
        <v/>
      </c>
      <c r="AA1476" s="109" t="str">
        <f>IF(编辑!AM1476="","",编辑!AM1476)</f>
        <v/>
      </c>
      <c r="AB1476" s="109" t="str">
        <f>IF(编辑!AN1476="","",编辑!AN1476)</f>
        <v/>
      </c>
      <c r="AC1476" s="111" t="str">
        <f>IF(编辑!AO1476="","",编辑!AO1476)</f>
        <v/>
      </c>
    </row>
    <row r="1477" spans="1:29">
      <c r="A1477" s="109">
        <f>IF(编辑!A1477="","",编辑!A1477)</f>
        <v>140744</v>
      </c>
      <c r="B1477" s="109" t="str">
        <f>IF(编辑!B1477="","",编辑!B1477)</f>
        <v>通缉任务</v>
      </c>
      <c r="C1477" s="109">
        <f>IF(编辑!I1477="","",编辑!I1477)</f>
        <v>650</v>
      </c>
      <c r="D1477" s="109">
        <f>IF(编辑!J1477="","",编辑!J1477)</f>
        <v>0</v>
      </c>
      <c r="E1477" s="109" t="str">
        <f>IF(编辑!K1477="","",编辑!K1477)</f>
        <v/>
      </c>
      <c r="F1477" s="109">
        <f>IF(编辑!L1477="","",编辑!L1477)</f>
        <v>3003</v>
      </c>
      <c r="G1477" s="109">
        <f>IF(编辑!N1477="","",编辑!N1477)</f>
        <v>1</v>
      </c>
      <c r="H1477" s="109">
        <f>IF(编辑!O1477="","",编辑!O1477)</f>
        <v>1</v>
      </c>
      <c r="I1477" s="109">
        <f>IF(编辑!P1477="","",编辑!P1477)</f>
        <v>200</v>
      </c>
      <c r="J1477" s="109">
        <f>IF(编辑!Q1477="","",编辑!Q1477)</f>
        <v>3103</v>
      </c>
      <c r="K1477" s="109">
        <f>IF(编辑!S1477="","",编辑!S1477)</f>
        <v>1</v>
      </c>
      <c r="L1477" s="109">
        <f>IF(编辑!T1477="","",编辑!T1477)</f>
        <v>1</v>
      </c>
      <c r="M1477" s="109">
        <f>IF(编辑!U1477="","",编辑!U1477)</f>
        <v>200</v>
      </c>
      <c r="N1477" s="109">
        <f>IF(编辑!V1477="","",编辑!V1477)</f>
        <v>3403</v>
      </c>
      <c r="O1477" s="109">
        <f>IF(编辑!X1477="","",编辑!X1477)</f>
        <v>1</v>
      </c>
      <c r="P1477" s="109">
        <f>IF(编辑!Y1477="","",编辑!Y1477)</f>
        <v>1</v>
      </c>
      <c r="Q1477" s="109">
        <f>IF(编辑!Z1477="","",编辑!Z1477)</f>
        <v>200</v>
      </c>
      <c r="R1477" s="109" t="str">
        <f>IF(编辑!AA1477="","",编辑!AA1477)</f>
        <v/>
      </c>
      <c r="S1477" s="109" t="str">
        <f>IF(编辑!AC1477="","",编辑!AC1477)</f>
        <v/>
      </c>
      <c r="T1477" s="109" t="str">
        <f>IF(编辑!AD1477="","",编辑!AD1477)</f>
        <v/>
      </c>
      <c r="U1477" s="109" t="str">
        <f>IF(编辑!AE1477="","",编辑!AE1477)</f>
        <v/>
      </c>
      <c r="V1477" s="109" t="str">
        <f>IF(编辑!AF1477="","",编辑!AF1477)</f>
        <v/>
      </c>
      <c r="W1477" s="109" t="str">
        <f>IF(编辑!AH1477="","",编辑!AH1477)</f>
        <v/>
      </c>
      <c r="X1477" s="109" t="str">
        <f>IF(编辑!AI1477="","",编辑!AI1477)</f>
        <v/>
      </c>
      <c r="Y1477" s="109" t="str">
        <f>IF(编辑!AJ1477="","",编辑!AJ1477)</f>
        <v/>
      </c>
      <c r="Z1477" s="109" t="str">
        <f>IF(编辑!AK1477="","",编辑!AK1477)</f>
        <v/>
      </c>
      <c r="AA1477" s="109" t="str">
        <f>IF(编辑!AM1477="","",编辑!AM1477)</f>
        <v/>
      </c>
      <c r="AB1477" s="109" t="str">
        <f>IF(编辑!AN1477="","",编辑!AN1477)</f>
        <v/>
      </c>
      <c r="AC1477" s="111" t="str">
        <f>IF(编辑!AO1477="","",编辑!AO1477)</f>
        <v/>
      </c>
    </row>
    <row r="1478" spans="1:29">
      <c r="A1478" s="109">
        <f>IF(编辑!A1478="","",编辑!A1478)</f>
        <v>140745</v>
      </c>
      <c r="B1478" s="109" t="str">
        <f>IF(编辑!B1478="","",编辑!B1478)</f>
        <v>通缉任务</v>
      </c>
      <c r="C1478" s="109">
        <f>IF(编辑!I1478="","",编辑!I1478)</f>
        <v>650</v>
      </c>
      <c r="D1478" s="109">
        <f>IF(编辑!J1478="","",编辑!J1478)</f>
        <v>0</v>
      </c>
      <c r="E1478" s="109" t="str">
        <f>IF(编辑!K1478="","",编辑!K1478)</f>
        <v/>
      </c>
      <c r="F1478" s="109">
        <f>IF(编辑!L1478="","",编辑!L1478)</f>
        <v>3003</v>
      </c>
      <c r="G1478" s="109">
        <f>IF(编辑!N1478="","",编辑!N1478)</f>
        <v>1</v>
      </c>
      <c r="H1478" s="109">
        <f>IF(编辑!O1478="","",编辑!O1478)</f>
        <v>1</v>
      </c>
      <c r="I1478" s="109">
        <f>IF(编辑!P1478="","",编辑!P1478)</f>
        <v>200</v>
      </c>
      <c r="J1478" s="109">
        <f>IF(编辑!Q1478="","",编辑!Q1478)</f>
        <v>3103</v>
      </c>
      <c r="K1478" s="109">
        <f>IF(编辑!S1478="","",编辑!S1478)</f>
        <v>1</v>
      </c>
      <c r="L1478" s="109">
        <f>IF(编辑!T1478="","",编辑!T1478)</f>
        <v>1</v>
      </c>
      <c r="M1478" s="109">
        <f>IF(编辑!U1478="","",编辑!U1478)</f>
        <v>200</v>
      </c>
      <c r="N1478" s="109">
        <f>IF(编辑!V1478="","",编辑!V1478)</f>
        <v>3403</v>
      </c>
      <c r="O1478" s="109">
        <f>IF(编辑!X1478="","",编辑!X1478)</f>
        <v>1</v>
      </c>
      <c r="P1478" s="109">
        <f>IF(编辑!Y1478="","",编辑!Y1478)</f>
        <v>1</v>
      </c>
      <c r="Q1478" s="109">
        <f>IF(编辑!Z1478="","",编辑!Z1478)</f>
        <v>200</v>
      </c>
      <c r="R1478" s="109" t="str">
        <f>IF(编辑!AA1478="","",编辑!AA1478)</f>
        <v/>
      </c>
      <c r="S1478" s="109" t="str">
        <f>IF(编辑!AC1478="","",编辑!AC1478)</f>
        <v/>
      </c>
      <c r="T1478" s="109" t="str">
        <f>IF(编辑!AD1478="","",编辑!AD1478)</f>
        <v/>
      </c>
      <c r="U1478" s="109" t="str">
        <f>IF(编辑!AE1478="","",编辑!AE1478)</f>
        <v/>
      </c>
      <c r="V1478" s="109" t="str">
        <f>IF(编辑!AF1478="","",编辑!AF1478)</f>
        <v/>
      </c>
      <c r="W1478" s="109" t="str">
        <f>IF(编辑!AH1478="","",编辑!AH1478)</f>
        <v/>
      </c>
      <c r="X1478" s="109" t="str">
        <f>IF(编辑!AI1478="","",编辑!AI1478)</f>
        <v/>
      </c>
      <c r="Y1478" s="109" t="str">
        <f>IF(编辑!AJ1478="","",编辑!AJ1478)</f>
        <v/>
      </c>
      <c r="Z1478" s="109" t="str">
        <f>IF(编辑!AK1478="","",编辑!AK1478)</f>
        <v/>
      </c>
      <c r="AA1478" s="109" t="str">
        <f>IF(编辑!AM1478="","",编辑!AM1478)</f>
        <v/>
      </c>
      <c r="AB1478" s="109" t="str">
        <f>IF(编辑!AN1478="","",编辑!AN1478)</f>
        <v/>
      </c>
      <c r="AC1478" s="111" t="str">
        <f>IF(编辑!AO1478="","",编辑!AO1478)</f>
        <v/>
      </c>
    </row>
    <row r="1479" spans="1:29">
      <c r="A1479" s="109">
        <f>IF(编辑!A1479="","",编辑!A1479)</f>
        <v>140746</v>
      </c>
      <c r="B1479" s="109" t="str">
        <f>IF(编辑!B1479="","",编辑!B1479)</f>
        <v>通缉任务</v>
      </c>
      <c r="C1479" s="109">
        <f>IF(编辑!I1479="","",编辑!I1479)</f>
        <v>650</v>
      </c>
      <c r="D1479" s="109">
        <f>IF(编辑!J1479="","",编辑!J1479)</f>
        <v>0</v>
      </c>
      <c r="E1479" s="109" t="str">
        <f>IF(编辑!K1479="","",编辑!K1479)</f>
        <v/>
      </c>
      <c r="F1479" s="109">
        <f>IF(编辑!L1479="","",编辑!L1479)</f>
        <v>3003</v>
      </c>
      <c r="G1479" s="109">
        <f>IF(编辑!N1479="","",编辑!N1479)</f>
        <v>1</v>
      </c>
      <c r="H1479" s="109">
        <f>IF(编辑!O1479="","",编辑!O1479)</f>
        <v>1</v>
      </c>
      <c r="I1479" s="109">
        <f>IF(编辑!P1479="","",编辑!P1479)</f>
        <v>200</v>
      </c>
      <c r="J1479" s="109">
        <f>IF(编辑!Q1479="","",编辑!Q1479)</f>
        <v>3103</v>
      </c>
      <c r="K1479" s="109">
        <f>IF(编辑!S1479="","",编辑!S1479)</f>
        <v>1</v>
      </c>
      <c r="L1479" s="109">
        <f>IF(编辑!T1479="","",编辑!T1479)</f>
        <v>1</v>
      </c>
      <c r="M1479" s="109">
        <f>IF(编辑!U1479="","",编辑!U1479)</f>
        <v>200</v>
      </c>
      <c r="N1479" s="109">
        <f>IF(编辑!V1479="","",编辑!V1479)</f>
        <v>3403</v>
      </c>
      <c r="O1479" s="109">
        <f>IF(编辑!X1479="","",编辑!X1479)</f>
        <v>1</v>
      </c>
      <c r="P1479" s="109">
        <f>IF(编辑!Y1479="","",编辑!Y1479)</f>
        <v>1</v>
      </c>
      <c r="Q1479" s="109">
        <f>IF(编辑!Z1479="","",编辑!Z1479)</f>
        <v>200</v>
      </c>
      <c r="R1479" s="109" t="str">
        <f>IF(编辑!AA1479="","",编辑!AA1479)</f>
        <v/>
      </c>
      <c r="S1479" s="109" t="str">
        <f>IF(编辑!AC1479="","",编辑!AC1479)</f>
        <v/>
      </c>
      <c r="T1479" s="109" t="str">
        <f>IF(编辑!AD1479="","",编辑!AD1479)</f>
        <v/>
      </c>
      <c r="U1479" s="109" t="str">
        <f>IF(编辑!AE1479="","",编辑!AE1479)</f>
        <v/>
      </c>
      <c r="V1479" s="109" t="str">
        <f>IF(编辑!AF1479="","",编辑!AF1479)</f>
        <v/>
      </c>
      <c r="W1479" s="109" t="str">
        <f>IF(编辑!AH1479="","",编辑!AH1479)</f>
        <v/>
      </c>
      <c r="X1479" s="109" t="str">
        <f>IF(编辑!AI1479="","",编辑!AI1479)</f>
        <v/>
      </c>
      <c r="Y1479" s="109" t="str">
        <f>IF(编辑!AJ1479="","",编辑!AJ1479)</f>
        <v/>
      </c>
      <c r="Z1479" s="109" t="str">
        <f>IF(编辑!AK1479="","",编辑!AK1479)</f>
        <v/>
      </c>
      <c r="AA1479" s="109" t="str">
        <f>IF(编辑!AM1479="","",编辑!AM1479)</f>
        <v/>
      </c>
      <c r="AB1479" s="109" t="str">
        <f>IF(编辑!AN1479="","",编辑!AN1479)</f>
        <v/>
      </c>
      <c r="AC1479" s="111" t="str">
        <f>IF(编辑!AO1479="","",编辑!AO1479)</f>
        <v/>
      </c>
    </row>
    <row r="1480" spans="1:29">
      <c r="A1480" s="109">
        <f>IF(编辑!A1480="","",编辑!A1480)</f>
        <v>140747</v>
      </c>
      <c r="B1480" s="109" t="str">
        <f>IF(编辑!B1480="","",编辑!B1480)</f>
        <v>通缉任务</v>
      </c>
      <c r="C1480" s="109">
        <f>IF(编辑!I1480="","",编辑!I1480)</f>
        <v>650</v>
      </c>
      <c r="D1480" s="109">
        <f>IF(编辑!J1480="","",编辑!J1480)</f>
        <v>0</v>
      </c>
      <c r="E1480" s="109" t="str">
        <f>IF(编辑!K1480="","",编辑!K1480)</f>
        <v/>
      </c>
      <c r="F1480" s="109">
        <f>IF(编辑!L1480="","",编辑!L1480)</f>
        <v>3003</v>
      </c>
      <c r="G1480" s="109">
        <f>IF(编辑!N1480="","",编辑!N1480)</f>
        <v>1</v>
      </c>
      <c r="H1480" s="109">
        <f>IF(编辑!O1480="","",编辑!O1480)</f>
        <v>1</v>
      </c>
      <c r="I1480" s="109">
        <f>IF(编辑!P1480="","",编辑!P1480)</f>
        <v>200</v>
      </c>
      <c r="J1480" s="109">
        <f>IF(编辑!Q1480="","",编辑!Q1480)</f>
        <v>3103</v>
      </c>
      <c r="K1480" s="109">
        <f>IF(编辑!S1480="","",编辑!S1480)</f>
        <v>1</v>
      </c>
      <c r="L1480" s="109">
        <f>IF(编辑!T1480="","",编辑!T1480)</f>
        <v>1</v>
      </c>
      <c r="M1480" s="109">
        <f>IF(编辑!U1480="","",编辑!U1480)</f>
        <v>200</v>
      </c>
      <c r="N1480" s="109">
        <f>IF(编辑!V1480="","",编辑!V1480)</f>
        <v>3403</v>
      </c>
      <c r="O1480" s="109">
        <f>IF(编辑!X1480="","",编辑!X1480)</f>
        <v>1</v>
      </c>
      <c r="P1480" s="109">
        <f>IF(编辑!Y1480="","",编辑!Y1480)</f>
        <v>1</v>
      </c>
      <c r="Q1480" s="109">
        <f>IF(编辑!Z1480="","",编辑!Z1480)</f>
        <v>200</v>
      </c>
      <c r="R1480" s="109" t="str">
        <f>IF(编辑!AA1480="","",编辑!AA1480)</f>
        <v/>
      </c>
      <c r="S1480" s="109" t="str">
        <f>IF(编辑!AC1480="","",编辑!AC1480)</f>
        <v/>
      </c>
      <c r="T1480" s="109" t="str">
        <f>IF(编辑!AD1480="","",编辑!AD1480)</f>
        <v/>
      </c>
      <c r="U1480" s="109" t="str">
        <f>IF(编辑!AE1480="","",编辑!AE1480)</f>
        <v/>
      </c>
      <c r="V1480" s="109" t="str">
        <f>IF(编辑!AF1480="","",编辑!AF1480)</f>
        <v/>
      </c>
      <c r="W1480" s="109" t="str">
        <f>IF(编辑!AH1480="","",编辑!AH1480)</f>
        <v/>
      </c>
      <c r="X1480" s="109" t="str">
        <f>IF(编辑!AI1480="","",编辑!AI1480)</f>
        <v/>
      </c>
      <c r="Y1480" s="109" t="str">
        <f>IF(编辑!AJ1480="","",编辑!AJ1480)</f>
        <v/>
      </c>
      <c r="Z1480" s="109" t="str">
        <f>IF(编辑!AK1480="","",编辑!AK1480)</f>
        <v/>
      </c>
      <c r="AA1480" s="109" t="str">
        <f>IF(编辑!AM1480="","",编辑!AM1480)</f>
        <v/>
      </c>
      <c r="AB1480" s="109" t="str">
        <f>IF(编辑!AN1480="","",编辑!AN1480)</f>
        <v/>
      </c>
      <c r="AC1480" s="111" t="str">
        <f>IF(编辑!AO1480="","",编辑!AO1480)</f>
        <v/>
      </c>
    </row>
    <row r="1481" spans="1:29">
      <c r="A1481" s="109">
        <f>IF(编辑!A1481="","",编辑!A1481)</f>
        <v>140748</v>
      </c>
      <c r="B1481" s="109" t="str">
        <f>IF(编辑!B1481="","",编辑!B1481)</f>
        <v>通缉任务</v>
      </c>
      <c r="C1481" s="109">
        <f>IF(编辑!I1481="","",编辑!I1481)</f>
        <v>650</v>
      </c>
      <c r="D1481" s="109">
        <f>IF(编辑!J1481="","",编辑!J1481)</f>
        <v>0</v>
      </c>
      <c r="E1481" s="109" t="str">
        <f>IF(编辑!K1481="","",编辑!K1481)</f>
        <v/>
      </c>
      <c r="F1481" s="109">
        <f>IF(编辑!L1481="","",编辑!L1481)</f>
        <v>3003</v>
      </c>
      <c r="G1481" s="109">
        <f>IF(编辑!N1481="","",编辑!N1481)</f>
        <v>1</v>
      </c>
      <c r="H1481" s="109">
        <f>IF(编辑!O1481="","",编辑!O1481)</f>
        <v>1</v>
      </c>
      <c r="I1481" s="109">
        <f>IF(编辑!P1481="","",编辑!P1481)</f>
        <v>200</v>
      </c>
      <c r="J1481" s="109">
        <f>IF(编辑!Q1481="","",编辑!Q1481)</f>
        <v>3103</v>
      </c>
      <c r="K1481" s="109">
        <f>IF(编辑!S1481="","",编辑!S1481)</f>
        <v>1</v>
      </c>
      <c r="L1481" s="109">
        <f>IF(编辑!T1481="","",编辑!T1481)</f>
        <v>1</v>
      </c>
      <c r="M1481" s="109">
        <f>IF(编辑!U1481="","",编辑!U1481)</f>
        <v>200</v>
      </c>
      <c r="N1481" s="109">
        <f>IF(编辑!V1481="","",编辑!V1481)</f>
        <v>3403</v>
      </c>
      <c r="O1481" s="109">
        <f>IF(编辑!X1481="","",编辑!X1481)</f>
        <v>1</v>
      </c>
      <c r="P1481" s="109">
        <f>IF(编辑!Y1481="","",编辑!Y1481)</f>
        <v>1</v>
      </c>
      <c r="Q1481" s="109">
        <f>IF(编辑!Z1481="","",编辑!Z1481)</f>
        <v>200</v>
      </c>
      <c r="R1481" s="109" t="str">
        <f>IF(编辑!AA1481="","",编辑!AA1481)</f>
        <v/>
      </c>
      <c r="S1481" s="109" t="str">
        <f>IF(编辑!AC1481="","",编辑!AC1481)</f>
        <v/>
      </c>
      <c r="T1481" s="109" t="str">
        <f>IF(编辑!AD1481="","",编辑!AD1481)</f>
        <v/>
      </c>
      <c r="U1481" s="109" t="str">
        <f>IF(编辑!AE1481="","",编辑!AE1481)</f>
        <v/>
      </c>
      <c r="V1481" s="109" t="str">
        <f>IF(编辑!AF1481="","",编辑!AF1481)</f>
        <v/>
      </c>
      <c r="W1481" s="109" t="str">
        <f>IF(编辑!AH1481="","",编辑!AH1481)</f>
        <v/>
      </c>
      <c r="X1481" s="109" t="str">
        <f>IF(编辑!AI1481="","",编辑!AI1481)</f>
        <v/>
      </c>
      <c r="Y1481" s="109" t="str">
        <f>IF(编辑!AJ1481="","",编辑!AJ1481)</f>
        <v/>
      </c>
      <c r="Z1481" s="109" t="str">
        <f>IF(编辑!AK1481="","",编辑!AK1481)</f>
        <v/>
      </c>
      <c r="AA1481" s="109" t="str">
        <f>IF(编辑!AM1481="","",编辑!AM1481)</f>
        <v/>
      </c>
      <c r="AB1481" s="109" t="str">
        <f>IF(编辑!AN1481="","",编辑!AN1481)</f>
        <v/>
      </c>
      <c r="AC1481" s="111" t="str">
        <f>IF(编辑!AO1481="","",编辑!AO1481)</f>
        <v/>
      </c>
    </row>
    <row r="1482" spans="1:29">
      <c r="A1482" s="109">
        <f>IF(编辑!A1482="","",编辑!A1482)</f>
        <v>140749</v>
      </c>
      <c r="B1482" s="109" t="str">
        <f>IF(编辑!B1482="","",编辑!B1482)</f>
        <v>通缉任务</v>
      </c>
      <c r="C1482" s="109">
        <f>IF(编辑!I1482="","",编辑!I1482)</f>
        <v>650</v>
      </c>
      <c r="D1482" s="109">
        <f>IF(编辑!J1482="","",编辑!J1482)</f>
        <v>0</v>
      </c>
      <c r="E1482" s="109" t="str">
        <f>IF(编辑!K1482="","",编辑!K1482)</f>
        <v/>
      </c>
      <c r="F1482" s="109">
        <f>IF(编辑!L1482="","",编辑!L1482)</f>
        <v>3003</v>
      </c>
      <c r="G1482" s="109">
        <f>IF(编辑!N1482="","",编辑!N1482)</f>
        <v>1</v>
      </c>
      <c r="H1482" s="109">
        <f>IF(编辑!O1482="","",编辑!O1482)</f>
        <v>1</v>
      </c>
      <c r="I1482" s="109">
        <f>IF(编辑!P1482="","",编辑!P1482)</f>
        <v>200</v>
      </c>
      <c r="J1482" s="109">
        <f>IF(编辑!Q1482="","",编辑!Q1482)</f>
        <v>3103</v>
      </c>
      <c r="K1482" s="109">
        <f>IF(编辑!S1482="","",编辑!S1482)</f>
        <v>1</v>
      </c>
      <c r="L1482" s="109">
        <f>IF(编辑!T1482="","",编辑!T1482)</f>
        <v>1</v>
      </c>
      <c r="M1482" s="109">
        <f>IF(编辑!U1482="","",编辑!U1482)</f>
        <v>200</v>
      </c>
      <c r="N1482" s="109">
        <f>IF(编辑!V1482="","",编辑!V1482)</f>
        <v>3403</v>
      </c>
      <c r="O1482" s="109">
        <f>IF(编辑!X1482="","",编辑!X1482)</f>
        <v>1</v>
      </c>
      <c r="P1482" s="109">
        <f>IF(编辑!Y1482="","",编辑!Y1482)</f>
        <v>1</v>
      </c>
      <c r="Q1482" s="109">
        <f>IF(编辑!Z1482="","",编辑!Z1482)</f>
        <v>200</v>
      </c>
      <c r="R1482" s="109" t="str">
        <f>IF(编辑!AA1482="","",编辑!AA1482)</f>
        <v/>
      </c>
      <c r="S1482" s="109" t="str">
        <f>IF(编辑!AC1482="","",编辑!AC1482)</f>
        <v/>
      </c>
      <c r="T1482" s="109" t="str">
        <f>IF(编辑!AD1482="","",编辑!AD1482)</f>
        <v/>
      </c>
      <c r="U1482" s="109" t="str">
        <f>IF(编辑!AE1482="","",编辑!AE1482)</f>
        <v/>
      </c>
      <c r="V1482" s="109" t="str">
        <f>IF(编辑!AF1482="","",编辑!AF1482)</f>
        <v/>
      </c>
      <c r="W1482" s="109" t="str">
        <f>IF(编辑!AH1482="","",编辑!AH1482)</f>
        <v/>
      </c>
      <c r="X1482" s="109" t="str">
        <f>IF(编辑!AI1482="","",编辑!AI1482)</f>
        <v/>
      </c>
      <c r="Y1482" s="109" t="str">
        <f>IF(编辑!AJ1482="","",编辑!AJ1482)</f>
        <v/>
      </c>
      <c r="Z1482" s="109" t="str">
        <f>IF(编辑!AK1482="","",编辑!AK1482)</f>
        <v/>
      </c>
      <c r="AA1482" s="109" t="str">
        <f>IF(编辑!AM1482="","",编辑!AM1482)</f>
        <v/>
      </c>
      <c r="AB1482" s="109" t="str">
        <f>IF(编辑!AN1482="","",编辑!AN1482)</f>
        <v/>
      </c>
      <c r="AC1482" s="111" t="str">
        <f>IF(编辑!AO1482="","",编辑!AO1482)</f>
        <v/>
      </c>
    </row>
    <row r="1483" spans="1:29">
      <c r="A1483" s="109">
        <f>IF(编辑!A1483="","",编辑!A1483)</f>
        <v>140750</v>
      </c>
      <c r="B1483" s="109" t="str">
        <f>IF(编辑!B1483="","",编辑!B1483)</f>
        <v>通缉任务</v>
      </c>
      <c r="C1483" s="109">
        <f>IF(编辑!I1483="","",编辑!I1483)</f>
        <v>650</v>
      </c>
      <c r="D1483" s="109">
        <f>IF(编辑!J1483="","",编辑!J1483)</f>
        <v>0</v>
      </c>
      <c r="E1483" s="109" t="str">
        <f>IF(编辑!K1483="","",编辑!K1483)</f>
        <v/>
      </c>
      <c r="F1483" s="109">
        <f>IF(编辑!L1483="","",编辑!L1483)</f>
        <v>3003</v>
      </c>
      <c r="G1483" s="109">
        <f>IF(编辑!N1483="","",编辑!N1483)</f>
        <v>1</v>
      </c>
      <c r="H1483" s="109">
        <f>IF(编辑!O1483="","",编辑!O1483)</f>
        <v>1</v>
      </c>
      <c r="I1483" s="109">
        <f>IF(编辑!P1483="","",编辑!P1483)</f>
        <v>200</v>
      </c>
      <c r="J1483" s="109">
        <f>IF(编辑!Q1483="","",编辑!Q1483)</f>
        <v>3103</v>
      </c>
      <c r="K1483" s="109">
        <f>IF(编辑!S1483="","",编辑!S1483)</f>
        <v>1</v>
      </c>
      <c r="L1483" s="109">
        <f>IF(编辑!T1483="","",编辑!T1483)</f>
        <v>1</v>
      </c>
      <c r="M1483" s="109">
        <f>IF(编辑!U1483="","",编辑!U1483)</f>
        <v>200</v>
      </c>
      <c r="N1483" s="109">
        <f>IF(编辑!V1483="","",编辑!V1483)</f>
        <v>3403</v>
      </c>
      <c r="O1483" s="109">
        <f>IF(编辑!X1483="","",编辑!X1483)</f>
        <v>1</v>
      </c>
      <c r="P1483" s="109">
        <f>IF(编辑!Y1483="","",编辑!Y1483)</f>
        <v>1</v>
      </c>
      <c r="Q1483" s="109">
        <f>IF(编辑!Z1483="","",编辑!Z1483)</f>
        <v>200</v>
      </c>
      <c r="R1483" s="109" t="str">
        <f>IF(编辑!AA1483="","",编辑!AA1483)</f>
        <v/>
      </c>
      <c r="S1483" s="109" t="str">
        <f>IF(编辑!AC1483="","",编辑!AC1483)</f>
        <v/>
      </c>
      <c r="T1483" s="109" t="str">
        <f>IF(编辑!AD1483="","",编辑!AD1483)</f>
        <v/>
      </c>
      <c r="U1483" s="109" t="str">
        <f>IF(编辑!AE1483="","",编辑!AE1483)</f>
        <v/>
      </c>
      <c r="V1483" s="109" t="str">
        <f>IF(编辑!AF1483="","",编辑!AF1483)</f>
        <v/>
      </c>
      <c r="W1483" s="109" t="str">
        <f>IF(编辑!AH1483="","",编辑!AH1483)</f>
        <v/>
      </c>
      <c r="X1483" s="109" t="str">
        <f>IF(编辑!AI1483="","",编辑!AI1483)</f>
        <v/>
      </c>
      <c r="Y1483" s="109" t="str">
        <f>IF(编辑!AJ1483="","",编辑!AJ1483)</f>
        <v/>
      </c>
      <c r="Z1483" s="109" t="str">
        <f>IF(编辑!AK1483="","",编辑!AK1483)</f>
        <v/>
      </c>
      <c r="AA1483" s="109" t="str">
        <f>IF(编辑!AM1483="","",编辑!AM1483)</f>
        <v/>
      </c>
      <c r="AB1483" s="109" t="str">
        <f>IF(编辑!AN1483="","",编辑!AN1483)</f>
        <v/>
      </c>
      <c r="AC1483" s="111" t="str">
        <f>IF(编辑!AO1483="","",编辑!AO1483)</f>
        <v/>
      </c>
    </row>
    <row r="1484" spans="1:29">
      <c r="A1484" s="109">
        <f>IF(编辑!A1484="","",编辑!A1484)</f>
        <v>140751</v>
      </c>
      <c r="B1484" s="109" t="str">
        <f>IF(编辑!B1484="","",编辑!B1484)</f>
        <v>通缉任务</v>
      </c>
      <c r="C1484" s="109">
        <f>IF(编辑!I1484="","",编辑!I1484)</f>
        <v>860</v>
      </c>
      <c r="D1484" s="109">
        <f>IF(编辑!J1484="","",编辑!J1484)</f>
        <v>0</v>
      </c>
      <c r="E1484" s="109" t="str">
        <f>IF(编辑!K1484="","",编辑!K1484)</f>
        <v/>
      </c>
      <c r="F1484" s="109">
        <f>IF(编辑!L1484="","",编辑!L1484)</f>
        <v>3004</v>
      </c>
      <c r="G1484" s="109">
        <f>IF(编辑!N1484="","",编辑!N1484)</f>
        <v>1</v>
      </c>
      <c r="H1484" s="109">
        <f>IF(编辑!O1484="","",编辑!O1484)</f>
        <v>1</v>
      </c>
      <c r="I1484" s="109">
        <f>IF(编辑!P1484="","",编辑!P1484)</f>
        <v>100</v>
      </c>
      <c r="J1484" s="109">
        <f>IF(编辑!Q1484="","",编辑!Q1484)</f>
        <v>3104</v>
      </c>
      <c r="K1484" s="109">
        <f>IF(编辑!S1484="","",编辑!S1484)</f>
        <v>1</v>
      </c>
      <c r="L1484" s="109">
        <f>IF(编辑!T1484="","",编辑!T1484)</f>
        <v>1</v>
      </c>
      <c r="M1484" s="109">
        <f>IF(编辑!U1484="","",编辑!U1484)</f>
        <v>100</v>
      </c>
      <c r="N1484" s="109">
        <f>IF(编辑!V1484="","",编辑!V1484)</f>
        <v>3404</v>
      </c>
      <c r="O1484" s="109">
        <f>IF(编辑!X1484="","",编辑!X1484)</f>
        <v>1</v>
      </c>
      <c r="P1484" s="109">
        <f>IF(编辑!Y1484="","",编辑!Y1484)</f>
        <v>1</v>
      </c>
      <c r="Q1484" s="109">
        <f>IF(编辑!Z1484="","",编辑!Z1484)</f>
        <v>100</v>
      </c>
      <c r="R1484" s="109" t="str">
        <f>IF(编辑!AA1484="","",编辑!AA1484)</f>
        <v/>
      </c>
      <c r="S1484" s="109" t="str">
        <f>IF(编辑!AC1484="","",编辑!AC1484)</f>
        <v/>
      </c>
      <c r="T1484" s="109" t="str">
        <f>IF(编辑!AD1484="","",编辑!AD1484)</f>
        <v/>
      </c>
      <c r="U1484" s="109" t="str">
        <f>IF(编辑!AE1484="","",编辑!AE1484)</f>
        <v/>
      </c>
      <c r="V1484" s="109" t="str">
        <f>IF(编辑!AF1484="","",编辑!AF1484)</f>
        <v/>
      </c>
      <c r="W1484" s="109" t="str">
        <f>IF(编辑!AH1484="","",编辑!AH1484)</f>
        <v/>
      </c>
      <c r="X1484" s="109" t="str">
        <f>IF(编辑!AI1484="","",编辑!AI1484)</f>
        <v/>
      </c>
      <c r="Y1484" s="109" t="str">
        <f>IF(编辑!AJ1484="","",编辑!AJ1484)</f>
        <v/>
      </c>
      <c r="Z1484" s="109" t="str">
        <f>IF(编辑!AK1484="","",编辑!AK1484)</f>
        <v/>
      </c>
      <c r="AA1484" s="109" t="str">
        <f>IF(编辑!AM1484="","",编辑!AM1484)</f>
        <v/>
      </c>
      <c r="AB1484" s="109" t="str">
        <f>IF(编辑!AN1484="","",编辑!AN1484)</f>
        <v/>
      </c>
      <c r="AC1484" s="111" t="str">
        <f>IF(编辑!AO1484="","",编辑!AO1484)</f>
        <v/>
      </c>
    </row>
    <row r="1485" spans="1:29">
      <c r="A1485" s="109">
        <f>IF(编辑!A1485="","",编辑!A1485)</f>
        <v>140752</v>
      </c>
      <c r="B1485" s="109" t="str">
        <f>IF(编辑!B1485="","",编辑!B1485)</f>
        <v>通缉任务</v>
      </c>
      <c r="C1485" s="109">
        <f>IF(编辑!I1485="","",编辑!I1485)</f>
        <v>860</v>
      </c>
      <c r="D1485" s="109">
        <f>IF(编辑!J1485="","",编辑!J1485)</f>
        <v>0</v>
      </c>
      <c r="E1485" s="109" t="str">
        <f>IF(编辑!K1485="","",编辑!K1485)</f>
        <v/>
      </c>
      <c r="F1485" s="109">
        <f>IF(编辑!L1485="","",编辑!L1485)</f>
        <v>3004</v>
      </c>
      <c r="G1485" s="109">
        <f>IF(编辑!N1485="","",编辑!N1485)</f>
        <v>1</v>
      </c>
      <c r="H1485" s="109">
        <f>IF(编辑!O1485="","",编辑!O1485)</f>
        <v>1</v>
      </c>
      <c r="I1485" s="109">
        <f>IF(编辑!P1485="","",编辑!P1485)</f>
        <v>100</v>
      </c>
      <c r="J1485" s="109">
        <f>IF(编辑!Q1485="","",编辑!Q1485)</f>
        <v>3104</v>
      </c>
      <c r="K1485" s="109">
        <f>IF(编辑!S1485="","",编辑!S1485)</f>
        <v>1</v>
      </c>
      <c r="L1485" s="109">
        <f>IF(编辑!T1485="","",编辑!T1485)</f>
        <v>1</v>
      </c>
      <c r="M1485" s="109">
        <f>IF(编辑!U1485="","",编辑!U1485)</f>
        <v>100</v>
      </c>
      <c r="N1485" s="109">
        <f>IF(编辑!V1485="","",编辑!V1485)</f>
        <v>3404</v>
      </c>
      <c r="O1485" s="109">
        <f>IF(编辑!X1485="","",编辑!X1485)</f>
        <v>1</v>
      </c>
      <c r="P1485" s="109">
        <f>IF(编辑!Y1485="","",编辑!Y1485)</f>
        <v>1</v>
      </c>
      <c r="Q1485" s="109">
        <f>IF(编辑!Z1485="","",编辑!Z1485)</f>
        <v>100</v>
      </c>
      <c r="R1485" s="109" t="str">
        <f>IF(编辑!AA1485="","",编辑!AA1485)</f>
        <v/>
      </c>
      <c r="S1485" s="109" t="str">
        <f>IF(编辑!AC1485="","",编辑!AC1485)</f>
        <v/>
      </c>
      <c r="T1485" s="109" t="str">
        <f>IF(编辑!AD1485="","",编辑!AD1485)</f>
        <v/>
      </c>
      <c r="U1485" s="109" t="str">
        <f>IF(编辑!AE1485="","",编辑!AE1485)</f>
        <v/>
      </c>
      <c r="V1485" s="109" t="str">
        <f>IF(编辑!AF1485="","",编辑!AF1485)</f>
        <v/>
      </c>
      <c r="W1485" s="109" t="str">
        <f>IF(编辑!AH1485="","",编辑!AH1485)</f>
        <v/>
      </c>
      <c r="X1485" s="109" t="str">
        <f>IF(编辑!AI1485="","",编辑!AI1485)</f>
        <v/>
      </c>
      <c r="Y1485" s="109" t="str">
        <f>IF(编辑!AJ1485="","",编辑!AJ1485)</f>
        <v/>
      </c>
      <c r="Z1485" s="109" t="str">
        <f>IF(编辑!AK1485="","",编辑!AK1485)</f>
        <v/>
      </c>
      <c r="AA1485" s="109" t="str">
        <f>IF(编辑!AM1485="","",编辑!AM1485)</f>
        <v/>
      </c>
      <c r="AB1485" s="109" t="str">
        <f>IF(编辑!AN1485="","",编辑!AN1485)</f>
        <v/>
      </c>
      <c r="AC1485" s="111" t="str">
        <f>IF(编辑!AO1485="","",编辑!AO1485)</f>
        <v/>
      </c>
    </row>
    <row r="1486" spans="1:29">
      <c r="A1486" s="109">
        <f>IF(编辑!A1486="","",编辑!A1486)</f>
        <v>140753</v>
      </c>
      <c r="B1486" s="109" t="str">
        <f>IF(编辑!B1486="","",编辑!B1486)</f>
        <v>通缉任务</v>
      </c>
      <c r="C1486" s="109">
        <f>IF(编辑!I1486="","",编辑!I1486)</f>
        <v>860</v>
      </c>
      <c r="D1486" s="109">
        <f>IF(编辑!J1486="","",编辑!J1486)</f>
        <v>0</v>
      </c>
      <c r="E1486" s="109" t="str">
        <f>IF(编辑!K1486="","",编辑!K1486)</f>
        <v/>
      </c>
      <c r="F1486" s="109">
        <f>IF(编辑!L1486="","",编辑!L1486)</f>
        <v>3004</v>
      </c>
      <c r="G1486" s="109">
        <f>IF(编辑!N1486="","",编辑!N1486)</f>
        <v>1</v>
      </c>
      <c r="H1486" s="109">
        <f>IF(编辑!O1486="","",编辑!O1486)</f>
        <v>1</v>
      </c>
      <c r="I1486" s="109">
        <f>IF(编辑!P1486="","",编辑!P1486)</f>
        <v>100</v>
      </c>
      <c r="J1486" s="109">
        <f>IF(编辑!Q1486="","",编辑!Q1486)</f>
        <v>3104</v>
      </c>
      <c r="K1486" s="109">
        <f>IF(编辑!S1486="","",编辑!S1486)</f>
        <v>1</v>
      </c>
      <c r="L1486" s="109">
        <f>IF(编辑!T1486="","",编辑!T1486)</f>
        <v>1</v>
      </c>
      <c r="M1486" s="109">
        <f>IF(编辑!U1486="","",编辑!U1486)</f>
        <v>100</v>
      </c>
      <c r="N1486" s="109">
        <f>IF(编辑!V1486="","",编辑!V1486)</f>
        <v>3404</v>
      </c>
      <c r="O1486" s="109">
        <f>IF(编辑!X1486="","",编辑!X1486)</f>
        <v>1</v>
      </c>
      <c r="P1486" s="109">
        <f>IF(编辑!Y1486="","",编辑!Y1486)</f>
        <v>1</v>
      </c>
      <c r="Q1486" s="109">
        <f>IF(编辑!Z1486="","",编辑!Z1486)</f>
        <v>100</v>
      </c>
      <c r="R1486" s="109" t="str">
        <f>IF(编辑!AA1486="","",编辑!AA1486)</f>
        <v/>
      </c>
      <c r="S1486" s="109" t="str">
        <f>IF(编辑!AC1486="","",编辑!AC1486)</f>
        <v/>
      </c>
      <c r="T1486" s="109" t="str">
        <f>IF(编辑!AD1486="","",编辑!AD1486)</f>
        <v/>
      </c>
      <c r="U1486" s="109" t="str">
        <f>IF(编辑!AE1486="","",编辑!AE1486)</f>
        <v/>
      </c>
      <c r="V1486" s="109" t="str">
        <f>IF(编辑!AF1486="","",编辑!AF1486)</f>
        <v/>
      </c>
      <c r="W1486" s="109" t="str">
        <f>IF(编辑!AH1486="","",编辑!AH1486)</f>
        <v/>
      </c>
      <c r="X1486" s="109" t="str">
        <f>IF(编辑!AI1486="","",编辑!AI1486)</f>
        <v/>
      </c>
      <c r="Y1486" s="109" t="str">
        <f>IF(编辑!AJ1486="","",编辑!AJ1486)</f>
        <v/>
      </c>
      <c r="Z1486" s="109" t="str">
        <f>IF(编辑!AK1486="","",编辑!AK1486)</f>
        <v/>
      </c>
      <c r="AA1486" s="109" t="str">
        <f>IF(编辑!AM1486="","",编辑!AM1486)</f>
        <v/>
      </c>
      <c r="AB1486" s="109" t="str">
        <f>IF(编辑!AN1486="","",编辑!AN1486)</f>
        <v/>
      </c>
      <c r="AC1486" s="111" t="str">
        <f>IF(编辑!AO1486="","",编辑!AO1486)</f>
        <v/>
      </c>
    </row>
    <row r="1487" spans="1:29">
      <c r="A1487" s="109">
        <f>IF(编辑!A1487="","",编辑!A1487)</f>
        <v>140754</v>
      </c>
      <c r="B1487" s="109" t="str">
        <f>IF(编辑!B1487="","",编辑!B1487)</f>
        <v>通缉任务</v>
      </c>
      <c r="C1487" s="109">
        <f>IF(编辑!I1487="","",编辑!I1487)</f>
        <v>860</v>
      </c>
      <c r="D1487" s="109">
        <f>IF(编辑!J1487="","",编辑!J1487)</f>
        <v>0</v>
      </c>
      <c r="E1487" s="109" t="str">
        <f>IF(编辑!K1487="","",编辑!K1487)</f>
        <v/>
      </c>
      <c r="F1487" s="109">
        <f>IF(编辑!L1487="","",编辑!L1487)</f>
        <v>3004</v>
      </c>
      <c r="G1487" s="109">
        <f>IF(编辑!N1487="","",编辑!N1487)</f>
        <v>1</v>
      </c>
      <c r="H1487" s="109">
        <f>IF(编辑!O1487="","",编辑!O1487)</f>
        <v>1</v>
      </c>
      <c r="I1487" s="109">
        <f>IF(编辑!P1487="","",编辑!P1487)</f>
        <v>100</v>
      </c>
      <c r="J1487" s="109">
        <f>IF(编辑!Q1487="","",编辑!Q1487)</f>
        <v>3104</v>
      </c>
      <c r="K1487" s="109">
        <f>IF(编辑!S1487="","",编辑!S1487)</f>
        <v>1</v>
      </c>
      <c r="L1487" s="109">
        <f>IF(编辑!T1487="","",编辑!T1487)</f>
        <v>1</v>
      </c>
      <c r="M1487" s="109">
        <f>IF(编辑!U1487="","",编辑!U1487)</f>
        <v>100</v>
      </c>
      <c r="N1487" s="109">
        <f>IF(编辑!V1487="","",编辑!V1487)</f>
        <v>3404</v>
      </c>
      <c r="O1487" s="109">
        <f>IF(编辑!X1487="","",编辑!X1487)</f>
        <v>1</v>
      </c>
      <c r="P1487" s="109">
        <f>IF(编辑!Y1487="","",编辑!Y1487)</f>
        <v>1</v>
      </c>
      <c r="Q1487" s="109">
        <f>IF(编辑!Z1487="","",编辑!Z1487)</f>
        <v>100</v>
      </c>
      <c r="R1487" s="109" t="str">
        <f>IF(编辑!AA1487="","",编辑!AA1487)</f>
        <v/>
      </c>
      <c r="S1487" s="109" t="str">
        <f>IF(编辑!AC1487="","",编辑!AC1487)</f>
        <v/>
      </c>
      <c r="T1487" s="109" t="str">
        <f>IF(编辑!AD1487="","",编辑!AD1487)</f>
        <v/>
      </c>
      <c r="U1487" s="109" t="str">
        <f>IF(编辑!AE1487="","",编辑!AE1487)</f>
        <v/>
      </c>
      <c r="V1487" s="109" t="str">
        <f>IF(编辑!AF1487="","",编辑!AF1487)</f>
        <v/>
      </c>
      <c r="W1487" s="109" t="str">
        <f>IF(编辑!AH1487="","",编辑!AH1487)</f>
        <v/>
      </c>
      <c r="X1487" s="109" t="str">
        <f>IF(编辑!AI1487="","",编辑!AI1487)</f>
        <v/>
      </c>
      <c r="Y1487" s="109" t="str">
        <f>IF(编辑!AJ1487="","",编辑!AJ1487)</f>
        <v/>
      </c>
      <c r="Z1487" s="109" t="str">
        <f>IF(编辑!AK1487="","",编辑!AK1487)</f>
        <v/>
      </c>
      <c r="AA1487" s="109" t="str">
        <f>IF(编辑!AM1487="","",编辑!AM1487)</f>
        <v/>
      </c>
      <c r="AB1487" s="109" t="str">
        <f>IF(编辑!AN1487="","",编辑!AN1487)</f>
        <v/>
      </c>
      <c r="AC1487" s="111" t="str">
        <f>IF(编辑!AO1487="","",编辑!AO1487)</f>
        <v/>
      </c>
    </row>
    <row r="1488" spans="1:29">
      <c r="A1488" s="109">
        <f>IF(编辑!A1488="","",编辑!A1488)</f>
        <v>140755</v>
      </c>
      <c r="B1488" s="109" t="str">
        <f>IF(编辑!B1488="","",编辑!B1488)</f>
        <v>通缉任务</v>
      </c>
      <c r="C1488" s="109">
        <f>IF(编辑!I1488="","",编辑!I1488)</f>
        <v>860</v>
      </c>
      <c r="D1488" s="109">
        <f>IF(编辑!J1488="","",编辑!J1488)</f>
        <v>0</v>
      </c>
      <c r="E1488" s="109" t="str">
        <f>IF(编辑!K1488="","",编辑!K1488)</f>
        <v/>
      </c>
      <c r="F1488" s="109">
        <f>IF(编辑!L1488="","",编辑!L1488)</f>
        <v>3004</v>
      </c>
      <c r="G1488" s="109">
        <f>IF(编辑!N1488="","",编辑!N1488)</f>
        <v>1</v>
      </c>
      <c r="H1488" s="109">
        <f>IF(编辑!O1488="","",编辑!O1488)</f>
        <v>1</v>
      </c>
      <c r="I1488" s="109">
        <f>IF(编辑!P1488="","",编辑!P1488)</f>
        <v>100</v>
      </c>
      <c r="J1488" s="109">
        <f>IF(编辑!Q1488="","",编辑!Q1488)</f>
        <v>3104</v>
      </c>
      <c r="K1488" s="109">
        <f>IF(编辑!S1488="","",编辑!S1488)</f>
        <v>1</v>
      </c>
      <c r="L1488" s="109">
        <f>IF(编辑!T1488="","",编辑!T1488)</f>
        <v>1</v>
      </c>
      <c r="M1488" s="109">
        <f>IF(编辑!U1488="","",编辑!U1488)</f>
        <v>100</v>
      </c>
      <c r="N1488" s="109">
        <f>IF(编辑!V1488="","",编辑!V1488)</f>
        <v>3404</v>
      </c>
      <c r="O1488" s="109">
        <f>IF(编辑!X1488="","",编辑!X1488)</f>
        <v>1</v>
      </c>
      <c r="P1488" s="109">
        <f>IF(编辑!Y1488="","",编辑!Y1488)</f>
        <v>1</v>
      </c>
      <c r="Q1488" s="109">
        <f>IF(编辑!Z1488="","",编辑!Z1488)</f>
        <v>100</v>
      </c>
      <c r="R1488" s="109" t="str">
        <f>IF(编辑!AA1488="","",编辑!AA1488)</f>
        <v/>
      </c>
      <c r="S1488" s="109" t="str">
        <f>IF(编辑!AC1488="","",编辑!AC1488)</f>
        <v/>
      </c>
      <c r="T1488" s="109" t="str">
        <f>IF(编辑!AD1488="","",编辑!AD1488)</f>
        <v/>
      </c>
      <c r="U1488" s="109" t="str">
        <f>IF(编辑!AE1488="","",编辑!AE1488)</f>
        <v/>
      </c>
      <c r="V1488" s="109" t="str">
        <f>IF(编辑!AF1488="","",编辑!AF1488)</f>
        <v/>
      </c>
      <c r="W1488" s="109" t="str">
        <f>IF(编辑!AH1488="","",编辑!AH1488)</f>
        <v/>
      </c>
      <c r="X1488" s="109" t="str">
        <f>IF(编辑!AI1488="","",编辑!AI1488)</f>
        <v/>
      </c>
      <c r="Y1488" s="109" t="str">
        <f>IF(编辑!AJ1488="","",编辑!AJ1488)</f>
        <v/>
      </c>
      <c r="Z1488" s="109" t="str">
        <f>IF(编辑!AK1488="","",编辑!AK1488)</f>
        <v/>
      </c>
      <c r="AA1488" s="109" t="str">
        <f>IF(编辑!AM1488="","",编辑!AM1488)</f>
        <v/>
      </c>
      <c r="AB1488" s="109" t="str">
        <f>IF(编辑!AN1488="","",编辑!AN1488)</f>
        <v/>
      </c>
      <c r="AC1488" s="111" t="str">
        <f>IF(编辑!AO1488="","",编辑!AO1488)</f>
        <v/>
      </c>
    </row>
    <row r="1489" spans="1:29">
      <c r="A1489" s="109">
        <f>IF(编辑!A1489="","",编辑!A1489)</f>
        <v>140756</v>
      </c>
      <c r="B1489" s="109" t="str">
        <f>IF(编辑!B1489="","",编辑!B1489)</f>
        <v>通缉任务</v>
      </c>
      <c r="C1489" s="109">
        <f>IF(编辑!I1489="","",编辑!I1489)</f>
        <v>860</v>
      </c>
      <c r="D1489" s="109">
        <f>IF(编辑!J1489="","",编辑!J1489)</f>
        <v>0</v>
      </c>
      <c r="E1489" s="109" t="str">
        <f>IF(编辑!K1489="","",编辑!K1489)</f>
        <v/>
      </c>
      <c r="F1489" s="109">
        <f>IF(编辑!L1489="","",编辑!L1489)</f>
        <v>3004</v>
      </c>
      <c r="G1489" s="109">
        <f>IF(编辑!N1489="","",编辑!N1489)</f>
        <v>1</v>
      </c>
      <c r="H1489" s="109">
        <f>IF(编辑!O1489="","",编辑!O1489)</f>
        <v>1</v>
      </c>
      <c r="I1489" s="109">
        <f>IF(编辑!P1489="","",编辑!P1489)</f>
        <v>100</v>
      </c>
      <c r="J1489" s="109">
        <f>IF(编辑!Q1489="","",编辑!Q1489)</f>
        <v>3104</v>
      </c>
      <c r="K1489" s="109">
        <f>IF(编辑!S1489="","",编辑!S1489)</f>
        <v>1</v>
      </c>
      <c r="L1489" s="109">
        <f>IF(编辑!T1489="","",编辑!T1489)</f>
        <v>1</v>
      </c>
      <c r="M1489" s="109">
        <f>IF(编辑!U1489="","",编辑!U1489)</f>
        <v>100</v>
      </c>
      <c r="N1489" s="109">
        <f>IF(编辑!V1489="","",编辑!V1489)</f>
        <v>3404</v>
      </c>
      <c r="O1489" s="109">
        <f>IF(编辑!X1489="","",编辑!X1489)</f>
        <v>1</v>
      </c>
      <c r="P1489" s="109">
        <f>IF(编辑!Y1489="","",编辑!Y1489)</f>
        <v>1</v>
      </c>
      <c r="Q1489" s="109">
        <f>IF(编辑!Z1489="","",编辑!Z1489)</f>
        <v>100</v>
      </c>
      <c r="R1489" s="109" t="str">
        <f>IF(编辑!AA1489="","",编辑!AA1489)</f>
        <v/>
      </c>
      <c r="S1489" s="109" t="str">
        <f>IF(编辑!AC1489="","",编辑!AC1489)</f>
        <v/>
      </c>
      <c r="T1489" s="109" t="str">
        <f>IF(编辑!AD1489="","",编辑!AD1489)</f>
        <v/>
      </c>
      <c r="U1489" s="109" t="str">
        <f>IF(编辑!AE1489="","",编辑!AE1489)</f>
        <v/>
      </c>
      <c r="V1489" s="109" t="str">
        <f>IF(编辑!AF1489="","",编辑!AF1489)</f>
        <v/>
      </c>
      <c r="W1489" s="109" t="str">
        <f>IF(编辑!AH1489="","",编辑!AH1489)</f>
        <v/>
      </c>
      <c r="X1489" s="109" t="str">
        <f>IF(编辑!AI1489="","",编辑!AI1489)</f>
        <v/>
      </c>
      <c r="Y1489" s="109" t="str">
        <f>IF(编辑!AJ1489="","",编辑!AJ1489)</f>
        <v/>
      </c>
      <c r="Z1489" s="109" t="str">
        <f>IF(编辑!AK1489="","",编辑!AK1489)</f>
        <v/>
      </c>
      <c r="AA1489" s="109" t="str">
        <f>IF(编辑!AM1489="","",编辑!AM1489)</f>
        <v/>
      </c>
      <c r="AB1489" s="109" t="str">
        <f>IF(编辑!AN1489="","",编辑!AN1489)</f>
        <v/>
      </c>
      <c r="AC1489" s="111" t="str">
        <f>IF(编辑!AO1489="","",编辑!AO1489)</f>
        <v/>
      </c>
    </row>
    <row r="1490" spans="1:29">
      <c r="A1490" s="109">
        <f>IF(编辑!A1490="","",编辑!A1490)</f>
        <v>140757</v>
      </c>
      <c r="B1490" s="109" t="str">
        <f>IF(编辑!B1490="","",编辑!B1490)</f>
        <v>通缉任务</v>
      </c>
      <c r="C1490" s="109">
        <f>IF(编辑!I1490="","",编辑!I1490)</f>
        <v>860</v>
      </c>
      <c r="D1490" s="109">
        <f>IF(编辑!J1490="","",编辑!J1490)</f>
        <v>0</v>
      </c>
      <c r="E1490" s="109" t="str">
        <f>IF(编辑!K1490="","",编辑!K1490)</f>
        <v/>
      </c>
      <c r="F1490" s="109">
        <f>IF(编辑!L1490="","",编辑!L1490)</f>
        <v>3004</v>
      </c>
      <c r="G1490" s="109">
        <f>IF(编辑!N1490="","",编辑!N1490)</f>
        <v>1</v>
      </c>
      <c r="H1490" s="109">
        <f>IF(编辑!O1490="","",编辑!O1490)</f>
        <v>1</v>
      </c>
      <c r="I1490" s="109">
        <f>IF(编辑!P1490="","",编辑!P1490)</f>
        <v>100</v>
      </c>
      <c r="J1490" s="109">
        <f>IF(编辑!Q1490="","",编辑!Q1490)</f>
        <v>3104</v>
      </c>
      <c r="K1490" s="109">
        <f>IF(编辑!S1490="","",编辑!S1490)</f>
        <v>1</v>
      </c>
      <c r="L1490" s="109">
        <f>IF(编辑!T1490="","",编辑!T1490)</f>
        <v>1</v>
      </c>
      <c r="M1490" s="109">
        <f>IF(编辑!U1490="","",编辑!U1490)</f>
        <v>100</v>
      </c>
      <c r="N1490" s="109">
        <f>IF(编辑!V1490="","",编辑!V1490)</f>
        <v>3404</v>
      </c>
      <c r="O1490" s="109">
        <f>IF(编辑!X1490="","",编辑!X1490)</f>
        <v>1</v>
      </c>
      <c r="P1490" s="109">
        <f>IF(编辑!Y1490="","",编辑!Y1490)</f>
        <v>1</v>
      </c>
      <c r="Q1490" s="109">
        <f>IF(编辑!Z1490="","",编辑!Z1490)</f>
        <v>100</v>
      </c>
      <c r="R1490" s="109" t="str">
        <f>IF(编辑!AA1490="","",编辑!AA1490)</f>
        <v/>
      </c>
      <c r="S1490" s="109" t="str">
        <f>IF(编辑!AC1490="","",编辑!AC1490)</f>
        <v/>
      </c>
      <c r="T1490" s="109" t="str">
        <f>IF(编辑!AD1490="","",编辑!AD1490)</f>
        <v/>
      </c>
      <c r="U1490" s="109" t="str">
        <f>IF(编辑!AE1490="","",编辑!AE1490)</f>
        <v/>
      </c>
      <c r="V1490" s="109" t="str">
        <f>IF(编辑!AF1490="","",编辑!AF1490)</f>
        <v/>
      </c>
      <c r="W1490" s="109" t="str">
        <f>IF(编辑!AH1490="","",编辑!AH1490)</f>
        <v/>
      </c>
      <c r="X1490" s="109" t="str">
        <f>IF(编辑!AI1490="","",编辑!AI1490)</f>
        <v/>
      </c>
      <c r="Y1490" s="109" t="str">
        <f>IF(编辑!AJ1490="","",编辑!AJ1490)</f>
        <v/>
      </c>
      <c r="Z1490" s="109" t="str">
        <f>IF(编辑!AK1490="","",编辑!AK1490)</f>
        <v/>
      </c>
      <c r="AA1490" s="109" t="str">
        <f>IF(编辑!AM1490="","",编辑!AM1490)</f>
        <v/>
      </c>
      <c r="AB1490" s="109" t="str">
        <f>IF(编辑!AN1490="","",编辑!AN1490)</f>
        <v/>
      </c>
      <c r="AC1490" s="111" t="str">
        <f>IF(编辑!AO1490="","",编辑!AO1490)</f>
        <v/>
      </c>
    </row>
    <row r="1491" spans="1:29">
      <c r="A1491" s="109">
        <f>IF(编辑!A1491="","",编辑!A1491)</f>
        <v>140758</v>
      </c>
      <c r="B1491" s="109" t="str">
        <f>IF(编辑!B1491="","",编辑!B1491)</f>
        <v>通缉任务</v>
      </c>
      <c r="C1491" s="109">
        <f>IF(编辑!I1491="","",编辑!I1491)</f>
        <v>860</v>
      </c>
      <c r="D1491" s="109">
        <f>IF(编辑!J1491="","",编辑!J1491)</f>
        <v>0</v>
      </c>
      <c r="E1491" s="109" t="str">
        <f>IF(编辑!K1491="","",编辑!K1491)</f>
        <v/>
      </c>
      <c r="F1491" s="109">
        <f>IF(编辑!L1491="","",编辑!L1491)</f>
        <v>3004</v>
      </c>
      <c r="G1491" s="109">
        <f>IF(编辑!N1491="","",编辑!N1491)</f>
        <v>1</v>
      </c>
      <c r="H1491" s="109">
        <f>IF(编辑!O1491="","",编辑!O1491)</f>
        <v>1</v>
      </c>
      <c r="I1491" s="109">
        <f>IF(编辑!P1491="","",编辑!P1491)</f>
        <v>100</v>
      </c>
      <c r="J1491" s="109">
        <f>IF(编辑!Q1491="","",编辑!Q1491)</f>
        <v>3104</v>
      </c>
      <c r="K1491" s="109">
        <f>IF(编辑!S1491="","",编辑!S1491)</f>
        <v>1</v>
      </c>
      <c r="L1491" s="109">
        <f>IF(编辑!T1491="","",编辑!T1491)</f>
        <v>1</v>
      </c>
      <c r="M1491" s="109">
        <f>IF(编辑!U1491="","",编辑!U1491)</f>
        <v>100</v>
      </c>
      <c r="N1491" s="109">
        <f>IF(编辑!V1491="","",编辑!V1491)</f>
        <v>3404</v>
      </c>
      <c r="O1491" s="109">
        <f>IF(编辑!X1491="","",编辑!X1491)</f>
        <v>1</v>
      </c>
      <c r="P1491" s="109">
        <f>IF(编辑!Y1491="","",编辑!Y1491)</f>
        <v>1</v>
      </c>
      <c r="Q1491" s="109">
        <f>IF(编辑!Z1491="","",编辑!Z1491)</f>
        <v>100</v>
      </c>
      <c r="R1491" s="109" t="str">
        <f>IF(编辑!AA1491="","",编辑!AA1491)</f>
        <v/>
      </c>
      <c r="S1491" s="109" t="str">
        <f>IF(编辑!AC1491="","",编辑!AC1491)</f>
        <v/>
      </c>
      <c r="T1491" s="109" t="str">
        <f>IF(编辑!AD1491="","",编辑!AD1491)</f>
        <v/>
      </c>
      <c r="U1491" s="109" t="str">
        <f>IF(编辑!AE1491="","",编辑!AE1491)</f>
        <v/>
      </c>
      <c r="V1491" s="109" t="str">
        <f>IF(编辑!AF1491="","",编辑!AF1491)</f>
        <v/>
      </c>
      <c r="W1491" s="109" t="str">
        <f>IF(编辑!AH1491="","",编辑!AH1491)</f>
        <v/>
      </c>
      <c r="X1491" s="109" t="str">
        <f>IF(编辑!AI1491="","",编辑!AI1491)</f>
        <v/>
      </c>
      <c r="Y1491" s="109" t="str">
        <f>IF(编辑!AJ1491="","",编辑!AJ1491)</f>
        <v/>
      </c>
      <c r="Z1491" s="109" t="str">
        <f>IF(编辑!AK1491="","",编辑!AK1491)</f>
        <v/>
      </c>
      <c r="AA1491" s="109" t="str">
        <f>IF(编辑!AM1491="","",编辑!AM1491)</f>
        <v/>
      </c>
      <c r="AB1491" s="109" t="str">
        <f>IF(编辑!AN1491="","",编辑!AN1491)</f>
        <v/>
      </c>
      <c r="AC1491" s="111" t="str">
        <f>IF(编辑!AO1491="","",编辑!AO1491)</f>
        <v/>
      </c>
    </row>
    <row r="1492" spans="1:29">
      <c r="A1492" s="109">
        <f>IF(编辑!A1492="","",编辑!A1492)</f>
        <v>140759</v>
      </c>
      <c r="B1492" s="109" t="str">
        <f>IF(编辑!B1492="","",编辑!B1492)</f>
        <v>通缉任务</v>
      </c>
      <c r="C1492" s="109">
        <f>IF(编辑!I1492="","",编辑!I1492)</f>
        <v>860</v>
      </c>
      <c r="D1492" s="109">
        <f>IF(编辑!J1492="","",编辑!J1492)</f>
        <v>0</v>
      </c>
      <c r="E1492" s="109" t="str">
        <f>IF(编辑!K1492="","",编辑!K1492)</f>
        <v/>
      </c>
      <c r="F1492" s="109">
        <f>IF(编辑!L1492="","",编辑!L1492)</f>
        <v>3004</v>
      </c>
      <c r="G1492" s="109">
        <f>IF(编辑!N1492="","",编辑!N1492)</f>
        <v>1</v>
      </c>
      <c r="H1492" s="109">
        <f>IF(编辑!O1492="","",编辑!O1492)</f>
        <v>1</v>
      </c>
      <c r="I1492" s="109">
        <f>IF(编辑!P1492="","",编辑!P1492)</f>
        <v>100</v>
      </c>
      <c r="J1492" s="109">
        <f>IF(编辑!Q1492="","",编辑!Q1492)</f>
        <v>3104</v>
      </c>
      <c r="K1492" s="109">
        <f>IF(编辑!S1492="","",编辑!S1492)</f>
        <v>1</v>
      </c>
      <c r="L1492" s="109">
        <f>IF(编辑!T1492="","",编辑!T1492)</f>
        <v>1</v>
      </c>
      <c r="M1492" s="109">
        <f>IF(编辑!U1492="","",编辑!U1492)</f>
        <v>100</v>
      </c>
      <c r="N1492" s="109">
        <f>IF(编辑!V1492="","",编辑!V1492)</f>
        <v>3404</v>
      </c>
      <c r="O1492" s="109">
        <f>IF(编辑!X1492="","",编辑!X1492)</f>
        <v>1</v>
      </c>
      <c r="P1492" s="109">
        <f>IF(编辑!Y1492="","",编辑!Y1492)</f>
        <v>1</v>
      </c>
      <c r="Q1492" s="109">
        <f>IF(编辑!Z1492="","",编辑!Z1492)</f>
        <v>100</v>
      </c>
      <c r="R1492" s="109" t="str">
        <f>IF(编辑!AA1492="","",编辑!AA1492)</f>
        <v/>
      </c>
      <c r="S1492" s="109" t="str">
        <f>IF(编辑!AC1492="","",编辑!AC1492)</f>
        <v/>
      </c>
      <c r="T1492" s="109" t="str">
        <f>IF(编辑!AD1492="","",编辑!AD1492)</f>
        <v/>
      </c>
      <c r="U1492" s="109" t="str">
        <f>IF(编辑!AE1492="","",编辑!AE1492)</f>
        <v/>
      </c>
      <c r="V1492" s="109" t="str">
        <f>IF(编辑!AF1492="","",编辑!AF1492)</f>
        <v/>
      </c>
      <c r="W1492" s="109" t="str">
        <f>IF(编辑!AH1492="","",编辑!AH1492)</f>
        <v/>
      </c>
      <c r="X1492" s="109" t="str">
        <f>IF(编辑!AI1492="","",编辑!AI1492)</f>
        <v/>
      </c>
      <c r="Y1492" s="109" t="str">
        <f>IF(编辑!AJ1492="","",编辑!AJ1492)</f>
        <v/>
      </c>
      <c r="Z1492" s="109" t="str">
        <f>IF(编辑!AK1492="","",编辑!AK1492)</f>
        <v/>
      </c>
      <c r="AA1492" s="109" t="str">
        <f>IF(编辑!AM1492="","",编辑!AM1492)</f>
        <v/>
      </c>
      <c r="AB1492" s="109" t="str">
        <f>IF(编辑!AN1492="","",编辑!AN1492)</f>
        <v/>
      </c>
      <c r="AC1492" s="111" t="str">
        <f>IF(编辑!AO1492="","",编辑!AO1492)</f>
        <v/>
      </c>
    </row>
    <row r="1493" spans="1:29">
      <c r="A1493" s="109">
        <f>IF(编辑!A1493="","",编辑!A1493)</f>
        <v>140760</v>
      </c>
      <c r="B1493" s="109" t="str">
        <f>IF(编辑!B1493="","",编辑!B1493)</f>
        <v>通缉任务</v>
      </c>
      <c r="C1493" s="109">
        <f>IF(编辑!I1493="","",编辑!I1493)</f>
        <v>860</v>
      </c>
      <c r="D1493" s="109">
        <f>IF(编辑!J1493="","",编辑!J1493)</f>
        <v>0</v>
      </c>
      <c r="E1493" s="109" t="str">
        <f>IF(编辑!K1493="","",编辑!K1493)</f>
        <v/>
      </c>
      <c r="F1493" s="109">
        <f>IF(编辑!L1493="","",编辑!L1493)</f>
        <v>3004</v>
      </c>
      <c r="G1493" s="109">
        <f>IF(编辑!N1493="","",编辑!N1493)</f>
        <v>1</v>
      </c>
      <c r="H1493" s="109">
        <f>IF(编辑!O1493="","",编辑!O1493)</f>
        <v>1</v>
      </c>
      <c r="I1493" s="109">
        <f>IF(编辑!P1493="","",编辑!P1493)</f>
        <v>100</v>
      </c>
      <c r="J1493" s="109">
        <f>IF(编辑!Q1493="","",编辑!Q1493)</f>
        <v>3104</v>
      </c>
      <c r="K1493" s="109">
        <f>IF(编辑!S1493="","",编辑!S1493)</f>
        <v>1</v>
      </c>
      <c r="L1493" s="109">
        <f>IF(编辑!T1493="","",编辑!T1493)</f>
        <v>1</v>
      </c>
      <c r="M1493" s="109">
        <f>IF(编辑!U1493="","",编辑!U1493)</f>
        <v>100</v>
      </c>
      <c r="N1493" s="109">
        <f>IF(编辑!V1493="","",编辑!V1493)</f>
        <v>3404</v>
      </c>
      <c r="O1493" s="109">
        <f>IF(编辑!X1493="","",编辑!X1493)</f>
        <v>1</v>
      </c>
      <c r="P1493" s="109">
        <f>IF(编辑!Y1493="","",编辑!Y1493)</f>
        <v>1</v>
      </c>
      <c r="Q1493" s="109">
        <f>IF(编辑!Z1493="","",编辑!Z1493)</f>
        <v>100</v>
      </c>
      <c r="R1493" s="109" t="str">
        <f>IF(编辑!AA1493="","",编辑!AA1493)</f>
        <v/>
      </c>
      <c r="S1493" s="109" t="str">
        <f>IF(编辑!AC1493="","",编辑!AC1493)</f>
        <v/>
      </c>
      <c r="T1493" s="109" t="str">
        <f>IF(编辑!AD1493="","",编辑!AD1493)</f>
        <v/>
      </c>
      <c r="U1493" s="109" t="str">
        <f>IF(编辑!AE1493="","",编辑!AE1493)</f>
        <v/>
      </c>
      <c r="V1493" s="109" t="str">
        <f>IF(编辑!AF1493="","",编辑!AF1493)</f>
        <v/>
      </c>
      <c r="W1493" s="109" t="str">
        <f>IF(编辑!AH1493="","",编辑!AH1493)</f>
        <v/>
      </c>
      <c r="X1493" s="109" t="str">
        <f>IF(编辑!AI1493="","",编辑!AI1493)</f>
        <v/>
      </c>
      <c r="Y1493" s="109" t="str">
        <f>IF(编辑!AJ1493="","",编辑!AJ1493)</f>
        <v/>
      </c>
      <c r="Z1493" s="109" t="str">
        <f>IF(编辑!AK1493="","",编辑!AK1493)</f>
        <v/>
      </c>
      <c r="AA1493" s="109" t="str">
        <f>IF(编辑!AM1493="","",编辑!AM1493)</f>
        <v/>
      </c>
      <c r="AB1493" s="109" t="str">
        <f>IF(编辑!AN1493="","",编辑!AN1493)</f>
        <v/>
      </c>
      <c r="AC1493" s="111" t="str">
        <f>IF(编辑!AO1493="","",编辑!AO1493)</f>
        <v/>
      </c>
    </row>
    <row r="1494" spans="1:29">
      <c r="A1494" s="109">
        <f>IF(编辑!A1494="","",编辑!A1494)</f>
        <v>140761</v>
      </c>
      <c r="B1494" s="109" t="str">
        <f>IF(编辑!B1494="","",编辑!B1494)</f>
        <v>通缉任务</v>
      </c>
      <c r="C1494" s="109">
        <f>IF(编辑!I1494="","",编辑!I1494)</f>
        <v>860</v>
      </c>
      <c r="D1494" s="109">
        <f>IF(编辑!J1494="","",编辑!J1494)</f>
        <v>0</v>
      </c>
      <c r="E1494" s="109" t="str">
        <f>IF(编辑!K1494="","",编辑!K1494)</f>
        <v/>
      </c>
      <c r="F1494" s="109">
        <f>IF(编辑!L1494="","",编辑!L1494)</f>
        <v>3004</v>
      </c>
      <c r="G1494" s="109">
        <f>IF(编辑!N1494="","",编辑!N1494)</f>
        <v>1</v>
      </c>
      <c r="H1494" s="109">
        <f>IF(编辑!O1494="","",编辑!O1494)</f>
        <v>1</v>
      </c>
      <c r="I1494" s="109">
        <f>IF(编辑!P1494="","",编辑!P1494)</f>
        <v>100</v>
      </c>
      <c r="J1494" s="109">
        <f>IF(编辑!Q1494="","",编辑!Q1494)</f>
        <v>3104</v>
      </c>
      <c r="K1494" s="109">
        <f>IF(编辑!S1494="","",编辑!S1494)</f>
        <v>1</v>
      </c>
      <c r="L1494" s="109">
        <f>IF(编辑!T1494="","",编辑!T1494)</f>
        <v>1</v>
      </c>
      <c r="M1494" s="109">
        <f>IF(编辑!U1494="","",编辑!U1494)</f>
        <v>100</v>
      </c>
      <c r="N1494" s="109">
        <f>IF(编辑!V1494="","",编辑!V1494)</f>
        <v>3404</v>
      </c>
      <c r="O1494" s="109">
        <f>IF(编辑!X1494="","",编辑!X1494)</f>
        <v>1</v>
      </c>
      <c r="P1494" s="109">
        <f>IF(编辑!Y1494="","",编辑!Y1494)</f>
        <v>1</v>
      </c>
      <c r="Q1494" s="109">
        <f>IF(编辑!Z1494="","",编辑!Z1494)</f>
        <v>100</v>
      </c>
      <c r="R1494" s="109" t="str">
        <f>IF(编辑!AA1494="","",编辑!AA1494)</f>
        <v/>
      </c>
      <c r="S1494" s="109" t="str">
        <f>IF(编辑!AC1494="","",编辑!AC1494)</f>
        <v/>
      </c>
      <c r="T1494" s="109" t="str">
        <f>IF(编辑!AD1494="","",编辑!AD1494)</f>
        <v/>
      </c>
      <c r="U1494" s="109" t="str">
        <f>IF(编辑!AE1494="","",编辑!AE1494)</f>
        <v/>
      </c>
      <c r="V1494" s="109" t="str">
        <f>IF(编辑!AF1494="","",编辑!AF1494)</f>
        <v/>
      </c>
      <c r="W1494" s="109" t="str">
        <f>IF(编辑!AH1494="","",编辑!AH1494)</f>
        <v/>
      </c>
      <c r="X1494" s="109" t="str">
        <f>IF(编辑!AI1494="","",编辑!AI1494)</f>
        <v/>
      </c>
      <c r="Y1494" s="109" t="str">
        <f>IF(编辑!AJ1494="","",编辑!AJ1494)</f>
        <v/>
      </c>
      <c r="Z1494" s="109" t="str">
        <f>IF(编辑!AK1494="","",编辑!AK1494)</f>
        <v/>
      </c>
      <c r="AA1494" s="109" t="str">
        <f>IF(编辑!AM1494="","",编辑!AM1494)</f>
        <v/>
      </c>
      <c r="AB1494" s="109" t="str">
        <f>IF(编辑!AN1494="","",编辑!AN1494)</f>
        <v/>
      </c>
      <c r="AC1494" s="111" t="str">
        <f>IF(编辑!AO1494="","",编辑!AO1494)</f>
        <v/>
      </c>
    </row>
    <row r="1495" spans="1:29">
      <c r="A1495" s="109">
        <f>IF(编辑!A1495="","",编辑!A1495)</f>
        <v>140762</v>
      </c>
      <c r="B1495" s="109" t="str">
        <f>IF(编辑!B1495="","",编辑!B1495)</f>
        <v>通缉任务</v>
      </c>
      <c r="C1495" s="109">
        <f>IF(编辑!I1495="","",编辑!I1495)</f>
        <v>860</v>
      </c>
      <c r="D1495" s="109">
        <f>IF(编辑!J1495="","",编辑!J1495)</f>
        <v>0</v>
      </c>
      <c r="E1495" s="109" t="str">
        <f>IF(编辑!K1495="","",编辑!K1495)</f>
        <v/>
      </c>
      <c r="F1495" s="109">
        <f>IF(编辑!L1495="","",编辑!L1495)</f>
        <v>3004</v>
      </c>
      <c r="G1495" s="109">
        <f>IF(编辑!N1495="","",编辑!N1495)</f>
        <v>1</v>
      </c>
      <c r="H1495" s="109">
        <f>IF(编辑!O1495="","",编辑!O1495)</f>
        <v>1</v>
      </c>
      <c r="I1495" s="109">
        <f>IF(编辑!P1495="","",编辑!P1495)</f>
        <v>100</v>
      </c>
      <c r="J1495" s="109">
        <f>IF(编辑!Q1495="","",编辑!Q1495)</f>
        <v>3104</v>
      </c>
      <c r="K1495" s="109">
        <f>IF(编辑!S1495="","",编辑!S1495)</f>
        <v>1</v>
      </c>
      <c r="L1495" s="109">
        <f>IF(编辑!T1495="","",编辑!T1495)</f>
        <v>1</v>
      </c>
      <c r="M1495" s="109">
        <f>IF(编辑!U1495="","",编辑!U1495)</f>
        <v>100</v>
      </c>
      <c r="N1495" s="109">
        <f>IF(编辑!V1495="","",编辑!V1495)</f>
        <v>3404</v>
      </c>
      <c r="O1495" s="109">
        <f>IF(编辑!X1495="","",编辑!X1495)</f>
        <v>1</v>
      </c>
      <c r="P1495" s="109">
        <f>IF(编辑!Y1495="","",编辑!Y1495)</f>
        <v>1</v>
      </c>
      <c r="Q1495" s="109">
        <f>IF(编辑!Z1495="","",编辑!Z1495)</f>
        <v>100</v>
      </c>
      <c r="R1495" s="109" t="str">
        <f>IF(编辑!AA1495="","",编辑!AA1495)</f>
        <v/>
      </c>
      <c r="S1495" s="109" t="str">
        <f>IF(编辑!AC1495="","",编辑!AC1495)</f>
        <v/>
      </c>
      <c r="T1495" s="109" t="str">
        <f>IF(编辑!AD1495="","",编辑!AD1495)</f>
        <v/>
      </c>
      <c r="U1495" s="109" t="str">
        <f>IF(编辑!AE1495="","",编辑!AE1495)</f>
        <v/>
      </c>
      <c r="V1495" s="109" t="str">
        <f>IF(编辑!AF1495="","",编辑!AF1495)</f>
        <v/>
      </c>
      <c r="W1495" s="109" t="str">
        <f>IF(编辑!AH1495="","",编辑!AH1495)</f>
        <v/>
      </c>
      <c r="X1495" s="109" t="str">
        <f>IF(编辑!AI1495="","",编辑!AI1495)</f>
        <v/>
      </c>
      <c r="Y1495" s="109" t="str">
        <f>IF(编辑!AJ1495="","",编辑!AJ1495)</f>
        <v/>
      </c>
      <c r="Z1495" s="109" t="str">
        <f>IF(编辑!AK1495="","",编辑!AK1495)</f>
        <v/>
      </c>
      <c r="AA1495" s="109" t="str">
        <f>IF(编辑!AM1495="","",编辑!AM1495)</f>
        <v/>
      </c>
      <c r="AB1495" s="109" t="str">
        <f>IF(编辑!AN1495="","",编辑!AN1495)</f>
        <v/>
      </c>
      <c r="AC1495" s="111" t="str">
        <f>IF(编辑!AO1495="","",编辑!AO1495)</f>
        <v/>
      </c>
    </row>
    <row r="1496" spans="1:29">
      <c r="A1496" s="109">
        <f>IF(编辑!A1496="","",编辑!A1496)</f>
        <v>140763</v>
      </c>
      <c r="B1496" s="109" t="str">
        <f>IF(编辑!B1496="","",编辑!B1496)</f>
        <v>通缉任务</v>
      </c>
      <c r="C1496" s="109">
        <f>IF(编辑!I1496="","",编辑!I1496)</f>
        <v>860</v>
      </c>
      <c r="D1496" s="109">
        <f>IF(编辑!J1496="","",编辑!J1496)</f>
        <v>0</v>
      </c>
      <c r="E1496" s="109" t="str">
        <f>IF(编辑!K1496="","",编辑!K1496)</f>
        <v/>
      </c>
      <c r="F1496" s="109">
        <f>IF(编辑!L1496="","",编辑!L1496)</f>
        <v>3004</v>
      </c>
      <c r="G1496" s="109">
        <f>IF(编辑!N1496="","",编辑!N1496)</f>
        <v>1</v>
      </c>
      <c r="H1496" s="109">
        <f>IF(编辑!O1496="","",编辑!O1496)</f>
        <v>1</v>
      </c>
      <c r="I1496" s="109">
        <f>IF(编辑!P1496="","",编辑!P1496)</f>
        <v>100</v>
      </c>
      <c r="J1496" s="109">
        <f>IF(编辑!Q1496="","",编辑!Q1496)</f>
        <v>3104</v>
      </c>
      <c r="K1496" s="109">
        <f>IF(编辑!S1496="","",编辑!S1496)</f>
        <v>1</v>
      </c>
      <c r="L1496" s="109">
        <f>IF(编辑!T1496="","",编辑!T1496)</f>
        <v>1</v>
      </c>
      <c r="M1496" s="109">
        <f>IF(编辑!U1496="","",编辑!U1496)</f>
        <v>100</v>
      </c>
      <c r="N1496" s="109">
        <f>IF(编辑!V1496="","",编辑!V1496)</f>
        <v>3404</v>
      </c>
      <c r="O1496" s="109">
        <f>IF(编辑!X1496="","",编辑!X1496)</f>
        <v>1</v>
      </c>
      <c r="P1496" s="109">
        <f>IF(编辑!Y1496="","",编辑!Y1496)</f>
        <v>1</v>
      </c>
      <c r="Q1496" s="109">
        <f>IF(编辑!Z1496="","",编辑!Z1496)</f>
        <v>100</v>
      </c>
      <c r="R1496" s="109" t="str">
        <f>IF(编辑!AA1496="","",编辑!AA1496)</f>
        <v/>
      </c>
      <c r="S1496" s="109" t="str">
        <f>IF(编辑!AC1496="","",编辑!AC1496)</f>
        <v/>
      </c>
      <c r="T1496" s="109" t="str">
        <f>IF(编辑!AD1496="","",编辑!AD1496)</f>
        <v/>
      </c>
      <c r="U1496" s="109" t="str">
        <f>IF(编辑!AE1496="","",编辑!AE1496)</f>
        <v/>
      </c>
      <c r="V1496" s="109" t="str">
        <f>IF(编辑!AF1496="","",编辑!AF1496)</f>
        <v/>
      </c>
      <c r="W1496" s="109" t="str">
        <f>IF(编辑!AH1496="","",编辑!AH1496)</f>
        <v/>
      </c>
      <c r="X1496" s="109" t="str">
        <f>IF(编辑!AI1496="","",编辑!AI1496)</f>
        <v/>
      </c>
      <c r="Y1496" s="109" t="str">
        <f>IF(编辑!AJ1496="","",编辑!AJ1496)</f>
        <v/>
      </c>
      <c r="Z1496" s="109" t="str">
        <f>IF(编辑!AK1496="","",编辑!AK1496)</f>
        <v/>
      </c>
      <c r="AA1496" s="109" t="str">
        <f>IF(编辑!AM1496="","",编辑!AM1496)</f>
        <v/>
      </c>
      <c r="AB1496" s="109" t="str">
        <f>IF(编辑!AN1496="","",编辑!AN1496)</f>
        <v/>
      </c>
      <c r="AC1496" s="111" t="str">
        <f>IF(编辑!AO1496="","",编辑!AO1496)</f>
        <v/>
      </c>
    </row>
    <row r="1497" spans="1:29">
      <c r="A1497" s="109">
        <f>IF(编辑!A1497="","",编辑!A1497)</f>
        <v>140764</v>
      </c>
      <c r="B1497" s="109" t="str">
        <f>IF(编辑!B1497="","",编辑!B1497)</f>
        <v>通缉任务</v>
      </c>
      <c r="C1497" s="109">
        <f>IF(编辑!I1497="","",编辑!I1497)</f>
        <v>860</v>
      </c>
      <c r="D1497" s="109">
        <f>IF(编辑!J1497="","",编辑!J1497)</f>
        <v>0</v>
      </c>
      <c r="E1497" s="109" t="str">
        <f>IF(编辑!K1497="","",编辑!K1497)</f>
        <v/>
      </c>
      <c r="F1497" s="109">
        <f>IF(编辑!L1497="","",编辑!L1497)</f>
        <v>3004</v>
      </c>
      <c r="G1497" s="109">
        <f>IF(编辑!N1497="","",编辑!N1497)</f>
        <v>1</v>
      </c>
      <c r="H1497" s="109">
        <f>IF(编辑!O1497="","",编辑!O1497)</f>
        <v>1</v>
      </c>
      <c r="I1497" s="109">
        <f>IF(编辑!P1497="","",编辑!P1497)</f>
        <v>100</v>
      </c>
      <c r="J1497" s="109">
        <f>IF(编辑!Q1497="","",编辑!Q1497)</f>
        <v>3104</v>
      </c>
      <c r="K1497" s="109">
        <f>IF(编辑!S1497="","",编辑!S1497)</f>
        <v>1</v>
      </c>
      <c r="L1497" s="109">
        <f>IF(编辑!T1497="","",编辑!T1497)</f>
        <v>1</v>
      </c>
      <c r="M1497" s="109">
        <f>IF(编辑!U1497="","",编辑!U1497)</f>
        <v>100</v>
      </c>
      <c r="N1497" s="109">
        <f>IF(编辑!V1497="","",编辑!V1497)</f>
        <v>3404</v>
      </c>
      <c r="O1497" s="109">
        <f>IF(编辑!X1497="","",编辑!X1497)</f>
        <v>1</v>
      </c>
      <c r="P1497" s="109">
        <f>IF(编辑!Y1497="","",编辑!Y1497)</f>
        <v>1</v>
      </c>
      <c r="Q1497" s="109">
        <f>IF(编辑!Z1497="","",编辑!Z1497)</f>
        <v>100</v>
      </c>
      <c r="R1497" s="109" t="str">
        <f>IF(编辑!AA1497="","",编辑!AA1497)</f>
        <v/>
      </c>
      <c r="S1497" s="109" t="str">
        <f>IF(编辑!AC1497="","",编辑!AC1497)</f>
        <v/>
      </c>
      <c r="T1497" s="109" t="str">
        <f>IF(编辑!AD1497="","",编辑!AD1497)</f>
        <v/>
      </c>
      <c r="U1497" s="109" t="str">
        <f>IF(编辑!AE1497="","",编辑!AE1497)</f>
        <v/>
      </c>
      <c r="V1497" s="109" t="str">
        <f>IF(编辑!AF1497="","",编辑!AF1497)</f>
        <v/>
      </c>
      <c r="W1497" s="109" t="str">
        <f>IF(编辑!AH1497="","",编辑!AH1497)</f>
        <v/>
      </c>
      <c r="X1497" s="109" t="str">
        <f>IF(编辑!AI1497="","",编辑!AI1497)</f>
        <v/>
      </c>
      <c r="Y1497" s="109" t="str">
        <f>IF(编辑!AJ1497="","",编辑!AJ1497)</f>
        <v/>
      </c>
      <c r="Z1497" s="109" t="str">
        <f>IF(编辑!AK1497="","",编辑!AK1497)</f>
        <v/>
      </c>
      <c r="AA1497" s="109" t="str">
        <f>IF(编辑!AM1497="","",编辑!AM1497)</f>
        <v/>
      </c>
      <c r="AB1497" s="109" t="str">
        <f>IF(编辑!AN1497="","",编辑!AN1497)</f>
        <v/>
      </c>
      <c r="AC1497" s="111" t="str">
        <f>IF(编辑!AO1497="","",编辑!AO1497)</f>
        <v/>
      </c>
    </row>
    <row r="1498" spans="1:29">
      <c r="A1498" s="109">
        <f>IF(编辑!A1498="","",编辑!A1498)</f>
        <v>140765</v>
      </c>
      <c r="B1498" s="109" t="str">
        <f>IF(编辑!B1498="","",编辑!B1498)</f>
        <v>通缉任务</v>
      </c>
      <c r="C1498" s="109">
        <f>IF(编辑!I1498="","",编辑!I1498)</f>
        <v>860</v>
      </c>
      <c r="D1498" s="109">
        <f>IF(编辑!J1498="","",编辑!J1498)</f>
        <v>0</v>
      </c>
      <c r="E1498" s="109" t="str">
        <f>IF(编辑!K1498="","",编辑!K1498)</f>
        <v/>
      </c>
      <c r="F1498" s="109">
        <f>IF(编辑!L1498="","",编辑!L1498)</f>
        <v>3004</v>
      </c>
      <c r="G1498" s="109">
        <f>IF(编辑!N1498="","",编辑!N1498)</f>
        <v>1</v>
      </c>
      <c r="H1498" s="109">
        <f>IF(编辑!O1498="","",编辑!O1498)</f>
        <v>1</v>
      </c>
      <c r="I1498" s="109">
        <f>IF(编辑!P1498="","",编辑!P1498)</f>
        <v>100</v>
      </c>
      <c r="J1498" s="109">
        <f>IF(编辑!Q1498="","",编辑!Q1498)</f>
        <v>3104</v>
      </c>
      <c r="K1498" s="109">
        <f>IF(编辑!S1498="","",编辑!S1498)</f>
        <v>1</v>
      </c>
      <c r="L1498" s="109">
        <f>IF(编辑!T1498="","",编辑!T1498)</f>
        <v>1</v>
      </c>
      <c r="M1498" s="109">
        <f>IF(编辑!U1498="","",编辑!U1498)</f>
        <v>100</v>
      </c>
      <c r="N1498" s="109">
        <f>IF(编辑!V1498="","",编辑!V1498)</f>
        <v>3404</v>
      </c>
      <c r="O1498" s="109">
        <f>IF(编辑!X1498="","",编辑!X1498)</f>
        <v>1</v>
      </c>
      <c r="P1498" s="109">
        <f>IF(编辑!Y1498="","",编辑!Y1498)</f>
        <v>1</v>
      </c>
      <c r="Q1498" s="109">
        <f>IF(编辑!Z1498="","",编辑!Z1498)</f>
        <v>100</v>
      </c>
      <c r="R1498" s="109" t="str">
        <f>IF(编辑!AA1498="","",编辑!AA1498)</f>
        <v/>
      </c>
      <c r="S1498" s="109" t="str">
        <f>IF(编辑!AC1498="","",编辑!AC1498)</f>
        <v/>
      </c>
      <c r="T1498" s="109" t="str">
        <f>IF(编辑!AD1498="","",编辑!AD1498)</f>
        <v/>
      </c>
      <c r="U1498" s="109" t="str">
        <f>IF(编辑!AE1498="","",编辑!AE1498)</f>
        <v/>
      </c>
      <c r="V1498" s="109" t="str">
        <f>IF(编辑!AF1498="","",编辑!AF1498)</f>
        <v/>
      </c>
      <c r="W1498" s="109" t="str">
        <f>IF(编辑!AH1498="","",编辑!AH1498)</f>
        <v/>
      </c>
      <c r="X1498" s="109" t="str">
        <f>IF(编辑!AI1498="","",编辑!AI1498)</f>
        <v/>
      </c>
      <c r="Y1498" s="109" t="str">
        <f>IF(编辑!AJ1498="","",编辑!AJ1498)</f>
        <v/>
      </c>
      <c r="Z1498" s="109" t="str">
        <f>IF(编辑!AK1498="","",编辑!AK1498)</f>
        <v/>
      </c>
      <c r="AA1498" s="109" t="str">
        <f>IF(编辑!AM1498="","",编辑!AM1498)</f>
        <v/>
      </c>
      <c r="AB1498" s="109" t="str">
        <f>IF(编辑!AN1498="","",编辑!AN1498)</f>
        <v/>
      </c>
      <c r="AC1498" s="111" t="str">
        <f>IF(编辑!AO1498="","",编辑!AO1498)</f>
        <v/>
      </c>
    </row>
    <row r="1499" spans="1:29">
      <c r="A1499" s="109">
        <f>IF(编辑!A1499="","",编辑!A1499)</f>
        <v>140766</v>
      </c>
      <c r="B1499" s="109" t="str">
        <f>IF(编辑!B1499="","",编辑!B1499)</f>
        <v>通缉任务</v>
      </c>
      <c r="C1499" s="109">
        <f>IF(编辑!I1499="","",编辑!I1499)</f>
        <v>1120</v>
      </c>
      <c r="D1499" s="109">
        <f>IF(编辑!J1499="","",编辑!J1499)</f>
        <v>0</v>
      </c>
      <c r="E1499" s="109" t="str">
        <f>IF(编辑!K1499="","",编辑!K1499)</f>
        <v/>
      </c>
      <c r="F1499" s="109">
        <f>IF(编辑!L1499="","",编辑!L1499)</f>
        <v>3004</v>
      </c>
      <c r="G1499" s="109">
        <f>IF(编辑!N1499="","",编辑!N1499)</f>
        <v>1</v>
      </c>
      <c r="H1499" s="109">
        <f>IF(编辑!O1499="","",编辑!O1499)</f>
        <v>1</v>
      </c>
      <c r="I1499" s="109">
        <f>IF(编辑!P1499="","",编辑!P1499)</f>
        <v>100</v>
      </c>
      <c r="J1499" s="109">
        <f>IF(编辑!Q1499="","",编辑!Q1499)</f>
        <v>3104</v>
      </c>
      <c r="K1499" s="109">
        <f>IF(编辑!S1499="","",编辑!S1499)</f>
        <v>1</v>
      </c>
      <c r="L1499" s="109">
        <f>IF(编辑!T1499="","",编辑!T1499)</f>
        <v>1</v>
      </c>
      <c r="M1499" s="109">
        <f>IF(编辑!U1499="","",编辑!U1499)</f>
        <v>100</v>
      </c>
      <c r="N1499" s="109">
        <f>IF(编辑!V1499="","",编辑!V1499)</f>
        <v>3404</v>
      </c>
      <c r="O1499" s="109">
        <f>IF(编辑!X1499="","",编辑!X1499)</f>
        <v>1</v>
      </c>
      <c r="P1499" s="109">
        <f>IF(编辑!Y1499="","",编辑!Y1499)</f>
        <v>1</v>
      </c>
      <c r="Q1499" s="109">
        <f>IF(编辑!Z1499="","",编辑!Z1499)</f>
        <v>100</v>
      </c>
      <c r="R1499" s="109" t="str">
        <f>IF(编辑!AA1499="","",编辑!AA1499)</f>
        <v/>
      </c>
      <c r="S1499" s="109" t="str">
        <f>IF(编辑!AC1499="","",编辑!AC1499)</f>
        <v/>
      </c>
      <c r="T1499" s="109" t="str">
        <f>IF(编辑!AD1499="","",编辑!AD1499)</f>
        <v/>
      </c>
      <c r="U1499" s="109" t="str">
        <f>IF(编辑!AE1499="","",编辑!AE1499)</f>
        <v/>
      </c>
      <c r="V1499" s="109" t="str">
        <f>IF(编辑!AF1499="","",编辑!AF1499)</f>
        <v/>
      </c>
      <c r="W1499" s="109" t="str">
        <f>IF(编辑!AH1499="","",编辑!AH1499)</f>
        <v/>
      </c>
      <c r="X1499" s="109" t="str">
        <f>IF(编辑!AI1499="","",编辑!AI1499)</f>
        <v/>
      </c>
      <c r="Y1499" s="109" t="str">
        <f>IF(编辑!AJ1499="","",编辑!AJ1499)</f>
        <v/>
      </c>
      <c r="Z1499" s="109" t="str">
        <f>IF(编辑!AK1499="","",编辑!AK1499)</f>
        <v/>
      </c>
      <c r="AA1499" s="109" t="str">
        <f>IF(编辑!AM1499="","",编辑!AM1499)</f>
        <v/>
      </c>
      <c r="AB1499" s="109" t="str">
        <f>IF(编辑!AN1499="","",编辑!AN1499)</f>
        <v/>
      </c>
      <c r="AC1499" s="111" t="str">
        <f>IF(编辑!AO1499="","",编辑!AO1499)</f>
        <v/>
      </c>
    </row>
    <row r="1500" spans="1:29">
      <c r="A1500" s="109">
        <f>IF(编辑!A1500="","",编辑!A1500)</f>
        <v>140767</v>
      </c>
      <c r="B1500" s="109" t="str">
        <f>IF(编辑!B1500="","",编辑!B1500)</f>
        <v>通缉任务</v>
      </c>
      <c r="C1500" s="109">
        <f>IF(编辑!I1500="","",编辑!I1500)</f>
        <v>1120</v>
      </c>
      <c r="D1500" s="109">
        <f>IF(编辑!J1500="","",编辑!J1500)</f>
        <v>0</v>
      </c>
      <c r="E1500" s="109" t="str">
        <f>IF(编辑!K1500="","",编辑!K1500)</f>
        <v/>
      </c>
      <c r="F1500" s="109">
        <f>IF(编辑!L1500="","",编辑!L1500)</f>
        <v>3004</v>
      </c>
      <c r="G1500" s="109">
        <f>IF(编辑!N1500="","",编辑!N1500)</f>
        <v>1</v>
      </c>
      <c r="H1500" s="109">
        <f>IF(编辑!O1500="","",编辑!O1500)</f>
        <v>1</v>
      </c>
      <c r="I1500" s="109">
        <f>IF(编辑!P1500="","",编辑!P1500)</f>
        <v>100</v>
      </c>
      <c r="J1500" s="109">
        <f>IF(编辑!Q1500="","",编辑!Q1500)</f>
        <v>3104</v>
      </c>
      <c r="K1500" s="109">
        <f>IF(编辑!S1500="","",编辑!S1500)</f>
        <v>1</v>
      </c>
      <c r="L1500" s="109">
        <f>IF(编辑!T1500="","",编辑!T1500)</f>
        <v>1</v>
      </c>
      <c r="M1500" s="109">
        <f>IF(编辑!U1500="","",编辑!U1500)</f>
        <v>100</v>
      </c>
      <c r="N1500" s="109">
        <f>IF(编辑!V1500="","",编辑!V1500)</f>
        <v>3404</v>
      </c>
      <c r="O1500" s="109">
        <f>IF(编辑!X1500="","",编辑!X1500)</f>
        <v>1</v>
      </c>
      <c r="P1500" s="109">
        <f>IF(编辑!Y1500="","",编辑!Y1500)</f>
        <v>1</v>
      </c>
      <c r="Q1500" s="109">
        <f>IF(编辑!Z1500="","",编辑!Z1500)</f>
        <v>100</v>
      </c>
      <c r="R1500" s="109" t="str">
        <f>IF(编辑!AA1500="","",编辑!AA1500)</f>
        <v/>
      </c>
      <c r="S1500" s="109" t="str">
        <f>IF(编辑!AC1500="","",编辑!AC1500)</f>
        <v/>
      </c>
      <c r="T1500" s="109" t="str">
        <f>IF(编辑!AD1500="","",编辑!AD1500)</f>
        <v/>
      </c>
      <c r="U1500" s="109" t="str">
        <f>IF(编辑!AE1500="","",编辑!AE1500)</f>
        <v/>
      </c>
      <c r="V1500" s="109" t="str">
        <f>IF(编辑!AF1500="","",编辑!AF1500)</f>
        <v/>
      </c>
      <c r="W1500" s="109" t="str">
        <f>IF(编辑!AH1500="","",编辑!AH1500)</f>
        <v/>
      </c>
      <c r="X1500" s="109" t="str">
        <f>IF(编辑!AI1500="","",编辑!AI1500)</f>
        <v/>
      </c>
      <c r="Y1500" s="109" t="str">
        <f>IF(编辑!AJ1500="","",编辑!AJ1500)</f>
        <v/>
      </c>
      <c r="Z1500" s="109" t="str">
        <f>IF(编辑!AK1500="","",编辑!AK1500)</f>
        <v/>
      </c>
      <c r="AA1500" s="109" t="str">
        <f>IF(编辑!AM1500="","",编辑!AM1500)</f>
        <v/>
      </c>
      <c r="AB1500" s="109" t="str">
        <f>IF(编辑!AN1500="","",编辑!AN1500)</f>
        <v/>
      </c>
      <c r="AC1500" s="111" t="str">
        <f>IF(编辑!AO1500="","",编辑!AO1500)</f>
        <v/>
      </c>
    </row>
    <row r="1501" spans="1:29">
      <c r="A1501" s="109">
        <f>IF(编辑!A1501="","",编辑!A1501)</f>
        <v>140768</v>
      </c>
      <c r="B1501" s="109" t="str">
        <f>IF(编辑!B1501="","",编辑!B1501)</f>
        <v>通缉任务</v>
      </c>
      <c r="C1501" s="109">
        <f>IF(编辑!I1501="","",编辑!I1501)</f>
        <v>1120</v>
      </c>
      <c r="D1501" s="109">
        <f>IF(编辑!J1501="","",编辑!J1501)</f>
        <v>0</v>
      </c>
      <c r="E1501" s="109" t="str">
        <f>IF(编辑!K1501="","",编辑!K1501)</f>
        <v/>
      </c>
      <c r="F1501" s="109">
        <f>IF(编辑!L1501="","",编辑!L1501)</f>
        <v>3004</v>
      </c>
      <c r="G1501" s="109">
        <f>IF(编辑!N1501="","",编辑!N1501)</f>
        <v>1</v>
      </c>
      <c r="H1501" s="109">
        <f>IF(编辑!O1501="","",编辑!O1501)</f>
        <v>1</v>
      </c>
      <c r="I1501" s="109">
        <f>IF(编辑!P1501="","",编辑!P1501)</f>
        <v>100</v>
      </c>
      <c r="J1501" s="109">
        <f>IF(编辑!Q1501="","",编辑!Q1501)</f>
        <v>3104</v>
      </c>
      <c r="K1501" s="109">
        <f>IF(编辑!S1501="","",编辑!S1501)</f>
        <v>1</v>
      </c>
      <c r="L1501" s="109">
        <f>IF(编辑!T1501="","",编辑!T1501)</f>
        <v>1</v>
      </c>
      <c r="M1501" s="109">
        <f>IF(编辑!U1501="","",编辑!U1501)</f>
        <v>100</v>
      </c>
      <c r="N1501" s="109">
        <f>IF(编辑!V1501="","",编辑!V1501)</f>
        <v>3404</v>
      </c>
      <c r="O1501" s="109">
        <f>IF(编辑!X1501="","",编辑!X1501)</f>
        <v>1</v>
      </c>
      <c r="P1501" s="109">
        <f>IF(编辑!Y1501="","",编辑!Y1501)</f>
        <v>1</v>
      </c>
      <c r="Q1501" s="109">
        <f>IF(编辑!Z1501="","",编辑!Z1501)</f>
        <v>100</v>
      </c>
      <c r="R1501" s="109" t="str">
        <f>IF(编辑!AA1501="","",编辑!AA1501)</f>
        <v/>
      </c>
      <c r="S1501" s="109" t="str">
        <f>IF(编辑!AC1501="","",编辑!AC1501)</f>
        <v/>
      </c>
      <c r="T1501" s="109" t="str">
        <f>IF(编辑!AD1501="","",编辑!AD1501)</f>
        <v/>
      </c>
      <c r="U1501" s="109" t="str">
        <f>IF(编辑!AE1501="","",编辑!AE1501)</f>
        <v/>
      </c>
      <c r="V1501" s="109" t="str">
        <f>IF(编辑!AF1501="","",编辑!AF1501)</f>
        <v/>
      </c>
      <c r="W1501" s="109" t="str">
        <f>IF(编辑!AH1501="","",编辑!AH1501)</f>
        <v/>
      </c>
      <c r="X1501" s="109" t="str">
        <f>IF(编辑!AI1501="","",编辑!AI1501)</f>
        <v/>
      </c>
      <c r="Y1501" s="109" t="str">
        <f>IF(编辑!AJ1501="","",编辑!AJ1501)</f>
        <v/>
      </c>
      <c r="Z1501" s="109" t="str">
        <f>IF(编辑!AK1501="","",编辑!AK1501)</f>
        <v/>
      </c>
      <c r="AA1501" s="109" t="str">
        <f>IF(编辑!AM1501="","",编辑!AM1501)</f>
        <v/>
      </c>
      <c r="AB1501" s="109" t="str">
        <f>IF(编辑!AN1501="","",编辑!AN1501)</f>
        <v/>
      </c>
      <c r="AC1501" s="111" t="str">
        <f>IF(编辑!AO1501="","",编辑!AO1501)</f>
        <v/>
      </c>
    </row>
    <row r="1502" spans="1:29">
      <c r="A1502" s="109">
        <f>IF(编辑!A1502="","",编辑!A1502)</f>
        <v>140769</v>
      </c>
      <c r="B1502" s="109" t="str">
        <f>IF(编辑!B1502="","",编辑!B1502)</f>
        <v>通缉任务</v>
      </c>
      <c r="C1502" s="109">
        <f>IF(编辑!I1502="","",编辑!I1502)</f>
        <v>1120</v>
      </c>
      <c r="D1502" s="109">
        <f>IF(编辑!J1502="","",编辑!J1502)</f>
        <v>0</v>
      </c>
      <c r="E1502" s="109" t="str">
        <f>IF(编辑!K1502="","",编辑!K1502)</f>
        <v/>
      </c>
      <c r="F1502" s="109">
        <f>IF(编辑!L1502="","",编辑!L1502)</f>
        <v>3004</v>
      </c>
      <c r="G1502" s="109">
        <f>IF(编辑!N1502="","",编辑!N1502)</f>
        <v>1</v>
      </c>
      <c r="H1502" s="109">
        <f>IF(编辑!O1502="","",编辑!O1502)</f>
        <v>1</v>
      </c>
      <c r="I1502" s="109">
        <f>IF(编辑!P1502="","",编辑!P1502)</f>
        <v>100</v>
      </c>
      <c r="J1502" s="109">
        <f>IF(编辑!Q1502="","",编辑!Q1502)</f>
        <v>3104</v>
      </c>
      <c r="K1502" s="109">
        <f>IF(编辑!S1502="","",编辑!S1502)</f>
        <v>1</v>
      </c>
      <c r="L1502" s="109">
        <f>IF(编辑!T1502="","",编辑!T1502)</f>
        <v>1</v>
      </c>
      <c r="M1502" s="109">
        <f>IF(编辑!U1502="","",编辑!U1502)</f>
        <v>100</v>
      </c>
      <c r="N1502" s="109">
        <f>IF(编辑!V1502="","",编辑!V1502)</f>
        <v>3404</v>
      </c>
      <c r="O1502" s="109">
        <f>IF(编辑!X1502="","",编辑!X1502)</f>
        <v>1</v>
      </c>
      <c r="P1502" s="109">
        <f>IF(编辑!Y1502="","",编辑!Y1502)</f>
        <v>1</v>
      </c>
      <c r="Q1502" s="109">
        <f>IF(编辑!Z1502="","",编辑!Z1502)</f>
        <v>100</v>
      </c>
      <c r="R1502" s="109" t="str">
        <f>IF(编辑!AA1502="","",编辑!AA1502)</f>
        <v/>
      </c>
      <c r="S1502" s="109" t="str">
        <f>IF(编辑!AC1502="","",编辑!AC1502)</f>
        <v/>
      </c>
      <c r="T1502" s="109" t="str">
        <f>IF(编辑!AD1502="","",编辑!AD1502)</f>
        <v/>
      </c>
      <c r="U1502" s="109" t="str">
        <f>IF(编辑!AE1502="","",编辑!AE1502)</f>
        <v/>
      </c>
      <c r="V1502" s="109" t="str">
        <f>IF(编辑!AF1502="","",编辑!AF1502)</f>
        <v/>
      </c>
      <c r="W1502" s="109" t="str">
        <f>IF(编辑!AH1502="","",编辑!AH1502)</f>
        <v/>
      </c>
      <c r="X1502" s="109" t="str">
        <f>IF(编辑!AI1502="","",编辑!AI1502)</f>
        <v/>
      </c>
      <c r="Y1502" s="109" t="str">
        <f>IF(编辑!AJ1502="","",编辑!AJ1502)</f>
        <v/>
      </c>
      <c r="Z1502" s="109" t="str">
        <f>IF(编辑!AK1502="","",编辑!AK1502)</f>
        <v/>
      </c>
      <c r="AA1502" s="109" t="str">
        <f>IF(编辑!AM1502="","",编辑!AM1502)</f>
        <v/>
      </c>
      <c r="AB1502" s="109" t="str">
        <f>IF(编辑!AN1502="","",编辑!AN1502)</f>
        <v/>
      </c>
      <c r="AC1502" s="111" t="str">
        <f>IF(编辑!AO1502="","",编辑!AO1502)</f>
        <v/>
      </c>
    </row>
    <row r="1503" spans="1:29">
      <c r="A1503" s="109">
        <f>IF(编辑!A1503="","",编辑!A1503)</f>
        <v>140770</v>
      </c>
      <c r="B1503" s="109" t="str">
        <f>IF(编辑!B1503="","",编辑!B1503)</f>
        <v>通缉任务</v>
      </c>
      <c r="C1503" s="109">
        <f>IF(编辑!I1503="","",编辑!I1503)</f>
        <v>1120</v>
      </c>
      <c r="D1503" s="109">
        <f>IF(编辑!J1503="","",编辑!J1503)</f>
        <v>0</v>
      </c>
      <c r="E1503" s="109" t="str">
        <f>IF(编辑!K1503="","",编辑!K1503)</f>
        <v/>
      </c>
      <c r="F1503" s="109">
        <f>IF(编辑!L1503="","",编辑!L1503)</f>
        <v>3004</v>
      </c>
      <c r="G1503" s="109">
        <f>IF(编辑!N1503="","",编辑!N1503)</f>
        <v>1</v>
      </c>
      <c r="H1503" s="109">
        <f>IF(编辑!O1503="","",编辑!O1503)</f>
        <v>1</v>
      </c>
      <c r="I1503" s="109">
        <f>IF(编辑!P1503="","",编辑!P1503)</f>
        <v>100</v>
      </c>
      <c r="J1503" s="109">
        <f>IF(编辑!Q1503="","",编辑!Q1503)</f>
        <v>3104</v>
      </c>
      <c r="K1503" s="109">
        <f>IF(编辑!S1503="","",编辑!S1503)</f>
        <v>1</v>
      </c>
      <c r="L1503" s="109">
        <f>IF(编辑!T1503="","",编辑!T1503)</f>
        <v>1</v>
      </c>
      <c r="M1503" s="109">
        <f>IF(编辑!U1503="","",编辑!U1503)</f>
        <v>100</v>
      </c>
      <c r="N1503" s="109">
        <f>IF(编辑!V1503="","",编辑!V1503)</f>
        <v>3404</v>
      </c>
      <c r="O1503" s="109">
        <f>IF(编辑!X1503="","",编辑!X1503)</f>
        <v>1</v>
      </c>
      <c r="P1503" s="109">
        <f>IF(编辑!Y1503="","",编辑!Y1503)</f>
        <v>1</v>
      </c>
      <c r="Q1503" s="109">
        <f>IF(编辑!Z1503="","",编辑!Z1503)</f>
        <v>100</v>
      </c>
      <c r="R1503" s="109" t="str">
        <f>IF(编辑!AA1503="","",编辑!AA1503)</f>
        <v/>
      </c>
      <c r="S1503" s="109" t="str">
        <f>IF(编辑!AC1503="","",编辑!AC1503)</f>
        <v/>
      </c>
      <c r="T1503" s="109" t="str">
        <f>IF(编辑!AD1503="","",编辑!AD1503)</f>
        <v/>
      </c>
      <c r="U1503" s="109" t="str">
        <f>IF(编辑!AE1503="","",编辑!AE1503)</f>
        <v/>
      </c>
      <c r="V1503" s="109" t="str">
        <f>IF(编辑!AF1503="","",编辑!AF1503)</f>
        <v/>
      </c>
      <c r="W1503" s="109" t="str">
        <f>IF(编辑!AH1503="","",编辑!AH1503)</f>
        <v/>
      </c>
      <c r="X1503" s="109" t="str">
        <f>IF(编辑!AI1503="","",编辑!AI1503)</f>
        <v/>
      </c>
      <c r="Y1503" s="109" t="str">
        <f>IF(编辑!AJ1503="","",编辑!AJ1503)</f>
        <v/>
      </c>
      <c r="Z1503" s="109" t="str">
        <f>IF(编辑!AK1503="","",编辑!AK1503)</f>
        <v/>
      </c>
      <c r="AA1503" s="109" t="str">
        <f>IF(编辑!AM1503="","",编辑!AM1503)</f>
        <v/>
      </c>
      <c r="AB1503" s="109" t="str">
        <f>IF(编辑!AN1503="","",编辑!AN1503)</f>
        <v/>
      </c>
      <c r="AC1503" s="111" t="str">
        <f>IF(编辑!AO1503="","",编辑!AO1503)</f>
        <v/>
      </c>
    </row>
    <row r="1504" spans="1:29">
      <c r="A1504" s="109">
        <f>IF(编辑!A1504="","",编辑!A1504)</f>
        <v>140771</v>
      </c>
      <c r="B1504" s="109" t="str">
        <f>IF(编辑!B1504="","",编辑!B1504)</f>
        <v>通缉任务</v>
      </c>
      <c r="C1504" s="109">
        <f>IF(编辑!I1504="","",编辑!I1504)</f>
        <v>1120</v>
      </c>
      <c r="D1504" s="109">
        <f>IF(编辑!J1504="","",编辑!J1504)</f>
        <v>0</v>
      </c>
      <c r="E1504" s="109" t="str">
        <f>IF(编辑!K1504="","",编辑!K1504)</f>
        <v/>
      </c>
      <c r="F1504" s="109">
        <f>IF(编辑!L1504="","",编辑!L1504)</f>
        <v>3004</v>
      </c>
      <c r="G1504" s="109">
        <f>IF(编辑!N1504="","",编辑!N1504)</f>
        <v>1</v>
      </c>
      <c r="H1504" s="109">
        <f>IF(编辑!O1504="","",编辑!O1504)</f>
        <v>1</v>
      </c>
      <c r="I1504" s="109">
        <f>IF(编辑!P1504="","",编辑!P1504)</f>
        <v>100</v>
      </c>
      <c r="J1504" s="109">
        <f>IF(编辑!Q1504="","",编辑!Q1504)</f>
        <v>3104</v>
      </c>
      <c r="K1504" s="109">
        <f>IF(编辑!S1504="","",编辑!S1504)</f>
        <v>1</v>
      </c>
      <c r="L1504" s="109">
        <f>IF(编辑!T1504="","",编辑!T1504)</f>
        <v>1</v>
      </c>
      <c r="M1504" s="109">
        <f>IF(编辑!U1504="","",编辑!U1504)</f>
        <v>100</v>
      </c>
      <c r="N1504" s="109">
        <f>IF(编辑!V1504="","",编辑!V1504)</f>
        <v>3404</v>
      </c>
      <c r="O1504" s="109">
        <f>IF(编辑!X1504="","",编辑!X1504)</f>
        <v>1</v>
      </c>
      <c r="P1504" s="109">
        <f>IF(编辑!Y1504="","",编辑!Y1504)</f>
        <v>1</v>
      </c>
      <c r="Q1504" s="109">
        <f>IF(编辑!Z1504="","",编辑!Z1504)</f>
        <v>100</v>
      </c>
      <c r="R1504" s="109" t="str">
        <f>IF(编辑!AA1504="","",编辑!AA1504)</f>
        <v/>
      </c>
      <c r="S1504" s="109" t="str">
        <f>IF(编辑!AC1504="","",编辑!AC1504)</f>
        <v/>
      </c>
      <c r="T1504" s="109" t="str">
        <f>IF(编辑!AD1504="","",编辑!AD1504)</f>
        <v/>
      </c>
      <c r="U1504" s="109" t="str">
        <f>IF(编辑!AE1504="","",编辑!AE1504)</f>
        <v/>
      </c>
      <c r="V1504" s="109" t="str">
        <f>IF(编辑!AF1504="","",编辑!AF1504)</f>
        <v/>
      </c>
      <c r="W1504" s="109" t="str">
        <f>IF(编辑!AH1504="","",编辑!AH1504)</f>
        <v/>
      </c>
      <c r="X1504" s="109" t="str">
        <f>IF(编辑!AI1504="","",编辑!AI1504)</f>
        <v/>
      </c>
      <c r="Y1504" s="109" t="str">
        <f>IF(编辑!AJ1504="","",编辑!AJ1504)</f>
        <v/>
      </c>
      <c r="Z1504" s="109" t="str">
        <f>IF(编辑!AK1504="","",编辑!AK1504)</f>
        <v/>
      </c>
      <c r="AA1504" s="109" t="str">
        <f>IF(编辑!AM1504="","",编辑!AM1504)</f>
        <v/>
      </c>
      <c r="AB1504" s="109" t="str">
        <f>IF(编辑!AN1504="","",编辑!AN1504)</f>
        <v/>
      </c>
      <c r="AC1504" s="111" t="str">
        <f>IF(编辑!AO1504="","",编辑!AO1504)</f>
        <v/>
      </c>
    </row>
    <row r="1505" spans="1:29">
      <c r="A1505" s="109">
        <f>IF(编辑!A1505="","",编辑!A1505)</f>
        <v>140772</v>
      </c>
      <c r="B1505" s="109" t="str">
        <f>IF(编辑!B1505="","",编辑!B1505)</f>
        <v>通缉任务</v>
      </c>
      <c r="C1505" s="109">
        <f>IF(编辑!I1505="","",编辑!I1505)</f>
        <v>1120</v>
      </c>
      <c r="D1505" s="109">
        <f>IF(编辑!J1505="","",编辑!J1505)</f>
        <v>0</v>
      </c>
      <c r="E1505" s="109" t="str">
        <f>IF(编辑!K1505="","",编辑!K1505)</f>
        <v/>
      </c>
      <c r="F1505" s="109">
        <f>IF(编辑!L1505="","",编辑!L1505)</f>
        <v>3004</v>
      </c>
      <c r="G1505" s="109">
        <f>IF(编辑!N1505="","",编辑!N1505)</f>
        <v>1</v>
      </c>
      <c r="H1505" s="109">
        <f>IF(编辑!O1505="","",编辑!O1505)</f>
        <v>1</v>
      </c>
      <c r="I1505" s="109">
        <f>IF(编辑!P1505="","",编辑!P1505)</f>
        <v>100</v>
      </c>
      <c r="J1505" s="109">
        <f>IF(编辑!Q1505="","",编辑!Q1505)</f>
        <v>3104</v>
      </c>
      <c r="K1505" s="109">
        <f>IF(编辑!S1505="","",编辑!S1505)</f>
        <v>1</v>
      </c>
      <c r="L1505" s="109">
        <f>IF(编辑!T1505="","",编辑!T1505)</f>
        <v>1</v>
      </c>
      <c r="M1505" s="109">
        <f>IF(编辑!U1505="","",编辑!U1505)</f>
        <v>100</v>
      </c>
      <c r="N1505" s="109">
        <f>IF(编辑!V1505="","",编辑!V1505)</f>
        <v>3404</v>
      </c>
      <c r="O1505" s="109">
        <f>IF(编辑!X1505="","",编辑!X1505)</f>
        <v>1</v>
      </c>
      <c r="P1505" s="109">
        <f>IF(编辑!Y1505="","",编辑!Y1505)</f>
        <v>1</v>
      </c>
      <c r="Q1505" s="109">
        <f>IF(编辑!Z1505="","",编辑!Z1505)</f>
        <v>100</v>
      </c>
      <c r="R1505" s="109" t="str">
        <f>IF(编辑!AA1505="","",编辑!AA1505)</f>
        <v/>
      </c>
      <c r="S1505" s="109" t="str">
        <f>IF(编辑!AC1505="","",编辑!AC1505)</f>
        <v/>
      </c>
      <c r="T1505" s="109" t="str">
        <f>IF(编辑!AD1505="","",编辑!AD1505)</f>
        <v/>
      </c>
      <c r="U1505" s="109" t="str">
        <f>IF(编辑!AE1505="","",编辑!AE1505)</f>
        <v/>
      </c>
      <c r="V1505" s="109" t="str">
        <f>IF(编辑!AF1505="","",编辑!AF1505)</f>
        <v/>
      </c>
      <c r="W1505" s="109" t="str">
        <f>IF(编辑!AH1505="","",编辑!AH1505)</f>
        <v/>
      </c>
      <c r="X1505" s="109" t="str">
        <f>IF(编辑!AI1505="","",编辑!AI1505)</f>
        <v/>
      </c>
      <c r="Y1505" s="109" t="str">
        <f>IF(编辑!AJ1505="","",编辑!AJ1505)</f>
        <v/>
      </c>
      <c r="Z1505" s="109" t="str">
        <f>IF(编辑!AK1505="","",编辑!AK1505)</f>
        <v/>
      </c>
      <c r="AA1505" s="109" t="str">
        <f>IF(编辑!AM1505="","",编辑!AM1505)</f>
        <v/>
      </c>
      <c r="AB1505" s="109" t="str">
        <f>IF(编辑!AN1505="","",编辑!AN1505)</f>
        <v/>
      </c>
      <c r="AC1505" s="111" t="str">
        <f>IF(编辑!AO1505="","",编辑!AO1505)</f>
        <v/>
      </c>
    </row>
    <row r="1506" spans="1:29">
      <c r="A1506" s="109">
        <f>IF(编辑!A1506="","",编辑!A1506)</f>
        <v>140773</v>
      </c>
      <c r="B1506" s="109" t="str">
        <f>IF(编辑!B1506="","",编辑!B1506)</f>
        <v>通缉任务</v>
      </c>
      <c r="C1506" s="109">
        <f>IF(编辑!I1506="","",编辑!I1506)</f>
        <v>1120</v>
      </c>
      <c r="D1506" s="109">
        <f>IF(编辑!J1506="","",编辑!J1506)</f>
        <v>0</v>
      </c>
      <c r="E1506" s="109" t="str">
        <f>IF(编辑!K1506="","",编辑!K1506)</f>
        <v/>
      </c>
      <c r="F1506" s="109">
        <f>IF(编辑!L1506="","",编辑!L1506)</f>
        <v>3004</v>
      </c>
      <c r="G1506" s="109">
        <f>IF(编辑!N1506="","",编辑!N1506)</f>
        <v>1</v>
      </c>
      <c r="H1506" s="109">
        <f>IF(编辑!O1506="","",编辑!O1506)</f>
        <v>1</v>
      </c>
      <c r="I1506" s="109">
        <f>IF(编辑!P1506="","",编辑!P1506)</f>
        <v>100</v>
      </c>
      <c r="J1506" s="109">
        <f>IF(编辑!Q1506="","",编辑!Q1506)</f>
        <v>3104</v>
      </c>
      <c r="K1506" s="109">
        <f>IF(编辑!S1506="","",编辑!S1506)</f>
        <v>1</v>
      </c>
      <c r="L1506" s="109">
        <f>IF(编辑!T1506="","",编辑!T1506)</f>
        <v>1</v>
      </c>
      <c r="M1506" s="109">
        <f>IF(编辑!U1506="","",编辑!U1506)</f>
        <v>100</v>
      </c>
      <c r="N1506" s="109">
        <f>IF(编辑!V1506="","",编辑!V1506)</f>
        <v>3404</v>
      </c>
      <c r="O1506" s="109">
        <f>IF(编辑!X1506="","",编辑!X1506)</f>
        <v>1</v>
      </c>
      <c r="P1506" s="109">
        <f>IF(编辑!Y1506="","",编辑!Y1506)</f>
        <v>1</v>
      </c>
      <c r="Q1506" s="109">
        <f>IF(编辑!Z1506="","",编辑!Z1506)</f>
        <v>100</v>
      </c>
      <c r="R1506" s="109" t="str">
        <f>IF(编辑!AA1506="","",编辑!AA1506)</f>
        <v/>
      </c>
      <c r="S1506" s="109" t="str">
        <f>IF(编辑!AC1506="","",编辑!AC1506)</f>
        <v/>
      </c>
      <c r="T1506" s="109" t="str">
        <f>IF(编辑!AD1506="","",编辑!AD1506)</f>
        <v/>
      </c>
      <c r="U1506" s="109" t="str">
        <f>IF(编辑!AE1506="","",编辑!AE1506)</f>
        <v/>
      </c>
      <c r="V1506" s="109" t="str">
        <f>IF(编辑!AF1506="","",编辑!AF1506)</f>
        <v/>
      </c>
      <c r="W1506" s="109" t="str">
        <f>IF(编辑!AH1506="","",编辑!AH1506)</f>
        <v/>
      </c>
      <c r="X1506" s="109" t="str">
        <f>IF(编辑!AI1506="","",编辑!AI1506)</f>
        <v/>
      </c>
      <c r="Y1506" s="109" t="str">
        <f>IF(编辑!AJ1506="","",编辑!AJ1506)</f>
        <v/>
      </c>
      <c r="Z1506" s="109" t="str">
        <f>IF(编辑!AK1506="","",编辑!AK1506)</f>
        <v/>
      </c>
      <c r="AA1506" s="109" t="str">
        <f>IF(编辑!AM1506="","",编辑!AM1506)</f>
        <v/>
      </c>
      <c r="AB1506" s="109" t="str">
        <f>IF(编辑!AN1506="","",编辑!AN1506)</f>
        <v/>
      </c>
      <c r="AC1506" s="111" t="str">
        <f>IF(编辑!AO1506="","",编辑!AO1506)</f>
        <v/>
      </c>
    </row>
    <row r="1507" spans="1:29">
      <c r="A1507" s="109">
        <f>IF(编辑!A1507="","",编辑!A1507)</f>
        <v>140774</v>
      </c>
      <c r="B1507" s="109" t="str">
        <f>IF(编辑!B1507="","",编辑!B1507)</f>
        <v>通缉任务</v>
      </c>
      <c r="C1507" s="109">
        <f>IF(编辑!I1507="","",编辑!I1507)</f>
        <v>1120</v>
      </c>
      <c r="D1507" s="109">
        <f>IF(编辑!J1507="","",编辑!J1507)</f>
        <v>0</v>
      </c>
      <c r="E1507" s="109" t="str">
        <f>IF(编辑!K1507="","",编辑!K1507)</f>
        <v/>
      </c>
      <c r="F1507" s="109">
        <f>IF(编辑!L1507="","",编辑!L1507)</f>
        <v>3004</v>
      </c>
      <c r="G1507" s="109">
        <f>IF(编辑!N1507="","",编辑!N1507)</f>
        <v>1</v>
      </c>
      <c r="H1507" s="109">
        <f>IF(编辑!O1507="","",编辑!O1507)</f>
        <v>1</v>
      </c>
      <c r="I1507" s="109">
        <f>IF(编辑!P1507="","",编辑!P1507)</f>
        <v>100</v>
      </c>
      <c r="J1507" s="109">
        <f>IF(编辑!Q1507="","",编辑!Q1507)</f>
        <v>3104</v>
      </c>
      <c r="K1507" s="109">
        <f>IF(编辑!S1507="","",编辑!S1507)</f>
        <v>1</v>
      </c>
      <c r="L1507" s="109">
        <f>IF(编辑!T1507="","",编辑!T1507)</f>
        <v>1</v>
      </c>
      <c r="M1507" s="109">
        <f>IF(编辑!U1507="","",编辑!U1507)</f>
        <v>100</v>
      </c>
      <c r="N1507" s="109">
        <f>IF(编辑!V1507="","",编辑!V1507)</f>
        <v>3404</v>
      </c>
      <c r="O1507" s="109">
        <f>IF(编辑!X1507="","",编辑!X1507)</f>
        <v>1</v>
      </c>
      <c r="P1507" s="109">
        <f>IF(编辑!Y1507="","",编辑!Y1507)</f>
        <v>1</v>
      </c>
      <c r="Q1507" s="109">
        <f>IF(编辑!Z1507="","",编辑!Z1507)</f>
        <v>100</v>
      </c>
      <c r="R1507" s="109" t="str">
        <f>IF(编辑!AA1507="","",编辑!AA1507)</f>
        <v/>
      </c>
      <c r="S1507" s="109" t="str">
        <f>IF(编辑!AC1507="","",编辑!AC1507)</f>
        <v/>
      </c>
      <c r="T1507" s="109" t="str">
        <f>IF(编辑!AD1507="","",编辑!AD1507)</f>
        <v/>
      </c>
      <c r="U1507" s="109" t="str">
        <f>IF(编辑!AE1507="","",编辑!AE1507)</f>
        <v/>
      </c>
      <c r="V1507" s="109" t="str">
        <f>IF(编辑!AF1507="","",编辑!AF1507)</f>
        <v/>
      </c>
      <c r="W1507" s="109" t="str">
        <f>IF(编辑!AH1507="","",编辑!AH1507)</f>
        <v/>
      </c>
      <c r="X1507" s="109" t="str">
        <f>IF(编辑!AI1507="","",编辑!AI1507)</f>
        <v/>
      </c>
      <c r="Y1507" s="109" t="str">
        <f>IF(编辑!AJ1507="","",编辑!AJ1507)</f>
        <v/>
      </c>
      <c r="Z1507" s="109" t="str">
        <f>IF(编辑!AK1507="","",编辑!AK1507)</f>
        <v/>
      </c>
      <c r="AA1507" s="109" t="str">
        <f>IF(编辑!AM1507="","",编辑!AM1507)</f>
        <v/>
      </c>
      <c r="AB1507" s="109" t="str">
        <f>IF(编辑!AN1507="","",编辑!AN1507)</f>
        <v/>
      </c>
      <c r="AC1507" s="111" t="str">
        <f>IF(编辑!AO1507="","",编辑!AO1507)</f>
        <v/>
      </c>
    </row>
    <row r="1508" spans="1:29">
      <c r="A1508" s="109">
        <f>IF(编辑!A1508="","",编辑!A1508)</f>
        <v>140775</v>
      </c>
      <c r="B1508" s="109" t="str">
        <f>IF(编辑!B1508="","",编辑!B1508)</f>
        <v>通缉任务</v>
      </c>
      <c r="C1508" s="109">
        <f>IF(编辑!I1508="","",编辑!I1508)</f>
        <v>1120</v>
      </c>
      <c r="D1508" s="109">
        <f>IF(编辑!J1508="","",编辑!J1508)</f>
        <v>0</v>
      </c>
      <c r="E1508" s="109" t="str">
        <f>IF(编辑!K1508="","",编辑!K1508)</f>
        <v/>
      </c>
      <c r="F1508" s="109">
        <f>IF(编辑!L1508="","",编辑!L1508)</f>
        <v>3004</v>
      </c>
      <c r="G1508" s="109">
        <f>IF(编辑!N1508="","",编辑!N1508)</f>
        <v>1</v>
      </c>
      <c r="H1508" s="109">
        <f>IF(编辑!O1508="","",编辑!O1508)</f>
        <v>1</v>
      </c>
      <c r="I1508" s="109">
        <f>IF(编辑!P1508="","",编辑!P1508)</f>
        <v>100</v>
      </c>
      <c r="J1508" s="109">
        <f>IF(编辑!Q1508="","",编辑!Q1508)</f>
        <v>3104</v>
      </c>
      <c r="K1508" s="109">
        <f>IF(编辑!S1508="","",编辑!S1508)</f>
        <v>1</v>
      </c>
      <c r="L1508" s="109">
        <f>IF(编辑!T1508="","",编辑!T1508)</f>
        <v>1</v>
      </c>
      <c r="M1508" s="109">
        <f>IF(编辑!U1508="","",编辑!U1508)</f>
        <v>100</v>
      </c>
      <c r="N1508" s="109">
        <f>IF(编辑!V1508="","",编辑!V1508)</f>
        <v>3404</v>
      </c>
      <c r="O1508" s="109">
        <f>IF(编辑!X1508="","",编辑!X1508)</f>
        <v>1</v>
      </c>
      <c r="P1508" s="109">
        <f>IF(编辑!Y1508="","",编辑!Y1508)</f>
        <v>1</v>
      </c>
      <c r="Q1508" s="109">
        <f>IF(编辑!Z1508="","",编辑!Z1508)</f>
        <v>100</v>
      </c>
      <c r="R1508" s="109" t="str">
        <f>IF(编辑!AA1508="","",编辑!AA1508)</f>
        <v/>
      </c>
      <c r="S1508" s="109" t="str">
        <f>IF(编辑!AC1508="","",编辑!AC1508)</f>
        <v/>
      </c>
      <c r="T1508" s="109" t="str">
        <f>IF(编辑!AD1508="","",编辑!AD1508)</f>
        <v/>
      </c>
      <c r="U1508" s="109" t="str">
        <f>IF(编辑!AE1508="","",编辑!AE1508)</f>
        <v/>
      </c>
      <c r="V1508" s="109" t="str">
        <f>IF(编辑!AF1508="","",编辑!AF1508)</f>
        <v/>
      </c>
      <c r="W1508" s="109" t="str">
        <f>IF(编辑!AH1508="","",编辑!AH1508)</f>
        <v/>
      </c>
      <c r="X1508" s="109" t="str">
        <f>IF(编辑!AI1508="","",编辑!AI1508)</f>
        <v/>
      </c>
      <c r="Y1508" s="109" t="str">
        <f>IF(编辑!AJ1508="","",编辑!AJ1508)</f>
        <v/>
      </c>
      <c r="Z1508" s="109" t="str">
        <f>IF(编辑!AK1508="","",编辑!AK1508)</f>
        <v/>
      </c>
      <c r="AA1508" s="109" t="str">
        <f>IF(编辑!AM1508="","",编辑!AM1508)</f>
        <v/>
      </c>
      <c r="AB1508" s="109" t="str">
        <f>IF(编辑!AN1508="","",编辑!AN1508)</f>
        <v/>
      </c>
      <c r="AC1508" s="111" t="str">
        <f>IF(编辑!AO1508="","",编辑!AO1508)</f>
        <v/>
      </c>
    </row>
    <row r="1509" spans="1:29">
      <c r="A1509" s="109">
        <f>IF(编辑!A1509="","",编辑!A1509)</f>
        <v>140776</v>
      </c>
      <c r="B1509" s="109" t="str">
        <f>IF(编辑!B1509="","",编辑!B1509)</f>
        <v>通缉任务</v>
      </c>
      <c r="C1509" s="109">
        <f>IF(编辑!I1509="","",编辑!I1509)</f>
        <v>1120</v>
      </c>
      <c r="D1509" s="109">
        <f>IF(编辑!J1509="","",编辑!J1509)</f>
        <v>0</v>
      </c>
      <c r="E1509" s="109" t="str">
        <f>IF(编辑!K1509="","",编辑!K1509)</f>
        <v/>
      </c>
      <c r="F1509" s="109">
        <f>IF(编辑!L1509="","",编辑!L1509)</f>
        <v>3004</v>
      </c>
      <c r="G1509" s="109">
        <f>IF(编辑!N1509="","",编辑!N1509)</f>
        <v>1</v>
      </c>
      <c r="H1509" s="109">
        <f>IF(编辑!O1509="","",编辑!O1509)</f>
        <v>1</v>
      </c>
      <c r="I1509" s="109">
        <f>IF(编辑!P1509="","",编辑!P1509)</f>
        <v>100</v>
      </c>
      <c r="J1509" s="109">
        <f>IF(编辑!Q1509="","",编辑!Q1509)</f>
        <v>3104</v>
      </c>
      <c r="K1509" s="109">
        <f>IF(编辑!S1509="","",编辑!S1509)</f>
        <v>1</v>
      </c>
      <c r="L1509" s="109">
        <f>IF(编辑!T1509="","",编辑!T1509)</f>
        <v>1</v>
      </c>
      <c r="M1509" s="109">
        <f>IF(编辑!U1509="","",编辑!U1509)</f>
        <v>100</v>
      </c>
      <c r="N1509" s="109">
        <f>IF(编辑!V1509="","",编辑!V1509)</f>
        <v>3404</v>
      </c>
      <c r="O1509" s="109">
        <f>IF(编辑!X1509="","",编辑!X1509)</f>
        <v>1</v>
      </c>
      <c r="P1509" s="109">
        <f>IF(编辑!Y1509="","",编辑!Y1509)</f>
        <v>1</v>
      </c>
      <c r="Q1509" s="109">
        <f>IF(编辑!Z1509="","",编辑!Z1509)</f>
        <v>100</v>
      </c>
      <c r="R1509" s="109" t="str">
        <f>IF(编辑!AA1509="","",编辑!AA1509)</f>
        <v/>
      </c>
      <c r="S1509" s="109" t="str">
        <f>IF(编辑!AC1509="","",编辑!AC1509)</f>
        <v/>
      </c>
      <c r="T1509" s="109" t="str">
        <f>IF(编辑!AD1509="","",编辑!AD1509)</f>
        <v/>
      </c>
      <c r="U1509" s="109" t="str">
        <f>IF(编辑!AE1509="","",编辑!AE1509)</f>
        <v/>
      </c>
      <c r="V1509" s="109" t="str">
        <f>IF(编辑!AF1509="","",编辑!AF1509)</f>
        <v/>
      </c>
      <c r="W1509" s="109" t="str">
        <f>IF(编辑!AH1509="","",编辑!AH1509)</f>
        <v/>
      </c>
      <c r="X1509" s="109" t="str">
        <f>IF(编辑!AI1509="","",编辑!AI1509)</f>
        <v/>
      </c>
      <c r="Y1509" s="109" t="str">
        <f>IF(编辑!AJ1509="","",编辑!AJ1509)</f>
        <v/>
      </c>
      <c r="Z1509" s="109" t="str">
        <f>IF(编辑!AK1509="","",编辑!AK1509)</f>
        <v/>
      </c>
      <c r="AA1509" s="109" t="str">
        <f>IF(编辑!AM1509="","",编辑!AM1509)</f>
        <v/>
      </c>
      <c r="AB1509" s="109" t="str">
        <f>IF(编辑!AN1509="","",编辑!AN1509)</f>
        <v/>
      </c>
      <c r="AC1509" s="111" t="str">
        <f>IF(编辑!AO1509="","",编辑!AO1509)</f>
        <v/>
      </c>
    </row>
    <row r="1510" spans="1:29">
      <c r="A1510" s="109">
        <f>IF(编辑!A1510="","",编辑!A1510)</f>
        <v>140777</v>
      </c>
      <c r="B1510" s="109" t="str">
        <f>IF(编辑!B1510="","",编辑!B1510)</f>
        <v>通缉任务</v>
      </c>
      <c r="C1510" s="109">
        <f>IF(编辑!I1510="","",编辑!I1510)</f>
        <v>1120</v>
      </c>
      <c r="D1510" s="109">
        <f>IF(编辑!J1510="","",编辑!J1510)</f>
        <v>0</v>
      </c>
      <c r="E1510" s="109" t="str">
        <f>IF(编辑!K1510="","",编辑!K1510)</f>
        <v/>
      </c>
      <c r="F1510" s="109">
        <f>IF(编辑!L1510="","",编辑!L1510)</f>
        <v>3004</v>
      </c>
      <c r="G1510" s="109">
        <f>IF(编辑!N1510="","",编辑!N1510)</f>
        <v>1</v>
      </c>
      <c r="H1510" s="109">
        <f>IF(编辑!O1510="","",编辑!O1510)</f>
        <v>1</v>
      </c>
      <c r="I1510" s="109">
        <f>IF(编辑!P1510="","",编辑!P1510)</f>
        <v>100</v>
      </c>
      <c r="J1510" s="109">
        <f>IF(编辑!Q1510="","",编辑!Q1510)</f>
        <v>3104</v>
      </c>
      <c r="K1510" s="109">
        <f>IF(编辑!S1510="","",编辑!S1510)</f>
        <v>1</v>
      </c>
      <c r="L1510" s="109">
        <f>IF(编辑!T1510="","",编辑!T1510)</f>
        <v>1</v>
      </c>
      <c r="M1510" s="109">
        <f>IF(编辑!U1510="","",编辑!U1510)</f>
        <v>100</v>
      </c>
      <c r="N1510" s="109">
        <f>IF(编辑!V1510="","",编辑!V1510)</f>
        <v>3404</v>
      </c>
      <c r="O1510" s="109">
        <f>IF(编辑!X1510="","",编辑!X1510)</f>
        <v>1</v>
      </c>
      <c r="P1510" s="109">
        <f>IF(编辑!Y1510="","",编辑!Y1510)</f>
        <v>1</v>
      </c>
      <c r="Q1510" s="109">
        <f>IF(编辑!Z1510="","",编辑!Z1510)</f>
        <v>100</v>
      </c>
      <c r="R1510" s="109" t="str">
        <f>IF(编辑!AA1510="","",编辑!AA1510)</f>
        <v/>
      </c>
      <c r="S1510" s="109" t="str">
        <f>IF(编辑!AC1510="","",编辑!AC1510)</f>
        <v/>
      </c>
      <c r="T1510" s="109" t="str">
        <f>IF(编辑!AD1510="","",编辑!AD1510)</f>
        <v/>
      </c>
      <c r="U1510" s="109" t="str">
        <f>IF(编辑!AE1510="","",编辑!AE1510)</f>
        <v/>
      </c>
      <c r="V1510" s="109" t="str">
        <f>IF(编辑!AF1510="","",编辑!AF1510)</f>
        <v/>
      </c>
      <c r="W1510" s="109" t="str">
        <f>IF(编辑!AH1510="","",编辑!AH1510)</f>
        <v/>
      </c>
      <c r="X1510" s="109" t="str">
        <f>IF(编辑!AI1510="","",编辑!AI1510)</f>
        <v/>
      </c>
      <c r="Y1510" s="109" t="str">
        <f>IF(编辑!AJ1510="","",编辑!AJ1510)</f>
        <v/>
      </c>
      <c r="Z1510" s="109" t="str">
        <f>IF(编辑!AK1510="","",编辑!AK1510)</f>
        <v/>
      </c>
      <c r="AA1510" s="109" t="str">
        <f>IF(编辑!AM1510="","",编辑!AM1510)</f>
        <v/>
      </c>
      <c r="AB1510" s="109" t="str">
        <f>IF(编辑!AN1510="","",编辑!AN1510)</f>
        <v/>
      </c>
      <c r="AC1510" s="111" t="str">
        <f>IF(编辑!AO1510="","",编辑!AO1510)</f>
        <v/>
      </c>
    </row>
    <row r="1511" spans="1:29">
      <c r="A1511" s="109">
        <f>IF(编辑!A1511="","",编辑!A1511)</f>
        <v>140778</v>
      </c>
      <c r="B1511" s="109" t="str">
        <f>IF(编辑!B1511="","",编辑!B1511)</f>
        <v>通缉任务</v>
      </c>
      <c r="C1511" s="109">
        <f>IF(编辑!I1511="","",编辑!I1511)</f>
        <v>1120</v>
      </c>
      <c r="D1511" s="109">
        <f>IF(编辑!J1511="","",编辑!J1511)</f>
        <v>0</v>
      </c>
      <c r="E1511" s="109" t="str">
        <f>IF(编辑!K1511="","",编辑!K1511)</f>
        <v/>
      </c>
      <c r="F1511" s="109">
        <f>IF(编辑!L1511="","",编辑!L1511)</f>
        <v>3004</v>
      </c>
      <c r="G1511" s="109">
        <f>IF(编辑!N1511="","",编辑!N1511)</f>
        <v>1</v>
      </c>
      <c r="H1511" s="109">
        <f>IF(编辑!O1511="","",编辑!O1511)</f>
        <v>1</v>
      </c>
      <c r="I1511" s="109">
        <f>IF(编辑!P1511="","",编辑!P1511)</f>
        <v>100</v>
      </c>
      <c r="J1511" s="109">
        <f>IF(编辑!Q1511="","",编辑!Q1511)</f>
        <v>3104</v>
      </c>
      <c r="K1511" s="109">
        <f>IF(编辑!S1511="","",编辑!S1511)</f>
        <v>1</v>
      </c>
      <c r="L1511" s="109">
        <f>IF(编辑!T1511="","",编辑!T1511)</f>
        <v>1</v>
      </c>
      <c r="M1511" s="109">
        <f>IF(编辑!U1511="","",编辑!U1511)</f>
        <v>100</v>
      </c>
      <c r="N1511" s="109">
        <f>IF(编辑!V1511="","",编辑!V1511)</f>
        <v>3404</v>
      </c>
      <c r="O1511" s="109">
        <f>IF(编辑!X1511="","",编辑!X1511)</f>
        <v>1</v>
      </c>
      <c r="P1511" s="109">
        <f>IF(编辑!Y1511="","",编辑!Y1511)</f>
        <v>1</v>
      </c>
      <c r="Q1511" s="109">
        <f>IF(编辑!Z1511="","",编辑!Z1511)</f>
        <v>100</v>
      </c>
      <c r="R1511" s="109" t="str">
        <f>IF(编辑!AA1511="","",编辑!AA1511)</f>
        <v/>
      </c>
      <c r="S1511" s="109" t="str">
        <f>IF(编辑!AC1511="","",编辑!AC1511)</f>
        <v/>
      </c>
      <c r="T1511" s="109" t="str">
        <f>IF(编辑!AD1511="","",编辑!AD1511)</f>
        <v/>
      </c>
      <c r="U1511" s="109" t="str">
        <f>IF(编辑!AE1511="","",编辑!AE1511)</f>
        <v/>
      </c>
      <c r="V1511" s="109" t="str">
        <f>IF(编辑!AF1511="","",编辑!AF1511)</f>
        <v/>
      </c>
      <c r="W1511" s="109" t="str">
        <f>IF(编辑!AH1511="","",编辑!AH1511)</f>
        <v/>
      </c>
      <c r="X1511" s="109" t="str">
        <f>IF(编辑!AI1511="","",编辑!AI1511)</f>
        <v/>
      </c>
      <c r="Y1511" s="109" t="str">
        <f>IF(编辑!AJ1511="","",编辑!AJ1511)</f>
        <v/>
      </c>
      <c r="Z1511" s="109" t="str">
        <f>IF(编辑!AK1511="","",编辑!AK1511)</f>
        <v/>
      </c>
      <c r="AA1511" s="109" t="str">
        <f>IF(编辑!AM1511="","",编辑!AM1511)</f>
        <v/>
      </c>
      <c r="AB1511" s="109" t="str">
        <f>IF(编辑!AN1511="","",编辑!AN1511)</f>
        <v/>
      </c>
      <c r="AC1511" s="111" t="str">
        <f>IF(编辑!AO1511="","",编辑!AO1511)</f>
        <v/>
      </c>
    </row>
    <row r="1512" spans="1:29">
      <c r="A1512" s="109">
        <f>IF(编辑!A1512="","",编辑!A1512)</f>
        <v>140779</v>
      </c>
      <c r="B1512" s="109" t="str">
        <f>IF(编辑!B1512="","",编辑!B1512)</f>
        <v>通缉任务</v>
      </c>
      <c r="C1512" s="109">
        <f>IF(编辑!I1512="","",编辑!I1512)</f>
        <v>1120</v>
      </c>
      <c r="D1512" s="109">
        <f>IF(编辑!J1512="","",编辑!J1512)</f>
        <v>0</v>
      </c>
      <c r="E1512" s="109" t="str">
        <f>IF(编辑!K1512="","",编辑!K1512)</f>
        <v/>
      </c>
      <c r="F1512" s="109">
        <f>IF(编辑!L1512="","",编辑!L1512)</f>
        <v>3004</v>
      </c>
      <c r="G1512" s="109">
        <f>IF(编辑!N1512="","",编辑!N1512)</f>
        <v>1</v>
      </c>
      <c r="H1512" s="109">
        <f>IF(编辑!O1512="","",编辑!O1512)</f>
        <v>1</v>
      </c>
      <c r="I1512" s="109">
        <f>IF(编辑!P1512="","",编辑!P1512)</f>
        <v>100</v>
      </c>
      <c r="J1512" s="109">
        <f>IF(编辑!Q1512="","",编辑!Q1512)</f>
        <v>3104</v>
      </c>
      <c r="K1512" s="109">
        <f>IF(编辑!S1512="","",编辑!S1512)</f>
        <v>1</v>
      </c>
      <c r="L1512" s="109">
        <f>IF(编辑!T1512="","",编辑!T1512)</f>
        <v>1</v>
      </c>
      <c r="M1512" s="109">
        <f>IF(编辑!U1512="","",编辑!U1512)</f>
        <v>100</v>
      </c>
      <c r="N1512" s="109">
        <f>IF(编辑!V1512="","",编辑!V1512)</f>
        <v>3404</v>
      </c>
      <c r="O1512" s="109">
        <f>IF(编辑!X1512="","",编辑!X1512)</f>
        <v>1</v>
      </c>
      <c r="P1512" s="109">
        <f>IF(编辑!Y1512="","",编辑!Y1512)</f>
        <v>1</v>
      </c>
      <c r="Q1512" s="109">
        <f>IF(编辑!Z1512="","",编辑!Z1512)</f>
        <v>100</v>
      </c>
      <c r="R1512" s="109" t="str">
        <f>IF(编辑!AA1512="","",编辑!AA1512)</f>
        <v/>
      </c>
      <c r="S1512" s="109" t="str">
        <f>IF(编辑!AC1512="","",编辑!AC1512)</f>
        <v/>
      </c>
      <c r="T1512" s="109" t="str">
        <f>IF(编辑!AD1512="","",编辑!AD1512)</f>
        <v/>
      </c>
      <c r="U1512" s="109" t="str">
        <f>IF(编辑!AE1512="","",编辑!AE1512)</f>
        <v/>
      </c>
      <c r="V1512" s="109" t="str">
        <f>IF(编辑!AF1512="","",编辑!AF1512)</f>
        <v/>
      </c>
      <c r="W1512" s="109" t="str">
        <f>IF(编辑!AH1512="","",编辑!AH1512)</f>
        <v/>
      </c>
      <c r="X1512" s="109" t="str">
        <f>IF(编辑!AI1512="","",编辑!AI1512)</f>
        <v/>
      </c>
      <c r="Y1512" s="109" t="str">
        <f>IF(编辑!AJ1512="","",编辑!AJ1512)</f>
        <v/>
      </c>
      <c r="Z1512" s="109" t="str">
        <f>IF(编辑!AK1512="","",编辑!AK1512)</f>
        <v/>
      </c>
      <c r="AA1512" s="109" t="str">
        <f>IF(编辑!AM1512="","",编辑!AM1512)</f>
        <v/>
      </c>
      <c r="AB1512" s="109" t="str">
        <f>IF(编辑!AN1512="","",编辑!AN1512)</f>
        <v/>
      </c>
      <c r="AC1512" s="111" t="str">
        <f>IF(编辑!AO1512="","",编辑!AO1512)</f>
        <v/>
      </c>
    </row>
    <row r="1513" spans="1:29">
      <c r="A1513" s="109">
        <f>IF(编辑!A1513="","",编辑!A1513)</f>
        <v>140780</v>
      </c>
      <c r="B1513" s="109" t="str">
        <f>IF(编辑!B1513="","",编辑!B1513)</f>
        <v>通缉任务</v>
      </c>
      <c r="C1513" s="109">
        <f>IF(编辑!I1513="","",编辑!I1513)</f>
        <v>1120</v>
      </c>
      <c r="D1513" s="109">
        <f>IF(编辑!J1513="","",编辑!J1513)</f>
        <v>0</v>
      </c>
      <c r="E1513" s="109" t="str">
        <f>IF(编辑!K1513="","",编辑!K1513)</f>
        <v/>
      </c>
      <c r="F1513" s="109">
        <f>IF(编辑!L1513="","",编辑!L1513)</f>
        <v>3004</v>
      </c>
      <c r="G1513" s="109">
        <f>IF(编辑!N1513="","",编辑!N1513)</f>
        <v>1</v>
      </c>
      <c r="H1513" s="109">
        <f>IF(编辑!O1513="","",编辑!O1513)</f>
        <v>1</v>
      </c>
      <c r="I1513" s="109">
        <f>IF(编辑!P1513="","",编辑!P1513)</f>
        <v>100</v>
      </c>
      <c r="J1513" s="109">
        <f>IF(编辑!Q1513="","",编辑!Q1513)</f>
        <v>3104</v>
      </c>
      <c r="K1513" s="109">
        <f>IF(编辑!S1513="","",编辑!S1513)</f>
        <v>1</v>
      </c>
      <c r="L1513" s="109">
        <f>IF(编辑!T1513="","",编辑!T1513)</f>
        <v>1</v>
      </c>
      <c r="M1513" s="109">
        <f>IF(编辑!U1513="","",编辑!U1513)</f>
        <v>100</v>
      </c>
      <c r="N1513" s="109">
        <f>IF(编辑!V1513="","",编辑!V1513)</f>
        <v>3404</v>
      </c>
      <c r="O1513" s="109">
        <f>IF(编辑!X1513="","",编辑!X1513)</f>
        <v>1</v>
      </c>
      <c r="P1513" s="109">
        <f>IF(编辑!Y1513="","",编辑!Y1513)</f>
        <v>1</v>
      </c>
      <c r="Q1513" s="109">
        <f>IF(编辑!Z1513="","",编辑!Z1513)</f>
        <v>100</v>
      </c>
      <c r="R1513" s="109" t="str">
        <f>IF(编辑!AA1513="","",编辑!AA1513)</f>
        <v/>
      </c>
      <c r="S1513" s="109" t="str">
        <f>IF(编辑!AC1513="","",编辑!AC1513)</f>
        <v/>
      </c>
      <c r="T1513" s="109" t="str">
        <f>IF(编辑!AD1513="","",编辑!AD1513)</f>
        <v/>
      </c>
      <c r="U1513" s="109" t="str">
        <f>IF(编辑!AE1513="","",编辑!AE1513)</f>
        <v/>
      </c>
      <c r="V1513" s="109" t="str">
        <f>IF(编辑!AF1513="","",编辑!AF1513)</f>
        <v/>
      </c>
      <c r="W1513" s="109" t="str">
        <f>IF(编辑!AH1513="","",编辑!AH1513)</f>
        <v/>
      </c>
      <c r="X1513" s="109" t="str">
        <f>IF(编辑!AI1513="","",编辑!AI1513)</f>
        <v/>
      </c>
      <c r="Y1513" s="109" t="str">
        <f>IF(编辑!AJ1513="","",编辑!AJ1513)</f>
        <v/>
      </c>
      <c r="Z1513" s="109" t="str">
        <f>IF(编辑!AK1513="","",编辑!AK1513)</f>
        <v/>
      </c>
      <c r="AA1513" s="109" t="str">
        <f>IF(编辑!AM1513="","",编辑!AM1513)</f>
        <v/>
      </c>
      <c r="AB1513" s="109" t="str">
        <f>IF(编辑!AN1513="","",编辑!AN1513)</f>
        <v/>
      </c>
      <c r="AC1513" s="111" t="str">
        <f>IF(编辑!AO1513="","",编辑!AO1513)</f>
        <v/>
      </c>
    </row>
    <row r="1514" spans="1:29">
      <c r="A1514" s="109">
        <f>IF(编辑!A1514="","",编辑!A1514)</f>
        <v>140781</v>
      </c>
      <c r="B1514" s="109" t="str">
        <f>IF(编辑!B1514="","",编辑!B1514)</f>
        <v>通缉任务</v>
      </c>
      <c r="C1514" s="109">
        <f>IF(编辑!I1514="","",编辑!I1514)</f>
        <v>1430</v>
      </c>
      <c r="D1514" s="109">
        <f>IF(编辑!J1514="","",编辑!J1514)</f>
        <v>0</v>
      </c>
      <c r="E1514" s="109" t="str">
        <f>IF(编辑!K1514="","",编辑!K1514)</f>
        <v/>
      </c>
      <c r="F1514" s="109">
        <f>IF(编辑!L1514="","",编辑!L1514)</f>
        <v>3005</v>
      </c>
      <c r="G1514" s="109">
        <f>IF(编辑!N1514="","",编辑!N1514)</f>
        <v>1</v>
      </c>
      <c r="H1514" s="109">
        <f>IF(编辑!O1514="","",编辑!O1514)</f>
        <v>1</v>
      </c>
      <c r="I1514" s="109">
        <f>IF(编辑!P1514="","",编辑!P1514)</f>
        <v>100</v>
      </c>
      <c r="J1514" s="109">
        <f>IF(编辑!Q1514="","",编辑!Q1514)</f>
        <v>3105</v>
      </c>
      <c r="K1514" s="109">
        <f>IF(编辑!S1514="","",编辑!S1514)</f>
        <v>1</v>
      </c>
      <c r="L1514" s="109">
        <f>IF(编辑!T1514="","",编辑!T1514)</f>
        <v>1</v>
      </c>
      <c r="M1514" s="109">
        <f>IF(编辑!U1514="","",编辑!U1514)</f>
        <v>100</v>
      </c>
      <c r="N1514" s="109">
        <f>IF(编辑!V1514="","",编辑!V1514)</f>
        <v>3405</v>
      </c>
      <c r="O1514" s="109">
        <f>IF(编辑!X1514="","",编辑!X1514)</f>
        <v>1</v>
      </c>
      <c r="P1514" s="109">
        <f>IF(编辑!Y1514="","",编辑!Y1514)</f>
        <v>1</v>
      </c>
      <c r="Q1514" s="109">
        <f>IF(编辑!Z1514="","",编辑!Z1514)</f>
        <v>100</v>
      </c>
      <c r="R1514" s="109" t="str">
        <f>IF(编辑!AA1514="","",编辑!AA1514)</f>
        <v/>
      </c>
      <c r="S1514" s="109" t="str">
        <f>IF(编辑!AC1514="","",编辑!AC1514)</f>
        <v/>
      </c>
      <c r="T1514" s="109" t="str">
        <f>IF(编辑!AD1514="","",编辑!AD1514)</f>
        <v/>
      </c>
      <c r="U1514" s="109" t="str">
        <f>IF(编辑!AE1514="","",编辑!AE1514)</f>
        <v/>
      </c>
      <c r="V1514" s="109" t="str">
        <f>IF(编辑!AF1514="","",编辑!AF1514)</f>
        <v/>
      </c>
      <c r="W1514" s="109" t="str">
        <f>IF(编辑!AH1514="","",编辑!AH1514)</f>
        <v/>
      </c>
      <c r="X1514" s="109" t="str">
        <f>IF(编辑!AI1514="","",编辑!AI1514)</f>
        <v/>
      </c>
      <c r="Y1514" s="109" t="str">
        <f>IF(编辑!AJ1514="","",编辑!AJ1514)</f>
        <v/>
      </c>
      <c r="Z1514" s="109" t="str">
        <f>IF(编辑!AK1514="","",编辑!AK1514)</f>
        <v/>
      </c>
      <c r="AA1514" s="109" t="str">
        <f>IF(编辑!AM1514="","",编辑!AM1514)</f>
        <v/>
      </c>
      <c r="AB1514" s="109" t="str">
        <f>IF(编辑!AN1514="","",编辑!AN1514)</f>
        <v/>
      </c>
      <c r="AC1514" s="111" t="str">
        <f>IF(编辑!AO1514="","",编辑!AO1514)</f>
        <v/>
      </c>
    </row>
    <row r="1515" spans="1:29">
      <c r="A1515" s="109">
        <f>IF(编辑!A1515="","",编辑!A1515)</f>
        <v>140782</v>
      </c>
      <c r="B1515" s="109" t="str">
        <f>IF(编辑!B1515="","",编辑!B1515)</f>
        <v>通缉任务</v>
      </c>
      <c r="C1515" s="109">
        <f>IF(编辑!I1515="","",编辑!I1515)</f>
        <v>1430</v>
      </c>
      <c r="D1515" s="109">
        <f>IF(编辑!J1515="","",编辑!J1515)</f>
        <v>0</v>
      </c>
      <c r="E1515" s="109" t="str">
        <f>IF(编辑!K1515="","",编辑!K1515)</f>
        <v/>
      </c>
      <c r="F1515" s="109">
        <f>IF(编辑!L1515="","",编辑!L1515)</f>
        <v>3005</v>
      </c>
      <c r="G1515" s="109">
        <f>IF(编辑!N1515="","",编辑!N1515)</f>
        <v>1</v>
      </c>
      <c r="H1515" s="109">
        <f>IF(编辑!O1515="","",编辑!O1515)</f>
        <v>1</v>
      </c>
      <c r="I1515" s="109">
        <f>IF(编辑!P1515="","",编辑!P1515)</f>
        <v>100</v>
      </c>
      <c r="J1515" s="109">
        <f>IF(编辑!Q1515="","",编辑!Q1515)</f>
        <v>3105</v>
      </c>
      <c r="K1515" s="109">
        <f>IF(编辑!S1515="","",编辑!S1515)</f>
        <v>1</v>
      </c>
      <c r="L1515" s="109">
        <f>IF(编辑!T1515="","",编辑!T1515)</f>
        <v>1</v>
      </c>
      <c r="M1515" s="109">
        <f>IF(编辑!U1515="","",编辑!U1515)</f>
        <v>100</v>
      </c>
      <c r="N1515" s="109">
        <f>IF(编辑!V1515="","",编辑!V1515)</f>
        <v>3405</v>
      </c>
      <c r="O1515" s="109">
        <f>IF(编辑!X1515="","",编辑!X1515)</f>
        <v>1</v>
      </c>
      <c r="P1515" s="109">
        <f>IF(编辑!Y1515="","",编辑!Y1515)</f>
        <v>1</v>
      </c>
      <c r="Q1515" s="109">
        <f>IF(编辑!Z1515="","",编辑!Z1515)</f>
        <v>100</v>
      </c>
      <c r="R1515" s="109" t="str">
        <f>IF(编辑!AA1515="","",编辑!AA1515)</f>
        <v/>
      </c>
      <c r="S1515" s="109" t="str">
        <f>IF(编辑!AC1515="","",编辑!AC1515)</f>
        <v/>
      </c>
      <c r="T1515" s="109" t="str">
        <f>IF(编辑!AD1515="","",编辑!AD1515)</f>
        <v/>
      </c>
      <c r="U1515" s="109" t="str">
        <f>IF(编辑!AE1515="","",编辑!AE1515)</f>
        <v/>
      </c>
      <c r="V1515" s="109" t="str">
        <f>IF(编辑!AF1515="","",编辑!AF1515)</f>
        <v/>
      </c>
      <c r="W1515" s="109" t="str">
        <f>IF(编辑!AH1515="","",编辑!AH1515)</f>
        <v/>
      </c>
      <c r="X1515" s="109" t="str">
        <f>IF(编辑!AI1515="","",编辑!AI1515)</f>
        <v/>
      </c>
      <c r="Y1515" s="109" t="str">
        <f>IF(编辑!AJ1515="","",编辑!AJ1515)</f>
        <v/>
      </c>
      <c r="Z1515" s="109" t="str">
        <f>IF(编辑!AK1515="","",编辑!AK1515)</f>
        <v/>
      </c>
      <c r="AA1515" s="109" t="str">
        <f>IF(编辑!AM1515="","",编辑!AM1515)</f>
        <v/>
      </c>
      <c r="AB1515" s="109" t="str">
        <f>IF(编辑!AN1515="","",编辑!AN1515)</f>
        <v/>
      </c>
      <c r="AC1515" s="111" t="str">
        <f>IF(编辑!AO1515="","",编辑!AO1515)</f>
        <v/>
      </c>
    </row>
    <row r="1516" spans="1:29">
      <c r="A1516" s="109">
        <f>IF(编辑!A1516="","",编辑!A1516)</f>
        <v>140783</v>
      </c>
      <c r="B1516" s="109" t="str">
        <f>IF(编辑!B1516="","",编辑!B1516)</f>
        <v>通缉任务</v>
      </c>
      <c r="C1516" s="109">
        <f>IF(编辑!I1516="","",编辑!I1516)</f>
        <v>1430</v>
      </c>
      <c r="D1516" s="109">
        <f>IF(编辑!J1516="","",编辑!J1516)</f>
        <v>0</v>
      </c>
      <c r="E1516" s="109" t="str">
        <f>IF(编辑!K1516="","",编辑!K1516)</f>
        <v/>
      </c>
      <c r="F1516" s="109">
        <f>IF(编辑!L1516="","",编辑!L1516)</f>
        <v>3005</v>
      </c>
      <c r="G1516" s="109">
        <f>IF(编辑!N1516="","",编辑!N1516)</f>
        <v>1</v>
      </c>
      <c r="H1516" s="109">
        <f>IF(编辑!O1516="","",编辑!O1516)</f>
        <v>1</v>
      </c>
      <c r="I1516" s="109">
        <f>IF(编辑!P1516="","",编辑!P1516)</f>
        <v>100</v>
      </c>
      <c r="J1516" s="109">
        <f>IF(编辑!Q1516="","",编辑!Q1516)</f>
        <v>3105</v>
      </c>
      <c r="K1516" s="109">
        <f>IF(编辑!S1516="","",编辑!S1516)</f>
        <v>1</v>
      </c>
      <c r="L1516" s="109">
        <f>IF(编辑!T1516="","",编辑!T1516)</f>
        <v>1</v>
      </c>
      <c r="M1516" s="109">
        <f>IF(编辑!U1516="","",编辑!U1516)</f>
        <v>100</v>
      </c>
      <c r="N1516" s="109">
        <f>IF(编辑!V1516="","",编辑!V1516)</f>
        <v>3405</v>
      </c>
      <c r="O1516" s="109">
        <f>IF(编辑!X1516="","",编辑!X1516)</f>
        <v>1</v>
      </c>
      <c r="P1516" s="109">
        <f>IF(编辑!Y1516="","",编辑!Y1516)</f>
        <v>1</v>
      </c>
      <c r="Q1516" s="109">
        <f>IF(编辑!Z1516="","",编辑!Z1516)</f>
        <v>100</v>
      </c>
      <c r="R1516" s="109" t="str">
        <f>IF(编辑!AA1516="","",编辑!AA1516)</f>
        <v/>
      </c>
      <c r="S1516" s="109" t="str">
        <f>IF(编辑!AC1516="","",编辑!AC1516)</f>
        <v/>
      </c>
      <c r="T1516" s="109" t="str">
        <f>IF(编辑!AD1516="","",编辑!AD1516)</f>
        <v/>
      </c>
      <c r="U1516" s="109" t="str">
        <f>IF(编辑!AE1516="","",编辑!AE1516)</f>
        <v/>
      </c>
      <c r="V1516" s="109" t="str">
        <f>IF(编辑!AF1516="","",编辑!AF1516)</f>
        <v/>
      </c>
      <c r="W1516" s="109" t="str">
        <f>IF(编辑!AH1516="","",编辑!AH1516)</f>
        <v/>
      </c>
      <c r="X1516" s="109" t="str">
        <f>IF(编辑!AI1516="","",编辑!AI1516)</f>
        <v/>
      </c>
      <c r="Y1516" s="109" t="str">
        <f>IF(编辑!AJ1516="","",编辑!AJ1516)</f>
        <v/>
      </c>
      <c r="Z1516" s="109" t="str">
        <f>IF(编辑!AK1516="","",编辑!AK1516)</f>
        <v/>
      </c>
      <c r="AA1516" s="109" t="str">
        <f>IF(编辑!AM1516="","",编辑!AM1516)</f>
        <v/>
      </c>
      <c r="AB1516" s="109" t="str">
        <f>IF(编辑!AN1516="","",编辑!AN1516)</f>
        <v/>
      </c>
      <c r="AC1516" s="111" t="str">
        <f>IF(编辑!AO1516="","",编辑!AO1516)</f>
        <v/>
      </c>
    </row>
    <row r="1517" spans="1:29">
      <c r="A1517" s="109">
        <f>IF(编辑!A1517="","",编辑!A1517)</f>
        <v>140784</v>
      </c>
      <c r="B1517" s="109" t="str">
        <f>IF(编辑!B1517="","",编辑!B1517)</f>
        <v>通缉任务</v>
      </c>
      <c r="C1517" s="109">
        <f>IF(编辑!I1517="","",编辑!I1517)</f>
        <v>1430</v>
      </c>
      <c r="D1517" s="109">
        <f>IF(编辑!J1517="","",编辑!J1517)</f>
        <v>0</v>
      </c>
      <c r="E1517" s="109" t="str">
        <f>IF(编辑!K1517="","",编辑!K1517)</f>
        <v/>
      </c>
      <c r="F1517" s="109">
        <f>IF(编辑!L1517="","",编辑!L1517)</f>
        <v>3005</v>
      </c>
      <c r="G1517" s="109">
        <f>IF(编辑!N1517="","",编辑!N1517)</f>
        <v>1</v>
      </c>
      <c r="H1517" s="109">
        <f>IF(编辑!O1517="","",编辑!O1517)</f>
        <v>1</v>
      </c>
      <c r="I1517" s="109">
        <f>IF(编辑!P1517="","",编辑!P1517)</f>
        <v>100</v>
      </c>
      <c r="J1517" s="109">
        <f>IF(编辑!Q1517="","",编辑!Q1517)</f>
        <v>3105</v>
      </c>
      <c r="K1517" s="109">
        <f>IF(编辑!S1517="","",编辑!S1517)</f>
        <v>1</v>
      </c>
      <c r="L1517" s="109">
        <f>IF(编辑!T1517="","",编辑!T1517)</f>
        <v>1</v>
      </c>
      <c r="M1517" s="109">
        <f>IF(编辑!U1517="","",编辑!U1517)</f>
        <v>100</v>
      </c>
      <c r="N1517" s="109">
        <f>IF(编辑!V1517="","",编辑!V1517)</f>
        <v>3405</v>
      </c>
      <c r="O1517" s="109">
        <f>IF(编辑!X1517="","",编辑!X1517)</f>
        <v>1</v>
      </c>
      <c r="P1517" s="109">
        <f>IF(编辑!Y1517="","",编辑!Y1517)</f>
        <v>1</v>
      </c>
      <c r="Q1517" s="109">
        <f>IF(编辑!Z1517="","",编辑!Z1517)</f>
        <v>100</v>
      </c>
      <c r="R1517" s="109" t="str">
        <f>IF(编辑!AA1517="","",编辑!AA1517)</f>
        <v/>
      </c>
      <c r="S1517" s="109" t="str">
        <f>IF(编辑!AC1517="","",编辑!AC1517)</f>
        <v/>
      </c>
      <c r="T1517" s="109" t="str">
        <f>IF(编辑!AD1517="","",编辑!AD1517)</f>
        <v/>
      </c>
      <c r="U1517" s="109" t="str">
        <f>IF(编辑!AE1517="","",编辑!AE1517)</f>
        <v/>
      </c>
      <c r="V1517" s="109" t="str">
        <f>IF(编辑!AF1517="","",编辑!AF1517)</f>
        <v/>
      </c>
      <c r="W1517" s="109" t="str">
        <f>IF(编辑!AH1517="","",编辑!AH1517)</f>
        <v/>
      </c>
      <c r="X1517" s="109" t="str">
        <f>IF(编辑!AI1517="","",编辑!AI1517)</f>
        <v/>
      </c>
      <c r="Y1517" s="109" t="str">
        <f>IF(编辑!AJ1517="","",编辑!AJ1517)</f>
        <v/>
      </c>
      <c r="Z1517" s="109" t="str">
        <f>IF(编辑!AK1517="","",编辑!AK1517)</f>
        <v/>
      </c>
      <c r="AA1517" s="109" t="str">
        <f>IF(编辑!AM1517="","",编辑!AM1517)</f>
        <v/>
      </c>
      <c r="AB1517" s="109" t="str">
        <f>IF(编辑!AN1517="","",编辑!AN1517)</f>
        <v/>
      </c>
      <c r="AC1517" s="111" t="str">
        <f>IF(编辑!AO1517="","",编辑!AO1517)</f>
        <v/>
      </c>
    </row>
    <row r="1518" spans="1:29">
      <c r="A1518" s="109">
        <f>IF(编辑!A1518="","",编辑!A1518)</f>
        <v>140785</v>
      </c>
      <c r="B1518" s="109" t="str">
        <f>IF(编辑!B1518="","",编辑!B1518)</f>
        <v>通缉任务</v>
      </c>
      <c r="C1518" s="109">
        <f>IF(编辑!I1518="","",编辑!I1518)</f>
        <v>1430</v>
      </c>
      <c r="D1518" s="109">
        <f>IF(编辑!J1518="","",编辑!J1518)</f>
        <v>0</v>
      </c>
      <c r="E1518" s="109" t="str">
        <f>IF(编辑!K1518="","",编辑!K1518)</f>
        <v/>
      </c>
      <c r="F1518" s="109">
        <f>IF(编辑!L1518="","",编辑!L1518)</f>
        <v>3005</v>
      </c>
      <c r="G1518" s="109">
        <f>IF(编辑!N1518="","",编辑!N1518)</f>
        <v>1</v>
      </c>
      <c r="H1518" s="109">
        <f>IF(编辑!O1518="","",编辑!O1518)</f>
        <v>1</v>
      </c>
      <c r="I1518" s="109">
        <f>IF(编辑!P1518="","",编辑!P1518)</f>
        <v>100</v>
      </c>
      <c r="J1518" s="109">
        <f>IF(编辑!Q1518="","",编辑!Q1518)</f>
        <v>3105</v>
      </c>
      <c r="K1518" s="109">
        <f>IF(编辑!S1518="","",编辑!S1518)</f>
        <v>1</v>
      </c>
      <c r="L1518" s="109">
        <f>IF(编辑!T1518="","",编辑!T1518)</f>
        <v>1</v>
      </c>
      <c r="M1518" s="109">
        <f>IF(编辑!U1518="","",编辑!U1518)</f>
        <v>100</v>
      </c>
      <c r="N1518" s="109">
        <f>IF(编辑!V1518="","",编辑!V1518)</f>
        <v>3405</v>
      </c>
      <c r="O1518" s="109">
        <f>IF(编辑!X1518="","",编辑!X1518)</f>
        <v>1</v>
      </c>
      <c r="P1518" s="109">
        <f>IF(编辑!Y1518="","",编辑!Y1518)</f>
        <v>1</v>
      </c>
      <c r="Q1518" s="109">
        <f>IF(编辑!Z1518="","",编辑!Z1518)</f>
        <v>100</v>
      </c>
      <c r="R1518" s="109" t="str">
        <f>IF(编辑!AA1518="","",编辑!AA1518)</f>
        <v/>
      </c>
      <c r="S1518" s="109" t="str">
        <f>IF(编辑!AC1518="","",编辑!AC1518)</f>
        <v/>
      </c>
      <c r="T1518" s="109" t="str">
        <f>IF(编辑!AD1518="","",编辑!AD1518)</f>
        <v/>
      </c>
      <c r="U1518" s="109" t="str">
        <f>IF(编辑!AE1518="","",编辑!AE1518)</f>
        <v/>
      </c>
      <c r="V1518" s="109" t="str">
        <f>IF(编辑!AF1518="","",编辑!AF1518)</f>
        <v/>
      </c>
      <c r="W1518" s="109" t="str">
        <f>IF(编辑!AH1518="","",编辑!AH1518)</f>
        <v/>
      </c>
      <c r="X1518" s="109" t="str">
        <f>IF(编辑!AI1518="","",编辑!AI1518)</f>
        <v/>
      </c>
      <c r="Y1518" s="109" t="str">
        <f>IF(编辑!AJ1518="","",编辑!AJ1518)</f>
        <v/>
      </c>
      <c r="Z1518" s="109" t="str">
        <f>IF(编辑!AK1518="","",编辑!AK1518)</f>
        <v/>
      </c>
      <c r="AA1518" s="109" t="str">
        <f>IF(编辑!AM1518="","",编辑!AM1518)</f>
        <v/>
      </c>
      <c r="AB1518" s="109" t="str">
        <f>IF(编辑!AN1518="","",编辑!AN1518)</f>
        <v/>
      </c>
      <c r="AC1518" s="111" t="str">
        <f>IF(编辑!AO1518="","",编辑!AO1518)</f>
        <v/>
      </c>
    </row>
    <row r="1519" spans="1:29">
      <c r="A1519" s="109">
        <f>IF(编辑!A1519="","",编辑!A1519)</f>
        <v>140786</v>
      </c>
      <c r="B1519" s="109" t="str">
        <f>IF(编辑!B1519="","",编辑!B1519)</f>
        <v>通缉任务</v>
      </c>
      <c r="C1519" s="109">
        <f>IF(编辑!I1519="","",编辑!I1519)</f>
        <v>1430</v>
      </c>
      <c r="D1519" s="109">
        <f>IF(编辑!J1519="","",编辑!J1519)</f>
        <v>0</v>
      </c>
      <c r="E1519" s="109" t="str">
        <f>IF(编辑!K1519="","",编辑!K1519)</f>
        <v/>
      </c>
      <c r="F1519" s="109">
        <f>IF(编辑!L1519="","",编辑!L1519)</f>
        <v>3005</v>
      </c>
      <c r="G1519" s="109">
        <f>IF(编辑!N1519="","",编辑!N1519)</f>
        <v>1</v>
      </c>
      <c r="H1519" s="109">
        <f>IF(编辑!O1519="","",编辑!O1519)</f>
        <v>1</v>
      </c>
      <c r="I1519" s="109">
        <f>IF(编辑!P1519="","",编辑!P1519)</f>
        <v>100</v>
      </c>
      <c r="J1519" s="109">
        <f>IF(编辑!Q1519="","",编辑!Q1519)</f>
        <v>3105</v>
      </c>
      <c r="K1519" s="109">
        <f>IF(编辑!S1519="","",编辑!S1519)</f>
        <v>1</v>
      </c>
      <c r="L1519" s="109">
        <f>IF(编辑!T1519="","",编辑!T1519)</f>
        <v>1</v>
      </c>
      <c r="M1519" s="109">
        <f>IF(编辑!U1519="","",编辑!U1519)</f>
        <v>100</v>
      </c>
      <c r="N1519" s="109">
        <f>IF(编辑!V1519="","",编辑!V1519)</f>
        <v>3405</v>
      </c>
      <c r="O1519" s="109">
        <f>IF(编辑!X1519="","",编辑!X1519)</f>
        <v>1</v>
      </c>
      <c r="P1519" s="109">
        <f>IF(编辑!Y1519="","",编辑!Y1519)</f>
        <v>1</v>
      </c>
      <c r="Q1519" s="109">
        <f>IF(编辑!Z1519="","",编辑!Z1519)</f>
        <v>100</v>
      </c>
      <c r="R1519" s="109" t="str">
        <f>IF(编辑!AA1519="","",编辑!AA1519)</f>
        <v/>
      </c>
      <c r="S1519" s="109" t="str">
        <f>IF(编辑!AC1519="","",编辑!AC1519)</f>
        <v/>
      </c>
      <c r="T1519" s="109" t="str">
        <f>IF(编辑!AD1519="","",编辑!AD1519)</f>
        <v/>
      </c>
      <c r="U1519" s="109" t="str">
        <f>IF(编辑!AE1519="","",编辑!AE1519)</f>
        <v/>
      </c>
      <c r="V1519" s="109" t="str">
        <f>IF(编辑!AF1519="","",编辑!AF1519)</f>
        <v/>
      </c>
      <c r="W1519" s="109" t="str">
        <f>IF(编辑!AH1519="","",编辑!AH1519)</f>
        <v/>
      </c>
      <c r="X1519" s="109" t="str">
        <f>IF(编辑!AI1519="","",编辑!AI1519)</f>
        <v/>
      </c>
      <c r="Y1519" s="109" t="str">
        <f>IF(编辑!AJ1519="","",编辑!AJ1519)</f>
        <v/>
      </c>
      <c r="Z1519" s="109" t="str">
        <f>IF(编辑!AK1519="","",编辑!AK1519)</f>
        <v/>
      </c>
      <c r="AA1519" s="109" t="str">
        <f>IF(编辑!AM1519="","",编辑!AM1519)</f>
        <v/>
      </c>
      <c r="AB1519" s="109" t="str">
        <f>IF(编辑!AN1519="","",编辑!AN1519)</f>
        <v/>
      </c>
      <c r="AC1519" s="111" t="str">
        <f>IF(编辑!AO1519="","",编辑!AO1519)</f>
        <v/>
      </c>
    </row>
    <row r="1520" spans="1:29">
      <c r="A1520" s="109">
        <f>IF(编辑!A1520="","",编辑!A1520)</f>
        <v>140787</v>
      </c>
      <c r="B1520" s="109" t="str">
        <f>IF(编辑!B1520="","",编辑!B1520)</f>
        <v>通缉任务</v>
      </c>
      <c r="C1520" s="109">
        <f>IF(编辑!I1520="","",编辑!I1520)</f>
        <v>1430</v>
      </c>
      <c r="D1520" s="109">
        <f>IF(编辑!J1520="","",编辑!J1520)</f>
        <v>0</v>
      </c>
      <c r="E1520" s="109" t="str">
        <f>IF(编辑!K1520="","",编辑!K1520)</f>
        <v/>
      </c>
      <c r="F1520" s="109">
        <f>IF(编辑!L1520="","",编辑!L1520)</f>
        <v>3005</v>
      </c>
      <c r="G1520" s="109">
        <f>IF(编辑!N1520="","",编辑!N1520)</f>
        <v>1</v>
      </c>
      <c r="H1520" s="109">
        <f>IF(编辑!O1520="","",编辑!O1520)</f>
        <v>1</v>
      </c>
      <c r="I1520" s="109">
        <f>IF(编辑!P1520="","",编辑!P1520)</f>
        <v>100</v>
      </c>
      <c r="J1520" s="109">
        <f>IF(编辑!Q1520="","",编辑!Q1520)</f>
        <v>3105</v>
      </c>
      <c r="K1520" s="109">
        <f>IF(编辑!S1520="","",编辑!S1520)</f>
        <v>1</v>
      </c>
      <c r="L1520" s="109">
        <f>IF(编辑!T1520="","",编辑!T1520)</f>
        <v>1</v>
      </c>
      <c r="M1520" s="109">
        <f>IF(编辑!U1520="","",编辑!U1520)</f>
        <v>100</v>
      </c>
      <c r="N1520" s="109">
        <f>IF(编辑!V1520="","",编辑!V1520)</f>
        <v>3405</v>
      </c>
      <c r="O1520" s="109">
        <f>IF(编辑!X1520="","",编辑!X1520)</f>
        <v>1</v>
      </c>
      <c r="P1520" s="109">
        <f>IF(编辑!Y1520="","",编辑!Y1520)</f>
        <v>1</v>
      </c>
      <c r="Q1520" s="109">
        <f>IF(编辑!Z1520="","",编辑!Z1520)</f>
        <v>100</v>
      </c>
      <c r="R1520" s="109" t="str">
        <f>IF(编辑!AA1520="","",编辑!AA1520)</f>
        <v/>
      </c>
      <c r="S1520" s="109" t="str">
        <f>IF(编辑!AC1520="","",编辑!AC1520)</f>
        <v/>
      </c>
      <c r="T1520" s="109" t="str">
        <f>IF(编辑!AD1520="","",编辑!AD1520)</f>
        <v/>
      </c>
      <c r="U1520" s="109" t="str">
        <f>IF(编辑!AE1520="","",编辑!AE1520)</f>
        <v/>
      </c>
      <c r="V1520" s="109" t="str">
        <f>IF(编辑!AF1520="","",编辑!AF1520)</f>
        <v/>
      </c>
      <c r="W1520" s="109" t="str">
        <f>IF(编辑!AH1520="","",编辑!AH1520)</f>
        <v/>
      </c>
      <c r="X1520" s="109" t="str">
        <f>IF(编辑!AI1520="","",编辑!AI1520)</f>
        <v/>
      </c>
      <c r="Y1520" s="109" t="str">
        <f>IF(编辑!AJ1520="","",编辑!AJ1520)</f>
        <v/>
      </c>
      <c r="Z1520" s="109" t="str">
        <f>IF(编辑!AK1520="","",编辑!AK1520)</f>
        <v/>
      </c>
      <c r="AA1520" s="109" t="str">
        <f>IF(编辑!AM1520="","",编辑!AM1520)</f>
        <v/>
      </c>
      <c r="AB1520" s="109" t="str">
        <f>IF(编辑!AN1520="","",编辑!AN1520)</f>
        <v/>
      </c>
      <c r="AC1520" s="111" t="str">
        <f>IF(编辑!AO1520="","",编辑!AO1520)</f>
        <v/>
      </c>
    </row>
    <row r="1521" spans="1:29">
      <c r="A1521" s="109">
        <f>IF(编辑!A1521="","",编辑!A1521)</f>
        <v>140788</v>
      </c>
      <c r="B1521" s="109" t="str">
        <f>IF(编辑!B1521="","",编辑!B1521)</f>
        <v>通缉任务</v>
      </c>
      <c r="C1521" s="109">
        <f>IF(编辑!I1521="","",编辑!I1521)</f>
        <v>1430</v>
      </c>
      <c r="D1521" s="109">
        <f>IF(编辑!J1521="","",编辑!J1521)</f>
        <v>0</v>
      </c>
      <c r="E1521" s="109" t="str">
        <f>IF(编辑!K1521="","",编辑!K1521)</f>
        <v/>
      </c>
      <c r="F1521" s="109">
        <f>IF(编辑!L1521="","",编辑!L1521)</f>
        <v>3005</v>
      </c>
      <c r="G1521" s="109">
        <f>IF(编辑!N1521="","",编辑!N1521)</f>
        <v>1</v>
      </c>
      <c r="H1521" s="109">
        <f>IF(编辑!O1521="","",编辑!O1521)</f>
        <v>1</v>
      </c>
      <c r="I1521" s="109">
        <f>IF(编辑!P1521="","",编辑!P1521)</f>
        <v>100</v>
      </c>
      <c r="J1521" s="109">
        <f>IF(编辑!Q1521="","",编辑!Q1521)</f>
        <v>3105</v>
      </c>
      <c r="K1521" s="109">
        <f>IF(编辑!S1521="","",编辑!S1521)</f>
        <v>1</v>
      </c>
      <c r="L1521" s="109">
        <f>IF(编辑!T1521="","",编辑!T1521)</f>
        <v>1</v>
      </c>
      <c r="M1521" s="109">
        <f>IF(编辑!U1521="","",编辑!U1521)</f>
        <v>100</v>
      </c>
      <c r="N1521" s="109">
        <f>IF(编辑!V1521="","",编辑!V1521)</f>
        <v>3405</v>
      </c>
      <c r="O1521" s="109">
        <f>IF(编辑!X1521="","",编辑!X1521)</f>
        <v>1</v>
      </c>
      <c r="P1521" s="109">
        <f>IF(编辑!Y1521="","",编辑!Y1521)</f>
        <v>1</v>
      </c>
      <c r="Q1521" s="109">
        <f>IF(编辑!Z1521="","",编辑!Z1521)</f>
        <v>100</v>
      </c>
      <c r="R1521" s="109" t="str">
        <f>IF(编辑!AA1521="","",编辑!AA1521)</f>
        <v/>
      </c>
      <c r="S1521" s="109" t="str">
        <f>IF(编辑!AC1521="","",编辑!AC1521)</f>
        <v/>
      </c>
      <c r="T1521" s="109" t="str">
        <f>IF(编辑!AD1521="","",编辑!AD1521)</f>
        <v/>
      </c>
      <c r="U1521" s="109" t="str">
        <f>IF(编辑!AE1521="","",编辑!AE1521)</f>
        <v/>
      </c>
      <c r="V1521" s="109" t="str">
        <f>IF(编辑!AF1521="","",编辑!AF1521)</f>
        <v/>
      </c>
      <c r="W1521" s="109" t="str">
        <f>IF(编辑!AH1521="","",编辑!AH1521)</f>
        <v/>
      </c>
      <c r="X1521" s="109" t="str">
        <f>IF(编辑!AI1521="","",编辑!AI1521)</f>
        <v/>
      </c>
      <c r="Y1521" s="109" t="str">
        <f>IF(编辑!AJ1521="","",编辑!AJ1521)</f>
        <v/>
      </c>
      <c r="Z1521" s="109" t="str">
        <f>IF(编辑!AK1521="","",编辑!AK1521)</f>
        <v/>
      </c>
      <c r="AA1521" s="109" t="str">
        <f>IF(编辑!AM1521="","",编辑!AM1521)</f>
        <v/>
      </c>
      <c r="AB1521" s="109" t="str">
        <f>IF(编辑!AN1521="","",编辑!AN1521)</f>
        <v/>
      </c>
      <c r="AC1521" s="111" t="str">
        <f>IF(编辑!AO1521="","",编辑!AO1521)</f>
        <v/>
      </c>
    </row>
    <row r="1522" spans="1:29">
      <c r="A1522" s="109">
        <f>IF(编辑!A1522="","",编辑!A1522)</f>
        <v>140789</v>
      </c>
      <c r="B1522" s="109" t="str">
        <f>IF(编辑!B1522="","",编辑!B1522)</f>
        <v>通缉任务</v>
      </c>
      <c r="C1522" s="109">
        <f>IF(编辑!I1522="","",编辑!I1522)</f>
        <v>1430</v>
      </c>
      <c r="D1522" s="109">
        <f>IF(编辑!J1522="","",编辑!J1522)</f>
        <v>0</v>
      </c>
      <c r="E1522" s="109" t="str">
        <f>IF(编辑!K1522="","",编辑!K1522)</f>
        <v/>
      </c>
      <c r="F1522" s="109">
        <f>IF(编辑!L1522="","",编辑!L1522)</f>
        <v>3005</v>
      </c>
      <c r="G1522" s="109">
        <f>IF(编辑!N1522="","",编辑!N1522)</f>
        <v>1</v>
      </c>
      <c r="H1522" s="109">
        <f>IF(编辑!O1522="","",编辑!O1522)</f>
        <v>1</v>
      </c>
      <c r="I1522" s="109">
        <f>IF(编辑!P1522="","",编辑!P1522)</f>
        <v>100</v>
      </c>
      <c r="J1522" s="109">
        <f>IF(编辑!Q1522="","",编辑!Q1522)</f>
        <v>3105</v>
      </c>
      <c r="K1522" s="109">
        <f>IF(编辑!S1522="","",编辑!S1522)</f>
        <v>1</v>
      </c>
      <c r="L1522" s="109">
        <f>IF(编辑!T1522="","",编辑!T1522)</f>
        <v>1</v>
      </c>
      <c r="M1522" s="109">
        <f>IF(编辑!U1522="","",编辑!U1522)</f>
        <v>100</v>
      </c>
      <c r="N1522" s="109">
        <f>IF(编辑!V1522="","",编辑!V1522)</f>
        <v>3405</v>
      </c>
      <c r="O1522" s="109">
        <f>IF(编辑!X1522="","",编辑!X1522)</f>
        <v>1</v>
      </c>
      <c r="P1522" s="109">
        <f>IF(编辑!Y1522="","",编辑!Y1522)</f>
        <v>1</v>
      </c>
      <c r="Q1522" s="109">
        <f>IF(编辑!Z1522="","",编辑!Z1522)</f>
        <v>100</v>
      </c>
      <c r="R1522" s="109" t="str">
        <f>IF(编辑!AA1522="","",编辑!AA1522)</f>
        <v/>
      </c>
      <c r="S1522" s="109" t="str">
        <f>IF(编辑!AC1522="","",编辑!AC1522)</f>
        <v/>
      </c>
      <c r="T1522" s="109" t="str">
        <f>IF(编辑!AD1522="","",编辑!AD1522)</f>
        <v/>
      </c>
      <c r="U1522" s="109" t="str">
        <f>IF(编辑!AE1522="","",编辑!AE1522)</f>
        <v/>
      </c>
      <c r="V1522" s="109" t="str">
        <f>IF(编辑!AF1522="","",编辑!AF1522)</f>
        <v/>
      </c>
      <c r="W1522" s="109" t="str">
        <f>IF(编辑!AH1522="","",编辑!AH1522)</f>
        <v/>
      </c>
      <c r="X1522" s="109" t="str">
        <f>IF(编辑!AI1522="","",编辑!AI1522)</f>
        <v/>
      </c>
      <c r="Y1522" s="109" t="str">
        <f>IF(编辑!AJ1522="","",编辑!AJ1522)</f>
        <v/>
      </c>
      <c r="Z1522" s="109" t="str">
        <f>IF(编辑!AK1522="","",编辑!AK1522)</f>
        <v/>
      </c>
      <c r="AA1522" s="109" t="str">
        <f>IF(编辑!AM1522="","",编辑!AM1522)</f>
        <v/>
      </c>
      <c r="AB1522" s="109" t="str">
        <f>IF(编辑!AN1522="","",编辑!AN1522)</f>
        <v/>
      </c>
      <c r="AC1522" s="111" t="str">
        <f>IF(编辑!AO1522="","",编辑!AO1522)</f>
        <v/>
      </c>
    </row>
    <row r="1523" spans="1:29">
      <c r="A1523" s="109">
        <f>IF(编辑!A1523="","",编辑!A1523)</f>
        <v>140790</v>
      </c>
      <c r="B1523" s="109" t="str">
        <f>IF(编辑!B1523="","",编辑!B1523)</f>
        <v>通缉任务</v>
      </c>
      <c r="C1523" s="109">
        <f>IF(编辑!I1523="","",编辑!I1523)</f>
        <v>1430</v>
      </c>
      <c r="D1523" s="109">
        <f>IF(编辑!J1523="","",编辑!J1523)</f>
        <v>0</v>
      </c>
      <c r="E1523" s="109" t="str">
        <f>IF(编辑!K1523="","",编辑!K1523)</f>
        <v/>
      </c>
      <c r="F1523" s="109">
        <f>IF(编辑!L1523="","",编辑!L1523)</f>
        <v>3005</v>
      </c>
      <c r="G1523" s="109">
        <f>IF(编辑!N1523="","",编辑!N1523)</f>
        <v>1</v>
      </c>
      <c r="H1523" s="109">
        <f>IF(编辑!O1523="","",编辑!O1523)</f>
        <v>1</v>
      </c>
      <c r="I1523" s="109">
        <f>IF(编辑!P1523="","",编辑!P1523)</f>
        <v>100</v>
      </c>
      <c r="J1523" s="109">
        <f>IF(编辑!Q1523="","",编辑!Q1523)</f>
        <v>3105</v>
      </c>
      <c r="K1523" s="109">
        <f>IF(编辑!S1523="","",编辑!S1523)</f>
        <v>1</v>
      </c>
      <c r="L1523" s="109">
        <f>IF(编辑!T1523="","",编辑!T1523)</f>
        <v>1</v>
      </c>
      <c r="M1523" s="109">
        <f>IF(编辑!U1523="","",编辑!U1523)</f>
        <v>100</v>
      </c>
      <c r="N1523" s="109">
        <f>IF(编辑!V1523="","",编辑!V1523)</f>
        <v>3405</v>
      </c>
      <c r="O1523" s="109">
        <f>IF(编辑!X1523="","",编辑!X1523)</f>
        <v>1</v>
      </c>
      <c r="P1523" s="109">
        <f>IF(编辑!Y1523="","",编辑!Y1523)</f>
        <v>1</v>
      </c>
      <c r="Q1523" s="109">
        <f>IF(编辑!Z1523="","",编辑!Z1523)</f>
        <v>100</v>
      </c>
      <c r="R1523" s="109" t="str">
        <f>IF(编辑!AA1523="","",编辑!AA1523)</f>
        <v/>
      </c>
      <c r="S1523" s="109" t="str">
        <f>IF(编辑!AC1523="","",编辑!AC1523)</f>
        <v/>
      </c>
      <c r="T1523" s="109" t="str">
        <f>IF(编辑!AD1523="","",编辑!AD1523)</f>
        <v/>
      </c>
      <c r="U1523" s="109" t="str">
        <f>IF(编辑!AE1523="","",编辑!AE1523)</f>
        <v/>
      </c>
      <c r="V1523" s="109" t="str">
        <f>IF(编辑!AF1523="","",编辑!AF1523)</f>
        <v/>
      </c>
      <c r="W1523" s="109" t="str">
        <f>IF(编辑!AH1523="","",编辑!AH1523)</f>
        <v/>
      </c>
      <c r="X1523" s="109" t="str">
        <f>IF(编辑!AI1523="","",编辑!AI1523)</f>
        <v/>
      </c>
      <c r="Y1523" s="109" t="str">
        <f>IF(编辑!AJ1523="","",编辑!AJ1523)</f>
        <v/>
      </c>
      <c r="Z1523" s="109" t="str">
        <f>IF(编辑!AK1523="","",编辑!AK1523)</f>
        <v/>
      </c>
      <c r="AA1523" s="109" t="str">
        <f>IF(编辑!AM1523="","",编辑!AM1523)</f>
        <v/>
      </c>
      <c r="AB1523" s="109" t="str">
        <f>IF(编辑!AN1523="","",编辑!AN1523)</f>
        <v/>
      </c>
      <c r="AC1523" s="111" t="str">
        <f>IF(编辑!AO1523="","",编辑!AO1523)</f>
        <v/>
      </c>
    </row>
    <row r="1524" spans="1:29">
      <c r="A1524" s="109">
        <f>IF(编辑!A1524="","",编辑!A1524)</f>
        <v>140791</v>
      </c>
      <c r="B1524" s="109" t="str">
        <f>IF(编辑!B1524="","",编辑!B1524)</f>
        <v>通缉任务</v>
      </c>
      <c r="C1524" s="109">
        <f>IF(编辑!I1524="","",编辑!I1524)</f>
        <v>1430</v>
      </c>
      <c r="D1524" s="109">
        <f>IF(编辑!J1524="","",编辑!J1524)</f>
        <v>0</v>
      </c>
      <c r="E1524" s="109" t="str">
        <f>IF(编辑!K1524="","",编辑!K1524)</f>
        <v/>
      </c>
      <c r="F1524" s="109">
        <f>IF(编辑!L1524="","",编辑!L1524)</f>
        <v>3005</v>
      </c>
      <c r="G1524" s="109">
        <f>IF(编辑!N1524="","",编辑!N1524)</f>
        <v>1</v>
      </c>
      <c r="H1524" s="109">
        <f>IF(编辑!O1524="","",编辑!O1524)</f>
        <v>1</v>
      </c>
      <c r="I1524" s="109">
        <f>IF(编辑!P1524="","",编辑!P1524)</f>
        <v>100</v>
      </c>
      <c r="J1524" s="109">
        <f>IF(编辑!Q1524="","",编辑!Q1524)</f>
        <v>3105</v>
      </c>
      <c r="K1524" s="109">
        <f>IF(编辑!S1524="","",编辑!S1524)</f>
        <v>1</v>
      </c>
      <c r="L1524" s="109">
        <f>IF(编辑!T1524="","",编辑!T1524)</f>
        <v>1</v>
      </c>
      <c r="M1524" s="109">
        <f>IF(编辑!U1524="","",编辑!U1524)</f>
        <v>100</v>
      </c>
      <c r="N1524" s="109">
        <f>IF(编辑!V1524="","",编辑!V1524)</f>
        <v>3405</v>
      </c>
      <c r="O1524" s="109">
        <f>IF(编辑!X1524="","",编辑!X1524)</f>
        <v>1</v>
      </c>
      <c r="P1524" s="109">
        <f>IF(编辑!Y1524="","",编辑!Y1524)</f>
        <v>1</v>
      </c>
      <c r="Q1524" s="109">
        <f>IF(编辑!Z1524="","",编辑!Z1524)</f>
        <v>100</v>
      </c>
      <c r="R1524" s="109" t="str">
        <f>IF(编辑!AA1524="","",编辑!AA1524)</f>
        <v/>
      </c>
      <c r="S1524" s="109" t="str">
        <f>IF(编辑!AC1524="","",编辑!AC1524)</f>
        <v/>
      </c>
      <c r="T1524" s="109" t="str">
        <f>IF(编辑!AD1524="","",编辑!AD1524)</f>
        <v/>
      </c>
      <c r="U1524" s="109" t="str">
        <f>IF(编辑!AE1524="","",编辑!AE1524)</f>
        <v/>
      </c>
      <c r="V1524" s="109" t="str">
        <f>IF(编辑!AF1524="","",编辑!AF1524)</f>
        <v/>
      </c>
      <c r="W1524" s="109" t="str">
        <f>IF(编辑!AH1524="","",编辑!AH1524)</f>
        <v/>
      </c>
      <c r="X1524" s="109" t="str">
        <f>IF(编辑!AI1524="","",编辑!AI1524)</f>
        <v/>
      </c>
      <c r="Y1524" s="109" t="str">
        <f>IF(编辑!AJ1524="","",编辑!AJ1524)</f>
        <v/>
      </c>
      <c r="Z1524" s="109" t="str">
        <f>IF(编辑!AK1524="","",编辑!AK1524)</f>
        <v/>
      </c>
      <c r="AA1524" s="109" t="str">
        <f>IF(编辑!AM1524="","",编辑!AM1524)</f>
        <v/>
      </c>
      <c r="AB1524" s="109" t="str">
        <f>IF(编辑!AN1524="","",编辑!AN1524)</f>
        <v/>
      </c>
      <c r="AC1524" s="111" t="str">
        <f>IF(编辑!AO1524="","",编辑!AO1524)</f>
        <v/>
      </c>
    </row>
    <row r="1525" spans="1:29">
      <c r="A1525" s="109">
        <f>IF(编辑!A1525="","",编辑!A1525)</f>
        <v>140792</v>
      </c>
      <c r="B1525" s="109" t="str">
        <f>IF(编辑!B1525="","",编辑!B1525)</f>
        <v>通缉任务</v>
      </c>
      <c r="C1525" s="109">
        <f>IF(编辑!I1525="","",编辑!I1525)</f>
        <v>1430</v>
      </c>
      <c r="D1525" s="109">
        <f>IF(编辑!J1525="","",编辑!J1525)</f>
        <v>0</v>
      </c>
      <c r="E1525" s="109" t="str">
        <f>IF(编辑!K1525="","",编辑!K1525)</f>
        <v/>
      </c>
      <c r="F1525" s="109">
        <f>IF(编辑!L1525="","",编辑!L1525)</f>
        <v>3005</v>
      </c>
      <c r="G1525" s="109">
        <f>IF(编辑!N1525="","",编辑!N1525)</f>
        <v>1</v>
      </c>
      <c r="H1525" s="109">
        <f>IF(编辑!O1525="","",编辑!O1525)</f>
        <v>1</v>
      </c>
      <c r="I1525" s="109">
        <f>IF(编辑!P1525="","",编辑!P1525)</f>
        <v>100</v>
      </c>
      <c r="J1525" s="109">
        <f>IF(编辑!Q1525="","",编辑!Q1525)</f>
        <v>3105</v>
      </c>
      <c r="K1525" s="109">
        <f>IF(编辑!S1525="","",编辑!S1525)</f>
        <v>1</v>
      </c>
      <c r="L1525" s="109">
        <f>IF(编辑!T1525="","",编辑!T1525)</f>
        <v>1</v>
      </c>
      <c r="M1525" s="109">
        <f>IF(编辑!U1525="","",编辑!U1525)</f>
        <v>100</v>
      </c>
      <c r="N1525" s="109">
        <f>IF(编辑!V1525="","",编辑!V1525)</f>
        <v>3405</v>
      </c>
      <c r="O1525" s="109">
        <f>IF(编辑!X1525="","",编辑!X1525)</f>
        <v>1</v>
      </c>
      <c r="P1525" s="109">
        <f>IF(编辑!Y1525="","",编辑!Y1525)</f>
        <v>1</v>
      </c>
      <c r="Q1525" s="109">
        <f>IF(编辑!Z1525="","",编辑!Z1525)</f>
        <v>100</v>
      </c>
      <c r="R1525" s="109" t="str">
        <f>IF(编辑!AA1525="","",编辑!AA1525)</f>
        <v/>
      </c>
      <c r="S1525" s="109" t="str">
        <f>IF(编辑!AC1525="","",编辑!AC1525)</f>
        <v/>
      </c>
      <c r="T1525" s="109" t="str">
        <f>IF(编辑!AD1525="","",编辑!AD1525)</f>
        <v/>
      </c>
      <c r="U1525" s="109" t="str">
        <f>IF(编辑!AE1525="","",编辑!AE1525)</f>
        <v/>
      </c>
      <c r="V1525" s="109" t="str">
        <f>IF(编辑!AF1525="","",编辑!AF1525)</f>
        <v/>
      </c>
      <c r="W1525" s="109" t="str">
        <f>IF(编辑!AH1525="","",编辑!AH1525)</f>
        <v/>
      </c>
      <c r="X1525" s="109" t="str">
        <f>IF(编辑!AI1525="","",编辑!AI1525)</f>
        <v/>
      </c>
      <c r="Y1525" s="109" t="str">
        <f>IF(编辑!AJ1525="","",编辑!AJ1525)</f>
        <v/>
      </c>
      <c r="Z1525" s="109" t="str">
        <f>IF(编辑!AK1525="","",编辑!AK1525)</f>
        <v/>
      </c>
      <c r="AA1525" s="109" t="str">
        <f>IF(编辑!AM1525="","",编辑!AM1525)</f>
        <v/>
      </c>
      <c r="AB1525" s="109" t="str">
        <f>IF(编辑!AN1525="","",编辑!AN1525)</f>
        <v/>
      </c>
      <c r="AC1525" s="111" t="str">
        <f>IF(编辑!AO1525="","",编辑!AO1525)</f>
        <v/>
      </c>
    </row>
    <row r="1526" spans="1:29">
      <c r="A1526" s="109">
        <f>IF(编辑!A1526="","",编辑!A1526)</f>
        <v>140793</v>
      </c>
      <c r="B1526" s="109" t="str">
        <f>IF(编辑!B1526="","",编辑!B1526)</f>
        <v>通缉任务</v>
      </c>
      <c r="C1526" s="109">
        <f>IF(编辑!I1526="","",编辑!I1526)</f>
        <v>1430</v>
      </c>
      <c r="D1526" s="109">
        <f>IF(编辑!J1526="","",编辑!J1526)</f>
        <v>0</v>
      </c>
      <c r="E1526" s="109" t="str">
        <f>IF(编辑!K1526="","",编辑!K1526)</f>
        <v/>
      </c>
      <c r="F1526" s="109">
        <f>IF(编辑!L1526="","",编辑!L1526)</f>
        <v>3005</v>
      </c>
      <c r="G1526" s="109">
        <f>IF(编辑!N1526="","",编辑!N1526)</f>
        <v>1</v>
      </c>
      <c r="H1526" s="109">
        <f>IF(编辑!O1526="","",编辑!O1526)</f>
        <v>1</v>
      </c>
      <c r="I1526" s="109">
        <f>IF(编辑!P1526="","",编辑!P1526)</f>
        <v>100</v>
      </c>
      <c r="J1526" s="109">
        <f>IF(编辑!Q1526="","",编辑!Q1526)</f>
        <v>3105</v>
      </c>
      <c r="K1526" s="109">
        <f>IF(编辑!S1526="","",编辑!S1526)</f>
        <v>1</v>
      </c>
      <c r="L1526" s="109">
        <f>IF(编辑!T1526="","",编辑!T1526)</f>
        <v>1</v>
      </c>
      <c r="M1526" s="109">
        <f>IF(编辑!U1526="","",编辑!U1526)</f>
        <v>100</v>
      </c>
      <c r="N1526" s="109">
        <f>IF(编辑!V1526="","",编辑!V1526)</f>
        <v>3405</v>
      </c>
      <c r="O1526" s="109">
        <f>IF(编辑!X1526="","",编辑!X1526)</f>
        <v>1</v>
      </c>
      <c r="P1526" s="109">
        <f>IF(编辑!Y1526="","",编辑!Y1526)</f>
        <v>1</v>
      </c>
      <c r="Q1526" s="109">
        <f>IF(编辑!Z1526="","",编辑!Z1526)</f>
        <v>100</v>
      </c>
      <c r="R1526" s="109" t="str">
        <f>IF(编辑!AA1526="","",编辑!AA1526)</f>
        <v/>
      </c>
      <c r="S1526" s="109" t="str">
        <f>IF(编辑!AC1526="","",编辑!AC1526)</f>
        <v/>
      </c>
      <c r="T1526" s="109" t="str">
        <f>IF(编辑!AD1526="","",编辑!AD1526)</f>
        <v/>
      </c>
      <c r="U1526" s="109" t="str">
        <f>IF(编辑!AE1526="","",编辑!AE1526)</f>
        <v/>
      </c>
      <c r="V1526" s="109" t="str">
        <f>IF(编辑!AF1526="","",编辑!AF1526)</f>
        <v/>
      </c>
      <c r="W1526" s="109" t="str">
        <f>IF(编辑!AH1526="","",编辑!AH1526)</f>
        <v/>
      </c>
      <c r="X1526" s="109" t="str">
        <f>IF(编辑!AI1526="","",编辑!AI1526)</f>
        <v/>
      </c>
      <c r="Y1526" s="109" t="str">
        <f>IF(编辑!AJ1526="","",编辑!AJ1526)</f>
        <v/>
      </c>
      <c r="Z1526" s="109" t="str">
        <f>IF(编辑!AK1526="","",编辑!AK1526)</f>
        <v/>
      </c>
      <c r="AA1526" s="109" t="str">
        <f>IF(编辑!AM1526="","",编辑!AM1526)</f>
        <v/>
      </c>
      <c r="AB1526" s="109" t="str">
        <f>IF(编辑!AN1526="","",编辑!AN1526)</f>
        <v/>
      </c>
      <c r="AC1526" s="111" t="str">
        <f>IF(编辑!AO1526="","",编辑!AO1526)</f>
        <v/>
      </c>
    </row>
    <row r="1527" spans="1:29">
      <c r="A1527" s="109">
        <f>IF(编辑!A1527="","",编辑!A1527)</f>
        <v>140794</v>
      </c>
      <c r="B1527" s="109" t="str">
        <f>IF(编辑!B1527="","",编辑!B1527)</f>
        <v>通缉任务</v>
      </c>
      <c r="C1527" s="109">
        <f>IF(编辑!I1527="","",编辑!I1527)</f>
        <v>1430</v>
      </c>
      <c r="D1527" s="109">
        <f>IF(编辑!J1527="","",编辑!J1527)</f>
        <v>0</v>
      </c>
      <c r="E1527" s="109" t="str">
        <f>IF(编辑!K1527="","",编辑!K1527)</f>
        <v/>
      </c>
      <c r="F1527" s="109">
        <f>IF(编辑!L1527="","",编辑!L1527)</f>
        <v>3005</v>
      </c>
      <c r="G1527" s="109">
        <f>IF(编辑!N1527="","",编辑!N1527)</f>
        <v>1</v>
      </c>
      <c r="H1527" s="109">
        <f>IF(编辑!O1527="","",编辑!O1527)</f>
        <v>1</v>
      </c>
      <c r="I1527" s="109">
        <f>IF(编辑!P1527="","",编辑!P1527)</f>
        <v>100</v>
      </c>
      <c r="J1527" s="109">
        <f>IF(编辑!Q1527="","",编辑!Q1527)</f>
        <v>3105</v>
      </c>
      <c r="K1527" s="109">
        <f>IF(编辑!S1527="","",编辑!S1527)</f>
        <v>1</v>
      </c>
      <c r="L1527" s="109">
        <f>IF(编辑!T1527="","",编辑!T1527)</f>
        <v>1</v>
      </c>
      <c r="M1527" s="109">
        <f>IF(编辑!U1527="","",编辑!U1527)</f>
        <v>100</v>
      </c>
      <c r="N1527" s="109">
        <f>IF(编辑!V1527="","",编辑!V1527)</f>
        <v>3405</v>
      </c>
      <c r="O1527" s="109">
        <f>IF(编辑!X1527="","",编辑!X1527)</f>
        <v>1</v>
      </c>
      <c r="P1527" s="109">
        <f>IF(编辑!Y1527="","",编辑!Y1527)</f>
        <v>1</v>
      </c>
      <c r="Q1527" s="109">
        <f>IF(编辑!Z1527="","",编辑!Z1527)</f>
        <v>100</v>
      </c>
      <c r="R1527" s="109" t="str">
        <f>IF(编辑!AA1527="","",编辑!AA1527)</f>
        <v/>
      </c>
      <c r="S1527" s="109" t="str">
        <f>IF(编辑!AC1527="","",编辑!AC1527)</f>
        <v/>
      </c>
      <c r="T1527" s="109" t="str">
        <f>IF(编辑!AD1527="","",编辑!AD1527)</f>
        <v/>
      </c>
      <c r="U1527" s="109" t="str">
        <f>IF(编辑!AE1527="","",编辑!AE1527)</f>
        <v/>
      </c>
      <c r="V1527" s="109" t="str">
        <f>IF(编辑!AF1527="","",编辑!AF1527)</f>
        <v/>
      </c>
      <c r="W1527" s="109" t="str">
        <f>IF(编辑!AH1527="","",编辑!AH1527)</f>
        <v/>
      </c>
      <c r="X1527" s="109" t="str">
        <f>IF(编辑!AI1527="","",编辑!AI1527)</f>
        <v/>
      </c>
      <c r="Y1527" s="109" t="str">
        <f>IF(编辑!AJ1527="","",编辑!AJ1527)</f>
        <v/>
      </c>
      <c r="Z1527" s="109" t="str">
        <f>IF(编辑!AK1527="","",编辑!AK1527)</f>
        <v/>
      </c>
      <c r="AA1527" s="109" t="str">
        <f>IF(编辑!AM1527="","",编辑!AM1527)</f>
        <v/>
      </c>
      <c r="AB1527" s="109" t="str">
        <f>IF(编辑!AN1527="","",编辑!AN1527)</f>
        <v/>
      </c>
      <c r="AC1527" s="111" t="str">
        <f>IF(编辑!AO1527="","",编辑!AO1527)</f>
        <v/>
      </c>
    </row>
    <row r="1528" spans="1:29">
      <c r="A1528" s="109">
        <f>IF(编辑!A1528="","",编辑!A1528)</f>
        <v>140795</v>
      </c>
      <c r="B1528" s="109" t="str">
        <f>IF(编辑!B1528="","",编辑!B1528)</f>
        <v>通缉任务</v>
      </c>
      <c r="C1528" s="109">
        <f>IF(编辑!I1528="","",编辑!I1528)</f>
        <v>1430</v>
      </c>
      <c r="D1528" s="109">
        <f>IF(编辑!J1528="","",编辑!J1528)</f>
        <v>0</v>
      </c>
      <c r="E1528" s="109" t="str">
        <f>IF(编辑!K1528="","",编辑!K1528)</f>
        <v/>
      </c>
      <c r="F1528" s="109">
        <f>IF(编辑!L1528="","",编辑!L1528)</f>
        <v>3005</v>
      </c>
      <c r="G1528" s="109">
        <f>IF(编辑!N1528="","",编辑!N1528)</f>
        <v>1</v>
      </c>
      <c r="H1528" s="109">
        <f>IF(编辑!O1528="","",编辑!O1528)</f>
        <v>1</v>
      </c>
      <c r="I1528" s="109">
        <f>IF(编辑!P1528="","",编辑!P1528)</f>
        <v>100</v>
      </c>
      <c r="J1528" s="109">
        <f>IF(编辑!Q1528="","",编辑!Q1528)</f>
        <v>3105</v>
      </c>
      <c r="K1528" s="109">
        <f>IF(编辑!S1528="","",编辑!S1528)</f>
        <v>1</v>
      </c>
      <c r="L1528" s="109">
        <f>IF(编辑!T1528="","",编辑!T1528)</f>
        <v>1</v>
      </c>
      <c r="M1528" s="109">
        <f>IF(编辑!U1528="","",编辑!U1528)</f>
        <v>100</v>
      </c>
      <c r="N1528" s="109">
        <f>IF(编辑!V1528="","",编辑!V1528)</f>
        <v>3405</v>
      </c>
      <c r="O1528" s="109">
        <f>IF(编辑!X1528="","",编辑!X1528)</f>
        <v>1</v>
      </c>
      <c r="P1528" s="109">
        <f>IF(编辑!Y1528="","",编辑!Y1528)</f>
        <v>1</v>
      </c>
      <c r="Q1528" s="109">
        <f>IF(编辑!Z1528="","",编辑!Z1528)</f>
        <v>100</v>
      </c>
      <c r="R1528" s="109" t="str">
        <f>IF(编辑!AA1528="","",编辑!AA1528)</f>
        <v/>
      </c>
      <c r="S1528" s="109" t="str">
        <f>IF(编辑!AC1528="","",编辑!AC1528)</f>
        <v/>
      </c>
      <c r="T1528" s="109" t="str">
        <f>IF(编辑!AD1528="","",编辑!AD1528)</f>
        <v/>
      </c>
      <c r="U1528" s="109" t="str">
        <f>IF(编辑!AE1528="","",编辑!AE1528)</f>
        <v/>
      </c>
      <c r="V1528" s="109" t="str">
        <f>IF(编辑!AF1528="","",编辑!AF1528)</f>
        <v/>
      </c>
      <c r="W1528" s="109" t="str">
        <f>IF(编辑!AH1528="","",编辑!AH1528)</f>
        <v/>
      </c>
      <c r="X1528" s="109" t="str">
        <f>IF(编辑!AI1528="","",编辑!AI1528)</f>
        <v/>
      </c>
      <c r="Y1528" s="109" t="str">
        <f>IF(编辑!AJ1528="","",编辑!AJ1528)</f>
        <v/>
      </c>
      <c r="Z1528" s="109" t="str">
        <f>IF(编辑!AK1528="","",编辑!AK1528)</f>
        <v/>
      </c>
      <c r="AA1528" s="109" t="str">
        <f>IF(编辑!AM1528="","",编辑!AM1528)</f>
        <v/>
      </c>
      <c r="AB1528" s="109" t="str">
        <f>IF(编辑!AN1528="","",编辑!AN1528)</f>
        <v/>
      </c>
      <c r="AC1528" s="111" t="str">
        <f>IF(编辑!AO1528="","",编辑!AO1528)</f>
        <v/>
      </c>
    </row>
    <row r="1529" spans="1:29">
      <c r="A1529" s="109">
        <f>IF(编辑!A1529="","",编辑!A1529)</f>
        <v>140796</v>
      </c>
      <c r="B1529" s="109" t="str">
        <f>IF(编辑!B1529="","",编辑!B1529)</f>
        <v>通缉任务</v>
      </c>
      <c r="C1529" s="109">
        <f>IF(编辑!I1529="","",编辑!I1529)</f>
        <v>1800</v>
      </c>
      <c r="D1529" s="109">
        <f>IF(编辑!J1529="","",编辑!J1529)</f>
        <v>0</v>
      </c>
      <c r="E1529" s="109" t="str">
        <f>IF(编辑!K1529="","",编辑!K1529)</f>
        <v/>
      </c>
      <c r="F1529" s="109">
        <f>IF(编辑!L1529="","",编辑!L1529)</f>
        <v>3005</v>
      </c>
      <c r="G1529" s="109">
        <f>IF(编辑!N1529="","",编辑!N1529)</f>
        <v>1</v>
      </c>
      <c r="H1529" s="109">
        <f>IF(编辑!O1529="","",编辑!O1529)</f>
        <v>1</v>
      </c>
      <c r="I1529" s="109">
        <f>IF(编辑!P1529="","",编辑!P1529)</f>
        <v>100</v>
      </c>
      <c r="J1529" s="109">
        <f>IF(编辑!Q1529="","",编辑!Q1529)</f>
        <v>3105</v>
      </c>
      <c r="K1529" s="109">
        <f>IF(编辑!S1529="","",编辑!S1529)</f>
        <v>1</v>
      </c>
      <c r="L1529" s="109">
        <f>IF(编辑!T1529="","",编辑!T1529)</f>
        <v>1</v>
      </c>
      <c r="M1529" s="109">
        <f>IF(编辑!U1529="","",编辑!U1529)</f>
        <v>100</v>
      </c>
      <c r="N1529" s="109">
        <f>IF(编辑!V1529="","",编辑!V1529)</f>
        <v>3405</v>
      </c>
      <c r="O1529" s="109">
        <f>IF(编辑!X1529="","",编辑!X1529)</f>
        <v>1</v>
      </c>
      <c r="P1529" s="109">
        <f>IF(编辑!Y1529="","",编辑!Y1529)</f>
        <v>1</v>
      </c>
      <c r="Q1529" s="109">
        <f>IF(编辑!Z1529="","",编辑!Z1529)</f>
        <v>100</v>
      </c>
      <c r="R1529" s="109" t="str">
        <f>IF(编辑!AA1529="","",编辑!AA1529)</f>
        <v/>
      </c>
      <c r="S1529" s="109" t="str">
        <f>IF(编辑!AC1529="","",编辑!AC1529)</f>
        <v/>
      </c>
      <c r="T1529" s="109" t="str">
        <f>IF(编辑!AD1529="","",编辑!AD1529)</f>
        <v/>
      </c>
      <c r="U1529" s="109" t="str">
        <f>IF(编辑!AE1529="","",编辑!AE1529)</f>
        <v/>
      </c>
      <c r="V1529" s="109" t="str">
        <f>IF(编辑!AF1529="","",编辑!AF1529)</f>
        <v/>
      </c>
      <c r="W1529" s="109" t="str">
        <f>IF(编辑!AH1529="","",编辑!AH1529)</f>
        <v/>
      </c>
      <c r="X1529" s="109" t="str">
        <f>IF(编辑!AI1529="","",编辑!AI1529)</f>
        <v/>
      </c>
      <c r="Y1529" s="109" t="str">
        <f>IF(编辑!AJ1529="","",编辑!AJ1529)</f>
        <v/>
      </c>
      <c r="Z1529" s="109" t="str">
        <f>IF(编辑!AK1529="","",编辑!AK1529)</f>
        <v/>
      </c>
      <c r="AA1529" s="109" t="str">
        <f>IF(编辑!AM1529="","",编辑!AM1529)</f>
        <v/>
      </c>
      <c r="AB1529" s="109" t="str">
        <f>IF(编辑!AN1529="","",编辑!AN1529)</f>
        <v/>
      </c>
      <c r="AC1529" s="111" t="str">
        <f>IF(编辑!AO1529="","",编辑!AO1529)</f>
        <v/>
      </c>
    </row>
    <row r="1530" spans="1:29">
      <c r="A1530" s="109">
        <f>IF(编辑!A1530="","",编辑!A1530)</f>
        <v>140797</v>
      </c>
      <c r="B1530" s="109" t="str">
        <f>IF(编辑!B1530="","",编辑!B1530)</f>
        <v>通缉任务</v>
      </c>
      <c r="C1530" s="109">
        <f>IF(编辑!I1530="","",编辑!I1530)</f>
        <v>1800</v>
      </c>
      <c r="D1530" s="109">
        <f>IF(编辑!J1530="","",编辑!J1530)</f>
        <v>0</v>
      </c>
      <c r="E1530" s="109" t="str">
        <f>IF(编辑!K1530="","",编辑!K1530)</f>
        <v/>
      </c>
      <c r="F1530" s="109">
        <f>IF(编辑!L1530="","",编辑!L1530)</f>
        <v>3005</v>
      </c>
      <c r="G1530" s="109">
        <f>IF(编辑!N1530="","",编辑!N1530)</f>
        <v>1</v>
      </c>
      <c r="H1530" s="109">
        <f>IF(编辑!O1530="","",编辑!O1530)</f>
        <v>1</v>
      </c>
      <c r="I1530" s="109">
        <f>IF(编辑!P1530="","",编辑!P1530)</f>
        <v>100</v>
      </c>
      <c r="J1530" s="109">
        <f>IF(编辑!Q1530="","",编辑!Q1530)</f>
        <v>3105</v>
      </c>
      <c r="K1530" s="109">
        <f>IF(编辑!S1530="","",编辑!S1530)</f>
        <v>1</v>
      </c>
      <c r="L1530" s="109">
        <f>IF(编辑!T1530="","",编辑!T1530)</f>
        <v>1</v>
      </c>
      <c r="M1530" s="109">
        <f>IF(编辑!U1530="","",编辑!U1530)</f>
        <v>100</v>
      </c>
      <c r="N1530" s="109">
        <f>IF(编辑!V1530="","",编辑!V1530)</f>
        <v>3405</v>
      </c>
      <c r="O1530" s="109">
        <f>IF(编辑!X1530="","",编辑!X1530)</f>
        <v>1</v>
      </c>
      <c r="P1530" s="109">
        <f>IF(编辑!Y1530="","",编辑!Y1530)</f>
        <v>1</v>
      </c>
      <c r="Q1530" s="109">
        <f>IF(编辑!Z1530="","",编辑!Z1530)</f>
        <v>100</v>
      </c>
      <c r="R1530" s="109" t="str">
        <f>IF(编辑!AA1530="","",编辑!AA1530)</f>
        <v/>
      </c>
      <c r="S1530" s="109" t="str">
        <f>IF(编辑!AC1530="","",编辑!AC1530)</f>
        <v/>
      </c>
      <c r="T1530" s="109" t="str">
        <f>IF(编辑!AD1530="","",编辑!AD1530)</f>
        <v/>
      </c>
      <c r="U1530" s="109" t="str">
        <f>IF(编辑!AE1530="","",编辑!AE1530)</f>
        <v/>
      </c>
      <c r="V1530" s="109" t="str">
        <f>IF(编辑!AF1530="","",编辑!AF1530)</f>
        <v/>
      </c>
      <c r="W1530" s="109" t="str">
        <f>IF(编辑!AH1530="","",编辑!AH1530)</f>
        <v/>
      </c>
      <c r="X1530" s="109" t="str">
        <f>IF(编辑!AI1530="","",编辑!AI1530)</f>
        <v/>
      </c>
      <c r="Y1530" s="109" t="str">
        <f>IF(编辑!AJ1530="","",编辑!AJ1530)</f>
        <v/>
      </c>
      <c r="Z1530" s="109" t="str">
        <f>IF(编辑!AK1530="","",编辑!AK1530)</f>
        <v/>
      </c>
      <c r="AA1530" s="109" t="str">
        <f>IF(编辑!AM1530="","",编辑!AM1530)</f>
        <v/>
      </c>
      <c r="AB1530" s="109" t="str">
        <f>IF(编辑!AN1530="","",编辑!AN1530)</f>
        <v/>
      </c>
      <c r="AC1530" s="111" t="str">
        <f>IF(编辑!AO1530="","",编辑!AO1530)</f>
        <v/>
      </c>
    </row>
    <row r="1531" spans="1:29">
      <c r="A1531" s="109">
        <f>IF(编辑!A1531="","",编辑!A1531)</f>
        <v>140798</v>
      </c>
      <c r="B1531" s="109" t="str">
        <f>IF(编辑!B1531="","",编辑!B1531)</f>
        <v>通缉任务</v>
      </c>
      <c r="C1531" s="109">
        <f>IF(编辑!I1531="","",编辑!I1531)</f>
        <v>1800</v>
      </c>
      <c r="D1531" s="109">
        <f>IF(编辑!J1531="","",编辑!J1531)</f>
        <v>0</v>
      </c>
      <c r="E1531" s="109" t="str">
        <f>IF(编辑!K1531="","",编辑!K1531)</f>
        <v/>
      </c>
      <c r="F1531" s="109">
        <f>IF(编辑!L1531="","",编辑!L1531)</f>
        <v>3005</v>
      </c>
      <c r="G1531" s="109">
        <f>IF(编辑!N1531="","",编辑!N1531)</f>
        <v>1</v>
      </c>
      <c r="H1531" s="109">
        <f>IF(编辑!O1531="","",编辑!O1531)</f>
        <v>1</v>
      </c>
      <c r="I1531" s="109">
        <f>IF(编辑!P1531="","",编辑!P1531)</f>
        <v>100</v>
      </c>
      <c r="J1531" s="109">
        <f>IF(编辑!Q1531="","",编辑!Q1531)</f>
        <v>3105</v>
      </c>
      <c r="K1531" s="109">
        <f>IF(编辑!S1531="","",编辑!S1531)</f>
        <v>1</v>
      </c>
      <c r="L1531" s="109">
        <f>IF(编辑!T1531="","",编辑!T1531)</f>
        <v>1</v>
      </c>
      <c r="M1531" s="109">
        <f>IF(编辑!U1531="","",编辑!U1531)</f>
        <v>100</v>
      </c>
      <c r="N1531" s="109">
        <f>IF(编辑!V1531="","",编辑!V1531)</f>
        <v>3405</v>
      </c>
      <c r="O1531" s="109">
        <f>IF(编辑!X1531="","",编辑!X1531)</f>
        <v>1</v>
      </c>
      <c r="P1531" s="109">
        <f>IF(编辑!Y1531="","",编辑!Y1531)</f>
        <v>1</v>
      </c>
      <c r="Q1531" s="109">
        <f>IF(编辑!Z1531="","",编辑!Z1531)</f>
        <v>100</v>
      </c>
      <c r="R1531" s="109" t="str">
        <f>IF(编辑!AA1531="","",编辑!AA1531)</f>
        <v/>
      </c>
      <c r="S1531" s="109" t="str">
        <f>IF(编辑!AC1531="","",编辑!AC1531)</f>
        <v/>
      </c>
      <c r="T1531" s="109" t="str">
        <f>IF(编辑!AD1531="","",编辑!AD1531)</f>
        <v/>
      </c>
      <c r="U1531" s="109" t="str">
        <f>IF(编辑!AE1531="","",编辑!AE1531)</f>
        <v/>
      </c>
      <c r="V1531" s="109" t="str">
        <f>IF(编辑!AF1531="","",编辑!AF1531)</f>
        <v/>
      </c>
      <c r="W1531" s="109" t="str">
        <f>IF(编辑!AH1531="","",编辑!AH1531)</f>
        <v/>
      </c>
      <c r="X1531" s="109" t="str">
        <f>IF(编辑!AI1531="","",编辑!AI1531)</f>
        <v/>
      </c>
      <c r="Y1531" s="109" t="str">
        <f>IF(编辑!AJ1531="","",编辑!AJ1531)</f>
        <v/>
      </c>
      <c r="Z1531" s="109" t="str">
        <f>IF(编辑!AK1531="","",编辑!AK1531)</f>
        <v/>
      </c>
      <c r="AA1531" s="109" t="str">
        <f>IF(编辑!AM1531="","",编辑!AM1531)</f>
        <v/>
      </c>
      <c r="AB1531" s="109" t="str">
        <f>IF(编辑!AN1531="","",编辑!AN1531)</f>
        <v/>
      </c>
      <c r="AC1531" s="111" t="str">
        <f>IF(编辑!AO1531="","",编辑!AO1531)</f>
        <v/>
      </c>
    </row>
    <row r="1532" spans="1:29">
      <c r="A1532" s="109">
        <f>IF(编辑!A1532="","",编辑!A1532)</f>
        <v>140799</v>
      </c>
      <c r="B1532" s="109" t="str">
        <f>IF(编辑!B1532="","",编辑!B1532)</f>
        <v>通缉任务</v>
      </c>
      <c r="C1532" s="109">
        <f>IF(编辑!I1532="","",编辑!I1532)</f>
        <v>1800</v>
      </c>
      <c r="D1532" s="109">
        <f>IF(编辑!J1532="","",编辑!J1532)</f>
        <v>0</v>
      </c>
      <c r="E1532" s="109" t="str">
        <f>IF(编辑!K1532="","",编辑!K1532)</f>
        <v/>
      </c>
      <c r="F1532" s="109">
        <f>IF(编辑!L1532="","",编辑!L1532)</f>
        <v>3005</v>
      </c>
      <c r="G1532" s="109">
        <f>IF(编辑!N1532="","",编辑!N1532)</f>
        <v>1</v>
      </c>
      <c r="H1532" s="109">
        <f>IF(编辑!O1532="","",编辑!O1532)</f>
        <v>1</v>
      </c>
      <c r="I1532" s="109">
        <f>IF(编辑!P1532="","",编辑!P1532)</f>
        <v>100</v>
      </c>
      <c r="J1532" s="109">
        <f>IF(编辑!Q1532="","",编辑!Q1532)</f>
        <v>3105</v>
      </c>
      <c r="K1532" s="109">
        <f>IF(编辑!S1532="","",编辑!S1532)</f>
        <v>1</v>
      </c>
      <c r="L1532" s="109">
        <f>IF(编辑!T1532="","",编辑!T1532)</f>
        <v>1</v>
      </c>
      <c r="M1532" s="109">
        <f>IF(编辑!U1532="","",编辑!U1532)</f>
        <v>100</v>
      </c>
      <c r="N1532" s="109">
        <f>IF(编辑!V1532="","",编辑!V1532)</f>
        <v>3405</v>
      </c>
      <c r="O1532" s="109">
        <f>IF(编辑!X1532="","",编辑!X1532)</f>
        <v>1</v>
      </c>
      <c r="P1532" s="109">
        <f>IF(编辑!Y1532="","",编辑!Y1532)</f>
        <v>1</v>
      </c>
      <c r="Q1532" s="109">
        <f>IF(编辑!Z1532="","",编辑!Z1532)</f>
        <v>100</v>
      </c>
      <c r="R1532" s="109" t="str">
        <f>IF(编辑!AA1532="","",编辑!AA1532)</f>
        <v/>
      </c>
      <c r="S1532" s="109" t="str">
        <f>IF(编辑!AC1532="","",编辑!AC1532)</f>
        <v/>
      </c>
      <c r="T1532" s="109" t="str">
        <f>IF(编辑!AD1532="","",编辑!AD1532)</f>
        <v/>
      </c>
      <c r="U1532" s="109" t="str">
        <f>IF(编辑!AE1532="","",编辑!AE1532)</f>
        <v/>
      </c>
      <c r="V1532" s="109" t="str">
        <f>IF(编辑!AF1532="","",编辑!AF1532)</f>
        <v/>
      </c>
      <c r="W1532" s="109" t="str">
        <f>IF(编辑!AH1532="","",编辑!AH1532)</f>
        <v/>
      </c>
      <c r="X1532" s="109" t="str">
        <f>IF(编辑!AI1532="","",编辑!AI1532)</f>
        <v/>
      </c>
      <c r="Y1532" s="109" t="str">
        <f>IF(编辑!AJ1532="","",编辑!AJ1532)</f>
        <v/>
      </c>
      <c r="Z1532" s="109" t="str">
        <f>IF(编辑!AK1532="","",编辑!AK1532)</f>
        <v/>
      </c>
      <c r="AA1532" s="109" t="str">
        <f>IF(编辑!AM1532="","",编辑!AM1532)</f>
        <v/>
      </c>
      <c r="AB1532" s="109" t="str">
        <f>IF(编辑!AN1532="","",编辑!AN1532)</f>
        <v/>
      </c>
      <c r="AC1532" s="111" t="str">
        <f>IF(编辑!AO1532="","",编辑!AO1532)</f>
        <v/>
      </c>
    </row>
    <row r="1533" spans="1:29">
      <c r="A1533" s="109">
        <f>IF(编辑!A1533="","",编辑!A1533)</f>
        <v>140800</v>
      </c>
      <c r="B1533" s="109" t="str">
        <f>IF(编辑!B1533="","",编辑!B1533)</f>
        <v>通缉任务</v>
      </c>
      <c r="C1533" s="109">
        <f>IF(编辑!I1533="","",编辑!I1533)</f>
        <v>1800</v>
      </c>
      <c r="D1533" s="109">
        <f>IF(编辑!J1533="","",编辑!J1533)</f>
        <v>0</v>
      </c>
      <c r="E1533" s="109" t="str">
        <f>IF(编辑!K1533="","",编辑!K1533)</f>
        <v/>
      </c>
      <c r="F1533" s="109">
        <f>IF(编辑!L1533="","",编辑!L1533)</f>
        <v>3005</v>
      </c>
      <c r="G1533" s="109">
        <f>IF(编辑!N1533="","",编辑!N1533)</f>
        <v>1</v>
      </c>
      <c r="H1533" s="109">
        <f>IF(编辑!O1533="","",编辑!O1533)</f>
        <v>1</v>
      </c>
      <c r="I1533" s="109">
        <f>IF(编辑!P1533="","",编辑!P1533)</f>
        <v>100</v>
      </c>
      <c r="J1533" s="109">
        <f>IF(编辑!Q1533="","",编辑!Q1533)</f>
        <v>3105</v>
      </c>
      <c r="K1533" s="109">
        <f>IF(编辑!S1533="","",编辑!S1533)</f>
        <v>1</v>
      </c>
      <c r="L1533" s="109">
        <f>IF(编辑!T1533="","",编辑!T1533)</f>
        <v>1</v>
      </c>
      <c r="M1533" s="109">
        <f>IF(编辑!U1533="","",编辑!U1533)</f>
        <v>100</v>
      </c>
      <c r="N1533" s="109">
        <f>IF(编辑!V1533="","",编辑!V1533)</f>
        <v>3405</v>
      </c>
      <c r="O1533" s="109">
        <f>IF(编辑!X1533="","",编辑!X1533)</f>
        <v>1</v>
      </c>
      <c r="P1533" s="109">
        <f>IF(编辑!Y1533="","",编辑!Y1533)</f>
        <v>1</v>
      </c>
      <c r="Q1533" s="109">
        <f>IF(编辑!Z1533="","",编辑!Z1533)</f>
        <v>100</v>
      </c>
      <c r="R1533" s="109" t="str">
        <f>IF(编辑!AA1533="","",编辑!AA1533)</f>
        <v/>
      </c>
      <c r="S1533" s="109" t="str">
        <f>IF(编辑!AC1533="","",编辑!AC1533)</f>
        <v/>
      </c>
      <c r="T1533" s="109" t="str">
        <f>IF(编辑!AD1533="","",编辑!AD1533)</f>
        <v/>
      </c>
      <c r="U1533" s="109" t="str">
        <f>IF(编辑!AE1533="","",编辑!AE1533)</f>
        <v/>
      </c>
      <c r="V1533" s="109" t="str">
        <f>IF(编辑!AF1533="","",编辑!AF1533)</f>
        <v/>
      </c>
      <c r="W1533" s="109" t="str">
        <f>IF(编辑!AH1533="","",编辑!AH1533)</f>
        <v/>
      </c>
      <c r="X1533" s="109" t="str">
        <f>IF(编辑!AI1533="","",编辑!AI1533)</f>
        <v/>
      </c>
      <c r="Y1533" s="109" t="str">
        <f>IF(编辑!AJ1533="","",编辑!AJ1533)</f>
        <v/>
      </c>
      <c r="Z1533" s="109" t="str">
        <f>IF(编辑!AK1533="","",编辑!AK1533)</f>
        <v/>
      </c>
      <c r="AA1533" s="109" t="str">
        <f>IF(编辑!AM1533="","",编辑!AM1533)</f>
        <v/>
      </c>
      <c r="AB1533" s="109" t="str">
        <f>IF(编辑!AN1533="","",编辑!AN1533)</f>
        <v/>
      </c>
      <c r="AC1533" s="111" t="str">
        <f>IF(编辑!AO1533="","",编辑!AO1533)</f>
        <v/>
      </c>
    </row>
    <row r="1534" spans="1:29">
      <c r="A1534" s="109">
        <f>IF(编辑!A1534="","",编辑!A1534)</f>
        <v>140801</v>
      </c>
      <c r="B1534" s="109" t="str">
        <f>IF(编辑!B1534="","",编辑!B1534)</f>
        <v>通缉任务</v>
      </c>
      <c r="C1534" s="109">
        <f>IF(编辑!I1534="","",编辑!I1534)</f>
        <v>1800</v>
      </c>
      <c r="D1534" s="109">
        <f>IF(编辑!J1534="","",编辑!J1534)</f>
        <v>0</v>
      </c>
      <c r="E1534" s="109" t="str">
        <f>IF(编辑!K1534="","",编辑!K1534)</f>
        <v/>
      </c>
      <c r="F1534" s="109">
        <f>IF(编辑!L1534="","",编辑!L1534)</f>
        <v>3005</v>
      </c>
      <c r="G1534" s="109">
        <f>IF(编辑!N1534="","",编辑!N1534)</f>
        <v>1</v>
      </c>
      <c r="H1534" s="109">
        <f>IF(编辑!O1534="","",编辑!O1534)</f>
        <v>1</v>
      </c>
      <c r="I1534" s="109">
        <f>IF(编辑!P1534="","",编辑!P1534)</f>
        <v>100</v>
      </c>
      <c r="J1534" s="109">
        <f>IF(编辑!Q1534="","",编辑!Q1534)</f>
        <v>3105</v>
      </c>
      <c r="K1534" s="109">
        <f>IF(编辑!S1534="","",编辑!S1534)</f>
        <v>1</v>
      </c>
      <c r="L1534" s="109">
        <f>IF(编辑!T1534="","",编辑!T1534)</f>
        <v>1</v>
      </c>
      <c r="M1534" s="109">
        <f>IF(编辑!U1534="","",编辑!U1534)</f>
        <v>100</v>
      </c>
      <c r="N1534" s="109">
        <f>IF(编辑!V1534="","",编辑!V1534)</f>
        <v>3405</v>
      </c>
      <c r="O1534" s="109">
        <f>IF(编辑!X1534="","",编辑!X1534)</f>
        <v>1</v>
      </c>
      <c r="P1534" s="109">
        <f>IF(编辑!Y1534="","",编辑!Y1534)</f>
        <v>1</v>
      </c>
      <c r="Q1534" s="109">
        <f>IF(编辑!Z1534="","",编辑!Z1534)</f>
        <v>100</v>
      </c>
      <c r="R1534" s="109" t="str">
        <f>IF(编辑!AA1534="","",编辑!AA1534)</f>
        <v/>
      </c>
      <c r="S1534" s="109" t="str">
        <f>IF(编辑!AC1534="","",编辑!AC1534)</f>
        <v/>
      </c>
      <c r="T1534" s="109" t="str">
        <f>IF(编辑!AD1534="","",编辑!AD1534)</f>
        <v/>
      </c>
      <c r="U1534" s="109" t="str">
        <f>IF(编辑!AE1534="","",编辑!AE1534)</f>
        <v/>
      </c>
      <c r="V1534" s="109" t="str">
        <f>IF(编辑!AF1534="","",编辑!AF1534)</f>
        <v/>
      </c>
      <c r="W1534" s="109" t="str">
        <f>IF(编辑!AH1534="","",编辑!AH1534)</f>
        <v/>
      </c>
      <c r="X1534" s="109" t="str">
        <f>IF(编辑!AI1534="","",编辑!AI1534)</f>
        <v/>
      </c>
      <c r="Y1534" s="109" t="str">
        <f>IF(编辑!AJ1534="","",编辑!AJ1534)</f>
        <v/>
      </c>
      <c r="Z1534" s="109" t="str">
        <f>IF(编辑!AK1534="","",编辑!AK1534)</f>
        <v/>
      </c>
      <c r="AA1534" s="109" t="str">
        <f>IF(编辑!AM1534="","",编辑!AM1534)</f>
        <v/>
      </c>
      <c r="AB1534" s="109" t="str">
        <f>IF(编辑!AN1534="","",编辑!AN1534)</f>
        <v/>
      </c>
      <c r="AC1534" s="111" t="str">
        <f>IF(编辑!AO1534="","",编辑!AO1534)</f>
        <v/>
      </c>
    </row>
    <row r="1535" spans="1:29">
      <c r="A1535" s="109">
        <f>IF(编辑!A1535="","",编辑!A1535)</f>
        <v>140802</v>
      </c>
      <c r="B1535" s="109" t="str">
        <f>IF(编辑!B1535="","",编辑!B1535)</f>
        <v>通缉任务</v>
      </c>
      <c r="C1535" s="109">
        <f>IF(编辑!I1535="","",编辑!I1535)</f>
        <v>1800</v>
      </c>
      <c r="D1535" s="109">
        <f>IF(编辑!J1535="","",编辑!J1535)</f>
        <v>0</v>
      </c>
      <c r="E1535" s="109" t="str">
        <f>IF(编辑!K1535="","",编辑!K1535)</f>
        <v/>
      </c>
      <c r="F1535" s="109">
        <f>IF(编辑!L1535="","",编辑!L1535)</f>
        <v>3005</v>
      </c>
      <c r="G1535" s="109">
        <f>IF(编辑!N1535="","",编辑!N1535)</f>
        <v>1</v>
      </c>
      <c r="H1535" s="109">
        <f>IF(编辑!O1535="","",编辑!O1535)</f>
        <v>1</v>
      </c>
      <c r="I1535" s="109">
        <f>IF(编辑!P1535="","",编辑!P1535)</f>
        <v>100</v>
      </c>
      <c r="J1535" s="109">
        <f>IF(编辑!Q1535="","",编辑!Q1535)</f>
        <v>3105</v>
      </c>
      <c r="K1535" s="109">
        <f>IF(编辑!S1535="","",编辑!S1535)</f>
        <v>1</v>
      </c>
      <c r="L1535" s="109">
        <f>IF(编辑!T1535="","",编辑!T1535)</f>
        <v>1</v>
      </c>
      <c r="M1535" s="109">
        <f>IF(编辑!U1535="","",编辑!U1535)</f>
        <v>100</v>
      </c>
      <c r="N1535" s="109">
        <f>IF(编辑!V1535="","",编辑!V1535)</f>
        <v>3405</v>
      </c>
      <c r="O1535" s="109">
        <f>IF(编辑!X1535="","",编辑!X1535)</f>
        <v>1</v>
      </c>
      <c r="P1535" s="109">
        <f>IF(编辑!Y1535="","",编辑!Y1535)</f>
        <v>1</v>
      </c>
      <c r="Q1535" s="109">
        <f>IF(编辑!Z1535="","",编辑!Z1535)</f>
        <v>100</v>
      </c>
      <c r="R1535" s="109" t="str">
        <f>IF(编辑!AA1535="","",编辑!AA1535)</f>
        <v/>
      </c>
      <c r="S1535" s="109" t="str">
        <f>IF(编辑!AC1535="","",编辑!AC1535)</f>
        <v/>
      </c>
      <c r="T1535" s="109" t="str">
        <f>IF(编辑!AD1535="","",编辑!AD1535)</f>
        <v/>
      </c>
      <c r="U1535" s="109" t="str">
        <f>IF(编辑!AE1535="","",编辑!AE1535)</f>
        <v/>
      </c>
      <c r="V1535" s="109" t="str">
        <f>IF(编辑!AF1535="","",编辑!AF1535)</f>
        <v/>
      </c>
      <c r="W1535" s="109" t="str">
        <f>IF(编辑!AH1535="","",编辑!AH1535)</f>
        <v/>
      </c>
      <c r="X1535" s="109" t="str">
        <f>IF(编辑!AI1535="","",编辑!AI1535)</f>
        <v/>
      </c>
      <c r="Y1535" s="109" t="str">
        <f>IF(编辑!AJ1535="","",编辑!AJ1535)</f>
        <v/>
      </c>
      <c r="Z1535" s="109" t="str">
        <f>IF(编辑!AK1535="","",编辑!AK1535)</f>
        <v/>
      </c>
      <c r="AA1535" s="109" t="str">
        <f>IF(编辑!AM1535="","",编辑!AM1535)</f>
        <v/>
      </c>
      <c r="AB1535" s="109" t="str">
        <f>IF(编辑!AN1535="","",编辑!AN1535)</f>
        <v/>
      </c>
      <c r="AC1535" s="111" t="str">
        <f>IF(编辑!AO1535="","",编辑!AO1535)</f>
        <v/>
      </c>
    </row>
    <row r="1536" spans="1:29">
      <c r="A1536" s="109">
        <f>IF(编辑!A1536="","",编辑!A1536)</f>
        <v>140803</v>
      </c>
      <c r="B1536" s="109" t="str">
        <f>IF(编辑!B1536="","",编辑!B1536)</f>
        <v>通缉任务</v>
      </c>
      <c r="C1536" s="109">
        <f>IF(编辑!I1536="","",编辑!I1536)</f>
        <v>1800</v>
      </c>
      <c r="D1536" s="109">
        <f>IF(编辑!J1536="","",编辑!J1536)</f>
        <v>0</v>
      </c>
      <c r="E1536" s="109" t="str">
        <f>IF(编辑!K1536="","",编辑!K1536)</f>
        <v/>
      </c>
      <c r="F1536" s="109">
        <f>IF(编辑!L1536="","",编辑!L1536)</f>
        <v>3005</v>
      </c>
      <c r="G1536" s="109">
        <f>IF(编辑!N1536="","",编辑!N1536)</f>
        <v>1</v>
      </c>
      <c r="H1536" s="109">
        <f>IF(编辑!O1536="","",编辑!O1536)</f>
        <v>1</v>
      </c>
      <c r="I1536" s="109">
        <f>IF(编辑!P1536="","",编辑!P1536)</f>
        <v>100</v>
      </c>
      <c r="J1536" s="109">
        <f>IF(编辑!Q1536="","",编辑!Q1536)</f>
        <v>3105</v>
      </c>
      <c r="K1536" s="109">
        <f>IF(编辑!S1536="","",编辑!S1536)</f>
        <v>1</v>
      </c>
      <c r="L1536" s="109">
        <f>IF(编辑!T1536="","",编辑!T1536)</f>
        <v>1</v>
      </c>
      <c r="M1536" s="109">
        <f>IF(编辑!U1536="","",编辑!U1536)</f>
        <v>100</v>
      </c>
      <c r="N1536" s="109">
        <f>IF(编辑!V1536="","",编辑!V1536)</f>
        <v>3405</v>
      </c>
      <c r="O1536" s="109">
        <f>IF(编辑!X1536="","",编辑!X1536)</f>
        <v>1</v>
      </c>
      <c r="P1536" s="109">
        <f>IF(编辑!Y1536="","",编辑!Y1536)</f>
        <v>1</v>
      </c>
      <c r="Q1536" s="109">
        <f>IF(编辑!Z1536="","",编辑!Z1536)</f>
        <v>100</v>
      </c>
      <c r="R1536" s="109" t="str">
        <f>IF(编辑!AA1536="","",编辑!AA1536)</f>
        <v/>
      </c>
      <c r="S1536" s="109" t="str">
        <f>IF(编辑!AC1536="","",编辑!AC1536)</f>
        <v/>
      </c>
      <c r="T1536" s="109" t="str">
        <f>IF(编辑!AD1536="","",编辑!AD1536)</f>
        <v/>
      </c>
      <c r="U1536" s="109" t="str">
        <f>IF(编辑!AE1536="","",编辑!AE1536)</f>
        <v/>
      </c>
      <c r="V1536" s="109" t="str">
        <f>IF(编辑!AF1536="","",编辑!AF1536)</f>
        <v/>
      </c>
      <c r="W1536" s="109" t="str">
        <f>IF(编辑!AH1536="","",编辑!AH1536)</f>
        <v/>
      </c>
      <c r="X1536" s="109" t="str">
        <f>IF(编辑!AI1536="","",编辑!AI1536)</f>
        <v/>
      </c>
      <c r="Y1536" s="109" t="str">
        <f>IF(编辑!AJ1536="","",编辑!AJ1536)</f>
        <v/>
      </c>
      <c r="Z1536" s="109" t="str">
        <f>IF(编辑!AK1536="","",编辑!AK1536)</f>
        <v/>
      </c>
      <c r="AA1536" s="109" t="str">
        <f>IF(编辑!AM1536="","",编辑!AM1536)</f>
        <v/>
      </c>
      <c r="AB1536" s="109" t="str">
        <f>IF(编辑!AN1536="","",编辑!AN1536)</f>
        <v/>
      </c>
      <c r="AC1536" s="111" t="str">
        <f>IF(编辑!AO1536="","",编辑!AO1536)</f>
        <v/>
      </c>
    </row>
    <row r="1537" spans="1:29">
      <c r="A1537" s="109">
        <f>IF(编辑!A1537="","",编辑!A1537)</f>
        <v>140804</v>
      </c>
      <c r="B1537" s="109" t="str">
        <f>IF(编辑!B1537="","",编辑!B1537)</f>
        <v>通缉任务</v>
      </c>
      <c r="C1537" s="109">
        <f>IF(编辑!I1537="","",编辑!I1537)</f>
        <v>1800</v>
      </c>
      <c r="D1537" s="109">
        <f>IF(编辑!J1537="","",编辑!J1537)</f>
        <v>0</v>
      </c>
      <c r="E1537" s="109" t="str">
        <f>IF(编辑!K1537="","",编辑!K1537)</f>
        <v/>
      </c>
      <c r="F1537" s="109">
        <f>IF(编辑!L1537="","",编辑!L1537)</f>
        <v>3005</v>
      </c>
      <c r="G1537" s="109">
        <f>IF(编辑!N1537="","",编辑!N1537)</f>
        <v>1</v>
      </c>
      <c r="H1537" s="109">
        <f>IF(编辑!O1537="","",编辑!O1537)</f>
        <v>1</v>
      </c>
      <c r="I1537" s="109">
        <f>IF(编辑!P1537="","",编辑!P1537)</f>
        <v>100</v>
      </c>
      <c r="J1537" s="109">
        <f>IF(编辑!Q1537="","",编辑!Q1537)</f>
        <v>3105</v>
      </c>
      <c r="K1537" s="109">
        <f>IF(编辑!S1537="","",编辑!S1537)</f>
        <v>1</v>
      </c>
      <c r="L1537" s="109">
        <f>IF(编辑!T1537="","",编辑!T1537)</f>
        <v>1</v>
      </c>
      <c r="M1537" s="109">
        <f>IF(编辑!U1537="","",编辑!U1537)</f>
        <v>100</v>
      </c>
      <c r="N1537" s="109">
        <f>IF(编辑!V1537="","",编辑!V1537)</f>
        <v>3405</v>
      </c>
      <c r="O1537" s="109">
        <f>IF(编辑!X1537="","",编辑!X1537)</f>
        <v>1</v>
      </c>
      <c r="P1537" s="109">
        <f>IF(编辑!Y1537="","",编辑!Y1537)</f>
        <v>1</v>
      </c>
      <c r="Q1537" s="109">
        <f>IF(编辑!Z1537="","",编辑!Z1537)</f>
        <v>100</v>
      </c>
      <c r="R1537" s="109" t="str">
        <f>IF(编辑!AA1537="","",编辑!AA1537)</f>
        <v/>
      </c>
      <c r="S1537" s="109" t="str">
        <f>IF(编辑!AC1537="","",编辑!AC1537)</f>
        <v/>
      </c>
      <c r="T1537" s="109" t="str">
        <f>IF(编辑!AD1537="","",编辑!AD1537)</f>
        <v/>
      </c>
      <c r="U1537" s="109" t="str">
        <f>IF(编辑!AE1537="","",编辑!AE1537)</f>
        <v/>
      </c>
      <c r="V1537" s="109" t="str">
        <f>IF(编辑!AF1537="","",编辑!AF1537)</f>
        <v/>
      </c>
      <c r="W1537" s="109" t="str">
        <f>IF(编辑!AH1537="","",编辑!AH1537)</f>
        <v/>
      </c>
      <c r="X1537" s="109" t="str">
        <f>IF(编辑!AI1537="","",编辑!AI1537)</f>
        <v/>
      </c>
      <c r="Y1537" s="109" t="str">
        <f>IF(编辑!AJ1537="","",编辑!AJ1537)</f>
        <v/>
      </c>
      <c r="Z1537" s="109" t="str">
        <f>IF(编辑!AK1537="","",编辑!AK1537)</f>
        <v/>
      </c>
      <c r="AA1537" s="109" t="str">
        <f>IF(编辑!AM1537="","",编辑!AM1537)</f>
        <v/>
      </c>
      <c r="AB1537" s="109" t="str">
        <f>IF(编辑!AN1537="","",编辑!AN1537)</f>
        <v/>
      </c>
      <c r="AC1537" s="111" t="str">
        <f>IF(编辑!AO1537="","",编辑!AO1537)</f>
        <v/>
      </c>
    </row>
    <row r="1538" spans="1:29">
      <c r="A1538" s="109">
        <f>IF(编辑!A1538="","",编辑!A1538)</f>
        <v>140805</v>
      </c>
      <c r="B1538" s="109" t="str">
        <f>IF(编辑!B1538="","",编辑!B1538)</f>
        <v>通缉任务</v>
      </c>
      <c r="C1538" s="109">
        <f>IF(编辑!I1538="","",编辑!I1538)</f>
        <v>1800</v>
      </c>
      <c r="D1538" s="109">
        <f>IF(编辑!J1538="","",编辑!J1538)</f>
        <v>0</v>
      </c>
      <c r="E1538" s="109" t="str">
        <f>IF(编辑!K1538="","",编辑!K1538)</f>
        <v/>
      </c>
      <c r="F1538" s="109">
        <f>IF(编辑!L1538="","",编辑!L1538)</f>
        <v>3005</v>
      </c>
      <c r="G1538" s="109">
        <f>IF(编辑!N1538="","",编辑!N1538)</f>
        <v>1</v>
      </c>
      <c r="H1538" s="109">
        <f>IF(编辑!O1538="","",编辑!O1538)</f>
        <v>1</v>
      </c>
      <c r="I1538" s="109">
        <f>IF(编辑!P1538="","",编辑!P1538)</f>
        <v>100</v>
      </c>
      <c r="J1538" s="109">
        <f>IF(编辑!Q1538="","",编辑!Q1538)</f>
        <v>3105</v>
      </c>
      <c r="K1538" s="109">
        <f>IF(编辑!S1538="","",编辑!S1538)</f>
        <v>1</v>
      </c>
      <c r="L1538" s="109">
        <f>IF(编辑!T1538="","",编辑!T1538)</f>
        <v>1</v>
      </c>
      <c r="M1538" s="109">
        <f>IF(编辑!U1538="","",编辑!U1538)</f>
        <v>100</v>
      </c>
      <c r="N1538" s="109">
        <f>IF(编辑!V1538="","",编辑!V1538)</f>
        <v>3405</v>
      </c>
      <c r="O1538" s="109">
        <f>IF(编辑!X1538="","",编辑!X1538)</f>
        <v>1</v>
      </c>
      <c r="P1538" s="109">
        <f>IF(编辑!Y1538="","",编辑!Y1538)</f>
        <v>1</v>
      </c>
      <c r="Q1538" s="109">
        <f>IF(编辑!Z1538="","",编辑!Z1538)</f>
        <v>100</v>
      </c>
      <c r="R1538" s="109" t="str">
        <f>IF(编辑!AA1538="","",编辑!AA1538)</f>
        <v/>
      </c>
      <c r="S1538" s="109" t="str">
        <f>IF(编辑!AC1538="","",编辑!AC1538)</f>
        <v/>
      </c>
      <c r="T1538" s="109" t="str">
        <f>IF(编辑!AD1538="","",编辑!AD1538)</f>
        <v/>
      </c>
      <c r="U1538" s="109" t="str">
        <f>IF(编辑!AE1538="","",编辑!AE1538)</f>
        <v/>
      </c>
      <c r="V1538" s="109" t="str">
        <f>IF(编辑!AF1538="","",编辑!AF1538)</f>
        <v/>
      </c>
      <c r="W1538" s="109" t="str">
        <f>IF(编辑!AH1538="","",编辑!AH1538)</f>
        <v/>
      </c>
      <c r="X1538" s="109" t="str">
        <f>IF(编辑!AI1538="","",编辑!AI1538)</f>
        <v/>
      </c>
      <c r="Y1538" s="109" t="str">
        <f>IF(编辑!AJ1538="","",编辑!AJ1538)</f>
        <v/>
      </c>
      <c r="Z1538" s="109" t="str">
        <f>IF(编辑!AK1538="","",编辑!AK1538)</f>
        <v/>
      </c>
      <c r="AA1538" s="109" t="str">
        <f>IF(编辑!AM1538="","",编辑!AM1538)</f>
        <v/>
      </c>
      <c r="AB1538" s="109" t="str">
        <f>IF(编辑!AN1538="","",编辑!AN1538)</f>
        <v/>
      </c>
      <c r="AC1538" s="111" t="str">
        <f>IF(编辑!AO1538="","",编辑!AO1538)</f>
        <v/>
      </c>
    </row>
    <row r="1539" spans="1:29">
      <c r="A1539" s="109">
        <f>IF(编辑!A1539="","",编辑!A1539)</f>
        <v>140806</v>
      </c>
      <c r="B1539" s="109" t="str">
        <f>IF(编辑!B1539="","",编辑!B1539)</f>
        <v>通缉任务</v>
      </c>
      <c r="C1539" s="109">
        <f>IF(编辑!I1539="","",编辑!I1539)</f>
        <v>1800</v>
      </c>
      <c r="D1539" s="109">
        <f>IF(编辑!J1539="","",编辑!J1539)</f>
        <v>0</v>
      </c>
      <c r="E1539" s="109" t="str">
        <f>IF(编辑!K1539="","",编辑!K1539)</f>
        <v/>
      </c>
      <c r="F1539" s="109">
        <f>IF(编辑!L1539="","",编辑!L1539)</f>
        <v>3006</v>
      </c>
      <c r="G1539" s="109">
        <f>IF(编辑!N1539="","",编辑!N1539)</f>
        <v>1</v>
      </c>
      <c r="H1539" s="109">
        <f>IF(编辑!O1539="","",编辑!O1539)</f>
        <v>1</v>
      </c>
      <c r="I1539" s="109">
        <f>IF(编辑!P1539="","",编辑!P1539)</f>
        <v>50</v>
      </c>
      <c r="J1539" s="109">
        <f>IF(编辑!Q1539="","",编辑!Q1539)</f>
        <v>3106</v>
      </c>
      <c r="K1539" s="109">
        <f>IF(编辑!S1539="","",编辑!S1539)</f>
        <v>1</v>
      </c>
      <c r="L1539" s="109">
        <f>IF(编辑!T1539="","",编辑!T1539)</f>
        <v>1</v>
      </c>
      <c r="M1539" s="109">
        <f>IF(编辑!U1539="","",编辑!U1539)</f>
        <v>50</v>
      </c>
      <c r="N1539" s="109">
        <f>IF(编辑!V1539="","",编辑!V1539)</f>
        <v>3406</v>
      </c>
      <c r="O1539" s="109">
        <f>IF(编辑!X1539="","",编辑!X1539)</f>
        <v>1</v>
      </c>
      <c r="P1539" s="109">
        <f>IF(编辑!Y1539="","",编辑!Y1539)</f>
        <v>1</v>
      </c>
      <c r="Q1539" s="109">
        <f>IF(编辑!Z1539="","",编辑!Z1539)</f>
        <v>50</v>
      </c>
      <c r="R1539" s="109" t="str">
        <f>IF(编辑!AA1539="","",编辑!AA1539)</f>
        <v/>
      </c>
      <c r="S1539" s="109" t="str">
        <f>IF(编辑!AC1539="","",编辑!AC1539)</f>
        <v/>
      </c>
      <c r="T1539" s="109" t="str">
        <f>IF(编辑!AD1539="","",编辑!AD1539)</f>
        <v/>
      </c>
      <c r="U1539" s="109" t="str">
        <f>IF(编辑!AE1539="","",编辑!AE1539)</f>
        <v/>
      </c>
      <c r="V1539" s="109" t="str">
        <f>IF(编辑!AF1539="","",编辑!AF1539)</f>
        <v/>
      </c>
      <c r="W1539" s="109" t="str">
        <f>IF(编辑!AH1539="","",编辑!AH1539)</f>
        <v/>
      </c>
      <c r="X1539" s="109" t="str">
        <f>IF(编辑!AI1539="","",编辑!AI1539)</f>
        <v/>
      </c>
      <c r="Y1539" s="109" t="str">
        <f>IF(编辑!AJ1539="","",编辑!AJ1539)</f>
        <v/>
      </c>
      <c r="Z1539" s="109" t="str">
        <f>IF(编辑!AK1539="","",编辑!AK1539)</f>
        <v/>
      </c>
      <c r="AA1539" s="109" t="str">
        <f>IF(编辑!AM1539="","",编辑!AM1539)</f>
        <v/>
      </c>
      <c r="AB1539" s="109" t="str">
        <f>IF(编辑!AN1539="","",编辑!AN1539)</f>
        <v/>
      </c>
      <c r="AC1539" s="111" t="str">
        <f>IF(编辑!AO1539="","",编辑!AO1539)</f>
        <v/>
      </c>
    </row>
    <row r="1540" spans="1:29">
      <c r="A1540" s="109">
        <f>IF(编辑!A1540="","",编辑!A1540)</f>
        <v>140807</v>
      </c>
      <c r="B1540" s="109" t="str">
        <f>IF(编辑!B1540="","",编辑!B1540)</f>
        <v>通缉任务</v>
      </c>
      <c r="C1540" s="109">
        <f>IF(编辑!I1540="","",编辑!I1540)</f>
        <v>1800</v>
      </c>
      <c r="D1540" s="109">
        <f>IF(编辑!J1540="","",编辑!J1540)</f>
        <v>0</v>
      </c>
      <c r="E1540" s="109" t="str">
        <f>IF(编辑!K1540="","",编辑!K1540)</f>
        <v/>
      </c>
      <c r="F1540" s="109">
        <f>IF(编辑!L1540="","",编辑!L1540)</f>
        <v>3006</v>
      </c>
      <c r="G1540" s="109">
        <f>IF(编辑!N1540="","",编辑!N1540)</f>
        <v>1</v>
      </c>
      <c r="H1540" s="109">
        <f>IF(编辑!O1540="","",编辑!O1540)</f>
        <v>1</v>
      </c>
      <c r="I1540" s="109">
        <f>IF(编辑!P1540="","",编辑!P1540)</f>
        <v>50</v>
      </c>
      <c r="J1540" s="109">
        <f>IF(编辑!Q1540="","",编辑!Q1540)</f>
        <v>3106</v>
      </c>
      <c r="K1540" s="109">
        <f>IF(编辑!S1540="","",编辑!S1540)</f>
        <v>1</v>
      </c>
      <c r="L1540" s="109">
        <f>IF(编辑!T1540="","",编辑!T1540)</f>
        <v>1</v>
      </c>
      <c r="M1540" s="109">
        <f>IF(编辑!U1540="","",编辑!U1540)</f>
        <v>50</v>
      </c>
      <c r="N1540" s="109">
        <f>IF(编辑!V1540="","",编辑!V1540)</f>
        <v>3406</v>
      </c>
      <c r="O1540" s="109">
        <f>IF(编辑!X1540="","",编辑!X1540)</f>
        <v>1</v>
      </c>
      <c r="P1540" s="109">
        <f>IF(编辑!Y1540="","",编辑!Y1540)</f>
        <v>1</v>
      </c>
      <c r="Q1540" s="109">
        <f>IF(编辑!Z1540="","",编辑!Z1540)</f>
        <v>50</v>
      </c>
      <c r="R1540" s="109" t="str">
        <f>IF(编辑!AA1540="","",编辑!AA1540)</f>
        <v/>
      </c>
      <c r="S1540" s="109" t="str">
        <f>IF(编辑!AC1540="","",编辑!AC1540)</f>
        <v/>
      </c>
      <c r="T1540" s="109" t="str">
        <f>IF(编辑!AD1540="","",编辑!AD1540)</f>
        <v/>
      </c>
      <c r="U1540" s="109" t="str">
        <f>IF(编辑!AE1540="","",编辑!AE1540)</f>
        <v/>
      </c>
      <c r="V1540" s="109" t="str">
        <f>IF(编辑!AF1540="","",编辑!AF1540)</f>
        <v/>
      </c>
      <c r="W1540" s="109" t="str">
        <f>IF(编辑!AH1540="","",编辑!AH1540)</f>
        <v/>
      </c>
      <c r="X1540" s="109" t="str">
        <f>IF(编辑!AI1540="","",编辑!AI1540)</f>
        <v/>
      </c>
      <c r="Y1540" s="109" t="str">
        <f>IF(编辑!AJ1540="","",编辑!AJ1540)</f>
        <v/>
      </c>
      <c r="Z1540" s="109" t="str">
        <f>IF(编辑!AK1540="","",编辑!AK1540)</f>
        <v/>
      </c>
      <c r="AA1540" s="109" t="str">
        <f>IF(编辑!AM1540="","",编辑!AM1540)</f>
        <v/>
      </c>
      <c r="AB1540" s="109" t="str">
        <f>IF(编辑!AN1540="","",编辑!AN1540)</f>
        <v/>
      </c>
      <c r="AC1540" s="111" t="str">
        <f>IF(编辑!AO1540="","",编辑!AO1540)</f>
        <v/>
      </c>
    </row>
    <row r="1541" spans="1:29">
      <c r="A1541" s="109">
        <f>IF(编辑!A1541="","",编辑!A1541)</f>
        <v>140808</v>
      </c>
      <c r="B1541" s="109" t="str">
        <f>IF(编辑!B1541="","",编辑!B1541)</f>
        <v>通缉任务</v>
      </c>
      <c r="C1541" s="109">
        <f>IF(编辑!I1541="","",编辑!I1541)</f>
        <v>1800</v>
      </c>
      <c r="D1541" s="109">
        <f>IF(编辑!J1541="","",编辑!J1541)</f>
        <v>0</v>
      </c>
      <c r="E1541" s="109" t="str">
        <f>IF(编辑!K1541="","",编辑!K1541)</f>
        <v/>
      </c>
      <c r="F1541" s="109">
        <f>IF(编辑!L1541="","",编辑!L1541)</f>
        <v>3006</v>
      </c>
      <c r="G1541" s="109">
        <f>IF(编辑!N1541="","",编辑!N1541)</f>
        <v>1</v>
      </c>
      <c r="H1541" s="109">
        <f>IF(编辑!O1541="","",编辑!O1541)</f>
        <v>1</v>
      </c>
      <c r="I1541" s="109">
        <f>IF(编辑!P1541="","",编辑!P1541)</f>
        <v>50</v>
      </c>
      <c r="J1541" s="109">
        <f>IF(编辑!Q1541="","",编辑!Q1541)</f>
        <v>3106</v>
      </c>
      <c r="K1541" s="109">
        <f>IF(编辑!S1541="","",编辑!S1541)</f>
        <v>1</v>
      </c>
      <c r="L1541" s="109">
        <f>IF(编辑!T1541="","",编辑!T1541)</f>
        <v>1</v>
      </c>
      <c r="M1541" s="109">
        <f>IF(编辑!U1541="","",编辑!U1541)</f>
        <v>50</v>
      </c>
      <c r="N1541" s="109">
        <f>IF(编辑!V1541="","",编辑!V1541)</f>
        <v>3406</v>
      </c>
      <c r="O1541" s="109">
        <f>IF(编辑!X1541="","",编辑!X1541)</f>
        <v>1</v>
      </c>
      <c r="P1541" s="109">
        <f>IF(编辑!Y1541="","",编辑!Y1541)</f>
        <v>1</v>
      </c>
      <c r="Q1541" s="109">
        <f>IF(编辑!Z1541="","",编辑!Z1541)</f>
        <v>50</v>
      </c>
      <c r="R1541" s="109" t="str">
        <f>IF(编辑!AA1541="","",编辑!AA1541)</f>
        <v/>
      </c>
      <c r="S1541" s="109" t="str">
        <f>IF(编辑!AC1541="","",编辑!AC1541)</f>
        <v/>
      </c>
      <c r="T1541" s="109" t="str">
        <f>IF(编辑!AD1541="","",编辑!AD1541)</f>
        <v/>
      </c>
      <c r="U1541" s="109" t="str">
        <f>IF(编辑!AE1541="","",编辑!AE1541)</f>
        <v/>
      </c>
      <c r="V1541" s="109" t="str">
        <f>IF(编辑!AF1541="","",编辑!AF1541)</f>
        <v/>
      </c>
      <c r="W1541" s="109" t="str">
        <f>IF(编辑!AH1541="","",编辑!AH1541)</f>
        <v/>
      </c>
      <c r="X1541" s="109" t="str">
        <f>IF(编辑!AI1541="","",编辑!AI1541)</f>
        <v/>
      </c>
      <c r="Y1541" s="109" t="str">
        <f>IF(编辑!AJ1541="","",编辑!AJ1541)</f>
        <v/>
      </c>
      <c r="Z1541" s="109" t="str">
        <f>IF(编辑!AK1541="","",编辑!AK1541)</f>
        <v/>
      </c>
      <c r="AA1541" s="109" t="str">
        <f>IF(编辑!AM1541="","",编辑!AM1541)</f>
        <v/>
      </c>
      <c r="AB1541" s="109" t="str">
        <f>IF(编辑!AN1541="","",编辑!AN1541)</f>
        <v/>
      </c>
      <c r="AC1541" s="111" t="str">
        <f>IF(编辑!AO1541="","",编辑!AO1541)</f>
        <v/>
      </c>
    </row>
    <row r="1542" spans="1:29">
      <c r="A1542" s="109">
        <f>IF(编辑!A1542="","",编辑!A1542)</f>
        <v>140809</v>
      </c>
      <c r="B1542" s="109" t="str">
        <f>IF(编辑!B1542="","",编辑!B1542)</f>
        <v>通缉任务</v>
      </c>
      <c r="C1542" s="109">
        <f>IF(编辑!I1542="","",编辑!I1542)</f>
        <v>1800</v>
      </c>
      <c r="D1542" s="109">
        <f>IF(编辑!J1542="","",编辑!J1542)</f>
        <v>0</v>
      </c>
      <c r="E1542" s="109" t="str">
        <f>IF(编辑!K1542="","",编辑!K1542)</f>
        <v/>
      </c>
      <c r="F1542" s="109">
        <f>IF(编辑!L1542="","",编辑!L1542)</f>
        <v>3006</v>
      </c>
      <c r="G1542" s="109">
        <f>IF(编辑!N1542="","",编辑!N1542)</f>
        <v>1</v>
      </c>
      <c r="H1542" s="109">
        <f>IF(编辑!O1542="","",编辑!O1542)</f>
        <v>1</v>
      </c>
      <c r="I1542" s="109">
        <f>IF(编辑!P1542="","",编辑!P1542)</f>
        <v>50</v>
      </c>
      <c r="J1542" s="109">
        <f>IF(编辑!Q1542="","",编辑!Q1542)</f>
        <v>3106</v>
      </c>
      <c r="K1542" s="109">
        <f>IF(编辑!S1542="","",编辑!S1542)</f>
        <v>1</v>
      </c>
      <c r="L1542" s="109">
        <f>IF(编辑!T1542="","",编辑!T1542)</f>
        <v>1</v>
      </c>
      <c r="M1542" s="109">
        <f>IF(编辑!U1542="","",编辑!U1542)</f>
        <v>50</v>
      </c>
      <c r="N1542" s="109">
        <f>IF(编辑!V1542="","",编辑!V1542)</f>
        <v>3406</v>
      </c>
      <c r="O1542" s="109">
        <f>IF(编辑!X1542="","",编辑!X1542)</f>
        <v>1</v>
      </c>
      <c r="P1542" s="109">
        <f>IF(编辑!Y1542="","",编辑!Y1542)</f>
        <v>1</v>
      </c>
      <c r="Q1542" s="109">
        <f>IF(编辑!Z1542="","",编辑!Z1542)</f>
        <v>50</v>
      </c>
      <c r="R1542" s="109" t="str">
        <f>IF(编辑!AA1542="","",编辑!AA1542)</f>
        <v/>
      </c>
      <c r="S1542" s="109" t="str">
        <f>IF(编辑!AC1542="","",编辑!AC1542)</f>
        <v/>
      </c>
      <c r="T1542" s="109" t="str">
        <f>IF(编辑!AD1542="","",编辑!AD1542)</f>
        <v/>
      </c>
      <c r="U1542" s="109" t="str">
        <f>IF(编辑!AE1542="","",编辑!AE1542)</f>
        <v/>
      </c>
      <c r="V1542" s="109" t="str">
        <f>IF(编辑!AF1542="","",编辑!AF1542)</f>
        <v/>
      </c>
      <c r="W1542" s="109" t="str">
        <f>IF(编辑!AH1542="","",编辑!AH1542)</f>
        <v/>
      </c>
      <c r="X1542" s="109" t="str">
        <f>IF(编辑!AI1542="","",编辑!AI1542)</f>
        <v/>
      </c>
      <c r="Y1542" s="109" t="str">
        <f>IF(编辑!AJ1542="","",编辑!AJ1542)</f>
        <v/>
      </c>
      <c r="Z1542" s="109" t="str">
        <f>IF(编辑!AK1542="","",编辑!AK1542)</f>
        <v/>
      </c>
      <c r="AA1542" s="109" t="str">
        <f>IF(编辑!AM1542="","",编辑!AM1542)</f>
        <v/>
      </c>
      <c r="AB1542" s="109" t="str">
        <f>IF(编辑!AN1542="","",编辑!AN1542)</f>
        <v/>
      </c>
      <c r="AC1542" s="111" t="str">
        <f>IF(编辑!AO1542="","",编辑!AO1542)</f>
        <v/>
      </c>
    </row>
    <row r="1543" spans="1:29">
      <c r="A1543" s="109">
        <f>IF(编辑!A1543="","",编辑!A1543)</f>
        <v>140810</v>
      </c>
      <c r="B1543" s="109" t="str">
        <f>IF(编辑!B1543="","",编辑!B1543)</f>
        <v>通缉任务</v>
      </c>
      <c r="C1543" s="109">
        <f>IF(编辑!I1543="","",编辑!I1543)</f>
        <v>1800</v>
      </c>
      <c r="D1543" s="109">
        <f>IF(编辑!J1543="","",编辑!J1543)</f>
        <v>0</v>
      </c>
      <c r="E1543" s="109" t="str">
        <f>IF(编辑!K1543="","",编辑!K1543)</f>
        <v/>
      </c>
      <c r="F1543" s="109">
        <f>IF(编辑!L1543="","",编辑!L1543)</f>
        <v>3006</v>
      </c>
      <c r="G1543" s="109">
        <f>IF(编辑!N1543="","",编辑!N1543)</f>
        <v>1</v>
      </c>
      <c r="H1543" s="109">
        <f>IF(编辑!O1543="","",编辑!O1543)</f>
        <v>1</v>
      </c>
      <c r="I1543" s="109">
        <f>IF(编辑!P1543="","",编辑!P1543)</f>
        <v>50</v>
      </c>
      <c r="J1543" s="109">
        <f>IF(编辑!Q1543="","",编辑!Q1543)</f>
        <v>3106</v>
      </c>
      <c r="K1543" s="109">
        <f>IF(编辑!S1543="","",编辑!S1543)</f>
        <v>1</v>
      </c>
      <c r="L1543" s="109">
        <f>IF(编辑!T1543="","",编辑!T1543)</f>
        <v>1</v>
      </c>
      <c r="M1543" s="109">
        <f>IF(编辑!U1543="","",编辑!U1543)</f>
        <v>50</v>
      </c>
      <c r="N1543" s="109">
        <f>IF(编辑!V1543="","",编辑!V1543)</f>
        <v>3406</v>
      </c>
      <c r="O1543" s="109">
        <f>IF(编辑!X1543="","",编辑!X1543)</f>
        <v>1</v>
      </c>
      <c r="P1543" s="109">
        <f>IF(编辑!Y1543="","",编辑!Y1543)</f>
        <v>1</v>
      </c>
      <c r="Q1543" s="109">
        <f>IF(编辑!Z1543="","",编辑!Z1543)</f>
        <v>50</v>
      </c>
      <c r="R1543" s="109" t="str">
        <f>IF(编辑!AA1543="","",编辑!AA1543)</f>
        <v/>
      </c>
      <c r="S1543" s="109" t="str">
        <f>IF(编辑!AC1543="","",编辑!AC1543)</f>
        <v/>
      </c>
      <c r="T1543" s="109" t="str">
        <f>IF(编辑!AD1543="","",编辑!AD1543)</f>
        <v/>
      </c>
      <c r="U1543" s="109" t="str">
        <f>IF(编辑!AE1543="","",编辑!AE1543)</f>
        <v/>
      </c>
      <c r="V1543" s="109" t="str">
        <f>IF(编辑!AF1543="","",编辑!AF1543)</f>
        <v/>
      </c>
      <c r="W1543" s="109" t="str">
        <f>IF(编辑!AH1543="","",编辑!AH1543)</f>
        <v/>
      </c>
      <c r="X1543" s="109" t="str">
        <f>IF(编辑!AI1543="","",编辑!AI1543)</f>
        <v/>
      </c>
      <c r="Y1543" s="109" t="str">
        <f>IF(编辑!AJ1543="","",编辑!AJ1543)</f>
        <v/>
      </c>
      <c r="Z1543" s="109" t="str">
        <f>IF(编辑!AK1543="","",编辑!AK1543)</f>
        <v/>
      </c>
      <c r="AA1543" s="109" t="str">
        <f>IF(编辑!AM1543="","",编辑!AM1543)</f>
        <v/>
      </c>
      <c r="AB1543" s="109" t="str">
        <f>IF(编辑!AN1543="","",编辑!AN1543)</f>
        <v/>
      </c>
      <c r="AC1543" s="111" t="str">
        <f>IF(编辑!AO1543="","",编辑!AO1543)</f>
        <v/>
      </c>
    </row>
    <row r="1544" spans="1:29">
      <c r="A1544" s="109">
        <f>IF(编辑!A1544="","",编辑!A1544)</f>
        <v>140811</v>
      </c>
      <c r="B1544" s="109" t="str">
        <f>IF(编辑!B1544="","",编辑!B1544)</f>
        <v>通缉任务</v>
      </c>
      <c r="C1544" s="109">
        <f>IF(编辑!I1544="","",编辑!I1544)</f>
        <v>150</v>
      </c>
      <c r="D1544" s="109">
        <f>IF(编辑!J1544="","",编辑!J1544)</f>
        <v>0</v>
      </c>
      <c r="E1544" s="109" t="str">
        <f>IF(编辑!K1544="","",编辑!K1544)</f>
        <v/>
      </c>
      <c r="F1544" s="109">
        <f>IF(编辑!L1544="","",编辑!L1544)</f>
        <v>3001</v>
      </c>
      <c r="G1544" s="109">
        <f>IF(编辑!N1544="","",编辑!N1544)</f>
        <v>1</v>
      </c>
      <c r="H1544" s="109">
        <f>IF(编辑!O1544="","",编辑!O1544)</f>
        <v>1</v>
      </c>
      <c r="I1544" s="109">
        <f>IF(编辑!P1544="","",编辑!P1544)</f>
        <v>500</v>
      </c>
      <c r="J1544" s="109">
        <f>IF(编辑!Q1544="","",编辑!Q1544)</f>
        <v>3101</v>
      </c>
      <c r="K1544" s="109">
        <f>IF(编辑!S1544="","",编辑!S1544)</f>
        <v>1</v>
      </c>
      <c r="L1544" s="109">
        <f>IF(编辑!T1544="","",编辑!T1544)</f>
        <v>1</v>
      </c>
      <c r="M1544" s="109">
        <f>IF(编辑!U1544="","",编辑!U1544)</f>
        <v>500</v>
      </c>
      <c r="N1544" s="109">
        <f>IF(编辑!V1544="","",编辑!V1544)</f>
        <v>3401</v>
      </c>
      <c r="O1544" s="109">
        <f>IF(编辑!X1544="","",编辑!X1544)</f>
        <v>1</v>
      </c>
      <c r="P1544" s="109">
        <f>IF(编辑!Y1544="","",编辑!Y1544)</f>
        <v>1</v>
      </c>
      <c r="Q1544" s="109">
        <f>IF(编辑!Z1544="","",编辑!Z1544)</f>
        <v>500</v>
      </c>
      <c r="R1544" s="109" t="str">
        <f>IF(编辑!AA1544="","",编辑!AA1544)</f>
        <v/>
      </c>
      <c r="S1544" s="109" t="str">
        <f>IF(编辑!AC1544="","",编辑!AC1544)</f>
        <v/>
      </c>
      <c r="T1544" s="109" t="str">
        <f>IF(编辑!AD1544="","",编辑!AD1544)</f>
        <v/>
      </c>
      <c r="U1544" s="109" t="str">
        <f>IF(编辑!AE1544="","",编辑!AE1544)</f>
        <v/>
      </c>
      <c r="V1544" s="109" t="str">
        <f>IF(编辑!AF1544="","",编辑!AF1544)</f>
        <v/>
      </c>
      <c r="W1544" s="109" t="str">
        <f>IF(编辑!AH1544="","",编辑!AH1544)</f>
        <v/>
      </c>
      <c r="X1544" s="109" t="str">
        <f>IF(编辑!AI1544="","",编辑!AI1544)</f>
        <v/>
      </c>
      <c r="Y1544" s="109" t="str">
        <f>IF(编辑!AJ1544="","",编辑!AJ1544)</f>
        <v/>
      </c>
      <c r="Z1544" s="109" t="str">
        <f>IF(编辑!AK1544="","",编辑!AK1544)</f>
        <v/>
      </c>
      <c r="AA1544" s="109" t="str">
        <f>IF(编辑!AM1544="","",编辑!AM1544)</f>
        <v/>
      </c>
      <c r="AB1544" s="109" t="str">
        <f>IF(编辑!AN1544="","",编辑!AN1544)</f>
        <v/>
      </c>
      <c r="AC1544" s="111" t="str">
        <f>IF(编辑!AO1544="","",编辑!AO1544)</f>
        <v/>
      </c>
    </row>
    <row r="1545" spans="1:29">
      <c r="A1545" s="109">
        <f>IF(编辑!A1545="","",编辑!A1545)</f>
        <v>140812</v>
      </c>
      <c r="B1545" s="109" t="str">
        <f>IF(编辑!B1545="","",编辑!B1545)</f>
        <v>通缉任务</v>
      </c>
      <c r="C1545" s="109">
        <f>IF(编辑!I1545="","",编辑!I1545)</f>
        <v>150</v>
      </c>
      <c r="D1545" s="109">
        <f>IF(编辑!J1545="","",编辑!J1545)</f>
        <v>0</v>
      </c>
      <c r="E1545" s="109" t="str">
        <f>IF(编辑!K1545="","",编辑!K1545)</f>
        <v/>
      </c>
      <c r="F1545" s="109">
        <f>IF(编辑!L1545="","",编辑!L1545)</f>
        <v>3001</v>
      </c>
      <c r="G1545" s="109">
        <f>IF(编辑!N1545="","",编辑!N1545)</f>
        <v>1</v>
      </c>
      <c r="H1545" s="109">
        <f>IF(编辑!O1545="","",编辑!O1545)</f>
        <v>1</v>
      </c>
      <c r="I1545" s="109">
        <f>IF(编辑!P1545="","",编辑!P1545)</f>
        <v>500</v>
      </c>
      <c r="J1545" s="109">
        <f>IF(编辑!Q1545="","",编辑!Q1545)</f>
        <v>3101</v>
      </c>
      <c r="K1545" s="109">
        <f>IF(编辑!S1545="","",编辑!S1545)</f>
        <v>1</v>
      </c>
      <c r="L1545" s="109">
        <f>IF(编辑!T1545="","",编辑!T1545)</f>
        <v>1</v>
      </c>
      <c r="M1545" s="109">
        <f>IF(编辑!U1545="","",编辑!U1545)</f>
        <v>500</v>
      </c>
      <c r="N1545" s="109">
        <f>IF(编辑!V1545="","",编辑!V1545)</f>
        <v>3401</v>
      </c>
      <c r="O1545" s="109">
        <f>IF(编辑!X1545="","",编辑!X1545)</f>
        <v>1</v>
      </c>
      <c r="P1545" s="109">
        <f>IF(编辑!Y1545="","",编辑!Y1545)</f>
        <v>1</v>
      </c>
      <c r="Q1545" s="109">
        <f>IF(编辑!Z1545="","",编辑!Z1545)</f>
        <v>500</v>
      </c>
      <c r="R1545" s="109" t="str">
        <f>IF(编辑!AA1545="","",编辑!AA1545)</f>
        <v/>
      </c>
      <c r="S1545" s="109" t="str">
        <f>IF(编辑!AC1545="","",编辑!AC1545)</f>
        <v/>
      </c>
      <c r="T1545" s="109" t="str">
        <f>IF(编辑!AD1545="","",编辑!AD1545)</f>
        <v/>
      </c>
      <c r="U1545" s="109" t="str">
        <f>IF(编辑!AE1545="","",编辑!AE1545)</f>
        <v/>
      </c>
      <c r="V1545" s="109" t="str">
        <f>IF(编辑!AF1545="","",编辑!AF1545)</f>
        <v/>
      </c>
      <c r="W1545" s="109" t="str">
        <f>IF(编辑!AH1545="","",编辑!AH1545)</f>
        <v/>
      </c>
      <c r="X1545" s="109" t="str">
        <f>IF(编辑!AI1545="","",编辑!AI1545)</f>
        <v/>
      </c>
      <c r="Y1545" s="109" t="str">
        <f>IF(编辑!AJ1545="","",编辑!AJ1545)</f>
        <v/>
      </c>
      <c r="Z1545" s="109" t="str">
        <f>IF(编辑!AK1545="","",编辑!AK1545)</f>
        <v/>
      </c>
      <c r="AA1545" s="109" t="str">
        <f>IF(编辑!AM1545="","",编辑!AM1545)</f>
        <v/>
      </c>
      <c r="AB1545" s="109" t="str">
        <f>IF(编辑!AN1545="","",编辑!AN1545)</f>
        <v/>
      </c>
      <c r="AC1545" s="111" t="str">
        <f>IF(编辑!AO1545="","",编辑!AO1545)</f>
        <v/>
      </c>
    </row>
    <row r="1546" spans="1:29">
      <c r="A1546" s="109">
        <f>IF(编辑!A1546="","",编辑!A1546)</f>
        <v>140813</v>
      </c>
      <c r="B1546" s="109" t="str">
        <f>IF(编辑!B1546="","",编辑!B1546)</f>
        <v>通缉任务</v>
      </c>
      <c r="C1546" s="109">
        <f>IF(编辑!I1546="","",编辑!I1546)</f>
        <v>150</v>
      </c>
      <c r="D1546" s="109">
        <f>IF(编辑!J1546="","",编辑!J1546)</f>
        <v>0</v>
      </c>
      <c r="E1546" s="109" t="str">
        <f>IF(编辑!K1546="","",编辑!K1546)</f>
        <v/>
      </c>
      <c r="F1546" s="109">
        <f>IF(编辑!L1546="","",编辑!L1546)</f>
        <v>3001</v>
      </c>
      <c r="G1546" s="109">
        <f>IF(编辑!N1546="","",编辑!N1546)</f>
        <v>1</v>
      </c>
      <c r="H1546" s="109">
        <f>IF(编辑!O1546="","",编辑!O1546)</f>
        <v>1</v>
      </c>
      <c r="I1546" s="109">
        <f>IF(编辑!P1546="","",编辑!P1546)</f>
        <v>500</v>
      </c>
      <c r="J1546" s="109">
        <f>IF(编辑!Q1546="","",编辑!Q1546)</f>
        <v>3101</v>
      </c>
      <c r="K1546" s="109">
        <f>IF(编辑!S1546="","",编辑!S1546)</f>
        <v>1</v>
      </c>
      <c r="L1546" s="109">
        <f>IF(编辑!T1546="","",编辑!T1546)</f>
        <v>1</v>
      </c>
      <c r="M1546" s="109">
        <f>IF(编辑!U1546="","",编辑!U1546)</f>
        <v>500</v>
      </c>
      <c r="N1546" s="109">
        <f>IF(编辑!V1546="","",编辑!V1546)</f>
        <v>3401</v>
      </c>
      <c r="O1546" s="109">
        <f>IF(编辑!X1546="","",编辑!X1546)</f>
        <v>1</v>
      </c>
      <c r="P1546" s="109">
        <f>IF(编辑!Y1546="","",编辑!Y1546)</f>
        <v>1</v>
      </c>
      <c r="Q1546" s="109">
        <f>IF(编辑!Z1546="","",编辑!Z1546)</f>
        <v>500</v>
      </c>
      <c r="R1546" s="109" t="str">
        <f>IF(编辑!AA1546="","",编辑!AA1546)</f>
        <v/>
      </c>
      <c r="S1546" s="109" t="str">
        <f>IF(编辑!AC1546="","",编辑!AC1546)</f>
        <v/>
      </c>
      <c r="T1546" s="109" t="str">
        <f>IF(编辑!AD1546="","",编辑!AD1546)</f>
        <v/>
      </c>
      <c r="U1546" s="109" t="str">
        <f>IF(编辑!AE1546="","",编辑!AE1546)</f>
        <v/>
      </c>
      <c r="V1546" s="109" t="str">
        <f>IF(编辑!AF1546="","",编辑!AF1546)</f>
        <v/>
      </c>
      <c r="W1546" s="109" t="str">
        <f>IF(编辑!AH1546="","",编辑!AH1546)</f>
        <v/>
      </c>
      <c r="X1546" s="109" t="str">
        <f>IF(编辑!AI1546="","",编辑!AI1546)</f>
        <v/>
      </c>
      <c r="Y1546" s="109" t="str">
        <f>IF(编辑!AJ1546="","",编辑!AJ1546)</f>
        <v/>
      </c>
      <c r="Z1546" s="109" t="str">
        <f>IF(编辑!AK1546="","",编辑!AK1546)</f>
        <v/>
      </c>
      <c r="AA1546" s="109" t="str">
        <f>IF(编辑!AM1546="","",编辑!AM1546)</f>
        <v/>
      </c>
      <c r="AB1546" s="109" t="str">
        <f>IF(编辑!AN1546="","",编辑!AN1546)</f>
        <v/>
      </c>
      <c r="AC1546" s="111" t="str">
        <f>IF(编辑!AO1546="","",编辑!AO1546)</f>
        <v/>
      </c>
    </row>
    <row r="1547" spans="1:29">
      <c r="A1547" s="109">
        <f>IF(编辑!A1547="","",编辑!A1547)</f>
        <v>140814</v>
      </c>
      <c r="B1547" s="109" t="str">
        <f>IF(编辑!B1547="","",编辑!B1547)</f>
        <v>通缉任务</v>
      </c>
      <c r="C1547" s="109">
        <f>IF(编辑!I1547="","",编辑!I1547)</f>
        <v>150</v>
      </c>
      <c r="D1547" s="109">
        <f>IF(编辑!J1547="","",编辑!J1547)</f>
        <v>0</v>
      </c>
      <c r="E1547" s="109" t="str">
        <f>IF(编辑!K1547="","",编辑!K1547)</f>
        <v/>
      </c>
      <c r="F1547" s="109">
        <f>IF(编辑!L1547="","",编辑!L1547)</f>
        <v>3001</v>
      </c>
      <c r="G1547" s="109">
        <f>IF(编辑!N1547="","",编辑!N1547)</f>
        <v>1</v>
      </c>
      <c r="H1547" s="109">
        <f>IF(编辑!O1547="","",编辑!O1547)</f>
        <v>1</v>
      </c>
      <c r="I1547" s="109">
        <f>IF(编辑!P1547="","",编辑!P1547)</f>
        <v>500</v>
      </c>
      <c r="J1547" s="109">
        <f>IF(编辑!Q1547="","",编辑!Q1547)</f>
        <v>3101</v>
      </c>
      <c r="K1547" s="109">
        <f>IF(编辑!S1547="","",编辑!S1547)</f>
        <v>1</v>
      </c>
      <c r="L1547" s="109">
        <f>IF(编辑!T1547="","",编辑!T1547)</f>
        <v>1</v>
      </c>
      <c r="M1547" s="109">
        <f>IF(编辑!U1547="","",编辑!U1547)</f>
        <v>500</v>
      </c>
      <c r="N1547" s="109">
        <f>IF(编辑!V1547="","",编辑!V1547)</f>
        <v>3401</v>
      </c>
      <c r="O1547" s="109">
        <f>IF(编辑!X1547="","",编辑!X1547)</f>
        <v>1</v>
      </c>
      <c r="P1547" s="109">
        <f>IF(编辑!Y1547="","",编辑!Y1547)</f>
        <v>1</v>
      </c>
      <c r="Q1547" s="109">
        <f>IF(编辑!Z1547="","",编辑!Z1547)</f>
        <v>500</v>
      </c>
      <c r="R1547" s="109" t="str">
        <f>IF(编辑!AA1547="","",编辑!AA1547)</f>
        <v/>
      </c>
      <c r="S1547" s="109" t="str">
        <f>IF(编辑!AC1547="","",编辑!AC1547)</f>
        <v/>
      </c>
      <c r="T1547" s="109" t="str">
        <f>IF(编辑!AD1547="","",编辑!AD1547)</f>
        <v/>
      </c>
      <c r="U1547" s="109" t="str">
        <f>IF(编辑!AE1547="","",编辑!AE1547)</f>
        <v/>
      </c>
      <c r="V1547" s="109" t="str">
        <f>IF(编辑!AF1547="","",编辑!AF1547)</f>
        <v/>
      </c>
      <c r="W1547" s="109" t="str">
        <f>IF(编辑!AH1547="","",编辑!AH1547)</f>
        <v/>
      </c>
      <c r="X1547" s="109" t="str">
        <f>IF(编辑!AI1547="","",编辑!AI1547)</f>
        <v/>
      </c>
      <c r="Y1547" s="109" t="str">
        <f>IF(编辑!AJ1547="","",编辑!AJ1547)</f>
        <v/>
      </c>
      <c r="Z1547" s="109" t="str">
        <f>IF(编辑!AK1547="","",编辑!AK1547)</f>
        <v/>
      </c>
      <c r="AA1547" s="109" t="str">
        <f>IF(编辑!AM1547="","",编辑!AM1547)</f>
        <v/>
      </c>
      <c r="AB1547" s="109" t="str">
        <f>IF(编辑!AN1547="","",编辑!AN1547)</f>
        <v/>
      </c>
      <c r="AC1547" s="111" t="str">
        <f>IF(编辑!AO1547="","",编辑!AO1547)</f>
        <v/>
      </c>
    </row>
    <row r="1548" spans="1:29">
      <c r="A1548" s="109">
        <f>IF(编辑!A1548="","",编辑!A1548)</f>
        <v>140815</v>
      </c>
      <c r="B1548" s="109" t="str">
        <f>IF(编辑!B1548="","",编辑!B1548)</f>
        <v>通缉任务</v>
      </c>
      <c r="C1548" s="109">
        <f>IF(编辑!I1548="","",编辑!I1548)</f>
        <v>150</v>
      </c>
      <c r="D1548" s="109">
        <f>IF(编辑!J1548="","",编辑!J1548)</f>
        <v>0</v>
      </c>
      <c r="E1548" s="109" t="str">
        <f>IF(编辑!K1548="","",编辑!K1548)</f>
        <v/>
      </c>
      <c r="F1548" s="109">
        <f>IF(编辑!L1548="","",编辑!L1548)</f>
        <v>3001</v>
      </c>
      <c r="G1548" s="109">
        <f>IF(编辑!N1548="","",编辑!N1548)</f>
        <v>1</v>
      </c>
      <c r="H1548" s="109">
        <f>IF(编辑!O1548="","",编辑!O1548)</f>
        <v>1</v>
      </c>
      <c r="I1548" s="109">
        <f>IF(编辑!P1548="","",编辑!P1548)</f>
        <v>500</v>
      </c>
      <c r="J1548" s="109">
        <f>IF(编辑!Q1548="","",编辑!Q1548)</f>
        <v>3101</v>
      </c>
      <c r="K1548" s="109">
        <f>IF(编辑!S1548="","",编辑!S1548)</f>
        <v>1</v>
      </c>
      <c r="L1548" s="109">
        <f>IF(编辑!T1548="","",编辑!T1548)</f>
        <v>1</v>
      </c>
      <c r="M1548" s="109">
        <f>IF(编辑!U1548="","",编辑!U1548)</f>
        <v>500</v>
      </c>
      <c r="N1548" s="109">
        <f>IF(编辑!V1548="","",编辑!V1548)</f>
        <v>3401</v>
      </c>
      <c r="O1548" s="109">
        <f>IF(编辑!X1548="","",编辑!X1548)</f>
        <v>1</v>
      </c>
      <c r="P1548" s="109">
        <f>IF(编辑!Y1548="","",编辑!Y1548)</f>
        <v>1</v>
      </c>
      <c r="Q1548" s="109">
        <f>IF(编辑!Z1548="","",编辑!Z1548)</f>
        <v>500</v>
      </c>
      <c r="R1548" s="109" t="str">
        <f>IF(编辑!AA1548="","",编辑!AA1548)</f>
        <v/>
      </c>
      <c r="S1548" s="109" t="str">
        <f>IF(编辑!AC1548="","",编辑!AC1548)</f>
        <v/>
      </c>
      <c r="T1548" s="109" t="str">
        <f>IF(编辑!AD1548="","",编辑!AD1548)</f>
        <v/>
      </c>
      <c r="U1548" s="109" t="str">
        <f>IF(编辑!AE1548="","",编辑!AE1548)</f>
        <v/>
      </c>
      <c r="V1548" s="109" t="str">
        <f>IF(编辑!AF1548="","",编辑!AF1548)</f>
        <v/>
      </c>
      <c r="W1548" s="109" t="str">
        <f>IF(编辑!AH1548="","",编辑!AH1548)</f>
        <v/>
      </c>
      <c r="X1548" s="109" t="str">
        <f>IF(编辑!AI1548="","",编辑!AI1548)</f>
        <v/>
      </c>
      <c r="Y1548" s="109" t="str">
        <f>IF(编辑!AJ1548="","",编辑!AJ1548)</f>
        <v/>
      </c>
      <c r="Z1548" s="109" t="str">
        <f>IF(编辑!AK1548="","",编辑!AK1548)</f>
        <v/>
      </c>
      <c r="AA1548" s="109" t="str">
        <f>IF(编辑!AM1548="","",编辑!AM1548)</f>
        <v/>
      </c>
      <c r="AB1548" s="109" t="str">
        <f>IF(编辑!AN1548="","",编辑!AN1548)</f>
        <v/>
      </c>
      <c r="AC1548" s="111" t="str">
        <f>IF(编辑!AO1548="","",编辑!AO1548)</f>
        <v/>
      </c>
    </row>
    <row r="1549" spans="1:29">
      <c r="A1549" s="109">
        <f>IF(编辑!A1549="","",编辑!A1549)</f>
        <v>140816</v>
      </c>
      <c r="B1549" s="109" t="str">
        <f>IF(编辑!B1549="","",编辑!B1549)</f>
        <v>通缉任务</v>
      </c>
      <c r="C1549" s="109">
        <f>IF(编辑!I1549="","",编辑!I1549)</f>
        <v>150</v>
      </c>
      <c r="D1549" s="109">
        <f>IF(编辑!J1549="","",编辑!J1549)</f>
        <v>0</v>
      </c>
      <c r="E1549" s="109" t="str">
        <f>IF(编辑!K1549="","",编辑!K1549)</f>
        <v/>
      </c>
      <c r="F1549" s="109">
        <f>IF(编辑!L1549="","",编辑!L1549)</f>
        <v>3001</v>
      </c>
      <c r="G1549" s="109">
        <f>IF(编辑!N1549="","",编辑!N1549)</f>
        <v>1</v>
      </c>
      <c r="H1549" s="109">
        <f>IF(编辑!O1549="","",编辑!O1549)</f>
        <v>1</v>
      </c>
      <c r="I1549" s="109">
        <f>IF(编辑!P1549="","",编辑!P1549)</f>
        <v>500</v>
      </c>
      <c r="J1549" s="109">
        <f>IF(编辑!Q1549="","",编辑!Q1549)</f>
        <v>3101</v>
      </c>
      <c r="K1549" s="109">
        <f>IF(编辑!S1549="","",编辑!S1549)</f>
        <v>1</v>
      </c>
      <c r="L1549" s="109">
        <f>IF(编辑!T1549="","",编辑!T1549)</f>
        <v>1</v>
      </c>
      <c r="M1549" s="109">
        <f>IF(编辑!U1549="","",编辑!U1549)</f>
        <v>500</v>
      </c>
      <c r="N1549" s="109">
        <f>IF(编辑!V1549="","",编辑!V1549)</f>
        <v>3401</v>
      </c>
      <c r="O1549" s="109">
        <f>IF(编辑!X1549="","",编辑!X1549)</f>
        <v>1</v>
      </c>
      <c r="P1549" s="109">
        <f>IF(编辑!Y1549="","",编辑!Y1549)</f>
        <v>1</v>
      </c>
      <c r="Q1549" s="109">
        <f>IF(编辑!Z1549="","",编辑!Z1549)</f>
        <v>500</v>
      </c>
      <c r="R1549" s="109" t="str">
        <f>IF(编辑!AA1549="","",编辑!AA1549)</f>
        <v/>
      </c>
      <c r="S1549" s="109" t="str">
        <f>IF(编辑!AC1549="","",编辑!AC1549)</f>
        <v/>
      </c>
      <c r="T1549" s="109" t="str">
        <f>IF(编辑!AD1549="","",编辑!AD1549)</f>
        <v/>
      </c>
      <c r="U1549" s="109" t="str">
        <f>IF(编辑!AE1549="","",编辑!AE1549)</f>
        <v/>
      </c>
      <c r="V1549" s="109" t="str">
        <f>IF(编辑!AF1549="","",编辑!AF1549)</f>
        <v/>
      </c>
      <c r="W1549" s="109" t="str">
        <f>IF(编辑!AH1549="","",编辑!AH1549)</f>
        <v/>
      </c>
      <c r="X1549" s="109" t="str">
        <f>IF(编辑!AI1549="","",编辑!AI1549)</f>
        <v/>
      </c>
      <c r="Y1549" s="109" t="str">
        <f>IF(编辑!AJ1549="","",编辑!AJ1549)</f>
        <v/>
      </c>
      <c r="Z1549" s="109" t="str">
        <f>IF(编辑!AK1549="","",编辑!AK1549)</f>
        <v/>
      </c>
      <c r="AA1549" s="109" t="str">
        <f>IF(编辑!AM1549="","",编辑!AM1549)</f>
        <v/>
      </c>
      <c r="AB1549" s="109" t="str">
        <f>IF(编辑!AN1549="","",编辑!AN1549)</f>
        <v/>
      </c>
      <c r="AC1549" s="111" t="str">
        <f>IF(编辑!AO1549="","",编辑!AO1549)</f>
        <v/>
      </c>
    </row>
    <row r="1550" spans="1:29">
      <c r="A1550" s="109">
        <f>IF(编辑!A1550="","",编辑!A1550)</f>
        <v>140817</v>
      </c>
      <c r="B1550" s="109" t="str">
        <f>IF(编辑!B1550="","",编辑!B1550)</f>
        <v>通缉任务</v>
      </c>
      <c r="C1550" s="109">
        <f>IF(编辑!I1550="","",编辑!I1550)</f>
        <v>150</v>
      </c>
      <c r="D1550" s="109">
        <f>IF(编辑!J1550="","",编辑!J1550)</f>
        <v>0</v>
      </c>
      <c r="E1550" s="109" t="str">
        <f>IF(编辑!K1550="","",编辑!K1550)</f>
        <v/>
      </c>
      <c r="F1550" s="109">
        <f>IF(编辑!L1550="","",编辑!L1550)</f>
        <v>3001</v>
      </c>
      <c r="G1550" s="109">
        <f>IF(编辑!N1550="","",编辑!N1550)</f>
        <v>1</v>
      </c>
      <c r="H1550" s="109">
        <f>IF(编辑!O1550="","",编辑!O1550)</f>
        <v>1</v>
      </c>
      <c r="I1550" s="109">
        <f>IF(编辑!P1550="","",编辑!P1550)</f>
        <v>500</v>
      </c>
      <c r="J1550" s="109">
        <f>IF(编辑!Q1550="","",编辑!Q1550)</f>
        <v>3101</v>
      </c>
      <c r="K1550" s="109">
        <f>IF(编辑!S1550="","",编辑!S1550)</f>
        <v>1</v>
      </c>
      <c r="L1550" s="109">
        <f>IF(编辑!T1550="","",编辑!T1550)</f>
        <v>1</v>
      </c>
      <c r="M1550" s="109">
        <f>IF(编辑!U1550="","",编辑!U1550)</f>
        <v>500</v>
      </c>
      <c r="N1550" s="109">
        <f>IF(编辑!V1550="","",编辑!V1550)</f>
        <v>3401</v>
      </c>
      <c r="O1550" s="109">
        <f>IF(编辑!X1550="","",编辑!X1550)</f>
        <v>1</v>
      </c>
      <c r="P1550" s="109">
        <f>IF(编辑!Y1550="","",编辑!Y1550)</f>
        <v>1</v>
      </c>
      <c r="Q1550" s="109">
        <f>IF(编辑!Z1550="","",编辑!Z1550)</f>
        <v>500</v>
      </c>
      <c r="R1550" s="109" t="str">
        <f>IF(编辑!AA1550="","",编辑!AA1550)</f>
        <v/>
      </c>
      <c r="S1550" s="109" t="str">
        <f>IF(编辑!AC1550="","",编辑!AC1550)</f>
        <v/>
      </c>
      <c r="T1550" s="109" t="str">
        <f>IF(编辑!AD1550="","",编辑!AD1550)</f>
        <v/>
      </c>
      <c r="U1550" s="109" t="str">
        <f>IF(编辑!AE1550="","",编辑!AE1550)</f>
        <v/>
      </c>
      <c r="V1550" s="109" t="str">
        <f>IF(编辑!AF1550="","",编辑!AF1550)</f>
        <v/>
      </c>
      <c r="W1550" s="109" t="str">
        <f>IF(编辑!AH1550="","",编辑!AH1550)</f>
        <v/>
      </c>
      <c r="X1550" s="109" t="str">
        <f>IF(编辑!AI1550="","",编辑!AI1550)</f>
        <v/>
      </c>
      <c r="Y1550" s="109" t="str">
        <f>IF(编辑!AJ1550="","",编辑!AJ1550)</f>
        <v/>
      </c>
      <c r="Z1550" s="109" t="str">
        <f>IF(编辑!AK1550="","",编辑!AK1550)</f>
        <v/>
      </c>
      <c r="AA1550" s="109" t="str">
        <f>IF(编辑!AM1550="","",编辑!AM1550)</f>
        <v/>
      </c>
      <c r="AB1550" s="109" t="str">
        <f>IF(编辑!AN1550="","",编辑!AN1550)</f>
        <v/>
      </c>
      <c r="AC1550" s="111" t="str">
        <f>IF(编辑!AO1550="","",编辑!AO1550)</f>
        <v/>
      </c>
    </row>
    <row r="1551" spans="1:29">
      <c r="A1551" s="109">
        <f>IF(编辑!A1551="","",编辑!A1551)</f>
        <v>140818</v>
      </c>
      <c r="B1551" s="109" t="str">
        <f>IF(编辑!B1551="","",编辑!B1551)</f>
        <v>通缉任务</v>
      </c>
      <c r="C1551" s="109">
        <f>IF(编辑!I1551="","",编辑!I1551)</f>
        <v>150</v>
      </c>
      <c r="D1551" s="109">
        <f>IF(编辑!J1551="","",编辑!J1551)</f>
        <v>0</v>
      </c>
      <c r="E1551" s="109" t="str">
        <f>IF(编辑!K1551="","",编辑!K1551)</f>
        <v/>
      </c>
      <c r="F1551" s="109">
        <f>IF(编辑!L1551="","",编辑!L1551)</f>
        <v>3001</v>
      </c>
      <c r="G1551" s="109">
        <f>IF(编辑!N1551="","",编辑!N1551)</f>
        <v>1</v>
      </c>
      <c r="H1551" s="109">
        <f>IF(编辑!O1551="","",编辑!O1551)</f>
        <v>1</v>
      </c>
      <c r="I1551" s="109">
        <f>IF(编辑!P1551="","",编辑!P1551)</f>
        <v>500</v>
      </c>
      <c r="J1551" s="109">
        <f>IF(编辑!Q1551="","",编辑!Q1551)</f>
        <v>3101</v>
      </c>
      <c r="K1551" s="109">
        <f>IF(编辑!S1551="","",编辑!S1551)</f>
        <v>1</v>
      </c>
      <c r="L1551" s="109">
        <f>IF(编辑!T1551="","",编辑!T1551)</f>
        <v>1</v>
      </c>
      <c r="M1551" s="109">
        <f>IF(编辑!U1551="","",编辑!U1551)</f>
        <v>500</v>
      </c>
      <c r="N1551" s="109">
        <f>IF(编辑!V1551="","",编辑!V1551)</f>
        <v>3401</v>
      </c>
      <c r="O1551" s="109">
        <f>IF(编辑!X1551="","",编辑!X1551)</f>
        <v>1</v>
      </c>
      <c r="P1551" s="109">
        <f>IF(编辑!Y1551="","",编辑!Y1551)</f>
        <v>1</v>
      </c>
      <c r="Q1551" s="109">
        <f>IF(编辑!Z1551="","",编辑!Z1551)</f>
        <v>500</v>
      </c>
      <c r="R1551" s="109" t="str">
        <f>IF(编辑!AA1551="","",编辑!AA1551)</f>
        <v/>
      </c>
      <c r="S1551" s="109" t="str">
        <f>IF(编辑!AC1551="","",编辑!AC1551)</f>
        <v/>
      </c>
      <c r="T1551" s="109" t="str">
        <f>IF(编辑!AD1551="","",编辑!AD1551)</f>
        <v/>
      </c>
      <c r="U1551" s="109" t="str">
        <f>IF(编辑!AE1551="","",编辑!AE1551)</f>
        <v/>
      </c>
      <c r="V1551" s="109" t="str">
        <f>IF(编辑!AF1551="","",编辑!AF1551)</f>
        <v/>
      </c>
      <c r="W1551" s="109" t="str">
        <f>IF(编辑!AH1551="","",编辑!AH1551)</f>
        <v/>
      </c>
      <c r="X1551" s="109" t="str">
        <f>IF(编辑!AI1551="","",编辑!AI1551)</f>
        <v/>
      </c>
      <c r="Y1551" s="109" t="str">
        <f>IF(编辑!AJ1551="","",编辑!AJ1551)</f>
        <v/>
      </c>
      <c r="Z1551" s="109" t="str">
        <f>IF(编辑!AK1551="","",编辑!AK1551)</f>
        <v/>
      </c>
      <c r="AA1551" s="109" t="str">
        <f>IF(编辑!AM1551="","",编辑!AM1551)</f>
        <v/>
      </c>
      <c r="AB1551" s="109" t="str">
        <f>IF(编辑!AN1551="","",编辑!AN1551)</f>
        <v/>
      </c>
      <c r="AC1551" s="111" t="str">
        <f>IF(编辑!AO1551="","",编辑!AO1551)</f>
        <v/>
      </c>
    </row>
    <row r="1552" spans="1:29">
      <c r="A1552" s="109">
        <f>IF(编辑!A1552="","",编辑!A1552)</f>
        <v>140819</v>
      </c>
      <c r="B1552" s="109" t="str">
        <f>IF(编辑!B1552="","",编辑!B1552)</f>
        <v>通缉任务</v>
      </c>
      <c r="C1552" s="109">
        <f>IF(编辑!I1552="","",编辑!I1552)</f>
        <v>150</v>
      </c>
      <c r="D1552" s="109">
        <f>IF(编辑!J1552="","",编辑!J1552)</f>
        <v>0</v>
      </c>
      <c r="E1552" s="109" t="str">
        <f>IF(编辑!K1552="","",编辑!K1552)</f>
        <v/>
      </c>
      <c r="F1552" s="109">
        <f>IF(编辑!L1552="","",编辑!L1552)</f>
        <v>3001</v>
      </c>
      <c r="G1552" s="109">
        <f>IF(编辑!N1552="","",编辑!N1552)</f>
        <v>1</v>
      </c>
      <c r="H1552" s="109">
        <f>IF(编辑!O1552="","",编辑!O1552)</f>
        <v>1</v>
      </c>
      <c r="I1552" s="109">
        <f>IF(编辑!P1552="","",编辑!P1552)</f>
        <v>500</v>
      </c>
      <c r="J1552" s="109">
        <f>IF(编辑!Q1552="","",编辑!Q1552)</f>
        <v>3101</v>
      </c>
      <c r="K1552" s="109">
        <f>IF(编辑!S1552="","",编辑!S1552)</f>
        <v>1</v>
      </c>
      <c r="L1552" s="109">
        <f>IF(编辑!T1552="","",编辑!T1552)</f>
        <v>1</v>
      </c>
      <c r="M1552" s="109">
        <f>IF(编辑!U1552="","",编辑!U1552)</f>
        <v>500</v>
      </c>
      <c r="N1552" s="109">
        <f>IF(编辑!V1552="","",编辑!V1552)</f>
        <v>3401</v>
      </c>
      <c r="O1552" s="109">
        <f>IF(编辑!X1552="","",编辑!X1552)</f>
        <v>1</v>
      </c>
      <c r="P1552" s="109">
        <f>IF(编辑!Y1552="","",编辑!Y1552)</f>
        <v>1</v>
      </c>
      <c r="Q1552" s="109">
        <f>IF(编辑!Z1552="","",编辑!Z1552)</f>
        <v>500</v>
      </c>
      <c r="R1552" s="109" t="str">
        <f>IF(编辑!AA1552="","",编辑!AA1552)</f>
        <v/>
      </c>
      <c r="S1552" s="109" t="str">
        <f>IF(编辑!AC1552="","",编辑!AC1552)</f>
        <v/>
      </c>
      <c r="T1552" s="109" t="str">
        <f>IF(编辑!AD1552="","",编辑!AD1552)</f>
        <v/>
      </c>
      <c r="U1552" s="109" t="str">
        <f>IF(编辑!AE1552="","",编辑!AE1552)</f>
        <v/>
      </c>
      <c r="V1552" s="109" t="str">
        <f>IF(编辑!AF1552="","",编辑!AF1552)</f>
        <v/>
      </c>
      <c r="W1552" s="109" t="str">
        <f>IF(编辑!AH1552="","",编辑!AH1552)</f>
        <v/>
      </c>
      <c r="X1552" s="109" t="str">
        <f>IF(编辑!AI1552="","",编辑!AI1552)</f>
        <v/>
      </c>
      <c r="Y1552" s="109" t="str">
        <f>IF(编辑!AJ1552="","",编辑!AJ1552)</f>
        <v/>
      </c>
      <c r="Z1552" s="109" t="str">
        <f>IF(编辑!AK1552="","",编辑!AK1552)</f>
        <v/>
      </c>
      <c r="AA1552" s="109" t="str">
        <f>IF(编辑!AM1552="","",编辑!AM1552)</f>
        <v/>
      </c>
      <c r="AB1552" s="109" t="str">
        <f>IF(编辑!AN1552="","",编辑!AN1552)</f>
        <v/>
      </c>
      <c r="AC1552" s="111" t="str">
        <f>IF(编辑!AO1552="","",编辑!AO1552)</f>
        <v/>
      </c>
    </row>
    <row r="1553" spans="1:29">
      <c r="A1553" s="109">
        <f>IF(编辑!A1553="","",编辑!A1553)</f>
        <v>140820</v>
      </c>
      <c r="B1553" s="109" t="str">
        <f>IF(编辑!B1553="","",编辑!B1553)</f>
        <v>通缉任务</v>
      </c>
      <c r="C1553" s="109">
        <f>IF(编辑!I1553="","",编辑!I1553)</f>
        <v>150</v>
      </c>
      <c r="D1553" s="109">
        <f>IF(编辑!J1553="","",编辑!J1553)</f>
        <v>0</v>
      </c>
      <c r="E1553" s="109" t="str">
        <f>IF(编辑!K1553="","",编辑!K1553)</f>
        <v/>
      </c>
      <c r="F1553" s="109">
        <f>IF(编辑!L1553="","",编辑!L1553)</f>
        <v>3001</v>
      </c>
      <c r="G1553" s="109">
        <f>IF(编辑!N1553="","",编辑!N1553)</f>
        <v>1</v>
      </c>
      <c r="H1553" s="109">
        <f>IF(编辑!O1553="","",编辑!O1553)</f>
        <v>1</v>
      </c>
      <c r="I1553" s="109">
        <f>IF(编辑!P1553="","",编辑!P1553)</f>
        <v>500</v>
      </c>
      <c r="J1553" s="109">
        <f>IF(编辑!Q1553="","",编辑!Q1553)</f>
        <v>3101</v>
      </c>
      <c r="K1553" s="109">
        <f>IF(编辑!S1553="","",编辑!S1553)</f>
        <v>1</v>
      </c>
      <c r="L1553" s="109">
        <f>IF(编辑!T1553="","",编辑!T1553)</f>
        <v>1</v>
      </c>
      <c r="M1553" s="109">
        <f>IF(编辑!U1553="","",编辑!U1553)</f>
        <v>500</v>
      </c>
      <c r="N1553" s="109">
        <f>IF(编辑!V1553="","",编辑!V1553)</f>
        <v>3401</v>
      </c>
      <c r="O1553" s="109">
        <f>IF(编辑!X1553="","",编辑!X1553)</f>
        <v>1</v>
      </c>
      <c r="P1553" s="109">
        <f>IF(编辑!Y1553="","",编辑!Y1553)</f>
        <v>1</v>
      </c>
      <c r="Q1553" s="109">
        <f>IF(编辑!Z1553="","",编辑!Z1553)</f>
        <v>500</v>
      </c>
      <c r="R1553" s="109" t="str">
        <f>IF(编辑!AA1553="","",编辑!AA1553)</f>
        <v/>
      </c>
      <c r="S1553" s="109" t="str">
        <f>IF(编辑!AC1553="","",编辑!AC1553)</f>
        <v/>
      </c>
      <c r="T1553" s="109" t="str">
        <f>IF(编辑!AD1553="","",编辑!AD1553)</f>
        <v/>
      </c>
      <c r="U1553" s="109" t="str">
        <f>IF(编辑!AE1553="","",编辑!AE1553)</f>
        <v/>
      </c>
      <c r="V1553" s="109" t="str">
        <f>IF(编辑!AF1553="","",编辑!AF1553)</f>
        <v/>
      </c>
      <c r="W1553" s="109" t="str">
        <f>IF(编辑!AH1553="","",编辑!AH1553)</f>
        <v/>
      </c>
      <c r="X1553" s="109" t="str">
        <f>IF(编辑!AI1553="","",编辑!AI1553)</f>
        <v/>
      </c>
      <c r="Y1553" s="109" t="str">
        <f>IF(编辑!AJ1553="","",编辑!AJ1553)</f>
        <v/>
      </c>
      <c r="Z1553" s="109" t="str">
        <f>IF(编辑!AK1553="","",编辑!AK1553)</f>
        <v/>
      </c>
      <c r="AA1553" s="109" t="str">
        <f>IF(编辑!AM1553="","",编辑!AM1553)</f>
        <v/>
      </c>
      <c r="AB1553" s="109" t="str">
        <f>IF(编辑!AN1553="","",编辑!AN1553)</f>
        <v/>
      </c>
      <c r="AC1553" s="111" t="str">
        <f>IF(编辑!AO1553="","",编辑!AO1553)</f>
        <v/>
      </c>
    </row>
    <row r="1554" spans="1:29">
      <c r="A1554" s="109">
        <f>IF(编辑!A1554="","",编辑!A1554)</f>
        <v>140821</v>
      </c>
      <c r="B1554" s="109" t="str">
        <f>IF(编辑!B1554="","",编辑!B1554)</f>
        <v>通缉任务</v>
      </c>
      <c r="C1554" s="109">
        <f>IF(编辑!I1554="","",编辑!I1554)</f>
        <v>150</v>
      </c>
      <c r="D1554" s="109">
        <f>IF(编辑!J1554="","",编辑!J1554)</f>
        <v>0</v>
      </c>
      <c r="E1554" s="109" t="str">
        <f>IF(编辑!K1554="","",编辑!K1554)</f>
        <v/>
      </c>
      <c r="F1554" s="109">
        <f>IF(编辑!L1554="","",编辑!L1554)</f>
        <v>3001</v>
      </c>
      <c r="G1554" s="109">
        <f>IF(编辑!N1554="","",编辑!N1554)</f>
        <v>1</v>
      </c>
      <c r="H1554" s="109">
        <f>IF(编辑!O1554="","",编辑!O1554)</f>
        <v>1</v>
      </c>
      <c r="I1554" s="109">
        <f>IF(编辑!P1554="","",编辑!P1554)</f>
        <v>500</v>
      </c>
      <c r="J1554" s="109">
        <f>IF(编辑!Q1554="","",编辑!Q1554)</f>
        <v>3101</v>
      </c>
      <c r="K1554" s="109">
        <f>IF(编辑!S1554="","",编辑!S1554)</f>
        <v>1</v>
      </c>
      <c r="L1554" s="109">
        <f>IF(编辑!T1554="","",编辑!T1554)</f>
        <v>1</v>
      </c>
      <c r="M1554" s="109">
        <f>IF(编辑!U1554="","",编辑!U1554)</f>
        <v>500</v>
      </c>
      <c r="N1554" s="109">
        <f>IF(编辑!V1554="","",编辑!V1554)</f>
        <v>3401</v>
      </c>
      <c r="O1554" s="109">
        <f>IF(编辑!X1554="","",编辑!X1554)</f>
        <v>1</v>
      </c>
      <c r="P1554" s="109">
        <f>IF(编辑!Y1554="","",编辑!Y1554)</f>
        <v>1</v>
      </c>
      <c r="Q1554" s="109">
        <f>IF(编辑!Z1554="","",编辑!Z1554)</f>
        <v>500</v>
      </c>
      <c r="R1554" s="109" t="str">
        <f>IF(编辑!AA1554="","",编辑!AA1554)</f>
        <v/>
      </c>
      <c r="S1554" s="109" t="str">
        <f>IF(编辑!AC1554="","",编辑!AC1554)</f>
        <v/>
      </c>
      <c r="T1554" s="109" t="str">
        <f>IF(编辑!AD1554="","",编辑!AD1554)</f>
        <v/>
      </c>
      <c r="U1554" s="109" t="str">
        <f>IF(编辑!AE1554="","",编辑!AE1554)</f>
        <v/>
      </c>
      <c r="V1554" s="109" t="str">
        <f>IF(编辑!AF1554="","",编辑!AF1554)</f>
        <v/>
      </c>
      <c r="W1554" s="109" t="str">
        <f>IF(编辑!AH1554="","",编辑!AH1554)</f>
        <v/>
      </c>
      <c r="X1554" s="109" t="str">
        <f>IF(编辑!AI1554="","",编辑!AI1554)</f>
        <v/>
      </c>
      <c r="Y1554" s="109" t="str">
        <f>IF(编辑!AJ1554="","",编辑!AJ1554)</f>
        <v/>
      </c>
      <c r="Z1554" s="109" t="str">
        <f>IF(编辑!AK1554="","",编辑!AK1554)</f>
        <v/>
      </c>
      <c r="AA1554" s="109" t="str">
        <f>IF(编辑!AM1554="","",编辑!AM1554)</f>
        <v/>
      </c>
      <c r="AB1554" s="109" t="str">
        <f>IF(编辑!AN1554="","",编辑!AN1554)</f>
        <v/>
      </c>
      <c r="AC1554" s="111" t="str">
        <f>IF(编辑!AO1554="","",编辑!AO1554)</f>
        <v/>
      </c>
    </row>
    <row r="1555" spans="1:29">
      <c r="A1555" s="109">
        <f>IF(编辑!A1555="","",编辑!A1555)</f>
        <v>140822</v>
      </c>
      <c r="B1555" s="109" t="str">
        <f>IF(编辑!B1555="","",编辑!B1555)</f>
        <v>通缉任务</v>
      </c>
      <c r="C1555" s="109">
        <f>IF(编辑!I1555="","",编辑!I1555)</f>
        <v>150</v>
      </c>
      <c r="D1555" s="109">
        <f>IF(编辑!J1555="","",编辑!J1555)</f>
        <v>0</v>
      </c>
      <c r="E1555" s="109" t="str">
        <f>IF(编辑!K1555="","",编辑!K1555)</f>
        <v/>
      </c>
      <c r="F1555" s="109">
        <f>IF(编辑!L1555="","",编辑!L1555)</f>
        <v>3001</v>
      </c>
      <c r="G1555" s="109">
        <f>IF(编辑!N1555="","",编辑!N1555)</f>
        <v>1</v>
      </c>
      <c r="H1555" s="109">
        <f>IF(编辑!O1555="","",编辑!O1555)</f>
        <v>1</v>
      </c>
      <c r="I1555" s="109">
        <f>IF(编辑!P1555="","",编辑!P1555)</f>
        <v>500</v>
      </c>
      <c r="J1555" s="109">
        <f>IF(编辑!Q1555="","",编辑!Q1555)</f>
        <v>3101</v>
      </c>
      <c r="K1555" s="109">
        <f>IF(编辑!S1555="","",编辑!S1555)</f>
        <v>1</v>
      </c>
      <c r="L1555" s="109">
        <f>IF(编辑!T1555="","",编辑!T1555)</f>
        <v>1</v>
      </c>
      <c r="M1555" s="109">
        <f>IF(编辑!U1555="","",编辑!U1555)</f>
        <v>500</v>
      </c>
      <c r="N1555" s="109">
        <f>IF(编辑!V1555="","",编辑!V1555)</f>
        <v>3401</v>
      </c>
      <c r="O1555" s="109">
        <f>IF(编辑!X1555="","",编辑!X1555)</f>
        <v>1</v>
      </c>
      <c r="P1555" s="109">
        <f>IF(编辑!Y1555="","",编辑!Y1555)</f>
        <v>1</v>
      </c>
      <c r="Q1555" s="109">
        <f>IF(编辑!Z1555="","",编辑!Z1555)</f>
        <v>500</v>
      </c>
      <c r="R1555" s="109" t="str">
        <f>IF(编辑!AA1555="","",编辑!AA1555)</f>
        <v/>
      </c>
      <c r="S1555" s="109" t="str">
        <f>IF(编辑!AC1555="","",编辑!AC1555)</f>
        <v/>
      </c>
      <c r="T1555" s="109" t="str">
        <f>IF(编辑!AD1555="","",编辑!AD1555)</f>
        <v/>
      </c>
      <c r="U1555" s="109" t="str">
        <f>IF(编辑!AE1555="","",编辑!AE1555)</f>
        <v/>
      </c>
      <c r="V1555" s="109" t="str">
        <f>IF(编辑!AF1555="","",编辑!AF1555)</f>
        <v/>
      </c>
      <c r="W1555" s="109" t="str">
        <f>IF(编辑!AH1555="","",编辑!AH1555)</f>
        <v/>
      </c>
      <c r="X1555" s="109" t="str">
        <f>IF(编辑!AI1555="","",编辑!AI1555)</f>
        <v/>
      </c>
      <c r="Y1555" s="109" t="str">
        <f>IF(编辑!AJ1555="","",编辑!AJ1555)</f>
        <v/>
      </c>
      <c r="Z1555" s="109" t="str">
        <f>IF(编辑!AK1555="","",编辑!AK1555)</f>
        <v/>
      </c>
      <c r="AA1555" s="109" t="str">
        <f>IF(编辑!AM1555="","",编辑!AM1555)</f>
        <v/>
      </c>
      <c r="AB1555" s="109" t="str">
        <f>IF(编辑!AN1555="","",编辑!AN1555)</f>
        <v/>
      </c>
      <c r="AC1555" s="111" t="str">
        <f>IF(编辑!AO1555="","",编辑!AO1555)</f>
        <v/>
      </c>
    </row>
    <row r="1556" spans="1:29">
      <c r="A1556" s="109">
        <f>IF(编辑!A1556="","",编辑!A1556)</f>
        <v>140823</v>
      </c>
      <c r="B1556" s="109" t="str">
        <f>IF(编辑!B1556="","",编辑!B1556)</f>
        <v>通缉任务</v>
      </c>
      <c r="C1556" s="109">
        <f>IF(编辑!I1556="","",编辑!I1556)</f>
        <v>150</v>
      </c>
      <c r="D1556" s="109">
        <f>IF(编辑!J1556="","",编辑!J1556)</f>
        <v>0</v>
      </c>
      <c r="E1556" s="109" t="str">
        <f>IF(编辑!K1556="","",编辑!K1556)</f>
        <v/>
      </c>
      <c r="F1556" s="109">
        <f>IF(编辑!L1556="","",编辑!L1556)</f>
        <v>3001</v>
      </c>
      <c r="G1556" s="109">
        <f>IF(编辑!N1556="","",编辑!N1556)</f>
        <v>1</v>
      </c>
      <c r="H1556" s="109">
        <f>IF(编辑!O1556="","",编辑!O1556)</f>
        <v>1</v>
      </c>
      <c r="I1556" s="109">
        <f>IF(编辑!P1556="","",编辑!P1556)</f>
        <v>500</v>
      </c>
      <c r="J1556" s="109">
        <f>IF(编辑!Q1556="","",编辑!Q1556)</f>
        <v>3101</v>
      </c>
      <c r="K1556" s="109">
        <f>IF(编辑!S1556="","",编辑!S1556)</f>
        <v>1</v>
      </c>
      <c r="L1556" s="109">
        <f>IF(编辑!T1556="","",编辑!T1556)</f>
        <v>1</v>
      </c>
      <c r="M1556" s="109">
        <f>IF(编辑!U1556="","",编辑!U1556)</f>
        <v>500</v>
      </c>
      <c r="N1556" s="109">
        <f>IF(编辑!V1556="","",编辑!V1556)</f>
        <v>3401</v>
      </c>
      <c r="O1556" s="109">
        <f>IF(编辑!X1556="","",编辑!X1556)</f>
        <v>1</v>
      </c>
      <c r="P1556" s="109">
        <f>IF(编辑!Y1556="","",编辑!Y1556)</f>
        <v>1</v>
      </c>
      <c r="Q1556" s="109">
        <f>IF(编辑!Z1556="","",编辑!Z1556)</f>
        <v>500</v>
      </c>
      <c r="R1556" s="109" t="str">
        <f>IF(编辑!AA1556="","",编辑!AA1556)</f>
        <v/>
      </c>
      <c r="S1556" s="109" t="str">
        <f>IF(编辑!AC1556="","",编辑!AC1556)</f>
        <v/>
      </c>
      <c r="T1556" s="109" t="str">
        <f>IF(编辑!AD1556="","",编辑!AD1556)</f>
        <v/>
      </c>
      <c r="U1556" s="109" t="str">
        <f>IF(编辑!AE1556="","",编辑!AE1556)</f>
        <v/>
      </c>
      <c r="V1556" s="109" t="str">
        <f>IF(编辑!AF1556="","",编辑!AF1556)</f>
        <v/>
      </c>
      <c r="W1556" s="109" t="str">
        <f>IF(编辑!AH1556="","",编辑!AH1556)</f>
        <v/>
      </c>
      <c r="X1556" s="109" t="str">
        <f>IF(编辑!AI1556="","",编辑!AI1556)</f>
        <v/>
      </c>
      <c r="Y1556" s="109" t="str">
        <f>IF(编辑!AJ1556="","",编辑!AJ1556)</f>
        <v/>
      </c>
      <c r="Z1556" s="109" t="str">
        <f>IF(编辑!AK1556="","",编辑!AK1556)</f>
        <v/>
      </c>
      <c r="AA1556" s="109" t="str">
        <f>IF(编辑!AM1556="","",编辑!AM1556)</f>
        <v/>
      </c>
      <c r="AB1556" s="109" t="str">
        <f>IF(编辑!AN1556="","",编辑!AN1556)</f>
        <v/>
      </c>
      <c r="AC1556" s="111" t="str">
        <f>IF(编辑!AO1556="","",编辑!AO1556)</f>
        <v/>
      </c>
    </row>
    <row r="1557" spans="1:29">
      <c r="A1557" s="109">
        <f>IF(编辑!A1557="","",编辑!A1557)</f>
        <v>140824</v>
      </c>
      <c r="B1557" s="109" t="str">
        <f>IF(编辑!B1557="","",编辑!B1557)</f>
        <v>通缉任务</v>
      </c>
      <c r="C1557" s="109">
        <f>IF(编辑!I1557="","",编辑!I1557)</f>
        <v>150</v>
      </c>
      <c r="D1557" s="109">
        <f>IF(编辑!J1557="","",编辑!J1557)</f>
        <v>0</v>
      </c>
      <c r="E1557" s="109" t="str">
        <f>IF(编辑!K1557="","",编辑!K1557)</f>
        <v/>
      </c>
      <c r="F1557" s="109">
        <f>IF(编辑!L1557="","",编辑!L1557)</f>
        <v>3001</v>
      </c>
      <c r="G1557" s="109">
        <f>IF(编辑!N1557="","",编辑!N1557)</f>
        <v>1</v>
      </c>
      <c r="H1557" s="109">
        <f>IF(编辑!O1557="","",编辑!O1557)</f>
        <v>1</v>
      </c>
      <c r="I1557" s="109">
        <f>IF(编辑!P1557="","",编辑!P1557)</f>
        <v>500</v>
      </c>
      <c r="J1557" s="109">
        <f>IF(编辑!Q1557="","",编辑!Q1557)</f>
        <v>3101</v>
      </c>
      <c r="K1557" s="109">
        <f>IF(编辑!S1557="","",编辑!S1557)</f>
        <v>1</v>
      </c>
      <c r="L1557" s="109">
        <f>IF(编辑!T1557="","",编辑!T1557)</f>
        <v>1</v>
      </c>
      <c r="M1557" s="109">
        <f>IF(编辑!U1557="","",编辑!U1557)</f>
        <v>500</v>
      </c>
      <c r="N1557" s="109">
        <f>IF(编辑!V1557="","",编辑!V1557)</f>
        <v>3401</v>
      </c>
      <c r="O1557" s="109">
        <f>IF(编辑!X1557="","",编辑!X1557)</f>
        <v>1</v>
      </c>
      <c r="P1557" s="109">
        <f>IF(编辑!Y1557="","",编辑!Y1557)</f>
        <v>1</v>
      </c>
      <c r="Q1557" s="109">
        <f>IF(编辑!Z1557="","",编辑!Z1557)</f>
        <v>500</v>
      </c>
      <c r="R1557" s="109" t="str">
        <f>IF(编辑!AA1557="","",编辑!AA1557)</f>
        <v/>
      </c>
      <c r="S1557" s="109" t="str">
        <f>IF(编辑!AC1557="","",编辑!AC1557)</f>
        <v/>
      </c>
      <c r="T1557" s="109" t="str">
        <f>IF(编辑!AD1557="","",编辑!AD1557)</f>
        <v/>
      </c>
      <c r="U1557" s="109" t="str">
        <f>IF(编辑!AE1557="","",编辑!AE1557)</f>
        <v/>
      </c>
      <c r="V1557" s="109" t="str">
        <f>IF(编辑!AF1557="","",编辑!AF1557)</f>
        <v/>
      </c>
      <c r="W1557" s="109" t="str">
        <f>IF(编辑!AH1557="","",编辑!AH1557)</f>
        <v/>
      </c>
      <c r="X1557" s="109" t="str">
        <f>IF(编辑!AI1557="","",编辑!AI1557)</f>
        <v/>
      </c>
      <c r="Y1557" s="109" t="str">
        <f>IF(编辑!AJ1557="","",编辑!AJ1557)</f>
        <v/>
      </c>
      <c r="Z1557" s="109" t="str">
        <f>IF(编辑!AK1557="","",编辑!AK1557)</f>
        <v/>
      </c>
      <c r="AA1557" s="109" t="str">
        <f>IF(编辑!AM1557="","",编辑!AM1557)</f>
        <v/>
      </c>
      <c r="AB1557" s="109" t="str">
        <f>IF(编辑!AN1557="","",编辑!AN1557)</f>
        <v/>
      </c>
      <c r="AC1557" s="111" t="str">
        <f>IF(编辑!AO1557="","",编辑!AO1557)</f>
        <v/>
      </c>
    </row>
    <row r="1558" spans="1:29">
      <c r="A1558" s="109">
        <f>IF(编辑!A1558="","",编辑!A1558)</f>
        <v>140825</v>
      </c>
      <c r="B1558" s="109" t="str">
        <f>IF(编辑!B1558="","",编辑!B1558)</f>
        <v>通缉任务</v>
      </c>
      <c r="C1558" s="109">
        <f>IF(编辑!I1558="","",编辑!I1558)</f>
        <v>150</v>
      </c>
      <c r="D1558" s="109">
        <f>IF(编辑!J1558="","",编辑!J1558)</f>
        <v>0</v>
      </c>
      <c r="E1558" s="109" t="str">
        <f>IF(编辑!K1558="","",编辑!K1558)</f>
        <v/>
      </c>
      <c r="F1558" s="109">
        <f>IF(编辑!L1558="","",编辑!L1558)</f>
        <v>3001</v>
      </c>
      <c r="G1558" s="109">
        <f>IF(编辑!N1558="","",编辑!N1558)</f>
        <v>1</v>
      </c>
      <c r="H1558" s="109">
        <f>IF(编辑!O1558="","",编辑!O1558)</f>
        <v>1</v>
      </c>
      <c r="I1558" s="109">
        <f>IF(编辑!P1558="","",编辑!P1558)</f>
        <v>500</v>
      </c>
      <c r="J1558" s="109">
        <f>IF(编辑!Q1558="","",编辑!Q1558)</f>
        <v>3101</v>
      </c>
      <c r="K1558" s="109">
        <f>IF(编辑!S1558="","",编辑!S1558)</f>
        <v>1</v>
      </c>
      <c r="L1558" s="109">
        <f>IF(编辑!T1558="","",编辑!T1558)</f>
        <v>1</v>
      </c>
      <c r="M1558" s="109">
        <f>IF(编辑!U1558="","",编辑!U1558)</f>
        <v>500</v>
      </c>
      <c r="N1558" s="109">
        <f>IF(编辑!V1558="","",编辑!V1558)</f>
        <v>3401</v>
      </c>
      <c r="O1558" s="109">
        <f>IF(编辑!X1558="","",编辑!X1558)</f>
        <v>1</v>
      </c>
      <c r="P1558" s="109">
        <f>IF(编辑!Y1558="","",编辑!Y1558)</f>
        <v>1</v>
      </c>
      <c r="Q1558" s="109">
        <f>IF(编辑!Z1558="","",编辑!Z1558)</f>
        <v>500</v>
      </c>
      <c r="R1558" s="109" t="str">
        <f>IF(编辑!AA1558="","",编辑!AA1558)</f>
        <v/>
      </c>
      <c r="S1558" s="109" t="str">
        <f>IF(编辑!AC1558="","",编辑!AC1558)</f>
        <v/>
      </c>
      <c r="T1558" s="109" t="str">
        <f>IF(编辑!AD1558="","",编辑!AD1558)</f>
        <v/>
      </c>
      <c r="U1558" s="109" t="str">
        <f>IF(编辑!AE1558="","",编辑!AE1558)</f>
        <v/>
      </c>
      <c r="V1558" s="109" t="str">
        <f>IF(编辑!AF1558="","",编辑!AF1558)</f>
        <v/>
      </c>
      <c r="W1558" s="109" t="str">
        <f>IF(编辑!AH1558="","",编辑!AH1558)</f>
        <v/>
      </c>
      <c r="X1558" s="109" t="str">
        <f>IF(编辑!AI1558="","",编辑!AI1558)</f>
        <v/>
      </c>
      <c r="Y1558" s="109" t="str">
        <f>IF(编辑!AJ1558="","",编辑!AJ1558)</f>
        <v/>
      </c>
      <c r="Z1558" s="109" t="str">
        <f>IF(编辑!AK1558="","",编辑!AK1558)</f>
        <v/>
      </c>
      <c r="AA1558" s="109" t="str">
        <f>IF(编辑!AM1558="","",编辑!AM1558)</f>
        <v/>
      </c>
      <c r="AB1558" s="109" t="str">
        <f>IF(编辑!AN1558="","",编辑!AN1558)</f>
        <v/>
      </c>
      <c r="AC1558" s="111" t="str">
        <f>IF(编辑!AO1558="","",编辑!AO1558)</f>
        <v/>
      </c>
    </row>
    <row r="1559" spans="1:29">
      <c r="A1559" s="109">
        <f>IF(编辑!A1559="","",编辑!A1559)</f>
        <v>140826</v>
      </c>
      <c r="B1559" s="109" t="str">
        <f>IF(编辑!B1559="","",编辑!B1559)</f>
        <v>通缉任务</v>
      </c>
      <c r="C1559" s="109">
        <f>IF(编辑!I1559="","",编辑!I1559)</f>
        <v>230</v>
      </c>
      <c r="D1559" s="109">
        <f>IF(编辑!J1559="","",编辑!J1559)</f>
        <v>0</v>
      </c>
      <c r="E1559" s="109" t="str">
        <f>IF(编辑!K1559="","",编辑!K1559)</f>
        <v/>
      </c>
      <c r="F1559" s="109">
        <f>IF(编辑!L1559="","",编辑!L1559)</f>
        <v>3002</v>
      </c>
      <c r="G1559" s="109">
        <f>IF(编辑!N1559="","",编辑!N1559)</f>
        <v>1</v>
      </c>
      <c r="H1559" s="109">
        <f>IF(编辑!O1559="","",编辑!O1559)</f>
        <v>1</v>
      </c>
      <c r="I1559" s="109">
        <f>IF(编辑!P1559="","",编辑!P1559)</f>
        <v>300</v>
      </c>
      <c r="J1559" s="109">
        <f>IF(编辑!Q1559="","",编辑!Q1559)</f>
        <v>3102</v>
      </c>
      <c r="K1559" s="109">
        <f>IF(编辑!S1559="","",编辑!S1559)</f>
        <v>1</v>
      </c>
      <c r="L1559" s="109">
        <f>IF(编辑!T1559="","",编辑!T1559)</f>
        <v>1</v>
      </c>
      <c r="M1559" s="109">
        <f>IF(编辑!U1559="","",编辑!U1559)</f>
        <v>300</v>
      </c>
      <c r="N1559" s="109">
        <f>IF(编辑!V1559="","",编辑!V1559)</f>
        <v>3402</v>
      </c>
      <c r="O1559" s="109">
        <f>IF(编辑!X1559="","",编辑!X1559)</f>
        <v>1</v>
      </c>
      <c r="P1559" s="109">
        <f>IF(编辑!Y1559="","",编辑!Y1559)</f>
        <v>1</v>
      </c>
      <c r="Q1559" s="109">
        <f>IF(编辑!Z1559="","",编辑!Z1559)</f>
        <v>300</v>
      </c>
      <c r="R1559" s="109" t="str">
        <f>IF(编辑!AA1559="","",编辑!AA1559)</f>
        <v/>
      </c>
      <c r="S1559" s="109" t="str">
        <f>IF(编辑!AC1559="","",编辑!AC1559)</f>
        <v/>
      </c>
      <c r="T1559" s="109" t="str">
        <f>IF(编辑!AD1559="","",编辑!AD1559)</f>
        <v/>
      </c>
      <c r="U1559" s="109" t="str">
        <f>IF(编辑!AE1559="","",编辑!AE1559)</f>
        <v/>
      </c>
      <c r="V1559" s="109" t="str">
        <f>IF(编辑!AF1559="","",编辑!AF1559)</f>
        <v/>
      </c>
      <c r="W1559" s="109" t="str">
        <f>IF(编辑!AH1559="","",编辑!AH1559)</f>
        <v/>
      </c>
      <c r="X1559" s="109" t="str">
        <f>IF(编辑!AI1559="","",编辑!AI1559)</f>
        <v/>
      </c>
      <c r="Y1559" s="109" t="str">
        <f>IF(编辑!AJ1559="","",编辑!AJ1559)</f>
        <v/>
      </c>
      <c r="Z1559" s="109" t="str">
        <f>IF(编辑!AK1559="","",编辑!AK1559)</f>
        <v/>
      </c>
      <c r="AA1559" s="109" t="str">
        <f>IF(编辑!AM1559="","",编辑!AM1559)</f>
        <v/>
      </c>
      <c r="AB1559" s="109" t="str">
        <f>IF(编辑!AN1559="","",编辑!AN1559)</f>
        <v/>
      </c>
      <c r="AC1559" s="111" t="str">
        <f>IF(编辑!AO1559="","",编辑!AO1559)</f>
        <v/>
      </c>
    </row>
    <row r="1560" spans="1:29">
      <c r="A1560" s="109">
        <f>IF(编辑!A1560="","",编辑!A1560)</f>
        <v>140827</v>
      </c>
      <c r="B1560" s="109" t="str">
        <f>IF(编辑!B1560="","",编辑!B1560)</f>
        <v>通缉任务</v>
      </c>
      <c r="C1560" s="109">
        <f>IF(编辑!I1560="","",编辑!I1560)</f>
        <v>230</v>
      </c>
      <c r="D1560" s="109">
        <f>IF(编辑!J1560="","",编辑!J1560)</f>
        <v>0</v>
      </c>
      <c r="E1560" s="109" t="str">
        <f>IF(编辑!K1560="","",编辑!K1560)</f>
        <v/>
      </c>
      <c r="F1560" s="109">
        <f>IF(编辑!L1560="","",编辑!L1560)</f>
        <v>3002</v>
      </c>
      <c r="G1560" s="109">
        <f>IF(编辑!N1560="","",编辑!N1560)</f>
        <v>1</v>
      </c>
      <c r="H1560" s="109">
        <f>IF(编辑!O1560="","",编辑!O1560)</f>
        <v>1</v>
      </c>
      <c r="I1560" s="109">
        <f>IF(编辑!P1560="","",编辑!P1560)</f>
        <v>300</v>
      </c>
      <c r="J1560" s="109">
        <f>IF(编辑!Q1560="","",编辑!Q1560)</f>
        <v>3102</v>
      </c>
      <c r="K1560" s="109">
        <f>IF(编辑!S1560="","",编辑!S1560)</f>
        <v>1</v>
      </c>
      <c r="L1560" s="109">
        <f>IF(编辑!T1560="","",编辑!T1560)</f>
        <v>1</v>
      </c>
      <c r="M1560" s="109">
        <f>IF(编辑!U1560="","",编辑!U1560)</f>
        <v>300</v>
      </c>
      <c r="N1560" s="109">
        <f>IF(编辑!V1560="","",编辑!V1560)</f>
        <v>3402</v>
      </c>
      <c r="O1560" s="109">
        <f>IF(编辑!X1560="","",编辑!X1560)</f>
        <v>1</v>
      </c>
      <c r="P1560" s="109">
        <f>IF(编辑!Y1560="","",编辑!Y1560)</f>
        <v>1</v>
      </c>
      <c r="Q1560" s="109">
        <f>IF(编辑!Z1560="","",编辑!Z1560)</f>
        <v>300</v>
      </c>
      <c r="R1560" s="109" t="str">
        <f>IF(编辑!AA1560="","",编辑!AA1560)</f>
        <v/>
      </c>
      <c r="S1560" s="109" t="str">
        <f>IF(编辑!AC1560="","",编辑!AC1560)</f>
        <v/>
      </c>
      <c r="T1560" s="109" t="str">
        <f>IF(编辑!AD1560="","",编辑!AD1560)</f>
        <v/>
      </c>
      <c r="U1560" s="109" t="str">
        <f>IF(编辑!AE1560="","",编辑!AE1560)</f>
        <v/>
      </c>
      <c r="V1560" s="109" t="str">
        <f>IF(编辑!AF1560="","",编辑!AF1560)</f>
        <v/>
      </c>
      <c r="W1560" s="109" t="str">
        <f>IF(编辑!AH1560="","",编辑!AH1560)</f>
        <v/>
      </c>
      <c r="X1560" s="109" t="str">
        <f>IF(编辑!AI1560="","",编辑!AI1560)</f>
        <v/>
      </c>
      <c r="Y1560" s="109" t="str">
        <f>IF(编辑!AJ1560="","",编辑!AJ1560)</f>
        <v/>
      </c>
      <c r="Z1560" s="109" t="str">
        <f>IF(编辑!AK1560="","",编辑!AK1560)</f>
        <v/>
      </c>
      <c r="AA1560" s="109" t="str">
        <f>IF(编辑!AM1560="","",编辑!AM1560)</f>
        <v/>
      </c>
      <c r="AB1560" s="109" t="str">
        <f>IF(编辑!AN1560="","",编辑!AN1560)</f>
        <v/>
      </c>
      <c r="AC1560" s="111" t="str">
        <f>IF(编辑!AO1560="","",编辑!AO1560)</f>
        <v/>
      </c>
    </row>
    <row r="1561" spans="1:29">
      <c r="A1561" s="109">
        <f>IF(编辑!A1561="","",编辑!A1561)</f>
        <v>140828</v>
      </c>
      <c r="B1561" s="109" t="str">
        <f>IF(编辑!B1561="","",编辑!B1561)</f>
        <v>通缉任务</v>
      </c>
      <c r="C1561" s="109">
        <f>IF(编辑!I1561="","",编辑!I1561)</f>
        <v>230</v>
      </c>
      <c r="D1561" s="109">
        <f>IF(编辑!J1561="","",编辑!J1561)</f>
        <v>0</v>
      </c>
      <c r="E1561" s="109" t="str">
        <f>IF(编辑!K1561="","",编辑!K1561)</f>
        <v/>
      </c>
      <c r="F1561" s="109">
        <f>IF(编辑!L1561="","",编辑!L1561)</f>
        <v>3002</v>
      </c>
      <c r="G1561" s="109">
        <f>IF(编辑!N1561="","",编辑!N1561)</f>
        <v>1</v>
      </c>
      <c r="H1561" s="109">
        <f>IF(编辑!O1561="","",编辑!O1561)</f>
        <v>1</v>
      </c>
      <c r="I1561" s="109">
        <f>IF(编辑!P1561="","",编辑!P1561)</f>
        <v>300</v>
      </c>
      <c r="J1561" s="109">
        <f>IF(编辑!Q1561="","",编辑!Q1561)</f>
        <v>3102</v>
      </c>
      <c r="K1561" s="109">
        <f>IF(编辑!S1561="","",编辑!S1561)</f>
        <v>1</v>
      </c>
      <c r="L1561" s="109">
        <f>IF(编辑!T1561="","",编辑!T1561)</f>
        <v>1</v>
      </c>
      <c r="M1561" s="109">
        <f>IF(编辑!U1561="","",编辑!U1561)</f>
        <v>300</v>
      </c>
      <c r="N1561" s="109">
        <f>IF(编辑!V1561="","",编辑!V1561)</f>
        <v>3402</v>
      </c>
      <c r="O1561" s="109">
        <f>IF(编辑!X1561="","",编辑!X1561)</f>
        <v>1</v>
      </c>
      <c r="P1561" s="109">
        <f>IF(编辑!Y1561="","",编辑!Y1561)</f>
        <v>1</v>
      </c>
      <c r="Q1561" s="109">
        <f>IF(编辑!Z1561="","",编辑!Z1561)</f>
        <v>300</v>
      </c>
      <c r="R1561" s="109" t="str">
        <f>IF(编辑!AA1561="","",编辑!AA1561)</f>
        <v/>
      </c>
      <c r="S1561" s="109" t="str">
        <f>IF(编辑!AC1561="","",编辑!AC1561)</f>
        <v/>
      </c>
      <c r="T1561" s="109" t="str">
        <f>IF(编辑!AD1561="","",编辑!AD1561)</f>
        <v/>
      </c>
      <c r="U1561" s="109" t="str">
        <f>IF(编辑!AE1561="","",编辑!AE1561)</f>
        <v/>
      </c>
      <c r="V1561" s="109" t="str">
        <f>IF(编辑!AF1561="","",编辑!AF1561)</f>
        <v/>
      </c>
      <c r="W1561" s="109" t="str">
        <f>IF(编辑!AH1561="","",编辑!AH1561)</f>
        <v/>
      </c>
      <c r="X1561" s="109" t="str">
        <f>IF(编辑!AI1561="","",编辑!AI1561)</f>
        <v/>
      </c>
      <c r="Y1561" s="109" t="str">
        <f>IF(编辑!AJ1561="","",编辑!AJ1561)</f>
        <v/>
      </c>
      <c r="Z1561" s="109" t="str">
        <f>IF(编辑!AK1561="","",编辑!AK1561)</f>
        <v/>
      </c>
      <c r="AA1561" s="109" t="str">
        <f>IF(编辑!AM1561="","",编辑!AM1561)</f>
        <v/>
      </c>
      <c r="AB1561" s="109" t="str">
        <f>IF(编辑!AN1561="","",编辑!AN1561)</f>
        <v/>
      </c>
      <c r="AC1561" s="111" t="str">
        <f>IF(编辑!AO1561="","",编辑!AO1561)</f>
        <v/>
      </c>
    </row>
    <row r="1562" spans="1:29">
      <c r="A1562" s="109">
        <f>IF(编辑!A1562="","",编辑!A1562)</f>
        <v>140829</v>
      </c>
      <c r="B1562" s="109" t="str">
        <f>IF(编辑!B1562="","",编辑!B1562)</f>
        <v>通缉任务</v>
      </c>
      <c r="C1562" s="109">
        <f>IF(编辑!I1562="","",编辑!I1562)</f>
        <v>230</v>
      </c>
      <c r="D1562" s="109">
        <f>IF(编辑!J1562="","",编辑!J1562)</f>
        <v>0</v>
      </c>
      <c r="E1562" s="109" t="str">
        <f>IF(编辑!K1562="","",编辑!K1562)</f>
        <v/>
      </c>
      <c r="F1562" s="109">
        <f>IF(编辑!L1562="","",编辑!L1562)</f>
        <v>3002</v>
      </c>
      <c r="G1562" s="109">
        <f>IF(编辑!N1562="","",编辑!N1562)</f>
        <v>1</v>
      </c>
      <c r="H1562" s="109">
        <f>IF(编辑!O1562="","",编辑!O1562)</f>
        <v>1</v>
      </c>
      <c r="I1562" s="109">
        <f>IF(编辑!P1562="","",编辑!P1562)</f>
        <v>300</v>
      </c>
      <c r="J1562" s="109">
        <f>IF(编辑!Q1562="","",编辑!Q1562)</f>
        <v>3102</v>
      </c>
      <c r="K1562" s="109">
        <f>IF(编辑!S1562="","",编辑!S1562)</f>
        <v>1</v>
      </c>
      <c r="L1562" s="109">
        <f>IF(编辑!T1562="","",编辑!T1562)</f>
        <v>1</v>
      </c>
      <c r="M1562" s="109">
        <f>IF(编辑!U1562="","",编辑!U1562)</f>
        <v>300</v>
      </c>
      <c r="N1562" s="109">
        <f>IF(编辑!V1562="","",编辑!V1562)</f>
        <v>3402</v>
      </c>
      <c r="O1562" s="109">
        <f>IF(编辑!X1562="","",编辑!X1562)</f>
        <v>1</v>
      </c>
      <c r="P1562" s="109">
        <f>IF(编辑!Y1562="","",编辑!Y1562)</f>
        <v>1</v>
      </c>
      <c r="Q1562" s="109">
        <f>IF(编辑!Z1562="","",编辑!Z1562)</f>
        <v>300</v>
      </c>
      <c r="R1562" s="109" t="str">
        <f>IF(编辑!AA1562="","",编辑!AA1562)</f>
        <v/>
      </c>
      <c r="S1562" s="109" t="str">
        <f>IF(编辑!AC1562="","",编辑!AC1562)</f>
        <v/>
      </c>
      <c r="T1562" s="109" t="str">
        <f>IF(编辑!AD1562="","",编辑!AD1562)</f>
        <v/>
      </c>
      <c r="U1562" s="109" t="str">
        <f>IF(编辑!AE1562="","",编辑!AE1562)</f>
        <v/>
      </c>
      <c r="V1562" s="109" t="str">
        <f>IF(编辑!AF1562="","",编辑!AF1562)</f>
        <v/>
      </c>
      <c r="W1562" s="109" t="str">
        <f>IF(编辑!AH1562="","",编辑!AH1562)</f>
        <v/>
      </c>
      <c r="X1562" s="109" t="str">
        <f>IF(编辑!AI1562="","",编辑!AI1562)</f>
        <v/>
      </c>
      <c r="Y1562" s="109" t="str">
        <f>IF(编辑!AJ1562="","",编辑!AJ1562)</f>
        <v/>
      </c>
      <c r="Z1562" s="109" t="str">
        <f>IF(编辑!AK1562="","",编辑!AK1562)</f>
        <v/>
      </c>
      <c r="AA1562" s="109" t="str">
        <f>IF(编辑!AM1562="","",编辑!AM1562)</f>
        <v/>
      </c>
      <c r="AB1562" s="109" t="str">
        <f>IF(编辑!AN1562="","",编辑!AN1562)</f>
        <v/>
      </c>
      <c r="AC1562" s="111" t="str">
        <f>IF(编辑!AO1562="","",编辑!AO1562)</f>
        <v/>
      </c>
    </row>
    <row r="1563" spans="1:29">
      <c r="A1563" s="109">
        <f>IF(编辑!A1563="","",编辑!A1563)</f>
        <v>140830</v>
      </c>
      <c r="B1563" s="109" t="str">
        <f>IF(编辑!B1563="","",编辑!B1563)</f>
        <v>通缉任务</v>
      </c>
      <c r="C1563" s="109">
        <f>IF(编辑!I1563="","",编辑!I1563)</f>
        <v>230</v>
      </c>
      <c r="D1563" s="109">
        <f>IF(编辑!J1563="","",编辑!J1563)</f>
        <v>0</v>
      </c>
      <c r="E1563" s="109" t="str">
        <f>IF(编辑!K1563="","",编辑!K1563)</f>
        <v/>
      </c>
      <c r="F1563" s="109">
        <f>IF(编辑!L1563="","",编辑!L1563)</f>
        <v>3002</v>
      </c>
      <c r="G1563" s="109">
        <f>IF(编辑!N1563="","",编辑!N1563)</f>
        <v>1</v>
      </c>
      <c r="H1563" s="109">
        <f>IF(编辑!O1563="","",编辑!O1563)</f>
        <v>1</v>
      </c>
      <c r="I1563" s="109">
        <f>IF(编辑!P1563="","",编辑!P1563)</f>
        <v>300</v>
      </c>
      <c r="J1563" s="109">
        <f>IF(编辑!Q1563="","",编辑!Q1563)</f>
        <v>3102</v>
      </c>
      <c r="K1563" s="109">
        <f>IF(编辑!S1563="","",编辑!S1563)</f>
        <v>1</v>
      </c>
      <c r="L1563" s="109">
        <f>IF(编辑!T1563="","",编辑!T1563)</f>
        <v>1</v>
      </c>
      <c r="M1563" s="109">
        <f>IF(编辑!U1563="","",编辑!U1563)</f>
        <v>300</v>
      </c>
      <c r="N1563" s="109">
        <f>IF(编辑!V1563="","",编辑!V1563)</f>
        <v>3402</v>
      </c>
      <c r="O1563" s="109">
        <f>IF(编辑!X1563="","",编辑!X1563)</f>
        <v>1</v>
      </c>
      <c r="P1563" s="109">
        <f>IF(编辑!Y1563="","",编辑!Y1563)</f>
        <v>1</v>
      </c>
      <c r="Q1563" s="109">
        <f>IF(编辑!Z1563="","",编辑!Z1563)</f>
        <v>300</v>
      </c>
      <c r="R1563" s="109" t="str">
        <f>IF(编辑!AA1563="","",编辑!AA1563)</f>
        <v/>
      </c>
      <c r="S1563" s="109" t="str">
        <f>IF(编辑!AC1563="","",编辑!AC1563)</f>
        <v/>
      </c>
      <c r="T1563" s="109" t="str">
        <f>IF(编辑!AD1563="","",编辑!AD1563)</f>
        <v/>
      </c>
      <c r="U1563" s="109" t="str">
        <f>IF(编辑!AE1563="","",编辑!AE1563)</f>
        <v/>
      </c>
      <c r="V1563" s="109" t="str">
        <f>IF(编辑!AF1563="","",编辑!AF1563)</f>
        <v/>
      </c>
      <c r="W1563" s="109" t="str">
        <f>IF(编辑!AH1563="","",编辑!AH1563)</f>
        <v/>
      </c>
      <c r="X1563" s="109" t="str">
        <f>IF(编辑!AI1563="","",编辑!AI1563)</f>
        <v/>
      </c>
      <c r="Y1563" s="109" t="str">
        <f>IF(编辑!AJ1563="","",编辑!AJ1563)</f>
        <v/>
      </c>
      <c r="Z1563" s="109" t="str">
        <f>IF(编辑!AK1563="","",编辑!AK1563)</f>
        <v/>
      </c>
      <c r="AA1563" s="109" t="str">
        <f>IF(编辑!AM1563="","",编辑!AM1563)</f>
        <v/>
      </c>
      <c r="AB1563" s="109" t="str">
        <f>IF(编辑!AN1563="","",编辑!AN1563)</f>
        <v/>
      </c>
      <c r="AC1563" s="111" t="str">
        <f>IF(编辑!AO1563="","",编辑!AO1563)</f>
        <v/>
      </c>
    </row>
    <row r="1564" spans="1:29">
      <c r="A1564" s="109">
        <f>IF(编辑!A1564="","",编辑!A1564)</f>
        <v>140831</v>
      </c>
      <c r="B1564" s="109" t="str">
        <f>IF(编辑!B1564="","",编辑!B1564)</f>
        <v>通缉任务</v>
      </c>
      <c r="C1564" s="109">
        <f>IF(编辑!I1564="","",编辑!I1564)</f>
        <v>230</v>
      </c>
      <c r="D1564" s="109">
        <f>IF(编辑!J1564="","",编辑!J1564)</f>
        <v>0</v>
      </c>
      <c r="E1564" s="109" t="str">
        <f>IF(编辑!K1564="","",编辑!K1564)</f>
        <v/>
      </c>
      <c r="F1564" s="109">
        <f>IF(编辑!L1564="","",编辑!L1564)</f>
        <v>3002</v>
      </c>
      <c r="G1564" s="109">
        <f>IF(编辑!N1564="","",编辑!N1564)</f>
        <v>1</v>
      </c>
      <c r="H1564" s="109">
        <f>IF(编辑!O1564="","",编辑!O1564)</f>
        <v>1</v>
      </c>
      <c r="I1564" s="109">
        <f>IF(编辑!P1564="","",编辑!P1564)</f>
        <v>300</v>
      </c>
      <c r="J1564" s="109">
        <f>IF(编辑!Q1564="","",编辑!Q1564)</f>
        <v>3102</v>
      </c>
      <c r="K1564" s="109">
        <f>IF(编辑!S1564="","",编辑!S1564)</f>
        <v>1</v>
      </c>
      <c r="L1564" s="109">
        <f>IF(编辑!T1564="","",编辑!T1564)</f>
        <v>1</v>
      </c>
      <c r="M1564" s="109">
        <f>IF(编辑!U1564="","",编辑!U1564)</f>
        <v>300</v>
      </c>
      <c r="N1564" s="109">
        <f>IF(编辑!V1564="","",编辑!V1564)</f>
        <v>3402</v>
      </c>
      <c r="O1564" s="109">
        <f>IF(编辑!X1564="","",编辑!X1564)</f>
        <v>1</v>
      </c>
      <c r="P1564" s="109">
        <f>IF(编辑!Y1564="","",编辑!Y1564)</f>
        <v>1</v>
      </c>
      <c r="Q1564" s="109">
        <f>IF(编辑!Z1564="","",编辑!Z1564)</f>
        <v>300</v>
      </c>
      <c r="R1564" s="109" t="str">
        <f>IF(编辑!AA1564="","",编辑!AA1564)</f>
        <v/>
      </c>
      <c r="S1564" s="109" t="str">
        <f>IF(编辑!AC1564="","",编辑!AC1564)</f>
        <v/>
      </c>
      <c r="T1564" s="109" t="str">
        <f>IF(编辑!AD1564="","",编辑!AD1564)</f>
        <v/>
      </c>
      <c r="U1564" s="109" t="str">
        <f>IF(编辑!AE1564="","",编辑!AE1564)</f>
        <v/>
      </c>
      <c r="V1564" s="109" t="str">
        <f>IF(编辑!AF1564="","",编辑!AF1564)</f>
        <v/>
      </c>
      <c r="W1564" s="109" t="str">
        <f>IF(编辑!AH1564="","",编辑!AH1564)</f>
        <v/>
      </c>
      <c r="X1564" s="109" t="str">
        <f>IF(编辑!AI1564="","",编辑!AI1564)</f>
        <v/>
      </c>
      <c r="Y1564" s="109" t="str">
        <f>IF(编辑!AJ1564="","",编辑!AJ1564)</f>
        <v/>
      </c>
      <c r="Z1564" s="109" t="str">
        <f>IF(编辑!AK1564="","",编辑!AK1564)</f>
        <v/>
      </c>
      <c r="AA1564" s="109" t="str">
        <f>IF(编辑!AM1564="","",编辑!AM1564)</f>
        <v/>
      </c>
      <c r="AB1564" s="109" t="str">
        <f>IF(编辑!AN1564="","",编辑!AN1564)</f>
        <v/>
      </c>
      <c r="AC1564" s="111" t="str">
        <f>IF(编辑!AO1564="","",编辑!AO1564)</f>
        <v/>
      </c>
    </row>
    <row r="1565" spans="1:29">
      <c r="A1565" s="109">
        <f>IF(编辑!A1565="","",编辑!A1565)</f>
        <v>140832</v>
      </c>
      <c r="B1565" s="109" t="str">
        <f>IF(编辑!B1565="","",编辑!B1565)</f>
        <v>通缉任务</v>
      </c>
      <c r="C1565" s="109">
        <f>IF(编辑!I1565="","",编辑!I1565)</f>
        <v>230</v>
      </c>
      <c r="D1565" s="109">
        <f>IF(编辑!J1565="","",编辑!J1565)</f>
        <v>0</v>
      </c>
      <c r="E1565" s="109" t="str">
        <f>IF(编辑!K1565="","",编辑!K1565)</f>
        <v/>
      </c>
      <c r="F1565" s="109">
        <f>IF(编辑!L1565="","",编辑!L1565)</f>
        <v>3002</v>
      </c>
      <c r="G1565" s="109">
        <f>IF(编辑!N1565="","",编辑!N1565)</f>
        <v>1</v>
      </c>
      <c r="H1565" s="109">
        <f>IF(编辑!O1565="","",编辑!O1565)</f>
        <v>1</v>
      </c>
      <c r="I1565" s="109">
        <f>IF(编辑!P1565="","",编辑!P1565)</f>
        <v>300</v>
      </c>
      <c r="J1565" s="109">
        <f>IF(编辑!Q1565="","",编辑!Q1565)</f>
        <v>3102</v>
      </c>
      <c r="K1565" s="109">
        <f>IF(编辑!S1565="","",编辑!S1565)</f>
        <v>1</v>
      </c>
      <c r="L1565" s="109">
        <f>IF(编辑!T1565="","",编辑!T1565)</f>
        <v>1</v>
      </c>
      <c r="M1565" s="109">
        <f>IF(编辑!U1565="","",编辑!U1565)</f>
        <v>300</v>
      </c>
      <c r="N1565" s="109">
        <f>IF(编辑!V1565="","",编辑!V1565)</f>
        <v>3402</v>
      </c>
      <c r="O1565" s="109">
        <f>IF(编辑!X1565="","",编辑!X1565)</f>
        <v>1</v>
      </c>
      <c r="P1565" s="109">
        <f>IF(编辑!Y1565="","",编辑!Y1565)</f>
        <v>1</v>
      </c>
      <c r="Q1565" s="109">
        <f>IF(编辑!Z1565="","",编辑!Z1565)</f>
        <v>300</v>
      </c>
      <c r="R1565" s="109" t="str">
        <f>IF(编辑!AA1565="","",编辑!AA1565)</f>
        <v/>
      </c>
      <c r="S1565" s="109" t="str">
        <f>IF(编辑!AC1565="","",编辑!AC1565)</f>
        <v/>
      </c>
      <c r="T1565" s="109" t="str">
        <f>IF(编辑!AD1565="","",编辑!AD1565)</f>
        <v/>
      </c>
      <c r="U1565" s="109" t="str">
        <f>IF(编辑!AE1565="","",编辑!AE1565)</f>
        <v/>
      </c>
      <c r="V1565" s="109" t="str">
        <f>IF(编辑!AF1565="","",编辑!AF1565)</f>
        <v/>
      </c>
      <c r="W1565" s="109" t="str">
        <f>IF(编辑!AH1565="","",编辑!AH1565)</f>
        <v/>
      </c>
      <c r="X1565" s="109" t="str">
        <f>IF(编辑!AI1565="","",编辑!AI1565)</f>
        <v/>
      </c>
      <c r="Y1565" s="109" t="str">
        <f>IF(编辑!AJ1565="","",编辑!AJ1565)</f>
        <v/>
      </c>
      <c r="Z1565" s="109" t="str">
        <f>IF(编辑!AK1565="","",编辑!AK1565)</f>
        <v/>
      </c>
      <c r="AA1565" s="109" t="str">
        <f>IF(编辑!AM1565="","",编辑!AM1565)</f>
        <v/>
      </c>
      <c r="AB1565" s="109" t="str">
        <f>IF(编辑!AN1565="","",编辑!AN1565)</f>
        <v/>
      </c>
      <c r="AC1565" s="111" t="str">
        <f>IF(编辑!AO1565="","",编辑!AO1565)</f>
        <v/>
      </c>
    </row>
    <row r="1566" spans="1:29">
      <c r="A1566" s="109">
        <f>IF(编辑!A1566="","",编辑!A1566)</f>
        <v>140833</v>
      </c>
      <c r="B1566" s="109" t="str">
        <f>IF(编辑!B1566="","",编辑!B1566)</f>
        <v>通缉任务</v>
      </c>
      <c r="C1566" s="109">
        <f>IF(编辑!I1566="","",编辑!I1566)</f>
        <v>230</v>
      </c>
      <c r="D1566" s="109">
        <f>IF(编辑!J1566="","",编辑!J1566)</f>
        <v>0</v>
      </c>
      <c r="E1566" s="109" t="str">
        <f>IF(编辑!K1566="","",编辑!K1566)</f>
        <v/>
      </c>
      <c r="F1566" s="109">
        <f>IF(编辑!L1566="","",编辑!L1566)</f>
        <v>3002</v>
      </c>
      <c r="G1566" s="109">
        <f>IF(编辑!N1566="","",编辑!N1566)</f>
        <v>1</v>
      </c>
      <c r="H1566" s="109">
        <f>IF(编辑!O1566="","",编辑!O1566)</f>
        <v>1</v>
      </c>
      <c r="I1566" s="109">
        <f>IF(编辑!P1566="","",编辑!P1566)</f>
        <v>300</v>
      </c>
      <c r="J1566" s="109">
        <f>IF(编辑!Q1566="","",编辑!Q1566)</f>
        <v>3102</v>
      </c>
      <c r="K1566" s="109">
        <f>IF(编辑!S1566="","",编辑!S1566)</f>
        <v>1</v>
      </c>
      <c r="L1566" s="109">
        <f>IF(编辑!T1566="","",编辑!T1566)</f>
        <v>1</v>
      </c>
      <c r="M1566" s="109">
        <f>IF(编辑!U1566="","",编辑!U1566)</f>
        <v>300</v>
      </c>
      <c r="N1566" s="109">
        <f>IF(编辑!V1566="","",编辑!V1566)</f>
        <v>3402</v>
      </c>
      <c r="O1566" s="109">
        <f>IF(编辑!X1566="","",编辑!X1566)</f>
        <v>1</v>
      </c>
      <c r="P1566" s="109">
        <f>IF(编辑!Y1566="","",编辑!Y1566)</f>
        <v>1</v>
      </c>
      <c r="Q1566" s="109">
        <f>IF(编辑!Z1566="","",编辑!Z1566)</f>
        <v>300</v>
      </c>
      <c r="R1566" s="109" t="str">
        <f>IF(编辑!AA1566="","",编辑!AA1566)</f>
        <v/>
      </c>
      <c r="S1566" s="109" t="str">
        <f>IF(编辑!AC1566="","",编辑!AC1566)</f>
        <v/>
      </c>
      <c r="T1566" s="109" t="str">
        <f>IF(编辑!AD1566="","",编辑!AD1566)</f>
        <v/>
      </c>
      <c r="U1566" s="109" t="str">
        <f>IF(编辑!AE1566="","",编辑!AE1566)</f>
        <v/>
      </c>
      <c r="V1566" s="109" t="str">
        <f>IF(编辑!AF1566="","",编辑!AF1566)</f>
        <v/>
      </c>
      <c r="W1566" s="109" t="str">
        <f>IF(编辑!AH1566="","",编辑!AH1566)</f>
        <v/>
      </c>
      <c r="X1566" s="109" t="str">
        <f>IF(编辑!AI1566="","",编辑!AI1566)</f>
        <v/>
      </c>
      <c r="Y1566" s="109" t="str">
        <f>IF(编辑!AJ1566="","",编辑!AJ1566)</f>
        <v/>
      </c>
      <c r="Z1566" s="109" t="str">
        <f>IF(编辑!AK1566="","",编辑!AK1566)</f>
        <v/>
      </c>
      <c r="AA1566" s="109" t="str">
        <f>IF(编辑!AM1566="","",编辑!AM1566)</f>
        <v/>
      </c>
      <c r="AB1566" s="109" t="str">
        <f>IF(编辑!AN1566="","",编辑!AN1566)</f>
        <v/>
      </c>
      <c r="AC1566" s="111" t="str">
        <f>IF(编辑!AO1566="","",编辑!AO1566)</f>
        <v/>
      </c>
    </row>
    <row r="1567" spans="1:29">
      <c r="A1567" s="109">
        <f>IF(编辑!A1567="","",编辑!A1567)</f>
        <v>140834</v>
      </c>
      <c r="B1567" s="109" t="str">
        <f>IF(编辑!B1567="","",编辑!B1567)</f>
        <v>通缉任务</v>
      </c>
      <c r="C1567" s="109">
        <f>IF(编辑!I1567="","",编辑!I1567)</f>
        <v>230</v>
      </c>
      <c r="D1567" s="109">
        <f>IF(编辑!J1567="","",编辑!J1567)</f>
        <v>0</v>
      </c>
      <c r="E1567" s="109" t="str">
        <f>IF(编辑!K1567="","",编辑!K1567)</f>
        <v/>
      </c>
      <c r="F1567" s="109">
        <f>IF(编辑!L1567="","",编辑!L1567)</f>
        <v>3002</v>
      </c>
      <c r="G1567" s="109">
        <f>IF(编辑!N1567="","",编辑!N1567)</f>
        <v>1</v>
      </c>
      <c r="H1567" s="109">
        <f>IF(编辑!O1567="","",编辑!O1567)</f>
        <v>1</v>
      </c>
      <c r="I1567" s="109">
        <f>IF(编辑!P1567="","",编辑!P1567)</f>
        <v>300</v>
      </c>
      <c r="J1567" s="109">
        <f>IF(编辑!Q1567="","",编辑!Q1567)</f>
        <v>3102</v>
      </c>
      <c r="K1567" s="109">
        <f>IF(编辑!S1567="","",编辑!S1567)</f>
        <v>1</v>
      </c>
      <c r="L1567" s="109">
        <f>IF(编辑!T1567="","",编辑!T1567)</f>
        <v>1</v>
      </c>
      <c r="M1567" s="109">
        <f>IF(编辑!U1567="","",编辑!U1567)</f>
        <v>300</v>
      </c>
      <c r="N1567" s="109">
        <f>IF(编辑!V1567="","",编辑!V1567)</f>
        <v>3402</v>
      </c>
      <c r="O1567" s="109">
        <f>IF(编辑!X1567="","",编辑!X1567)</f>
        <v>1</v>
      </c>
      <c r="P1567" s="109">
        <f>IF(编辑!Y1567="","",编辑!Y1567)</f>
        <v>1</v>
      </c>
      <c r="Q1567" s="109">
        <f>IF(编辑!Z1567="","",编辑!Z1567)</f>
        <v>300</v>
      </c>
      <c r="R1567" s="109" t="str">
        <f>IF(编辑!AA1567="","",编辑!AA1567)</f>
        <v/>
      </c>
      <c r="S1567" s="109" t="str">
        <f>IF(编辑!AC1567="","",编辑!AC1567)</f>
        <v/>
      </c>
      <c r="T1567" s="109" t="str">
        <f>IF(编辑!AD1567="","",编辑!AD1567)</f>
        <v/>
      </c>
      <c r="U1567" s="109" t="str">
        <f>IF(编辑!AE1567="","",编辑!AE1567)</f>
        <v/>
      </c>
      <c r="V1567" s="109" t="str">
        <f>IF(编辑!AF1567="","",编辑!AF1567)</f>
        <v/>
      </c>
      <c r="W1567" s="109" t="str">
        <f>IF(编辑!AH1567="","",编辑!AH1567)</f>
        <v/>
      </c>
      <c r="X1567" s="109" t="str">
        <f>IF(编辑!AI1567="","",编辑!AI1567)</f>
        <v/>
      </c>
      <c r="Y1567" s="109" t="str">
        <f>IF(编辑!AJ1567="","",编辑!AJ1567)</f>
        <v/>
      </c>
      <c r="Z1567" s="109" t="str">
        <f>IF(编辑!AK1567="","",编辑!AK1567)</f>
        <v/>
      </c>
      <c r="AA1567" s="109" t="str">
        <f>IF(编辑!AM1567="","",编辑!AM1567)</f>
        <v/>
      </c>
      <c r="AB1567" s="109" t="str">
        <f>IF(编辑!AN1567="","",编辑!AN1567)</f>
        <v/>
      </c>
      <c r="AC1567" s="111" t="str">
        <f>IF(编辑!AO1567="","",编辑!AO1567)</f>
        <v/>
      </c>
    </row>
    <row r="1568" spans="1:29">
      <c r="A1568" s="109">
        <f>IF(编辑!A1568="","",编辑!A1568)</f>
        <v>140835</v>
      </c>
      <c r="B1568" s="109" t="str">
        <f>IF(编辑!B1568="","",编辑!B1568)</f>
        <v>通缉任务</v>
      </c>
      <c r="C1568" s="109">
        <f>IF(编辑!I1568="","",编辑!I1568)</f>
        <v>230</v>
      </c>
      <c r="D1568" s="109">
        <f>IF(编辑!J1568="","",编辑!J1568)</f>
        <v>0</v>
      </c>
      <c r="E1568" s="109" t="str">
        <f>IF(编辑!K1568="","",编辑!K1568)</f>
        <v/>
      </c>
      <c r="F1568" s="109">
        <f>IF(编辑!L1568="","",编辑!L1568)</f>
        <v>3002</v>
      </c>
      <c r="G1568" s="109">
        <f>IF(编辑!N1568="","",编辑!N1568)</f>
        <v>1</v>
      </c>
      <c r="H1568" s="109">
        <f>IF(编辑!O1568="","",编辑!O1568)</f>
        <v>1</v>
      </c>
      <c r="I1568" s="109">
        <f>IF(编辑!P1568="","",编辑!P1568)</f>
        <v>300</v>
      </c>
      <c r="J1568" s="109">
        <f>IF(编辑!Q1568="","",编辑!Q1568)</f>
        <v>3102</v>
      </c>
      <c r="K1568" s="109">
        <f>IF(编辑!S1568="","",编辑!S1568)</f>
        <v>1</v>
      </c>
      <c r="L1568" s="109">
        <f>IF(编辑!T1568="","",编辑!T1568)</f>
        <v>1</v>
      </c>
      <c r="M1568" s="109">
        <f>IF(编辑!U1568="","",编辑!U1568)</f>
        <v>300</v>
      </c>
      <c r="N1568" s="109">
        <f>IF(编辑!V1568="","",编辑!V1568)</f>
        <v>3402</v>
      </c>
      <c r="O1568" s="109">
        <f>IF(编辑!X1568="","",编辑!X1568)</f>
        <v>1</v>
      </c>
      <c r="P1568" s="109">
        <f>IF(编辑!Y1568="","",编辑!Y1568)</f>
        <v>1</v>
      </c>
      <c r="Q1568" s="109">
        <f>IF(编辑!Z1568="","",编辑!Z1568)</f>
        <v>300</v>
      </c>
      <c r="R1568" s="109" t="str">
        <f>IF(编辑!AA1568="","",编辑!AA1568)</f>
        <v/>
      </c>
      <c r="S1568" s="109" t="str">
        <f>IF(编辑!AC1568="","",编辑!AC1568)</f>
        <v/>
      </c>
      <c r="T1568" s="109" t="str">
        <f>IF(编辑!AD1568="","",编辑!AD1568)</f>
        <v/>
      </c>
      <c r="U1568" s="109" t="str">
        <f>IF(编辑!AE1568="","",编辑!AE1568)</f>
        <v/>
      </c>
      <c r="V1568" s="109" t="str">
        <f>IF(编辑!AF1568="","",编辑!AF1568)</f>
        <v/>
      </c>
      <c r="W1568" s="109" t="str">
        <f>IF(编辑!AH1568="","",编辑!AH1568)</f>
        <v/>
      </c>
      <c r="X1568" s="109" t="str">
        <f>IF(编辑!AI1568="","",编辑!AI1568)</f>
        <v/>
      </c>
      <c r="Y1568" s="109" t="str">
        <f>IF(编辑!AJ1568="","",编辑!AJ1568)</f>
        <v/>
      </c>
      <c r="Z1568" s="109" t="str">
        <f>IF(编辑!AK1568="","",编辑!AK1568)</f>
        <v/>
      </c>
      <c r="AA1568" s="109" t="str">
        <f>IF(编辑!AM1568="","",编辑!AM1568)</f>
        <v/>
      </c>
      <c r="AB1568" s="109" t="str">
        <f>IF(编辑!AN1568="","",编辑!AN1568)</f>
        <v/>
      </c>
      <c r="AC1568" s="111" t="str">
        <f>IF(编辑!AO1568="","",编辑!AO1568)</f>
        <v/>
      </c>
    </row>
    <row r="1569" spans="1:29">
      <c r="A1569" s="109">
        <f>IF(编辑!A1569="","",编辑!A1569)</f>
        <v>140836</v>
      </c>
      <c r="B1569" s="109" t="str">
        <f>IF(编辑!B1569="","",编辑!B1569)</f>
        <v>通缉任务</v>
      </c>
      <c r="C1569" s="109">
        <f>IF(编辑!I1569="","",编辑!I1569)</f>
        <v>230</v>
      </c>
      <c r="D1569" s="109">
        <f>IF(编辑!J1569="","",编辑!J1569)</f>
        <v>0</v>
      </c>
      <c r="E1569" s="109" t="str">
        <f>IF(编辑!K1569="","",编辑!K1569)</f>
        <v/>
      </c>
      <c r="F1569" s="109">
        <f>IF(编辑!L1569="","",编辑!L1569)</f>
        <v>3002</v>
      </c>
      <c r="G1569" s="109">
        <f>IF(编辑!N1569="","",编辑!N1569)</f>
        <v>1</v>
      </c>
      <c r="H1569" s="109">
        <f>IF(编辑!O1569="","",编辑!O1569)</f>
        <v>1</v>
      </c>
      <c r="I1569" s="109">
        <f>IF(编辑!P1569="","",编辑!P1569)</f>
        <v>300</v>
      </c>
      <c r="J1569" s="109">
        <f>IF(编辑!Q1569="","",编辑!Q1569)</f>
        <v>3102</v>
      </c>
      <c r="K1569" s="109">
        <f>IF(编辑!S1569="","",编辑!S1569)</f>
        <v>1</v>
      </c>
      <c r="L1569" s="109">
        <f>IF(编辑!T1569="","",编辑!T1569)</f>
        <v>1</v>
      </c>
      <c r="M1569" s="109">
        <f>IF(编辑!U1569="","",编辑!U1569)</f>
        <v>300</v>
      </c>
      <c r="N1569" s="109">
        <f>IF(编辑!V1569="","",编辑!V1569)</f>
        <v>3402</v>
      </c>
      <c r="O1569" s="109">
        <f>IF(编辑!X1569="","",编辑!X1569)</f>
        <v>1</v>
      </c>
      <c r="P1569" s="109">
        <f>IF(编辑!Y1569="","",编辑!Y1569)</f>
        <v>1</v>
      </c>
      <c r="Q1569" s="109">
        <f>IF(编辑!Z1569="","",编辑!Z1569)</f>
        <v>300</v>
      </c>
      <c r="R1569" s="109" t="str">
        <f>IF(编辑!AA1569="","",编辑!AA1569)</f>
        <v/>
      </c>
      <c r="S1569" s="109" t="str">
        <f>IF(编辑!AC1569="","",编辑!AC1569)</f>
        <v/>
      </c>
      <c r="T1569" s="109" t="str">
        <f>IF(编辑!AD1569="","",编辑!AD1569)</f>
        <v/>
      </c>
      <c r="U1569" s="109" t="str">
        <f>IF(编辑!AE1569="","",编辑!AE1569)</f>
        <v/>
      </c>
      <c r="V1569" s="109" t="str">
        <f>IF(编辑!AF1569="","",编辑!AF1569)</f>
        <v/>
      </c>
      <c r="W1569" s="109" t="str">
        <f>IF(编辑!AH1569="","",编辑!AH1569)</f>
        <v/>
      </c>
      <c r="X1569" s="109" t="str">
        <f>IF(编辑!AI1569="","",编辑!AI1569)</f>
        <v/>
      </c>
      <c r="Y1569" s="109" t="str">
        <f>IF(编辑!AJ1569="","",编辑!AJ1569)</f>
        <v/>
      </c>
      <c r="Z1569" s="109" t="str">
        <f>IF(编辑!AK1569="","",编辑!AK1569)</f>
        <v/>
      </c>
      <c r="AA1569" s="109" t="str">
        <f>IF(编辑!AM1569="","",编辑!AM1569)</f>
        <v/>
      </c>
      <c r="AB1569" s="109" t="str">
        <f>IF(编辑!AN1569="","",编辑!AN1569)</f>
        <v/>
      </c>
      <c r="AC1569" s="111" t="str">
        <f>IF(编辑!AO1569="","",编辑!AO1569)</f>
        <v/>
      </c>
    </row>
    <row r="1570" spans="1:29">
      <c r="A1570" s="109">
        <f>IF(编辑!A1570="","",编辑!A1570)</f>
        <v>140837</v>
      </c>
      <c r="B1570" s="109" t="str">
        <f>IF(编辑!B1570="","",编辑!B1570)</f>
        <v>通缉任务</v>
      </c>
      <c r="C1570" s="109">
        <f>IF(编辑!I1570="","",编辑!I1570)</f>
        <v>230</v>
      </c>
      <c r="D1570" s="109">
        <f>IF(编辑!J1570="","",编辑!J1570)</f>
        <v>0</v>
      </c>
      <c r="E1570" s="109" t="str">
        <f>IF(编辑!K1570="","",编辑!K1570)</f>
        <v/>
      </c>
      <c r="F1570" s="109">
        <f>IF(编辑!L1570="","",编辑!L1570)</f>
        <v>3002</v>
      </c>
      <c r="G1570" s="109">
        <f>IF(编辑!N1570="","",编辑!N1570)</f>
        <v>1</v>
      </c>
      <c r="H1570" s="109">
        <f>IF(编辑!O1570="","",编辑!O1570)</f>
        <v>1</v>
      </c>
      <c r="I1570" s="109">
        <f>IF(编辑!P1570="","",编辑!P1570)</f>
        <v>300</v>
      </c>
      <c r="J1570" s="109">
        <f>IF(编辑!Q1570="","",编辑!Q1570)</f>
        <v>3102</v>
      </c>
      <c r="K1570" s="109">
        <f>IF(编辑!S1570="","",编辑!S1570)</f>
        <v>1</v>
      </c>
      <c r="L1570" s="109">
        <f>IF(编辑!T1570="","",编辑!T1570)</f>
        <v>1</v>
      </c>
      <c r="M1570" s="109">
        <f>IF(编辑!U1570="","",编辑!U1570)</f>
        <v>300</v>
      </c>
      <c r="N1570" s="109">
        <f>IF(编辑!V1570="","",编辑!V1570)</f>
        <v>3402</v>
      </c>
      <c r="O1570" s="109">
        <f>IF(编辑!X1570="","",编辑!X1570)</f>
        <v>1</v>
      </c>
      <c r="P1570" s="109">
        <f>IF(编辑!Y1570="","",编辑!Y1570)</f>
        <v>1</v>
      </c>
      <c r="Q1570" s="109">
        <f>IF(编辑!Z1570="","",编辑!Z1570)</f>
        <v>300</v>
      </c>
      <c r="R1570" s="109" t="str">
        <f>IF(编辑!AA1570="","",编辑!AA1570)</f>
        <v/>
      </c>
      <c r="S1570" s="109" t="str">
        <f>IF(编辑!AC1570="","",编辑!AC1570)</f>
        <v/>
      </c>
      <c r="T1570" s="109" t="str">
        <f>IF(编辑!AD1570="","",编辑!AD1570)</f>
        <v/>
      </c>
      <c r="U1570" s="109" t="str">
        <f>IF(编辑!AE1570="","",编辑!AE1570)</f>
        <v/>
      </c>
      <c r="V1570" s="109" t="str">
        <f>IF(编辑!AF1570="","",编辑!AF1570)</f>
        <v/>
      </c>
      <c r="W1570" s="109" t="str">
        <f>IF(编辑!AH1570="","",编辑!AH1570)</f>
        <v/>
      </c>
      <c r="X1570" s="109" t="str">
        <f>IF(编辑!AI1570="","",编辑!AI1570)</f>
        <v/>
      </c>
      <c r="Y1570" s="109" t="str">
        <f>IF(编辑!AJ1570="","",编辑!AJ1570)</f>
        <v/>
      </c>
      <c r="Z1570" s="109" t="str">
        <f>IF(编辑!AK1570="","",编辑!AK1570)</f>
        <v/>
      </c>
      <c r="AA1570" s="109" t="str">
        <f>IF(编辑!AM1570="","",编辑!AM1570)</f>
        <v/>
      </c>
      <c r="AB1570" s="109" t="str">
        <f>IF(编辑!AN1570="","",编辑!AN1570)</f>
        <v/>
      </c>
      <c r="AC1570" s="111" t="str">
        <f>IF(编辑!AO1570="","",编辑!AO1570)</f>
        <v/>
      </c>
    </row>
    <row r="1571" spans="1:29">
      <c r="A1571" s="109">
        <f>IF(编辑!A1571="","",编辑!A1571)</f>
        <v>140838</v>
      </c>
      <c r="B1571" s="109" t="str">
        <f>IF(编辑!B1571="","",编辑!B1571)</f>
        <v>通缉任务</v>
      </c>
      <c r="C1571" s="109">
        <f>IF(编辑!I1571="","",编辑!I1571)</f>
        <v>230</v>
      </c>
      <c r="D1571" s="109">
        <f>IF(编辑!J1571="","",编辑!J1571)</f>
        <v>0</v>
      </c>
      <c r="E1571" s="109" t="str">
        <f>IF(编辑!K1571="","",编辑!K1571)</f>
        <v/>
      </c>
      <c r="F1571" s="109">
        <f>IF(编辑!L1571="","",编辑!L1571)</f>
        <v>3002</v>
      </c>
      <c r="G1571" s="109">
        <f>IF(编辑!N1571="","",编辑!N1571)</f>
        <v>1</v>
      </c>
      <c r="H1571" s="109">
        <f>IF(编辑!O1571="","",编辑!O1571)</f>
        <v>1</v>
      </c>
      <c r="I1571" s="109">
        <f>IF(编辑!P1571="","",编辑!P1571)</f>
        <v>300</v>
      </c>
      <c r="J1571" s="109">
        <f>IF(编辑!Q1571="","",编辑!Q1571)</f>
        <v>3102</v>
      </c>
      <c r="K1571" s="109">
        <f>IF(编辑!S1571="","",编辑!S1571)</f>
        <v>1</v>
      </c>
      <c r="L1571" s="109">
        <f>IF(编辑!T1571="","",编辑!T1571)</f>
        <v>1</v>
      </c>
      <c r="M1571" s="109">
        <f>IF(编辑!U1571="","",编辑!U1571)</f>
        <v>300</v>
      </c>
      <c r="N1571" s="109">
        <f>IF(编辑!V1571="","",编辑!V1571)</f>
        <v>3402</v>
      </c>
      <c r="O1571" s="109">
        <f>IF(编辑!X1571="","",编辑!X1571)</f>
        <v>1</v>
      </c>
      <c r="P1571" s="109">
        <f>IF(编辑!Y1571="","",编辑!Y1571)</f>
        <v>1</v>
      </c>
      <c r="Q1571" s="109">
        <f>IF(编辑!Z1571="","",编辑!Z1571)</f>
        <v>300</v>
      </c>
      <c r="R1571" s="109" t="str">
        <f>IF(编辑!AA1571="","",编辑!AA1571)</f>
        <v/>
      </c>
      <c r="S1571" s="109" t="str">
        <f>IF(编辑!AC1571="","",编辑!AC1571)</f>
        <v/>
      </c>
      <c r="T1571" s="109" t="str">
        <f>IF(编辑!AD1571="","",编辑!AD1571)</f>
        <v/>
      </c>
      <c r="U1571" s="109" t="str">
        <f>IF(编辑!AE1571="","",编辑!AE1571)</f>
        <v/>
      </c>
      <c r="V1571" s="109" t="str">
        <f>IF(编辑!AF1571="","",编辑!AF1571)</f>
        <v/>
      </c>
      <c r="W1571" s="109" t="str">
        <f>IF(编辑!AH1571="","",编辑!AH1571)</f>
        <v/>
      </c>
      <c r="X1571" s="109" t="str">
        <f>IF(编辑!AI1571="","",编辑!AI1571)</f>
        <v/>
      </c>
      <c r="Y1571" s="109" t="str">
        <f>IF(编辑!AJ1571="","",编辑!AJ1571)</f>
        <v/>
      </c>
      <c r="Z1571" s="109" t="str">
        <f>IF(编辑!AK1571="","",编辑!AK1571)</f>
        <v/>
      </c>
      <c r="AA1571" s="109" t="str">
        <f>IF(编辑!AM1571="","",编辑!AM1571)</f>
        <v/>
      </c>
      <c r="AB1571" s="109" t="str">
        <f>IF(编辑!AN1571="","",编辑!AN1571)</f>
        <v/>
      </c>
      <c r="AC1571" s="111" t="str">
        <f>IF(编辑!AO1571="","",编辑!AO1571)</f>
        <v/>
      </c>
    </row>
    <row r="1572" spans="1:29">
      <c r="A1572" s="109">
        <f>IF(编辑!A1572="","",编辑!A1572)</f>
        <v>140839</v>
      </c>
      <c r="B1572" s="109" t="str">
        <f>IF(编辑!B1572="","",编辑!B1572)</f>
        <v>通缉任务</v>
      </c>
      <c r="C1572" s="109">
        <f>IF(编辑!I1572="","",编辑!I1572)</f>
        <v>230</v>
      </c>
      <c r="D1572" s="109">
        <f>IF(编辑!J1572="","",编辑!J1572)</f>
        <v>0</v>
      </c>
      <c r="E1572" s="109" t="str">
        <f>IF(编辑!K1572="","",编辑!K1572)</f>
        <v/>
      </c>
      <c r="F1572" s="109">
        <f>IF(编辑!L1572="","",编辑!L1572)</f>
        <v>3002</v>
      </c>
      <c r="G1572" s="109">
        <f>IF(编辑!N1572="","",编辑!N1572)</f>
        <v>1</v>
      </c>
      <c r="H1572" s="109">
        <f>IF(编辑!O1572="","",编辑!O1572)</f>
        <v>1</v>
      </c>
      <c r="I1572" s="109">
        <f>IF(编辑!P1572="","",编辑!P1572)</f>
        <v>300</v>
      </c>
      <c r="J1572" s="109">
        <f>IF(编辑!Q1572="","",编辑!Q1572)</f>
        <v>3102</v>
      </c>
      <c r="K1572" s="109">
        <f>IF(编辑!S1572="","",编辑!S1572)</f>
        <v>1</v>
      </c>
      <c r="L1572" s="109">
        <f>IF(编辑!T1572="","",编辑!T1572)</f>
        <v>1</v>
      </c>
      <c r="M1572" s="109">
        <f>IF(编辑!U1572="","",编辑!U1572)</f>
        <v>300</v>
      </c>
      <c r="N1572" s="109">
        <f>IF(编辑!V1572="","",编辑!V1572)</f>
        <v>3402</v>
      </c>
      <c r="O1572" s="109">
        <f>IF(编辑!X1572="","",编辑!X1572)</f>
        <v>1</v>
      </c>
      <c r="P1572" s="109">
        <f>IF(编辑!Y1572="","",编辑!Y1572)</f>
        <v>1</v>
      </c>
      <c r="Q1572" s="109">
        <f>IF(编辑!Z1572="","",编辑!Z1572)</f>
        <v>300</v>
      </c>
      <c r="R1572" s="109" t="str">
        <f>IF(编辑!AA1572="","",编辑!AA1572)</f>
        <v/>
      </c>
      <c r="S1572" s="109" t="str">
        <f>IF(编辑!AC1572="","",编辑!AC1572)</f>
        <v/>
      </c>
      <c r="T1572" s="109" t="str">
        <f>IF(编辑!AD1572="","",编辑!AD1572)</f>
        <v/>
      </c>
      <c r="U1572" s="109" t="str">
        <f>IF(编辑!AE1572="","",编辑!AE1572)</f>
        <v/>
      </c>
      <c r="V1572" s="109" t="str">
        <f>IF(编辑!AF1572="","",编辑!AF1572)</f>
        <v/>
      </c>
      <c r="W1572" s="109" t="str">
        <f>IF(编辑!AH1572="","",编辑!AH1572)</f>
        <v/>
      </c>
      <c r="X1572" s="109" t="str">
        <f>IF(编辑!AI1572="","",编辑!AI1572)</f>
        <v/>
      </c>
      <c r="Y1572" s="109" t="str">
        <f>IF(编辑!AJ1572="","",编辑!AJ1572)</f>
        <v/>
      </c>
      <c r="Z1572" s="109" t="str">
        <f>IF(编辑!AK1572="","",编辑!AK1572)</f>
        <v/>
      </c>
      <c r="AA1572" s="109" t="str">
        <f>IF(编辑!AM1572="","",编辑!AM1572)</f>
        <v/>
      </c>
      <c r="AB1572" s="109" t="str">
        <f>IF(编辑!AN1572="","",编辑!AN1572)</f>
        <v/>
      </c>
      <c r="AC1572" s="111" t="str">
        <f>IF(编辑!AO1572="","",编辑!AO1572)</f>
        <v/>
      </c>
    </row>
    <row r="1573" spans="1:29">
      <c r="A1573" s="109">
        <f>IF(编辑!A1573="","",编辑!A1573)</f>
        <v>140840</v>
      </c>
      <c r="B1573" s="109" t="str">
        <f>IF(编辑!B1573="","",编辑!B1573)</f>
        <v>通缉任务</v>
      </c>
      <c r="C1573" s="109">
        <f>IF(编辑!I1573="","",编辑!I1573)</f>
        <v>230</v>
      </c>
      <c r="D1573" s="109">
        <f>IF(编辑!J1573="","",编辑!J1573)</f>
        <v>0</v>
      </c>
      <c r="E1573" s="109" t="str">
        <f>IF(编辑!K1573="","",编辑!K1573)</f>
        <v/>
      </c>
      <c r="F1573" s="109">
        <f>IF(编辑!L1573="","",编辑!L1573)</f>
        <v>3002</v>
      </c>
      <c r="G1573" s="109">
        <f>IF(编辑!N1573="","",编辑!N1573)</f>
        <v>1</v>
      </c>
      <c r="H1573" s="109">
        <f>IF(编辑!O1573="","",编辑!O1573)</f>
        <v>1</v>
      </c>
      <c r="I1573" s="109">
        <f>IF(编辑!P1573="","",编辑!P1573)</f>
        <v>300</v>
      </c>
      <c r="J1573" s="109">
        <f>IF(编辑!Q1573="","",编辑!Q1573)</f>
        <v>3102</v>
      </c>
      <c r="K1573" s="109">
        <f>IF(编辑!S1573="","",编辑!S1573)</f>
        <v>1</v>
      </c>
      <c r="L1573" s="109">
        <f>IF(编辑!T1573="","",编辑!T1573)</f>
        <v>1</v>
      </c>
      <c r="M1573" s="109">
        <f>IF(编辑!U1573="","",编辑!U1573)</f>
        <v>300</v>
      </c>
      <c r="N1573" s="109">
        <f>IF(编辑!V1573="","",编辑!V1573)</f>
        <v>3402</v>
      </c>
      <c r="O1573" s="109">
        <f>IF(编辑!X1573="","",编辑!X1573)</f>
        <v>1</v>
      </c>
      <c r="P1573" s="109">
        <f>IF(编辑!Y1573="","",编辑!Y1573)</f>
        <v>1</v>
      </c>
      <c r="Q1573" s="109">
        <f>IF(编辑!Z1573="","",编辑!Z1573)</f>
        <v>300</v>
      </c>
      <c r="R1573" s="109" t="str">
        <f>IF(编辑!AA1573="","",编辑!AA1573)</f>
        <v/>
      </c>
      <c r="S1573" s="109" t="str">
        <f>IF(编辑!AC1573="","",编辑!AC1573)</f>
        <v/>
      </c>
      <c r="T1573" s="109" t="str">
        <f>IF(编辑!AD1573="","",编辑!AD1573)</f>
        <v/>
      </c>
      <c r="U1573" s="109" t="str">
        <f>IF(编辑!AE1573="","",编辑!AE1573)</f>
        <v/>
      </c>
      <c r="V1573" s="109" t="str">
        <f>IF(编辑!AF1573="","",编辑!AF1573)</f>
        <v/>
      </c>
      <c r="W1573" s="109" t="str">
        <f>IF(编辑!AH1573="","",编辑!AH1573)</f>
        <v/>
      </c>
      <c r="X1573" s="109" t="str">
        <f>IF(编辑!AI1573="","",编辑!AI1573)</f>
        <v/>
      </c>
      <c r="Y1573" s="109" t="str">
        <f>IF(编辑!AJ1573="","",编辑!AJ1573)</f>
        <v/>
      </c>
      <c r="Z1573" s="109" t="str">
        <f>IF(编辑!AK1573="","",编辑!AK1573)</f>
        <v/>
      </c>
      <c r="AA1573" s="109" t="str">
        <f>IF(编辑!AM1573="","",编辑!AM1573)</f>
        <v/>
      </c>
      <c r="AB1573" s="109" t="str">
        <f>IF(编辑!AN1573="","",编辑!AN1573)</f>
        <v/>
      </c>
      <c r="AC1573" s="111" t="str">
        <f>IF(编辑!AO1573="","",编辑!AO1573)</f>
        <v/>
      </c>
    </row>
    <row r="1574" spans="1:29">
      <c r="A1574" s="109">
        <f>IF(编辑!A1574="","",编辑!A1574)</f>
        <v>140841</v>
      </c>
      <c r="B1574" s="109" t="str">
        <f>IF(编辑!B1574="","",编辑!B1574)</f>
        <v>通缉任务</v>
      </c>
      <c r="C1574" s="109">
        <f>IF(编辑!I1574="","",编辑!I1574)</f>
        <v>340</v>
      </c>
      <c r="D1574" s="109">
        <f>IF(编辑!J1574="","",编辑!J1574)</f>
        <v>0</v>
      </c>
      <c r="E1574" s="109" t="str">
        <f>IF(编辑!K1574="","",编辑!K1574)</f>
        <v/>
      </c>
      <c r="F1574" s="109">
        <f>IF(编辑!L1574="","",编辑!L1574)</f>
        <v>3002</v>
      </c>
      <c r="G1574" s="109">
        <f>IF(编辑!N1574="","",编辑!N1574)</f>
        <v>1</v>
      </c>
      <c r="H1574" s="109">
        <f>IF(编辑!O1574="","",编辑!O1574)</f>
        <v>1</v>
      </c>
      <c r="I1574" s="109">
        <f>IF(编辑!P1574="","",编辑!P1574)</f>
        <v>300</v>
      </c>
      <c r="J1574" s="109">
        <f>IF(编辑!Q1574="","",编辑!Q1574)</f>
        <v>3102</v>
      </c>
      <c r="K1574" s="109">
        <f>IF(编辑!S1574="","",编辑!S1574)</f>
        <v>1</v>
      </c>
      <c r="L1574" s="109">
        <f>IF(编辑!T1574="","",编辑!T1574)</f>
        <v>1</v>
      </c>
      <c r="M1574" s="109">
        <f>IF(编辑!U1574="","",编辑!U1574)</f>
        <v>300</v>
      </c>
      <c r="N1574" s="109">
        <f>IF(编辑!V1574="","",编辑!V1574)</f>
        <v>3402</v>
      </c>
      <c r="O1574" s="109">
        <f>IF(编辑!X1574="","",编辑!X1574)</f>
        <v>1</v>
      </c>
      <c r="P1574" s="109">
        <f>IF(编辑!Y1574="","",编辑!Y1574)</f>
        <v>1</v>
      </c>
      <c r="Q1574" s="109">
        <f>IF(编辑!Z1574="","",编辑!Z1574)</f>
        <v>300</v>
      </c>
      <c r="R1574" s="109" t="str">
        <f>IF(编辑!AA1574="","",编辑!AA1574)</f>
        <v/>
      </c>
      <c r="S1574" s="109" t="str">
        <f>IF(编辑!AC1574="","",编辑!AC1574)</f>
        <v/>
      </c>
      <c r="T1574" s="109" t="str">
        <f>IF(编辑!AD1574="","",编辑!AD1574)</f>
        <v/>
      </c>
      <c r="U1574" s="109" t="str">
        <f>IF(编辑!AE1574="","",编辑!AE1574)</f>
        <v/>
      </c>
      <c r="V1574" s="109" t="str">
        <f>IF(编辑!AF1574="","",编辑!AF1574)</f>
        <v/>
      </c>
      <c r="W1574" s="109" t="str">
        <f>IF(编辑!AH1574="","",编辑!AH1574)</f>
        <v/>
      </c>
      <c r="X1574" s="109" t="str">
        <f>IF(编辑!AI1574="","",编辑!AI1574)</f>
        <v/>
      </c>
      <c r="Y1574" s="109" t="str">
        <f>IF(编辑!AJ1574="","",编辑!AJ1574)</f>
        <v/>
      </c>
      <c r="Z1574" s="109" t="str">
        <f>IF(编辑!AK1574="","",编辑!AK1574)</f>
        <v/>
      </c>
      <c r="AA1574" s="109" t="str">
        <f>IF(编辑!AM1574="","",编辑!AM1574)</f>
        <v/>
      </c>
      <c r="AB1574" s="109" t="str">
        <f>IF(编辑!AN1574="","",编辑!AN1574)</f>
        <v/>
      </c>
      <c r="AC1574" s="111" t="str">
        <f>IF(编辑!AO1574="","",编辑!AO1574)</f>
        <v/>
      </c>
    </row>
    <row r="1575" spans="1:29">
      <c r="A1575" s="109">
        <f>IF(编辑!A1575="","",编辑!A1575)</f>
        <v>140842</v>
      </c>
      <c r="B1575" s="109" t="str">
        <f>IF(编辑!B1575="","",编辑!B1575)</f>
        <v>通缉任务</v>
      </c>
      <c r="C1575" s="109">
        <f>IF(编辑!I1575="","",编辑!I1575)</f>
        <v>340</v>
      </c>
      <c r="D1575" s="109">
        <f>IF(编辑!J1575="","",编辑!J1575)</f>
        <v>0</v>
      </c>
      <c r="E1575" s="109" t="str">
        <f>IF(编辑!K1575="","",编辑!K1575)</f>
        <v/>
      </c>
      <c r="F1575" s="109">
        <f>IF(编辑!L1575="","",编辑!L1575)</f>
        <v>3002</v>
      </c>
      <c r="G1575" s="109">
        <f>IF(编辑!N1575="","",编辑!N1575)</f>
        <v>1</v>
      </c>
      <c r="H1575" s="109">
        <f>IF(编辑!O1575="","",编辑!O1575)</f>
        <v>1</v>
      </c>
      <c r="I1575" s="109">
        <f>IF(编辑!P1575="","",编辑!P1575)</f>
        <v>300</v>
      </c>
      <c r="J1575" s="109">
        <f>IF(编辑!Q1575="","",编辑!Q1575)</f>
        <v>3102</v>
      </c>
      <c r="K1575" s="109">
        <f>IF(编辑!S1575="","",编辑!S1575)</f>
        <v>1</v>
      </c>
      <c r="L1575" s="109">
        <f>IF(编辑!T1575="","",编辑!T1575)</f>
        <v>1</v>
      </c>
      <c r="M1575" s="109">
        <f>IF(编辑!U1575="","",编辑!U1575)</f>
        <v>300</v>
      </c>
      <c r="N1575" s="109">
        <f>IF(编辑!V1575="","",编辑!V1575)</f>
        <v>3402</v>
      </c>
      <c r="O1575" s="109">
        <f>IF(编辑!X1575="","",编辑!X1575)</f>
        <v>1</v>
      </c>
      <c r="P1575" s="109">
        <f>IF(编辑!Y1575="","",编辑!Y1575)</f>
        <v>1</v>
      </c>
      <c r="Q1575" s="109">
        <f>IF(编辑!Z1575="","",编辑!Z1575)</f>
        <v>300</v>
      </c>
      <c r="R1575" s="109" t="str">
        <f>IF(编辑!AA1575="","",编辑!AA1575)</f>
        <v/>
      </c>
      <c r="S1575" s="109" t="str">
        <f>IF(编辑!AC1575="","",编辑!AC1575)</f>
        <v/>
      </c>
      <c r="T1575" s="109" t="str">
        <f>IF(编辑!AD1575="","",编辑!AD1575)</f>
        <v/>
      </c>
      <c r="U1575" s="109" t="str">
        <f>IF(编辑!AE1575="","",编辑!AE1575)</f>
        <v/>
      </c>
      <c r="V1575" s="109" t="str">
        <f>IF(编辑!AF1575="","",编辑!AF1575)</f>
        <v/>
      </c>
      <c r="W1575" s="109" t="str">
        <f>IF(编辑!AH1575="","",编辑!AH1575)</f>
        <v/>
      </c>
      <c r="X1575" s="109" t="str">
        <f>IF(编辑!AI1575="","",编辑!AI1575)</f>
        <v/>
      </c>
      <c r="Y1575" s="109" t="str">
        <f>IF(编辑!AJ1575="","",编辑!AJ1575)</f>
        <v/>
      </c>
      <c r="Z1575" s="109" t="str">
        <f>IF(编辑!AK1575="","",编辑!AK1575)</f>
        <v/>
      </c>
      <c r="AA1575" s="109" t="str">
        <f>IF(编辑!AM1575="","",编辑!AM1575)</f>
        <v/>
      </c>
      <c r="AB1575" s="109" t="str">
        <f>IF(编辑!AN1575="","",编辑!AN1575)</f>
        <v/>
      </c>
      <c r="AC1575" s="111" t="str">
        <f>IF(编辑!AO1575="","",编辑!AO1575)</f>
        <v/>
      </c>
    </row>
    <row r="1576" spans="1:29">
      <c r="A1576" s="109">
        <f>IF(编辑!A1576="","",编辑!A1576)</f>
        <v>140843</v>
      </c>
      <c r="B1576" s="109" t="str">
        <f>IF(编辑!B1576="","",编辑!B1576)</f>
        <v>通缉任务</v>
      </c>
      <c r="C1576" s="109">
        <f>IF(编辑!I1576="","",编辑!I1576)</f>
        <v>340</v>
      </c>
      <c r="D1576" s="109">
        <f>IF(编辑!J1576="","",编辑!J1576)</f>
        <v>0</v>
      </c>
      <c r="E1576" s="109" t="str">
        <f>IF(编辑!K1576="","",编辑!K1576)</f>
        <v/>
      </c>
      <c r="F1576" s="109">
        <f>IF(编辑!L1576="","",编辑!L1576)</f>
        <v>3002</v>
      </c>
      <c r="G1576" s="109">
        <f>IF(编辑!N1576="","",编辑!N1576)</f>
        <v>1</v>
      </c>
      <c r="H1576" s="109">
        <f>IF(编辑!O1576="","",编辑!O1576)</f>
        <v>1</v>
      </c>
      <c r="I1576" s="109">
        <f>IF(编辑!P1576="","",编辑!P1576)</f>
        <v>300</v>
      </c>
      <c r="J1576" s="109">
        <f>IF(编辑!Q1576="","",编辑!Q1576)</f>
        <v>3102</v>
      </c>
      <c r="K1576" s="109">
        <f>IF(编辑!S1576="","",编辑!S1576)</f>
        <v>1</v>
      </c>
      <c r="L1576" s="109">
        <f>IF(编辑!T1576="","",编辑!T1576)</f>
        <v>1</v>
      </c>
      <c r="M1576" s="109">
        <f>IF(编辑!U1576="","",编辑!U1576)</f>
        <v>300</v>
      </c>
      <c r="N1576" s="109">
        <f>IF(编辑!V1576="","",编辑!V1576)</f>
        <v>3402</v>
      </c>
      <c r="O1576" s="109">
        <f>IF(编辑!X1576="","",编辑!X1576)</f>
        <v>1</v>
      </c>
      <c r="P1576" s="109">
        <f>IF(编辑!Y1576="","",编辑!Y1576)</f>
        <v>1</v>
      </c>
      <c r="Q1576" s="109">
        <f>IF(编辑!Z1576="","",编辑!Z1576)</f>
        <v>300</v>
      </c>
      <c r="R1576" s="109" t="str">
        <f>IF(编辑!AA1576="","",编辑!AA1576)</f>
        <v/>
      </c>
      <c r="S1576" s="109" t="str">
        <f>IF(编辑!AC1576="","",编辑!AC1576)</f>
        <v/>
      </c>
      <c r="T1576" s="109" t="str">
        <f>IF(编辑!AD1576="","",编辑!AD1576)</f>
        <v/>
      </c>
      <c r="U1576" s="109" t="str">
        <f>IF(编辑!AE1576="","",编辑!AE1576)</f>
        <v/>
      </c>
      <c r="V1576" s="109" t="str">
        <f>IF(编辑!AF1576="","",编辑!AF1576)</f>
        <v/>
      </c>
      <c r="W1576" s="109" t="str">
        <f>IF(编辑!AH1576="","",编辑!AH1576)</f>
        <v/>
      </c>
      <c r="X1576" s="109" t="str">
        <f>IF(编辑!AI1576="","",编辑!AI1576)</f>
        <v/>
      </c>
      <c r="Y1576" s="109" t="str">
        <f>IF(编辑!AJ1576="","",编辑!AJ1576)</f>
        <v/>
      </c>
      <c r="Z1576" s="109" t="str">
        <f>IF(编辑!AK1576="","",编辑!AK1576)</f>
        <v/>
      </c>
      <c r="AA1576" s="109" t="str">
        <f>IF(编辑!AM1576="","",编辑!AM1576)</f>
        <v/>
      </c>
      <c r="AB1576" s="109" t="str">
        <f>IF(编辑!AN1576="","",编辑!AN1576)</f>
        <v/>
      </c>
      <c r="AC1576" s="111" t="str">
        <f>IF(编辑!AO1576="","",编辑!AO1576)</f>
        <v/>
      </c>
    </row>
    <row r="1577" spans="1:29">
      <c r="A1577" s="109">
        <f>IF(编辑!A1577="","",编辑!A1577)</f>
        <v>140844</v>
      </c>
      <c r="B1577" s="109" t="str">
        <f>IF(编辑!B1577="","",编辑!B1577)</f>
        <v>通缉任务</v>
      </c>
      <c r="C1577" s="109">
        <f>IF(编辑!I1577="","",编辑!I1577)</f>
        <v>340</v>
      </c>
      <c r="D1577" s="109">
        <f>IF(编辑!J1577="","",编辑!J1577)</f>
        <v>0</v>
      </c>
      <c r="E1577" s="109" t="str">
        <f>IF(编辑!K1577="","",编辑!K1577)</f>
        <v/>
      </c>
      <c r="F1577" s="109">
        <f>IF(编辑!L1577="","",编辑!L1577)</f>
        <v>3002</v>
      </c>
      <c r="G1577" s="109">
        <f>IF(编辑!N1577="","",编辑!N1577)</f>
        <v>1</v>
      </c>
      <c r="H1577" s="109">
        <f>IF(编辑!O1577="","",编辑!O1577)</f>
        <v>1</v>
      </c>
      <c r="I1577" s="109">
        <f>IF(编辑!P1577="","",编辑!P1577)</f>
        <v>300</v>
      </c>
      <c r="J1577" s="109">
        <f>IF(编辑!Q1577="","",编辑!Q1577)</f>
        <v>3102</v>
      </c>
      <c r="K1577" s="109">
        <f>IF(编辑!S1577="","",编辑!S1577)</f>
        <v>1</v>
      </c>
      <c r="L1577" s="109">
        <f>IF(编辑!T1577="","",编辑!T1577)</f>
        <v>1</v>
      </c>
      <c r="M1577" s="109">
        <f>IF(编辑!U1577="","",编辑!U1577)</f>
        <v>300</v>
      </c>
      <c r="N1577" s="109">
        <f>IF(编辑!V1577="","",编辑!V1577)</f>
        <v>3402</v>
      </c>
      <c r="O1577" s="109">
        <f>IF(编辑!X1577="","",编辑!X1577)</f>
        <v>1</v>
      </c>
      <c r="P1577" s="109">
        <f>IF(编辑!Y1577="","",编辑!Y1577)</f>
        <v>1</v>
      </c>
      <c r="Q1577" s="109">
        <f>IF(编辑!Z1577="","",编辑!Z1577)</f>
        <v>300</v>
      </c>
      <c r="R1577" s="109" t="str">
        <f>IF(编辑!AA1577="","",编辑!AA1577)</f>
        <v/>
      </c>
      <c r="S1577" s="109" t="str">
        <f>IF(编辑!AC1577="","",编辑!AC1577)</f>
        <v/>
      </c>
      <c r="T1577" s="109" t="str">
        <f>IF(编辑!AD1577="","",编辑!AD1577)</f>
        <v/>
      </c>
      <c r="U1577" s="109" t="str">
        <f>IF(编辑!AE1577="","",编辑!AE1577)</f>
        <v/>
      </c>
      <c r="V1577" s="109" t="str">
        <f>IF(编辑!AF1577="","",编辑!AF1577)</f>
        <v/>
      </c>
      <c r="W1577" s="109" t="str">
        <f>IF(编辑!AH1577="","",编辑!AH1577)</f>
        <v/>
      </c>
      <c r="X1577" s="109" t="str">
        <f>IF(编辑!AI1577="","",编辑!AI1577)</f>
        <v/>
      </c>
      <c r="Y1577" s="109" t="str">
        <f>IF(编辑!AJ1577="","",编辑!AJ1577)</f>
        <v/>
      </c>
      <c r="Z1577" s="109" t="str">
        <f>IF(编辑!AK1577="","",编辑!AK1577)</f>
        <v/>
      </c>
      <c r="AA1577" s="109" t="str">
        <f>IF(编辑!AM1577="","",编辑!AM1577)</f>
        <v/>
      </c>
      <c r="AB1577" s="109" t="str">
        <f>IF(编辑!AN1577="","",编辑!AN1577)</f>
        <v/>
      </c>
      <c r="AC1577" s="111" t="str">
        <f>IF(编辑!AO1577="","",编辑!AO1577)</f>
        <v/>
      </c>
    </row>
    <row r="1578" spans="1:29">
      <c r="A1578" s="109">
        <f>IF(编辑!A1578="","",编辑!A1578)</f>
        <v>140845</v>
      </c>
      <c r="B1578" s="109" t="str">
        <f>IF(编辑!B1578="","",编辑!B1578)</f>
        <v>通缉任务</v>
      </c>
      <c r="C1578" s="109">
        <f>IF(编辑!I1578="","",编辑!I1578)</f>
        <v>340</v>
      </c>
      <c r="D1578" s="109">
        <f>IF(编辑!J1578="","",编辑!J1578)</f>
        <v>0</v>
      </c>
      <c r="E1578" s="109" t="str">
        <f>IF(编辑!K1578="","",编辑!K1578)</f>
        <v/>
      </c>
      <c r="F1578" s="109">
        <f>IF(编辑!L1578="","",编辑!L1578)</f>
        <v>3002</v>
      </c>
      <c r="G1578" s="109">
        <f>IF(编辑!N1578="","",编辑!N1578)</f>
        <v>1</v>
      </c>
      <c r="H1578" s="109">
        <f>IF(编辑!O1578="","",编辑!O1578)</f>
        <v>1</v>
      </c>
      <c r="I1578" s="109">
        <f>IF(编辑!P1578="","",编辑!P1578)</f>
        <v>300</v>
      </c>
      <c r="J1578" s="109">
        <f>IF(编辑!Q1578="","",编辑!Q1578)</f>
        <v>3102</v>
      </c>
      <c r="K1578" s="109">
        <f>IF(编辑!S1578="","",编辑!S1578)</f>
        <v>1</v>
      </c>
      <c r="L1578" s="109">
        <f>IF(编辑!T1578="","",编辑!T1578)</f>
        <v>1</v>
      </c>
      <c r="M1578" s="109">
        <f>IF(编辑!U1578="","",编辑!U1578)</f>
        <v>300</v>
      </c>
      <c r="N1578" s="109">
        <f>IF(编辑!V1578="","",编辑!V1578)</f>
        <v>3402</v>
      </c>
      <c r="O1578" s="109">
        <f>IF(编辑!X1578="","",编辑!X1578)</f>
        <v>1</v>
      </c>
      <c r="P1578" s="109">
        <f>IF(编辑!Y1578="","",编辑!Y1578)</f>
        <v>1</v>
      </c>
      <c r="Q1578" s="109">
        <f>IF(编辑!Z1578="","",编辑!Z1578)</f>
        <v>300</v>
      </c>
      <c r="R1578" s="109" t="str">
        <f>IF(编辑!AA1578="","",编辑!AA1578)</f>
        <v/>
      </c>
      <c r="S1578" s="109" t="str">
        <f>IF(编辑!AC1578="","",编辑!AC1578)</f>
        <v/>
      </c>
      <c r="T1578" s="109" t="str">
        <f>IF(编辑!AD1578="","",编辑!AD1578)</f>
        <v/>
      </c>
      <c r="U1578" s="109" t="str">
        <f>IF(编辑!AE1578="","",编辑!AE1578)</f>
        <v/>
      </c>
      <c r="V1578" s="109" t="str">
        <f>IF(编辑!AF1578="","",编辑!AF1578)</f>
        <v/>
      </c>
      <c r="W1578" s="109" t="str">
        <f>IF(编辑!AH1578="","",编辑!AH1578)</f>
        <v/>
      </c>
      <c r="X1578" s="109" t="str">
        <f>IF(编辑!AI1578="","",编辑!AI1578)</f>
        <v/>
      </c>
      <c r="Y1578" s="109" t="str">
        <f>IF(编辑!AJ1578="","",编辑!AJ1578)</f>
        <v/>
      </c>
      <c r="Z1578" s="109" t="str">
        <f>IF(编辑!AK1578="","",编辑!AK1578)</f>
        <v/>
      </c>
      <c r="AA1578" s="109" t="str">
        <f>IF(编辑!AM1578="","",编辑!AM1578)</f>
        <v/>
      </c>
      <c r="AB1578" s="109" t="str">
        <f>IF(编辑!AN1578="","",编辑!AN1578)</f>
        <v/>
      </c>
      <c r="AC1578" s="111" t="str">
        <f>IF(编辑!AO1578="","",编辑!AO1578)</f>
        <v/>
      </c>
    </row>
    <row r="1579" spans="1:29">
      <c r="A1579" s="109">
        <f>IF(编辑!A1579="","",编辑!A1579)</f>
        <v>140846</v>
      </c>
      <c r="B1579" s="109" t="str">
        <f>IF(编辑!B1579="","",编辑!B1579)</f>
        <v>通缉任务</v>
      </c>
      <c r="C1579" s="109">
        <f>IF(编辑!I1579="","",编辑!I1579)</f>
        <v>340</v>
      </c>
      <c r="D1579" s="109">
        <f>IF(编辑!J1579="","",编辑!J1579)</f>
        <v>0</v>
      </c>
      <c r="E1579" s="109" t="str">
        <f>IF(编辑!K1579="","",编辑!K1579)</f>
        <v/>
      </c>
      <c r="F1579" s="109">
        <f>IF(编辑!L1579="","",编辑!L1579)</f>
        <v>3002</v>
      </c>
      <c r="G1579" s="109">
        <f>IF(编辑!N1579="","",编辑!N1579)</f>
        <v>1</v>
      </c>
      <c r="H1579" s="109">
        <f>IF(编辑!O1579="","",编辑!O1579)</f>
        <v>1</v>
      </c>
      <c r="I1579" s="109">
        <f>IF(编辑!P1579="","",编辑!P1579)</f>
        <v>300</v>
      </c>
      <c r="J1579" s="109">
        <f>IF(编辑!Q1579="","",编辑!Q1579)</f>
        <v>3102</v>
      </c>
      <c r="K1579" s="109">
        <f>IF(编辑!S1579="","",编辑!S1579)</f>
        <v>1</v>
      </c>
      <c r="L1579" s="109">
        <f>IF(编辑!T1579="","",编辑!T1579)</f>
        <v>1</v>
      </c>
      <c r="M1579" s="109">
        <f>IF(编辑!U1579="","",编辑!U1579)</f>
        <v>300</v>
      </c>
      <c r="N1579" s="109">
        <f>IF(编辑!V1579="","",编辑!V1579)</f>
        <v>3402</v>
      </c>
      <c r="O1579" s="109">
        <f>IF(编辑!X1579="","",编辑!X1579)</f>
        <v>1</v>
      </c>
      <c r="P1579" s="109">
        <f>IF(编辑!Y1579="","",编辑!Y1579)</f>
        <v>1</v>
      </c>
      <c r="Q1579" s="109">
        <f>IF(编辑!Z1579="","",编辑!Z1579)</f>
        <v>300</v>
      </c>
      <c r="R1579" s="109" t="str">
        <f>IF(编辑!AA1579="","",编辑!AA1579)</f>
        <v/>
      </c>
      <c r="S1579" s="109" t="str">
        <f>IF(编辑!AC1579="","",编辑!AC1579)</f>
        <v/>
      </c>
      <c r="T1579" s="109" t="str">
        <f>IF(编辑!AD1579="","",编辑!AD1579)</f>
        <v/>
      </c>
      <c r="U1579" s="109" t="str">
        <f>IF(编辑!AE1579="","",编辑!AE1579)</f>
        <v/>
      </c>
      <c r="V1579" s="109" t="str">
        <f>IF(编辑!AF1579="","",编辑!AF1579)</f>
        <v/>
      </c>
      <c r="W1579" s="109" t="str">
        <f>IF(编辑!AH1579="","",编辑!AH1579)</f>
        <v/>
      </c>
      <c r="X1579" s="109" t="str">
        <f>IF(编辑!AI1579="","",编辑!AI1579)</f>
        <v/>
      </c>
      <c r="Y1579" s="109" t="str">
        <f>IF(编辑!AJ1579="","",编辑!AJ1579)</f>
        <v/>
      </c>
      <c r="Z1579" s="109" t="str">
        <f>IF(编辑!AK1579="","",编辑!AK1579)</f>
        <v/>
      </c>
      <c r="AA1579" s="109" t="str">
        <f>IF(编辑!AM1579="","",编辑!AM1579)</f>
        <v/>
      </c>
      <c r="AB1579" s="109" t="str">
        <f>IF(编辑!AN1579="","",编辑!AN1579)</f>
        <v/>
      </c>
      <c r="AC1579" s="111" t="str">
        <f>IF(编辑!AO1579="","",编辑!AO1579)</f>
        <v/>
      </c>
    </row>
    <row r="1580" spans="1:29">
      <c r="A1580" s="109">
        <f>IF(编辑!A1580="","",编辑!A1580)</f>
        <v>140847</v>
      </c>
      <c r="B1580" s="109" t="str">
        <f>IF(编辑!B1580="","",编辑!B1580)</f>
        <v>通缉任务</v>
      </c>
      <c r="C1580" s="109">
        <f>IF(编辑!I1580="","",编辑!I1580)</f>
        <v>340</v>
      </c>
      <c r="D1580" s="109">
        <f>IF(编辑!J1580="","",编辑!J1580)</f>
        <v>0</v>
      </c>
      <c r="E1580" s="109" t="str">
        <f>IF(编辑!K1580="","",编辑!K1580)</f>
        <v/>
      </c>
      <c r="F1580" s="109">
        <f>IF(编辑!L1580="","",编辑!L1580)</f>
        <v>3002</v>
      </c>
      <c r="G1580" s="109">
        <f>IF(编辑!N1580="","",编辑!N1580)</f>
        <v>1</v>
      </c>
      <c r="H1580" s="109">
        <f>IF(编辑!O1580="","",编辑!O1580)</f>
        <v>1</v>
      </c>
      <c r="I1580" s="109">
        <f>IF(编辑!P1580="","",编辑!P1580)</f>
        <v>300</v>
      </c>
      <c r="J1580" s="109">
        <f>IF(编辑!Q1580="","",编辑!Q1580)</f>
        <v>3102</v>
      </c>
      <c r="K1580" s="109">
        <f>IF(编辑!S1580="","",编辑!S1580)</f>
        <v>1</v>
      </c>
      <c r="L1580" s="109">
        <f>IF(编辑!T1580="","",编辑!T1580)</f>
        <v>1</v>
      </c>
      <c r="M1580" s="109">
        <f>IF(编辑!U1580="","",编辑!U1580)</f>
        <v>300</v>
      </c>
      <c r="N1580" s="109">
        <f>IF(编辑!V1580="","",编辑!V1580)</f>
        <v>3402</v>
      </c>
      <c r="O1580" s="109">
        <f>IF(编辑!X1580="","",编辑!X1580)</f>
        <v>1</v>
      </c>
      <c r="P1580" s="109">
        <f>IF(编辑!Y1580="","",编辑!Y1580)</f>
        <v>1</v>
      </c>
      <c r="Q1580" s="109">
        <f>IF(编辑!Z1580="","",编辑!Z1580)</f>
        <v>300</v>
      </c>
      <c r="R1580" s="109" t="str">
        <f>IF(编辑!AA1580="","",编辑!AA1580)</f>
        <v/>
      </c>
      <c r="S1580" s="109" t="str">
        <f>IF(编辑!AC1580="","",编辑!AC1580)</f>
        <v/>
      </c>
      <c r="T1580" s="109" t="str">
        <f>IF(编辑!AD1580="","",编辑!AD1580)</f>
        <v/>
      </c>
      <c r="U1580" s="109" t="str">
        <f>IF(编辑!AE1580="","",编辑!AE1580)</f>
        <v/>
      </c>
      <c r="V1580" s="109" t="str">
        <f>IF(编辑!AF1580="","",编辑!AF1580)</f>
        <v/>
      </c>
      <c r="W1580" s="109" t="str">
        <f>IF(编辑!AH1580="","",编辑!AH1580)</f>
        <v/>
      </c>
      <c r="X1580" s="109" t="str">
        <f>IF(编辑!AI1580="","",编辑!AI1580)</f>
        <v/>
      </c>
      <c r="Y1580" s="109" t="str">
        <f>IF(编辑!AJ1580="","",编辑!AJ1580)</f>
        <v/>
      </c>
      <c r="Z1580" s="109" t="str">
        <f>IF(编辑!AK1580="","",编辑!AK1580)</f>
        <v/>
      </c>
      <c r="AA1580" s="109" t="str">
        <f>IF(编辑!AM1580="","",编辑!AM1580)</f>
        <v/>
      </c>
      <c r="AB1580" s="109" t="str">
        <f>IF(编辑!AN1580="","",编辑!AN1580)</f>
        <v/>
      </c>
      <c r="AC1580" s="111" t="str">
        <f>IF(编辑!AO1580="","",编辑!AO1580)</f>
        <v/>
      </c>
    </row>
    <row r="1581" spans="1:29">
      <c r="A1581" s="109">
        <f>IF(编辑!A1581="","",编辑!A1581)</f>
        <v>140848</v>
      </c>
      <c r="B1581" s="109" t="str">
        <f>IF(编辑!B1581="","",编辑!B1581)</f>
        <v>通缉任务</v>
      </c>
      <c r="C1581" s="109">
        <f>IF(编辑!I1581="","",编辑!I1581)</f>
        <v>340</v>
      </c>
      <c r="D1581" s="109">
        <f>IF(编辑!J1581="","",编辑!J1581)</f>
        <v>0</v>
      </c>
      <c r="E1581" s="109" t="str">
        <f>IF(编辑!K1581="","",编辑!K1581)</f>
        <v/>
      </c>
      <c r="F1581" s="109">
        <f>IF(编辑!L1581="","",编辑!L1581)</f>
        <v>3002</v>
      </c>
      <c r="G1581" s="109">
        <f>IF(编辑!N1581="","",编辑!N1581)</f>
        <v>1</v>
      </c>
      <c r="H1581" s="109">
        <f>IF(编辑!O1581="","",编辑!O1581)</f>
        <v>1</v>
      </c>
      <c r="I1581" s="109">
        <f>IF(编辑!P1581="","",编辑!P1581)</f>
        <v>300</v>
      </c>
      <c r="J1581" s="109">
        <f>IF(编辑!Q1581="","",编辑!Q1581)</f>
        <v>3102</v>
      </c>
      <c r="K1581" s="109">
        <f>IF(编辑!S1581="","",编辑!S1581)</f>
        <v>1</v>
      </c>
      <c r="L1581" s="109">
        <f>IF(编辑!T1581="","",编辑!T1581)</f>
        <v>1</v>
      </c>
      <c r="M1581" s="109">
        <f>IF(编辑!U1581="","",编辑!U1581)</f>
        <v>300</v>
      </c>
      <c r="N1581" s="109">
        <f>IF(编辑!V1581="","",编辑!V1581)</f>
        <v>3402</v>
      </c>
      <c r="O1581" s="109">
        <f>IF(编辑!X1581="","",编辑!X1581)</f>
        <v>1</v>
      </c>
      <c r="P1581" s="109">
        <f>IF(编辑!Y1581="","",编辑!Y1581)</f>
        <v>1</v>
      </c>
      <c r="Q1581" s="109">
        <f>IF(编辑!Z1581="","",编辑!Z1581)</f>
        <v>300</v>
      </c>
      <c r="R1581" s="109" t="str">
        <f>IF(编辑!AA1581="","",编辑!AA1581)</f>
        <v/>
      </c>
      <c r="S1581" s="109" t="str">
        <f>IF(编辑!AC1581="","",编辑!AC1581)</f>
        <v/>
      </c>
      <c r="T1581" s="109" t="str">
        <f>IF(编辑!AD1581="","",编辑!AD1581)</f>
        <v/>
      </c>
      <c r="U1581" s="109" t="str">
        <f>IF(编辑!AE1581="","",编辑!AE1581)</f>
        <v/>
      </c>
      <c r="V1581" s="109" t="str">
        <f>IF(编辑!AF1581="","",编辑!AF1581)</f>
        <v/>
      </c>
      <c r="W1581" s="109" t="str">
        <f>IF(编辑!AH1581="","",编辑!AH1581)</f>
        <v/>
      </c>
      <c r="X1581" s="109" t="str">
        <f>IF(编辑!AI1581="","",编辑!AI1581)</f>
        <v/>
      </c>
      <c r="Y1581" s="109" t="str">
        <f>IF(编辑!AJ1581="","",编辑!AJ1581)</f>
        <v/>
      </c>
      <c r="Z1581" s="109" t="str">
        <f>IF(编辑!AK1581="","",编辑!AK1581)</f>
        <v/>
      </c>
      <c r="AA1581" s="109" t="str">
        <f>IF(编辑!AM1581="","",编辑!AM1581)</f>
        <v/>
      </c>
      <c r="AB1581" s="109" t="str">
        <f>IF(编辑!AN1581="","",编辑!AN1581)</f>
        <v/>
      </c>
      <c r="AC1581" s="111" t="str">
        <f>IF(编辑!AO1581="","",编辑!AO1581)</f>
        <v/>
      </c>
    </row>
    <row r="1582" spans="1:29">
      <c r="A1582" s="109">
        <f>IF(编辑!A1582="","",编辑!A1582)</f>
        <v>140849</v>
      </c>
      <c r="B1582" s="109" t="str">
        <f>IF(编辑!B1582="","",编辑!B1582)</f>
        <v>通缉任务</v>
      </c>
      <c r="C1582" s="109">
        <f>IF(编辑!I1582="","",编辑!I1582)</f>
        <v>340</v>
      </c>
      <c r="D1582" s="109">
        <f>IF(编辑!J1582="","",编辑!J1582)</f>
        <v>0</v>
      </c>
      <c r="E1582" s="109" t="str">
        <f>IF(编辑!K1582="","",编辑!K1582)</f>
        <v/>
      </c>
      <c r="F1582" s="109">
        <f>IF(编辑!L1582="","",编辑!L1582)</f>
        <v>3002</v>
      </c>
      <c r="G1582" s="109">
        <f>IF(编辑!N1582="","",编辑!N1582)</f>
        <v>1</v>
      </c>
      <c r="H1582" s="109">
        <f>IF(编辑!O1582="","",编辑!O1582)</f>
        <v>1</v>
      </c>
      <c r="I1582" s="109">
        <f>IF(编辑!P1582="","",编辑!P1582)</f>
        <v>300</v>
      </c>
      <c r="J1582" s="109">
        <f>IF(编辑!Q1582="","",编辑!Q1582)</f>
        <v>3102</v>
      </c>
      <c r="K1582" s="109">
        <f>IF(编辑!S1582="","",编辑!S1582)</f>
        <v>1</v>
      </c>
      <c r="L1582" s="109">
        <f>IF(编辑!T1582="","",编辑!T1582)</f>
        <v>1</v>
      </c>
      <c r="M1582" s="109">
        <f>IF(编辑!U1582="","",编辑!U1582)</f>
        <v>300</v>
      </c>
      <c r="N1582" s="109">
        <f>IF(编辑!V1582="","",编辑!V1582)</f>
        <v>3402</v>
      </c>
      <c r="O1582" s="109">
        <f>IF(编辑!X1582="","",编辑!X1582)</f>
        <v>1</v>
      </c>
      <c r="P1582" s="109">
        <f>IF(编辑!Y1582="","",编辑!Y1582)</f>
        <v>1</v>
      </c>
      <c r="Q1582" s="109">
        <f>IF(编辑!Z1582="","",编辑!Z1582)</f>
        <v>300</v>
      </c>
      <c r="R1582" s="109" t="str">
        <f>IF(编辑!AA1582="","",编辑!AA1582)</f>
        <v/>
      </c>
      <c r="S1582" s="109" t="str">
        <f>IF(编辑!AC1582="","",编辑!AC1582)</f>
        <v/>
      </c>
      <c r="T1582" s="109" t="str">
        <f>IF(编辑!AD1582="","",编辑!AD1582)</f>
        <v/>
      </c>
      <c r="U1582" s="109" t="str">
        <f>IF(编辑!AE1582="","",编辑!AE1582)</f>
        <v/>
      </c>
      <c r="V1582" s="109" t="str">
        <f>IF(编辑!AF1582="","",编辑!AF1582)</f>
        <v/>
      </c>
      <c r="W1582" s="109" t="str">
        <f>IF(编辑!AH1582="","",编辑!AH1582)</f>
        <v/>
      </c>
      <c r="X1582" s="109" t="str">
        <f>IF(编辑!AI1582="","",编辑!AI1582)</f>
        <v/>
      </c>
      <c r="Y1582" s="109" t="str">
        <f>IF(编辑!AJ1582="","",编辑!AJ1582)</f>
        <v/>
      </c>
      <c r="Z1582" s="109" t="str">
        <f>IF(编辑!AK1582="","",编辑!AK1582)</f>
        <v/>
      </c>
      <c r="AA1582" s="109" t="str">
        <f>IF(编辑!AM1582="","",编辑!AM1582)</f>
        <v/>
      </c>
      <c r="AB1582" s="109" t="str">
        <f>IF(编辑!AN1582="","",编辑!AN1582)</f>
        <v/>
      </c>
      <c r="AC1582" s="111" t="str">
        <f>IF(编辑!AO1582="","",编辑!AO1582)</f>
        <v/>
      </c>
    </row>
    <row r="1583" spans="1:29">
      <c r="A1583" s="109">
        <f>IF(编辑!A1583="","",编辑!A1583)</f>
        <v>140850</v>
      </c>
      <c r="B1583" s="109" t="str">
        <f>IF(编辑!B1583="","",编辑!B1583)</f>
        <v>通缉任务</v>
      </c>
      <c r="C1583" s="109">
        <f>IF(编辑!I1583="","",编辑!I1583)</f>
        <v>340</v>
      </c>
      <c r="D1583" s="109">
        <f>IF(编辑!J1583="","",编辑!J1583)</f>
        <v>0</v>
      </c>
      <c r="E1583" s="109" t="str">
        <f>IF(编辑!K1583="","",编辑!K1583)</f>
        <v/>
      </c>
      <c r="F1583" s="109">
        <f>IF(编辑!L1583="","",编辑!L1583)</f>
        <v>3002</v>
      </c>
      <c r="G1583" s="109">
        <f>IF(编辑!N1583="","",编辑!N1583)</f>
        <v>1</v>
      </c>
      <c r="H1583" s="109">
        <f>IF(编辑!O1583="","",编辑!O1583)</f>
        <v>1</v>
      </c>
      <c r="I1583" s="109">
        <f>IF(编辑!P1583="","",编辑!P1583)</f>
        <v>300</v>
      </c>
      <c r="J1583" s="109">
        <f>IF(编辑!Q1583="","",编辑!Q1583)</f>
        <v>3102</v>
      </c>
      <c r="K1583" s="109">
        <f>IF(编辑!S1583="","",编辑!S1583)</f>
        <v>1</v>
      </c>
      <c r="L1583" s="109">
        <f>IF(编辑!T1583="","",编辑!T1583)</f>
        <v>1</v>
      </c>
      <c r="M1583" s="109">
        <f>IF(编辑!U1583="","",编辑!U1583)</f>
        <v>300</v>
      </c>
      <c r="N1583" s="109">
        <f>IF(编辑!V1583="","",编辑!V1583)</f>
        <v>3402</v>
      </c>
      <c r="O1583" s="109">
        <f>IF(编辑!X1583="","",编辑!X1583)</f>
        <v>1</v>
      </c>
      <c r="P1583" s="109">
        <f>IF(编辑!Y1583="","",编辑!Y1583)</f>
        <v>1</v>
      </c>
      <c r="Q1583" s="109">
        <f>IF(编辑!Z1583="","",编辑!Z1583)</f>
        <v>300</v>
      </c>
      <c r="R1583" s="109" t="str">
        <f>IF(编辑!AA1583="","",编辑!AA1583)</f>
        <v/>
      </c>
      <c r="S1583" s="109" t="str">
        <f>IF(编辑!AC1583="","",编辑!AC1583)</f>
        <v/>
      </c>
      <c r="T1583" s="109" t="str">
        <f>IF(编辑!AD1583="","",编辑!AD1583)</f>
        <v/>
      </c>
      <c r="U1583" s="109" t="str">
        <f>IF(编辑!AE1583="","",编辑!AE1583)</f>
        <v/>
      </c>
      <c r="V1583" s="109" t="str">
        <f>IF(编辑!AF1583="","",编辑!AF1583)</f>
        <v/>
      </c>
      <c r="W1583" s="109" t="str">
        <f>IF(编辑!AH1583="","",编辑!AH1583)</f>
        <v/>
      </c>
      <c r="X1583" s="109" t="str">
        <f>IF(编辑!AI1583="","",编辑!AI1583)</f>
        <v/>
      </c>
      <c r="Y1583" s="109" t="str">
        <f>IF(编辑!AJ1583="","",编辑!AJ1583)</f>
        <v/>
      </c>
      <c r="Z1583" s="109" t="str">
        <f>IF(编辑!AK1583="","",编辑!AK1583)</f>
        <v/>
      </c>
      <c r="AA1583" s="109" t="str">
        <f>IF(编辑!AM1583="","",编辑!AM1583)</f>
        <v/>
      </c>
      <c r="AB1583" s="109" t="str">
        <f>IF(编辑!AN1583="","",编辑!AN1583)</f>
        <v/>
      </c>
      <c r="AC1583" s="111" t="str">
        <f>IF(编辑!AO1583="","",编辑!AO1583)</f>
        <v/>
      </c>
    </row>
    <row r="1584" spans="1:29">
      <c r="A1584" s="109">
        <f>IF(编辑!A1584="","",编辑!A1584)</f>
        <v>140851</v>
      </c>
      <c r="B1584" s="109" t="str">
        <f>IF(编辑!B1584="","",编辑!B1584)</f>
        <v>通缉任务</v>
      </c>
      <c r="C1584" s="109">
        <f>IF(编辑!I1584="","",编辑!I1584)</f>
        <v>340</v>
      </c>
      <c r="D1584" s="109">
        <f>IF(编辑!J1584="","",编辑!J1584)</f>
        <v>0</v>
      </c>
      <c r="E1584" s="109" t="str">
        <f>IF(编辑!K1584="","",编辑!K1584)</f>
        <v/>
      </c>
      <c r="F1584" s="109">
        <f>IF(编辑!L1584="","",编辑!L1584)</f>
        <v>3002</v>
      </c>
      <c r="G1584" s="109">
        <f>IF(编辑!N1584="","",编辑!N1584)</f>
        <v>1</v>
      </c>
      <c r="H1584" s="109">
        <f>IF(编辑!O1584="","",编辑!O1584)</f>
        <v>1</v>
      </c>
      <c r="I1584" s="109">
        <f>IF(编辑!P1584="","",编辑!P1584)</f>
        <v>300</v>
      </c>
      <c r="J1584" s="109">
        <f>IF(编辑!Q1584="","",编辑!Q1584)</f>
        <v>3102</v>
      </c>
      <c r="K1584" s="109">
        <f>IF(编辑!S1584="","",编辑!S1584)</f>
        <v>1</v>
      </c>
      <c r="L1584" s="109">
        <f>IF(编辑!T1584="","",编辑!T1584)</f>
        <v>1</v>
      </c>
      <c r="M1584" s="109">
        <f>IF(编辑!U1584="","",编辑!U1584)</f>
        <v>300</v>
      </c>
      <c r="N1584" s="109">
        <f>IF(编辑!V1584="","",编辑!V1584)</f>
        <v>3402</v>
      </c>
      <c r="O1584" s="109">
        <f>IF(编辑!X1584="","",编辑!X1584)</f>
        <v>1</v>
      </c>
      <c r="P1584" s="109">
        <f>IF(编辑!Y1584="","",编辑!Y1584)</f>
        <v>1</v>
      </c>
      <c r="Q1584" s="109">
        <f>IF(编辑!Z1584="","",编辑!Z1584)</f>
        <v>300</v>
      </c>
      <c r="R1584" s="109" t="str">
        <f>IF(编辑!AA1584="","",编辑!AA1584)</f>
        <v/>
      </c>
      <c r="S1584" s="109" t="str">
        <f>IF(编辑!AC1584="","",编辑!AC1584)</f>
        <v/>
      </c>
      <c r="T1584" s="109" t="str">
        <f>IF(编辑!AD1584="","",编辑!AD1584)</f>
        <v/>
      </c>
      <c r="U1584" s="109" t="str">
        <f>IF(编辑!AE1584="","",编辑!AE1584)</f>
        <v/>
      </c>
      <c r="V1584" s="109" t="str">
        <f>IF(编辑!AF1584="","",编辑!AF1584)</f>
        <v/>
      </c>
      <c r="W1584" s="109" t="str">
        <f>IF(编辑!AH1584="","",编辑!AH1584)</f>
        <v/>
      </c>
      <c r="X1584" s="109" t="str">
        <f>IF(编辑!AI1584="","",编辑!AI1584)</f>
        <v/>
      </c>
      <c r="Y1584" s="109" t="str">
        <f>IF(编辑!AJ1584="","",编辑!AJ1584)</f>
        <v/>
      </c>
      <c r="Z1584" s="109" t="str">
        <f>IF(编辑!AK1584="","",编辑!AK1584)</f>
        <v/>
      </c>
      <c r="AA1584" s="109" t="str">
        <f>IF(编辑!AM1584="","",编辑!AM1584)</f>
        <v/>
      </c>
      <c r="AB1584" s="109" t="str">
        <f>IF(编辑!AN1584="","",编辑!AN1584)</f>
        <v/>
      </c>
      <c r="AC1584" s="111" t="str">
        <f>IF(编辑!AO1584="","",编辑!AO1584)</f>
        <v/>
      </c>
    </row>
    <row r="1585" spans="1:29">
      <c r="A1585" s="109">
        <f>IF(编辑!A1585="","",编辑!A1585)</f>
        <v>140852</v>
      </c>
      <c r="B1585" s="109" t="str">
        <f>IF(编辑!B1585="","",编辑!B1585)</f>
        <v>通缉任务</v>
      </c>
      <c r="C1585" s="109">
        <f>IF(编辑!I1585="","",编辑!I1585)</f>
        <v>340</v>
      </c>
      <c r="D1585" s="109">
        <f>IF(编辑!J1585="","",编辑!J1585)</f>
        <v>0</v>
      </c>
      <c r="E1585" s="109" t="str">
        <f>IF(编辑!K1585="","",编辑!K1585)</f>
        <v/>
      </c>
      <c r="F1585" s="109">
        <f>IF(编辑!L1585="","",编辑!L1585)</f>
        <v>3002</v>
      </c>
      <c r="G1585" s="109">
        <f>IF(编辑!N1585="","",编辑!N1585)</f>
        <v>1</v>
      </c>
      <c r="H1585" s="109">
        <f>IF(编辑!O1585="","",编辑!O1585)</f>
        <v>1</v>
      </c>
      <c r="I1585" s="109">
        <f>IF(编辑!P1585="","",编辑!P1585)</f>
        <v>300</v>
      </c>
      <c r="J1585" s="109">
        <f>IF(编辑!Q1585="","",编辑!Q1585)</f>
        <v>3102</v>
      </c>
      <c r="K1585" s="109">
        <f>IF(编辑!S1585="","",编辑!S1585)</f>
        <v>1</v>
      </c>
      <c r="L1585" s="109">
        <f>IF(编辑!T1585="","",编辑!T1585)</f>
        <v>1</v>
      </c>
      <c r="M1585" s="109">
        <f>IF(编辑!U1585="","",编辑!U1585)</f>
        <v>300</v>
      </c>
      <c r="N1585" s="109">
        <f>IF(编辑!V1585="","",编辑!V1585)</f>
        <v>3402</v>
      </c>
      <c r="O1585" s="109">
        <f>IF(编辑!X1585="","",编辑!X1585)</f>
        <v>1</v>
      </c>
      <c r="P1585" s="109">
        <f>IF(编辑!Y1585="","",编辑!Y1585)</f>
        <v>1</v>
      </c>
      <c r="Q1585" s="109">
        <f>IF(编辑!Z1585="","",编辑!Z1585)</f>
        <v>300</v>
      </c>
      <c r="R1585" s="109" t="str">
        <f>IF(编辑!AA1585="","",编辑!AA1585)</f>
        <v/>
      </c>
      <c r="S1585" s="109" t="str">
        <f>IF(编辑!AC1585="","",编辑!AC1585)</f>
        <v/>
      </c>
      <c r="T1585" s="109" t="str">
        <f>IF(编辑!AD1585="","",编辑!AD1585)</f>
        <v/>
      </c>
      <c r="U1585" s="109" t="str">
        <f>IF(编辑!AE1585="","",编辑!AE1585)</f>
        <v/>
      </c>
      <c r="V1585" s="109" t="str">
        <f>IF(编辑!AF1585="","",编辑!AF1585)</f>
        <v/>
      </c>
      <c r="W1585" s="109" t="str">
        <f>IF(编辑!AH1585="","",编辑!AH1585)</f>
        <v/>
      </c>
      <c r="X1585" s="109" t="str">
        <f>IF(编辑!AI1585="","",编辑!AI1585)</f>
        <v/>
      </c>
      <c r="Y1585" s="109" t="str">
        <f>IF(编辑!AJ1585="","",编辑!AJ1585)</f>
        <v/>
      </c>
      <c r="Z1585" s="109" t="str">
        <f>IF(编辑!AK1585="","",编辑!AK1585)</f>
        <v/>
      </c>
      <c r="AA1585" s="109" t="str">
        <f>IF(编辑!AM1585="","",编辑!AM1585)</f>
        <v/>
      </c>
      <c r="AB1585" s="109" t="str">
        <f>IF(编辑!AN1585="","",编辑!AN1585)</f>
        <v/>
      </c>
      <c r="AC1585" s="111" t="str">
        <f>IF(编辑!AO1585="","",编辑!AO1585)</f>
        <v/>
      </c>
    </row>
    <row r="1586" spans="1:29">
      <c r="A1586" s="109">
        <f>IF(编辑!A1586="","",编辑!A1586)</f>
        <v>140853</v>
      </c>
      <c r="B1586" s="109" t="str">
        <f>IF(编辑!B1586="","",编辑!B1586)</f>
        <v>通缉任务</v>
      </c>
      <c r="C1586" s="109">
        <f>IF(编辑!I1586="","",编辑!I1586)</f>
        <v>340</v>
      </c>
      <c r="D1586" s="109">
        <f>IF(编辑!J1586="","",编辑!J1586)</f>
        <v>0</v>
      </c>
      <c r="E1586" s="109" t="str">
        <f>IF(编辑!K1586="","",编辑!K1586)</f>
        <v/>
      </c>
      <c r="F1586" s="109">
        <f>IF(编辑!L1586="","",编辑!L1586)</f>
        <v>3002</v>
      </c>
      <c r="G1586" s="109">
        <f>IF(编辑!N1586="","",编辑!N1586)</f>
        <v>1</v>
      </c>
      <c r="H1586" s="109">
        <f>IF(编辑!O1586="","",编辑!O1586)</f>
        <v>1</v>
      </c>
      <c r="I1586" s="109">
        <f>IF(编辑!P1586="","",编辑!P1586)</f>
        <v>300</v>
      </c>
      <c r="J1586" s="109">
        <f>IF(编辑!Q1586="","",编辑!Q1586)</f>
        <v>3102</v>
      </c>
      <c r="K1586" s="109">
        <f>IF(编辑!S1586="","",编辑!S1586)</f>
        <v>1</v>
      </c>
      <c r="L1586" s="109">
        <f>IF(编辑!T1586="","",编辑!T1586)</f>
        <v>1</v>
      </c>
      <c r="M1586" s="109">
        <f>IF(编辑!U1586="","",编辑!U1586)</f>
        <v>300</v>
      </c>
      <c r="N1586" s="109">
        <f>IF(编辑!V1586="","",编辑!V1586)</f>
        <v>3402</v>
      </c>
      <c r="O1586" s="109">
        <f>IF(编辑!X1586="","",编辑!X1586)</f>
        <v>1</v>
      </c>
      <c r="P1586" s="109">
        <f>IF(编辑!Y1586="","",编辑!Y1586)</f>
        <v>1</v>
      </c>
      <c r="Q1586" s="109">
        <f>IF(编辑!Z1586="","",编辑!Z1586)</f>
        <v>300</v>
      </c>
      <c r="R1586" s="109" t="str">
        <f>IF(编辑!AA1586="","",编辑!AA1586)</f>
        <v/>
      </c>
      <c r="S1586" s="109" t="str">
        <f>IF(编辑!AC1586="","",编辑!AC1586)</f>
        <v/>
      </c>
      <c r="T1586" s="109" t="str">
        <f>IF(编辑!AD1586="","",编辑!AD1586)</f>
        <v/>
      </c>
      <c r="U1586" s="109" t="str">
        <f>IF(编辑!AE1586="","",编辑!AE1586)</f>
        <v/>
      </c>
      <c r="V1586" s="109" t="str">
        <f>IF(编辑!AF1586="","",编辑!AF1586)</f>
        <v/>
      </c>
      <c r="W1586" s="109" t="str">
        <f>IF(编辑!AH1586="","",编辑!AH1586)</f>
        <v/>
      </c>
      <c r="X1586" s="109" t="str">
        <f>IF(编辑!AI1586="","",编辑!AI1586)</f>
        <v/>
      </c>
      <c r="Y1586" s="109" t="str">
        <f>IF(编辑!AJ1586="","",编辑!AJ1586)</f>
        <v/>
      </c>
      <c r="Z1586" s="109" t="str">
        <f>IF(编辑!AK1586="","",编辑!AK1586)</f>
        <v/>
      </c>
      <c r="AA1586" s="109" t="str">
        <f>IF(编辑!AM1586="","",编辑!AM1586)</f>
        <v/>
      </c>
      <c r="AB1586" s="109" t="str">
        <f>IF(编辑!AN1586="","",编辑!AN1586)</f>
        <v/>
      </c>
      <c r="AC1586" s="111" t="str">
        <f>IF(编辑!AO1586="","",编辑!AO1586)</f>
        <v/>
      </c>
    </row>
    <row r="1587" spans="1:29">
      <c r="A1587" s="109">
        <f>IF(编辑!A1587="","",编辑!A1587)</f>
        <v>140854</v>
      </c>
      <c r="B1587" s="109" t="str">
        <f>IF(编辑!B1587="","",编辑!B1587)</f>
        <v>通缉任务</v>
      </c>
      <c r="C1587" s="109">
        <f>IF(编辑!I1587="","",编辑!I1587)</f>
        <v>340</v>
      </c>
      <c r="D1587" s="109">
        <f>IF(编辑!J1587="","",编辑!J1587)</f>
        <v>0</v>
      </c>
      <c r="E1587" s="109" t="str">
        <f>IF(编辑!K1587="","",编辑!K1587)</f>
        <v/>
      </c>
      <c r="F1587" s="109">
        <f>IF(编辑!L1587="","",编辑!L1587)</f>
        <v>3002</v>
      </c>
      <c r="G1587" s="109">
        <f>IF(编辑!N1587="","",编辑!N1587)</f>
        <v>1</v>
      </c>
      <c r="H1587" s="109">
        <f>IF(编辑!O1587="","",编辑!O1587)</f>
        <v>1</v>
      </c>
      <c r="I1587" s="109">
        <f>IF(编辑!P1587="","",编辑!P1587)</f>
        <v>300</v>
      </c>
      <c r="J1587" s="109">
        <f>IF(编辑!Q1587="","",编辑!Q1587)</f>
        <v>3102</v>
      </c>
      <c r="K1587" s="109">
        <f>IF(编辑!S1587="","",编辑!S1587)</f>
        <v>1</v>
      </c>
      <c r="L1587" s="109">
        <f>IF(编辑!T1587="","",编辑!T1587)</f>
        <v>1</v>
      </c>
      <c r="M1587" s="109">
        <f>IF(编辑!U1587="","",编辑!U1587)</f>
        <v>300</v>
      </c>
      <c r="N1587" s="109">
        <f>IF(编辑!V1587="","",编辑!V1587)</f>
        <v>3402</v>
      </c>
      <c r="O1587" s="109">
        <f>IF(编辑!X1587="","",编辑!X1587)</f>
        <v>1</v>
      </c>
      <c r="P1587" s="109">
        <f>IF(编辑!Y1587="","",编辑!Y1587)</f>
        <v>1</v>
      </c>
      <c r="Q1587" s="109">
        <f>IF(编辑!Z1587="","",编辑!Z1587)</f>
        <v>300</v>
      </c>
      <c r="R1587" s="109" t="str">
        <f>IF(编辑!AA1587="","",编辑!AA1587)</f>
        <v/>
      </c>
      <c r="S1587" s="109" t="str">
        <f>IF(编辑!AC1587="","",编辑!AC1587)</f>
        <v/>
      </c>
      <c r="T1587" s="109" t="str">
        <f>IF(编辑!AD1587="","",编辑!AD1587)</f>
        <v/>
      </c>
      <c r="U1587" s="109" t="str">
        <f>IF(编辑!AE1587="","",编辑!AE1587)</f>
        <v/>
      </c>
      <c r="V1587" s="109" t="str">
        <f>IF(编辑!AF1587="","",编辑!AF1587)</f>
        <v/>
      </c>
      <c r="W1587" s="109" t="str">
        <f>IF(编辑!AH1587="","",编辑!AH1587)</f>
        <v/>
      </c>
      <c r="X1587" s="109" t="str">
        <f>IF(编辑!AI1587="","",编辑!AI1587)</f>
        <v/>
      </c>
      <c r="Y1587" s="109" t="str">
        <f>IF(编辑!AJ1587="","",编辑!AJ1587)</f>
        <v/>
      </c>
      <c r="Z1587" s="109" t="str">
        <f>IF(编辑!AK1587="","",编辑!AK1587)</f>
        <v/>
      </c>
      <c r="AA1587" s="109" t="str">
        <f>IF(编辑!AM1587="","",编辑!AM1587)</f>
        <v/>
      </c>
      <c r="AB1587" s="109" t="str">
        <f>IF(编辑!AN1587="","",编辑!AN1587)</f>
        <v/>
      </c>
      <c r="AC1587" s="111" t="str">
        <f>IF(编辑!AO1587="","",编辑!AO1587)</f>
        <v/>
      </c>
    </row>
    <row r="1588" spans="1:29">
      <c r="A1588" s="109">
        <f>IF(编辑!A1588="","",编辑!A1588)</f>
        <v>140855</v>
      </c>
      <c r="B1588" s="109" t="str">
        <f>IF(编辑!B1588="","",编辑!B1588)</f>
        <v>通缉任务</v>
      </c>
      <c r="C1588" s="109">
        <f>IF(编辑!I1588="","",编辑!I1588)</f>
        <v>340</v>
      </c>
      <c r="D1588" s="109">
        <f>IF(编辑!J1588="","",编辑!J1588)</f>
        <v>0</v>
      </c>
      <c r="E1588" s="109" t="str">
        <f>IF(编辑!K1588="","",编辑!K1588)</f>
        <v/>
      </c>
      <c r="F1588" s="109">
        <f>IF(编辑!L1588="","",编辑!L1588)</f>
        <v>3002</v>
      </c>
      <c r="G1588" s="109">
        <f>IF(编辑!N1588="","",编辑!N1588)</f>
        <v>1</v>
      </c>
      <c r="H1588" s="109">
        <f>IF(编辑!O1588="","",编辑!O1588)</f>
        <v>1</v>
      </c>
      <c r="I1588" s="109">
        <f>IF(编辑!P1588="","",编辑!P1588)</f>
        <v>300</v>
      </c>
      <c r="J1588" s="109">
        <f>IF(编辑!Q1588="","",编辑!Q1588)</f>
        <v>3102</v>
      </c>
      <c r="K1588" s="109">
        <f>IF(编辑!S1588="","",编辑!S1588)</f>
        <v>1</v>
      </c>
      <c r="L1588" s="109">
        <f>IF(编辑!T1588="","",编辑!T1588)</f>
        <v>1</v>
      </c>
      <c r="M1588" s="109">
        <f>IF(编辑!U1588="","",编辑!U1588)</f>
        <v>300</v>
      </c>
      <c r="N1588" s="109">
        <f>IF(编辑!V1588="","",编辑!V1588)</f>
        <v>3402</v>
      </c>
      <c r="O1588" s="109">
        <f>IF(编辑!X1588="","",编辑!X1588)</f>
        <v>1</v>
      </c>
      <c r="P1588" s="109">
        <f>IF(编辑!Y1588="","",编辑!Y1588)</f>
        <v>1</v>
      </c>
      <c r="Q1588" s="109">
        <f>IF(编辑!Z1588="","",编辑!Z1588)</f>
        <v>300</v>
      </c>
      <c r="R1588" s="109" t="str">
        <f>IF(编辑!AA1588="","",编辑!AA1588)</f>
        <v/>
      </c>
      <c r="S1588" s="109" t="str">
        <f>IF(编辑!AC1588="","",编辑!AC1588)</f>
        <v/>
      </c>
      <c r="T1588" s="109" t="str">
        <f>IF(编辑!AD1588="","",编辑!AD1588)</f>
        <v/>
      </c>
      <c r="U1588" s="109" t="str">
        <f>IF(编辑!AE1588="","",编辑!AE1588)</f>
        <v/>
      </c>
      <c r="V1588" s="109" t="str">
        <f>IF(编辑!AF1588="","",编辑!AF1588)</f>
        <v/>
      </c>
      <c r="W1588" s="109" t="str">
        <f>IF(编辑!AH1588="","",编辑!AH1588)</f>
        <v/>
      </c>
      <c r="X1588" s="109" t="str">
        <f>IF(编辑!AI1588="","",编辑!AI1588)</f>
        <v/>
      </c>
      <c r="Y1588" s="109" t="str">
        <f>IF(编辑!AJ1588="","",编辑!AJ1588)</f>
        <v/>
      </c>
      <c r="Z1588" s="109" t="str">
        <f>IF(编辑!AK1588="","",编辑!AK1588)</f>
        <v/>
      </c>
      <c r="AA1588" s="109" t="str">
        <f>IF(编辑!AM1588="","",编辑!AM1588)</f>
        <v/>
      </c>
      <c r="AB1588" s="109" t="str">
        <f>IF(编辑!AN1588="","",编辑!AN1588)</f>
        <v/>
      </c>
      <c r="AC1588" s="111" t="str">
        <f>IF(编辑!AO1588="","",编辑!AO1588)</f>
        <v/>
      </c>
    </row>
    <row r="1589" spans="1:29">
      <c r="A1589" s="109">
        <f>IF(编辑!A1589="","",编辑!A1589)</f>
        <v>140856</v>
      </c>
      <c r="B1589" s="109" t="str">
        <f>IF(编辑!B1589="","",编辑!B1589)</f>
        <v>通缉任务</v>
      </c>
      <c r="C1589" s="109">
        <f>IF(编辑!I1589="","",编辑!I1589)</f>
        <v>480</v>
      </c>
      <c r="D1589" s="109">
        <f>IF(编辑!J1589="","",编辑!J1589)</f>
        <v>0</v>
      </c>
      <c r="E1589" s="109" t="str">
        <f>IF(编辑!K1589="","",编辑!K1589)</f>
        <v/>
      </c>
      <c r="F1589" s="109">
        <f>IF(编辑!L1589="","",编辑!L1589)</f>
        <v>3003</v>
      </c>
      <c r="G1589" s="109">
        <f>IF(编辑!N1589="","",编辑!N1589)</f>
        <v>1</v>
      </c>
      <c r="H1589" s="109">
        <f>IF(编辑!O1589="","",编辑!O1589)</f>
        <v>1</v>
      </c>
      <c r="I1589" s="109">
        <f>IF(编辑!P1589="","",编辑!P1589)</f>
        <v>200</v>
      </c>
      <c r="J1589" s="109">
        <f>IF(编辑!Q1589="","",编辑!Q1589)</f>
        <v>3103</v>
      </c>
      <c r="K1589" s="109">
        <f>IF(编辑!S1589="","",编辑!S1589)</f>
        <v>1</v>
      </c>
      <c r="L1589" s="109">
        <f>IF(编辑!T1589="","",编辑!T1589)</f>
        <v>1</v>
      </c>
      <c r="M1589" s="109">
        <f>IF(编辑!U1589="","",编辑!U1589)</f>
        <v>200</v>
      </c>
      <c r="N1589" s="109">
        <f>IF(编辑!V1589="","",编辑!V1589)</f>
        <v>3403</v>
      </c>
      <c r="O1589" s="109">
        <f>IF(编辑!X1589="","",编辑!X1589)</f>
        <v>1</v>
      </c>
      <c r="P1589" s="109">
        <f>IF(编辑!Y1589="","",编辑!Y1589)</f>
        <v>1</v>
      </c>
      <c r="Q1589" s="109">
        <f>IF(编辑!Z1589="","",编辑!Z1589)</f>
        <v>200</v>
      </c>
      <c r="R1589" s="109" t="str">
        <f>IF(编辑!AA1589="","",编辑!AA1589)</f>
        <v/>
      </c>
      <c r="S1589" s="109" t="str">
        <f>IF(编辑!AC1589="","",编辑!AC1589)</f>
        <v/>
      </c>
      <c r="T1589" s="109" t="str">
        <f>IF(编辑!AD1589="","",编辑!AD1589)</f>
        <v/>
      </c>
      <c r="U1589" s="109" t="str">
        <f>IF(编辑!AE1589="","",编辑!AE1589)</f>
        <v/>
      </c>
      <c r="V1589" s="109" t="str">
        <f>IF(编辑!AF1589="","",编辑!AF1589)</f>
        <v/>
      </c>
      <c r="W1589" s="109" t="str">
        <f>IF(编辑!AH1589="","",编辑!AH1589)</f>
        <v/>
      </c>
      <c r="X1589" s="109" t="str">
        <f>IF(编辑!AI1589="","",编辑!AI1589)</f>
        <v/>
      </c>
      <c r="Y1589" s="109" t="str">
        <f>IF(编辑!AJ1589="","",编辑!AJ1589)</f>
        <v/>
      </c>
      <c r="Z1589" s="109" t="str">
        <f>IF(编辑!AK1589="","",编辑!AK1589)</f>
        <v/>
      </c>
      <c r="AA1589" s="109" t="str">
        <f>IF(编辑!AM1589="","",编辑!AM1589)</f>
        <v/>
      </c>
      <c r="AB1589" s="109" t="str">
        <f>IF(编辑!AN1589="","",编辑!AN1589)</f>
        <v/>
      </c>
      <c r="AC1589" s="111" t="str">
        <f>IF(编辑!AO1589="","",编辑!AO1589)</f>
        <v/>
      </c>
    </row>
    <row r="1590" spans="1:29">
      <c r="A1590" s="109">
        <f>IF(编辑!A1590="","",编辑!A1590)</f>
        <v>140857</v>
      </c>
      <c r="B1590" s="109" t="str">
        <f>IF(编辑!B1590="","",编辑!B1590)</f>
        <v>通缉任务</v>
      </c>
      <c r="C1590" s="109">
        <f>IF(编辑!I1590="","",编辑!I1590)</f>
        <v>480</v>
      </c>
      <c r="D1590" s="109">
        <f>IF(编辑!J1590="","",编辑!J1590)</f>
        <v>0</v>
      </c>
      <c r="E1590" s="109" t="str">
        <f>IF(编辑!K1590="","",编辑!K1590)</f>
        <v/>
      </c>
      <c r="F1590" s="109">
        <f>IF(编辑!L1590="","",编辑!L1590)</f>
        <v>3003</v>
      </c>
      <c r="G1590" s="109">
        <f>IF(编辑!N1590="","",编辑!N1590)</f>
        <v>1</v>
      </c>
      <c r="H1590" s="109">
        <f>IF(编辑!O1590="","",编辑!O1590)</f>
        <v>1</v>
      </c>
      <c r="I1590" s="109">
        <f>IF(编辑!P1590="","",编辑!P1590)</f>
        <v>200</v>
      </c>
      <c r="J1590" s="109">
        <f>IF(编辑!Q1590="","",编辑!Q1590)</f>
        <v>3103</v>
      </c>
      <c r="K1590" s="109">
        <f>IF(编辑!S1590="","",编辑!S1590)</f>
        <v>1</v>
      </c>
      <c r="L1590" s="109">
        <f>IF(编辑!T1590="","",编辑!T1590)</f>
        <v>1</v>
      </c>
      <c r="M1590" s="109">
        <f>IF(编辑!U1590="","",编辑!U1590)</f>
        <v>200</v>
      </c>
      <c r="N1590" s="109">
        <f>IF(编辑!V1590="","",编辑!V1590)</f>
        <v>3403</v>
      </c>
      <c r="O1590" s="109">
        <f>IF(编辑!X1590="","",编辑!X1590)</f>
        <v>1</v>
      </c>
      <c r="P1590" s="109">
        <f>IF(编辑!Y1590="","",编辑!Y1590)</f>
        <v>1</v>
      </c>
      <c r="Q1590" s="109">
        <f>IF(编辑!Z1590="","",编辑!Z1590)</f>
        <v>200</v>
      </c>
      <c r="R1590" s="109" t="str">
        <f>IF(编辑!AA1590="","",编辑!AA1590)</f>
        <v/>
      </c>
      <c r="S1590" s="109" t="str">
        <f>IF(编辑!AC1590="","",编辑!AC1590)</f>
        <v/>
      </c>
      <c r="T1590" s="109" t="str">
        <f>IF(编辑!AD1590="","",编辑!AD1590)</f>
        <v/>
      </c>
      <c r="U1590" s="109" t="str">
        <f>IF(编辑!AE1590="","",编辑!AE1590)</f>
        <v/>
      </c>
      <c r="V1590" s="109" t="str">
        <f>IF(编辑!AF1590="","",编辑!AF1590)</f>
        <v/>
      </c>
      <c r="W1590" s="109" t="str">
        <f>IF(编辑!AH1590="","",编辑!AH1590)</f>
        <v/>
      </c>
      <c r="X1590" s="109" t="str">
        <f>IF(编辑!AI1590="","",编辑!AI1590)</f>
        <v/>
      </c>
      <c r="Y1590" s="109" t="str">
        <f>IF(编辑!AJ1590="","",编辑!AJ1590)</f>
        <v/>
      </c>
      <c r="Z1590" s="109" t="str">
        <f>IF(编辑!AK1590="","",编辑!AK1590)</f>
        <v/>
      </c>
      <c r="AA1590" s="109" t="str">
        <f>IF(编辑!AM1590="","",编辑!AM1590)</f>
        <v/>
      </c>
      <c r="AB1590" s="109" t="str">
        <f>IF(编辑!AN1590="","",编辑!AN1590)</f>
        <v/>
      </c>
      <c r="AC1590" s="111" t="str">
        <f>IF(编辑!AO1590="","",编辑!AO1590)</f>
        <v/>
      </c>
    </row>
    <row r="1591" spans="1:29">
      <c r="A1591" s="109">
        <f>IF(编辑!A1591="","",编辑!A1591)</f>
        <v>140858</v>
      </c>
      <c r="B1591" s="109" t="str">
        <f>IF(编辑!B1591="","",编辑!B1591)</f>
        <v>通缉任务</v>
      </c>
      <c r="C1591" s="109">
        <f>IF(编辑!I1591="","",编辑!I1591)</f>
        <v>480</v>
      </c>
      <c r="D1591" s="109">
        <f>IF(编辑!J1591="","",编辑!J1591)</f>
        <v>0</v>
      </c>
      <c r="E1591" s="109" t="str">
        <f>IF(编辑!K1591="","",编辑!K1591)</f>
        <v/>
      </c>
      <c r="F1591" s="109">
        <f>IF(编辑!L1591="","",编辑!L1591)</f>
        <v>3003</v>
      </c>
      <c r="G1591" s="109">
        <f>IF(编辑!N1591="","",编辑!N1591)</f>
        <v>1</v>
      </c>
      <c r="H1591" s="109">
        <f>IF(编辑!O1591="","",编辑!O1591)</f>
        <v>1</v>
      </c>
      <c r="I1591" s="109">
        <f>IF(编辑!P1591="","",编辑!P1591)</f>
        <v>200</v>
      </c>
      <c r="J1591" s="109">
        <f>IF(编辑!Q1591="","",编辑!Q1591)</f>
        <v>3103</v>
      </c>
      <c r="K1591" s="109">
        <f>IF(编辑!S1591="","",编辑!S1591)</f>
        <v>1</v>
      </c>
      <c r="L1591" s="109">
        <f>IF(编辑!T1591="","",编辑!T1591)</f>
        <v>1</v>
      </c>
      <c r="M1591" s="109">
        <f>IF(编辑!U1591="","",编辑!U1591)</f>
        <v>200</v>
      </c>
      <c r="N1591" s="109">
        <f>IF(编辑!V1591="","",编辑!V1591)</f>
        <v>3403</v>
      </c>
      <c r="O1591" s="109">
        <f>IF(编辑!X1591="","",编辑!X1591)</f>
        <v>1</v>
      </c>
      <c r="P1591" s="109">
        <f>IF(编辑!Y1591="","",编辑!Y1591)</f>
        <v>1</v>
      </c>
      <c r="Q1591" s="109">
        <f>IF(编辑!Z1591="","",编辑!Z1591)</f>
        <v>200</v>
      </c>
      <c r="R1591" s="109" t="str">
        <f>IF(编辑!AA1591="","",编辑!AA1591)</f>
        <v/>
      </c>
      <c r="S1591" s="109" t="str">
        <f>IF(编辑!AC1591="","",编辑!AC1591)</f>
        <v/>
      </c>
      <c r="T1591" s="109" t="str">
        <f>IF(编辑!AD1591="","",编辑!AD1591)</f>
        <v/>
      </c>
      <c r="U1591" s="109" t="str">
        <f>IF(编辑!AE1591="","",编辑!AE1591)</f>
        <v/>
      </c>
      <c r="V1591" s="109" t="str">
        <f>IF(编辑!AF1591="","",编辑!AF1591)</f>
        <v/>
      </c>
      <c r="W1591" s="109" t="str">
        <f>IF(编辑!AH1591="","",编辑!AH1591)</f>
        <v/>
      </c>
      <c r="X1591" s="109" t="str">
        <f>IF(编辑!AI1591="","",编辑!AI1591)</f>
        <v/>
      </c>
      <c r="Y1591" s="109" t="str">
        <f>IF(编辑!AJ1591="","",编辑!AJ1591)</f>
        <v/>
      </c>
      <c r="Z1591" s="109" t="str">
        <f>IF(编辑!AK1591="","",编辑!AK1591)</f>
        <v/>
      </c>
      <c r="AA1591" s="109" t="str">
        <f>IF(编辑!AM1591="","",编辑!AM1591)</f>
        <v/>
      </c>
      <c r="AB1591" s="109" t="str">
        <f>IF(编辑!AN1591="","",编辑!AN1591)</f>
        <v/>
      </c>
      <c r="AC1591" s="111" t="str">
        <f>IF(编辑!AO1591="","",编辑!AO1591)</f>
        <v/>
      </c>
    </row>
    <row r="1592" spans="1:29">
      <c r="A1592" s="109">
        <f>IF(编辑!A1592="","",编辑!A1592)</f>
        <v>140859</v>
      </c>
      <c r="B1592" s="109" t="str">
        <f>IF(编辑!B1592="","",编辑!B1592)</f>
        <v>通缉任务</v>
      </c>
      <c r="C1592" s="109">
        <f>IF(编辑!I1592="","",编辑!I1592)</f>
        <v>480</v>
      </c>
      <c r="D1592" s="109">
        <f>IF(编辑!J1592="","",编辑!J1592)</f>
        <v>0</v>
      </c>
      <c r="E1592" s="109" t="str">
        <f>IF(编辑!K1592="","",编辑!K1592)</f>
        <v/>
      </c>
      <c r="F1592" s="109">
        <f>IF(编辑!L1592="","",编辑!L1592)</f>
        <v>3003</v>
      </c>
      <c r="G1592" s="109">
        <f>IF(编辑!N1592="","",编辑!N1592)</f>
        <v>1</v>
      </c>
      <c r="H1592" s="109">
        <f>IF(编辑!O1592="","",编辑!O1592)</f>
        <v>1</v>
      </c>
      <c r="I1592" s="109">
        <f>IF(编辑!P1592="","",编辑!P1592)</f>
        <v>200</v>
      </c>
      <c r="J1592" s="109">
        <f>IF(编辑!Q1592="","",编辑!Q1592)</f>
        <v>3103</v>
      </c>
      <c r="K1592" s="109">
        <f>IF(编辑!S1592="","",编辑!S1592)</f>
        <v>1</v>
      </c>
      <c r="L1592" s="109">
        <f>IF(编辑!T1592="","",编辑!T1592)</f>
        <v>1</v>
      </c>
      <c r="M1592" s="109">
        <f>IF(编辑!U1592="","",编辑!U1592)</f>
        <v>200</v>
      </c>
      <c r="N1592" s="109">
        <f>IF(编辑!V1592="","",编辑!V1592)</f>
        <v>3403</v>
      </c>
      <c r="O1592" s="109">
        <f>IF(编辑!X1592="","",编辑!X1592)</f>
        <v>1</v>
      </c>
      <c r="P1592" s="109">
        <f>IF(编辑!Y1592="","",编辑!Y1592)</f>
        <v>1</v>
      </c>
      <c r="Q1592" s="109">
        <f>IF(编辑!Z1592="","",编辑!Z1592)</f>
        <v>200</v>
      </c>
      <c r="R1592" s="109" t="str">
        <f>IF(编辑!AA1592="","",编辑!AA1592)</f>
        <v/>
      </c>
      <c r="S1592" s="109" t="str">
        <f>IF(编辑!AC1592="","",编辑!AC1592)</f>
        <v/>
      </c>
      <c r="T1592" s="109" t="str">
        <f>IF(编辑!AD1592="","",编辑!AD1592)</f>
        <v/>
      </c>
      <c r="U1592" s="109" t="str">
        <f>IF(编辑!AE1592="","",编辑!AE1592)</f>
        <v/>
      </c>
      <c r="V1592" s="109" t="str">
        <f>IF(编辑!AF1592="","",编辑!AF1592)</f>
        <v/>
      </c>
      <c r="W1592" s="109" t="str">
        <f>IF(编辑!AH1592="","",编辑!AH1592)</f>
        <v/>
      </c>
      <c r="X1592" s="109" t="str">
        <f>IF(编辑!AI1592="","",编辑!AI1592)</f>
        <v/>
      </c>
      <c r="Y1592" s="109" t="str">
        <f>IF(编辑!AJ1592="","",编辑!AJ1592)</f>
        <v/>
      </c>
      <c r="Z1592" s="109" t="str">
        <f>IF(编辑!AK1592="","",编辑!AK1592)</f>
        <v/>
      </c>
      <c r="AA1592" s="109" t="str">
        <f>IF(编辑!AM1592="","",编辑!AM1592)</f>
        <v/>
      </c>
      <c r="AB1592" s="109" t="str">
        <f>IF(编辑!AN1592="","",编辑!AN1592)</f>
        <v/>
      </c>
      <c r="AC1592" s="111" t="str">
        <f>IF(编辑!AO1592="","",编辑!AO1592)</f>
        <v/>
      </c>
    </row>
    <row r="1593" spans="1:29">
      <c r="A1593" s="109">
        <f>IF(编辑!A1593="","",编辑!A1593)</f>
        <v>140860</v>
      </c>
      <c r="B1593" s="109" t="str">
        <f>IF(编辑!B1593="","",编辑!B1593)</f>
        <v>通缉任务</v>
      </c>
      <c r="C1593" s="109">
        <f>IF(编辑!I1593="","",编辑!I1593)</f>
        <v>480</v>
      </c>
      <c r="D1593" s="109">
        <f>IF(编辑!J1593="","",编辑!J1593)</f>
        <v>0</v>
      </c>
      <c r="E1593" s="109" t="str">
        <f>IF(编辑!K1593="","",编辑!K1593)</f>
        <v/>
      </c>
      <c r="F1593" s="109">
        <f>IF(编辑!L1593="","",编辑!L1593)</f>
        <v>3003</v>
      </c>
      <c r="G1593" s="109">
        <f>IF(编辑!N1593="","",编辑!N1593)</f>
        <v>1</v>
      </c>
      <c r="H1593" s="109">
        <f>IF(编辑!O1593="","",编辑!O1593)</f>
        <v>1</v>
      </c>
      <c r="I1593" s="109">
        <f>IF(编辑!P1593="","",编辑!P1593)</f>
        <v>200</v>
      </c>
      <c r="J1593" s="109">
        <f>IF(编辑!Q1593="","",编辑!Q1593)</f>
        <v>3103</v>
      </c>
      <c r="K1593" s="109">
        <f>IF(编辑!S1593="","",编辑!S1593)</f>
        <v>1</v>
      </c>
      <c r="L1593" s="109">
        <f>IF(编辑!T1593="","",编辑!T1593)</f>
        <v>1</v>
      </c>
      <c r="M1593" s="109">
        <f>IF(编辑!U1593="","",编辑!U1593)</f>
        <v>200</v>
      </c>
      <c r="N1593" s="109">
        <f>IF(编辑!V1593="","",编辑!V1593)</f>
        <v>3403</v>
      </c>
      <c r="O1593" s="109">
        <f>IF(编辑!X1593="","",编辑!X1593)</f>
        <v>1</v>
      </c>
      <c r="P1593" s="109">
        <f>IF(编辑!Y1593="","",编辑!Y1593)</f>
        <v>1</v>
      </c>
      <c r="Q1593" s="109">
        <f>IF(编辑!Z1593="","",编辑!Z1593)</f>
        <v>200</v>
      </c>
      <c r="R1593" s="109" t="str">
        <f>IF(编辑!AA1593="","",编辑!AA1593)</f>
        <v/>
      </c>
      <c r="S1593" s="109" t="str">
        <f>IF(编辑!AC1593="","",编辑!AC1593)</f>
        <v/>
      </c>
      <c r="T1593" s="109" t="str">
        <f>IF(编辑!AD1593="","",编辑!AD1593)</f>
        <v/>
      </c>
      <c r="U1593" s="109" t="str">
        <f>IF(编辑!AE1593="","",编辑!AE1593)</f>
        <v/>
      </c>
      <c r="V1593" s="109" t="str">
        <f>IF(编辑!AF1593="","",编辑!AF1593)</f>
        <v/>
      </c>
      <c r="W1593" s="109" t="str">
        <f>IF(编辑!AH1593="","",编辑!AH1593)</f>
        <v/>
      </c>
      <c r="X1593" s="109" t="str">
        <f>IF(编辑!AI1593="","",编辑!AI1593)</f>
        <v/>
      </c>
      <c r="Y1593" s="109" t="str">
        <f>IF(编辑!AJ1593="","",编辑!AJ1593)</f>
        <v/>
      </c>
      <c r="Z1593" s="109" t="str">
        <f>IF(编辑!AK1593="","",编辑!AK1593)</f>
        <v/>
      </c>
      <c r="AA1593" s="109" t="str">
        <f>IF(编辑!AM1593="","",编辑!AM1593)</f>
        <v/>
      </c>
      <c r="AB1593" s="109" t="str">
        <f>IF(编辑!AN1593="","",编辑!AN1593)</f>
        <v/>
      </c>
      <c r="AC1593" s="111" t="str">
        <f>IF(编辑!AO1593="","",编辑!AO1593)</f>
        <v/>
      </c>
    </row>
    <row r="1594" spans="1:29">
      <c r="A1594" s="109">
        <f>IF(编辑!A1594="","",编辑!A1594)</f>
        <v>140861</v>
      </c>
      <c r="B1594" s="109" t="str">
        <f>IF(编辑!B1594="","",编辑!B1594)</f>
        <v>通缉任务</v>
      </c>
      <c r="C1594" s="109">
        <f>IF(编辑!I1594="","",编辑!I1594)</f>
        <v>480</v>
      </c>
      <c r="D1594" s="109">
        <f>IF(编辑!J1594="","",编辑!J1594)</f>
        <v>0</v>
      </c>
      <c r="E1594" s="109" t="str">
        <f>IF(编辑!K1594="","",编辑!K1594)</f>
        <v/>
      </c>
      <c r="F1594" s="109">
        <f>IF(编辑!L1594="","",编辑!L1594)</f>
        <v>3003</v>
      </c>
      <c r="G1594" s="109">
        <f>IF(编辑!N1594="","",编辑!N1594)</f>
        <v>1</v>
      </c>
      <c r="H1594" s="109">
        <f>IF(编辑!O1594="","",编辑!O1594)</f>
        <v>1</v>
      </c>
      <c r="I1594" s="109">
        <f>IF(编辑!P1594="","",编辑!P1594)</f>
        <v>200</v>
      </c>
      <c r="J1594" s="109">
        <f>IF(编辑!Q1594="","",编辑!Q1594)</f>
        <v>3103</v>
      </c>
      <c r="K1594" s="109">
        <f>IF(编辑!S1594="","",编辑!S1594)</f>
        <v>1</v>
      </c>
      <c r="L1594" s="109">
        <f>IF(编辑!T1594="","",编辑!T1594)</f>
        <v>1</v>
      </c>
      <c r="M1594" s="109">
        <f>IF(编辑!U1594="","",编辑!U1594)</f>
        <v>200</v>
      </c>
      <c r="N1594" s="109">
        <f>IF(编辑!V1594="","",编辑!V1594)</f>
        <v>3403</v>
      </c>
      <c r="O1594" s="109">
        <f>IF(编辑!X1594="","",编辑!X1594)</f>
        <v>1</v>
      </c>
      <c r="P1594" s="109">
        <f>IF(编辑!Y1594="","",编辑!Y1594)</f>
        <v>1</v>
      </c>
      <c r="Q1594" s="109">
        <f>IF(编辑!Z1594="","",编辑!Z1594)</f>
        <v>200</v>
      </c>
      <c r="R1594" s="109" t="str">
        <f>IF(编辑!AA1594="","",编辑!AA1594)</f>
        <v/>
      </c>
      <c r="S1594" s="109" t="str">
        <f>IF(编辑!AC1594="","",编辑!AC1594)</f>
        <v/>
      </c>
      <c r="T1594" s="109" t="str">
        <f>IF(编辑!AD1594="","",编辑!AD1594)</f>
        <v/>
      </c>
      <c r="U1594" s="109" t="str">
        <f>IF(编辑!AE1594="","",编辑!AE1594)</f>
        <v/>
      </c>
      <c r="V1594" s="109" t="str">
        <f>IF(编辑!AF1594="","",编辑!AF1594)</f>
        <v/>
      </c>
      <c r="W1594" s="109" t="str">
        <f>IF(编辑!AH1594="","",编辑!AH1594)</f>
        <v/>
      </c>
      <c r="X1594" s="109" t="str">
        <f>IF(编辑!AI1594="","",编辑!AI1594)</f>
        <v/>
      </c>
      <c r="Y1594" s="109" t="str">
        <f>IF(编辑!AJ1594="","",编辑!AJ1594)</f>
        <v/>
      </c>
      <c r="Z1594" s="109" t="str">
        <f>IF(编辑!AK1594="","",编辑!AK1594)</f>
        <v/>
      </c>
      <c r="AA1594" s="109" t="str">
        <f>IF(编辑!AM1594="","",编辑!AM1594)</f>
        <v/>
      </c>
      <c r="AB1594" s="109" t="str">
        <f>IF(编辑!AN1594="","",编辑!AN1594)</f>
        <v/>
      </c>
      <c r="AC1594" s="111" t="str">
        <f>IF(编辑!AO1594="","",编辑!AO1594)</f>
        <v/>
      </c>
    </row>
    <row r="1595" spans="1:29">
      <c r="A1595" s="109">
        <f>IF(编辑!A1595="","",编辑!A1595)</f>
        <v>140862</v>
      </c>
      <c r="B1595" s="109" t="str">
        <f>IF(编辑!B1595="","",编辑!B1595)</f>
        <v>通缉任务</v>
      </c>
      <c r="C1595" s="109">
        <f>IF(编辑!I1595="","",编辑!I1595)</f>
        <v>480</v>
      </c>
      <c r="D1595" s="109">
        <f>IF(编辑!J1595="","",编辑!J1595)</f>
        <v>0</v>
      </c>
      <c r="E1595" s="109" t="str">
        <f>IF(编辑!K1595="","",编辑!K1595)</f>
        <v/>
      </c>
      <c r="F1595" s="109">
        <f>IF(编辑!L1595="","",编辑!L1595)</f>
        <v>3003</v>
      </c>
      <c r="G1595" s="109">
        <f>IF(编辑!N1595="","",编辑!N1595)</f>
        <v>1</v>
      </c>
      <c r="H1595" s="109">
        <f>IF(编辑!O1595="","",编辑!O1595)</f>
        <v>1</v>
      </c>
      <c r="I1595" s="109">
        <f>IF(编辑!P1595="","",编辑!P1595)</f>
        <v>200</v>
      </c>
      <c r="J1595" s="109">
        <f>IF(编辑!Q1595="","",编辑!Q1595)</f>
        <v>3103</v>
      </c>
      <c r="K1595" s="109">
        <f>IF(编辑!S1595="","",编辑!S1595)</f>
        <v>1</v>
      </c>
      <c r="L1595" s="109">
        <f>IF(编辑!T1595="","",编辑!T1595)</f>
        <v>1</v>
      </c>
      <c r="M1595" s="109">
        <f>IF(编辑!U1595="","",编辑!U1595)</f>
        <v>200</v>
      </c>
      <c r="N1595" s="109">
        <f>IF(编辑!V1595="","",编辑!V1595)</f>
        <v>3403</v>
      </c>
      <c r="O1595" s="109">
        <f>IF(编辑!X1595="","",编辑!X1595)</f>
        <v>1</v>
      </c>
      <c r="P1595" s="109">
        <f>IF(编辑!Y1595="","",编辑!Y1595)</f>
        <v>1</v>
      </c>
      <c r="Q1595" s="109">
        <f>IF(编辑!Z1595="","",编辑!Z1595)</f>
        <v>200</v>
      </c>
      <c r="R1595" s="109" t="str">
        <f>IF(编辑!AA1595="","",编辑!AA1595)</f>
        <v/>
      </c>
      <c r="S1595" s="109" t="str">
        <f>IF(编辑!AC1595="","",编辑!AC1595)</f>
        <v/>
      </c>
      <c r="T1595" s="109" t="str">
        <f>IF(编辑!AD1595="","",编辑!AD1595)</f>
        <v/>
      </c>
      <c r="U1595" s="109" t="str">
        <f>IF(编辑!AE1595="","",编辑!AE1595)</f>
        <v/>
      </c>
      <c r="V1595" s="109" t="str">
        <f>IF(编辑!AF1595="","",编辑!AF1595)</f>
        <v/>
      </c>
      <c r="W1595" s="109" t="str">
        <f>IF(编辑!AH1595="","",编辑!AH1595)</f>
        <v/>
      </c>
      <c r="X1595" s="109" t="str">
        <f>IF(编辑!AI1595="","",编辑!AI1595)</f>
        <v/>
      </c>
      <c r="Y1595" s="109" t="str">
        <f>IF(编辑!AJ1595="","",编辑!AJ1595)</f>
        <v/>
      </c>
      <c r="Z1595" s="109" t="str">
        <f>IF(编辑!AK1595="","",编辑!AK1595)</f>
        <v/>
      </c>
      <c r="AA1595" s="109" t="str">
        <f>IF(编辑!AM1595="","",编辑!AM1595)</f>
        <v/>
      </c>
      <c r="AB1595" s="109" t="str">
        <f>IF(编辑!AN1595="","",编辑!AN1595)</f>
        <v/>
      </c>
      <c r="AC1595" s="111" t="str">
        <f>IF(编辑!AO1595="","",编辑!AO1595)</f>
        <v/>
      </c>
    </row>
    <row r="1596" spans="1:29">
      <c r="A1596" s="109">
        <f>IF(编辑!A1596="","",编辑!A1596)</f>
        <v>140863</v>
      </c>
      <c r="B1596" s="109" t="str">
        <f>IF(编辑!B1596="","",编辑!B1596)</f>
        <v>通缉任务</v>
      </c>
      <c r="C1596" s="109">
        <f>IF(编辑!I1596="","",编辑!I1596)</f>
        <v>480</v>
      </c>
      <c r="D1596" s="109">
        <f>IF(编辑!J1596="","",编辑!J1596)</f>
        <v>0</v>
      </c>
      <c r="E1596" s="109" t="str">
        <f>IF(编辑!K1596="","",编辑!K1596)</f>
        <v/>
      </c>
      <c r="F1596" s="109">
        <f>IF(编辑!L1596="","",编辑!L1596)</f>
        <v>3003</v>
      </c>
      <c r="G1596" s="109">
        <f>IF(编辑!N1596="","",编辑!N1596)</f>
        <v>1</v>
      </c>
      <c r="H1596" s="109">
        <f>IF(编辑!O1596="","",编辑!O1596)</f>
        <v>1</v>
      </c>
      <c r="I1596" s="109">
        <f>IF(编辑!P1596="","",编辑!P1596)</f>
        <v>200</v>
      </c>
      <c r="J1596" s="109">
        <f>IF(编辑!Q1596="","",编辑!Q1596)</f>
        <v>3103</v>
      </c>
      <c r="K1596" s="109">
        <f>IF(编辑!S1596="","",编辑!S1596)</f>
        <v>1</v>
      </c>
      <c r="L1596" s="109">
        <f>IF(编辑!T1596="","",编辑!T1596)</f>
        <v>1</v>
      </c>
      <c r="M1596" s="109">
        <f>IF(编辑!U1596="","",编辑!U1596)</f>
        <v>200</v>
      </c>
      <c r="N1596" s="109">
        <f>IF(编辑!V1596="","",编辑!V1596)</f>
        <v>3403</v>
      </c>
      <c r="O1596" s="109">
        <f>IF(编辑!X1596="","",编辑!X1596)</f>
        <v>1</v>
      </c>
      <c r="P1596" s="109">
        <f>IF(编辑!Y1596="","",编辑!Y1596)</f>
        <v>1</v>
      </c>
      <c r="Q1596" s="109">
        <f>IF(编辑!Z1596="","",编辑!Z1596)</f>
        <v>200</v>
      </c>
      <c r="R1596" s="109" t="str">
        <f>IF(编辑!AA1596="","",编辑!AA1596)</f>
        <v/>
      </c>
      <c r="S1596" s="109" t="str">
        <f>IF(编辑!AC1596="","",编辑!AC1596)</f>
        <v/>
      </c>
      <c r="T1596" s="109" t="str">
        <f>IF(编辑!AD1596="","",编辑!AD1596)</f>
        <v/>
      </c>
      <c r="U1596" s="109" t="str">
        <f>IF(编辑!AE1596="","",编辑!AE1596)</f>
        <v/>
      </c>
      <c r="V1596" s="109" t="str">
        <f>IF(编辑!AF1596="","",编辑!AF1596)</f>
        <v/>
      </c>
      <c r="W1596" s="109" t="str">
        <f>IF(编辑!AH1596="","",编辑!AH1596)</f>
        <v/>
      </c>
      <c r="X1596" s="109" t="str">
        <f>IF(编辑!AI1596="","",编辑!AI1596)</f>
        <v/>
      </c>
      <c r="Y1596" s="109" t="str">
        <f>IF(编辑!AJ1596="","",编辑!AJ1596)</f>
        <v/>
      </c>
      <c r="Z1596" s="109" t="str">
        <f>IF(编辑!AK1596="","",编辑!AK1596)</f>
        <v/>
      </c>
      <c r="AA1596" s="109" t="str">
        <f>IF(编辑!AM1596="","",编辑!AM1596)</f>
        <v/>
      </c>
      <c r="AB1596" s="109" t="str">
        <f>IF(编辑!AN1596="","",编辑!AN1596)</f>
        <v/>
      </c>
      <c r="AC1596" s="111" t="str">
        <f>IF(编辑!AO1596="","",编辑!AO1596)</f>
        <v/>
      </c>
    </row>
    <row r="1597" spans="1:29">
      <c r="A1597" s="109">
        <f>IF(编辑!A1597="","",编辑!A1597)</f>
        <v>140864</v>
      </c>
      <c r="B1597" s="109" t="str">
        <f>IF(编辑!B1597="","",编辑!B1597)</f>
        <v>通缉任务</v>
      </c>
      <c r="C1597" s="109">
        <f>IF(编辑!I1597="","",编辑!I1597)</f>
        <v>480</v>
      </c>
      <c r="D1597" s="109">
        <f>IF(编辑!J1597="","",编辑!J1597)</f>
        <v>0</v>
      </c>
      <c r="E1597" s="109" t="str">
        <f>IF(编辑!K1597="","",编辑!K1597)</f>
        <v/>
      </c>
      <c r="F1597" s="109">
        <f>IF(编辑!L1597="","",编辑!L1597)</f>
        <v>3003</v>
      </c>
      <c r="G1597" s="109">
        <f>IF(编辑!N1597="","",编辑!N1597)</f>
        <v>1</v>
      </c>
      <c r="H1597" s="109">
        <f>IF(编辑!O1597="","",编辑!O1597)</f>
        <v>1</v>
      </c>
      <c r="I1597" s="109">
        <f>IF(编辑!P1597="","",编辑!P1597)</f>
        <v>200</v>
      </c>
      <c r="J1597" s="109">
        <f>IF(编辑!Q1597="","",编辑!Q1597)</f>
        <v>3103</v>
      </c>
      <c r="K1597" s="109">
        <f>IF(编辑!S1597="","",编辑!S1597)</f>
        <v>1</v>
      </c>
      <c r="L1597" s="109">
        <f>IF(编辑!T1597="","",编辑!T1597)</f>
        <v>1</v>
      </c>
      <c r="M1597" s="109">
        <f>IF(编辑!U1597="","",编辑!U1597)</f>
        <v>200</v>
      </c>
      <c r="N1597" s="109">
        <f>IF(编辑!V1597="","",编辑!V1597)</f>
        <v>3403</v>
      </c>
      <c r="O1597" s="109">
        <f>IF(编辑!X1597="","",编辑!X1597)</f>
        <v>1</v>
      </c>
      <c r="P1597" s="109">
        <f>IF(编辑!Y1597="","",编辑!Y1597)</f>
        <v>1</v>
      </c>
      <c r="Q1597" s="109">
        <f>IF(编辑!Z1597="","",编辑!Z1597)</f>
        <v>200</v>
      </c>
      <c r="R1597" s="109" t="str">
        <f>IF(编辑!AA1597="","",编辑!AA1597)</f>
        <v/>
      </c>
      <c r="S1597" s="109" t="str">
        <f>IF(编辑!AC1597="","",编辑!AC1597)</f>
        <v/>
      </c>
      <c r="T1597" s="109" t="str">
        <f>IF(编辑!AD1597="","",编辑!AD1597)</f>
        <v/>
      </c>
      <c r="U1597" s="109" t="str">
        <f>IF(编辑!AE1597="","",编辑!AE1597)</f>
        <v/>
      </c>
      <c r="V1597" s="109" t="str">
        <f>IF(编辑!AF1597="","",编辑!AF1597)</f>
        <v/>
      </c>
      <c r="W1597" s="109" t="str">
        <f>IF(编辑!AH1597="","",编辑!AH1597)</f>
        <v/>
      </c>
      <c r="X1597" s="109" t="str">
        <f>IF(编辑!AI1597="","",编辑!AI1597)</f>
        <v/>
      </c>
      <c r="Y1597" s="109" t="str">
        <f>IF(编辑!AJ1597="","",编辑!AJ1597)</f>
        <v/>
      </c>
      <c r="Z1597" s="109" t="str">
        <f>IF(编辑!AK1597="","",编辑!AK1597)</f>
        <v/>
      </c>
      <c r="AA1597" s="109" t="str">
        <f>IF(编辑!AM1597="","",编辑!AM1597)</f>
        <v/>
      </c>
      <c r="AB1597" s="109" t="str">
        <f>IF(编辑!AN1597="","",编辑!AN1597)</f>
        <v/>
      </c>
      <c r="AC1597" s="111" t="str">
        <f>IF(编辑!AO1597="","",编辑!AO1597)</f>
        <v/>
      </c>
    </row>
    <row r="1598" spans="1:29">
      <c r="A1598" s="109">
        <f>IF(编辑!A1598="","",编辑!A1598)</f>
        <v>140865</v>
      </c>
      <c r="B1598" s="109" t="str">
        <f>IF(编辑!B1598="","",编辑!B1598)</f>
        <v>通缉任务</v>
      </c>
      <c r="C1598" s="109">
        <f>IF(编辑!I1598="","",编辑!I1598)</f>
        <v>480</v>
      </c>
      <c r="D1598" s="109">
        <f>IF(编辑!J1598="","",编辑!J1598)</f>
        <v>0</v>
      </c>
      <c r="E1598" s="109" t="str">
        <f>IF(编辑!K1598="","",编辑!K1598)</f>
        <v/>
      </c>
      <c r="F1598" s="109">
        <f>IF(编辑!L1598="","",编辑!L1598)</f>
        <v>3003</v>
      </c>
      <c r="G1598" s="109">
        <f>IF(编辑!N1598="","",编辑!N1598)</f>
        <v>1</v>
      </c>
      <c r="H1598" s="109">
        <f>IF(编辑!O1598="","",编辑!O1598)</f>
        <v>1</v>
      </c>
      <c r="I1598" s="109">
        <f>IF(编辑!P1598="","",编辑!P1598)</f>
        <v>200</v>
      </c>
      <c r="J1598" s="109">
        <f>IF(编辑!Q1598="","",编辑!Q1598)</f>
        <v>3103</v>
      </c>
      <c r="K1598" s="109">
        <f>IF(编辑!S1598="","",编辑!S1598)</f>
        <v>1</v>
      </c>
      <c r="L1598" s="109">
        <f>IF(编辑!T1598="","",编辑!T1598)</f>
        <v>1</v>
      </c>
      <c r="M1598" s="109">
        <f>IF(编辑!U1598="","",编辑!U1598)</f>
        <v>200</v>
      </c>
      <c r="N1598" s="109">
        <f>IF(编辑!V1598="","",编辑!V1598)</f>
        <v>3403</v>
      </c>
      <c r="O1598" s="109">
        <f>IF(编辑!X1598="","",编辑!X1598)</f>
        <v>1</v>
      </c>
      <c r="P1598" s="109">
        <f>IF(编辑!Y1598="","",编辑!Y1598)</f>
        <v>1</v>
      </c>
      <c r="Q1598" s="109">
        <f>IF(编辑!Z1598="","",编辑!Z1598)</f>
        <v>200</v>
      </c>
      <c r="R1598" s="109" t="str">
        <f>IF(编辑!AA1598="","",编辑!AA1598)</f>
        <v/>
      </c>
      <c r="S1598" s="109" t="str">
        <f>IF(编辑!AC1598="","",编辑!AC1598)</f>
        <v/>
      </c>
      <c r="T1598" s="109" t="str">
        <f>IF(编辑!AD1598="","",编辑!AD1598)</f>
        <v/>
      </c>
      <c r="U1598" s="109" t="str">
        <f>IF(编辑!AE1598="","",编辑!AE1598)</f>
        <v/>
      </c>
      <c r="V1598" s="109" t="str">
        <f>IF(编辑!AF1598="","",编辑!AF1598)</f>
        <v/>
      </c>
      <c r="W1598" s="109" t="str">
        <f>IF(编辑!AH1598="","",编辑!AH1598)</f>
        <v/>
      </c>
      <c r="X1598" s="109" t="str">
        <f>IF(编辑!AI1598="","",编辑!AI1598)</f>
        <v/>
      </c>
      <c r="Y1598" s="109" t="str">
        <f>IF(编辑!AJ1598="","",编辑!AJ1598)</f>
        <v/>
      </c>
      <c r="Z1598" s="109" t="str">
        <f>IF(编辑!AK1598="","",编辑!AK1598)</f>
        <v/>
      </c>
      <c r="AA1598" s="109" t="str">
        <f>IF(编辑!AM1598="","",编辑!AM1598)</f>
        <v/>
      </c>
      <c r="AB1598" s="109" t="str">
        <f>IF(编辑!AN1598="","",编辑!AN1598)</f>
        <v/>
      </c>
      <c r="AC1598" s="111" t="str">
        <f>IF(编辑!AO1598="","",编辑!AO1598)</f>
        <v/>
      </c>
    </row>
    <row r="1599" spans="1:29">
      <c r="A1599" s="109">
        <f>IF(编辑!A1599="","",编辑!A1599)</f>
        <v>140866</v>
      </c>
      <c r="B1599" s="109" t="str">
        <f>IF(编辑!B1599="","",编辑!B1599)</f>
        <v>通缉任务</v>
      </c>
      <c r="C1599" s="109">
        <f>IF(编辑!I1599="","",编辑!I1599)</f>
        <v>480</v>
      </c>
      <c r="D1599" s="109">
        <f>IF(编辑!J1599="","",编辑!J1599)</f>
        <v>0</v>
      </c>
      <c r="E1599" s="109" t="str">
        <f>IF(编辑!K1599="","",编辑!K1599)</f>
        <v/>
      </c>
      <c r="F1599" s="109">
        <f>IF(编辑!L1599="","",编辑!L1599)</f>
        <v>3003</v>
      </c>
      <c r="G1599" s="109">
        <f>IF(编辑!N1599="","",编辑!N1599)</f>
        <v>1</v>
      </c>
      <c r="H1599" s="109">
        <f>IF(编辑!O1599="","",编辑!O1599)</f>
        <v>1</v>
      </c>
      <c r="I1599" s="109">
        <f>IF(编辑!P1599="","",编辑!P1599)</f>
        <v>200</v>
      </c>
      <c r="J1599" s="109">
        <f>IF(编辑!Q1599="","",编辑!Q1599)</f>
        <v>3103</v>
      </c>
      <c r="K1599" s="109">
        <f>IF(编辑!S1599="","",编辑!S1599)</f>
        <v>1</v>
      </c>
      <c r="L1599" s="109">
        <f>IF(编辑!T1599="","",编辑!T1599)</f>
        <v>1</v>
      </c>
      <c r="M1599" s="109">
        <f>IF(编辑!U1599="","",编辑!U1599)</f>
        <v>200</v>
      </c>
      <c r="N1599" s="109">
        <f>IF(编辑!V1599="","",编辑!V1599)</f>
        <v>3403</v>
      </c>
      <c r="O1599" s="109">
        <f>IF(编辑!X1599="","",编辑!X1599)</f>
        <v>1</v>
      </c>
      <c r="P1599" s="109">
        <f>IF(编辑!Y1599="","",编辑!Y1599)</f>
        <v>1</v>
      </c>
      <c r="Q1599" s="109">
        <f>IF(编辑!Z1599="","",编辑!Z1599)</f>
        <v>200</v>
      </c>
      <c r="R1599" s="109" t="str">
        <f>IF(编辑!AA1599="","",编辑!AA1599)</f>
        <v/>
      </c>
      <c r="S1599" s="109" t="str">
        <f>IF(编辑!AC1599="","",编辑!AC1599)</f>
        <v/>
      </c>
      <c r="T1599" s="109" t="str">
        <f>IF(编辑!AD1599="","",编辑!AD1599)</f>
        <v/>
      </c>
      <c r="U1599" s="109" t="str">
        <f>IF(编辑!AE1599="","",编辑!AE1599)</f>
        <v/>
      </c>
      <c r="V1599" s="109" t="str">
        <f>IF(编辑!AF1599="","",编辑!AF1599)</f>
        <v/>
      </c>
      <c r="W1599" s="109" t="str">
        <f>IF(编辑!AH1599="","",编辑!AH1599)</f>
        <v/>
      </c>
      <c r="X1599" s="109" t="str">
        <f>IF(编辑!AI1599="","",编辑!AI1599)</f>
        <v/>
      </c>
      <c r="Y1599" s="109" t="str">
        <f>IF(编辑!AJ1599="","",编辑!AJ1599)</f>
        <v/>
      </c>
      <c r="Z1599" s="109" t="str">
        <f>IF(编辑!AK1599="","",编辑!AK1599)</f>
        <v/>
      </c>
      <c r="AA1599" s="109" t="str">
        <f>IF(编辑!AM1599="","",编辑!AM1599)</f>
        <v/>
      </c>
      <c r="AB1599" s="109" t="str">
        <f>IF(编辑!AN1599="","",编辑!AN1599)</f>
        <v/>
      </c>
      <c r="AC1599" s="111" t="str">
        <f>IF(编辑!AO1599="","",编辑!AO1599)</f>
        <v/>
      </c>
    </row>
    <row r="1600" spans="1:29">
      <c r="A1600" s="109">
        <f>IF(编辑!A1600="","",编辑!A1600)</f>
        <v>140867</v>
      </c>
      <c r="B1600" s="109" t="str">
        <f>IF(编辑!B1600="","",编辑!B1600)</f>
        <v>通缉任务</v>
      </c>
      <c r="C1600" s="109">
        <f>IF(编辑!I1600="","",编辑!I1600)</f>
        <v>480</v>
      </c>
      <c r="D1600" s="109">
        <f>IF(编辑!J1600="","",编辑!J1600)</f>
        <v>0</v>
      </c>
      <c r="E1600" s="109" t="str">
        <f>IF(编辑!K1600="","",编辑!K1600)</f>
        <v/>
      </c>
      <c r="F1600" s="109">
        <f>IF(编辑!L1600="","",编辑!L1600)</f>
        <v>3003</v>
      </c>
      <c r="G1600" s="109">
        <f>IF(编辑!N1600="","",编辑!N1600)</f>
        <v>1</v>
      </c>
      <c r="H1600" s="109">
        <f>IF(编辑!O1600="","",编辑!O1600)</f>
        <v>1</v>
      </c>
      <c r="I1600" s="109">
        <f>IF(编辑!P1600="","",编辑!P1600)</f>
        <v>200</v>
      </c>
      <c r="J1600" s="109">
        <f>IF(编辑!Q1600="","",编辑!Q1600)</f>
        <v>3103</v>
      </c>
      <c r="K1600" s="109">
        <f>IF(编辑!S1600="","",编辑!S1600)</f>
        <v>1</v>
      </c>
      <c r="L1600" s="109">
        <f>IF(编辑!T1600="","",编辑!T1600)</f>
        <v>1</v>
      </c>
      <c r="M1600" s="109">
        <f>IF(编辑!U1600="","",编辑!U1600)</f>
        <v>200</v>
      </c>
      <c r="N1600" s="109">
        <f>IF(编辑!V1600="","",编辑!V1600)</f>
        <v>3403</v>
      </c>
      <c r="O1600" s="109">
        <f>IF(编辑!X1600="","",编辑!X1600)</f>
        <v>1</v>
      </c>
      <c r="P1600" s="109">
        <f>IF(编辑!Y1600="","",编辑!Y1600)</f>
        <v>1</v>
      </c>
      <c r="Q1600" s="109">
        <f>IF(编辑!Z1600="","",编辑!Z1600)</f>
        <v>200</v>
      </c>
      <c r="R1600" s="109" t="str">
        <f>IF(编辑!AA1600="","",编辑!AA1600)</f>
        <v/>
      </c>
      <c r="S1600" s="109" t="str">
        <f>IF(编辑!AC1600="","",编辑!AC1600)</f>
        <v/>
      </c>
      <c r="T1600" s="109" t="str">
        <f>IF(编辑!AD1600="","",编辑!AD1600)</f>
        <v/>
      </c>
      <c r="U1600" s="109" t="str">
        <f>IF(编辑!AE1600="","",编辑!AE1600)</f>
        <v/>
      </c>
      <c r="V1600" s="109" t="str">
        <f>IF(编辑!AF1600="","",编辑!AF1600)</f>
        <v/>
      </c>
      <c r="W1600" s="109" t="str">
        <f>IF(编辑!AH1600="","",编辑!AH1600)</f>
        <v/>
      </c>
      <c r="X1600" s="109" t="str">
        <f>IF(编辑!AI1600="","",编辑!AI1600)</f>
        <v/>
      </c>
      <c r="Y1600" s="109" t="str">
        <f>IF(编辑!AJ1600="","",编辑!AJ1600)</f>
        <v/>
      </c>
      <c r="Z1600" s="109" t="str">
        <f>IF(编辑!AK1600="","",编辑!AK1600)</f>
        <v/>
      </c>
      <c r="AA1600" s="109" t="str">
        <f>IF(编辑!AM1600="","",编辑!AM1600)</f>
        <v/>
      </c>
      <c r="AB1600" s="109" t="str">
        <f>IF(编辑!AN1600="","",编辑!AN1600)</f>
        <v/>
      </c>
      <c r="AC1600" s="111" t="str">
        <f>IF(编辑!AO1600="","",编辑!AO1600)</f>
        <v/>
      </c>
    </row>
    <row r="1601" spans="1:29">
      <c r="A1601" s="109">
        <f>IF(编辑!A1601="","",编辑!A1601)</f>
        <v>140868</v>
      </c>
      <c r="B1601" s="109" t="str">
        <f>IF(编辑!B1601="","",编辑!B1601)</f>
        <v>通缉任务</v>
      </c>
      <c r="C1601" s="109">
        <f>IF(编辑!I1601="","",编辑!I1601)</f>
        <v>480</v>
      </c>
      <c r="D1601" s="109">
        <f>IF(编辑!J1601="","",编辑!J1601)</f>
        <v>0</v>
      </c>
      <c r="E1601" s="109" t="str">
        <f>IF(编辑!K1601="","",编辑!K1601)</f>
        <v/>
      </c>
      <c r="F1601" s="109">
        <f>IF(编辑!L1601="","",编辑!L1601)</f>
        <v>3003</v>
      </c>
      <c r="G1601" s="109">
        <f>IF(编辑!N1601="","",编辑!N1601)</f>
        <v>1</v>
      </c>
      <c r="H1601" s="109">
        <f>IF(编辑!O1601="","",编辑!O1601)</f>
        <v>1</v>
      </c>
      <c r="I1601" s="109">
        <f>IF(编辑!P1601="","",编辑!P1601)</f>
        <v>200</v>
      </c>
      <c r="J1601" s="109">
        <f>IF(编辑!Q1601="","",编辑!Q1601)</f>
        <v>3103</v>
      </c>
      <c r="K1601" s="109">
        <f>IF(编辑!S1601="","",编辑!S1601)</f>
        <v>1</v>
      </c>
      <c r="L1601" s="109">
        <f>IF(编辑!T1601="","",编辑!T1601)</f>
        <v>1</v>
      </c>
      <c r="M1601" s="109">
        <f>IF(编辑!U1601="","",编辑!U1601)</f>
        <v>200</v>
      </c>
      <c r="N1601" s="109">
        <f>IF(编辑!V1601="","",编辑!V1601)</f>
        <v>3403</v>
      </c>
      <c r="O1601" s="109">
        <f>IF(编辑!X1601="","",编辑!X1601)</f>
        <v>1</v>
      </c>
      <c r="P1601" s="109">
        <f>IF(编辑!Y1601="","",编辑!Y1601)</f>
        <v>1</v>
      </c>
      <c r="Q1601" s="109">
        <f>IF(编辑!Z1601="","",编辑!Z1601)</f>
        <v>200</v>
      </c>
      <c r="R1601" s="109" t="str">
        <f>IF(编辑!AA1601="","",编辑!AA1601)</f>
        <v/>
      </c>
      <c r="S1601" s="109" t="str">
        <f>IF(编辑!AC1601="","",编辑!AC1601)</f>
        <v/>
      </c>
      <c r="T1601" s="109" t="str">
        <f>IF(编辑!AD1601="","",编辑!AD1601)</f>
        <v/>
      </c>
      <c r="U1601" s="109" t="str">
        <f>IF(编辑!AE1601="","",编辑!AE1601)</f>
        <v/>
      </c>
      <c r="V1601" s="109" t="str">
        <f>IF(编辑!AF1601="","",编辑!AF1601)</f>
        <v/>
      </c>
      <c r="W1601" s="109" t="str">
        <f>IF(编辑!AH1601="","",编辑!AH1601)</f>
        <v/>
      </c>
      <c r="X1601" s="109" t="str">
        <f>IF(编辑!AI1601="","",编辑!AI1601)</f>
        <v/>
      </c>
      <c r="Y1601" s="109" t="str">
        <f>IF(编辑!AJ1601="","",编辑!AJ1601)</f>
        <v/>
      </c>
      <c r="Z1601" s="109" t="str">
        <f>IF(编辑!AK1601="","",编辑!AK1601)</f>
        <v/>
      </c>
      <c r="AA1601" s="109" t="str">
        <f>IF(编辑!AM1601="","",编辑!AM1601)</f>
        <v/>
      </c>
      <c r="AB1601" s="109" t="str">
        <f>IF(编辑!AN1601="","",编辑!AN1601)</f>
        <v/>
      </c>
      <c r="AC1601" s="111" t="str">
        <f>IF(编辑!AO1601="","",编辑!AO1601)</f>
        <v/>
      </c>
    </row>
    <row r="1602" spans="1:29">
      <c r="A1602" s="109">
        <f>IF(编辑!A1602="","",编辑!A1602)</f>
        <v>140869</v>
      </c>
      <c r="B1602" s="109" t="str">
        <f>IF(编辑!B1602="","",编辑!B1602)</f>
        <v>通缉任务</v>
      </c>
      <c r="C1602" s="109">
        <f>IF(编辑!I1602="","",编辑!I1602)</f>
        <v>480</v>
      </c>
      <c r="D1602" s="109">
        <f>IF(编辑!J1602="","",编辑!J1602)</f>
        <v>0</v>
      </c>
      <c r="E1602" s="109" t="str">
        <f>IF(编辑!K1602="","",编辑!K1602)</f>
        <v/>
      </c>
      <c r="F1602" s="109">
        <f>IF(编辑!L1602="","",编辑!L1602)</f>
        <v>3003</v>
      </c>
      <c r="G1602" s="109">
        <f>IF(编辑!N1602="","",编辑!N1602)</f>
        <v>1</v>
      </c>
      <c r="H1602" s="109">
        <f>IF(编辑!O1602="","",编辑!O1602)</f>
        <v>1</v>
      </c>
      <c r="I1602" s="109">
        <f>IF(编辑!P1602="","",编辑!P1602)</f>
        <v>200</v>
      </c>
      <c r="J1602" s="109">
        <f>IF(编辑!Q1602="","",编辑!Q1602)</f>
        <v>3103</v>
      </c>
      <c r="K1602" s="109">
        <f>IF(编辑!S1602="","",编辑!S1602)</f>
        <v>1</v>
      </c>
      <c r="L1602" s="109">
        <f>IF(编辑!T1602="","",编辑!T1602)</f>
        <v>1</v>
      </c>
      <c r="M1602" s="109">
        <f>IF(编辑!U1602="","",编辑!U1602)</f>
        <v>200</v>
      </c>
      <c r="N1602" s="109">
        <f>IF(编辑!V1602="","",编辑!V1602)</f>
        <v>3403</v>
      </c>
      <c r="O1602" s="109">
        <f>IF(编辑!X1602="","",编辑!X1602)</f>
        <v>1</v>
      </c>
      <c r="P1602" s="109">
        <f>IF(编辑!Y1602="","",编辑!Y1602)</f>
        <v>1</v>
      </c>
      <c r="Q1602" s="109">
        <f>IF(编辑!Z1602="","",编辑!Z1602)</f>
        <v>200</v>
      </c>
      <c r="R1602" s="109" t="str">
        <f>IF(编辑!AA1602="","",编辑!AA1602)</f>
        <v/>
      </c>
      <c r="S1602" s="109" t="str">
        <f>IF(编辑!AC1602="","",编辑!AC1602)</f>
        <v/>
      </c>
      <c r="T1602" s="109" t="str">
        <f>IF(编辑!AD1602="","",编辑!AD1602)</f>
        <v/>
      </c>
      <c r="U1602" s="109" t="str">
        <f>IF(编辑!AE1602="","",编辑!AE1602)</f>
        <v/>
      </c>
      <c r="V1602" s="109" t="str">
        <f>IF(编辑!AF1602="","",编辑!AF1602)</f>
        <v/>
      </c>
      <c r="W1602" s="109" t="str">
        <f>IF(编辑!AH1602="","",编辑!AH1602)</f>
        <v/>
      </c>
      <c r="X1602" s="109" t="str">
        <f>IF(编辑!AI1602="","",编辑!AI1602)</f>
        <v/>
      </c>
      <c r="Y1602" s="109" t="str">
        <f>IF(编辑!AJ1602="","",编辑!AJ1602)</f>
        <v/>
      </c>
      <c r="Z1602" s="109" t="str">
        <f>IF(编辑!AK1602="","",编辑!AK1602)</f>
        <v/>
      </c>
      <c r="AA1602" s="109" t="str">
        <f>IF(编辑!AM1602="","",编辑!AM1602)</f>
        <v/>
      </c>
      <c r="AB1602" s="109" t="str">
        <f>IF(编辑!AN1602="","",编辑!AN1602)</f>
        <v/>
      </c>
      <c r="AC1602" s="111" t="str">
        <f>IF(编辑!AO1602="","",编辑!AO1602)</f>
        <v/>
      </c>
    </row>
    <row r="1603" spans="1:29">
      <c r="A1603" s="109">
        <f>IF(编辑!A1603="","",编辑!A1603)</f>
        <v>140870</v>
      </c>
      <c r="B1603" s="109" t="str">
        <f>IF(编辑!B1603="","",编辑!B1603)</f>
        <v>通缉任务</v>
      </c>
      <c r="C1603" s="109">
        <f>IF(编辑!I1603="","",编辑!I1603)</f>
        <v>480</v>
      </c>
      <c r="D1603" s="109">
        <f>IF(编辑!J1603="","",编辑!J1603)</f>
        <v>0</v>
      </c>
      <c r="E1603" s="109" t="str">
        <f>IF(编辑!K1603="","",编辑!K1603)</f>
        <v/>
      </c>
      <c r="F1603" s="109">
        <f>IF(编辑!L1603="","",编辑!L1603)</f>
        <v>3003</v>
      </c>
      <c r="G1603" s="109">
        <f>IF(编辑!N1603="","",编辑!N1603)</f>
        <v>1</v>
      </c>
      <c r="H1603" s="109">
        <f>IF(编辑!O1603="","",编辑!O1603)</f>
        <v>1</v>
      </c>
      <c r="I1603" s="109">
        <f>IF(编辑!P1603="","",编辑!P1603)</f>
        <v>200</v>
      </c>
      <c r="J1603" s="109">
        <f>IF(编辑!Q1603="","",编辑!Q1603)</f>
        <v>3103</v>
      </c>
      <c r="K1603" s="109">
        <f>IF(编辑!S1603="","",编辑!S1603)</f>
        <v>1</v>
      </c>
      <c r="L1603" s="109">
        <f>IF(编辑!T1603="","",编辑!T1603)</f>
        <v>1</v>
      </c>
      <c r="M1603" s="109">
        <f>IF(编辑!U1603="","",编辑!U1603)</f>
        <v>200</v>
      </c>
      <c r="N1603" s="109">
        <f>IF(编辑!V1603="","",编辑!V1603)</f>
        <v>3403</v>
      </c>
      <c r="O1603" s="109">
        <f>IF(编辑!X1603="","",编辑!X1603)</f>
        <v>1</v>
      </c>
      <c r="P1603" s="109">
        <f>IF(编辑!Y1603="","",编辑!Y1603)</f>
        <v>1</v>
      </c>
      <c r="Q1603" s="109">
        <f>IF(编辑!Z1603="","",编辑!Z1603)</f>
        <v>200</v>
      </c>
      <c r="R1603" s="109" t="str">
        <f>IF(编辑!AA1603="","",编辑!AA1603)</f>
        <v/>
      </c>
      <c r="S1603" s="109" t="str">
        <f>IF(编辑!AC1603="","",编辑!AC1603)</f>
        <v/>
      </c>
      <c r="T1603" s="109" t="str">
        <f>IF(编辑!AD1603="","",编辑!AD1603)</f>
        <v/>
      </c>
      <c r="U1603" s="109" t="str">
        <f>IF(编辑!AE1603="","",编辑!AE1603)</f>
        <v/>
      </c>
      <c r="V1603" s="109" t="str">
        <f>IF(编辑!AF1603="","",编辑!AF1603)</f>
        <v/>
      </c>
      <c r="W1603" s="109" t="str">
        <f>IF(编辑!AH1603="","",编辑!AH1603)</f>
        <v/>
      </c>
      <c r="X1603" s="109" t="str">
        <f>IF(编辑!AI1603="","",编辑!AI1603)</f>
        <v/>
      </c>
      <c r="Y1603" s="109" t="str">
        <f>IF(编辑!AJ1603="","",编辑!AJ1603)</f>
        <v/>
      </c>
      <c r="Z1603" s="109" t="str">
        <f>IF(编辑!AK1603="","",编辑!AK1603)</f>
        <v/>
      </c>
      <c r="AA1603" s="109" t="str">
        <f>IF(编辑!AM1603="","",编辑!AM1603)</f>
        <v/>
      </c>
      <c r="AB1603" s="109" t="str">
        <f>IF(编辑!AN1603="","",编辑!AN1603)</f>
        <v/>
      </c>
      <c r="AC1603" s="111" t="str">
        <f>IF(编辑!AO1603="","",编辑!AO1603)</f>
        <v/>
      </c>
    </row>
    <row r="1604" spans="1:29">
      <c r="A1604" s="109">
        <f>IF(编辑!A1604="","",编辑!A1604)</f>
        <v>140871</v>
      </c>
      <c r="B1604" s="109" t="str">
        <f>IF(编辑!B1604="","",编辑!B1604)</f>
        <v>通缉任务</v>
      </c>
      <c r="C1604" s="109">
        <f>IF(编辑!I1604="","",编辑!I1604)</f>
        <v>650</v>
      </c>
      <c r="D1604" s="109">
        <f>IF(编辑!J1604="","",编辑!J1604)</f>
        <v>0</v>
      </c>
      <c r="E1604" s="109" t="str">
        <f>IF(编辑!K1604="","",编辑!K1604)</f>
        <v/>
      </c>
      <c r="F1604" s="109">
        <f>IF(编辑!L1604="","",编辑!L1604)</f>
        <v>3003</v>
      </c>
      <c r="G1604" s="109">
        <f>IF(编辑!N1604="","",编辑!N1604)</f>
        <v>1</v>
      </c>
      <c r="H1604" s="109">
        <f>IF(编辑!O1604="","",编辑!O1604)</f>
        <v>1</v>
      </c>
      <c r="I1604" s="109">
        <f>IF(编辑!P1604="","",编辑!P1604)</f>
        <v>200</v>
      </c>
      <c r="J1604" s="109">
        <f>IF(编辑!Q1604="","",编辑!Q1604)</f>
        <v>3103</v>
      </c>
      <c r="K1604" s="109">
        <f>IF(编辑!S1604="","",编辑!S1604)</f>
        <v>1</v>
      </c>
      <c r="L1604" s="109">
        <f>IF(编辑!T1604="","",编辑!T1604)</f>
        <v>1</v>
      </c>
      <c r="M1604" s="109">
        <f>IF(编辑!U1604="","",编辑!U1604)</f>
        <v>200</v>
      </c>
      <c r="N1604" s="109">
        <f>IF(编辑!V1604="","",编辑!V1604)</f>
        <v>3403</v>
      </c>
      <c r="O1604" s="109">
        <f>IF(编辑!X1604="","",编辑!X1604)</f>
        <v>1</v>
      </c>
      <c r="P1604" s="109">
        <f>IF(编辑!Y1604="","",编辑!Y1604)</f>
        <v>1</v>
      </c>
      <c r="Q1604" s="109">
        <f>IF(编辑!Z1604="","",编辑!Z1604)</f>
        <v>200</v>
      </c>
      <c r="R1604" s="109" t="str">
        <f>IF(编辑!AA1604="","",编辑!AA1604)</f>
        <v/>
      </c>
      <c r="S1604" s="109" t="str">
        <f>IF(编辑!AC1604="","",编辑!AC1604)</f>
        <v/>
      </c>
      <c r="T1604" s="109" t="str">
        <f>IF(编辑!AD1604="","",编辑!AD1604)</f>
        <v/>
      </c>
      <c r="U1604" s="109" t="str">
        <f>IF(编辑!AE1604="","",编辑!AE1604)</f>
        <v/>
      </c>
      <c r="V1604" s="109" t="str">
        <f>IF(编辑!AF1604="","",编辑!AF1604)</f>
        <v/>
      </c>
      <c r="W1604" s="109" t="str">
        <f>IF(编辑!AH1604="","",编辑!AH1604)</f>
        <v/>
      </c>
      <c r="X1604" s="109" t="str">
        <f>IF(编辑!AI1604="","",编辑!AI1604)</f>
        <v/>
      </c>
      <c r="Y1604" s="109" t="str">
        <f>IF(编辑!AJ1604="","",编辑!AJ1604)</f>
        <v/>
      </c>
      <c r="Z1604" s="109" t="str">
        <f>IF(编辑!AK1604="","",编辑!AK1604)</f>
        <v/>
      </c>
      <c r="AA1604" s="109" t="str">
        <f>IF(编辑!AM1604="","",编辑!AM1604)</f>
        <v/>
      </c>
      <c r="AB1604" s="109" t="str">
        <f>IF(编辑!AN1604="","",编辑!AN1604)</f>
        <v/>
      </c>
      <c r="AC1604" s="111" t="str">
        <f>IF(编辑!AO1604="","",编辑!AO1604)</f>
        <v/>
      </c>
    </row>
    <row r="1605" spans="1:29">
      <c r="A1605" s="109">
        <f>IF(编辑!A1605="","",编辑!A1605)</f>
        <v>140872</v>
      </c>
      <c r="B1605" s="109" t="str">
        <f>IF(编辑!B1605="","",编辑!B1605)</f>
        <v>通缉任务</v>
      </c>
      <c r="C1605" s="109">
        <f>IF(编辑!I1605="","",编辑!I1605)</f>
        <v>650</v>
      </c>
      <c r="D1605" s="109">
        <f>IF(编辑!J1605="","",编辑!J1605)</f>
        <v>0</v>
      </c>
      <c r="E1605" s="109" t="str">
        <f>IF(编辑!K1605="","",编辑!K1605)</f>
        <v/>
      </c>
      <c r="F1605" s="109">
        <f>IF(编辑!L1605="","",编辑!L1605)</f>
        <v>3003</v>
      </c>
      <c r="G1605" s="109">
        <f>IF(编辑!N1605="","",编辑!N1605)</f>
        <v>1</v>
      </c>
      <c r="H1605" s="109">
        <f>IF(编辑!O1605="","",编辑!O1605)</f>
        <v>1</v>
      </c>
      <c r="I1605" s="109">
        <f>IF(编辑!P1605="","",编辑!P1605)</f>
        <v>200</v>
      </c>
      <c r="J1605" s="109">
        <f>IF(编辑!Q1605="","",编辑!Q1605)</f>
        <v>3103</v>
      </c>
      <c r="K1605" s="109">
        <f>IF(编辑!S1605="","",编辑!S1605)</f>
        <v>1</v>
      </c>
      <c r="L1605" s="109">
        <f>IF(编辑!T1605="","",编辑!T1605)</f>
        <v>1</v>
      </c>
      <c r="M1605" s="109">
        <f>IF(编辑!U1605="","",编辑!U1605)</f>
        <v>200</v>
      </c>
      <c r="N1605" s="109">
        <f>IF(编辑!V1605="","",编辑!V1605)</f>
        <v>3403</v>
      </c>
      <c r="O1605" s="109">
        <f>IF(编辑!X1605="","",编辑!X1605)</f>
        <v>1</v>
      </c>
      <c r="P1605" s="109">
        <f>IF(编辑!Y1605="","",编辑!Y1605)</f>
        <v>1</v>
      </c>
      <c r="Q1605" s="109">
        <f>IF(编辑!Z1605="","",编辑!Z1605)</f>
        <v>200</v>
      </c>
      <c r="R1605" s="109" t="str">
        <f>IF(编辑!AA1605="","",编辑!AA1605)</f>
        <v/>
      </c>
      <c r="S1605" s="109" t="str">
        <f>IF(编辑!AC1605="","",编辑!AC1605)</f>
        <v/>
      </c>
      <c r="T1605" s="109" t="str">
        <f>IF(编辑!AD1605="","",编辑!AD1605)</f>
        <v/>
      </c>
      <c r="U1605" s="109" t="str">
        <f>IF(编辑!AE1605="","",编辑!AE1605)</f>
        <v/>
      </c>
      <c r="V1605" s="109" t="str">
        <f>IF(编辑!AF1605="","",编辑!AF1605)</f>
        <v/>
      </c>
      <c r="W1605" s="109" t="str">
        <f>IF(编辑!AH1605="","",编辑!AH1605)</f>
        <v/>
      </c>
      <c r="X1605" s="109" t="str">
        <f>IF(编辑!AI1605="","",编辑!AI1605)</f>
        <v/>
      </c>
      <c r="Y1605" s="109" t="str">
        <f>IF(编辑!AJ1605="","",编辑!AJ1605)</f>
        <v/>
      </c>
      <c r="Z1605" s="109" t="str">
        <f>IF(编辑!AK1605="","",编辑!AK1605)</f>
        <v/>
      </c>
      <c r="AA1605" s="109" t="str">
        <f>IF(编辑!AM1605="","",编辑!AM1605)</f>
        <v/>
      </c>
      <c r="AB1605" s="109" t="str">
        <f>IF(编辑!AN1605="","",编辑!AN1605)</f>
        <v/>
      </c>
      <c r="AC1605" s="111" t="str">
        <f>IF(编辑!AO1605="","",编辑!AO1605)</f>
        <v/>
      </c>
    </row>
    <row r="1606" spans="1:29">
      <c r="A1606" s="109">
        <f>IF(编辑!A1606="","",编辑!A1606)</f>
        <v>140873</v>
      </c>
      <c r="B1606" s="109" t="str">
        <f>IF(编辑!B1606="","",编辑!B1606)</f>
        <v>通缉任务</v>
      </c>
      <c r="C1606" s="109">
        <f>IF(编辑!I1606="","",编辑!I1606)</f>
        <v>650</v>
      </c>
      <c r="D1606" s="109">
        <f>IF(编辑!J1606="","",编辑!J1606)</f>
        <v>0</v>
      </c>
      <c r="E1606" s="109" t="str">
        <f>IF(编辑!K1606="","",编辑!K1606)</f>
        <v/>
      </c>
      <c r="F1606" s="109">
        <f>IF(编辑!L1606="","",编辑!L1606)</f>
        <v>3003</v>
      </c>
      <c r="G1606" s="109">
        <f>IF(编辑!N1606="","",编辑!N1606)</f>
        <v>1</v>
      </c>
      <c r="H1606" s="109">
        <f>IF(编辑!O1606="","",编辑!O1606)</f>
        <v>1</v>
      </c>
      <c r="I1606" s="109">
        <f>IF(编辑!P1606="","",编辑!P1606)</f>
        <v>200</v>
      </c>
      <c r="J1606" s="109">
        <f>IF(编辑!Q1606="","",编辑!Q1606)</f>
        <v>3103</v>
      </c>
      <c r="K1606" s="109">
        <f>IF(编辑!S1606="","",编辑!S1606)</f>
        <v>1</v>
      </c>
      <c r="L1606" s="109">
        <f>IF(编辑!T1606="","",编辑!T1606)</f>
        <v>1</v>
      </c>
      <c r="M1606" s="109">
        <f>IF(编辑!U1606="","",编辑!U1606)</f>
        <v>200</v>
      </c>
      <c r="N1606" s="109">
        <f>IF(编辑!V1606="","",编辑!V1606)</f>
        <v>3403</v>
      </c>
      <c r="O1606" s="109">
        <f>IF(编辑!X1606="","",编辑!X1606)</f>
        <v>1</v>
      </c>
      <c r="P1606" s="109">
        <f>IF(编辑!Y1606="","",编辑!Y1606)</f>
        <v>1</v>
      </c>
      <c r="Q1606" s="109">
        <f>IF(编辑!Z1606="","",编辑!Z1606)</f>
        <v>200</v>
      </c>
      <c r="R1606" s="109" t="str">
        <f>IF(编辑!AA1606="","",编辑!AA1606)</f>
        <v/>
      </c>
      <c r="S1606" s="109" t="str">
        <f>IF(编辑!AC1606="","",编辑!AC1606)</f>
        <v/>
      </c>
      <c r="T1606" s="109" t="str">
        <f>IF(编辑!AD1606="","",编辑!AD1606)</f>
        <v/>
      </c>
      <c r="U1606" s="109" t="str">
        <f>IF(编辑!AE1606="","",编辑!AE1606)</f>
        <v/>
      </c>
      <c r="V1606" s="109" t="str">
        <f>IF(编辑!AF1606="","",编辑!AF1606)</f>
        <v/>
      </c>
      <c r="W1606" s="109" t="str">
        <f>IF(编辑!AH1606="","",编辑!AH1606)</f>
        <v/>
      </c>
      <c r="X1606" s="109" t="str">
        <f>IF(编辑!AI1606="","",编辑!AI1606)</f>
        <v/>
      </c>
      <c r="Y1606" s="109" t="str">
        <f>IF(编辑!AJ1606="","",编辑!AJ1606)</f>
        <v/>
      </c>
      <c r="Z1606" s="109" t="str">
        <f>IF(编辑!AK1606="","",编辑!AK1606)</f>
        <v/>
      </c>
      <c r="AA1606" s="109" t="str">
        <f>IF(编辑!AM1606="","",编辑!AM1606)</f>
        <v/>
      </c>
      <c r="AB1606" s="109" t="str">
        <f>IF(编辑!AN1606="","",编辑!AN1606)</f>
        <v/>
      </c>
      <c r="AC1606" s="111" t="str">
        <f>IF(编辑!AO1606="","",编辑!AO1606)</f>
        <v/>
      </c>
    </row>
    <row r="1607" spans="1:29">
      <c r="A1607" s="109">
        <f>IF(编辑!A1607="","",编辑!A1607)</f>
        <v>140874</v>
      </c>
      <c r="B1607" s="109" t="str">
        <f>IF(编辑!B1607="","",编辑!B1607)</f>
        <v>通缉任务</v>
      </c>
      <c r="C1607" s="109">
        <f>IF(编辑!I1607="","",编辑!I1607)</f>
        <v>650</v>
      </c>
      <c r="D1607" s="109">
        <f>IF(编辑!J1607="","",编辑!J1607)</f>
        <v>0</v>
      </c>
      <c r="E1607" s="109" t="str">
        <f>IF(编辑!K1607="","",编辑!K1607)</f>
        <v/>
      </c>
      <c r="F1607" s="109">
        <f>IF(编辑!L1607="","",编辑!L1607)</f>
        <v>3003</v>
      </c>
      <c r="G1607" s="109">
        <f>IF(编辑!N1607="","",编辑!N1607)</f>
        <v>1</v>
      </c>
      <c r="H1607" s="109">
        <f>IF(编辑!O1607="","",编辑!O1607)</f>
        <v>1</v>
      </c>
      <c r="I1607" s="109">
        <f>IF(编辑!P1607="","",编辑!P1607)</f>
        <v>200</v>
      </c>
      <c r="J1607" s="109">
        <f>IF(编辑!Q1607="","",编辑!Q1607)</f>
        <v>3103</v>
      </c>
      <c r="K1607" s="109">
        <f>IF(编辑!S1607="","",编辑!S1607)</f>
        <v>1</v>
      </c>
      <c r="L1607" s="109">
        <f>IF(编辑!T1607="","",编辑!T1607)</f>
        <v>1</v>
      </c>
      <c r="M1607" s="109">
        <f>IF(编辑!U1607="","",编辑!U1607)</f>
        <v>200</v>
      </c>
      <c r="N1607" s="109">
        <f>IF(编辑!V1607="","",编辑!V1607)</f>
        <v>3403</v>
      </c>
      <c r="O1607" s="109">
        <f>IF(编辑!X1607="","",编辑!X1607)</f>
        <v>1</v>
      </c>
      <c r="P1607" s="109">
        <f>IF(编辑!Y1607="","",编辑!Y1607)</f>
        <v>1</v>
      </c>
      <c r="Q1607" s="109">
        <f>IF(编辑!Z1607="","",编辑!Z1607)</f>
        <v>200</v>
      </c>
      <c r="R1607" s="109" t="str">
        <f>IF(编辑!AA1607="","",编辑!AA1607)</f>
        <v/>
      </c>
      <c r="S1607" s="109" t="str">
        <f>IF(编辑!AC1607="","",编辑!AC1607)</f>
        <v/>
      </c>
      <c r="T1607" s="109" t="str">
        <f>IF(编辑!AD1607="","",编辑!AD1607)</f>
        <v/>
      </c>
      <c r="U1607" s="109" t="str">
        <f>IF(编辑!AE1607="","",编辑!AE1607)</f>
        <v/>
      </c>
      <c r="V1607" s="109" t="str">
        <f>IF(编辑!AF1607="","",编辑!AF1607)</f>
        <v/>
      </c>
      <c r="W1607" s="109" t="str">
        <f>IF(编辑!AH1607="","",编辑!AH1607)</f>
        <v/>
      </c>
      <c r="X1607" s="109" t="str">
        <f>IF(编辑!AI1607="","",编辑!AI1607)</f>
        <v/>
      </c>
      <c r="Y1607" s="109" t="str">
        <f>IF(编辑!AJ1607="","",编辑!AJ1607)</f>
        <v/>
      </c>
      <c r="Z1607" s="109" t="str">
        <f>IF(编辑!AK1607="","",编辑!AK1607)</f>
        <v/>
      </c>
      <c r="AA1607" s="109" t="str">
        <f>IF(编辑!AM1607="","",编辑!AM1607)</f>
        <v/>
      </c>
      <c r="AB1607" s="109" t="str">
        <f>IF(编辑!AN1607="","",编辑!AN1607)</f>
        <v/>
      </c>
      <c r="AC1607" s="111" t="str">
        <f>IF(编辑!AO1607="","",编辑!AO1607)</f>
        <v/>
      </c>
    </row>
    <row r="1608" spans="1:29">
      <c r="A1608" s="109">
        <f>IF(编辑!A1608="","",编辑!A1608)</f>
        <v>140875</v>
      </c>
      <c r="B1608" s="109" t="str">
        <f>IF(编辑!B1608="","",编辑!B1608)</f>
        <v>通缉任务</v>
      </c>
      <c r="C1608" s="109">
        <f>IF(编辑!I1608="","",编辑!I1608)</f>
        <v>650</v>
      </c>
      <c r="D1608" s="109">
        <f>IF(编辑!J1608="","",编辑!J1608)</f>
        <v>0</v>
      </c>
      <c r="E1608" s="109" t="str">
        <f>IF(编辑!K1608="","",编辑!K1608)</f>
        <v/>
      </c>
      <c r="F1608" s="109">
        <f>IF(编辑!L1608="","",编辑!L1608)</f>
        <v>3003</v>
      </c>
      <c r="G1608" s="109">
        <f>IF(编辑!N1608="","",编辑!N1608)</f>
        <v>1</v>
      </c>
      <c r="H1608" s="109">
        <f>IF(编辑!O1608="","",编辑!O1608)</f>
        <v>1</v>
      </c>
      <c r="I1608" s="109">
        <f>IF(编辑!P1608="","",编辑!P1608)</f>
        <v>200</v>
      </c>
      <c r="J1608" s="109">
        <f>IF(编辑!Q1608="","",编辑!Q1608)</f>
        <v>3103</v>
      </c>
      <c r="K1608" s="109">
        <f>IF(编辑!S1608="","",编辑!S1608)</f>
        <v>1</v>
      </c>
      <c r="L1608" s="109">
        <f>IF(编辑!T1608="","",编辑!T1608)</f>
        <v>1</v>
      </c>
      <c r="M1608" s="109">
        <f>IF(编辑!U1608="","",编辑!U1608)</f>
        <v>200</v>
      </c>
      <c r="N1608" s="109">
        <f>IF(编辑!V1608="","",编辑!V1608)</f>
        <v>3403</v>
      </c>
      <c r="O1608" s="109">
        <f>IF(编辑!X1608="","",编辑!X1608)</f>
        <v>1</v>
      </c>
      <c r="P1608" s="109">
        <f>IF(编辑!Y1608="","",编辑!Y1608)</f>
        <v>1</v>
      </c>
      <c r="Q1608" s="109">
        <f>IF(编辑!Z1608="","",编辑!Z1608)</f>
        <v>200</v>
      </c>
      <c r="R1608" s="109" t="str">
        <f>IF(编辑!AA1608="","",编辑!AA1608)</f>
        <v/>
      </c>
      <c r="S1608" s="109" t="str">
        <f>IF(编辑!AC1608="","",编辑!AC1608)</f>
        <v/>
      </c>
      <c r="T1608" s="109" t="str">
        <f>IF(编辑!AD1608="","",编辑!AD1608)</f>
        <v/>
      </c>
      <c r="U1608" s="109" t="str">
        <f>IF(编辑!AE1608="","",编辑!AE1608)</f>
        <v/>
      </c>
      <c r="V1608" s="109" t="str">
        <f>IF(编辑!AF1608="","",编辑!AF1608)</f>
        <v/>
      </c>
      <c r="W1608" s="109" t="str">
        <f>IF(编辑!AH1608="","",编辑!AH1608)</f>
        <v/>
      </c>
      <c r="X1608" s="109" t="str">
        <f>IF(编辑!AI1608="","",编辑!AI1608)</f>
        <v/>
      </c>
      <c r="Y1608" s="109" t="str">
        <f>IF(编辑!AJ1608="","",编辑!AJ1608)</f>
        <v/>
      </c>
      <c r="Z1608" s="109" t="str">
        <f>IF(编辑!AK1608="","",编辑!AK1608)</f>
        <v/>
      </c>
      <c r="AA1608" s="109" t="str">
        <f>IF(编辑!AM1608="","",编辑!AM1608)</f>
        <v/>
      </c>
      <c r="AB1608" s="109" t="str">
        <f>IF(编辑!AN1608="","",编辑!AN1608)</f>
        <v/>
      </c>
      <c r="AC1608" s="111" t="str">
        <f>IF(编辑!AO1608="","",编辑!AO1608)</f>
        <v/>
      </c>
    </row>
    <row r="1609" spans="1:29">
      <c r="A1609" s="109">
        <f>IF(编辑!A1609="","",编辑!A1609)</f>
        <v>140876</v>
      </c>
      <c r="B1609" s="109" t="str">
        <f>IF(编辑!B1609="","",编辑!B1609)</f>
        <v>通缉任务</v>
      </c>
      <c r="C1609" s="109">
        <f>IF(编辑!I1609="","",编辑!I1609)</f>
        <v>650</v>
      </c>
      <c r="D1609" s="109">
        <f>IF(编辑!J1609="","",编辑!J1609)</f>
        <v>0</v>
      </c>
      <c r="E1609" s="109" t="str">
        <f>IF(编辑!K1609="","",编辑!K1609)</f>
        <v/>
      </c>
      <c r="F1609" s="109">
        <f>IF(编辑!L1609="","",编辑!L1609)</f>
        <v>3003</v>
      </c>
      <c r="G1609" s="109">
        <f>IF(编辑!N1609="","",编辑!N1609)</f>
        <v>1</v>
      </c>
      <c r="H1609" s="109">
        <f>IF(编辑!O1609="","",编辑!O1609)</f>
        <v>1</v>
      </c>
      <c r="I1609" s="109">
        <f>IF(编辑!P1609="","",编辑!P1609)</f>
        <v>200</v>
      </c>
      <c r="J1609" s="109">
        <f>IF(编辑!Q1609="","",编辑!Q1609)</f>
        <v>3103</v>
      </c>
      <c r="K1609" s="109">
        <f>IF(编辑!S1609="","",编辑!S1609)</f>
        <v>1</v>
      </c>
      <c r="L1609" s="109">
        <f>IF(编辑!T1609="","",编辑!T1609)</f>
        <v>1</v>
      </c>
      <c r="M1609" s="109">
        <f>IF(编辑!U1609="","",编辑!U1609)</f>
        <v>200</v>
      </c>
      <c r="N1609" s="109">
        <f>IF(编辑!V1609="","",编辑!V1609)</f>
        <v>3403</v>
      </c>
      <c r="O1609" s="109">
        <f>IF(编辑!X1609="","",编辑!X1609)</f>
        <v>1</v>
      </c>
      <c r="P1609" s="109">
        <f>IF(编辑!Y1609="","",编辑!Y1609)</f>
        <v>1</v>
      </c>
      <c r="Q1609" s="109">
        <f>IF(编辑!Z1609="","",编辑!Z1609)</f>
        <v>200</v>
      </c>
      <c r="R1609" s="109" t="str">
        <f>IF(编辑!AA1609="","",编辑!AA1609)</f>
        <v/>
      </c>
      <c r="S1609" s="109" t="str">
        <f>IF(编辑!AC1609="","",编辑!AC1609)</f>
        <v/>
      </c>
      <c r="T1609" s="109" t="str">
        <f>IF(编辑!AD1609="","",编辑!AD1609)</f>
        <v/>
      </c>
      <c r="U1609" s="109" t="str">
        <f>IF(编辑!AE1609="","",编辑!AE1609)</f>
        <v/>
      </c>
      <c r="V1609" s="109" t="str">
        <f>IF(编辑!AF1609="","",编辑!AF1609)</f>
        <v/>
      </c>
      <c r="W1609" s="109" t="str">
        <f>IF(编辑!AH1609="","",编辑!AH1609)</f>
        <v/>
      </c>
      <c r="X1609" s="109" t="str">
        <f>IF(编辑!AI1609="","",编辑!AI1609)</f>
        <v/>
      </c>
      <c r="Y1609" s="109" t="str">
        <f>IF(编辑!AJ1609="","",编辑!AJ1609)</f>
        <v/>
      </c>
      <c r="Z1609" s="109" t="str">
        <f>IF(编辑!AK1609="","",编辑!AK1609)</f>
        <v/>
      </c>
      <c r="AA1609" s="109" t="str">
        <f>IF(编辑!AM1609="","",编辑!AM1609)</f>
        <v/>
      </c>
      <c r="AB1609" s="109" t="str">
        <f>IF(编辑!AN1609="","",编辑!AN1609)</f>
        <v/>
      </c>
      <c r="AC1609" s="111" t="str">
        <f>IF(编辑!AO1609="","",编辑!AO1609)</f>
        <v/>
      </c>
    </row>
    <row r="1610" spans="1:29">
      <c r="A1610" s="109">
        <f>IF(编辑!A1610="","",编辑!A1610)</f>
        <v>140877</v>
      </c>
      <c r="B1610" s="109" t="str">
        <f>IF(编辑!B1610="","",编辑!B1610)</f>
        <v>通缉任务</v>
      </c>
      <c r="C1610" s="109">
        <f>IF(编辑!I1610="","",编辑!I1610)</f>
        <v>650</v>
      </c>
      <c r="D1610" s="109">
        <f>IF(编辑!J1610="","",编辑!J1610)</f>
        <v>0</v>
      </c>
      <c r="E1610" s="109" t="str">
        <f>IF(编辑!K1610="","",编辑!K1610)</f>
        <v/>
      </c>
      <c r="F1610" s="109">
        <f>IF(编辑!L1610="","",编辑!L1610)</f>
        <v>3003</v>
      </c>
      <c r="G1610" s="109">
        <f>IF(编辑!N1610="","",编辑!N1610)</f>
        <v>1</v>
      </c>
      <c r="H1610" s="109">
        <f>IF(编辑!O1610="","",编辑!O1610)</f>
        <v>1</v>
      </c>
      <c r="I1610" s="109">
        <f>IF(编辑!P1610="","",编辑!P1610)</f>
        <v>200</v>
      </c>
      <c r="J1610" s="109">
        <f>IF(编辑!Q1610="","",编辑!Q1610)</f>
        <v>3103</v>
      </c>
      <c r="K1610" s="109">
        <f>IF(编辑!S1610="","",编辑!S1610)</f>
        <v>1</v>
      </c>
      <c r="L1610" s="109">
        <f>IF(编辑!T1610="","",编辑!T1610)</f>
        <v>1</v>
      </c>
      <c r="M1610" s="109">
        <f>IF(编辑!U1610="","",编辑!U1610)</f>
        <v>200</v>
      </c>
      <c r="N1610" s="109">
        <f>IF(编辑!V1610="","",编辑!V1610)</f>
        <v>3403</v>
      </c>
      <c r="O1610" s="109">
        <f>IF(编辑!X1610="","",编辑!X1610)</f>
        <v>1</v>
      </c>
      <c r="P1610" s="109">
        <f>IF(编辑!Y1610="","",编辑!Y1610)</f>
        <v>1</v>
      </c>
      <c r="Q1610" s="109">
        <f>IF(编辑!Z1610="","",编辑!Z1610)</f>
        <v>200</v>
      </c>
      <c r="R1610" s="109" t="str">
        <f>IF(编辑!AA1610="","",编辑!AA1610)</f>
        <v/>
      </c>
      <c r="S1610" s="109" t="str">
        <f>IF(编辑!AC1610="","",编辑!AC1610)</f>
        <v/>
      </c>
      <c r="T1610" s="109" t="str">
        <f>IF(编辑!AD1610="","",编辑!AD1610)</f>
        <v/>
      </c>
      <c r="U1610" s="109" t="str">
        <f>IF(编辑!AE1610="","",编辑!AE1610)</f>
        <v/>
      </c>
      <c r="V1610" s="109" t="str">
        <f>IF(编辑!AF1610="","",编辑!AF1610)</f>
        <v/>
      </c>
      <c r="W1610" s="109" t="str">
        <f>IF(编辑!AH1610="","",编辑!AH1610)</f>
        <v/>
      </c>
      <c r="X1610" s="109" t="str">
        <f>IF(编辑!AI1610="","",编辑!AI1610)</f>
        <v/>
      </c>
      <c r="Y1610" s="109" t="str">
        <f>IF(编辑!AJ1610="","",编辑!AJ1610)</f>
        <v/>
      </c>
      <c r="Z1610" s="109" t="str">
        <f>IF(编辑!AK1610="","",编辑!AK1610)</f>
        <v/>
      </c>
      <c r="AA1610" s="109" t="str">
        <f>IF(编辑!AM1610="","",编辑!AM1610)</f>
        <v/>
      </c>
      <c r="AB1610" s="109" t="str">
        <f>IF(编辑!AN1610="","",编辑!AN1610)</f>
        <v/>
      </c>
      <c r="AC1610" s="111" t="str">
        <f>IF(编辑!AO1610="","",编辑!AO1610)</f>
        <v/>
      </c>
    </row>
    <row r="1611" spans="1:29">
      <c r="A1611" s="109">
        <f>IF(编辑!A1611="","",编辑!A1611)</f>
        <v>140878</v>
      </c>
      <c r="B1611" s="109" t="str">
        <f>IF(编辑!B1611="","",编辑!B1611)</f>
        <v>通缉任务</v>
      </c>
      <c r="C1611" s="109">
        <f>IF(编辑!I1611="","",编辑!I1611)</f>
        <v>650</v>
      </c>
      <c r="D1611" s="109">
        <f>IF(编辑!J1611="","",编辑!J1611)</f>
        <v>0</v>
      </c>
      <c r="E1611" s="109" t="str">
        <f>IF(编辑!K1611="","",编辑!K1611)</f>
        <v/>
      </c>
      <c r="F1611" s="109">
        <f>IF(编辑!L1611="","",编辑!L1611)</f>
        <v>3003</v>
      </c>
      <c r="G1611" s="109">
        <f>IF(编辑!N1611="","",编辑!N1611)</f>
        <v>1</v>
      </c>
      <c r="H1611" s="109">
        <f>IF(编辑!O1611="","",编辑!O1611)</f>
        <v>1</v>
      </c>
      <c r="I1611" s="109">
        <f>IF(编辑!P1611="","",编辑!P1611)</f>
        <v>200</v>
      </c>
      <c r="J1611" s="109">
        <f>IF(编辑!Q1611="","",编辑!Q1611)</f>
        <v>3103</v>
      </c>
      <c r="K1611" s="109">
        <f>IF(编辑!S1611="","",编辑!S1611)</f>
        <v>1</v>
      </c>
      <c r="L1611" s="109">
        <f>IF(编辑!T1611="","",编辑!T1611)</f>
        <v>1</v>
      </c>
      <c r="M1611" s="109">
        <f>IF(编辑!U1611="","",编辑!U1611)</f>
        <v>200</v>
      </c>
      <c r="N1611" s="109">
        <f>IF(编辑!V1611="","",编辑!V1611)</f>
        <v>3403</v>
      </c>
      <c r="O1611" s="109">
        <f>IF(编辑!X1611="","",编辑!X1611)</f>
        <v>1</v>
      </c>
      <c r="P1611" s="109">
        <f>IF(编辑!Y1611="","",编辑!Y1611)</f>
        <v>1</v>
      </c>
      <c r="Q1611" s="109">
        <f>IF(编辑!Z1611="","",编辑!Z1611)</f>
        <v>200</v>
      </c>
      <c r="R1611" s="109" t="str">
        <f>IF(编辑!AA1611="","",编辑!AA1611)</f>
        <v/>
      </c>
      <c r="S1611" s="109" t="str">
        <f>IF(编辑!AC1611="","",编辑!AC1611)</f>
        <v/>
      </c>
      <c r="T1611" s="109" t="str">
        <f>IF(编辑!AD1611="","",编辑!AD1611)</f>
        <v/>
      </c>
      <c r="U1611" s="109" t="str">
        <f>IF(编辑!AE1611="","",编辑!AE1611)</f>
        <v/>
      </c>
      <c r="V1611" s="109" t="str">
        <f>IF(编辑!AF1611="","",编辑!AF1611)</f>
        <v/>
      </c>
      <c r="W1611" s="109" t="str">
        <f>IF(编辑!AH1611="","",编辑!AH1611)</f>
        <v/>
      </c>
      <c r="X1611" s="109" t="str">
        <f>IF(编辑!AI1611="","",编辑!AI1611)</f>
        <v/>
      </c>
      <c r="Y1611" s="109" t="str">
        <f>IF(编辑!AJ1611="","",编辑!AJ1611)</f>
        <v/>
      </c>
      <c r="Z1611" s="109" t="str">
        <f>IF(编辑!AK1611="","",编辑!AK1611)</f>
        <v/>
      </c>
      <c r="AA1611" s="109" t="str">
        <f>IF(编辑!AM1611="","",编辑!AM1611)</f>
        <v/>
      </c>
      <c r="AB1611" s="109" t="str">
        <f>IF(编辑!AN1611="","",编辑!AN1611)</f>
        <v/>
      </c>
      <c r="AC1611" s="111" t="str">
        <f>IF(编辑!AO1611="","",编辑!AO1611)</f>
        <v/>
      </c>
    </row>
    <row r="1612" spans="1:29">
      <c r="A1612" s="109">
        <f>IF(编辑!A1612="","",编辑!A1612)</f>
        <v>140879</v>
      </c>
      <c r="B1612" s="109" t="str">
        <f>IF(编辑!B1612="","",编辑!B1612)</f>
        <v>通缉任务</v>
      </c>
      <c r="C1612" s="109">
        <f>IF(编辑!I1612="","",编辑!I1612)</f>
        <v>650</v>
      </c>
      <c r="D1612" s="109">
        <f>IF(编辑!J1612="","",编辑!J1612)</f>
        <v>0</v>
      </c>
      <c r="E1612" s="109" t="str">
        <f>IF(编辑!K1612="","",编辑!K1612)</f>
        <v/>
      </c>
      <c r="F1612" s="109">
        <f>IF(编辑!L1612="","",编辑!L1612)</f>
        <v>3003</v>
      </c>
      <c r="G1612" s="109">
        <f>IF(编辑!N1612="","",编辑!N1612)</f>
        <v>1</v>
      </c>
      <c r="H1612" s="109">
        <f>IF(编辑!O1612="","",编辑!O1612)</f>
        <v>1</v>
      </c>
      <c r="I1612" s="109">
        <f>IF(编辑!P1612="","",编辑!P1612)</f>
        <v>200</v>
      </c>
      <c r="J1612" s="109">
        <f>IF(编辑!Q1612="","",编辑!Q1612)</f>
        <v>3103</v>
      </c>
      <c r="K1612" s="109">
        <f>IF(编辑!S1612="","",编辑!S1612)</f>
        <v>1</v>
      </c>
      <c r="L1612" s="109">
        <f>IF(编辑!T1612="","",编辑!T1612)</f>
        <v>1</v>
      </c>
      <c r="M1612" s="109">
        <f>IF(编辑!U1612="","",编辑!U1612)</f>
        <v>200</v>
      </c>
      <c r="N1612" s="109">
        <f>IF(编辑!V1612="","",编辑!V1612)</f>
        <v>3403</v>
      </c>
      <c r="O1612" s="109">
        <f>IF(编辑!X1612="","",编辑!X1612)</f>
        <v>1</v>
      </c>
      <c r="P1612" s="109">
        <f>IF(编辑!Y1612="","",编辑!Y1612)</f>
        <v>1</v>
      </c>
      <c r="Q1612" s="109">
        <f>IF(编辑!Z1612="","",编辑!Z1612)</f>
        <v>200</v>
      </c>
      <c r="R1612" s="109" t="str">
        <f>IF(编辑!AA1612="","",编辑!AA1612)</f>
        <v/>
      </c>
      <c r="S1612" s="109" t="str">
        <f>IF(编辑!AC1612="","",编辑!AC1612)</f>
        <v/>
      </c>
      <c r="T1612" s="109" t="str">
        <f>IF(编辑!AD1612="","",编辑!AD1612)</f>
        <v/>
      </c>
      <c r="U1612" s="109" t="str">
        <f>IF(编辑!AE1612="","",编辑!AE1612)</f>
        <v/>
      </c>
      <c r="V1612" s="109" t="str">
        <f>IF(编辑!AF1612="","",编辑!AF1612)</f>
        <v/>
      </c>
      <c r="W1612" s="109" t="str">
        <f>IF(编辑!AH1612="","",编辑!AH1612)</f>
        <v/>
      </c>
      <c r="X1612" s="109" t="str">
        <f>IF(编辑!AI1612="","",编辑!AI1612)</f>
        <v/>
      </c>
      <c r="Y1612" s="109" t="str">
        <f>IF(编辑!AJ1612="","",编辑!AJ1612)</f>
        <v/>
      </c>
      <c r="Z1612" s="109" t="str">
        <f>IF(编辑!AK1612="","",编辑!AK1612)</f>
        <v/>
      </c>
      <c r="AA1612" s="109" t="str">
        <f>IF(编辑!AM1612="","",编辑!AM1612)</f>
        <v/>
      </c>
      <c r="AB1612" s="109" t="str">
        <f>IF(编辑!AN1612="","",编辑!AN1612)</f>
        <v/>
      </c>
      <c r="AC1612" s="111" t="str">
        <f>IF(编辑!AO1612="","",编辑!AO1612)</f>
        <v/>
      </c>
    </row>
    <row r="1613" spans="1:29">
      <c r="A1613" s="109">
        <f>IF(编辑!A1613="","",编辑!A1613)</f>
        <v>140880</v>
      </c>
      <c r="B1613" s="109" t="str">
        <f>IF(编辑!B1613="","",编辑!B1613)</f>
        <v>通缉任务</v>
      </c>
      <c r="C1613" s="109">
        <f>IF(编辑!I1613="","",编辑!I1613)</f>
        <v>650</v>
      </c>
      <c r="D1613" s="109">
        <f>IF(编辑!J1613="","",编辑!J1613)</f>
        <v>0</v>
      </c>
      <c r="E1613" s="109" t="str">
        <f>IF(编辑!K1613="","",编辑!K1613)</f>
        <v/>
      </c>
      <c r="F1613" s="109">
        <f>IF(编辑!L1613="","",编辑!L1613)</f>
        <v>3003</v>
      </c>
      <c r="G1613" s="109">
        <f>IF(编辑!N1613="","",编辑!N1613)</f>
        <v>1</v>
      </c>
      <c r="H1613" s="109">
        <f>IF(编辑!O1613="","",编辑!O1613)</f>
        <v>1</v>
      </c>
      <c r="I1613" s="109">
        <f>IF(编辑!P1613="","",编辑!P1613)</f>
        <v>200</v>
      </c>
      <c r="J1613" s="109">
        <f>IF(编辑!Q1613="","",编辑!Q1613)</f>
        <v>3103</v>
      </c>
      <c r="K1613" s="109">
        <f>IF(编辑!S1613="","",编辑!S1613)</f>
        <v>1</v>
      </c>
      <c r="L1613" s="109">
        <f>IF(编辑!T1613="","",编辑!T1613)</f>
        <v>1</v>
      </c>
      <c r="M1613" s="109">
        <f>IF(编辑!U1613="","",编辑!U1613)</f>
        <v>200</v>
      </c>
      <c r="N1613" s="109">
        <f>IF(编辑!V1613="","",编辑!V1613)</f>
        <v>3403</v>
      </c>
      <c r="O1613" s="109">
        <f>IF(编辑!X1613="","",编辑!X1613)</f>
        <v>1</v>
      </c>
      <c r="P1613" s="109">
        <f>IF(编辑!Y1613="","",编辑!Y1613)</f>
        <v>1</v>
      </c>
      <c r="Q1613" s="109">
        <f>IF(编辑!Z1613="","",编辑!Z1613)</f>
        <v>200</v>
      </c>
      <c r="R1613" s="109" t="str">
        <f>IF(编辑!AA1613="","",编辑!AA1613)</f>
        <v/>
      </c>
      <c r="S1613" s="109" t="str">
        <f>IF(编辑!AC1613="","",编辑!AC1613)</f>
        <v/>
      </c>
      <c r="T1613" s="109" t="str">
        <f>IF(编辑!AD1613="","",编辑!AD1613)</f>
        <v/>
      </c>
      <c r="U1613" s="109" t="str">
        <f>IF(编辑!AE1613="","",编辑!AE1613)</f>
        <v/>
      </c>
      <c r="V1613" s="109" t="str">
        <f>IF(编辑!AF1613="","",编辑!AF1613)</f>
        <v/>
      </c>
      <c r="W1613" s="109" t="str">
        <f>IF(编辑!AH1613="","",编辑!AH1613)</f>
        <v/>
      </c>
      <c r="X1613" s="109" t="str">
        <f>IF(编辑!AI1613="","",编辑!AI1613)</f>
        <v/>
      </c>
      <c r="Y1613" s="109" t="str">
        <f>IF(编辑!AJ1613="","",编辑!AJ1613)</f>
        <v/>
      </c>
      <c r="Z1613" s="109" t="str">
        <f>IF(编辑!AK1613="","",编辑!AK1613)</f>
        <v/>
      </c>
      <c r="AA1613" s="109" t="str">
        <f>IF(编辑!AM1613="","",编辑!AM1613)</f>
        <v/>
      </c>
      <c r="AB1613" s="109" t="str">
        <f>IF(编辑!AN1613="","",编辑!AN1613)</f>
        <v/>
      </c>
      <c r="AC1613" s="111" t="str">
        <f>IF(编辑!AO1613="","",编辑!AO1613)</f>
        <v/>
      </c>
    </row>
    <row r="1614" spans="1:29">
      <c r="A1614" s="109">
        <f>IF(编辑!A1614="","",编辑!A1614)</f>
        <v>140881</v>
      </c>
      <c r="B1614" s="109" t="str">
        <f>IF(编辑!B1614="","",编辑!B1614)</f>
        <v>通缉任务</v>
      </c>
      <c r="C1614" s="109">
        <f>IF(编辑!I1614="","",编辑!I1614)</f>
        <v>650</v>
      </c>
      <c r="D1614" s="109">
        <f>IF(编辑!J1614="","",编辑!J1614)</f>
        <v>0</v>
      </c>
      <c r="E1614" s="109" t="str">
        <f>IF(编辑!K1614="","",编辑!K1614)</f>
        <v/>
      </c>
      <c r="F1614" s="109">
        <f>IF(编辑!L1614="","",编辑!L1614)</f>
        <v>3003</v>
      </c>
      <c r="G1614" s="109">
        <f>IF(编辑!N1614="","",编辑!N1614)</f>
        <v>1</v>
      </c>
      <c r="H1614" s="109">
        <f>IF(编辑!O1614="","",编辑!O1614)</f>
        <v>1</v>
      </c>
      <c r="I1614" s="109">
        <f>IF(编辑!P1614="","",编辑!P1614)</f>
        <v>200</v>
      </c>
      <c r="J1614" s="109">
        <f>IF(编辑!Q1614="","",编辑!Q1614)</f>
        <v>3103</v>
      </c>
      <c r="K1614" s="109">
        <f>IF(编辑!S1614="","",编辑!S1614)</f>
        <v>1</v>
      </c>
      <c r="L1614" s="109">
        <f>IF(编辑!T1614="","",编辑!T1614)</f>
        <v>1</v>
      </c>
      <c r="M1614" s="109">
        <f>IF(编辑!U1614="","",编辑!U1614)</f>
        <v>200</v>
      </c>
      <c r="N1614" s="109">
        <f>IF(编辑!V1614="","",编辑!V1614)</f>
        <v>3403</v>
      </c>
      <c r="O1614" s="109">
        <f>IF(编辑!X1614="","",编辑!X1614)</f>
        <v>1</v>
      </c>
      <c r="P1614" s="109">
        <f>IF(编辑!Y1614="","",编辑!Y1614)</f>
        <v>1</v>
      </c>
      <c r="Q1614" s="109">
        <f>IF(编辑!Z1614="","",编辑!Z1614)</f>
        <v>200</v>
      </c>
      <c r="R1614" s="109" t="str">
        <f>IF(编辑!AA1614="","",编辑!AA1614)</f>
        <v/>
      </c>
      <c r="S1614" s="109" t="str">
        <f>IF(编辑!AC1614="","",编辑!AC1614)</f>
        <v/>
      </c>
      <c r="T1614" s="109" t="str">
        <f>IF(编辑!AD1614="","",编辑!AD1614)</f>
        <v/>
      </c>
      <c r="U1614" s="109" t="str">
        <f>IF(编辑!AE1614="","",编辑!AE1614)</f>
        <v/>
      </c>
      <c r="V1614" s="109" t="str">
        <f>IF(编辑!AF1614="","",编辑!AF1614)</f>
        <v/>
      </c>
      <c r="W1614" s="109" t="str">
        <f>IF(编辑!AH1614="","",编辑!AH1614)</f>
        <v/>
      </c>
      <c r="X1614" s="109" t="str">
        <f>IF(编辑!AI1614="","",编辑!AI1614)</f>
        <v/>
      </c>
      <c r="Y1614" s="109" t="str">
        <f>IF(编辑!AJ1614="","",编辑!AJ1614)</f>
        <v/>
      </c>
      <c r="Z1614" s="109" t="str">
        <f>IF(编辑!AK1614="","",编辑!AK1614)</f>
        <v/>
      </c>
      <c r="AA1614" s="109" t="str">
        <f>IF(编辑!AM1614="","",编辑!AM1614)</f>
        <v/>
      </c>
      <c r="AB1614" s="109" t="str">
        <f>IF(编辑!AN1614="","",编辑!AN1614)</f>
        <v/>
      </c>
      <c r="AC1614" s="111" t="str">
        <f>IF(编辑!AO1614="","",编辑!AO1614)</f>
        <v/>
      </c>
    </row>
    <row r="1615" spans="1:29">
      <c r="A1615" s="109">
        <f>IF(编辑!A1615="","",编辑!A1615)</f>
        <v>140882</v>
      </c>
      <c r="B1615" s="109" t="str">
        <f>IF(编辑!B1615="","",编辑!B1615)</f>
        <v>通缉任务</v>
      </c>
      <c r="C1615" s="109">
        <f>IF(编辑!I1615="","",编辑!I1615)</f>
        <v>650</v>
      </c>
      <c r="D1615" s="109">
        <f>IF(编辑!J1615="","",编辑!J1615)</f>
        <v>0</v>
      </c>
      <c r="E1615" s="109" t="str">
        <f>IF(编辑!K1615="","",编辑!K1615)</f>
        <v/>
      </c>
      <c r="F1615" s="109">
        <f>IF(编辑!L1615="","",编辑!L1615)</f>
        <v>3003</v>
      </c>
      <c r="G1615" s="109">
        <f>IF(编辑!N1615="","",编辑!N1615)</f>
        <v>1</v>
      </c>
      <c r="H1615" s="109">
        <f>IF(编辑!O1615="","",编辑!O1615)</f>
        <v>1</v>
      </c>
      <c r="I1615" s="109">
        <f>IF(编辑!P1615="","",编辑!P1615)</f>
        <v>200</v>
      </c>
      <c r="J1615" s="109">
        <f>IF(编辑!Q1615="","",编辑!Q1615)</f>
        <v>3103</v>
      </c>
      <c r="K1615" s="109">
        <f>IF(编辑!S1615="","",编辑!S1615)</f>
        <v>1</v>
      </c>
      <c r="L1615" s="109">
        <f>IF(编辑!T1615="","",编辑!T1615)</f>
        <v>1</v>
      </c>
      <c r="M1615" s="109">
        <f>IF(编辑!U1615="","",编辑!U1615)</f>
        <v>200</v>
      </c>
      <c r="N1615" s="109">
        <f>IF(编辑!V1615="","",编辑!V1615)</f>
        <v>3403</v>
      </c>
      <c r="O1615" s="109">
        <f>IF(编辑!X1615="","",编辑!X1615)</f>
        <v>1</v>
      </c>
      <c r="P1615" s="109">
        <f>IF(编辑!Y1615="","",编辑!Y1615)</f>
        <v>1</v>
      </c>
      <c r="Q1615" s="109">
        <f>IF(编辑!Z1615="","",编辑!Z1615)</f>
        <v>200</v>
      </c>
      <c r="R1615" s="109" t="str">
        <f>IF(编辑!AA1615="","",编辑!AA1615)</f>
        <v/>
      </c>
      <c r="S1615" s="109" t="str">
        <f>IF(编辑!AC1615="","",编辑!AC1615)</f>
        <v/>
      </c>
      <c r="T1615" s="109" t="str">
        <f>IF(编辑!AD1615="","",编辑!AD1615)</f>
        <v/>
      </c>
      <c r="U1615" s="109" t="str">
        <f>IF(编辑!AE1615="","",编辑!AE1615)</f>
        <v/>
      </c>
      <c r="V1615" s="109" t="str">
        <f>IF(编辑!AF1615="","",编辑!AF1615)</f>
        <v/>
      </c>
      <c r="W1615" s="109" t="str">
        <f>IF(编辑!AH1615="","",编辑!AH1615)</f>
        <v/>
      </c>
      <c r="X1615" s="109" t="str">
        <f>IF(编辑!AI1615="","",编辑!AI1615)</f>
        <v/>
      </c>
      <c r="Y1615" s="109" t="str">
        <f>IF(编辑!AJ1615="","",编辑!AJ1615)</f>
        <v/>
      </c>
      <c r="Z1615" s="109" t="str">
        <f>IF(编辑!AK1615="","",编辑!AK1615)</f>
        <v/>
      </c>
      <c r="AA1615" s="109" t="str">
        <f>IF(编辑!AM1615="","",编辑!AM1615)</f>
        <v/>
      </c>
      <c r="AB1615" s="109" t="str">
        <f>IF(编辑!AN1615="","",编辑!AN1615)</f>
        <v/>
      </c>
      <c r="AC1615" s="111" t="str">
        <f>IF(编辑!AO1615="","",编辑!AO1615)</f>
        <v/>
      </c>
    </row>
    <row r="1616" spans="1:29">
      <c r="A1616" s="109">
        <f>IF(编辑!A1616="","",编辑!A1616)</f>
        <v>140883</v>
      </c>
      <c r="B1616" s="109" t="str">
        <f>IF(编辑!B1616="","",编辑!B1616)</f>
        <v>通缉任务</v>
      </c>
      <c r="C1616" s="109">
        <f>IF(编辑!I1616="","",编辑!I1616)</f>
        <v>650</v>
      </c>
      <c r="D1616" s="109">
        <f>IF(编辑!J1616="","",编辑!J1616)</f>
        <v>0</v>
      </c>
      <c r="E1616" s="109" t="str">
        <f>IF(编辑!K1616="","",编辑!K1616)</f>
        <v/>
      </c>
      <c r="F1616" s="109">
        <f>IF(编辑!L1616="","",编辑!L1616)</f>
        <v>3003</v>
      </c>
      <c r="G1616" s="109">
        <f>IF(编辑!N1616="","",编辑!N1616)</f>
        <v>1</v>
      </c>
      <c r="H1616" s="109">
        <f>IF(编辑!O1616="","",编辑!O1616)</f>
        <v>1</v>
      </c>
      <c r="I1616" s="109">
        <f>IF(编辑!P1616="","",编辑!P1616)</f>
        <v>200</v>
      </c>
      <c r="J1616" s="109">
        <f>IF(编辑!Q1616="","",编辑!Q1616)</f>
        <v>3103</v>
      </c>
      <c r="K1616" s="109">
        <f>IF(编辑!S1616="","",编辑!S1616)</f>
        <v>1</v>
      </c>
      <c r="L1616" s="109">
        <f>IF(编辑!T1616="","",编辑!T1616)</f>
        <v>1</v>
      </c>
      <c r="M1616" s="109">
        <f>IF(编辑!U1616="","",编辑!U1616)</f>
        <v>200</v>
      </c>
      <c r="N1616" s="109">
        <f>IF(编辑!V1616="","",编辑!V1616)</f>
        <v>3403</v>
      </c>
      <c r="O1616" s="109">
        <f>IF(编辑!X1616="","",编辑!X1616)</f>
        <v>1</v>
      </c>
      <c r="P1616" s="109">
        <f>IF(编辑!Y1616="","",编辑!Y1616)</f>
        <v>1</v>
      </c>
      <c r="Q1616" s="109">
        <f>IF(编辑!Z1616="","",编辑!Z1616)</f>
        <v>200</v>
      </c>
      <c r="R1616" s="109" t="str">
        <f>IF(编辑!AA1616="","",编辑!AA1616)</f>
        <v/>
      </c>
      <c r="S1616" s="109" t="str">
        <f>IF(编辑!AC1616="","",编辑!AC1616)</f>
        <v/>
      </c>
      <c r="T1616" s="109" t="str">
        <f>IF(编辑!AD1616="","",编辑!AD1616)</f>
        <v/>
      </c>
      <c r="U1616" s="109" t="str">
        <f>IF(编辑!AE1616="","",编辑!AE1616)</f>
        <v/>
      </c>
      <c r="V1616" s="109" t="str">
        <f>IF(编辑!AF1616="","",编辑!AF1616)</f>
        <v/>
      </c>
      <c r="W1616" s="109" t="str">
        <f>IF(编辑!AH1616="","",编辑!AH1616)</f>
        <v/>
      </c>
      <c r="X1616" s="109" t="str">
        <f>IF(编辑!AI1616="","",编辑!AI1616)</f>
        <v/>
      </c>
      <c r="Y1616" s="109" t="str">
        <f>IF(编辑!AJ1616="","",编辑!AJ1616)</f>
        <v/>
      </c>
      <c r="Z1616" s="109" t="str">
        <f>IF(编辑!AK1616="","",编辑!AK1616)</f>
        <v/>
      </c>
      <c r="AA1616" s="109" t="str">
        <f>IF(编辑!AM1616="","",编辑!AM1616)</f>
        <v/>
      </c>
      <c r="AB1616" s="109" t="str">
        <f>IF(编辑!AN1616="","",编辑!AN1616)</f>
        <v/>
      </c>
      <c r="AC1616" s="111" t="str">
        <f>IF(编辑!AO1616="","",编辑!AO1616)</f>
        <v/>
      </c>
    </row>
    <row r="1617" spans="1:29">
      <c r="A1617" s="109">
        <f>IF(编辑!A1617="","",编辑!A1617)</f>
        <v>140884</v>
      </c>
      <c r="B1617" s="109" t="str">
        <f>IF(编辑!B1617="","",编辑!B1617)</f>
        <v>通缉任务</v>
      </c>
      <c r="C1617" s="109">
        <f>IF(编辑!I1617="","",编辑!I1617)</f>
        <v>650</v>
      </c>
      <c r="D1617" s="109">
        <f>IF(编辑!J1617="","",编辑!J1617)</f>
        <v>0</v>
      </c>
      <c r="E1617" s="109" t="str">
        <f>IF(编辑!K1617="","",编辑!K1617)</f>
        <v/>
      </c>
      <c r="F1617" s="109">
        <f>IF(编辑!L1617="","",编辑!L1617)</f>
        <v>3003</v>
      </c>
      <c r="G1617" s="109">
        <f>IF(编辑!N1617="","",编辑!N1617)</f>
        <v>1</v>
      </c>
      <c r="H1617" s="109">
        <f>IF(编辑!O1617="","",编辑!O1617)</f>
        <v>1</v>
      </c>
      <c r="I1617" s="109">
        <f>IF(编辑!P1617="","",编辑!P1617)</f>
        <v>200</v>
      </c>
      <c r="J1617" s="109">
        <f>IF(编辑!Q1617="","",编辑!Q1617)</f>
        <v>3103</v>
      </c>
      <c r="K1617" s="109">
        <f>IF(编辑!S1617="","",编辑!S1617)</f>
        <v>1</v>
      </c>
      <c r="L1617" s="109">
        <f>IF(编辑!T1617="","",编辑!T1617)</f>
        <v>1</v>
      </c>
      <c r="M1617" s="109">
        <f>IF(编辑!U1617="","",编辑!U1617)</f>
        <v>200</v>
      </c>
      <c r="N1617" s="109">
        <f>IF(编辑!V1617="","",编辑!V1617)</f>
        <v>3403</v>
      </c>
      <c r="O1617" s="109">
        <f>IF(编辑!X1617="","",编辑!X1617)</f>
        <v>1</v>
      </c>
      <c r="P1617" s="109">
        <f>IF(编辑!Y1617="","",编辑!Y1617)</f>
        <v>1</v>
      </c>
      <c r="Q1617" s="109">
        <f>IF(编辑!Z1617="","",编辑!Z1617)</f>
        <v>200</v>
      </c>
      <c r="R1617" s="109" t="str">
        <f>IF(编辑!AA1617="","",编辑!AA1617)</f>
        <v/>
      </c>
      <c r="S1617" s="109" t="str">
        <f>IF(编辑!AC1617="","",编辑!AC1617)</f>
        <v/>
      </c>
      <c r="T1617" s="109" t="str">
        <f>IF(编辑!AD1617="","",编辑!AD1617)</f>
        <v/>
      </c>
      <c r="U1617" s="109" t="str">
        <f>IF(编辑!AE1617="","",编辑!AE1617)</f>
        <v/>
      </c>
      <c r="V1617" s="109" t="str">
        <f>IF(编辑!AF1617="","",编辑!AF1617)</f>
        <v/>
      </c>
      <c r="W1617" s="109" t="str">
        <f>IF(编辑!AH1617="","",编辑!AH1617)</f>
        <v/>
      </c>
      <c r="X1617" s="109" t="str">
        <f>IF(编辑!AI1617="","",编辑!AI1617)</f>
        <v/>
      </c>
      <c r="Y1617" s="109" t="str">
        <f>IF(编辑!AJ1617="","",编辑!AJ1617)</f>
        <v/>
      </c>
      <c r="Z1617" s="109" t="str">
        <f>IF(编辑!AK1617="","",编辑!AK1617)</f>
        <v/>
      </c>
      <c r="AA1617" s="109" t="str">
        <f>IF(编辑!AM1617="","",编辑!AM1617)</f>
        <v/>
      </c>
      <c r="AB1617" s="109" t="str">
        <f>IF(编辑!AN1617="","",编辑!AN1617)</f>
        <v/>
      </c>
      <c r="AC1617" s="111" t="str">
        <f>IF(编辑!AO1617="","",编辑!AO1617)</f>
        <v/>
      </c>
    </row>
    <row r="1618" spans="1:29">
      <c r="A1618" s="109">
        <f>IF(编辑!A1618="","",编辑!A1618)</f>
        <v>140885</v>
      </c>
      <c r="B1618" s="109" t="str">
        <f>IF(编辑!B1618="","",编辑!B1618)</f>
        <v>通缉任务</v>
      </c>
      <c r="C1618" s="109">
        <f>IF(编辑!I1618="","",编辑!I1618)</f>
        <v>650</v>
      </c>
      <c r="D1618" s="109">
        <f>IF(编辑!J1618="","",编辑!J1618)</f>
        <v>0</v>
      </c>
      <c r="E1618" s="109" t="str">
        <f>IF(编辑!K1618="","",编辑!K1618)</f>
        <v/>
      </c>
      <c r="F1618" s="109">
        <f>IF(编辑!L1618="","",编辑!L1618)</f>
        <v>3003</v>
      </c>
      <c r="G1618" s="109">
        <f>IF(编辑!N1618="","",编辑!N1618)</f>
        <v>1</v>
      </c>
      <c r="H1618" s="109">
        <f>IF(编辑!O1618="","",编辑!O1618)</f>
        <v>1</v>
      </c>
      <c r="I1618" s="109">
        <f>IF(编辑!P1618="","",编辑!P1618)</f>
        <v>200</v>
      </c>
      <c r="J1618" s="109">
        <f>IF(编辑!Q1618="","",编辑!Q1618)</f>
        <v>3103</v>
      </c>
      <c r="K1618" s="109">
        <f>IF(编辑!S1618="","",编辑!S1618)</f>
        <v>1</v>
      </c>
      <c r="L1618" s="109">
        <f>IF(编辑!T1618="","",编辑!T1618)</f>
        <v>1</v>
      </c>
      <c r="M1618" s="109">
        <f>IF(编辑!U1618="","",编辑!U1618)</f>
        <v>200</v>
      </c>
      <c r="N1618" s="109">
        <f>IF(编辑!V1618="","",编辑!V1618)</f>
        <v>3403</v>
      </c>
      <c r="O1618" s="109">
        <f>IF(编辑!X1618="","",编辑!X1618)</f>
        <v>1</v>
      </c>
      <c r="P1618" s="109">
        <f>IF(编辑!Y1618="","",编辑!Y1618)</f>
        <v>1</v>
      </c>
      <c r="Q1618" s="109">
        <f>IF(编辑!Z1618="","",编辑!Z1618)</f>
        <v>200</v>
      </c>
      <c r="R1618" s="109" t="str">
        <f>IF(编辑!AA1618="","",编辑!AA1618)</f>
        <v/>
      </c>
      <c r="S1618" s="109" t="str">
        <f>IF(编辑!AC1618="","",编辑!AC1618)</f>
        <v/>
      </c>
      <c r="T1618" s="109" t="str">
        <f>IF(编辑!AD1618="","",编辑!AD1618)</f>
        <v/>
      </c>
      <c r="U1618" s="109" t="str">
        <f>IF(编辑!AE1618="","",编辑!AE1618)</f>
        <v/>
      </c>
      <c r="V1618" s="109" t="str">
        <f>IF(编辑!AF1618="","",编辑!AF1618)</f>
        <v/>
      </c>
      <c r="W1618" s="109" t="str">
        <f>IF(编辑!AH1618="","",编辑!AH1618)</f>
        <v/>
      </c>
      <c r="X1618" s="109" t="str">
        <f>IF(编辑!AI1618="","",编辑!AI1618)</f>
        <v/>
      </c>
      <c r="Y1618" s="109" t="str">
        <f>IF(编辑!AJ1618="","",编辑!AJ1618)</f>
        <v/>
      </c>
      <c r="Z1618" s="109" t="str">
        <f>IF(编辑!AK1618="","",编辑!AK1618)</f>
        <v/>
      </c>
      <c r="AA1618" s="109" t="str">
        <f>IF(编辑!AM1618="","",编辑!AM1618)</f>
        <v/>
      </c>
      <c r="AB1618" s="109" t="str">
        <f>IF(编辑!AN1618="","",编辑!AN1618)</f>
        <v/>
      </c>
      <c r="AC1618" s="111" t="str">
        <f>IF(编辑!AO1618="","",编辑!AO1618)</f>
        <v/>
      </c>
    </row>
    <row r="1619" spans="1:29">
      <c r="A1619" s="109">
        <f>IF(编辑!A1619="","",编辑!A1619)</f>
        <v>140886</v>
      </c>
      <c r="B1619" s="109" t="str">
        <f>IF(编辑!B1619="","",编辑!B1619)</f>
        <v>通缉任务</v>
      </c>
      <c r="C1619" s="109">
        <f>IF(编辑!I1619="","",编辑!I1619)</f>
        <v>860</v>
      </c>
      <c r="D1619" s="109">
        <f>IF(编辑!J1619="","",编辑!J1619)</f>
        <v>0</v>
      </c>
      <c r="E1619" s="109" t="str">
        <f>IF(编辑!K1619="","",编辑!K1619)</f>
        <v/>
      </c>
      <c r="F1619" s="109">
        <f>IF(编辑!L1619="","",编辑!L1619)</f>
        <v>3004</v>
      </c>
      <c r="G1619" s="109">
        <f>IF(编辑!N1619="","",编辑!N1619)</f>
        <v>1</v>
      </c>
      <c r="H1619" s="109">
        <f>IF(编辑!O1619="","",编辑!O1619)</f>
        <v>1</v>
      </c>
      <c r="I1619" s="109">
        <f>IF(编辑!P1619="","",编辑!P1619)</f>
        <v>100</v>
      </c>
      <c r="J1619" s="109">
        <f>IF(编辑!Q1619="","",编辑!Q1619)</f>
        <v>3104</v>
      </c>
      <c r="K1619" s="109">
        <f>IF(编辑!S1619="","",编辑!S1619)</f>
        <v>1</v>
      </c>
      <c r="L1619" s="109">
        <f>IF(编辑!T1619="","",编辑!T1619)</f>
        <v>1</v>
      </c>
      <c r="M1619" s="109">
        <f>IF(编辑!U1619="","",编辑!U1619)</f>
        <v>100</v>
      </c>
      <c r="N1619" s="109">
        <f>IF(编辑!V1619="","",编辑!V1619)</f>
        <v>3404</v>
      </c>
      <c r="O1619" s="109">
        <f>IF(编辑!X1619="","",编辑!X1619)</f>
        <v>1</v>
      </c>
      <c r="P1619" s="109">
        <f>IF(编辑!Y1619="","",编辑!Y1619)</f>
        <v>1</v>
      </c>
      <c r="Q1619" s="109">
        <f>IF(编辑!Z1619="","",编辑!Z1619)</f>
        <v>100</v>
      </c>
      <c r="R1619" s="109" t="str">
        <f>IF(编辑!AA1619="","",编辑!AA1619)</f>
        <v/>
      </c>
      <c r="S1619" s="109" t="str">
        <f>IF(编辑!AC1619="","",编辑!AC1619)</f>
        <v/>
      </c>
      <c r="T1619" s="109" t="str">
        <f>IF(编辑!AD1619="","",编辑!AD1619)</f>
        <v/>
      </c>
      <c r="U1619" s="109" t="str">
        <f>IF(编辑!AE1619="","",编辑!AE1619)</f>
        <v/>
      </c>
      <c r="V1619" s="109" t="str">
        <f>IF(编辑!AF1619="","",编辑!AF1619)</f>
        <v/>
      </c>
      <c r="W1619" s="109" t="str">
        <f>IF(编辑!AH1619="","",编辑!AH1619)</f>
        <v/>
      </c>
      <c r="X1619" s="109" t="str">
        <f>IF(编辑!AI1619="","",编辑!AI1619)</f>
        <v/>
      </c>
      <c r="Y1619" s="109" t="str">
        <f>IF(编辑!AJ1619="","",编辑!AJ1619)</f>
        <v/>
      </c>
      <c r="Z1619" s="109" t="str">
        <f>IF(编辑!AK1619="","",编辑!AK1619)</f>
        <v/>
      </c>
      <c r="AA1619" s="109" t="str">
        <f>IF(编辑!AM1619="","",编辑!AM1619)</f>
        <v/>
      </c>
      <c r="AB1619" s="109" t="str">
        <f>IF(编辑!AN1619="","",编辑!AN1619)</f>
        <v/>
      </c>
      <c r="AC1619" s="111" t="str">
        <f>IF(编辑!AO1619="","",编辑!AO1619)</f>
        <v/>
      </c>
    </row>
    <row r="1620" spans="1:29">
      <c r="A1620" s="109">
        <f>IF(编辑!A1620="","",编辑!A1620)</f>
        <v>140887</v>
      </c>
      <c r="B1620" s="109" t="str">
        <f>IF(编辑!B1620="","",编辑!B1620)</f>
        <v>通缉任务</v>
      </c>
      <c r="C1620" s="109">
        <f>IF(编辑!I1620="","",编辑!I1620)</f>
        <v>860</v>
      </c>
      <c r="D1620" s="109">
        <f>IF(编辑!J1620="","",编辑!J1620)</f>
        <v>0</v>
      </c>
      <c r="E1620" s="109" t="str">
        <f>IF(编辑!K1620="","",编辑!K1620)</f>
        <v/>
      </c>
      <c r="F1620" s="109">
        <f>IF(编辑!L1620="","",编辑!L1620)</f>
        <v>3004</v>
      </c>
      <c r="G1620" s="109">
        <f>IF(编辑!N1620="","",编辑!N1620)</f>
        <v>1</v>
      </c>
      <c r="H1620" s="109">
        <f>IF(编辑!O1620="","",编辑!O1620)</f>
        <v>1</v>
      </c>
      <c r="I1620" s="109">
        <f>IF(编辑!P1620="","",编辑!P1620)</f>
        <v>100</v>
      </c>
      <c r="J1620" s="109">
        <f>IF(编辑!Q1620="","",编辑!Q1620)</f>
        <v>3104</v>
      </c>
      <c r="K1620" s="109">
        <f>IF(编辑!S1620="","",编辑!S1620)</f>
        <v>1</v>
      </c>
      <c r="L1620" s="109">
        <f>IF(编辑!T1620="","",编辑!T1620)</f>
        <v>1</v>
      </c>
      <c r="M1620" s="109">
        <f>IF(编辑!U1620="","",编辑!U1620)</f>
        <v>100</v>
      </c>
      <c r="N1620" s="109">
        <f>IF(编辑!V1620="","",编辑!V1620)</f>
        <v>3404</v>
      </c>
      <c r="O1620" s="109">
        <f>IF(编辑!X1620="","",编辑!X1620)</f>
        <v>1</v>
      </c>
      <c r="P1620" s="109">
        <f>IF(编辑!Y1620="","",编辑!Y1620)</f>
        <v>1</v>
      </c>
      <c r="Q1620" s="109">
        <f>IF(编辑!Z1620="","",编辑!Z1620)</f>
        <v>100</v>
      </c>
      <c r="R1620" s="109" t="str">
        <f>IF(编辑!AA1620="","",编辑!AA1620)</f>
        <v/>
      </c>
      <c r="S1620" s="109" t="str">
        <f>IF(编辑!AC1620="","",编辑!AC1620)</f>
        <v/>
      </c>
      <c r="T1620" s="109" t="str">
        <f>IF(编辑!AD1620="","",编辑!AD1620)</f>
        <v/>
      </c>
      <c r="U1620" s="109" t="str">
        <f>IF(编辑!AE1620="","",编辑!AE1620)</f>
        <v/>
      </c>
      <c r="V1620" s="109" t="str">
        <f>IF(编辑!AF1620="","",编辑!AF1620)</f>
        <v/>
      </c>
      <c r="W1620" s="109" t="str">
        <f>IF(编辑!AH1620="","",编辑!AH1620)</f>
        <v/>
      </c>
      <c r="X1620" s="109" t="str">
        <f>IF(编辑!AI1620="","",编辑!AI1620)</f>
        <v/>
      </c>
      <c r="Y1620" s="109" t="str">
        <f>IF(编辑!AJ1620="","",编辑!AJ1620)</f>
        <v/>
      </c>
      <c r="Z1620" s="109" t="str">
        <f>IF(编辑!AK1620="","",编辑!AK1620)</f>
        <v/>
      </c>
      <c r="AA1620" s="109" t="str">
        <f>IF(编辑!AM1620="","",编辑!AM1620)</f>
        <v/>
      </c>
      <c r="AB1620" s="109" t="str">
        <f>IF(编辑!AN1620="","",编辑!AN1620)</f>
        <v/>
      </c>
      <c r="AC1620" s="111" t="str">
        <f>IF(编辑!AO1620="","",编辑!AO1620)</f>
        <v/>
      </c>
    </row>
    <row r="1621" spans="1:29">
      <c r="A1621" s="109">
        <f>IF(编辑!A1621="","",编辑!A1621)</f>
        <v>140888</v>
      </c>
      <c r="B1621" s="109" t="str">
        <f>IF(编辑!B1621="","",编辑!B1621)</f>
        <v>通缉任务</v>
      </c>
      <c r="C1621" s="109">
        <f>IF(编辑!I1621="","",编辑!I1621)</f>
        <v>860</v>
      </c>
      <c r="D1621" s="109">
        <f>IF(编辑!J1621="","",编辑!J1621)</f>
        <v>0</v>
      </c>
      <c r="E1621" s="109" t="str">
        <f>IF(编辑!K1621="","",编辑!K1621)</f>
        <v/>
      </c>
      <c r="F1621" s="109">
        <f>IF(编辑!L1621="","",编辑!L1621)</f>
        <v>3004</v>
      </c>
      <c r="G1621" s="109">
        <f>IF(编辑!N1621="","",编辑!N1621)</f>
        <v>1</v>
      </c>
      <c r="H1621" s="109">
        <f>IF(编辑!O1621="","",编辑!O1621)</f>
        <v>1</v>
      </c>
      <c r="I1621" s="109">
        <f>IF(编辑!P1621="","",编辑!P1621)</f>
        <v>100</v>
      </c>
      <c r="J1621" s="109">
        <f>IF(编辑!Q1621="","",编辑!Q1621)</f>
        <v>3104</v>
      </c>
      <c r="K1621" s="109">
        <f>IF(编辑!S1621="","",编辑!S1621)</f>
        <v>1</v>
      </c>
      <c r="L1621" s="109">
        <f>IF(编辑!T1621="","",编辑!T1621)</f>
        <v>1</v>
      </c>
      <c r="M1621" s="109">
        <f>IF(编辑!U1621="","",编辑!U1621)</f>
        <v>100</v>
      </c>
      <c r="N1621" s="109">
        <f>IF(编辑!V1621="","",编辑!V1621)</f>
        <v>3404</v>
      </c>
      <c r="O1621" s="109">
        <f>IF(编辑!X1621="","",编辑!X1621)</f>
        <v>1</v>
      </c>
      <c r="P1621" s="109">
        <f>IF(编辑!Y1621="","",编辑!Y1621)</f>
        <v>1</v>
      </c>
      <c r="Q1621" s="109">
        <f>IF(编辑!Z1621="","",编辑!Z1621)</f>
        <v>100</v>
      </c>
      <c r="R1621" s="109" t="str">
        <f>IF(编辑!AA1621="","",编辑!AA1621)</f>
        <v/>
      </c>
      <c r="S1621" s="109" t="str">
        <f>IF(编辑!AC1621="","",编辑!AC1621)</f>
        <v/>
      </c>
      <c r="T1621" s="109" t="str">
        <f>IF(编辑!AD1621="","",编辑!AD1621)</f>
        <v/>
      </c>
      <c r="U1621" s="109" t="str">
        <f>IF(编辑!AE1621="","",编辑!AE1621)</f>
        <v/>
      </c>
      <c r="V1621" s="109" t="str">
        <f>IF(编辑!AF1621="","",编辑!AF1621)</f>
        <v/>
      </c>
      <c r="W1621" s="109" t="str">
        <f>IF(编辑!AH1621="","",编辑!AH1621)</f>
        <v/>
      </c>
      <c r="X1621" s="109" t="str">
        <f>IF(编辑!AI1621="","",编辑!AI1621)</f>
        <v/>
      </c>
      <c r="Y1621" s="109" t="str">
        <f>IF(编辑!AJ1621="","",编辑!AJ1621)</f>
        <v/>
      </c>
      <c r="Z1621" s="109" t="str">
        <f>IF(编辑!AK1621="","",编辑!AK1621)</f>
        <v/>
      </c>
      <c r="AA1621" s="109" t="str">
        <f>IF(编辑!AM1621="","",编辑!AM1621)</f>
        <v/>
      </c>
      <c r="AB1621" s="109" t="str">
        <f>IF(编辑!AN1621="","",编辑!AN1621)</f>
        <v/>
      </c>
      <c r="AC1621" s="111" t="str">
        <f>IF(编辑!AO1621="","",编辑!AO1621)</f>
        <v/>
      </c>
    </row>
    <row r="1622" spans="1:29">
      <c r="A1622" s="109">
        <f>IF(编辑!A1622="","",编辑!A1622)</f>
        <v>140889</v>
      </c>
      <c r="B1622" s="109" t="str">
        <f>IF(编辑!B1622="","",编辑!B1622)</f>
        <v>通缉任务</v>
      </c>
      <c r="C1622" s="109">
        <f>IF(编辑!I1622="","",编辑!I1622)</f>
        <v>860</v>
      </c>
      <c r="D1622" s="109">
        <f>IF(编辑!J1622="","",编辑!J1622)</f>
        <v>0</v>
      </c>
      <c r="E1622" s="109" t="str">
        <f>IF(编辑!K1622="","",编辑!K1622)</f>
        <v/>
      </c>
      <c r="F1622" s="109">
        <f>IF(编辑!L1622="","",编辑!L1622)</f>
        <v>3004</v>
      </c>
      <c r="G1622" s="109">
        <f>IF(编辑!N1622="","",编辑!N1622)</f>
        <v>1</v>
      </c>
      <c r="H1622" s="109">
        <f>IF(编辑!O1622="","",编辑!O1622)</f>
        <v>1</v>
      </c>
      <c r="I1622" s="109">
        <f>IF(编辑!P1622="","",编辑!P1622)</f>
        <v>100</v>
      </c>
      <c r="J1622" s="109">
        <f>IF(编辑!Q1622="","",编辑!Q1622)</f>
        <v>3104</v>
      </c>
      <c r="K1622" s="109">
        <f>IF(编辑!S1622="","",编辑!S1622)</f>
        <v>1</v>
      </c>
      <c r="L1622" s="109">
        <f>IF(编辑!T1622="","",编辑!T1622)</f>
        <v>1</v>
      </c>
      <c r="M1622" s="109">
        <f>IF(编辑!U1622="","",编辑!U1622)</f>
        <v>100</v>
      </c>
      <c r="N1622" s="109">
        <f>IF(编辑!V1622="","",编辑!V1622)</f>
        <v>3404</v>
      </c>
      <c r="O1622" s="109">
        <f>IF(编辑!X1622="","",编辑!X1622)</f>
        <v>1</v>
      </c>
      <c r="P1622" s="109">
        <f>IF(编辑!Y1622="","",编辑!Y1622)</f>
        <v>1</v>
      </c>
      <c r="Q1622" s="109">
        <f>IF(编辑!Z1622="","",编辑!Z1622)</f>
        <v>100</v>
      </c>
      <c r="R1622" s="109" t="str">
        <f>IF(编辑!AA1622="","",编辑!AA1622)</f>
        <v/>
      </c>
      <c r="S1622" s="109" t="str">
        <f>IF(编辑!AC1622="","",编辑!AC1622)</f>
        <v/>
      </c>
      <c r="T1622" s="109" t="str">
        <f>IF(编辑!AD1622="","",编辑!AD1622)</f>
        <v/>
      </c>
      <c r="U1622" s="109" t="str">
        <f>IF(编辑!AE1622="","",编辑!AE1622)</f>
        <v/>
      </c>
      <c r="V1622" s="109" t="str">
        <f>IF(编辑!AF1622="","",编辑!AF1622)</f>
        <v/>
      </c>
      <c r="W1622" s="109" t="str">
        <f>IF(编辑!AH1622="","",编辑!AH1622)</f>
        <v/>
      </c>
      <c r="X1622" s="109" t="str">
        <f>IF(编辑!AI1622="","",编辑!AI1622)</f>
        <v/>
      </c>
      <c r="Y1622" s="109" t="str">
        <f>IF(编辑!AJ1622="","",编辑!AJ1622)</f>
        <v/>
      </c>
      <c r="Z1622" s="109" t="str">
        <f>IF(编辑!AK1622="","",编辑!AK1622)</f>
        <v/>
      </c>
      <c r="AA1622" s="109" t="str">
        <f>IF(编辑!AM1622="","",编辑!AM1622)</f>
        <v/>
      </c>
      <c r="AB1622" s="109" t="str">
        <f>IF(编辑!AN1622="","",编辑!AN1622)</f>
        <v/>
      </c>
      <c r="AC1622" s="111" t="str">
        <f>IF(编辑!AO1622="","",编辑!AO1622)</f>
        <v/>
      </c>
    </row>
    <row r="1623" spans="1:29">
      <c r="A1623" s="109">
        <f>IF(编辑!A1623="","",编辑!A1623)</f>
        <v>140890</v>
      </c>
      <c r="B1623" s="109" t="str">
        <f>IF(编辑!B1623="","",编辑!B1623)</f>
        <v>通缉任务</v>
      </c>
      <c r="C1623" s="109">
        <f>IF(编辑!I1623="","",编辑!I1623)</f>
        <v>860</v>
      </c>
      <c r="D1623" s="109">
        <f>IF(编辑!J1623="","",编辑!J1623)</f>
        <v>0</v>
      </c>
      <c r="E1623" s="109" t="str">
        <f>IF(编辑!K1623="","",编辑!K1623)</f>
        <v/>
      </c>
      <c r="F1623" s="109">
        <f>IF(编辑!L1623="","",编辑!L1623)</f>
        <v>3004</v>
      </c>
      <c r="G1623" s="109">
        <f>IF(编辑!N1623="","",编辑!N1623)</f>
        <v>1</v>
      </c>
      <c r="H1623" s="109">
        <f>IF(编辑!O1623="","",编辑!O1623)</f>
        <v>1</v>
      </c>
      <c r="I1623" s="109">
        <f>IF(编辑!P1623="","",编辑!P1623)</f>
        <v>100</v>
      </c>
      <c r="J1623" s="109">
        <f>IF(编辑!Q1623="","",编辑!Q1623)</f>
        <v>3104</v>
      </c>
      <c r="K1623" s="109">
        <f>IF(编辑!S1623="","",编辑!S1623)</f>
        <v>1</v>
      </c>
      <c r="L1623" s="109">
        <f>IF(编辑!T1623="","",编辑!T1623)</f>
        <v>1</v>
      </c>
      <c r="M1623" s="109">
        <f>IF(编辑!U1623="","",编辑!U1623)</f>
        <v>100</v>
      </c>
      <c r="N1623" s="109">
        <f>IF(编辑!V1623="","",编辑!V1623)</f>
        <v>3404</v>
      </c>
      <c r="O1623" s="109">
        <f>IF(编辑!X1623="","",编辑!X1623)</f>
        <v>1</v>
      </c>
      <c r="P1623" s="109">
        <f>IF(编辑!Y1623="","",编辑!Y1623)</f>
        <v>1</v>
      </c>
      <c r="Q1623" s="109">
        <f>IF(编辑!Z1623="","",编辑!Z1623)</f>
        <v>100</v>
      </c>
      <c r="R1623" s="109" t="str">
        <f>IF(编辑!AA1623="","",编辑!AA1623)</f>
        <v/>
      </c>
      <c r="S1623" s="109" t="str">
        <f>IF(编辑!AC1623="","",编辑!AC1623)</f>
        <v/>
      </c>
      <c r="T1623" s="109" t="str">
        <f>IF(编辑!AD1623="","",编辑!AD1623)</f>
        <v/>
      </c>
      <c r="U1623" s="109" t="str">
        <f>IF(编辑!AE1623="","",编辑!AE1623)</f>
        <v/>
      </c>
      <c r="V1623" s="109" t="str">
        <f>IF(编辑!AF1623="","",编辑!AF1623)</f>
        <v/>
      </c>
      <c r="W1623" s="109" t="str">
        <f>IF(编辑!AH1623="","",编辑!AH1623)</f>
        <v/>
      </c>
      <c r="X1623" s="109" t="str">
        <f>IF(编辑!AI1623="","",编辑!AI1623)</f>
        <v/>
      </c>
      <c r="Y1623" s="109" t="str">
        <f>IF(编辑!AJ1623="","",编辑!AJ1623)</f>
        <v/>
      </c>
      <c r="Z1623" s="109" t="str">
        <f>IF(编辑!AK1623="","",编辑!AK1623)</f>
        <v/>
      </c>
      <c r="AA1623" s="109" t="str">
        <f>IF(编辑!AM1623="","",编辑!AM1623)</f>
        <v/>
      </c>
      <c r="AB1623" s="109" t="str">
        <f>IF(编辑!AN1623="","",编辑!AN1623)</f>
        <v/>
      </c>
      <c r="AC1623" s="111" t="str">
        <f>IF(编辑!AO1623="","",编辑!AO1623)</f>
        <v/>
      </c>
    </row>
    <row r="1624" spans="1:29">
      <c r="A1624" s="109">
        <f>IF(编辑!A1624="","",编辑!A1624)</f>
        <v>140891</v>
      </c>
      <c r="B1624" s="109" t="str">
        <f>IF(编辑!B1624="","",编辑!B1624)</f>
        <v>通缉任务</v>
      </c>
      <c r="C1624" s="109">
        <f>IF(编辑!I1624="","",编辑!I1624)</f>
        <v>860</v>
      </c>
      <c r="D1624" s="109">
        <f>IF(编辑!J1624="","",编辑!J1624)</f>
        <v>0</v>
      </c>
      <c r="E1624" s="109" t="str">
        <f>IF(编辑!K1624="","",编辑!K1624)</f>
        <v/>
      </c>
      <c r="F1624" s="109">
        <f>IF(编辑!L1624="","",编辑!L1624)</f>
        <v>3004</v>
      </c>
      <c r="G1624" s="109">
        <f>IF(编辑!N1624="","",编辑!N1624)</f>
        <v>1</v>
      </c>
      <c r="H1624" s="109">
        <f>IF(编辑!O1624="","",编辑!O1624)</f>
        <v>1</v>
      </c>
      <c r="I1624" s="109">
        <f>IF(编辑!P1624="","",编辑!P1624)</f>
        <v>100</v>
      </c>
      <c r="J1624" s="109">
        <f>IF(编辑!Q1624="","",编辑!Q1624)</f>
        <v>3104</v>
      </c>
      <c r="K1624" s="109">
        <f>IF(编辑!S1624="","",编辑!S1624)</f>
        <v>1</v>
      </c>
      <c r="L1624" s="109">
        <f>IF(编辑!T1624="","",编辑!T1624)</f>
        <v>1</v>
      </c>
      <c r="M1624" s="109">
        <f>IF(编辑!U1624="","",编辑!U1624)</f>
        <v>100</v>
      </c>
      <c r="N1624" s="109">
        <f>IF(编辑!V1624="","",编辑!V1624)</f>
        <v>3404</v>
      </c>
      <c r="O1624" s="109">
        <f>IF(编辑!X1624="","",编辑!X1624)</f>
        <v>1</v>
      </c>
      <c r="P1624" s="109">
        <f>IF(编辑!Y1624="","",编辑!Y1624)</f>
        <v>1</v>
      </c>
      <c r="Q1624" s="109">
        <f>IF(编辑!Z1624="","",编辑!Z1624)</f>
        <v>100</v>
      </c>
      <c r="R1624" s="109" t="str">
        <f>IF(编辑!AA1624="","",编辑!AA1624)</f>
        <v/>
      </c>
      <c r="S1624" s="109" t="str">
        <f>IF(编辑!AC1624="","",编辑!AC1624)</f>
        <v/>
      </c>
      <c r="T1624" s="109" t="str">
        <f>IF(编辑!AD1624="","",编辑!AD1624)</f>
        <v/>
      </c>
      <c r="U1624" s="109" t="str">
        <f>IF(编辑!AE1624="","",编辑!AE1624)</f>
        <v/>
      </c>
      <c r="V1624" s="109" t="str">
        <f>IF(编辑!AF1624="","",编辑!AF1624)</f>
        <v/>
      </c>
      <c r="W1624" s="109" t="str">
        <f>IF(编辑!AH1624="","",编辑!AH1624)</f>
        <v/>
      </c>
      <c r="X1624" s="109" t="str">
        <f>IF(编辑!AI1624="","",编辑!AI1624)</f>
        <v/>
      </c>
      <c r="Y1624" s="109" t="str">
        <f>IF(编辑!AJ1624="","",编辑!AJ1624)</f>
        <v/>
      </c>
      <c r="Z1624" s="109" t="str">
        <f>IF(编辑!AK1624="","",编辑!AK1624)</f>
        <v/>
      </c>
      <c r="AA1624" s="109" t="str">
        <f>IF(编辑!AM1624="","",编辑!AM1624)</f>
        <v/>
      </c>
      <c r="AB1624" s="109" t="str">
        <f>IF(编辑!AN1624="","",编辑!AN1624)</f>
        <v/>
      </c>
      <c r="AC1624" s="111" t="str">
        <f>IF(编辑!AO1624="","",编辑!AO1624)</f>
        <v/>
      </c>
    </row>
    <row r="1625" spans="1:29">
      <c r="A1625" s="109">
        <f>IF(编辑!A1625="","",编辑!A1625)</f>
        <v>140892</v>
      </c>
      <c r="B1625" s="109" t="str">
        <f>IF(编辑!B1625="","",编辑!B1625)</f>
        <v>通缉任务</v>
      </c>
      <c r="C1625" s="109">
        <f>IF(编辑!I1625="","",编辑!I1625)</f>
        <v>860</v>
      </c>
      <c r="D1625" s="109">
        <f>IF(编辑!J1625="","",编辑!J1625)</f>
        <v>0</v>
      </c>
      <c r="E1625" s="109" t="str">
        <f>IF(编辑!K1625="","",编辑!K1625)</f>
        <v/>
      </c>
      <c r="F1625" s="109">
        <f>IF(编辑!L1625="","",编辑!L1625)</f>
        <v>3004</v>
      </c>
      <c r="G1625" s="109">
        <f>IF(编辑!N1625="","",编辑!N1625)</f>
        <v>1</v>
      </c>
      <c r="H1625" s="109">
        <f>IF(编辑!O1625="","",编辑!O1625)</f>
        <v>1</v>
      </c>
      <c r="I1625" s="109">
        <f>IF(编辑!P1625="","",编辑!P1625)</f>
        <v>100</v>
      </c>
      <c r="J1625" s="109">
        <f>IF(编辑!Q1625="","",编辑!Q1625)</f>
        <v>3104</v>
      </c>
      <c r="K1625" s="109">
        <f>IF(编辑!S1625="","",编辑!S1625)</f>
        <v>1</v>
      </c>
      <c r="L1625" s="109">
        <f>IF(编辑!T1625="","",编辑!T1625)</f>
        <v>1</v>
      </c>
      <c r="M1625" s="109">
        <f>IF(编辑!U1625="","",编辑!U1625)</f>
        <v>100</v>
      </c>
      <c r="N1625" s="109">
        <f>IF(编辑!V1625="","",编辑!V1625)</f>
        <v>3404</v>
      </c>
      <c r="O1625" s="109">
        <f>IF(编辑!X1625="","",编辑!X1625)</f>
        <v>1</v>
      </c>
      <c r="P1625" s="109">
        <f>IF(编辑!Y1625="","",编辑!Y1625)</f>
        <v>1</v>
      </c>
      <c r="Q1625" s="109">
        <f>IF(编辑!Z1625="","",编辑!Z1625)</f>
        <v>100</v>
      </c>
      <c r="R1625" s="109" t="str">
        <f>IF(编辑!AA1625="","",编辑!AA1625)</f>
        <v/>
      </c>
      <c r="S1625" s="109" t="str">
        <f>IF(编辑!AC1625="","",编辑!AC1625)</f>
        <v/>
      </c>
      <c r="T1625" s="109" t="str">
        <f>IF(编辑!AD1625="","",编辑!AD1625)</f>
        <v/>
      </c>
      <c r="U1625" s="109" t="str">
        <f>IF(编辑!AE1625="","",编辑!AE1625)</f>
        <v/>
      </c>
      <c r="V1625" s="109" t="str">
        <f>IF(编辑!AF1625="","",编辑!AF1625)</f>
        <v/>
      </c>
      <c r="W1625" s="109" t="str">
        <f>IF(编辑!AH1625="","",编辑!AH1625)</f>
        <v/>
      </c>
      <c r="X1625" s="109" t="str">
        <f>IF(编辑!AI1625="","",编辑!AI1625)</f>
        <v/>
      </c>
      <c r="Y1625" s="109" t="str">
        <f>IF(编辑!AJ1625="","",编辑!AJ1625)</f>
        <v/>
      </c>
      <c r="Z1625" s="109" t="str">
        <f>IF(编辑!AK1625="","",编辑!AK1625)</f>
        <v/>
      </c>
      <c r="AA1625" s="109" t="str">
        <f>IF(编辑!AM1625="","",编辑!AM1625)</f>
        <v/>
      </c>
      <c r="AB1625" s="109" t="str">
        <f>IF(编辑!AN1625="","",编辑!AN1625)</f>
        <v/>
      </c>
      <c r="AC1625" s="111" t="str">
        <f>IF(编辑!AO1625="","",编辑!AO1625)</f>
        <v/>
      </c>
    </row>
    <row r="1626" spans="1:29">
      <c r="A1626" s="109">
        <f>IF(编辑!A1626="","",编辑!A1626)</f>
        <v>140893</v>
      </c>
      <c r="B1626" s="109" t="str">
        <f>IF(编辑!B1626="","",编辑!B1626)</f>
        <v>通缉任务</v>
      </c>
      <c r="C1626" s="109">
        <f>IF(编辑!I1626="","",编辑!I1626)</f>
        <v>860</v>
      </c>
      <c r="D1626" s="109">
        <f>IF(编辑!J1626="","",编辑!J1626)</f>
        <v>0</v>
      </c>
      <c r="E1626" s="109" t="str">
        <f>IF(编辑!K1626="","",编辑!K1626)</f>
        <v/>
      </c>
      <c r="F1626" s="109">
        <f>IF(编辑!L1626="","",编辑!L1626)</f>
        <v>3004</v>
      </c>
      <c r="G1626" s="109">
        <f>IF(编辑!N1626="","",编辑!N1626)</f>
        <v>1</v>
      </c>
      <c r="H1626" s="109">
        <f>IF(编辑!O1626="","",编辑!O1626)</f>
        <v>1</v>
      </c>
      <c r="I1626" s="109">
        <f>IF(编辑!P1626="","",编辑!P1626)</f>
        <v>100</v>
      </c>
      <c r="J1626" s="109">
        <f>IF(编辑!Q1626="","",编辑!Q1626)</f>
        <v>3104</v>
      </c>
      <c r="K1626" s="109">
        <f>IF(编辑!S1626="","",编辑!S1626)</f>
        <v>1</v>
      </c>
      <c r="L1626" s="109">
        <f>IF(编辑!T1626="","",编辑!T1626)</f>
        <v>1</v>
      </c>
      <c r="M1626" s="109">
        <f>IF(编辑!U1626="","",编辑!U1626)</f>
        <v>100</v>
      </c>
      <c r="N1626" s="109">
        <f>IF(编辑!V1626="","",编辑!V1626)</f>
        <v>3404</v>
      </c>
      <c r="O1626" s="109">
        <f>IF(编辑!X1626="","",编辑!X1626)</f>
        <v>1</v>
      </c>
      <c r="P1626" s="109">
        <f>IF(编辑!Y1626="","",编辑!Y1626)</f>
        <v>1</v>
      </c>
      <c r="Q1626" s="109">
        <f>IF(编辑!Z1626="","",编辑!Z1626)</f>
        <v>100</v>
      </c>
      <c r="R1626" s="109" t="str">
        <f>IF(编辑!AA1626="","",编辑!AA1626)</f>
        <v/>
      </c>
      <c r="S1626" s="109" t="str">
        <f>IF(编辑!AC1626="","",编辑!AC1626)</f>
        <v/>
      </c>
      <c r="T1626" s="109" t="str">
        <f>IF(编辑!AD1626="","",编辑!AD1626)</f>
        <v/>
      </c>
      <c r="U1626" s="109" t="str">
        <f>IF(编辑!AE1626="","",编辑!AE1626)</f>
        <v/>
      </c>
      <c r="V1626" s="109" t="str">
        <f>IF(编辑!AF1626="","",编辑!AF1626)</f>
        <v/>
      </c>
      <c r="W1626" s="109" t="str">
        <f>IF(编辑!AH1626="","",编辑!AH1626)</f>
        <v/>
      </c>
      <c r="X1626" s="109" t="str">
        <f>IF(编辑!AI1626="","",编辑!AI1626)</f>
        <v/>
      </c>
      <c r="Y1626" s="109" t="str">
        <f>IF(编辑!AJ1626="","",编辑!AJ1626)</f>
        <v/>
      </c>
      <c r="Z1626" s="109" t="str">
        <f>IF(编辑!AK1626="","",编辑!AK1626)</f>
        <v/>
      </c>
      <c r="AA1626" s="109" t="str">
        <f>IF(编辑!AM1626="","",编辑!AM1626)</f>
        <v/>
      </c>
      <c r="AB1626" s="109" t="str">
        <f>IF(编辑!AN1626="","",编辑!AN1626)</f>
        <v/>
      </c>
      <c r="AC1626" s="111" t="str">
        <f>IF(编辑!AO1626="","",编辑!AO1626)</f>
        <v/>
      </c>
    </row>
    <row r="1627" spans="1:29">
      <c r="A1627" s="109">
        <f>IF(编辑!A1627="","",编辑!A1627)</f>
        <v>140894</v>
      </c>
      <c r="B1627" s="109" t="str">
        <f>IF(编辑!B1627="","",编辑!B1627)</f>
        <v>通缉任务</v>
      </c>
      <c r="C1627" s="109">
        <f>IF(编辑!I1627="","",编辑!I1627)</f>
        <v>860</v>
      </c>
      <c r="D1627" s="109">
        <f>IF(编辑!J1627="","",编辑!J1627)</f>
        <v>0</v>
      </c>
      <c r="E1627" s="109" t="str">
        <f>IF(编辑!K1627="","",编辑!K1627)</f>
        <v/>
      </c>
      <c r="F1627" s="109">
        <f>IF(编辑!L1627="","",编辑!L1627)</f>
        <v>3004</v>
      </c>
      <c r="G1627" s="109">
        <f>IF(编辑!N1627="","",编辑!N1627)</f>
        <v>1</v>
      </c>
      <c r="H1627" s="109">
        <f>IF(编辑!O1627="","",编辑!O1627)</f>
        <v>1</v>
      </c>
      <c r="I1627" s="109">
        <f>IF(编辑!P1627="","",编辑!P1627)</f>
        <v>100</v>
      </c>
      <c r="J1627" s="109">
        <f>IF(编辑!Q1627="","",编辑!Q1627)</f>
        <v>3104</v>
      </c>
      <c r="K1627" s="109">
        <f>IF(编辑!S1627="","",编辑!S1627)</f>
        <v>1</v>
      </c>
      <c r="L1627" s="109">
        <f>IF(编辑!T1627="","",编辑!T1627)</f>
        <v>1</v>
      </c>
      <c r="M1627" s="109">
        <f>IF(编辑!U1627="","",编辑!U1627)</f>
        <v>100</v>
      </c>
      <c r="N1627" s="109">
        <f>IF(编辑!V1627="","",编辑!V1627)</f>
        <v>3404</v>
      </c>
      <c r="O1627" s="109">
        <f>IF(编辑!X1627="","",编辑!X1627)</f>
        <v>1</v>
      </c>
      <c r="P1627" s="109">
        <f>IF(编辑!Y1627="","",编辑!Y1627)</f>
        <v>1</v>
      </c>
      <c r="Q1627" s="109">
        <f>IF(编辑!Z1627="","",编辑!Z1627)</f>
        <v>100</v>
      </c>
      <c r="R1627" s="109" t="str">
        <f>IF(编辑!AA1627="","",编辑!AA1627)</f>
        <v/>
      </c>
      <c r="S1627" s="109" t="str">
        <f>IF(编辑!AC1627="","",编辑!AC1627)</f>
        <v/>
      </c>
      <c r="T1627" s="109" t="str">
        <f>IF(编辑!AD1627="","",编辑!AD1627)</f>
        <v/>
      </c>
      <c r="U1627" s="109" t="str">
        <f>IF(编辑!AE1627="","",编辑!AE1627)</f>
        <v/>
      </c>
      <c r="V1627" s="109" t="str">
        <f>IF(编辑!AF1627="","",编辑!AF1627)</f>
        <v/>
      </c>
      <c r="W1627" s="109" t="str">
        <f>IF(编辑!AH1627="","",编辑!AH1627)</f>
        <v/>
      </c>
      <c r="X1627" s="109" t="str">
        <f>IF(编辑!AI1627="","",编辑!AI1627)</f>
        <v/>
      </c>
      <c r="Y1627" s="109" t="str">
        <f>IF(编辑!AJ1627="","",编辑!AJ1627)</f>
        <v/>
      </c>
      <c r="Z1627" s="109" t="str">
        <f>IF(编辑!AK1627="","",编辑!AK1627)</f>
        <v/>
      </c>
      <c r="AA1627" s="109" t="str">
        <f>IF(编辑!AM1627="","",编辑!AM1627)</f>
        <v/>
      </c>
      <c r="AB1627" s="109" t="str">
        <f>IF(编辑!AN1627="","",编辑!AN1627)</f>
        <v/>
      </c>
      <c r="AC1627" s="111" t="str">
        <f>IF(编辑!AO1627="","",编辑!AO1627)</f>
        <v/>
      </c>
    </row>
    <row r="1628" spans="1:29">
      <c r="A1628" s="109">
        <f>IF(编辑!A1628="","",编辑!A1628)</f>
        <v>140895</v>
      </c>
      <c r="B1628" s="109" t="str">
        <f>IF(编辑!B1628="","",编辑!B1628)</f>
        <v>通缉任务</v>
      </c>
      <c r="C1628" s="109">
        <f>IF(编辑!I1628="","",编辑!I1628)</f>
        <v>860</v>
      </c>
      <c r="D1628" s="109">
        <f>IF(编辑!J1628="","",编辑!J1628)</f>
        <v>0</v>
      </c>
      <c r="E1628" s="109" t="str">
        <f>IF(编辑!K1628="","",编辑!K1628)</f>
        <v/>
      </c>
      <c r="F1628" s="109">
        <f>IF(编辑!L1628="","",编辑!L1628)</f>
        <v>3004</v>
      </c>
      <c r="G1628" s="109">
        <f>IF(编辑!N1628="","",编辑!N1628)</f>
        <v>1</v>
      </c>
      <c r="H1628" s="109">
        <f>IF(编辑!O1628="","",编辑!O1628)</f>
        <v>1</v>
      </c>
      <c r="I1628" s="109">
        <f>IF(编辑!P1628="","",编辑!P1628)</f>
        <v>100</v>
      </c>
      <c r="J1628" s="109">
        <f>IF(编辑!Q1628="","",编辑!Q1628)</f>
        <v>3104</v>
      </c>
      <c r="K1628" s="109">
        <f>IF(编辑!S1628="","",编辑!S1628)</f>
        <v>1</v>
      </c>
      <c r="L1628" s="109">
        <f>IF(编辑!T1628="","",编辑!T1628)</f>
        <v>1</v>
      </c>
      <c r="M1628" s="109">
        <f>IF(编辑!U1628="","",编辑!U1628)</f>
        <v>100</v>
      </c>
      <c r="N1628" s="109">
        <f>IF(编辑!V1628="","",编辑!V1628)</f>
        <v>3404</v>
      </c>
      <c r="O1628" s="109">
        <f>IF(编辑!X1628="","",编辑!X1628)</f>
        <v>1</v>
      </c>
      <c r="P1628" s="109">
        <f>IF(编辑!Y1628="","",编辑!Y1628)</f>
        <v>1</v>
      </c>
      <c r="Q1628" s="109">
        <f>IF(编辑!Z1628="","",编辑!Z1628)</f>
        <v>100</v>
      </c>
      <c r="R1628" s="109" t="str">
        <f>IF(编辑!AA1628="","",编辑!AA1628)</f>
        <v/>
      </c>
      <c r="S1628" s="109" t="str">
        <f>IF(编辑!AC1628="","",编辑!AC1628)</f>
        <v/>
      </c>
      <c r="T1628" s="109" t="str">
        <f>IF(编辑!AD1628="","",编辑!AD1628)</f>
        <v/>
      </c>
      <c r="U1628" s="109" t="str">
        <f>IF(编辑!AE1628="","",编辑!AE1628)</f>
        <v/>
      </c>
      <c r="V1628" s="109" t="str">
        <f>IF(编辑!AF1628="","",编辑!AF1628)</f>
        <v/>
      </c>
      <c r="W1628" s="109" t="str">
        <f>IF(编辑!AH1628="","",编辑!AH1628)</f>
        <v/>
      </c>
      <c r="X1628" s="109" t="str">
        <f>IF(编辑!AI1628="","",编辑!AI1628)</f>
        <v/>
      </c>
      <c r="Y1628" s="109" t="str">
        <f>IF(编辑!AJ1628="","",编辑!AJ1628)</f>
        <v/>
      </c>
      <c r="Z1628" s="109" t="str">
        <f>IF(编辑!AK1628="","",编辑!AK1628)</f>
        <v/>
      </c>
      <c r="AA1628" s="109" t="str">
        <f>IF(编辑!AM1628="","",编辑!AM1628)</f>
        <v/>
      </c>
      <c r="AB1628" s="109" t="str">
        <f>IF(编辑!AN1628="","",编辑!AN1628)</f>
        <v/>
      </c>
      <c r="AC1628" s="111" t="str">
        <f>IF(编辑!AO1628="","",编辑!AO1628)</f>
        <v/>
      </c>
    </row>
    <row r="1629" spans="1:29">
      <c r="A1629" s="109">
        <f>IF(编辑!A1629="","",编辑!A1629)</f>
        <v>140896</v>
      </c>
      <c r="B1629" s="109" t="str">
        <f>IF(编辑!B1629="","",编辑!B1629)</f>
        <v>通缉任务</v>
      </c>
      <c r="C1629" s="109">
        <f>IF(编辑!I1629="","",编辑!I1629)</f>
        <v>860</v>
      </c>
      <c r="D1629" s="109">
        <f>IF(编辑!J1629="","",编辑!J1629)</f>
        <v>0</v>
      </c>
      <c r="E1629" s="109" t="str">
        <f>IF(编辑!K1629="","",编辑!K1629)</f>
        <v/>
      </c>
      <c r="F1629" s="109">
        <f>IF(编辑!L1629="","",编辑!L1629)</f>
        <v>3004</v>
      </c>
      <c r="G1629" s="109">
        <f>IF(编辑!N1629="","",编辑!N1629)</f>
        <v>1</v>
      </c>
      <c r="H1629" s="109">
        <f>IF(编辑!O1629="","",编辑!O1629)</f>
        <v>1</v>
      </c>
      <c r="I1629" s="109">
        <f>IF(编辑!P1629="","",编辑!P1629)</f>
        <v>100</v>
      </c>
      <c r="J1629" s="109">
        <f>IF(编辑!Q1629="","",编辑!Q1629)</f>
        <v>3104</v>
      </c>
      <c r="K1629" s="109">
        <f>IF(编辑!S1629="","",编辑!S1629)</f>
        <v>1</v>
      </c>
      <c r="L1629" s="109">
        <f>IF(编辑!T1629="","",编辑!T1629)</f>
        <v>1</v>
      </c>
      <c r="M1629" s="109">
        <f>IF(编辑!U1629="","",编辑!U1629)</f>
        <v>100</v>
      </c>
      <c r="N1629" s="109">
        <f>IF(编辑!V1629="","",编辑!V1629)</f>
        <v>3404</v>
      </c>
      <c r="O1629" s="109">
        <f>IF(编辑!X1629="","",编辑!X1629)</f>
        <v>1</v>
      </c>
      <c r="P1629" s="109">
        <f>IF(编辑!Y1629="","",编辑!Y1629)</f>
        <v>1</v>
      </c>
      <c r="Q1629" s="109">
        <f>IF(编辑!Z1629="","",编辑!Z1629)</f>
        <v>100</v>
      </c>
      <c r="R1629" s="109" t="str">
        <f>IF(编辑!AA1629="","",编辑!AA1629)</f>
        <v/>
      </c>
      <c r="S1629" s="109" t="str">
        <f>IF(编辑!AC1629="","",编辑!AC1629)</f>
        <v/>
      </c>
      <c r="T1629" s="109" t="str">
        <f>IF(编辑!AD1629="","",编辑!AD1629)</f>
        <v/>
      </c>
      <c r="U1629" s="109" t="str">
        <f>IF(编辑!AE1629="","",编辑!AE1629)</f>
        <v/>
      </c>
      <c r="V1629" s="109" t="str">
        <f>IF(编辑!AF1629="","",编辑!AF1629)</f>
        <v/>
      </c>
      <c r="W1629" s="109" t="str">
        <f>IF(编辑!AH1629="","",编辑!AH1629)</f>
        <v/>
      </c>
      <c r="X1629" s="109" t="str">
        <f>IF(编辑!AI1629="","",编辑!AI1629)</f>
        <v/>
      </c>
      <c r="Y1629" s="109" t="str">
        <f>IF(编辑!AJ1629="","",编辑!AJ1629)</f>
        <v/>
      </c>
      <c r="Z1629" s="109" t="str">
        <f>IF(编辑!AK1629="","",编辑!AK1629)</f>
        <v/>
      </c>
      <c r="AA1629" s="109" t="str">
        <f>IF(编辑!AM1629="","",编辑!AM1629)</f>
        <v/>
      </c>
      <c r="AB1629" s="109" t="str">
        <f>IF(编辑!AN1629="","",编辑!AN1629)</f>
        <v/>
      </c>
      <c r="AC1629" s="111" t="str">
        <f>IF(编辑!AO1629="","",编辑!AO1629)</f>
        <v/>
      </c>
    </row>
    <row r="1630" spans="1:29">
      <c r="A1630" s="109">
        <f>IF(编辑!A1630="","",编辑!A1630)</f>
        <v>140897</v>
      </c>
      <c r="B1630" s="109" t="str">
        <f>IF(编辑!B1630="","",编辑!B1630)</f>
        <v>通缉任务</v>
      </c>
      <c r="C1630" s="109">
        <f>IF(编辑!I1630="","",编辑!I1630)</f>
        <v>860</v>
      </c>
      <c r="D1630" s="109">
        <f>IF(编辑!J1630="","",编辑!J1630)</f>
        <v>0</v>
      </c>
      <c r="E1630" s="109" t="str">
        <f>IF(编辑!K1630="","",编辑!K1630)</f>
        <v/>
      </c>
      <c r="F1630" s="109">
        <f>IF(编辑!L1630="","",编辑!L1630)</f>
        <v>3004</v>
      </c>
      <c r="G1630" s="109">
        <f>IF(编辑!N1630="","",编辑!N1630)</f>
        <v>1</v>
      </c>
      <c r="H1630" s="109">
        <f>IF(编辑!O1630="","",编辑!O1630)</f>
        <v>1</v>
      </c>
      <c r="I1630" s="109">
        <f>IF(编辑!P1630="","",编辑!P1630)</f>
        <v>100</v>
      </c>
      <c r="J1630" s="109">
        <f>IF(编辑!Q1630="","",编辑!Q1630)</f>
        <v>3104</v>
      </c>
      <c r="K1630" s="109">
        <f>IF(编辑!S1630="","",编辑!S1630)</f>
        <v>1</v>
      </c>
      <c r="L1630" s="109">
        <f>IF(编辑!T1630="","",编辑!T1630)</f>
        <v>1</v>
      </c>
      <c r="M1630" s="109">
        <f>IF(编辑!U1630="","",编辑!U1630)</f>
        <v>100</v>
      </c>
      <c r="N1630" s="109">
        <f>IF(编辑!V1630="","",编辑!V1630)</f>
        <v>3404</v>
      </c>
      <c r="O1630" s="109">
        <f>IF(编辑!X1630="","",编辑!X1630)</f>
        <v>1</v>
      </c>
      <c r="P1630" s="109">
        <f>IF(编辑!Y1630="","",编辑!Y1630)</f>
        <v>1</v>
      </c>
      <c r="Q1630" s="109">
        <f>IF(编辑!Z1630="","",编辑!Z1630)</f>
        <v>100</v>
      </c>
      <c r="R1630" s="109" t="str">
        <f>IF(编辑!AA1630="","",编辑!AA1630)</f>
        <v/>
      </c>
      <c r="S1630" s="109" t="str">
        <f>IF(编辑!AC1630="","",编辑!AC1630)</f>
        <v/>
      </c>
      <c r="T1630" s="109" t="str">
        <f>IF(编辑!AD1630="","",编辑!AD1630)</f>
        <v/>
      </c>
      <c r="U1630" s="109" t="str">
        <f>IF(编辑!AE1630="","",编辑!AE1630)</f>
        <v/>
      </c>
      <c r="V1630" s="109" t="str">
        <f>IF(编辑!AF1630="","",编辑!AF1630)</f>
        <v/>
      </c>
      <c r="W1630" s="109" t="str">
        <f>IF(编辑!AH1630="","",编辑!AH1630)</f>
        <v/>
      </c>
      <c r="X1630" s="109" t="str">
        <f>IF(编辑!AI1630="","",编辑!AI1630)</f>
        <v/>
      </c>
      <c r="Y1630" s="109" t="str">
        <f>IF(编辑!AJ1630="","",编辑!AJ1630)</f>
        <v/>
      </c>
      <c r="Z1630" s="109" t="str">
        <f>IF(编辑!AK1630="","",编辑!AK1630)</f>
        <v/>
      </c>
      <c r="AA1630" s="109" t="str">
        <f>IF(编辑!AM1630="","",编辑!AM1630)</f>
        <v/>
      </c>
      <c r="AB1630" s="109" t="str">
        <f>IF(编辑!AN1630="","",编辑!AN1630)</f>
        <v/>
      </c>
      <c r="AC1630" s="111" t="str">
        <f>IF(编辑!AO1630="","",编辑!AO1630)</f>
        <v/>
      </c>
    </row>
    <row r="1631" spans="1:29">
      <c r="A1631" s="109">
        <f>IF(编辑!A1631="","",编辑!A1631)</f>
        <v>140898</v>
      </c>
      <c r="B1631" s="109" t="str">
        <f>IF(编辑!B1631="","",编辑!B1631)</f>
        <v>通缉任务</v>
      </c>
      <c r="C1631" s="109">
        <f>IF(编辑!I1631="","",编辑!I1631)</f>
        <v>860</v>
      </c>
      <c r="D1631" s="109">
        <f>IF(编辑!J1631="","",编辑!J1631)</f>
        <v>0</v>
      </c>
      <c r="E1631" s="109" t="str">
        <f>IF(编辑!K1631="","",编辑!K1631)</f>
        <v/>
      </c>
      <c r="F1631" s="109">
        <f>IF(编辑!L1631="","",编辑!L1631)</f>
        <v>3004</v>
      </c>
      <c r="G1631" s="109">
        <f>IF(编辑!N1631="","",编辑!N1631)</f>
        <v>1</v>
      </c>
      <c r="H1631" s="109">
        <f>IF(编辑!O1631="","",编辑!O1631)</f>
        <v>1</v>
      </c>
      <c r="I1631" s="109">
        <f>IF(编辑!P1631="","",编辑!P1631)</f>
        <v>100</v>
      </c>
      <c r="J1631" s="109">
        <f>IF(编辑!Q1631="","",编辑!Q1631)</f>
        <v>3104</v>
      </c>
      <c r="K1631" s="109">
        <f>IF(编辑!S1631="","",编辑!S1631)</f>
        <v>1</v>
      </c>
      <c r="L1631" s="109">
        <f>IF(编辑!T1631="","",编辑!T1631)</f>
        <v>1</v>
      </c>
      <c r="M1631" s="109">
        <f>IF(编辑!U1631="","",编辑!U1631)</f>
        <v>100</v>
      </c>
      <c r="N1631" s="109">
        <f>IF(编辑!V1631="","",编辑!V1631)</f>
        <v>3404</v>
      </c>
      <c r="O1631" s="109">
        <f>IF(编辑!X1631="","",编辑!X1631)</f>
        <v>1</v>
      </c>
      <c r="P1631" s="109">
        <f>IF(编辑!Y1631="","",编辑!Y1631)</f>
        <v>1</v>
      </c>
      <c r="Q1631" s="109">
        <f>IF(编辑!Z1631="","",编辑!Z1631)</f>
        <v>100</v>
      </c>
      <c r="R1631" s="109" t="str">
        <f>IF(编辑!AA1631="","",编辑!AA1631)</f>
        <v/>
      </c>
      <c r="S1631" s="109" t="str">
        <f>IF(编辑!AC1631="","",编辑!AC1631)</f>
        <v/>
      </c>
      <c r="T1631" s="109" t="str">
        <f>IF(编辑!AD1631="","",编辑!AD1631)</f>
        <v/>
      </c>
      <c r="U1631" s="109" t="str">
        <f>IF(编辑!AE1631="","",编辑!AE1631)</f>
        <v/>
      </c>
      <c r="V1631" s="109" t="str">
        <f>IF(编辑!AF1631="","",编辑!AF1631)</f>
        <v/>
      </c>
      <c r="W1631" s="109" t="str">
        <f>IF(编辑!AH1631="","",编辑!AH1631)</f>
        <v/>
      </c>
      <c r="X1631" s="109" t="str">
        <f>IF(编辑!AI1631="","",编辑!AI1631)</f>
        <v/>
      </c>
      <c r="Y1631" s="109" t="str">
        <f>IF(编辑!AJ1631="","",编辑!AJ1631)</f>
        <v/>
      </c>
      <c r="Z1631" s="109" t="str">
        <f>IF(编辑!AK1631="","",编辑!AK1631)</f>
        <v/>
      </c>
      <c r="AA1631" s="109" t="str">
        <f>IF(编辑!AM1631="","",编辑!AM1631)</f>
        <v/>
      </c>
      <c r="AB1631" s="109" t="str">
        <f>IF(编辑!AN1631="","",编辑!AN1631)</f>
        <v/>
      </c>
      <c r="AC1631" s="111" t="str">
        <f>IF(编辑!AO1631="","",编辑!AO1631)</f>
        <v/>
      </c>
    </row>
    <row r="1632" spans="1:29">
      <c r="A1632" s="109">
        <f>IF(编辑!A1632="","",编辑!A1632)</f>
        <v>140899</v>
      </c>
      <c r="B1632" s="109" t="str">
        <f>IF(编辑!B1632="","",编辑!B1632)</f>
        <v>通缉任务</v>
      </c>
      <c r="C1632" s="109">
        <f>IF(编辑!I1632="","",编辑!I1632)</f>
        <v>860</v>
      </c>
      <c r="D1632" s="109">
        <f>IF(编辑!J1632="","",编辑!J1632)</f>
        <v>0</v>
      </c>
      <c r="E1632" s="109" t="str">
        <f>IF(编辑!K1632="","",编辑!K1632)</f>
        <v/>
      </c>
      <c r="F1632" s="109">
        <f>IF(编辑!L1632="","",编辑!L1632)</f>
        <v>3004</v>
      </c>
      <c r="G1632" s="109">
        <f>IF(编辑!N1632="","",编辑!N1632)</f>
        <v>1</v>
      </c>
      <c r="H1632" s="109">
        <f>IF(编辑!O1632="","",编辑!O1632)</f>
        <v>1</v>
      </c>
      <c r="I1632" s="109">
        <f>IF(编辑!P1632="","",编辑!P1632)</f>
        <v>100</v>
      </c>
      <c r="J1632" s="109">
        <f>IF(编辑!Q1632="","",编辑!Q1632)</f>
        <v>3104</v>
      </c>
      <c r="K1632" s="109">
        <f>IF(编辑!S1632="","",编辑!S1632)</f>
        <v>1</v>
      </c>
      <c r="L1632" s="109">
        <f>IF(编辑!T1632="","",编辑!T1632)</f>
        <v>1</v>
      </c>
      <c r="M1632" s="109">
        <f>IF(编辑!U1632="","",编辑!U1632)</f>
        <v>100</v>
      </c>
      <c r="N1632" s="109">
        <f>IF(编辑!V1632="","",编辑!V1632)</f>
        <v>3404</v>
      </c>
      <c r="O1632" s="109">
        <f>IF(编辑!X1632="","",编辑!X1632)</f>
        <v>1</v>
      </c>
      <c r="P1632" s="109">
        <f>IF(编辑!Y1632="","",编辑!Y1632)</f>
        <v>1</v>
      </c>
      <c r="Q1632" s="109">
        <f>IF(编辑!Z1632="","",编辑!Z1632)</f>
        <v>100</v>
      </c>
      <c r="R1632" s="109" t="str">
        <f>IF(编辑!AA1632="","",编辑!AA1632)</f>
        <v/>
      </c>
      <c r="S1632" s="109" t="str">
        <f>IF(编辑!AC1632="","",编辑!AC1632)</f>
        <v/>
      </c>
      <c r="T1632" s="109" t="str">
        <f>IF(编辑!AD1632="","",编辑!AD1632)</f>
        <v/>
      </c>
      <c r="U1632" s="109" t="str">
        <f>IF(编辑!AE1632="","",编辑!AE1632)</f>
        <v/>
      </c>
      <c r="V1632" s="109" t="str">
        <f>IF(编辑!AF1632="","",编辑!AF1632)</f>
        <v/>
      </c>
      <c r="W1632" s="109" t="str">
        <f>IF(编辑!AH1632="","",编辑!AH1632)</f>
        <v/>
      </c>
      <c r="X1632" s="109" t="str">
        <f>IF(编辑!AI1632="","",编辑!AI1632)</f>
        <v/>
      </c>
      <c r="Y1632" s="109" t="str">
        <f>IF(编辑!AJ1632="","",编辑!AJ1632)</f>
        <v/>
      </c>
      <c r="Z1632" s="109" t="str">
        <f>IF(编辑!AK1632="","",编辑!AK1632)</f>
        <v/>
      </c>
      <c r="AA1632" s="109" t="str">
        <f>IF(编辑!AM1632="","",编辑!AM1632)</f>
        <v/>
      </c>
      <c r="AB1632" s="109" t="str">
        <f>IF(编辑!AN1632="","",编辑!AN1632)</f>
        <v/>
      </c>
      <c r="AC1632" s="111" t="str">
        <f>IF(编辑!AO1632="","",编辑!AO1632)</f>
        <v/>
      </c>
    </row>
    <row r="1633" spans="1:29">
      <c r="A1633" s="109">
        <f>IF(编辑!A1633="","",编辑!A1633)</f>
        <v>140900</v>
      </c>
      <c r="B1633" s="109" t="str">
        <f>IF(编辑!B1633="","",编辑!B1633)</f>
        <v>通缉任务</v>
      </c>
      <c r="C1633" s="109">
        <f>IF(编辑!I1633="","",编辑!I1633)</f>
        <v>860</v>
      </c>
      <c r="D1633" s="109">
        <f>IF(编辑!J1633="","",编辑!J1633)</f>
        <v>0</v>
      </c>
      <c r="E1633" s="109" t="str">
        <f>IF(编辑!K1633="","",编辑!K1633)</f>
        <v/>
      </c>
      <c r="F1633" s="109">
        <f>IF(编辑!L1633="","",编辑!L1633)</f>
        <v>3004</v>
      </c>
      <c r="G1633" s="109">
        <f>IF(编辑!N1633="","",编辑!N1633)</f>
        <v>1</v>
      </c>
      <c r="H1633" s="109">
        <f>IF(编辑!O1633="","",编辑!O1633)</f>
        <v>1</v>
      </c>
      <c r="I1633" s="109">
        <f>IF(编辑!P1633="","",编辑!P1633)</f>
        <v>100</v>
      </c>
      <c r="J1633" s="109">
        <f>IF(编辑!Q1633="","",编辑!Q1633)</f>
        <v>3104</v>
      </c>
      <c r="K1633" s="109">
        <f>IF(编辑!S1633="","",编辑!S1633)</f>
        <v>1</v>
      </c>
      <c r="L1633" s="109">
        <f>IF(编辑!T1633="","",编辑!T1633)</f>
        <v>1</v>
      </c>
      <c r="M1633" s="109">
        <f>IF(编辑!U1633="","",编辑!U1633)</f>
        <v>100</v>
      </c>
      <c r="N1633" s="109">
        <f>IF(编辑!V1633="","",编辑!V1633)</f>
        <v>3404</v>
      </c>
      <c r="O1633" s="109">
        <f>IF(编辑!X1633="","",编辑!X1633)</f>
        <v>1</v>
      </c>
      <c r="P1633" s="109">
        <f>IF(编辑!Y1633="","",编辑!Y1633)</f>
        <v>1</v>
      </c>
      <c r="Q1633" s="109">
        <f>IF(编辑!Z1633="","",编辑!Z1633)</f>
        <v>100</v>
      </c>
      <c r="R1633" s="109" t="str">
        <f>IF(编辑!AA1633="","",编辑!AA1633)</f>
        <v/>
      </c>
      <c r="S1633" s="109" t="str">
        <f>IF(编辑!AC1633="","",编辑!AC1633)</f>
        <v/>
      </c>
      <c r="T1633" s="109" t="str">
        <f>IF(编辑!AD1633="","",编辑!AD1633)</f>
        <v/>
      </c>
      <c r="U1633" s="109" t="str">
        <f>IF(编辑!AE1633="","",编辑!AE1633)</f>
        <v/>
      </c>
      <c r="V1633" s="109" t="str">
        <f>IF(编辑!AF1633="","",编辑!AF1633)</f>
        <v/>
      </c>
      <c r="W1633" s="109" t="str">
        <f>IF(编辑!AH1633="","",编辑!AH1633)</f>
        <v/>
      </c>
      <c r="X1633" s="109" t="str">
        <f>IF(编辑!AI1633="","",编辑!AI1633)</f>
        <v/>
      </c>
      <c r="Y1633" s="109" t="str">
        <f>IF(编辑!AJ1633="","",编辑!AJ1633)</f>
        <v/>
      </c>
      <c r="Z1633" s="109" t="str">
        <f>IF(编辑!AK1633="","",编辑!AK1633)</f>
        <v/>
      </c>
      <c r="AA1633" s="109" t="str">
        <f>IF(编辑!AM1633="","",编辑!AM1633)</f>
        <v/>
      </c>
      <c r="AB1633" s="109" t="str">
        <f>IF(编辑!AN1633="","",编辑!AN1633)</f>
        <v/>
      </c>
      <c r="AC1633" s="111" t="str">
        <f>IF(编辑!AO1633="","",编辑!AO1633)</f>
        <v/>
      </c>
    </row>
    <row r="1634" spans="1:29">
      <c r="A1634" s="109">
        <f>IF(编辑!A1634="","",编辑!A1634)</f>
        <v>140901</v>
      </c>
      <c r="B1634" s="109" t="str">
        <f>IF(编辑!B1634="","",编辑!B1634)</f>
        <v>通缉任务</v>
      </c>
      <c r="C1634" s="109">
        <f>IF(编辑!I1634="","",编辑!I1634)</f>
        <v>1120</v>
      </c>
      <c r="D1634" s="109">
        <f>IF(编辑!J1634="","",编辑!J1634)</f>
        <v>0</v>
      </c>
      <c r="E1634" s="109" t="str">
        <f>IF(编辑!K1634="","",编辑!K1634)</f>
        <v/>
      </c>
      <c r="F1634" s="109">
        <f>IF(编辑!L1634="","",编辑!L1634)</f>
        <v>3004</v>
      </c>
      <c r="G1634" s="109">
        <f>IF(编辑!N1634="","",编辑!N1634)</f>
        <v>1</v>
      </c>
      <c r="H1634" s="109">
        <f>IF(编辑!O1634="","",编辑!O1634)</f>
        <v>1</v>
      </c>
      <c r="I1634" s="109">
        <f>IF(编辑!P1634="","",编辑!P1634)</f>
        <v>100</v>
      </c>
      <c r="J1634" s="109">
        <f>IF(编辑!Q1634="","",编辑!Q1634)</f>
        <v>3104</v>
      </c>
      <c r="K1634" s="109">
        <f>IF(编辑!S1634="","",编辑!S1634)</f>
        <v>1</v>
      </c>
      <c r="L1634" s="109">
        <f>IF(编辑!T1634="","",编辑!T1634)</f>
        <v>1</v>
      </c>
      <c r="M1634" s="109">
        <f>IF(编辑!U1634="","",编辑!U1634)</f>
        <v>100</v>
      </c>
      <c r="N1634" s="109">
        <f>IF(编辑!V1634="","",编辑!V1634)</f>
        <v>3404</v>
      </c>
      <c r="O1634" s="109">
        <f>IF(编辑!X1634="","",编辑!X1634)</f>
        <v>1</v>
      </c>
      <c r="P1634" s="109">
        <f>IF(编辑!Y1634="","",编辑!Y1634)</f>
        <v>1</v>
      </c>
      <c r="Q1634" s="109">
        <f>IF(编辑!Z1634="","",编辑!Z1634)</f>
        <v>100</v>
      </c>
      <c r="R1634" s="109" t="str">
        <f>IF(编辑!AA1634="","",编辑!AA1634)</f>
        <v/>
      </c>
      <c r="S1634" s="109" t="str">
        <f>IF(编辑!AC1634="","",编辑!AC1634)</f>
        <v/>
      </c>
      <c r="T1634" s="109" t="str">
        <f>IF(编辑!AD1634="","",编辑!AD1634)</f>
        <v/>
      </c>
      <c r="U1634" s="109" t="str">
        <f>IF(编辑!AE1634="","",编辑!AE1634)</f>
        <v/>
      </c>
      <c r="V1634" s="109" t="str">
        <f>IF(编辑!AF1634="","",编辑!AF1634)</f>
        <v/>
      </c>
      <c r="W1634" s="109" t="str">
        <f>IF(编辑!AH1634="","",编辑!AH1634)</f>
        <v/>
      </c>
      <c r="X1634" s="109" t="str">
        <f>IF(编辑!AI1634="","",编辑!AI1634)</f>
        <v/>
      </c>
      <c r="Y1634" s="109" t="str">
        <f>IF(编辑!AJ1634="","",编辑!AJ1634)</f>
        <v/>
      </c>
      <c r="Z1634" s="109" t="str">
        <f>IF(编辑!AK1634="","",编辑!AK1634)</f>
        <v/>
      </c>
      <c r="AA1634" s="109" t="str">
        <f>IF(编辑!AM1634="","",编辑!AM1634)</f>
        <v/>
      </c>
      <c r="AB1634" s="109" t="str">
        <f>IF(编辑!AN1634="","",编辑!AN1634)</f>
        <v/>
      </c>
      <c r="AC1634" s="111" t="str">
        <f>IF(编辑!AO1634="","",编辑!AO1634)</f>
        <v/>
      </c>
    </row>
    <row r="1635" spans="1:29">
      <c r="A1635" s="109">
        <f>IF(编辑!A1635="","",编辑!A1635)</f>
        <v>140902</v>
      </c>
      <c r="B1635" s="109" t="str">
        <f>IF(编辑!B1635="","",编辑!B1635)</f>
        <v>通缉任务</v>
      </c>
      <c r="C1635" s="109">
        <f>IF(编辑!I1635="","",编辑!I1635)</f>
        <v>1120</v>
      </c>
      <c r="D1635" s="109">
        <f>IF(编辑!J1635="","",编辑!J1635)</f>
        <v>0</v>
      </c>
      <c r="E1635" s="109" t="str">
        <f>IF(编辑!K1635="","",编辑!K1635)</f>
        <v/>
      </c>
      <c r="F1635" s="109">
        <f>IF(编辑!L1635="","",编辑!L1635)</f>
        <v>3004</v>
      </c>
      <c r="G1635" s="109">
        <f>IF(编辑!N1635="","",编辑!N1635)</f>
        <v>1</v>
      </c>
      <c r="H1635" s="109">
        <f>IF(编辑!O1635="","",编辑!O1635)</f>
        <v>1</v>
      </c>
      <c r="I1635" s="109">
        <f>IF(编辑!P1635="","",编辑!P1635)</f>
        <v>100</v>
      </c>
      <c r="J1635" s="109">
        <f>IF(编辑!Q1635="","",编辑!Q1635)</f>
        <v>3104</v>
      </c>
      <c r="K1635" s="109">
        <f>IF(编辑!S1635="","",编辑!S1635)</f>
        <v>1</v>
      </c>
      <c r="L1635" s="109">
        <f>IF(编辑!T1635="","",编辑!T1635)</f>
        <v>1</v>
      </c>
      <c r="M1635" s="109">
        <f>IF(编辑!U1635="","",编辑!U1635)</f>
        <v>100</v>
      </c>
      <c r="N1635" s="109">
        <f>IF(编辑!V1635="","",编辑!V1635)</f>
        <v>3404</v>
      </c>
      <c r="O1635" s="109">
        <f>IF(编辑!X1635="","",编辑!X1635)</f>
        <v>1</v>
      </c>
      <c r="P1635" s="109">
        <f>IF(编辑!Y1635="","",编辑!Y1635)</f>
        <v>1</v>
      </c>
      <c r="Q1635" s="109">
        <f>IF(编辑!Z1635="","",编辑!Z1635)</f>
        <v>100</v>
      </c>
      <c r="R1635" s="109" t="str">
        <f>IF(编辑!AA1635="","",编辑!AA1635)</f>
        <v/>
      </c>
      <c r="S1635" s="109" t="str">
        <f>IF(编辑!AC1635="","",编辑!AC1635)</f>
        <v/>
      </c>
      <c r="T1635" s="109" t="str">
        <f>IF(编辑!AD1635="","",编辑!AD1635)</f>
        <v/>
      </c>
      <c r="U1635" s="109" t="str">
        <f>IF(编辑!AE1635="","",编辑!AE1635)</f>
        <v/>
      </c>
      <c r="V1635" s="109" t="str">
        <f>IF(编辑!AF1635="","",编辑!AF1635)</f>
        <v/>
      </c>
      <c r="W1635" s="109" t="str">
        <f>IF(编辑!AH1635="","",编辑!AH1635)</f>
        <v/>
      </c>
      <c r="X1635" s="109" t="str">
        <f>IF(编辑!AI1635="","",编辑!AI1635)</f>
        <v/>
      </c>
      <c r="Y1635" s="109" t="str">
        <f>IF(编辑!AJ1635="","",编辑!AJ1635)</f>
        <v/>
      </c>
      <c r="Z1635" s="109" t="str">
        <f>IF(编辑!AK1635="","",编辑!AK1635)</f>
        <v/>
      </c>
      <c r="AA1635" s="109" t="str">
        <f>IF(编辑!AM1635="","",编辑!AM1635)</f>
        <v/>
      </c>
      <c r="AB1635" s="109" t="str">
        <f>IF(编辑!AN1635="","",编辑!AN1635)</f>
        <v/>
      </c>
      <c r="AC1635" s="111" t="str">
        <f>IF(编辑!AO1635="","",编辑!AO1635)</f>
        <v/>
      </c>
    </row>
    <row r="1636" spans="1:29">
      <c r="A1636" s="109">
        <f>IF(编辑!A1636="","",编辑!A1636)</f>
        <v>140903</v>
      </c>
      <c r="B1636" s="109" t="str">
        <f>IF(编辑!B1636="","",编辑!B1636)</f>
        <v>通缉任务</v>
      </c>
      <c r="C1636" s="109">
        <f>IF(编辑!I1636="","",编辑!I1636)</f>
        <v>1120</v>
      </c>
      <c r="D1636" s="109">
        <f>IF(编辑!J1636="","",编辑!J1636)</f>
        <v>0</v>
      </c>
      <c r="E1636" s="109" t="str">
        <f>IF(编辑!K1636="","",编辑!K1636)</f>
        <v/>
      </c>
      <c r="F1636" s="109">
        <f>IF(编辑!L1636="","",编辑!L1636)</f>
        <v>3004</v>
      </c>
      <c r="G1636" s="109">
        <f>IF(编辑!N1636="","",编辑!N1636)</f>
        <v>1</v>
      </c>
      <c r="H1636" s="109">
        <f>IF(编辑!O1636="","",编辑!O1636)</f>
        <v>1</v>
      </c>
      <c r="I1636" s="109">
        <f>IF(编辑!P1636="","",编辑!P1636)</f>
        <v>100</v>
      </c>
      <c r="J1636" s="109">
        <f>IF(编辑!Q1636="","",编辑!Q1636)</f>
        <v>3104</v>
      </c>
      <c r="K1636" s="109">
        <f>IF(编辑!S1636="","",编辑!S1636)</f>
        <v>1</v>
      </c>
      <c r="L1636" s="109">
        <f>IF(编辑!T1636="","",编辑!T1636)</f>
        <v>1</v>
      </c>
      <c r="M1636" s="109">
        <f>IF(编辑!U1636="","",编辑!U1636)</f>
        <v>100</v>
      </c>
      <c r="N1636" s="109">
        <f>IF(编辑!V1636="","",编辑!V1636)</f>
        <v>3404</v>
      </c>
      <c r="O1636" s="109">
        <f>IF(编辑!X1636="","",编辑!X1636)</f>
        <v>1</v>
      </c>
      <c r="P1636" s="109">
        <f>IF(编辑!Y1636="","",编辑!Y1636)</f>
        <v>1</v>
      </c>
      <c r="Q1636" s="109">
        <f>IF(编辑!Z1636="","",编辑!Z1636)</f>
        <v>100</v>
      </c>
      <c r="R1636" s="109" t="str">
        <f>IF(编辑!AA1636="","",编辑!AA1636)</f>
        <v/>
      </c>
      <c r="S1636" s="109" t="str">
        <f>IF(编辑!AC1636="","",编辑!AC1636)</f>
        <v/>
      </c>
      <c r="T1636" s="109" t="str">
        <f>IF(编辑!AD1636="","",编辑!AD1636)</f>
        <v/>
      </c>
      <c r="U1636" s="109" t="str">
        <f>IF(编辑!AE1636="","",编辑!AE1636)</f>
        <v/>
      </c>
      <c r="V1636" s="109" t="str">
        <f>IF(编辑!AF1636="","",编辑!AF1636)</f>
        <v/>
      </c>
      <c r="W1636" s="109" t="str">
        <f>IF(编辑!AH1636="","",编辑!AH1636)</f>
        <v/>
      </c>
      <c r="X1636" s="109" t="str">
        <f>IF(编辑!AI1636="","",编辑!AI1636)</f>
        <v/>
      </c>
      <c r="Y1636" s="109" t="str">
        <f>IF(编辑!AJ1636="","",编辑!AJ1636)</f>
        <v/>
      </c>
      <c r="Z1636" s="109" t="str">
        <f>IF(编辑!AK1636="","",编辑!AK1636)</f>
        <v/>
      </c>
      <c r="AA1636" s="109" t="str">
        <f>IF(编辑!AM1636="","",编辑!AM1636)</f>
        <v/>
      </c>
      <c r="AB1636" s="109" t="str">
        <f>IF(编辑!AN1636="","",编辑!AN1636)</f>
        <v/>
      </c>
      <c r="AC1636" s="111" t="str">
        <f>IF(编辑!AO1636="","",编辑!AO1636)</f>
        <v/>
      </c>
    </row>
    <row r="1637" spans="1:29">
      <c r="A1637" s="109">
        <f>IF(编辑!A1637="","",编辑!A1637)</f>
        <v>140904</v>
      </c>
      <c r="B1637" s="109" t="str">
        <f>IF(编辑!B1637="","",编辑!B1637)</f>
        <v>通缉任务</v>
      </c>
      <c r="C1637" s="109">
        <f>IF(编辑!I1637="","",编辑!I1637)</f>
        <v>1120</v>
      </c>
      <c r="D1637" s="109">
        <f>IF(编辑!J1637="","",编辑!J1637)</f>
        <v>0</v>
      </c>
      <c r="E1637" s="109" t="str">
        <f>IF(编辑!K1637="","",编辑!K1637)</f>
        <v/>
      </c>
      <c r="F1637" s="109">
        <f>IF(编辑!L1637="","",编辑!L1637)</f>
        <v>3004</v>
      </c>
      <c r="G1637" s="109">
        <f>IF(编辑!N1637="","",编辑!N1637)</f>
        <v>1</v>
      </c>
      <c r="H1637" s="109">
        <f>IF(编辑!O1637="","",编辑!O1637)</f>
        <v>1</v>
      </c>
      <c r="I1637" s="109">
        <f>IF(编辑!P1637="","",编辑!P1637)</f>
        <v>100</v>
      </c>
      <c r="J1637" s="109">
        <f>IF(编辑!Q1637="","",编辑!Q1637)</f>
        <v>3104</v>
      </c>
      <c r="K1637" s="109">
        <f>IF(编辑!S1637="","",编辑!S1637)</f>
        <v>1</v>
      </c>
      <c r="L1637" s="109">
        <f>IF(编辑!T1637="","",编辑!T1637)</f>
        <v>1</v>
      </c>
      <c r="M1637" s="109">
        <f>IF(编辑!U1637="","",编辑!U1637)</f>
        <v>100</v>
      </c>
      <c r="N1637" s="109">
        <f>IF(编辑!V1637="","",编辑!V1637)</f>
        <v>3404</v>
      </c>
      <c r="O1637" s="109">
        <f>IF(编辑!X1637="","",编辑!X1637)</f>
        <v>1</v>
      </c>
      <c r="P1637" s="109">
        <f>IF(编辑!Y1637="","",编辑!Y1637)</f>
        <v>1</v>
      </c>
      <c r="Q1637" s="109">
        <f>IF(编辑!Z1637="","",编辑!Z1637)</f>
        <v>100</v>
      </c>
      <c r="R1637" s="109" t="str">
        <f>IF(编辑!AA1637="","",编辑!AA1637)</f>
        <v/>
      </c>
      <c r="S1637" s="109" t="str">
        <f>IF(编辑!AC1637="","",编辑!AC1637)</f>
        <v/>
      </c>
      <c r="T1637" s="109" t="str">
        <f>IF(编辑!AD1637="","",编辑!AD1637)</f>
        <v/>
      </c>
      <c r="U1637" s="109" t="str">
        <f>IF(编辑!AE1637="","",编辑!AE1637)</f>
        <v/>
      </c>
      <c r="V1637" s="109" t="str">
        <f>IF(编辑!AF1637="","",编辑!AF1637)</f>
        <v/>
      </c>
      <c r="W1637" s="109" t="str">
        <f>IF(编辑!AH1637="","",编辑!AH1637)</f>
        <v/>
      </c>
      <c r="X1637" s="109" t="str">
        <f>IF(编辑!AI1637="","",编辑!AI1637)</f>
        <v/>
      </c>
      <c r="Y1637" s="109" t="str">
        <f>IF(编辑!AJ1637="","",编辑!AJ1637)</f>
        <v/>
      </c>
      <c r="Z1637" s="109" t="str">
        <f>IF(编辑!AK1637="","",编辑!AK1637)</f>
        <v/>
      </c>
      <c r="AA1637" s="109" t="str">
        <f>IF(编辑!AM1637="","",编辑!AM1637)</f>
        <v/>
      </c>
      <c r="AB1637" s="109" t="str">
        <f>IF(编辑!AN1637="","",编辑!AN1637)</f>
        <v/>
      </c>
      <c r="AC1637" s="111" t="str">
        <f>IF(编辑!AO1637="","",编辑!AO1637)</f>
        <v/>
      </c>
    </row>
    <row r="1638" spans="1:29">
      <c r="A1638" s="109">
        <f>IF(编辑!A1638="","",编辑!A1638)</f>
        <v>140905</v>
      </c>
      <c r="B1638" s="109" t="str">
        <f>IF(编辑!B1638="","",编辑!B1638)</f>
        <v>通缉任务</v>
      </c>
      <c r="C1638" s="109">
        <f>IF(编辑!I1638="","",编辑!I1638)</f>
        <v>1120</v>
      </c>
      <c r="D1638" s="109">
        <f>IF(编辑!J1638="","",编辑!J1638)</f>
        <v>0</v>
      </c>
      <c r="E1638" s="109" t="str">
        <f>IF(编辑!K1638="","",编辑!K1638)</f>
        <v/>
      </c>
      <c r="F1638" s="109">
        <f>IF(编辑!L1638="","",编辑!L1638)</f>
        <v>3004</v>
      </c>
      <c r="G1638" s="109">
        <f>IF(编辑!N1638="","",编辑!N1638)</f>
        <v>1</v>
      </c>
      <c r="H1638" s="109">
        <f>IF(编辑!O1638="","",编辑!O1638)</f>
        <v>1</v>
      </c>
      <c r="I1638" s="109">
        <f>IF(编辑!P1638="","",编辑!P1638)</f>
        <v>100</v>
      </c>
      <c r="J1638" s="109">
        <f>IF(编辑!Q1638="","",编辑!Q1638)</f>
        <v>3104</v>
      </c>
      <c r="K1638" s="109">
        <f>IF(编辑!S1638="","",编辑!S1638)</f>
        <v>1</v>
      </c>
      <c r="L1638" s="109">
        <f>IF(编辑!T1638="","",编辑!T1638)</f>
        <v>1</v>
      </c>
      <c r="M1638" s="109">
        <f>IF(编辑!U1638="","",编辑!U1638)</f>
        <v>100</v>
      </c>
      <c r="N1638" s="109">
        <f>IF(编辑!V1638="","",编辑!V1638)</f>
        <v>3404</v>
      </c>
      <c r="O1638" s="109">
        <f>IF(编辑!X1638="","",编辑!X1638)</f>
        <v>1</v>
      </c>
      <c r="P1638" s="109">
        <f>IF(编辑!Y1638="","",编辑!Y1638)</f>
        <v>1</v>
      </c>
      <c r="Q1638" s="109">
        <f>IF(编辑!Z1638="","",编辑!Z1638)</f>
        <v>100</v>
      </c>
      <c r="R1638" s="109" t="str">
        <f>IF(编辑!AA1638="","",编辑!AA1638)</f>
        <v/>
      </c>
      <c r="S1638" s="109" t="str">
        <f>IF(编辑!AC1638="","",编辑!AC1638)</f>
        <v/>
      </c>
      <c r="T1638" s="109" t="str">
        <f>IF(编辑!AD1638="","",编辑!AD1638)</f>
        <v/>
      </c>
      <c r="U1638" s="109" t="str">
        <f>IF(编辑!AE1638="","",编辑!AE1638)</f>
        <v/>
      </c>
      <c r="V1638" s="109" t="str">
        <f>IF(编辑!AF1638="","",编辑!AF1638)</f>
        <v/>
      </c>
      <c r="W1638" s="109" t="str">
        <f>IF(编辑!AH1638="","",编辑!AH1638)</f>
        <v/>
      </c>
      <c r="X1638" s="109" t="str">
        <f>IF(编辑!AI1638="","",编辑!AI1638)</f>
        <v/>
      </c>
      <c r="Y1638" s="109" t="str">
        <f>IF(编辑!AJ1638="","",编辑!AJ1638)</f>
        <v/>
      </c>
      <c r="Z1638" s="109" t="str">
        <f>IF(编辑!AK1638="","",编辑!AK1638)</f>
        <v/>
      </c>
      <c r="AA1638" s="109" t="str">
        <f>IF(编辑!AM1638="","",编辑!AM1638)</f>
        <v/>
      </c>
      <c r="AB1638" s="109" t="str">
        <f>IF(编辑!AN1638="","",编辑!AN1638)</f>
        <v/>
      </c>
      <c r="AC1638" s="111" t="str">
        <f>IF(编辑!AO1638="","",编辑!AO1638)</f>
        <v/>
      </c>
    </row>
    <row r="1639" spans="1:29">
      <c r="A1639" s="109">
        <f>IF(编辑!A1639="","",编辑!A1639)</f>
        <v>140906</v>
      </c>
      <c r="B1639" s="109" t="str">
        <f>IF(编辑!B1639="","",编辑!B1639)</f>
        <v>通缉任务</v>
      </c>
      <c r="C1639" s="109">
        <f>IF(编辑!I1639="","",编辑!I1639)</f>
        <v>1120</v>
      </c>
      <c r="D1639" s="109">
        <f>IF(编辑!J1639="","",编辑!J1639)</f>
        <v>0</v>
      </c>
      <c r="E1639" s="109" t="str">
        <f>IF(编辑!K1639="","",编辑!K1639)</f>
        <v/>
      </c>
      <c r="F1639" s="109">
        <f>IF(编辑!L1639="","",编辑!L1639)</f>
        <v>3004</v>
      </c>
      <c r="G1639" s="109">
        <f>IF(编辑!N1639="","",编辑!N1639)</f>
        <v>1</v>
      </c>
      <c r="H1639" s="109">
        <f>IF(编辑!O1639="","",编辑!O1639)</f>
        <v>1</v>
      </c>
      <c r="I1639" s="109">
        <f>IF(编辑!P1639="","",编辑!P1639)</f>
        <v>100</v>
      </c>
      <c r="J1639" s="109">
        <f>IF(编辑!Q1639="","",编辑!Q1639)</f>
        <v>3104</v>
      </c>
      <c r="K1639" s="109">
        <f>IF(编辑!S1639="","",编辑!S1639)</f>
        <v>1</v>
      </c>
      <c r="L1639" s="109">
        <f>IF(编辑!T1639="","",编辑!T1639)</f>
        <v>1</v>
      </c>
      <c r="M1639" s="109">
        <f>IF(编辑!U1639="","",编辑!U1639)</f>
        <v>100</v>
      </c>
      <c r="N1639" s="109">
        <f>IF(编辑!V1639="","",编辑!V1639)</f>
        <v>3404</v>
      </c>
      <c r="O1639" s="109">
        <f>IF(编辑!X1639="","",编辑!X1639)</f>
        <v>1</v>
      </c>
      <c r="P1639" s="109">
        <f>IF(编辑!Y1639="","",编辑!Y1639)</f>
        <v>1</v>
      </c>
      <c r="Q1639" s="109">
        <f>IF(编辑!Z1639="","",编辑!Z1639)</f>
        <v>100</v>
      </c>
      <c r="R1639" s="109" t="str">
        <f>IF(编辑!AA1639="","",编辑!AA1639)</f>
        <v/>
      </c>
      <c r="S1639" s="109" t="str">
        <f>IF(编辑!AC1639="","",编辑!AC1639)</f>
        <v/>
      </c>
      <c r="T1639" s="109" t="str">
        <f>IF(编辑!AD1639="","",编辑!AD1639)</f>
        <v/>
      </c>
      <c r="U1639" s="109" t="str">
        <f>IF(编辑!AE1639="","",编辑!AE1639)</f>
        <v/>
      </c>
      <c r="V1639" s="109" t="str">
        <f>IF(编辑!AF1639="","",编辑!AF1639)</f>
        <v/>
      </c>
      <c r="W1639" s="109" t="str">
        <f>IF(编辑!AH1639="","",编辑!AH1639)</f>
        <v/>
      </c>
      <c r="X1639" s="109" t="str">
        <f>IF(编辑!AI1639="","",编辑!AI1639)</f>
        <v/>
      </c>
      <c r="Y1639" s="109" t="str">
        <f>IF(编辑!AJ1639="","",编辑!AJ1639)</f>
        <v/>
      </c>
      <c r="Z1639" s="109" t="str">
        <f>IF(编辑!AK1639="","",编辑!AK1639)</f>
        <v/>
      </c>
      <c r="AA1639" s="109" t="str">
        <f>IF(编辑!AM1639="","",编辑!AM1639)</f>
        <v/>
      </c>
      <c r="AB1639" s="109" t="str">
        <f>IF(编辑!AN1639="","",编辑!AN1639)</f>
        <v/>
      </c>
      <c r="AC1639" s="111" t="str">
        <f>IF(编辑!AO1639="","",编辑!AO1639)</f>
        <v/>
      </c>
    </row>
    <row r="1640" spans="1:29">
      <c r="A1640" s="109">
        <f>IF(编辑!A1640="","",编辑!A1640)</f>
        <v>140907</v>
      </c>
      <c r="B1640" s="109" t="str">
        <f>IF(编辑!B1640="","",编辑!B1640)</f>
        <v>通缉任务</v>
      </c>
      <c r="C1640" s="109">
        <f>IF(编辑!I1640="","",编辑!I1640)</f>
        <v>1120</v>
      </c>
      <c r="D1640" s="109">
        <f>IF(编辑!J1640="","",编辑!J1640)</f>
        <v>0</v>
      </c>
      <c r="E1640" s="109" t="str">
        <f>IF(编辑!K1640="","",编辑!K1640)</f>
        <v/>
      </c>
      <c r="F1640" s="109">
        <f>IF(编辑!L1640="","",编辑!L1640)</f>
        <v>3004</v>
      </c>
      <c r="G1640" s="109">
        <f>IF(编辑!N1640="","",编辑!N1640)</f>
        <v>1</v>
      </c>
      <c r="H1640" s="109">
        <f>IF(编辑!O1640="","",编辑!O1640)</f>
        <v>1</v>
      </c>
      <c r="I1640" s="109">
        <f>IF(编辑!P1640="","",编辑!P1640)</f>
        <v>100</v>
      </c>
      <c r="J1640" s="109">
        <f>IF(编辑!Q1640="","",编辑!Q1640)</f>
        <v>3104</v>
      </c>
      <c r="K1640" s="109">
        <f>IF(编辑!S1640="","",编辑!S1640)</f>
        <v>1</v>
      </c>
      <c r="L1640" s="109">
        <f>IF(编辑!T1640="","",编辑!T1640)</f>
        <v>1</v>
      </c>
      <c r="M1640" s="109">
        <f>IF(编辑!U1640="","",编辑!U1640)</f>
        <v>100</v>
      </c>
      <c r="N1640" s="109">
        <f>IF(编辑!V1640="","",编辑!V1640)</f>
        <v>3404</v>
      </c>
      <c r="O1640" s="109">
        <f>IF(编辑!X1640="","",编辑!X1640)</f>
        <v>1</v>
      </c>
      <c r="P1640" s="109">
        <f>IF(编辑!Y1640="","",编辑!Y1640)</f>
        <v>1</v>
      </c>
      <c r="Q1640" s="109">
        <f>IF(编辑!Z1640="","",编辑!Z1640)</f>
        <v>100</v>
      </c>
      <c r="R1640" s="109" t="str">
        <f>IF(编辑!AA1640="","",编辑!AA1640)</f>
        <v/>
      </c>
      <c r="S1640" s="109" t="str">
        <f>IF(编辑!AC1640="","",编辑!AC1640)</f>
        <v/>
      </c>
      <c r="T1640" s="109" t="str">
        <f>IF(编辑!AD1640="","",编辑!AD1640)</f>
        <v/>
      </c>
      <c r="U1640" s="109" t="str">
        <f>IF(编辑!AE1640="","",编辑!AE1640)</f>
        <v/>
      </c>
      <c r="V1640" s="109" t="str">
        <f>IF(编辑!AF1640="","",编辑!AF1640)</f>
        <v/>
      </c>
      <c r="W1640" s="109" t="str">
        <f>IF(编辑!AH1640="","",编辑!AH1640)</f>
        <v/>
      </c>
      <c r="X1640" s="109" t="str">
        <f>IF(编辑!AI1640="","",编辑!AI1640)</f>
        <v/>
      </c>
      <c r="Y1640" s="109" t="str">
        <f>IF(编辑!AJ1640="","",编辑!AJ1640)</f>
        <v/>
      </c>
      <c r="Z1640" s="109" t="str">
        <f>IF(编辑!AK1640="","",编辑!AK1640)</f>
        <v/>
      </c>
      <c r="AA1640" s="109" t="str">
        <f>IF(编辑!AM1640="","",编辑!AM1640)</f>
        <v/>
      </c>
      <c r="AB1640" s="109" t="str">
        <f>IF(编辑!AN1640="","",编辑!AN1640)</f>
        <v/>
      </c>
      <c r="AC1640" s="111" t="str">
        <f>IF(编辑!AO1640="","",编辑!AO1640)</f>
        <v/>
      </c>
    </row>
    <row r="1641" spans="1:29">
      <c r="A1641" s="109">
        <f>IF(编辑!A1641="","",编辑!A1641)</f>
        <v>140908</v>
      </c>
      <c r="B1641" s="109" t="str">
        <f>IF(编辑!B1641="","",编辑!B1641)</f>
        <v>通缉任务</v>
      </c>
      <c r="C1641" s="109">
        <f>IF(编辑!I1641="","",编辑!I1641)</f>
        <v>1120</v>
      </c>
      <c r="D1641" s="109">
        <f>IF(编辑!J1641="","",编辑!J1641)</f>
        <v>0</v>
      </c>
      <c r="E1641" s="109" t="str">
        <f>IF(编辑!K1641="","",编辑!K1641)</f>
        <v/>
      </c>
      <c r="F1641" s="109">
        <f>IF(编辑!L1641="","",编辑!L1641)</f>
        <v>3004</v>
      </c>
      <c r="G1641" s="109">
        <f>IF(编辑!N1641="","",编辑!N1641)</f>
        <v>1</v>
      </c>
      <c r="H1641" s="109">
        <f>IF(编辑!O1641="","",编辑!O1641)</f>
        <v>1</v>
      </c>
      <c r="I1641" s="109">
        <f>IF(编辑!P1641="","",编辑!P1641)</f>
        <v>100</v>
      </c>
      <c r="J1641" s="109">
        <f>IF(编辑!Q1641="","",编辑!Q1641)</f>
        <v>3104</v>
      </c>
      <c r="K1641" s="109">
        <f>IF(编辑!S1641="","",编辑!S1641)</f>
        <v>1</v>
      </c>
      <c r="L1641" s="109">
        <f>IF(编辑!T1641="","",编辑!T1641)</f>
        <v>1</v>
      </c>
      <c r="M1641" s="109">
        <f>IF(编辑!U1641="","",编辑!U1641)</f>
        <v>100</v>
      </c>
      <c r="N1641" s="109">
        <f>IF(编辑!V1641="","",编辑!V1641)</f>
        <v>3404</v>
      </c>
      <c r="O1641" s="109">
        <f>IF(编辑!X1641="","",编辑!X1641)</f>
        <v>1</v>
      </c>
      <c r="P1641" s="109">
        <f>IF(编辑!Y1641="","",编辑!Y1641)</f>
        <v>1</v>
      </c>
      <c r="Q1641" s="109">
        <f>IF(编辑!Z1641="","",编辑!Z1641)</f>
        <v>100</v>
      </c>
      <c r="R1641" s="109" t="str">
        <f>IF(编辑!AA1641="","",编辑!AA1641)</f>
        <v/>
      </c>
      <c r="S1641" s="109" t="str">
        <f>IF(编辑!AC1641="","",编辑!AC1641)</f>
        <v/>
      </c>
      <c r="T1641" s="109" t="str">
        <f>IF(编辑!AD1641="","",编辑!AD1641)</f>
        <v/>
      </c>
      <c r="U1641" s="109" t="str">
        <f>IF(编辑!AE1641="","",编辑!AE1641)</f>
        <v/>
      </c>
      <c r="V1641" s="109" t="str">
        <f>IF(编辑!AF1641="","",编辑!AF1641)</f>
        <v/>
      </c>
      <c r="W1641" s="109" t="str">
        <f>IF(编辑!AH1641="","",编辑!AH1641)</f>
        <v/>
      </c>
      <c r="X1641" s="109" t="str">
        <f>IF(编辑!AI1641="","",编辑!AI1641)</f>
        <v/>
      </c>
      <c r="Y1641" s="109" t="str">
        <f>IF(编辑!AJ1641="","",编辑!AJ1641)</f>
        <v/>
      </c>
      <c r="Z1641" s="109" t="str">
        <f>IF(编辑!AK1641="","",编辑!AK1641)</f>
        <v/>
      </c>
      <c r="AA1641" s="109" t="str">
        <f>IF(编辑!AM1641="","",编辑!AM1641)</f>
        <v/>
      </c>
      <c r="AB1641" s="109" t="str">
        <f>IF(编辑!AN1641="","",编辑!AN1641)</f>
        <v/>
      </c>
      <c r="AC1641" s="111" t="str">
        <f>IF(编辑!AO1641="","",编辑!AO1641)</f>
        <v/>
      </c>
    </row>
    <row r="1642" spans="1:29">
      <c r="A1642" s="109">
        <f>IF(编辑!A1642="","",编辑!A1642)</f>
        <v>140909</v>
      </c>
      <c r="B1642" s="109" t="str">
        <f>IF(编辑!B1642="","",编辑!B1642)</f>
        <v>通缉任务</v>
      </c>
      <c r="C1642" s="109">
        <f>IF(编辑!I1642="","",编辑!I1642)</f>
        <v>1120</v>
      </c>
      <c r="D1642" s="109">
        <f>IF(编辑!J1642="","",编辑!J1642)</f>
        <v>0</v>
      </c>
      <c r="E1642" s="109" t="str">
        <f>IF(编辑!K1642="","",编辑!K1642)</f>
        <v/>
      </c>
      <c r="F1642" s="109">
        <f>IF(编辑!L1642="","",编辑!L1642)</f>
        <v>3004</v>
      </c>
      <c r="G1642" s="109">
        <f>IF(编辑!N1642="","",编辑!N1642)</f>
        <v>1</v>
      </c>
      <c r="H1642" s="109">
        <f>IF(编辑!O1642="","",编辑!O1642)</f>
        <v>1</v>
      </c>
      <c r="I1642" s="109">
        <f>IF(编辑!P1642="","",编辑!P1642)</f>
        <v>100</v>
      </c>
      <c r="J1642" s="109">
        <f>IF(编辑!Q1642="","",编辑!Q1642)</f>
        <v>3104</v>
      </c>
      <c r="K1642" s="109">
        <f>IF(编辑!S1642="","",编辑!S1642)</f>
        <v>1</v>
      </c>
      <c r="L1642" s="109">
        <f>IF(编辑!T1642="","",编辑!T1642)</f>
        <v>1</v>
      </c>
      <c r="M1642" s="109">
        <f>IF(编辑!U1642="","",编辑!U1642)</f>
        <v>100</v>
      </c>
      <c r="N1642" s="109">
        <f>IF(编辑!V1642="","",编辑!V1642)</f>
        <v>3404</v>
      </c>
      <c r="O1642" s="109">
        <f>IF(编辑!X1642="","",编辑!X1642)</f>
        <v>1</v>
      </c>
      <c r="P1642" s="109">
        <f>IF(编辑!Y1642="","",编辑!Y1642)</f>
        <v>1</v>
      </c>
      <c r="Q1642" s="109">
        <f>IF(编辑!Z1642="","",编辑!Z1642)</f>
        <v>100</v>
      </c>
      <c r="R1642" s="109" t="str">
        <f>IF(编辑!AA1642="","",编辑!AA1642)</f>
        <v/>
      </c>
      <c r="S1642" s="109" t="str">
        <f>IF(编辑!AC1642="","",编辑!AC1642)</f>
        <v/>
      </c>
      <c r="T1642" s="109" t="str">
        <f>IF(编辑!AD1642="","",编辑!AD1642)</f>
        <v/>
      </c>
      <c r="U1642" s="109" t="str">
        <f>IF(编辑!AE1642="","",编辑!AE1642)</f>
        <v/>
      </c>
      <c r="V1642" s="109" t="str">
        <f>IF(编辑!AF1642="","",编辑!AF1642)</f>
        <v/>
      </c>
      <c r="W1642" s="109" t="str">
        <f>IF(编辑!AH1642="","",编辑!AH1642)</f>
        <v/>
      </c>
      <c r="X1642" s="109" t="str">
        <f>IF(编辑!AI1642="","",编辑!AI1642)</f>
        <v/>
      </c>
      <c r="Y1642" s="109" t="str">
        <f>IF(编辑!AJ1642="","",编辑!AJ1642)</f>
        <v/>
      </c>
      <c r="Z1642" s="109" t="str">
        <f>IF(编辑!AK1642="","",编辑!AK1642)</f>
        <v/>
      </c>
      <c r="AA1642" s="109" t="str">
        <f>IF(编辑!AM1642="","",编辑!AM1642)</f>
        <v/>
      </c>
      <c r="AB1642" s="109" t="str">
        <f>IF(编辑!AN1642="","",编辑!AN1642)</f>
        <v/>
      </c>
      <c r="AC1642" s="111" t="str">
        <f>IF(编辑!AO1642="","",编辑!AO1642)</f>
        <v/>
      </c>
    </row>
    <row r="1643" spans="1:29">
      <c r="A1643" s="109">
        <f>IF(编辑!A1643="","",编辑!A1643)</f>
        <v>140910</v>
      </c>
      <c r="B1643" s="109" t="str">
        <f>IF(编辑!B1643="","",编辑!B1643)</f>
        <v>通缉任务</v>
      </c>
      <c r="C1643" s="109">
        <f>IF(编辑!I1643="","",编辑!I1643)</f>
        <v>1120</v>
      </c>
      <c r="D1643" s="109">
        <f>IF(编辑!J1643="","",编辑!J1643)</f>
        <v>0</v>
      </c>
      <c r="E1643" s="109" t="str">
        <f>IF(编辑!K1643="","",编辑!K1643)</f>
        <v/>
      </c>
      <c r="F1643" s="109">
        <f>IF(编辑!L1643="","",编辑!L1643)</f>
        <v>3004</v>
      </c>
      <c r="G1643" s="109">
        <f>IF(编辑!N1643="","",编辑!N1643)</f>
        <v>1</v>
      </c>
      <c r="H1643" s="109">
        <f>IF(编辑!O1643="","",编辑!O1643)</f>
        <v>1</v>
      </c>
      <c r="I1643" s="109">
        <f>IF(编辑!P1643="","",编辑!P1643)</f>
        <v>100</v>
      </c>
      <c r="J1643" s="109">
        <f>IF(编辑!Q1643="","",编辑!Q1643)</f>
        <v>3104</v>
      </c>
      <c r="K1643" s="109">
        <f>IF(编辑!S1643="","",编辑!S1643)</f>
        <v>1</v>
      </c>
      <c r="L1643" s="109">
        <f>IF(编辑!T1643="","",编辑!T1643)</f>
        <v>1</v>
      </c>
      <c r="M1643" s="109">
        <f>IF(编辑!U1643="","",编辑!U1643)</f>
        <v>100</v>
      </c>
      <c r="N1643" s="109">
        <f>IF(编辑!V1643="","",编辑!V1643)</f>
        <v>3404</v>
      </c>
      <c r="O1643" s="109">
        <f>IF(编辑!X1643="","",编辑!X1643)</f>
        <v>1</v>
      </c>
      <c r="P1643" s="109">
        <f>IF(编辑!Y1643="","",编辑!Y1643)</f>
        <v>1</v>
      </c>
      <c r="Q1643" s="109">
        <f>IF(编辑!Z1643="","",编辑!Z1643)</f>
        <v>100</v>
      </c>
      <c r="R1643" s="109" t="str">
        <f>IF(编辑!AA1643="","",编辑!AA1643)</f>
        <v/>
      </c>
      <c r="S1643" s="109" t="str">
        <f>IF(编辑!AC1643="","",编辑!AC1643)</f>
        <v/>
      </c>
      <c r="T1643" s="109" t="str">
        <f>IF(编辑!AD1643="","",编辑!AD1643)</f>
        <v/>
      </c>
      <c r="U1643" s="109" t="str">
        <f>IF(编辑!AE1643="","",编辑!AE1643)</f>
        <v/>
      </c>
      <c r="V1643" s="109" t="str">
        <f>IF(编辑!AF1643="","",编辑!AF1643)</f>
        <v/>
      </c>
      <c r="W1643" s="109" t="str">
        <f>IF(编辑!AH1643="","",编辑!AH1643)</f>
        <v/>
      </c>
      <c r="X1643" s="109" t="str">
        <f>IF(编辑!AI1643="","",编辑!AI1643)</f>
        <v/>
      </c>
      <c r="Y1643" s="109" t="str">
        <f>IF(编辑!AJ1643="","",编辑!AJ1643)</f>
        <v/>
      </c>
      <c r="Z1643" s="109" t="str">
        <f>IF(编辑!AK1643="","",编辑!AK1643)</f>
        <v/>
      </c>
      <c r="AA1643" s="109" t="str">
        <f>IF(编辑!AM1643="","",编辑!AM1643)</f>
        <v/>
      </c>
      <c r="AB1643" s="109" t="str">
        <f>IF(编辑!AN1643="","",编辑!AN1643)</f>
        <v/>
      </c>
      <c r="AC1643" s="111" t="str">
        <f>IF(编辑!AO1643="","",编辑!AO1643)</f>
        <v/>
      </c>
    </row>
    <row r="1644" spans="1:29">
      <c r="A1644" s="109">
        <f>IF(编辑!A1644="","",编辑!A1644)</f>
        <v>140911</v>
      </c>
      <c r="B1644" s="109" t="str">
        <f>IF(编辑!B1644="","",编辑!B1644)</f>
        <v>通缉任务</v>
      </c>
      <c r="C1644" s="109">
        <f>IF(编辑!I1644="","",编辑!I1644)</f>
        <v>1120</v>
      </c>
      <c r="D1644" s="109">
        <f>IF(编辑!J1644="","",编辑!J1644)</f>
        <v>0</v>
      </c>
      <c r="E1644" s="109" t="str">
        <f>IF(编辑!K1644="","",编辑!K1644)</f>
        <v/>
      </c>
      <c r="F1644" s="109">
        <f>IF(编辑!L1644="","",编辑!L1644)</f>
        <v>3004</v>
      </c>
      <c r="G1644" s="109">
        <f>IF(编辑!N1644="","",编辑!N1644)</f>
        <v>1</v>
      </c>
      <c r="H1644" s="109">
        <f>IF(编辑!O1644="","",编辑!O1644)</f>
        <v>1</v>
      </c>
      <c r="I1644" s="109">
        <f>IF(编辑!P1644="","",编辑!P1644)</f>
        <v>100</v>
      </c>
      <c r="J1644" s="109">
        <f>IF(编辑!Q1644="","",编辑!Q1644)</f>
        <v>3104</v>
      </c>
      <c r="K1644" s="109">
        <f>IF(编辑!S1644="","",编辑!S1644)</f>
        <v>1</v>
      </c>
      <c r="L1644" s="109">
        <f>IF(编辑!T1644="","",编辑!T1644)</f>
        <v>1</v>
      </c>
      <c r="M1644" s="109">
        <f>IF(编辑!U1644="","",编辑!U1644)</f>
        <v>100</v>
      </c>
      <c r="N1644" s="109">
        <f>IF(编辑!V1644="","",编辑!V1644)</f>
        <v>3404</v>
      </c>
      <c r="O1644" s="109">
        <f>IF(编辑!X1644="","",编辑!X1644)</f>
        <v>1</v>
      </c>
      <c r="P1644" s="109">
        <f>IF(编辑!Y1644="","",编辑!Y1644)</f>
        <v>1</v>
      </c>
      <c r="Q1644" s="109">
        <f>IF(编辑!Z1644="","",编辑!Z1644)</f>
        <v>100</v>
      </c>
      <c r="R1644" s="109" t="str">
        <f>IF(编辑!AA1644="","",编辑!AA1644)</f>
        <v/>
      </c>
      <c r="S1644" s="109" t="str">
        <f>IF(编辑!AC1644="","",编辑!AC1644)</f>
        <v/>
      </c>
      <c r="T1644" s="109" t="str">
        <f>IF(编辑!AD1644="","",编辑!AD1644)</f>
        <v/>
      </c>
      <c r="U1644" s="109" t="str">
        <f>IF(编辑!AE1644="","",编辑!AE1644)</f>
        <v/>
      </c>
      <c r="V1644" s="109" t="str">
        <f>IF(编辑!AF1644="","",编辑!AF1644)</f>
        <v/>
      </c>
      <c r="W1644" s="109" t="str">
        <f>IF(编辑!AH1644="","",编辑!AH1644)</f>
        <v/>
      </c>
      <c r="X1644" s="109" t="str">
        <f>IF(编辑!AI1644="","",编辑!AI1644)</f>
        <v/>
      </c>
      <c r="Y1644" s="109" t="str">
        <f>IF(编辑!AJ1644="","",编辑!AJ1644)</f>
        <v/>
      </c>
      <c r="Z1644" s="109" t="str">
        <f>IF(编辑!AK1644="","",编辑!AK1644)</f>
        <v/>
      </c>
      <c r="AA1644" s="109" t="str">
        <f>IF(编辑!AM1644="","",编辑!AM1644)</f>
        <v/>
      </c>
      <c r="AB1644" s="109" t="str">
        <f>IF(编辑!AN1644="","",编辑!AN1644)</f>
        <v/>
      </c>
      <c r="AC1644" s="111" t="str">
        <f>IF(编辑!AO1644="","",编辑!AO1644)</f>
        <v/>
      </c>
    </row>
    <row r="1645" spans="1:29">
      <c r="A1645" s="109">
        <f>IF(编辑!A1645="","",编辑!A1645)</f>
        <v>140912</v>
      </c>
      <c r="B1645" s="109" t="str">
        <f>IF(编辑!B1645="","",编辑!B1645)</f>
        <v>通缉任务</v>
      </c>
      <c r="C1645" s="109">
        <f>IF(编辑!I1645="","",编辑!I1645)</f>
        <v>1120</v>
      </c>
      <c r="D1645" s="109">
        <f>IF(编辑!J1645="","",编辑!J1645)</f>
        <v>0</v>
      </c>
      <c r="E1645" s="109" t="str">
        <f>IF(编辑!K1645="","",编辑!K1645)</f>
        <v/>
      </c>
      <c r="F1645" s="109">
        <f>IF(编辑!L1645="","",编辑!L1645)</f>
        <v>3004</v>
      </c>
      <c r="G1645" s="109">
        <f>IF(编辑!N1645="","",编辑!N1645)</f>
        <v>1</v>
      </c>
      <c r="H1645" s="109">
        <f>IF(编辑!O1645="","",编辑!O1645)</f>
        <v>1</v>
      </c>
      <c r="I1645" s="109">
        <f>IF(编辑!P1645="","",编辑!P1645)</f>
        <v>100</v>
      </c>
      <c r="J1645" s="109">
        <f>IF(编辑!Q1645="","",编辑!Q1645)</f>
        <v>3104</v>
      </c>
      <c r="K1645" s="109">
        <f>IF(编辑!S1645="","",编辑!S1645)</f>
        <v>1</v>
      </c>
      <c r="L1645" s="109">
        <f>IF(编辑!T1645="","",编辑!T1645)</f>
        <v>1</v>
      </c>
      <c r="M1645" s="109">
        <f>IF(编辑!U1645="","",编辑!U1645)</f>
        <v>100</v>
      </c>
      <c r="N1645" s="109">
        <f>IF(编辑!V1645="","",编辑!V1645)</f>
        <v>3404</v>
      </c>
      <c r="O1645" s="109">
        <f>IF(编辑!X1645="","",编辑!X1645)</f>
        <v>1</v>
      </c>
      <c r="P1645" s="109">
        <f>IF(编辑!Y1645="","",编辑!Y1645)</f>
        <v>1</v>
      </c>
      <c r="Q1645" s="109">
        <f>IF(编辑!Z1645="","",编辑!Z1645)</f>
        <v>100</v>
      </c>
      <c r="R1645" s="109" t="str">
        <f>IF(编辑!AA1645="","",编辑!AA1645)</f>
        <v/>
      </c>
      <c r="S1645" s="109" t="str">
        <f>IF(编辑!AC1645="","",编辑!AC1645)</f>
        <v/>
      </c>
      <c r="T1645" s="109" t="str">
        <f>IF(编辑!AD1645="","",编辑!AD1645)</f>
        <v/>
      </c>
      <c r="U1645" s="109" t="str">
        <f>IF(编辑!AE1645="","",编辑!AE1645)</f>
        <v/>
      </c>
      <c r="V1645" s="109" t="str">
        <f>IF(编辑!AF1645="","",编辑!AF1645)</f>
        <v/>
      </c>
      <c r="W1645" s="109" t="str">
        <f>IF(编辑!AH1645="","",编辑!AH1645)</f>
        <v/>
      </c>
      <c r="X1645" s="109" t="str">
        <f>IF(编辑!AI1645="","",编辑!AI1645)</f>
        <v/>
      </c>
      <c r="Y1645" s="109" t="str">
        <f>IF(编辑!AJ1645="","",编辑!AJ1645)</f>
        <v/>
      </c>
      <c r="Z1645" s="109" t="str">
        <f>IF(编辑!AK1645="","",编辑!AK1645)</f>
        <v/>
      </c>
      <c r="AA1645" s="109" t="str">
        <f>IF(编辑!AM1645="","",编辑!AM1645)</f>
        <v/>
      </c>
      <c r="AB1645" s="109" t="str">
        <f>IF(编辑!AN1645="","",编辑!AN1645)</f>
        <v/>
      </c>
      <c r="AC1645" s="111" t="str">
        <f>IF(编辑!AO1645="","",编辑!AO1645)</f>
        <v/>
      </c>
    </row>
    <row r="1646" spans="1:29">
      <c r="A1646" s="109">
        <f>IF(编辑!A1646="","",编辑!A1646)</f>
        <v>140913</v>
      </c>
      <c r="B1646" s="109" t="str">
        <f>IF(编辑!B1646="","",编辑!B1646)</f>
        <v>通缉任务</v>
      </c>
      <c r="C1646" s="109">
        <f>IF(编辑!I1646="","",编辑!I1646)</f>
        <v>1120</v>
      </c>
      <c r="D1646" s="109">
        <f>IF(编辑!J1646="","",编辑!J1646)</f>
        <v>0</v>
      </c>
      <c r="E1646" s="109" t="str">
        <f>IF(编辑!K1646="","",编辑!K1646)</f>
        <v/>
      </c>
      <c r="F1646" s="109">
        <f>IF(编辑!L1646="","",编辑!L1646)</f>
        <v>3004</v>
      </c>
      <c r="G1646" s="109">
        <f>IF(编辑!N1646="","",编辑!N1646)</f>
        <v>1</v>
      </c>
      <c r="H1646" s="109">
        <f>IF(编辑!O1646="","",编辑!O1646)</f>
        <v>1</v>
      </c>
      <c r="I1646" s="109">
        <f>IF(编辑!P1646="","",编辑!P1646)</f>
        <v>100</v>
      </c>
      <c r="J1646" s="109">
        <f>IF(编辑!Q1646="","",编辑!Q1646)</f>
        <v>3104</v>
      </c>
      <c r="K1646" s="109">
        <f>IF(编辑!S1646="","",编辑!S1646)</f>
        <v>1</v>
      </c>
      <c r="L1646" s="109">
        <f>IF(编辑!T1646="","",编辑!T1646)</f>
        <v>1</v>
      </c>
      <c r="M1646" s="109">
        <f>IF(编辑!U1646="","",编辑!U1646)</f>
        <v>100</v>
      </c>
      <c r="N1646" s="109">
        <f>IF(编辑!V1646="","",编辑!V1646)</f>
        <v>3404</v>
      </c>
      <c r="O1646" s="109">
        <f>IF(编辑!X1646="","",编辑!X1646)</f>
        <v>1</v>
      </c>
      <c r="P1646" s="109">
        <f>IF(编辑!Y1646="","",编辑!Y1646)</f>
        <v>1</v>
      </c>
      <c r="Q1646" s="109">
        <f>IF(编辑!Z1646="","",编辑!Z1646)</f>
        <v>100</v>
      </c>
      <c r="R1646" s="109" t="str">
        <f>IF(编辑!AA1646="","",编辑!AA1646)</f>
        <v/>
      </c>
      <c r="S1646" s="109" t="str">
        <f>IF(编辑!AC1646="","",编辑!AC1646)</f>
        <v/>
      </c>
      <c r="T1646" s="109" t="str">
        <f>IF(编辑!AD1646="","",编辑!AD1646)</f>
        <v/>
      </c>
      <c r="U1646" s="109" t="str">
        <f>IF(编辑!AE1646="","",编辑!AE1646)</f>
        <v/>
      </c>
      <c r="V1646" s="109" t="str">
        <f>IF(编辑!AF1646="","",编辑!AF1646)</f>
        <v/>
      </c>
      <c r="W1646" s="109" t="str">
        <f>IF(编辑!AH1646="","",编辑!AH1646)</f>
        <v/>
      </c>
      <c r="X1646" s="109" t="str">
        <f>IF(编辑!AI1646="","",编辑!AI1646)</f>
        <v/>
      </c>
      <c r="Y1646" s="109" t="str">
        <f>IF(编辑!AJ1646="","",编辑!AJ1646)</f>
        <v/>
      </c>
      <c r="Z1646" s="109" t="str">
        <f>IF(编辑!AK1646="","",编辑!AK1646)</f>
        <v/>
      </c>
      <c r="AA1646" s="109" t="str">
        <f>IF(编辑!AM1646="","",编辑!AM1646)</f>
        <v/>
      </c>
      <c r="AB1646" s="109" t="str">
        <f>IF(编辑!AN1646="","",编辑!AN1646)</f>
        <v/>
      </c>
      <c r="AC1646" s="111" t="str">
        <f>IF(编辑!AO1646="","",编辑!AO1646)</f>
        <v/>
      </c>
    </row>
    <row r="1647" spans="1:29">
      <c r="A1647" s="109">
        <f>IF(编辑!A1647="","",编辑!A1647)</f>
        <v>140914</v>
      </c>
      <c r="B1647" s="109" t="str">
        <f>IF(编辑!B1647="","",编辑!B1647)</f>
        <v>通缉任务</v>
      </c>
      <c r="C1647" s="109">
        <f>IF(编辑!I1647="","",编辑!I1647)</f>
        <v>1120</v>
      </c>
      <c r="D1647" s="109">
        <f>IF(编辑!J1647="","",编辑!J1647)</f>
        <v>0</v>
      </c>
      <c r="E1647" s="109" t="str">
        <f>IF(编辑!K1647="","",编辑!K1647)</f>
        <v/>
      </c>
      <c r="F1647" s="109">
        <f>IF(编辑!L1647="","",编辑!L1647)</f>
        <v>3004</v>
      </c>
      <c r="G1647" s="109">
        <f>IF(编辑!N1647="","",编辑!N1647)</f>
        <v>1</v>
      </c>
      <c r="H1647" s="109">
        <f>IF(编辑!O1647="","",编辑!O1647)</f>
        <v>1</v>
      </c>
      <c r="I1647" s="109">
        <f>IF(编辑!P1647="","",编辑!P1647)</f>
        <v>100</v>
      </c>
      <c r="J1647" s="109">
        <f>IF(编辑!Q1647="","",编辑!Q1647)</f>
        <v>3104</v>
      </c>
      <c r="K1647" s="109">
        <f>IF(编辑!S1647="","",编辑!S1647)</f>
        <v>1</v>
      </c>
      <c r="L1647" s="109">
        <f>IF(编辑!T1647="","",编辑!T1647)</f>
        <v>1</v>
      </c>
      <c r="M1647" s="109">
        <f>IF(编辑!U1647="","",编辑!U1647)</f>
        <v>100</v>
      </c>
      <c r="N1647" s="109">
        <f>IF(编辑!V1647="","",编辑!V1647)</f>
        <v>3404</v>
      </c>
      <c r="O1647" s="109">
        <f>IF(编辑!X1647="","",编辑!X1647)</f>
        <v>1</v>
      </c>
      <c r="P1647" s="109">
        <f>IF(编辑!Y1647="","",编辑!Y1647)</f>
        <v>1</v>
      </c>
      <c r="Q1647" s="109">
        <f>IF(编辑!Z1647="","",编辑!Z1647)</f>
        <v>100</v>
      </c>
      <c r="R1647" s="109" t="str">
        <f>IF(编辑!AA1647="","",编辑!AA1647)</f>
        <v/>
      </c>
      <c r="S1647" s="109" t="str">
        <f>IF(编辑!AC1647="","",编辑!AC1647)</f>
        <v/>
      </c>
      <c r="T1647" s="109" t="str">
        <f>IF(编辑!AD1647="","",编辑!AD1647)</f>
        <v/>
      </c>
      <c r="U1647" s="109" t="str">
        <f>IF(编辑!AE1647="","",编辑!AE1647)</f>
        <v/>
      </c>
      <c r="V1647" s="109" t="str">
        <f>IF(编辑!AF1647="","",编辑!AF1647)</f>
        <v/>
      </c>
      <c r="W1647" s="109" t="str">
        <f>IF(编辑!AH1647="","",编辑!AH1647)</f>
        <v/>
      </c>
      <c r="X1647" s="109" t="str">
        <f>IF(编辑!AI1647="","",编辑!AI1647)</f>
        <v/>
      </c>
      <c r="Y1647" s="109" t="str">
        <f>IF(编辑!AJ1647="","",编辑!AJ1647)</f>
        <v/>
      </c>
      <c r="Z1647" s="109" t="str">
        <f>IF(编辑!AK1647="","",编辑!AK1647)</f>
        <v/>
      </c>
      <c r="AA1647" s="109" t="str">
        <f>IF(编辑!AM1647="","",编辑!AM1647)</f>
        <v/>
      </c>
      <c r="AB1647" s="109" t="str">
        <f>IF(编辑!AN1647="","",编辑!AN1647)</f>
        <v/>
      </c>
      <c r="AC1647" s="111" t="str">
        <f>IF(编辑!AO1647="","",编辑!AO1647)</f>
        <v/>
      </c>
    </row>
    <row r="1648" spans="1:29">
      <c r="A1648" s="109">
        <f>IF(编辑!A1648="","",编辑!A1648)</f>
        <v>140915</v>
      </c>
      <c r="B1648" s="109" t="str">
        <f>IF(编辑!B1648="","",编辑!B1648)</f>
        <v>通缉任务</v>
      </c>
      <c r="C1648" s="109">
        <f>IF(编辑!I1648="","",编辑!I1648)</f>
        <v>1120</v>
      </c>
      <c r="D1648" s="109">
        <f>IF(编辑!J1648="","",编辑!J1648)</f>
        <v>0</v>
      </c>
      <c r="E1648" s="109" t="str">
        <f>IF(编辑!K1648="","",编辑!K1648)</f>
        <v/>
      </c>
      <c r="F1648" s="109">
        <f>IF(编辑!L1648="","",编辑!L1648)</f>
        <v>3004</v>
      </c>
      <c r="G1648" s="109">
        <f>IF(编辑!N1648="","",编辑!N1648)</f>
        <v>1</v>
      </c>
      <c r="H1648" s="109">
        <f>IF(编辑!O1648="","",编辑!O1648)</f>
        <v>1</v>
      </c>
      <c r="I1648" s="109">
        <f>IF(编辑!P1648="","",编辑!P1648)</f>
        <v>100</v>
      </c>
      <c r="J1648" s="109">
        <f>IF(编辑!Q1648="","",编辑!Q1648)</f>
        <v>3104</v>
      </c>
      <c r="K1648" s="109">
        <f>IF(编辑!S1648="","",编辑!S1648)</f>
        <v>1</v>
      </c>
      <c r="L1648" s="109">
        <f>IF(编辑!T1648="","",编辑!T1648)</f>
        <v>1</v>
      </c>
      <c r="M1648" s="109">
        <f>IF(编辑!U1648="","",编辑!U1648)</f>
        <v>100</v>
      </c>
      <c r="N1648" s="109">
        <f>IF(编辑!V1648="","",编辑!V1648)</f>
        <v>3404</v>
      </c>
      <c r="O1648" s="109">
        <f>IF(编辑!X1648="","",编辑!X1648)</f>
        <v>1</v>
      </c>
      <c r="P1648" s="109">
        <f>IF(编辑!Y1648="","",编辑!Y1648)</f>
        <v>1</v>
      </c>
      <c r="Q1648" s="109">
        <f>IF(编辑!Z1648="","",编辑!Z1648)</f>
        <v>100</v>
      </c>
      <c r="R1648" s="109" t="str">
        <f>IF(编辑!AA1648="","",编辑!AA1648)</f>
        <v/>
      </c>
      <c r="S1648" s="109" t="str">
        <f>IF(编辑!AC1648="","",编辑!AC1648)</f>
        <v/>
      </c>
      <c r="T1648" s="109" t="str">
        <f>IF(编辑!AD1648="","",编辑!AD1648)</f>
        <v/>
      </c>
      <c r="U1648" s="109" t="str">
        <f>IF(编辑!AE1648="","",编辑!AE1648)</f>
        <v/>
      </c>
      <c r="V1648" s="109" t="str">
        <f>IF(编辑!AF1648="","",编辑!AF1648)</f>
        <v/>
      </c>
      <c r="W1648" s="109" t="str">
        <f>IF(编辑!AH1648="","",编辑!AH1648)</f>
        <v/>
      </c>
      <c r="X1648" s="109" t="str">
        <f>IF(编辑!AI1648="","",编辑!AI1648)</f>
        <v/>
      </c>
      <c r="Y1648" s="109" t="str">
        <f>IF(编辑!AJ1648="","",编辑!AJ1648)</f>
        <v/>
      </c>
      <c r="Z1648" s="109" t="str">
        <f>IF(编辑!AK1648="","",编辑!AK1648)</f>
        <v/>
      </c>
      <c r="AA1648" s="109" t="str">
        <f>IF(编辑!AM1648="","",编辑!AM1648)</f>
        <v/>
      </c>
      <c r="AB1648" s="109" t="str">
        <f>IF(编辑!AN1648="","",编辑!AN1648)</f>
        <v/>
      </c>
      <c r="AC1648" s="111" t="str">
        <f>IF(编辑!AO1648="","",编辑!AO1648)</f>
        <v/>
      </c>
    </row>
    <row r="1649" spans="1:29">
      <c r="A1649" s="109">
        <f>IF(编辑!A1649="","",编辑!A1649)</f>
        <v>140916</v>
      </c>
      <c r="B1649" s="109" t="str">
        <f>IF(编辑!B1649="","",编辑!B1649)</f>
        <v>通缉任务</v>
      </c>
      <c r="C1649" s="109">
        <f>IF(编辑!I1649="","",编辑!I1649)</f>
        <v>1430</v>
      </c>
      <c r="D1649" s="109">
        <f>IF(编辑!J1649="","",编辑!J1649)</f>
        <v>0</v>
      </c>
      <c r="E1649" s="109" t="str">
        <f>IF(编辑!K1649="","",编辑!K1649)</f>
        <v/>
      </c>
      <c r="F1649" s="109">
        <f>IF(编辑!L1649="","",编辑!L1649)</f>
        <v>3005</v>
      </c>
      <c r="G1649" s="109">
        <f>IF(编辑!N1649="","",编辑!N1649)</f>
        <v>1</v>
      </c>
      <c r="H1649" s="109">
        <f>IF(编辑!O1649="","",编辑!O1649)</f>
        <v>1</v>
      </c>
      <c r="I1649" s="109">
        <f>IF(编辑!P1649="","",编辑!P1649)</f>
        <v>100</v>
      </c>
      <c r="J1649" s="109">
        <f>IF(编辑!Q1649="","",编辑!Q1649)</f>
        <v>3105</v>
      </c>
      <c r="K1649" s="109">
        <f>IF(编辑!S1649="","",编辑!S1649)</f>
        <v>1</v>
      </c>
      <c r="L1649" s="109">
        <f>IF(编辑!T1649="","",编辑!T1649)</f>
        <v>1</v>
      </c>
      <c r="M1649" s="109">
        <f>IF(编辑!U1649="","",编辑!U1649)</f>
        <v>100</v>
      </c>
      <c r="N1649" s="109">
        <f>IF(编辑!V1649="","",编辑!V1649)</f>
        <v>3405</v>
      </c>
      <c r="O1649" s="109">
        <f>IF(编辑!X1649="","",编辑!X1649)</f>
        <v>1</v>
      </c>
      <c r="P1649" s="109">
        <f>IF(编辑!Y1649="","",编辑!Y1649)</f>
        <v>1</v>
      </c>
      <c r="Q1649" s="109">
        <f>IF(编辑!Z1649="","",编辑!Z1649)</f>
        <v>100</v>
      </c>
      <c r="R1649" s="109" t="str">
        <f>IF(编辑!AA1649="","",编辑!AA1649)</f>
        <v/>
      </c>
      <c r="S1649" s="109" t="str">
        <f>IF(编辑!AC1649="","",编辑!AC1649)</f>
        <v/>
      </c>
      <c r="T1649" s="109" t="str">
        <f>IF(编辑!AD1649="","",编辑!AD1649)</f>
        <v/>
      </c>
      <c r="U1649" s="109" t="str">
        <f>IF(编辑!AE1649="","",编辑!AE1649)</f>
        <v/>
      </c>
      <c r="V1649" s="109" t="str">
        <f>IF(编辑!AF1649="","",编辑!AF1649)</f>
        <v/>
      </c>
      <c r="W1649" s="109" t="str">
        <f>IF(编辑!AH1649="","",编辑!AH1649)</f>
        <v/>
      </c>
      <c r="X1649" s="109" t="str">
        <f>IF(编辑!AI1649="","",编辑!AI1649)</f>
        <v/>
      </c>
      <c r="Y1649" s="109" t="str">
        <f>IF(编辑!AJ1649="","",编辑!AJ1649)</f>
        <v/>
      </c>
      <c r="Z1649" s="109" t="str">
        <f>IF(编辑!AK1649="","",编辑!AK1649)</f>
        <v/>
      </c>
      <c r="AA1649" s="109" t="str">
        <f>IF(编辑!AM1649="","",编辑!AM1649)</f>
        <v/>
      </c>
      <c r="AB1649" s="109" t="str">
        <f>IF(编辑!AN1649="","",编辑!AN1649)</f>
        <v/>
      </c>
      <c r="AC1649" s="111" t="str">
        <f>IF(编辑!AO1649="","",编辑!AO1649)</f>
        <v/>
      </c>
    </row>
    <row r="1650" spans="1:29">
      <c r="A1650" s="109">
        <f>IF(编辑!A1650="","",编辑!A1650)</f>
        <v>140917</v>
      </c>
      <c r="B1650" s="109" t="str">
        <f>IF(编辑!B1650="","",编辑!B1650)</f>
        <v>通缉任务</v>
      </c>
      <c r="C1650" s="109">
        <f>IF(编辑!I1650="","",编辑!I1650)</f>
        <v>1430</v>
      </c>
      <c r="D1650" s="109">
        <f>IF(编辑!J1650="","",编辑!J1650)</f>
        <v>0</v>
      </c>
      <c r="E1650" s="109" t="str">
        <f>IF(编辑!K1650="","",编辑!K1650)</f>
        <v/>
      </c>
      <c r="F1650" s="109">
        <f>IF(编辑!L1650="","",编辑!L1650)</f>
        <v>3005</v>
      </c>
      <c r="G1650" s="109">
        <f>IF(编辑!N1650="","",编辑!N1650)</f>
        <v>1</v>
      </c>
      <c r="H1650" s="109">
        <f>IF(编辑!O1650="","",编辑!O1650)</f>
        <v>1</v>
      </c>
      <c r="I1650" s="109">
        <f>IF(编辑!P1650="","",编辑!P1650)</f>
        <v>100</v>
      </c>
      <c r="J1650" s="109">
        <f>IF(编辑!Q1650="","",编辑!Q1650)</f>
        <v>3105</v>
      </c>
      <c r="K1650" s="109">
        <f>IF(编辑!S1650="","",编辑!S1650)</f>
        <v>1</v>
      </c>
      <c r="L1650" s="109">
        <f>IF(编辑!T1650="","",编辑!T1650)</f>
        <v>1</v>
      </c>
      <c r="M1650" s="109">
        <f>IF(编辑!U1650="","",编辑!U1650)</f>
        <v>100</v>
      </c>
      <c r="N1650" s="109">
        <f>IF(编辑!V1650="","",编辑!V1650)</f>
        <v>3405</v>
      </c>
      <c r="O1650" s="109">
        <f>IF(编辑!X1650="","",编辑!X1650)</f>
        <v>1</v>
      </c>
      <c r="P1650" s="109">
        <f>IF(编辑!Y1650="","",编辑!Y1650)</f>
        <v>1</v>
      </c>
      <c r="Q1650" s="109">
        <f>IF(编辑!Z1650="","",编辑!Z1650)</f>
        <v>100</v>
      </c>
      <c r="R1650" s="109" t="str">
        <f>IF(编辑!AA1650="","",编辑!AA1650)</f>
        <v/>
      </c>
      <c r="S1650" s="109" t="str">
        <f>IF(编辑!AC1650="","",编辑!AC1650)</f>
        <v/>
      </c>
      <c r="T1650" s="109" t="str">
        <f>IF(编辑!AD1650="","",编辑!AD1650)</f>
        <v/>
      </c>
      <c r="U1650" s="109" t="str">
        <f>IF(编辑!AE1650="","",编辑!AE1650)</f>
        <v/>
      </c>
      <c r="V1650" s="109" t="str">
        <f>IF(编辑!AF1650="","",编辑!AF1650)</f>
        <v/>
      </c>
      <c r="W1650" s="109" t="str">
        <f>IF(编辑!AH1650="","",编辑!AH1650)</f>
        <v/>
      </c>
      <c r="X1650" s="109" t="str">
        <f>IF(编辑!AI1650="","",编辑!AI1650)</f>
        <v/>
      </c>
      <c r="Y1650" s="109" t="str">
        <f>IF(编辑!AJ1650="","",编辑!AJ1650)</f>
        <v/>
      </c>
      <c r="Z1650" s="109" t="str">
        <f>IF(编辑!AK1650="","",编辑!AK1650)</f>
        <v/>
      </c>
      <c r="AA1650" s="109" t="str">
        <f>IF(编辑!AM1650="","",编辑!AM1650)</f>
        <v/>
      </c>
      <c r="AB1650" s="109" t="str">
        <f>IF(编辑!AN1650="","",编辑!AN1650)</f>
        <v/>
      </c>
      <c r="AC1650" s="111" t="str">
        <f>IF(编辑!AO1650="","",编辑!AO1650)</f>
        <v/>
      </c>
    </row>
    <row r="1651" spans="1:29">
      <c r="A1651" s="109">
        <f>IF(编辑!A1651="","",编辑!A1651)</f>
        <v>140918</v>
      </c>
      <c r="B1651" s="109" t="str">
        <f>IF(编辑!B1651="","",编辑!B1651)</f>
        <v>通缉任务</v>
      </c>
      <c r="C1651" s="109">
        <f>IF(编辑!I1651="","",编辑!I1651)</f>
        <v>1430</v>
      </c>
      <c r="D1651" s="109">
        <f>IF(编辑!J1651="","",编辑!J1651)</f>
        <v>0</v>
      </c>
      <c r="E1651" s="109" t="str">
        <f>IF(编辑!K1651="","",编辑!K1651)</f>
        <v/>
      </c>
      <c r="F1651" s="109">
        <f>IF(编辑!L1651="","",编辑!L1651)</f>
        <v>3005</v>
      </c>
      <c r="G1651" s="109">
        <f>IF(编辑!N1651="","",编辑!N1651)</f>
        <v>1</v>
      </c>
      <c r="H1651" s="109">
        <f>IF(编辑!O1651="","",编辑!O1651)</f>
        <v>1</v>
      </c>
      <c r="I1651" s="109">
        <f>IF(编辑!P1651="","",编辑!P1651)</f>
        <v>100</v>
      </c>
      <c r="J1651" s="109">
        <f>IF(编辑!Q1651="","",编辑!Q1651)</f>
        <v>3105</v>
      </c>
      <c r="K1651" s="109">
        <f>IF(编辑!S1651="","",编辑!S1651)</f>
        <v>1</v>
      </c>
      <c r="L1651" s="109">
        <f>IF(编辑!T1651="","",编辑!T1651)</f>
        <v>1</v>
      </c>
      <c r="M1651" s="109">
        <f>IF(编辑!U1651="","",编辑!U1651)</f>
        <v>100</v>
      </c>
      <c r="N1651" s="109">
        <f>IF(编辑!V1651="","",编辑!V1651)</f>
        <v>3405</v>
      </c>
      <c r="O1651" s="109">
        <f>IF(编辑!X1651="","",编辑!X1651)</f>
        <v>1</v>
      </c>
      <c r="P1651" s="109">
        <f>IF(编辑!Y1651="","",编辑!Y1651)</f>
        <v>1</v>
      </c>
      <c r="Q1651" s="109">
        <f>IF(编辑!Z1651="","",编辑!Z1651)</f>
        <v>100</v>
      </c>
      <c r="R1651" s="109" t="str">
        <f>IF(编辑!AA1651="","",编辑!AA1651)</f>
        <v/>
      </c>
      <c r="S1651" s="109" t="str">
        <f>IF(编辑!AC1651="","",编辑!AC1651)</f>
        <v/>
      </c>
      <c r="T1651" s="109" t="str">
        <f>IF(编辑!AD1651="","",编辑!AD1651)</f>
        <v/>
      </c>
      <c r="U1651" s="109" t="str">
        <f>IF(编辑!AE1651="","",编辑!AE1651)</f>
        <v/>
      </c>
      <c r="V1651" s="109" t="str">
        <f>IF(编辑!AF1651="","",编辑!AF1651)</f>
        <v/>
      </c>
      <c r="W1651" s="109" t="str">
        <f>IF(编辑!AH1651="","",编辑!AH1651)</f>
        <v/>
      </c>
      <c r="X1651" s="109" t="str">
        <f>IF(编辑!AI1651="","",编辑!AI1651)</f>
        <v/>
      </c>
      <c r="Y1651" s="109" t="str">
        <f>IF(编辑!AJ1651="","",编辑!AJ1651)</f>
        <v/>
      </c>
      <c r="Z1651" s="109" t="str">
        <f>IF(编辑!AK1651="","",编辑!AK1651)</f>
        <v/>
      </c>
      <c r="AA1651" s="109" t="str">
        <f>IF(编辑!AM1651="","",编辑!AM1651)</f>
        <v/>
      </c>
      <c r="AB1651" s="109" t="str">
        <f>IF(编辑!AN1651="","",编辑!AN1651)</f>
        <v/>
      </c>
      <c r="AC1651" s="111" t="str">
        <f>IF(编辑!AO1651="","",编辑!AO1651)</f>
        <v/>
      </c>
    </row>
    <row r="1652" spans="1:29">
      <c r="A1652" s="109">
        <f>IF(编辑!A1652="","",编辑!A1652)</f>
        <v>140919</v>
      </c>
      <c r="B1652" s="109" t="str">
        <f>IF(编辑!B1652="","",编辑!B1652)</f>
        <v>通缉任务</v>
      </c>
      <c r="C1652" s="109">
        <f>IF(编辑!I1652="","",编辑!I1652)</f>
        <v>1430</v>
      </c>
      <c r="D1652" s="109">
        <f>IF(编辑!J1652="","",编辑!J1652)</f>
        <v>0</v>
      </c>
      <c r="E1652" s="109" t="str">
        <f>IF(编辑!K1652="","",编辑!K1652)</f>
        <v/>
      </c>
      <c r="F1652" s="109">
        <f>IF(编辑!L1652="","",编辑!L1652)</f>
        <v>3005</v>
      </c>
      <c r="G1652" s="109">
        <f>IF(编辑!N1652="","",编辑!N1652)</f>
        <v>1</v>
      </c>
      <c r="H1652" s="109">
        <f>IF(编辑!O1652="","",编辑!O1652)</f>
        <v>1</v>
      </c>
      <c r="I1652" s="109">
        <f>IF(编辑!P1652="","",编辑!P1652)</f>
        <v>100</v>
      </c>
      <c r="J1652" s="109">
        <f>IF(编辑!Q1652="","",编辑!Q1652)</f>
        <v>3105</v>
      </c>
      <c r="K1652" s="109">
        <f>IF(编辑!S1652="","",编辑!S1652)</f>
        <v>1</v>
      </c>
      <c r="L1652" s="109">
        <f>IF(编辑!T1652="","",编辑!T1652)</f>
        <v>1</v>
      </c>
      <c r="M1652" s="109">
        <f>IF(编辑!U1652="","",编辑!U1652)</f>
        <v>100</v>
      </c>
      <c r="N1652" s="109">
        <f>IF(编辑!V1652="","",编辑!V1652)</f>
        <v>3405</v>
      </c>
      <c r="O1652" s="109">
        <f>IF(编辑!X1652="","",编辑!X1652)</f>
        <v>1</v>
      </c>
      <c r="P1652" s="109">
        <f>IF(编辑!Y1652="","",编辑!Y1652)</f>
        <v>1</v>
      </c>
      <c r="Q1652" s="109">
        <f>IF(编辑!Z1652="","",编辑!Z1652)</f>
        <v>100</v>
      </c>
      <c r="R1652" s="109" t="str">
        <f>IF(编辑!AA1652="","",编辑!AA1652)</f>
        <v/>
      </c>
      <c r="S1652" s="109" t="str">
        <f>IF(编辑!AC1652="","",编辑!AC1652)</f>
        <v/>
      </c>
      <c r="T1652" s="109" t="str">
        <f>IF(编辑!AD1652="","",编辑!AD1652)</f>
        <v/>
      </c>
      <c r="U1652" s="109" t="str">
        <f>IF(编辑!AE1652="","",编辑!AE1652)</f>
        <v/>
      </c>
      <c r="V1652" s="109" t="str">
        <f>IF(编辑!AF1652="","",编辑!AF1652)</f>
        <v/>
      </c>
      <c r="W1652" s="109" t="str">
        <f>IF(编辑!AH1652="","",编辑!AH1652)</f>
        <v/>
      </c>
      <c r="X1652" s="109" t="str">
        <f>IF(编辑!AI1652="","",编辑!AI1652)</f>
        <v/>
      </c>
      <c r="Y1652" s="109" t="str">
        <f>IF(编辑!AJ1652="","",编辑!AJ1652)</f>
        <v/>
      </c>
      <c r="Z1652" s="109" t="str">
        <f>IF(编辑!AK1652="","",编辑!AK1652)</f>
        <v/>
      </c>
      <c r="AA1652" s="109" t="str">
        <f>IF(编辑!AM1652="","",编辑!AM1652)</f>
        <v/>
      </c>
      <c r="AB1652" s="109" t="str">
        <f>IF(编辑!AN1652="","",编辑!AN1652)</f>
        <v/>
      </c>
      <c r="AC1652" s="111" t="str">
        <f>IF(编辑!AO1652="","",编辑!AO1652)</f>
        <v/>
      </c>
    </row>
    <row r="1653" spans="1:29">
      <c r="A1653" s="109">
        <f>IF(编辑!A1653="","",编辑!A1653)</f>
        <v>140920</v>
      </c>
      <c r="B1653" s="109" t="str">
        <f>IF(编辑!B1653="","",编辑!B1653)</f>
        <v>通缉任务</v>
      </c>
      <c r="C1653" s="109">
        <f>IF(编辑!I1653="","",编辑!I1653)</f>
        <v>1430</v>
      </c>
      <c r="D1653" s="109">
        <f>IF(编辑!J1653="","",编辑!J1653)</f>
        <v>0</v>
      </c>
      <c r="E1653" s="109" t="str">
        <f>IF(编辑!K1653="","",编辑!K1653)</f>
        <v/>
      </c>
      <c r="F1653" s="109">
        <f>IF(编辑!L1653="","",编辑!L1653)</f>
        <v>3005</v>
      </c>
      <c r="G1653" s="109">
        <f>IF(编辑!N1653="","",编辑!N1653)</f>
        <v>1</v>
      </c>
      <c r="H1653" s="109">
        <f>IF(编辑!O1653="","",编辑!O1653)</f>
        <v>1</v>
      </c>
      <c r="I1653" s="109">
        <f>IF(编辑!P1653="","",编辑!P1653)</f>
        <v>100</v>
      </c>
      <c r="J1653" s="109">
        <f>IF(编辑!Q1653="","",编辑!Q1653)</f>
        <v>3105</v>
      </c>
      <c r="K1653" s="109">
        <f>IF(编辑!S1653="","",编辑!S1653)</f>
        <v>1</v>
      </c>
      <c r="L1653" s="109">
        <f>IF(编辑!T1653="","",编辑!T1653)</f>
        <v>1</v>
      </c>
      <c r="M1653" s="109">
        <f>IF(编辑!U1653="","",编辑!U1653)</f>
        <v>100</v>
      </c>
      <c r="N1653" s="109">
        <f>IF(编辑!V1653="","",编辑!V1653)</f>
        <v>3405</v>
      </c>
      <c r="O1653" s="109">
        <f>IF(编辑!X1653="","",编辑!X1653)</f>
        <v>1</v>
      </c>
      <c r="P1653" s="109">
        <f>IF(编辑!Y1653="","",编辑!Y1653)</f>
        <v>1</v>
      </c>
      <c r="Q1653" s="109">
        <f>IF(编辑!Z1653="","",编辑!Z1653)</f>
        <v>100</v>
      </c>
      <c r="R1653" s="109" t="str">
        <f>IF(编辑!AA1653="","",编辑!AA1653)</f>
        <v/>
      </c>
      <c r="S1653" s="109" t="str">
        <f>IF(编辑!AC1653="","",编辑!AC1653)</f>
        <v/>
      </c>
      <c r="T1653" s="109" t="str">
        <f>IF(编辑!AD1653="","",编辑!AD1653)</f>
        <v/>
      </c>
      <c r="U1653" s="109" t="str">
        <f>IF(编辑!AE1653="","",编辑!AE1653)</f>
        <v/>
      </c>
      <c r="V1653" s="109" t="str">
        <f>IF(编辑!AF1653="","",编辑!AF1653)</f>
        <v/>
      </c>
      <c r="W1653" s="109" t="str">
        <f>IF(编辑!AH1653="","",编辑!AH1653)</f>
        <v/>
      </c>
      <c r="X1653" s="109" t="str">
        <f>IF(编辑!AI1653="","",编辑!AI1653)</f>
        <v/>
      </c>
      <c r="Y1653" s="109" t="str">
        <f>IF(编辑!AJ1653="","",编辑!AJ1653)</f>
        <v/>
      </c>
      <c r="Z1653" s="109" t="str">
        <f>IF(编辑!AK1653="","",编辑!AK1653)</f>
        <v/>
      </c>
      <c r="AA1653" s="109" t="str">
        <f>IF(编辑!AM1653="","",编辑!AM1653)</f>
        <v/>
      </c>
      <c r="AB1653" s="109" t="str">
        <f>IF(编辑!AN1653="","",编辑!AN1653)</f>
        <v/>
      </c>
      <c r="AC1653" s="111" t="str">
        <f>IF(编辑!AO1653="","",编辑!AO1653)</f>
        <v/>
      </c>
    </row>
    <row r="1654" spans="1:29">
      <c r="A1654" s="109">
        <f>IF(编辑!A1654="","",编辑!A1654)</f>
        <v>140921</v>
      </c>
      <c r="B1654" s="109" t="str">
        <f>IF(编辑!B1654="","",编辑!B1654)</f>
        <v>通缉任务</v>
      </c>
      <c r="C1654" s="109">
        <f>IF(编辑!I1654="","",编辑!I1654)</f>
        <v>1430</v>
      </c>
      <c r="D1654" s="109">
        <f>IF(编辑!J1654="","",编辑!J1654)</f>
        <v>0</v>
      </c>
      <c r="E1654" s="109" t="str">
        <f>IF(编辑!K1654="","",编辑!K1654)</f>
        <v/>
      </c>
      <c r="F1654" s="109">
        <f>IF(编辑!L1654="","",编辑!L1654)</f>
        <v>3005</v>
      </c>
      <c r="G1654" s="109">
        <f>IF(编辑!N1654="","",编辑!N1654)</f>
        <v>1</v>
      </c>
      <c r="H1654" s="109">
        <f>IF(编辑!O1654="","",编辑!O1654)</f>
        <v>1</v>
      </c>
      <c r="I1654" s="109">
        <f>IF(编辑!P1654="","",编辑!P1654)</f>
        <v>100</v>
      </c>
      <c r="J1654" s="109">
        <f>IF(编辑!Q1654="","",编辑!Q1654)</f>
        <v>3105</v>
      </c>
      <c r="K1654" s="109">
        <f>IF(编辑!S1654="","",编辑!S1654)</f>
        <v>1</v>
      </c>
      <c r="L1654" s="109">
        <f>IF(编辑!T1654="","",编辑!T1654)</f>
        <v>1</v>
      </c>
      <c r="M1654" s="109">
        <f>IF(编辑!U1654="","",编辑!U1654)</f>
        <v>100</v>
      </c>
      <c r="N1654" s="109">
        <f>IF(编辑!V1654="","",编辑!V1654)</f>
        <v>3405</v>
      </c>
      <c r="O1654" s="109">
        <f>IF(编辑!X1654="","",编辑!X1654)</f>
        <v>1</v>
      </c>
      <c r="P1654" s="109">
        <f>IF(编辑!Y1654="","",编辑!Y1654)</f>
        <v>1</v>
      </c>
      <c r="Q1654" s="109">
        <f>IF(编辑!Z1654="","",编辑!Z1654)</f>
        <v>100</v>
      </c>
      <c r="R1654" s="109" t="str">
        <f>IF(编辑!AA1654="","",编辑!AA1654)</f>
        <v/>
      </c>
      <c r="S1654" s="109" t="str">
        <f>IF(编辑!AC1654="","",编辑!AC1654)</f>
        <v/>
      </c>
      <c r="T1654" s="109" t="str">
        <f>IF(编辑!AD1654="","",编辑!AD1654)</f>
        <v/>
      </c>
      <c r="U1654" s="109" t="str">
        <f>IF(编辑!AE1654="","",编辑!AE1654)</f>
        <v/>
      </c>
      <c r="V1654" s="109" t="str">
        <f>IF(编辑!AF1654="","",编辑!AF1654)</f>
        <v/>
      </c>
      <c r="W1654" s="109" t="str">
        <f>IF(编辑!AH1654="","",编辑!AH1654)</f>
        <v/>
      </c>
      <c r="X1654" s="109" t="str">
        <f>IF(编辑!AI1654="","",编辑!AI1654)</f>
        <v/>
      </c>
      <c r="Y1654" s="109" t="str">
        <f>IF(编辑!AJ1654="","",编辑!AJ1654)</f>
        <v/>
      </c>
      <c r="Z1654" s="109" t="str">
        <f>IF(编辑!AK1654="","",编辑!AK1654)</f>
        <v/>
      </c>
      <c r="AA1654" s="109" t="str">
        <f>IF(编辑!AM1654="","",编辑!AM1654)</f>
        <v/>
      </c>
      <c r="AB1654" s="109" t="str">
        <f>IF(编辑!AN1654="","",编辑!AN1654)</f>
        <v/>
      </c>
      <c r="AC1654" s="111" t="str">
        <f>IF(编辑!AO1654="","",编辑!AO1654)</f>
        <v/>
      </c>
    </row>
    <row r="1655" spans="1:29">
      <c r="A1655" s="109">
        <f>IF(编辑!A1655="","",编辑!A1655)</f>
        <v>140922</v>
      </c>
      <c r="B1655" s="109" t="str">
        <f>IF(编辑!B1655="","",编辑!B1655)</f>
        <v>通缉任务</v>
      </c>
      <c r="C1655" s="109">
        <f>IF(编辑!I1655="","",编辑!I1655)</f>
        <v>1430</v>
      </c>
      <c r="D1655" s="109">
        <f>IF(编辑!J1655="","",编辑!J1655)</f>
        <v>0</v>
      </c>
      <c r="E1655" s="109" t="str">
        <f>IF(编辑!K1655="","",编辑!K1655)</f>
        <v/>
      </c>
      <c r="F1655" s="109">
        <f>IF(编辑!L1655="","",编辑!L1655)</f>
        <v>3005</v>
      </c>
      <c r="G1655" s="109">
        <f>IF(编辑!N1655="","",编辑!N1655)</f>
        <v>1</v>
      </c>
      <c r="H1655" s="109">
        <f>IF(编辑!O1655="","",编辑!O1655)</f>
        <v>1</v>
      </c>
      <c r="I1655" s="109">
        <f>IF(编辑!P1655="","",编辑!P1655)</f>
        <v>100</v>
      </c>
      <c r="J1655" s="109">
        <f>IF(编辑!Q1655="","",编辑!Q1655)</f>
        <v>3105</v>
      </c>
      <c r="K1655" s="109">
        <f>IF(编辑!S1655="","",编辑!S1655)</f>
        <v>1</v>
      </c>
      <c r="L1655" s="109">
        <f>IF(编辑!T1655="","",编辑!T1655)</f>
        <v>1</v>
      </c>
      <c r="M1655" s="109">
        <f>IF(编辑!U1655="","",编辑!U1655)</f>
        <v>100</v>
      </c>
      <c r="N1655" s="109">
        <f>IF(编辑!V1655="","",编辑!V1655)</f>
        <v>3405</v>
      </c>
      <c r="O1655" s="109">
        <f>IF(编辑!X1655="","",编辑!X1655)</f>
        <v>1</v>
      </c>
      <c r="P1655" s="109">
        <f>IF(编辑!Y1655="","",编辑!Y1655)</f>
        <v>1</v>
      </c>
      <c r="Q1655" s="109">
        <f>IF(编辑!Z1655="","",编辑!Z1655)</f>
        <v>100</v>
      </c>
      <c r="R1655" s="109" t="str">
        <f>IF(编辑!AA1655="","",编辑!AA1655)</f>
        <v/>
      </c>
      <c r="S1655" s="109" t="str">
        <f>IF(编辑!AC1655="","",编辑!AC1655)</f>
        <v/>
      </c>
      <c r="T1655" s="109" t="str">
        <f>IF(编辑!AD1655="","",编辑!AD1655)</f>
        <v/>
      </c>
      <c r="U1655" s="109" t="str">
        <f>IF(编辑!AE1655="","",编辑!AE1655)</f>
        <v/>
      </c>
      <c r="V1655" s="109" t="str">
        <f>IF(编辑!AF1655="","",编辑!AF1655)</f>
        <v/>
      </c>
      <c r="W1655" s="109" t="str">
        <f>IF(编辑!AH1655="","",编辑!AH1655)</f>
        <v/>
      </c>
      <c r="X1655" s="109" t="str">
        <f>IF(编辑!AI1655="","",编辑!AI1655)</f>
        <v/>
      </c>
      <c r="Y1655" s="109" t="str">
        <f>IF(编辑!AJ1655="","",编辑!AJ1655)</f>
        <v/>
      </c>
      <c r="Z1655" s="109" t="str">
        <f>IF(编辑!AK1655="","",编辑!AK1655)</f>
        <v/>
      </c>
      <c r="AA1655" s="109" t="str">
        <f>IF(编辑!AM1655="","",编辑!AM1655)</f>
        <v/>
      </c>
      <c r="AB1655" s="109" t="str">
        <f>IF(编辑!AN1655="","",编辑!AN1655)</f>
        <v/>
      </c>
      <c r="AC1655" s="111" t="str">
        <f>IF(编辑!AO1655="","",编辑!AO1655)</f>
        <v/>
      </c>
    </row>
    <row r="1656" spans="1:29">
      <c r="A1656" s="109">
        <f>IF(编辑!A1656="","",编辑!A1656)</f>
        <v>140923</v>
      </c>
      <c r="B1656" s="109" t="str">
        <f>IF(编辑!B1656="","",编辑!B1656)</f>
        <v>通缉任务</v>
      </c>
      <c r="C1656" s="109">
        <f>IF(编辑!I1656="","",编辑!I1656)</f>
        <v>1430</v>
      </c>
      <c r="D1656" s="109">
        <f>IF(编辑!J1656="","",编辑!J1656)</f>
        <v>0</v>
      </c>
      <c r="E1656" s="109" t="str">
        <f>IF(编辑!K1656="","",编辑!K1656)</f>
        <v/>
      </c>
      <c r="F1656" s="109">
        <f>IF(编辑!L1656="","",编辑!L1656)</f>
        <v>3005</v>
      </c>
      <c r="G1656" s="109">
        <f>IF(编辑!N1656="","",编辑!N1656)</f>
        <v>1</v>
      </c>
      <c r="H1656" s="109">
        <f>IF(编辑!O1656="","",编辑!O1656)</f>
        <v>1</v>
      </c>
      <c r="I1656" s="109">
        <f>IF(编辑!P1656="","",编辑!P1656)</f>
        <v>100</v>
      </c>
      <c r="J1656" s="109">
        <f>IF(编辑!Q1656="","",编辑!Q1656)</f>
        <v>3105</v>
      </c>
      <c r="K1656" s="109">
        <f>IF(编辑!S1656="","",编辑!S1656)</f>
        <v>1</v>
      </c>
      <c r="L1656" s="109">
        <f>IF(编辑!T1656="","",编辑!T1656)</f>
        <v>1</v>
      </c>
      <c r="M1656" s="109">
        <f>IF(编辑!U1656="","",编辑!U1656)</f>
        <v>100</v>
      </c>
      <c r="N1656" s="109">
        <f>IF(编辑!V1656="","",编辑!V1656)</f>
        <v>3405</v>
      </c>
      <c r="O1656" s="109">
        <f>IF(编辑!X1656="","",编辑!X1656)</f>
        <v>1</v>
      </c>
      <c r="P1656" s="109">
        <f>IF(编辑!Y1656="","",编辑!Y1656)</f>
        <v>1</v>
      </c>
      <c r="Q1656" s="109">
        <f>IF(编辑!Z1656="","",编辑!Z1656)</f>
        <v>100</v>
      </c>
      <c r="R1656" s="109" t="str">
        <f>IF(编辑!AA1656="","",编辑!AA1656)</f>
        <v/>
      </c>
      <c r="S1656" s="109" t="str">
        <f>IF(编辑!AC1656="","",编辑!AC1656)</f>
        <v/>
      </c>
      <c r="T1656" s="109" t="str">
        <f>IF(编辑!AD1656="","",编辑!AD1656)</f>
        <v/>
      </c>
      <c r="U1656" s="109" t="str">
        <f>IF(编辑!AE1656="","",编辑!AE1656)</f>
        <v/>
      </c>
      <c r="V1656" s="109" t="str">
        <f>IF(编辑!AF1656="","",编辑!AF1656)</f>
        <v/>
      </c>
      <c r="W1656" s="109" t="str">
        <f>IF(编辑!AH1656="","",编辑!AH1656)</f>
        <v/>
      </c>
      <c r="X1656" s="109" t="str">
        <f>IF(编辑!AI1656="","",编辑!AI1656)</f>
        <v/>
      </c>
      <c r="Y1656" s="109" t="str">
        <f>IF(编辑!AJ1656="","",编辑!AJ1656)</f>
        <v/>
      </c>
      <c r="Z1656" s="109" t="str">
        <f>IF(编辑!AK1656="","",编辑!AK1656)</f>
        <v/>
      </c>
      <c r="AA1656" s="109" t="str">
        <f>IF(编辑!AM1656="","",编辑!AM1656)</f>
        <v/>
      </c>
      <c r="AB1656" s="109" t="str">
        <f>IF(编辑!AN1656="","",编辑!AN1656)</f>
        <v/>
      </c>
      <c r="AC1656" s="111" t="str">
        <f>IF(编辑!AO1656="","",编辑!AO1656)</f>
        <v/>
      </c>
    </row>
    <row r="1657" spans="1:29">
      <c r="A1657" s="109">
        <f>IF(编辑!A1657="","",编辑!A1657)</f>
        <v>140924</v>
      </c>
      <c r="B1657" s="109" t="str">
        <f>IF(编辑!B1657="","",编辑!B1657)</f>
        <v>通缉任务</v>
      </c>
      <c r="C1657" s="109">
        <f>IF(编辑!I1657="","",编辑!I1657)</f>
        <v>1430</v>
      </c>
      <c r="D1657" s="109">
        <f>IF(编辑!J1657="","",编辑!J1657)</f>
        <v>0</v>
      </c>
      <c r="E1657" s="109" t="str">
        <f>IF(编辑!K1657="","",编辑!K1657)</f>
        <v/>
      </c>
      <c r="F1657" s="109">
        <f>IF(编辑!L1657="","",编辑!L1657)</f>
        <v>3005</v>
      </c>
      <c r="G1657" s="109">
        <f>IF(编辑!N1657="","",编辑!N1657)</f>
        <v>1</v>
      </c>
      <c r="H1657" s="109">
        <f>IF(编辑!O1657="","",编辑!O1657)</f>
        <v>1</v>
      </c>
      <c r="I1657" s="109">
        <f>IF(编辑!P1657="","",编辑!P1657)</f>
        <v>100</v>
      </c>
      <c r="J1657" s="109">
        <f>IF(编辑!Q1657="","",编辑!Q1657)</f>
        <v>3105</v>
      </c>
      <c r="K1657" s="109">
        <f>IF(编辑!S1657="","",编辑!S1657)</f>
        <v>1</v>
      </c>
      <c r="L1657" s="109">
        <f>IF(编辑!T1657="","",编辑!T1657)</f>
        <v>1</v>
      </c>
      <c r="M1657" s="109">
        <f>IF(编辑!U1657="","",编辑!U1657)</f>
        <v>100</v>
      </c>
      <c r="N1657" s="109">
        <f>IF(编辑!V1657="","",编辑!V1657)</f>
        <v>3405</v>
      </c>
      <c r="O1657" s="109">
        <f>IF(编辑!X1657="","",编辑!X1657)</f>
        <v>1</v>
      </c>
      <c r="P1657" s="109">
        <f>IF(编辑!Y1657="","",编辑!Y1657)</f>
        <v>1</v>
      </c>
      <c r="Q1657" s="109">
        <f>IF(编辑!Z1657="","",编辑!Z1657)</f>
        <v>100</v>
      </c>
      <c r="R1657" s="109" t="str">
        <f>IF(编辑!AA1657="","",编辑!AA1657)</f>
        <v/>
      </c>
      <c r="S1657" s="109" t="str">
        <f>IF(编辑!AC1657="","",编辑!AC1657)</f>
        <v/>
      </c>
      <c r="T1657" s="109" t="str">
        <f>IF(编辑!AD1657="","",编辑!AD1657)</f>
        <v/>
      </c>
      <c r="U1657" s="109" t="str">
        <f>IF(编辑!AE1657="","",编辑!AE1657)</f>
        <v/>
      </c>
      <c r="V1657" s="109" t="str">
        <f>IF(编辑!AF1657="","",编辑!AF1657)</f>
        <v/>
      </c>
      <c r="W1657" s="109" t="str">
        <f>IF(编辑!AH1657="","",编辑!AH1657)</f>
        <v/>
      </c>
      <c r="X1657" s="109" t="str">
        <f>IF(编辑!AI1657="","",编辑!AI1657)</f>
        <v/>
      </c>
      <c r="Y1657" s="109" t="str">
        <f>IF(编辑!AJ1657="","",编辑!AJ1657)</f>
        <v/>
      </c>
      <c r="Z1657" s="109" t="str">
        <f>IF(编辑!AK1657="","",编辑!AK1657)</f>
        <v/>
      </c>
      <c r="AA1657" s="109" t="str">
        <f>IF(编辑!AM1657="","",编辑!AM1657)</f>
        <v/>
      </c>
      <c r="AB1657" s="109" t="str">
        <f>IF(编辑!AN1657="","",编辑!AN1657)</f>
        <v/>
      </c>
      <c r="AC1657" s="111" t="str">
        <f>IF(编辑!AO1657="","",编辑!AO1657)</f>
        <v/>
      </c>
    </row>
    <row r="1658" spans="1:29">
      <c r="A1658" s="109">
        <f>IF(编辑!A1658="","",编辑!A1658)</f>
        <v>140925</v>
      </c>
      <c r="B1658" s="109" t="str">
        <f>IF(编辑!B1658="","",编辑!B1658)</f>
        <v>通缉任务</v>
      </c>
      <c r="C1658" s="109">
        <f>IF(编辑!I1658="","",编辑!I1658)</f>
        <v>1430</v>
      </c>
      <c r="D1658" s="109">
        <f>IF(编辑!J1658="","",编辑!J1658)</f>
        <v>0</v>
      </c>
      <c r="E1658" s="109" t="str">
        <f>IF(编辑!K1658="","",编辑!K1658)</f>
        <v/>
      </c>
      <c r="F1658" s="109">
        <f>IF(编辑!L1658="","",编辑!L1658)</f>
        <v>3005</v>
      </c>
      <c r="G1658" s="109">
        <f>IF(编辑!N1658="","",编辑!N1658)</f>
        <v>1</v>
      </c>
      <c r="H1658" s="109">
        <f>IF(编辑!O1658="","",编辑!O1658)</f>
        <v>1</v>
      </c>
      <c r="I1658" s="109">
        <f>IF(编辑!P1658="","",编辑!P1658)</f>
        <v>100</v>
      </c>
      <c r="J1658" s="109">
        <f>IF(编辑!Q1658="","",编辑!Q1658)</f>
        <v>3105</v>
      </c>
      <c r="K1658" s="109">
        <f>IF(编辑!S1658="","",编辑!S1658)</f>
        <v>1</v>
      </c>
      <c r="L1658" s="109">
        <f>IF(编辑!T1658="","",编辑!T1658)</f>
        <v>1</v>
      </c>
      <c r="M1658" s="109">
        <f>IF(编辑!U1658="","",编辑!U1658)</f>
        <v>100</v>
      </c>
      <c r="N1658" s="109">
        <f>IF(编辑!V1658="","",编辑!V1658)</f>
        <v>3405</v>
      </c>
      <c r="O1658" s="109">
        <f>IF(编辑!X1658="","",编辑!X1658)</f>
        <v>1</v>
      </c>
      <c r="P1658" s="109">
        <f>IF(编辑!Y1658="","",编辑!Y1658)</f>
        <v>1</v>
      </c>
      <c r="Q1658" s="109">
        <f>IF(编辑!Z1658="","",编辑!Z1658)</f>
        <v>100</v>
      </c>
      <c r="R1658" s="109" t="str">
        <f>IF(编辑!AA1658="","",编辑!AA1658)</f>
        <v/>
      </c>
      <c r="S1658" s="109" t="str">
        <f>IF(编辑!AC1658="","",编辑!AC1658)</f>
        <v/>
      </c>
      <c r="T1658" s="109" t="str">
        <f>IF(编辑!AD1658="","",编辑!AD1658)</f>
        <v/>
      </c>
      <c r="U1658" s="109" t="str">
        <f>IF(编辑!AE1658="","",编辑!AE1658)</f>
        <v/>
      </c>
      <c r="V1658" s="109" t="str">
        <f>IF(编辑!AF1658="","",编辑!AF1658)</f>
        <v/>
      </c>
      <c r="W1658" s="109" t="str">
        <f>IF(编辑!AH1658="","",编辑!AH1658)</f>
        <v/>
      </c>
      <c r="X1658" s="109" t="str">
        <f>IF(编辑!AI1658="","",编辑!AI1658)</f>
        <v/>
      </c>
      <c r="Y1658" s="109" t="str">
        <f>IF(编辑!AJ1658="","",编辑!AJ1658)</f>
        <v/>
      </c>
      <c r="Z1658" s="109" t="str">
        <f>IF(编辑!AK1658="","",编辑!AK1658)</f>
        <v/>
      </c>
      <c r="AA1658" s="109" t="str">
        <f>IF(编辑!AM1658="","",编辑!AM1658)</f>
        <v/>
      </c>
      <c r="AB1658" s="109" t="str">
        <f>IF(编辑!AN1658="","",编辑!AN1658)</f>
        <v/>
      </c>
      <c r="AC1658" s="111" t="str">
        <f>IF(编辑!AO1658="","",编辑!AO1658)</f>
        <v/>
      </c>
    </row>
    <row r="1659" spans="1:29">
      <c r="A1659" s="109">
        <f>IF(编辑!A1659="","",编辑!A1659)</f>
        <v>140926</v>
      </c>
      <c r="B1659" s="109" t="str">
        <f>IF(编辑!B1659="","",编辑!B1659)</f>
        <v>通缉任务</v>
      </c>
      <c r="C1659" s="109">
        <f>IF(编辑!I1659="","",编辑!I1659)</f>
        <v>1430</v>
      </c>
      <c r="D1659" s="109">
        <f>IF(编辑!J1659="","",编辑!J1659)</f>
        <v>0</v>
      </c>
      <c r="E1659" s="109" t="str">
        <f>IF(编辑!K1659="","",编辑!K1659)</f>
        <v/>
      </c>
      <c r="F1659" s="109">
        <f>IF(编辑!L1659="","",编辑!L1659)</f>
        <v>3005</v>
      </c>
      <c r="G1659" s="109">
        <f>IF(编辑!N1659="","",编辑!N1659)</f>
        <v>1</v>
      </c>
      <c r="H1659" s="109">
        <f>IF(编辑!O1659="","",编辑!O1659)</f>
        <v>1</v>
      </c>
      <c r="I1659" s="109">
        <f>IF(编辑!P1659="","",编辑!P1659)</f>
        <v>100</v>
      </c>
      <c r="J1659" s="109">
        <f>IF(编辑!Q1659="","",编辑!Q1659)</f>
        <v>3105</v>
      </c>
      <c r="K1659" s="109">
        <f>IF(编辑!S1659="","",编辑!S1659)</f>
        <v>1</v>
      </c>
      <c r="L1659" s="109">
        <f>IF(编辑!T1659="","",编辑!T1659)</f>
        <v>1</v>
      </c>
      <c r="M1659" s="109">
        <f>IF(编辑!U1659="","",编辑!U1659)</f>
        <v>100</v>
      </c>
      <c r="N1659" s="109">
        <f>IF(编辑!V1659="","",编辑!V1659)</f>
        <v>3405</v>
      </c>
      <c r="O1659" s="109">
        <f>IF(编辑!X1659="","",编辑!X1659)</f>
        <v>1</v>
      </c>
      <c r="P1659" s="109">
        <f>IF(编辑!Y1659="","",编辑!Y1659)</f>
        <v>1</v>
      </c>
      <c r="Q1659" s="109">
        <f>IF(编辑!Z1659="","",编辑!Z1659)</f>
        <v>100</v>
      </c>
      <c r="R1659" s="109" t="str">
        <f>IF(编辑!AA1659="","",编辑!AA1659)</f>
        <v/>
      </c>
      <c r="S1659" s="109" t="str">
        <f>IF(编辑!AC1659="","",编辑!AC1659)</f>
        <v/>
      </c>
      <c r="T1659" s="109" t="str">
        <f>IF(编辑!AD1659="","",编辑!AD1659)</f>
        <v/>
      </c>
      <c r="U1659" s="109" t="str">
        <f>IF(编辑!AE1659="","",编辑!AE1659)</f>
        <v/>
      </c>
      <c r="V1659" s="109" t="str">
        <f>IF(编辑!AF1659="","",编辑!AF1659)</f>
        <v/>
      </c>
      <c r="W1659" s="109" t="str">
        <f>IF(编辑!AH1659="","",编辑!AH1659)</f>
        <v/>
      </c>
      <c r="X1659" s="109" t="str">
        <f>IF(编辑!AI1659="","",编辑!AI1659)</f>
        <v/>
      </c>
      <c r="Y1659" s="109" t="str">
        <f>IF(编辑!AJ1659="","",编辑!AJ1659)</f>
        <v/>
      </c>
      <c r="Z1659" s="109" t="str">
        <f>IF(编辑!AK1659="","",编辑!AK1659)</f>
        <v/>
      </c>
      <c r="AA1659" s="109" t="str">
        <f>IF(编辑!AM1659="","",编辑!AM1659)</f>
        <v/>
      </c>
      <c r="AB1659" s="109" t="str">
        <f>IF(编辑!AN1659="","",编辑!AN1659)</f>
        <v/>
      </c>
      <c r="AC1659" s="111" t="str">
        <f>IF(编辑!AO1659="","",编辑!AO1659)</f>
        <v/>
      </c>
    </row>
    <row r="1660" spans="1:29">
      <c r="A1660" s="109">
        <f>IF(编辑!A1660="","",编辑!A1660)</f>
        <v>140927</v>
      </c>
      <c r="B1660" s="109" t="str">
        <f>IF(编辑!B1660="","",编辑!B1660)</f>
        <v>通缉任务</v>
      </c>
      <c r="C1660" s="109">
        <f>IF(编辑!I1660="","",编辑!I1660)</f>
        <v>1430</v>
      </c>
      <c r="D1660" s="109">
        <f>IF(编辑!J1660="","",编辑!J1660)</f>
        <v>0</v>
      </c>
      <c r="E1660" s="109" t="str">
        <f>IF(编辑!K1660="","",编辑!K1660)</f>
        <v/>
      </c>
      <c r="F1660" s="109">
        <f>IF(编辑!L1660="","",编辑!L1660)</f>
        <v>3005</v>
      </c>
      <c r="G1660" s="109">
        <f>IF(编辑!N1660="","",编辑!N1660)</f>
        <v>1</v>
      </c>
      <c r="H1660" s="109">
        <f>IF(编辑!O1660="","",编辑!O1660)</f>
        <v>1</v>
      </c>
      <c r="I1660" s="109">
        <f>IF(编辑!P1660="","",编辑!P1660)</f>
        <v>100</v>
      </c>
      <c r="J1660" s="109">
        <f>IF(编辑!Q1660="","",编辑!Q1660)</f>
        <v>3105</v>
      </c>
      <c r="K1660" s="109">
        <f>IF(编辑!S1660="","",编辑!S1660)</f>
        <v>1</v>
      </c>
      <c r="L1660" s="109">
        <f>IF(编辑!T1660="","",编辑!T1660)</f>
        <v>1</v>
      </c>
      <c r="M1660" s="109">
        <f>IF(编辑!U1660="","",编辑!U1660)</f>
        <v>100</v>
      </c>
      <c r="N1660" s="109">
        <f>IF(编辑!V1660="","",编辑!V1660)</f>
        <v>3405</v>
      </c>
      <c r="O1660" s="109">
        <f>IF(编辑!X1660="","",编辑!X1660)</f>
        <v>1</v>
      </c>
      <c r="P1660" s="109">
        <f>IF(编辑!Y1660="","",编辑!Y1660)</f>
        <v>1</v>
      </c>
      <c r="Q1660" s="109">
        <f>IF(编辑!Z1660="","",编辑!Z1660)</f>
        <v>100</v>
      </c>
      <c r="R1660" s="109" t="str">
        <f>IF(编辑!AA1660="","",编辑!AA1660)</f>
        <v/>
      </c>
      <c r="S1660" s="109" t="str">
        <f>IF(编辑!AC1660="","",编辑!AC1660)</f>
        <v/>
      </c>
      <c r="T1660" s="109" t="str">
        <f>IF(编辑!AD1660="","",编辑!AD1660)</f>
        <v/>
      </c>
      <c r="U1660" s="109" t="str">
        <f>IF(编辑!AE1660="","",编辑!AE1660)</f>
        <v/>
      </c>
      <c r="V1660" s="109" t="str">
        <f>IF(编辑!AF1660="","",编辑!AF1660)</f>
        <v/>
      </c>
      <c r="W1660" s="109" t="str">
        <f>IF(编辑!AH1660="","",编辑!AH1660)</f>
        <v/>
      </c>
      <c r="X1660" s="109" t="str">
        <f>IF(编辑!AI1660="","",编辑!AI1660)</f>
        <v/>
      </c>
      <c r="Y1660" s="109" t="str">
        <f>IF(编辑!AJ1660="","",编辑!AJ1660)</f>
        <v/>
      </c>
      <c r="Z1660" s="109" t="str">
        <f>IF(编辑!AK1660="","",编辑!AK1660)</f>
        <v/>
      </c>
      <c r="AA1660" s="109" t="str">
        <f>IF(编辑!AM1660="","",编辑!AM1660)</f>
        <v/>
      </c>
      <c r="AB1660" s="109" t="str">
        <f>IF(编辑!AN1660="","",编辑!AN1660)</f>
        <v/>
      </c>
      <c r="AC1660" s="111" t="str">
        <f>IF(编辑!AO1660="","",编辑!AO1660)</f>
        <v/>
      </c>
    </row>
    <row r="1661" spans="1:29">
      <c r="A1661" s="109">
        <f>IF(编辑!A1661="","",编辑!A1661)</f>
        <v>140928</v>
      </c>
      <c r="B1661" s="109" t="str">
        <f>IF(编辑!B1661="","",编辑!B1661)</f>
        <v>通缉任务</v>
      </c>
      <c r="C1661" s="109">
        <f>IF(编辑!I1661="","",编辑!I1661)</f>
        <v>1430</v>
      </c>
      <c r="D1661" s="109">
        <f>IF(编辑!J1661="","",编辑!J1661)</f>
        <v>0</v>
      </c>
      <c r="E1661" s="109" t="str">
        <f>IF(编辑!K1661="","",编辑!K1661)</f>
        <v/>
      </c>
      <c r="F1661" s="109">
        <f>IF(编辑!L1661="","",编辑!L1661)</f>
        <v>3005</v>
      </c>
      <c r="G1661" s="109">
        <f>IF(编辑!N1661="","",编辑!N1661)</f>
        <v>1</v>
      </c>
      <c r="H1661" s="109">
        <f>IF(编辑!O1661="","",编辑!O1661)</f>
        <v>1</v>
      </c>
      <c r="I1661" s="109">
        <f>IF(编辑!P1661="","",编辑!P1661)</f>
        <v>100</v>
      </c>
      <c r="J1661" s="109">
        <f>IF(编辑!Q1661="","",编辑!Q1661)</f>
        <v>3105</v>
      </c>
      <c r="K1661" s="109">
        <f>IF(编辑!S1661="","",编辑!S1661)</f>
        <v>1</v>
      </c>
      <c r="L1661" s="109">
        <f>IF(编辑!T1661="","",编辑!T1661)</f>
        <v>1</v>
      </c>
      <c r="M1661" s="109">
        <f>IF(编辑!U1661="","",编辑!U1661)</f>
        <v>100</v>
      </c>
      <c r="N1661" s="109">
        <f>IF(编辑!V1661="","",编辑!V1661)</f>
        <v>3405</v>
      </c>
      <c r="O1661" s="109">
        <f>IF(编辑!X1661="","",编辑!X1661)</f>
        <v>1</v>
      </c>
      <c r="P1661" s="109">
        <f>IF(编辑!Y1661="","",编辑!Y1661)</f>
        <v>1</v>
      </c>
      <c r="Q1661" s="109">
        <f>IF(编辑!Z1661="","",编辑!Z1661)</f>
        <v>100</v>
      </c>
      <c r="R1661" s="109" t="str">
        <f>IF(编辑!AA1661="","",编辑!AA1661)</f>
        <v/>
      </c>
      <c r="S1661" s="109" t="str">
        <f>IF(编辑!AC1661="","",编辑!AC1661)</f>
        <v/>
      </c>
      <c r="T1661" s="109" t="str">
        <f>IF(编辑!AD1661="","",编辑!AD1661)</f>
        <v/>
      </c>
      <c r="U1661" s="109" t="str">
        <f>IF(编辑!AE1661="","",编辑!AE1661)</f>
        <v/>
      </c>
      <c r="V1661" s="109" t="str">
        <f>IF(编辑!AF1661="","",编辑!AF1661)</f>
        <v/>
      </c>
      <c r="W1661" s="109" t="str">
        <f>IF(编辑!AH1661="","",编辑!AH1661)</f>
        <v/>
      </c>
      <c r="X1661" s="109" t="str">
        <f>IF(编辑!AI1661="","",编辑!AI1661)</f>
        <v/>
      </c>
      <c r="Y1661" s="109" t="str">
        <f>IF(编辑!AJ1661="","",编辑!AJ1661)</f>
        <v/>
      </c>
      <c r="Z1661" s="109" t="str">
        <f>IF(编辑!AK1661="","",编辑!AK1661)</f>
        <v/>
      </c>
      <c r="AA1661" s="109" t="str">
        <f>IF(编辑!AM1661="","",编辑!AM1661)</f>
        <v/>
      </c>
      <c r="AB1661" s="109" t="str">
        <f>IF(编辑!AN1661="","",编辑!AN1661)</f>
        <v/>
      </c>
      <c r="AC1661" s="111" t="str">
        <f>IF(编辑!AO1661="","",编辑!AO1661)</f>
        <v/>
      </c>
    </row>
    <row r="1662" spans="1:29">
      <c r="A1662" s="109">
        <f>IF(编辑!A1662="","",编辑!A1662)</f>
        <v>140929</v>
      </c>
      <c r="B1662" s="109" t="str">
        <f>IF(编辑!B1662="","",编辑!B1662)</f>
        <v>通缉任务</v>
      </c>
      <c r="C1662" s="109">
        <f>IF(编辑!I1662="","",编辑!I1662)</f>
        <v>1430</v>
      </c>
      <c r="D1662" s="109">
        <f>IF(编辑!J1662="","",编辑!J1662)</f>
        <v>0</v>
      </c>
      <c r="E1662" s="109" t="str">
        <f>IF(编辑!K1662="","",编辑!K1662)</f>
        <v/>
      </c>
      <c r="F1662" s="109">
        <f>IF(编辑!L1662="","",编辑!L1662)</f>
        <v>3005</v>
      </c>
      <c r="G1662" s="109">
        <f>IF(编辑!N1662="","",编辑!N1662)</f>
        <v>1</v>
      </c>
      <c r="H1662" s="109">
        <f>IF(编辑!O1662="","",编辑!O1662)</f>
        <v>1</v>
      </c>
      <c r="I1662" s="109">
        <f>IF(编辑!P1662="","",编辑!P1662)</f>
        <v>100</v>
      </c>
      <c r="J1662" s="109">
        <f>IF(编辑!Q1662="","",编辑!Q1662)</f>
        <v>3105</v>
      </c>
      <c r="K1662" s="109">
        <f>IF(编辑!S1662="","",编辑!S1662)</f>
        <v>1</v>
      </c>
      <c r="L1662" s="109">
        <f>IF(编辑!T1662="","",编辑!T1662)</f>
        <v>1</v>
      </c>
      <c r="M1662" s="109">
        <f>IF(编辑!U1662="","",编辑!U1662)</f>
        <v>100</v>
      </c>
      <c r="N1662" s="109">
        <f>IF(编辑!V1662="","",编辑!V1662)</f>
        <v>3405</v>
      </c>
      <c r="O1662" s="109">
        <f>IF(编辑!X1662="","",编辑!X1662)</f>
        <v>1</v>
      </c>
      <c r="P1662" s="109">
        <f>IF(编辑!Y1662="","",编辑!Y1662)</f>
        <v>1</v>
      </c>
      <c r="Q1662" s="109">
        <f>IF(编辑!Z1662="","",编辑!Z1662)</f>
        <v>100</v>
      </c>
      <c r="R1662" s="109" t="str">
        <f>IF(编辑!AA1662="","",编辑!AA1662)</f>
        <v/>
      </c>
      <c r="S1662" s="109" t="str">
        <f>IF(编辑!AC1662="","",编辑!AC1662)</f>
        <v/>
      </c>
      <c r="T1662" s="109" t="str">
        <f>IF(编辑!AD1662="","",编辑!AD1662)</f>
        <v/>
      </c>
      <c r="U1662" s="109" t="str">
        <f>IF(编辑!AE1662="","",编辑!AE1662)</f>
        <v/>
      </c>
      <c r="V1662" s="109" t="str">
        <f>IF(编辑!AF1662="","",编辑!AF1662)</f>
        <v/>
      </c>
      <c r="W1662" s="109" t="str">
        <f>IF(编辑!AH1662="","",编辑!AH1662)</f>
        <v/>
      </c>
      <c r="X1662" s="109" t="str">
        <f>IF(编辑!AI1662="","",编辑!AI1662)</f>
        <v/>
      </c>
      <c r="Y1662" s="109" t="str">
        <f>IF(编辑!AJ1662="","",编辑!AJ1662)</f>
        <v/>
      </c>
      <c r="Z1662" s="109" t="str">
        <f>IF(编辑!AK1662="","",编辑!AK1662)</f>
        <v/>
      </c>
      <c r="AA1662" s="109" t="str">
        <f>IF(编辑!AM1662="","",编辑!AM1662)</f>
        <v/>
      </c>
      <c r="AB1662" s="109" t="str">
        <f>IF(编辑!AN1662="","",编辑!AN1662)</f>
        <v/>
      </c>
      <c r="AC1662" s="111" t="str">
        <f>IF(编辑!AO1662="","",编辑!AO1662)</f>
        <v/>
      </c>
    </row>
    <row r="1663" spans="1:29">
      <c r="A1663" s="109">
        <f>IF(编辑!A1663="","",编辑!A1663)</f>
        <v>140930</v>
      </c>
      <c r="B1663" s="109" t="str">
        <f>IF(编辑!B1663="","",编辑!B1663)</f>
        <v>通缉任务</v>
      </c>
      <c r="C1663" s="109">
        <f>IF(编辑!I1663="","",编辑!I1663)</f>
        <v>1430</v>
      </c>
      <c r="D1663" s="109">
        <f>IF(编辑!J1663="","",编辑!J1663)</f>
        <v>0</v>
      </c>
      <c r="E1663" s="109" t="str">
        <f>IF(编辑!K1663="","",编辑!K1663)</f>
        <v/>
      </c>
      <c r="F1663" s="109">
        <f>IF(编辑!L1663="","",编辑!L1663)</f>
        <v>3005</v>
      </c>
      <c r="G1663" s="109">
        <f>IF(编辑!N1663="","",编辑!N1663)</f>
        <v>1</v>
      </c>
      <c r="H1663" s="109">
        <f>IF(编辑!O1663="","",编辑!O1663)</f>
        <v>1</v>
      </c>
      <c r="I1663" s="109">
        <f>IF(编辑!P1663="","",编辑!P1663)</f>
        <v>100</v>
      </c>
      <c r="J1663" s="109">
        <f>IF(编辑!Q1663="","",编辑!Q1663)</f>
        <v>3105</v>
      </c>
      <c r="K1663" s="109">
        <f>IF(编辑!S1663="","",编辑!S1663)</f>
        <v>1</v>
      </c>
      <c r="L1663" s="109">
        <f>IF(编辑!T1663="","",编辑!T1663)</f>
        <v>1</v>
      </c>
      <c r="M1663" s="109">
        <f>IF(编辑!U1663="","",编辑!U1663)</f>
        <v>100</v>
      </c>
      <c r="N1663" s="109">
        <f>IF(编辑!V1663="","",编辑!V1663)</f>
        <v>3405</v>
      </c>
      <c r="O1663" s="109">
        <f>IF(编辑!X1663="","",编辑!X1663)</f>
        <v>1</v>
      </c>
      <c r="P1663" s="109">
        <f>IF(编辑!Y1663="","",编辑!Y1663)</f>
        <v>1</v>
      </c>
      <c r="Q1663" s="109">
        <f>IF(编辑!Z1663="","",编辑!Z1663)</f>
        <v>100</v>
      </c>
      <c r="R1663" s="109" t="str">
        <f>IF(编辑!AA1663="","",编辑!AA1663)</f>
        <v/>
      </c>
      <c r="S1663" s="109" t="str">
        <f>IF(编辑!AC1663="","",编辑!AC1663)</f>
        <v/>
      </c>
      <c r="T1663" s="109" t="str">
        <f>IF(编辑!AD1663="","",编辑!AD1663)</f>
        <v/>
      </c>
      <c r="U1663" s="109" t="str">
        <f>IF(编辑!AE1663="","",编辑!AE1663)</f>
        <v/>
      </c>
      <c r="V1663" s="109" t="str">
        <f>IF(编辑!AF1663="","",编辑!AF1663)</f>
        <v/>
      </c>
      <c r="W1663" s="109" t="str">
        <f>IF(编辑!AH1663="","",编辑!AH1663)</f>
        <v/>
      </c>
      <c r="X1663" s="109" t="str">
        <f>IF(编辑!AI1663="","",编辑!AI1663)</f>
        <v/>
      </c>
      <c r="Y1663" s="109" t="str">
        <f>IF(编辑!AJ1663="","",编辑!AJ1663)</f>
        <v/>
      </c>
      <c r="Z1663" s="109" t="str">
        <f>IF(编辑!AK1663="","",编辑!AK1663)</f>
        <v/>
      </c>
      <c r="AA1663" s="109" t="str">
        <f>IF(编辑!AM1663="","",编辑!AM1663)</f>
        <v/>
      </c>
      <c r="AB1663" s="109" t="str">
        <f>IF(编辑!AN1663="","",编辑!AN1663)</f>
        <v/>
      </c>
      <c r="AC1663" s="111" t="str">
        <f>IF(编辑!AO1663="","",编辑!AO1663)</f>
        <v/>
      </c>
    </row>
    <row r="1664" spans="1:29">
      <c r="A1664" s="109">
        <f>IF(编辑!A1664="","",编辑!A1664)</f>
        <v>140931</v>
      </c>
      <c r="B1664" s="109" t="str">
        <f>IF(编辑!B1664="","",编辑!B1664)</f>
        <v>通缉任务</v>
      </c>
      <c r="C1664" s="109">
        <f>IF(编辑!I1664="","",编辑!I1664)</f>
        <v>1800</v>
      </c>
      <c r="D1664" s="109">
        <f>IF(编辑!J1664="","",编辑!J1664)</f>
        <v>0</v>
      </c>
      <c r="E1664" s="109" t="str">
        <f>IF(编辑!K1664="","",编辑!K1664)</f>
        <v/>
      </c>
      <c r="F1664" s="109">
        <f>IF(编辑!L1664="","",编辑!L1664)</f>
        <v>3005</v>
      </c>
      <c r="G1664" s="109">
        <f>IF(编辑!N1664="","",编辑!N1664)</f>
        <v>1</v>
      </c>
      <c r="H1664" s="109">
        <f>IF(编辑!O1664="","",编辑!O1664)</f>
        <v>1</v>
      </c>
      <c r="I1664" s="109">
        <f>IF(编辑!P1664="","",编辑!P1664)</f>
        <v>100</v>
      </c>
      <c r="J1664" s="109">
        <f>IF(编辑!Q1664="","",编辑!Q1664)</f>
        <v>3105</v>
      </c>
      <c r="K1664" s="109">
        <f>IF(编辑!S1664="","",编辑!S1664)</f>
        <v>1</v>
      </c>
      <c r="L1664" s="109">
        <f>IF(编辑!T1664="","",编辑!T1664)</f>
        <v>1</v>
      </c>
      <c r="M1664" s="109">
        <f>IF(编辑!U1664="","",编辑!U1664)</f>
        <v>100</v>
      </c>
      <c r="N1664" s="109">
        <f>IF(编辑!V1664="","",编辑!V1664)</f>
        <v>3405</v>
      </c>
      <c r="O1664" s="109">
        <f>IF(编辑!X1664="","",编辑!X1664)</f>
        <v>1</v>
      </c>
      <c r="P1664" s="109">
        <f>IF(编辑!Y1664="","",编辑!Y1664)</f>
        <v>1</v>
      </c>
      <c r="Q1664" s="109">
        <f>IF(编辑!Z1664="","",编辑!Z1664)</f>
        <v>100</v>
      </c>
      <c r="R1664" s="109" t="str">
        <f>IF(编辑!AA1664="","",编辑!AA1664)</f>
        <v/>
      </c>
      <c r="S1664" s="109" t="str">
        <f>IF(编辑!AC1664="","",编辑!AC1664)</f>
        <v/>
      </c>
      <c r="T1664" s="109" t="str">
        <f>IF(编辑!AD1664="","",编辑!AD1664)</f>
        <v/>
      </c>
      <c r="U1664" s="109" t="str">
        <f>IF(编辑!AE1664="","",编辑!AE1664)</f>
        <v/>
      </c>
      <c r="V1664" s="109" t="str">
        <f>IF(编辑!AF1664="","",编辑!AF1664)</f>
        <v/>
      </c>
      <c r="W1664" s="109" t="str">
        <f>IF(编辑!AH1664="","",编辑!AH1664)</f>
        <v/>
      </c>
      <c r="X1664" s="109" t="str">
        <f>IF(编辑!AI1664="","",编辑!AI1664)</f>
        <v/>
      </c>
      <c r="Y1664" s="109" t="str">
        <f>IF(编辑!AJ1664="","",编辑!AJ1664)</f>
        <v/>
      </c>
      <c r="Z1664" s="109" t="str">
        <f>IF(编辑!AK1664="","",编辑!AK1664)</f>
        <v/>
      </c>
      <c r="AA1664" s="109" t="str">
        <f>IF(编辑!AM1664="","",编辑!AM1664)</f>
        <v/>
      </c>
      <c r="AB1664" s="109" t="str">
        <f>IF(编辑!AN1664="","",编辑!AN1664)</f>
        <v/>
      </c>
      <c r="AC1664" s="111" t="str">
        <f>IF(编辑!AO1664="","",编辑!AO1664)</f>
        <v/>
      </c>
    </row>
    <row r="1665" spans="1:29">
      <c r="A1665" s="109">
        <f>IF(编辑!A1665="","",编辑!A1665)</f>
        <v>140932</v>
      </c>
      <c r="B1665" s="109" t="str">
        <f>IF(编辑!B1665="","",编辑!B1665)</f>
        <v>通缉任务</v>
      </c>
      <c r="C1665" s="109">
        <f>IF(编辑!I1665="","",编辑!I1665)</f>
        <v>1800</v>
      </c>
      <c r="D1665" s="109">
        <f>IF(编辑!J1665="","",编辑!J1665)</f>
        <v>0</v>
      </c>
      <c r="E1665" s="109" t="str">
        <f>IF(编辑!K1665="","",编辑!K1665)</f>
        <v/>
      </c>
      <c r="F1665" s="109">
        <f>IF(编辑!L1665="","",编辑!L1665)</f>
        <v>3005</v>
      </c>
      <c r="G1665" s="109">
        <f>IF(编辑!N1665="","",编辑!N1665)</f>
        <v>1</v>
      </c>
      <c r="H1665" s="109">
        <f>IF(编辑!O1665="","",编辑!O1665)</f>
        <v>1</v>
      </c>
      <c r="I1665" s="109">
        <f>IF(编辑!P1665="","",编辑!P1665)</f>
        <v>100</v>
      </c>
      <c r="J1665" s="109">
        <f>IF(编辑!Q1665="","",编辑!Q1665)</f>
        <v>3105</v>
      </c>
      <c r="K1665" s="109">
        <f>IF(编辑!S1665="","",编辑!S1665)</f>
        <v>1</v>
      </c>
      <c r="L1665" s="109">
        <f>IF(编辑!T1665="","",编辑!T1665)</f>
        <v>1</v>
      </c>
      <c r="M1665" s="109">
        <f>IF(编辑!U1665="","",编辑!U1665)</f>
        <v>100</v>
      </c>
      <c r="N1665" s="109">
        <f>IF(编辑!V1665="","",编辑!V1665)</f>
        <v>3405</v>
      </c>
      <c r="O1665" s="109">
        <f>IF(编辑!X1665="","",编辑!X1665)</f>
        <v>1</v>
      </c>
      <c r="P1665" s="109">
        <f>IF(编辑!Y1665="","",编辑!Y1665)</f>
        <v>1</v>
      </c>
      <c r="Q1665" s="109">
        <f>IF(编辑!Z1665="","",编辑!Z1665)</f>
        <v>100</v>
      </c>
      <c r="R1665" s="109" t="str">
        <f>IF(编辑!AA1665="","",编辑!AA1665)</f>
        <v/>
      </c>
      <c r="S1665" s="109" t="str">
        <f>IF(编辑!AC1665="","",编辑!AC1665)</f>
        <v/>
      </c>
      <c r="T1665" s="109" t="str">
        <f>IF(编辑!AD1665="","",编辑!AD1665)</f>
        <v/>
      </c>
      <c r="U1665" s="109" t="str">
        <f>IF(编辑!AE1665="","",编辑!AE1665)</f>
        <v/>
      </c>
      <c r="V1665" s="109" t="str">
        <f>IF(编辑!AF1665="","",编辑!AF1665)</f>
        <v/>
      </c>
      <c r="W1665" s="109" t="str">
        <f>IF(编辑!AH1665="","",编辑!AH1665)</f>
        <v/>
      </c>
      <c r="X1665" s="109" t="str">
        <f>IF(编辑!AI1665="","",编辑!AI1665)</f>
        <v/>
      </c>
      <c r="Y1665" s="109" t="str">
        <f>IF(编辑!AJ1665="","",编辑!AJ1665)</f>
        <v/>
      </c>
      <c r="Z1665" s="109" t="str">
        <f>IF(编辑!AK1665="","",编辑!AK1665)</f>
        <v/>
      </c>
      <c r="AA1665" s="109" t="str">
        <f>IF(编辑!AM1665="","",编辑!AM1665)</f>
        <v/>
      </c>
      <c r="AB1665" s="109" t="str">
        <f>IF(编辑!AN1665="","",编辑!AN1665)</f>
        <v/>
      </c>
      <c r="AC1665" s="111" t="str">
        <f>IF(编辑!AO1665="","",编辑!AO1665)</f>
        <v/>
      </c>
    </row>
    <row r="1666" spans="1:29">
      <c r="A1666" s="109">
        <f>IF(编辑!A1666="","",编辑!A1666)</f>
        <v>140933</v>
      </c>
      <c r="B1666" s="109" t="str">
        <f>IF(编辑!B1666="","",编辑!B1666)</f>
        <v>通缉任务</v>
      </c>
      <c r="C1666" s="109">
        <f>IF(编辑!I1666="","",编辑!I1666)</f>
        <v>1800</v>
      </c>
      <c r="D1666" s="109">
        <f>IF(编辑!J1666="","",编辑!J1666)</f>
        <v>0</v>
      </c>
      <c r="E1666" s="109" t="str">
        <f>IF(编辑!K1666="","",编辑!K1666)</f>
        <v/>
      </c>
      <c r="F1666" s="109">
        <f>IF(编辑!L1666="","",编辑!L1666)</f>
        <v>3005</v>
      </c>
      <c r="G1666" s="109">
        <f>IF(编辑!N1666="","",编辑!N1666)</f>
        <v>1</v>
      </c>
      <c r="H1666" s="109">
        <f>IF(编辑!O1666="","",编辑!O1666)</f>
        <v>1</v>
      </c>
      <c r="I1666" s="109">
        <f>IF(编辑!P1666="","",编辑!P1666)</f>
        <v>100</v>
      </c>
      <c r="J1666" s="109">
        <f>IF(编辑!Q1666="","",编辑!Q1666)</f>
        <v>3105</v>
      </c>
      <c r="K1666" s="109">
        <f>IF(编辑!S1666="","",编辑!S1666)</f>
        <v>1</v>
      </c>
      <c r="L1666" s="109">
        <f>IF(编辑!T1666="","",编辑!T1666)</f>
        <v>1</v>
      </c>
      <c r="M1666" s="109">
        <f>IF(编辑!U1666="","",编辑!U1666)</f>
        <v>100</v>
      </c>
      <c r="N1666" s="109">
        <f>IF(编辑!V1666="","",编辑!V1666)</f>
        <v>3405</v>
      </c>
      <c r="O1666" s="109">
        <f>IF(编辑!X1666="","",编辑!X1666)</f>
        <v>1</v>
      </c>
      <c r="P1666" s="109">
        <f>IF(编辑!Y1666="","",编辑!Y1666)</f>
        <v>1</v>
      </c>
      <c r="Q1666" s="109">
        <f>IF(编辑!Z1666="","",编辑!Z1666)</f>
        <v>100</v>
      </c>
      <c r="R1666" s="109" t="str">
        <f>IF(编辑!AA1666="","",编辑!AA1666)</f>
        <v/>
      </c>
      <c r="S1666" s="109" t="str">
        <f>IF(编辑!AC1666="","",编辑!AC1666)</f>
        <v/>
      </c>
      <c r="T1666" s="109" t="str">
        <f>IF(编辑!AD1666="","",编辑!AD1666)</f>
        <v/>
      </c>
      <c r="U1666" s="109" t="str">
        <f>IF(编辑!AE1666="","",编辑!AE1666)</f>
        <v/>
      </c>
      <c r="V1666" s="109" t="str">
        <f>IF(编辑!AF1666="","",编辑!AF1666)</f>
        <v/>
      </c>
      <c r="W1666" s="109" t="str">
        <f>IF(编辑!AH1666="","",编辑!AH1666)</f>
        <v/>
      </c>
      <c r="X1666" s="109" t="str">
        <f>IF(编辑!AI1666="","",编辑!AI1666)</f>
        <v/>
      </c>
      <c r="Y1666" s="109" t="str">
        <f>IF(编辑!AJ1666="","",编辑!AJ1666)</f>
        <v/>
      </c>
      <c r="Z1666" s="109" t="str">
        <f>IF(编辑!AK1666="","",编辑!AK1666)</f>
        <v/>
      </c>
      <c r="AA1666" s="109" t="str">
        <f>IF(编辑!AM1666="","",编辑!AM1666)</f>
        <v/>
      </c>
      <c r="AB1666" s="109" t="str">
        <f>IF(编辑!AN1666="","",编辑!AN1666)</f>
        <v/>
      </c>
      <c r="AC1666" s="111" t="str">
        <f>IF(编辑!AO1666="","",编辑!AO1666)</f>
        <v/>
      </c>
    </row>
    <row r="1667" spans="1:29">
      <c r="A1667" s="109">
        <f>IF(编辑!A1667="","",编辑!A1667)</f>
        <v>140934</v>
      </c>
      <c r="B1667" s="109" t="str">
        <f>IF(编辑!B1667="","",编辑!B1667)</f>
        <v>通缉任务</v>
      </c>
      <c r="C1667" s="109">
        <f>IF(编辑!I1667="","",编辑!I1667)</f>
        <v>1800</v>
      </c>
      <c r="D1667" s="109">
        <f>IF(编辑!J1667="","",编辑!J1667)</f>
        <v>0</v>
      </c>
      <c r="E1667" s="109" t="str">
        <f>IF(编辑!K1667="","",编辑!K1667)</f>
        <v/>
      </c>
      <c r="F1667" s="109">
        <f>IF(编辑!L1667="","",编辑!L1667)</f>
        <v>3005</v>
      </c>
      <c r="G1667" s="109">
        <f>IF(编辑!N1667="","",编辑!N1667)</f>
        <v>1</v>
      </c>
      <c r="H1667" s="109">
        <f>IF(编辑!O1667="","",编辑!O1667)</f>
        <v>1</v>
      </c>
      <c r="I1667" s="109">
        <f>IF(编辑!P1667="","",编辑!P1667)</f>
        <v>100</v>
      </c>
      <c r="J1667" s="109">
        <f>IF(编辑!Q1667="","",编辑!Q1667)</f>
        <v>3105</v>
      </c>
      <c r="K1667" s="109">
        <f>IF(编辑!S1667="","",编辑!S1667)</f>
        <v>1</v>
      </c>
      <c r="L1667" s="109">
        <f>IF(编辑!T1667="","",编辑!T1667)</f>
        <v>1</v>
      </c>
      <c r="M1667" s="109">
        <f>IF(编辑!U1667="","",编辑!U1667)</f>
        <v>100</v>
      </c>
      <c r="N1667" s="109">
        <f>IF(编辑!V1667="","",编辑!V1667)</f>
        <v>3405</v>
      </c>
      <c r="O1667" s="109">
        <f>IF(编辑!X1667="","",编辑!X1667)</f>
        <v>1</v>
      </c>
      <c r="P1667" s="109">
        <f>IF(编辑!Y1667="","",编辑!Y1667)</f>
        <v>1</v>
      </c>
      <c r="Q1667" s="109">
        <f>IF(编辑!Z1667="","",编辑!Z1667)</f>
        <v>100</v>
      </c>
      <c r="R1667" s="109" t="str">
        <f>IF(编辑!AA1667="","",编辑!AA1667)</f>
        <v/>
      </c>
      <c r="S1667" s="109" t="str">
        <f>IF(编辑!AC1667="","",编辑!AC1667)</f>
        <v/>
      </c>
      <c r="T1667" s="109" t="str">
        <f>IF(编辑!AD1667="","",编辑!AD1667)</f>
        <v/>
      </c>
      <c r="U1667" s="109" t="str">
        <f>IF(编辑!AE1667="","",编辑!AE1667)</f>
        <v/>
      </c>
      <c r="V1667" s="109" t="str">
        <f>IF(编辑!AF1667="","",编辑!AF1667)</f>
        <v/>
      </c>
      <c r="W1667" s="109" t="str">
        <f>IF(编辑!AH1667="","",编辑!AH1667)</f>
        <v/>
      </c>
      <c r="X1667" s="109" t="str">
        <f>IF(编辑!AI1667="","",编辑!AI1667)</f>
        <v/>
      </c>
      <c r="Y1667" s="109" t="str">
        <f>IF(编辑!AJ1667="","",编辑!AJ1667)</f>
        <v/>
      </c>
      <c r="Z1667" s="109" t="str">
        <f>IF(编辑!AK1667="","",编辑!AK1667)</f>
        <v/>
      </c>
      <c r="AA1667" s="109" t="str">
        <f>IF(编辑!AM1667="","",编辑!AM1667)</f>
        <v/>
      </c>
      <c r="AB1667" s="109" t="str">
        <f>IF(编辑!AN1667="","",编辑!AN1667)</f>
        <v/>
      </c>
      <c r="AC1667" s="111" t="str">
        <f>IF(编辑!AO1667="","",编辑!AO1667)</f>
        <v/>
      </c>
    </row>
    <row r="1668" spans="1:29">
      <c r="A1668" s="109">
        <f>IF(编辑!A1668="","",编辑!A1668)</f>
        <v>140935</v>
      </c>
      <c r="B1668" s="109" t="str">
        <f>IF(编辑!B1668="","",编辑!B1668)</f>
        <v>通缉任务</v>
      </c>
      <c r="C1668" s="109">
        <f>IF(编辑!I1668="","",编辑!I1668)</f>
        <v>1800</v>
      </c>
      <c r="D1668" s="109">
        <f>IF(编辑!J1668="","",编辑!J1668)</f>
        <v>0</v>
      </c>
      <c r="E1668" s="109" t="str">
        <f>IF(编辑!K1668="","",编辑!K1668)</f>
        <v/>
      </c>
      <c r="F1668" s="109">
        <f>IF(编辑!L1668="","",编辑!L1668)</f>
        <v>3005</v>
      </c>
      <c r="G1668" s="109">
        <f>IF(编辑!N1668="","",编辑!N1668)</f>
        <v>1</v>
      </c>
      <c r="H1668" s="109">
        <f>IF(编辑!O1668="","",编辑!O1668)</f>
        <v>1</v>
      </c>
      <c r="I1668" s="109">
        <f>IF(编辑!P1668="","",编辑!P1668)</f>
        <v>100</v>
      </c>
      <c r="J1668" s="109">
        <f>IF(编辑!Q1668="","",编辑!Q1668)</f>
        <v>3105</v>
      </c>
      <c r="K1668" s="109">
        <f>IF(编辑!S1668="","",编辑!S1668)</f>
        <v>1</v>
      </c>
      <c r="L1668" s="109">
        <f>IF(编辑!T1668="","",编辑!T1668)</f>
        <v>1</v>
      </c>
      <c r="M1668" s="109">
        <f>IF(编辑!U1668="","",编辑!U1668)</f>
        <v>100</v>
      </c>
      <c r="N1668" s="109">
        <f>IF(编辑!V1668="","",编辑!V1668)</f>
        <v>3405</v>
      </c>
      <c r="O1668" s="109">
        <f>IF(编辑!X1668="","",编辑!X1668)</f>
        <v>1</v>
      </c>
      <c r="P1668" s="109">
        <f>IF(编辑!Y1668="","",编辑!Y1668)</f>
        <v>1</v>
      </c>
      <c r="Q1668" s="109">
        <f>IF(编辑!Z1668="","",编辑!Z1668)</f>
        <v>100</v>
      </c>
      <c r="R1668" s="109" t="str">
        <f>IF(编辑!AA1668="","",编辑!AA1668)</f>
        <v/>
      </c>
      <c r="S1668" s="109" t="str">
        <f>IF(编辑!AC1668="","",编辑!AC1668)</f>
        <v/>
      </c>
      <c r="T1668" s="109" t="str">
        <f>IF(编辑!AD1668="","",编辑!AD1668)</f>
        <v/>
      </c>
      <c r="U1668" s="109" t="str">
        <f>IF(编辑!AE1668="","",编辑!AE1668)</f>
        <v/>
      </c>
      <c r="V1668" s="109" t="str">
        <f>IF(编辑!AF1668="","",编辑!AF1668)</f>
        <v/>
      </c>
      <c r="W1668" s="109" t="str">
        <f>IF(编辑!AH1668="","",编辑!AH1668)</f>
        <v/>
      </c>
      <c r="X1668" s="109" t="str">
        <f>IF(编辑!AI1668="","",编辑!AI1668)</f>
        <v/>
      </c>
      <c r="Y1668" s="109" t="str">
        <f>IF(编辑!AJ1668="","",编辑!AJ1668)</f>
        <v/>
      </c>
      <c r="Z1668" s="109" t="str">
        <f>IF(编辑!AK1668="","",编辑!AK1668)</f>
        <v/>
      </c>
      <c r="AA1668" s="109" t="str">
        <f>IF(编辑!AM1668="","",编辑!AM1668)</f>
        <v/>
      </c>
      <c r="AB1668" s="109" t="str">
        <f>IF(编辑!AN1668="","",编辑!AN1668)</f>
        <v/>
      </c>
      <c r="AC1668" s="111" t="str">
        <f>IF(编辑!AO1668="","",编辑!AO1668)</f>
        <v/>
      </c>
    </row>
    <row r="1669" spans="1:29">
      <c r="A1669" s="109">
        <f>IF(编辑!A1669="","",编辑!A1669)</f>
        <v>140936</v>
      </c>
      <c r="B1669" s="109" t="str">
        <f>IF(编辑!B1669="","",编辑!B1669)</f>
        <v>通缉任务</v>
      </c>
      <c r="C1669" s="109">
        <f>IF(编辑!I1669="","",编辑!I1669)</f>
        <v>1800</v>
      </c>
      <c r="D1669" s="109">
        <f>IF(编辑!J1669="","",编辑!J1669)</f>
        <v>0</v>
      </c>
      <c r="E1669" s="109" t="str">
        <f>IF(编辑!K1669="","",编辑!K1669)</f>
        <v/>
      </c>
      <c r="F1669" s="109">
        <f>IF(编辑!L1669="","",编辑!L1669)</f>
        <v>3005</v>
      </c>
      <c r="G1669" s="109">
        <f>IF(编辑!N1669="","",编辑!N1669)</f>
        <v>1</v>
      </c>
      <c r="H1669" s="109">
        <f>IF(编辑!O1669="","",编辑!O1669)</f>
        <v>1</v>
      </c>
      <c r="I1669" s="109">
        <f>IF(编辑!P1669="","",编辑!P1669)</f>
        <v>100</v>
      </c>
      <c r="J1669" s="109">
        <f>IF(编辑!Q1669="","",编辑!Q1669)</f>
        <v>3105</v>
      </c>
      <c r="K1669" s="109">
        <f>IF(编辑!S1669="","",编辑!S1669)</f>
        <v>1</v>
      </c>
      <c r="L1669" s="109">
        <f>IF(编辑!T1669="","",编辑!T1669)</f>
        <v>1</v>
      </c>
      <c r="M1669" s="109">
        <f>IF(编辑!U1669="","",编辑!U1669)</f>
        <v>100</v>
      </c>
      <c r="N1669" s="109">
        <f>IF(编辑!V1669="","",编辑!V1669)</f>
        <v>3405</v>
      </c>
      <c r="O1669" s="109">
        <f>IF(编辑!X1669="","",编辑!X1669)</f>
        <v>1</v>
      </c>
      <c r="P1669" s="109">
        <f>IF(编辑!Y1669="","",编辑!Y1669)</f>
        <v>1</v>
      </c>
      <c r="Q1669" s="109">
        <f>IF(编辑!Z1669="","",编辑!Z1669)</f>
        <v>100</v>
      </c>
      <c r="R1669" s="109" t="str">
        <f>IF(编辑!AA1669="","",编辑!AA1669)</f>
        <v/>
      </c>
      <c r="S1669" s="109" t="str">
        <f>IF(编辑!AC1669="","",编辑!AC1669)</f>
        <v/>
      </c>
      <c r="T1669" s="109" t="str">
        <f>IF(编辑!AD1669="","",编辑!AD1669)</f>
        <v/>
      </c>
      <c r="U1669" s="109" t="str">
        <f>IF(编辑!AE1669="","",编辑!AE1669)</f>
        <v/>
      </c>
      <c r="V1669" s="109" t="str">
        <f>IF(编辑!AF1669="","",编辑!AF1669)</f>
        <v/>
      </c>
      <c r="W1669" s="109" t="str">
        <f>IF(编辑!AH1669="","",编辑!AH1669)</f>
        <v/>
      </c>
      <c r="X1669" s="109" t="str">
        <f>IF(编辑!AI1669="","",编辑!AI1669)</f>
        <v/>
      </c>
      <c r="Y1669" s="109" t="str">
        <f>IF(编辑!AJ1669="","",编辑!AJ1669)</f>
        <v/>
      </c>
      <c r="Z1669" s="109" t="str">
        <f>IF(编辑!AK1669="","",编辑!AK1669)</f>
        <v/>
      </c>
      <c r="AA1669" s="109" t="str">
        <f>IF(编辑!AM1669="","",编辑!AM1669)</f>
        <v/>
      </c>
      <c r="AB1669" s="109" t="str">
        <f>IF(编辑!AN1669="","",编辑!AN1669)</f>
        <v/>
      </c>
      <c r="AC1669" s="111" t="str">
        <f>IF(编辑!AO1669="","",编辑!AO1669)</f>
        <v/>
      </c>
    </row>
    <row r="1670" spans="1:29">
      <c r="A1670" s="109">
        <f>IF(编辑!A1670="","",编辑!A1670)</f>
        <v>140937</v>
      </c>
      <c r="B1670" s="109" t="str">
        <f>IF(编辑!B1670="","",编辑!B1670)</f>
        <v>通缉任务</v>
      </c>
      <c r="C1670" s="109">
        <f>IF(编辑!I1670="","",编辑!I1670)</f>
        <v>1800</v>
      </c>
      <c r="D1670" s="109">
        <f>IF(编辑!J1670="","",编辑!J1670)</f>
        <v>0</v>
      </c>
      <c r="E1670" s="109" t="str">
        <f>IF(编辑!K1670="","",编辑!K1670)</f>
        <v/>
      </c>
      <c r="F1670" s="109">
        <f>IF(编辑!L1670="","",编辑!L1670)</f>
        <v>3005</v>
      </c>
      <c r="G1670" s="109">
        <f>IF(编辑!N1670="","",编辑!N1670)</f>
        <v>1</v>
      </c>
      <c r="H1670" s="109">
        <f>IF(编辑!O1670="","",编辑!O1670)</f>
        <v>1</v>
      </c>
      <c r="I1670" s="109">
        <f>IF(编辑!P1670="","",编辑!P1670)</f>
        <v>100</v>
      </c>
      <c r="J1670" s="109">
        <f>IF(编辑!Q1670="","",编辑!Q1670)</f>
        <v>3105</v>
      </c>
      <c r="K1670" s="109">
        <f>IF(编辑!S1670="","",编辑!S1670)</f>
        <v>1</v>
      </c>
      <c r="L1670" s="109">
        <f>IF(编辑!T1670="","",编辑!T1670)</f>
        <v>1</v>
      </c>
      <c r="M1670" s="109">
        <f>IF(编辑!U1670="","",编辑!U1670)</f>
        <v>100</v>
      </c>
      <c r="N1670" s="109">
        <f>IF(编辑!V1670="","",编辑!V1670)</f>
        <v>3405</v>
      </c>
      <c r="O1670" s="109">
        <f>IF(编辑!X1670="","",编辑!X1670)</f>
        <v>1</v>
      </c>
      <c r="P1670" s="109">
        <f>IF(编辑!Y1670="","",编辑!Y1670)</f>
        <v>1</v>
      </c>
      <c r="Q1670" s="109">
        <f>IF(编辑!Z1670="","",编辑!Z1670)</f>
        <v>100</v>
      </c>
      <c r="R1670" s="109" t="str">
        <f>IF(编辑!AA1670="","",编辑!AA1670)</f>
        <v/>
      </c>
      <c r="S1670" s="109" t="str">
        <f>IF(编辑!AC1670="","",编辑!AC1670)</f>
        <v/>
      </c>
      <c r="T1670" s="109" t="str">
        <f>IF(编辑!AD1670="","",编辑!AD1670)</f>
        <v/>
      </c>
      <c r="U1670" s="109" t="str">
        <f>IF(编辑!AE1670="","",编辑!AE1670)</f>
        <v/>
      </c>
      <c r="V1670" s="109" t="str">
        <f>IF(编辑!AF1670="","",编辑!AF1670)</f>
        <v/>
      </c>
      <c r="W1670" s="109" t="str">
        <f>IF(编辑!AH1670="","",编辑!AH1670)</f>
        <v/>
      </c>
      <c r="X1670" s="109" t="str">
        <f>IF(编辑!AI1670="","",编辑!AI1670)</f>
        <v/>
      </c>
      <c r="Y1670" s="109" t="str">
        <f>IF(编辑!AJ1670="","",编辑!AJ1670)</f>
        <v/>
      </c>
      <c r="Z1670" s="109" t="str">
        <f>IF(编辑!AK1670="","",编辑!AK1670)</f>
        <v/>
      </c>
      <c r="AA1670" s="109" t="str">
        <f>IF(编辑!AM1670="","",编辑!AM1670)</f>
        <v/>
      </c>
      <c r="AB1670" s="109" t="str">
        <f>IF(编辑!AN1670="","",编辑!AN1670)</f>
        <v/>
      </c>
      <c r="AC1670" s="111" t="str">
        <f>IF(编辑!AO1670="","",编辑!AO1670)</f>
        <v/>
      </c>
    </row>
    <row r="1671" spans="1:29">
      <c r="A1671" s="109">
        <f>IF(编辑!A1671="","",编辑!A1671)</f>
        <v>140938</v>
      </c>
      <c r="B1671" s="109" t="str">
        <f>IF(编辑!B1671="","",编辑!B1671)</f>
        <v>通缉任务</v>
      </c>
      <c r="C1671" s="109">
        <f>IF(编辑!I1671="","",编辑!I1671)</f>
        <v>1800</v>
      </c>
      <c r="D1671" s="109">
        <f>IF(编辑!J1671="","",编辑!J1671)</f>
        <v>0</v>
      </c>
      <c r="E1671" s="109" t="str">
        <f>IF(编辑!K1671="","",编辑!K1671)</f>
        <v/>
      </c>
      <c r="F1671" s="109">
        <f>IF(编辑!L1671="","",编辑!L1671)</f>
        <v>3005</v>
      </c>
      <c r="G1671" s="109">
        <f>IF(编辑!N1671="","",编辑!N1671)</f>
        <v>1</v>
      </c>
      <c r="H1671" s="109">
        <f>IF(编辑!O1671="","",编辑!O1671)</f>
        <v>1</v>
      </c>
      <c r="I1671" s="109">
        <f>IF(编辑!P1671="","",编辑!P1671)</f>
        <v>100</v>
      </c>
      <c r="J1671" s="109">
        <f>IF(编辑!Q1671="","",编辑!Q1671)</f>
        <v>3105</v>
      </c>
      <c r="K1671" s="109">
        <f>IF(编辑!S1671="","",编辑!S1671)</f>
        <v>1</v>
      </c>
      <c r="L1671" s="109">
        <f>IF(编辑!T1671="","",编辑!T1671)</f>
        <v>1</v>
      </c>
      <c r="M1671" s="109">
        <f>IF(编辑!U1671="","",编辑!U1671)</f>
        <v>100</v>
      </c>
      <c r="N1671" s="109">
        <f>IF(编辑!V1671="","",编辑!V1671)</f>
        <v>3405</v>
      </c>
      <c r="O1671" s="109">
        <f>IF(编辑!X1671="","",编辑!X1671)</f>
        <v>1</v>
      </c>
      <c r="P1671" s="109">
        <f>IF(编辑!Y1671="","",编辑!Y1671)</f>
        <v>1</v>
      </c>
      <c r="Q1671" s="109">
        <f>IF(编辑!Z1671="","",编辑!Z1671)</f>
        <v>100</v>
      </c>
      <c r="R1671" s="109" t="str">
        <f>IF(编辑!AA1671="","",编辑!AA1671)</f>
        <v/>
      </c>
      <c r="S1671" s="109" t="str">
        <f>IF(编辑!AC1671="","",编辑!AC1671)</f>
        <v/>
      </c>
      <c r="T1671" s="109" t="str">
        <f>IF(编辑!AD1671="","",编辑!AD1671)</f>
        <v/>
      </c>
      <c r="U1671" s="109" t="str">
        <f>IF(编辑!AE1671="","",编辑!AE1671)</f>
        <v/>
      </c>
      <c r="V1671" s="109" t="str">
        <f>IF(编辑!AF1671="","",编辑!AF1671)</f>
        <v/>
      </c>
      <c r="W1671" s="109" t="str">
        <f>IF(编辑!AH1671="","",编辑!AH1671)</f>
        <v/>
      </c>
      <c r="X1671" s="109" t="str">
        <f>IF(编辑!AI1671="","",编辑!AI1671)</f>
        <v/>
      </c>
      <c r="Y1671" s="109" t="str">
        <f>IF(编辑!AJ1671="","",编辑!AJ1671)</f>
        <v/>
      </c>
      <c r="Z1671" s="109" t="str">
        <f>IF(编辑!AK1671="","",编辑!AK1671)</f>
        <v/>
      </c>
      <c r="AA1671" s="109" t="str">
        <f>IF(编辑!AM1671="","",编辑!AM1671)</f>
        <v/>
      </c>
      <c r="AB1671" s="109" t="str">
        <f>IF(编辑!AN1671="","",编辑!AN1671)</f>
        <v/>
      </c>
      <c r="AC1671" s="111" t="str">
        <f>IF(编辑!AO1671="","",编辑!AO1671)</f>
        <v/>
      </c>
    </row>
    <row r="1672" spans="1:29">
      <c r="A1672" s="109">
        <f>IF(编辑!A1672="","",编辑!A1672)</f>
        <v>140939</v>
      </c>
      <c r="B1672" s="109" t="str">
        <f>IF(编辑!B1672="","",编辑!B1672)</f>
        <v>通缉任务</v>
      </c>
      <c r="C1672" s="109">
        <f>IF(编辑!I1672="","",编辑!I1672)</f>
        <v>1800</v>
      </c>
      <c r="D1672" s="109">
        <f>IF(编辑!J1672="","",编辑!J1672)</f>
        <v>0</v>
      </c>
      <c r="E1672" s="109" t="str">
        <f>IF(编辑!K1672="","",编辑!K1672)</f>
        <v/>
      </c>
      <c r="F1672" s="109">
        <f>IF(编辑!L1672="","",编辑!L1672)</f>
        <v>3005</v>
      </c>
      <c r="G1672" s="109">
        <f>IF(编辑!N1672="","",编辑!N1672)</f>
        <v>1</v>
      </c>
      <c r="H1672" s="109">
        <f>IF(编辑!O1672="","",编辑!O1672)</f>
        <v>1</v>
      </c>
      <c r="I1672" s="109">
        <f>IF(编辑!P1672="","",编辑!P1672)</f>
        <v>100</v>
      </c>
      <c r="J1672" s="109">
        <f>IF(编辑!Q1672="","",编辑!Q1672)</f>
        <v>3105</v>
      </c>
      <c r="K1672" s="109">
        <f>IF(编辑!S1672="","",编辑!S1672)</f>
        <v>1</v>
      </c>
      <c r="L1672" s="109">
        <f>IF(编辑!T1672="","",编辑!T1672)</f>
        <v>1</v>
      </c>
      <c r="M1672" s="109">
        <f>IF(编辑!U1672="","",编辑!U1672)</f>
        <v>100</v>
      </c>
      <c r="N1672" s="109">
        <f>IF(编辑!V1672="","",编辑!V1672)</f>
        <v>3405</v>
      </c>
      <c r="O1672" s="109">
        <f>IF(编辑!X1672="","",编辑!X1672)</f>
        <v>1</v>
      </c>
      <c r="P1672" s="109">
        <f>IF(编辑!Y1672="","",编辑!Y1672)</f>
        <v>1</v>
      </c>
      <c r="Q1672" s="109">
        <f>IF(编辑!Z1672="","",编辑!Z1672)</f>
        <v>100</v>
      </c>
      <c r="R1672" s="109" t="str">
        <f>IF(编辑!AA1672="","",编辑!AA1672)</f>
        <v/>
      </c>
      <c r="S1672" s="109" t="str">
        <f>IF(编辑!AC1672="","",编辑!AC1672)</f>
        <v/>
      </c>
      <c r="T1672" s="109" t="str">
        <f>IF(编辑!AD1672="","",编辑!AD1672)</f>
        <v/>
      </c>
      <c r="U1672" s="109" t="str">
        <f>IF(编辑!AE1672="","",编辑!AE1672)</f>
        <v/>
      </c>
      <c r="V1672" s="109" t="str">
        <f>IF(编辑!AF1672="","",编辑!AF1672)</f>
        <v/>
      </c>
      <c r="W1672" s="109" t="str">
        <f>IF(编辑!AH1672="","",编辑!AH1672)</f>
        <v/>
      </c>
      <c r="X1672" s="109" t="str">
        <f>IF(编辑!AI1672="","",编辑!AI1672)</f>
        <v/>
      </c>
      <c r="Y1672" s="109" t="str">
        <f>IF(编辑!AJ1672="","",编辑!AJ1672)</f>
        <v/>
      </c>
      <c r="Z1672" s="109" t="str">
        <f>IF(编辑!AK1672="","",编辑!AK1672)</f>
        <v/>
      </c>
      <c r="AA1672" s="109" t="str">
        <f>IF(编辑!AM1672="","",编辑!AM1672)</f>
        <v/>
      </c>
      <c r="AB1672" s="109" t="str">
        <f>IF(编辑!AN1672="","",编辑!AN1672)</f>
        <v/>
      </c>
      <c r="AC1672" s="111" t="str">
        <f>IF(编辑!AO1672="","",编辑!AO1672)</f>
        <v/>
      </c>
    </row>
    <row r="1673" spans="1:29">
      <c r="A1673" s="109">
        <f>IF(编辑!A1673="","",编辑!A1673)</f>
        <v>140940</v>
      </c>
      <c r="B1673" s="109" t="str">
        <f>IF(编辑!B1673="","",编辑!B1673)</f>
        <v>通缉任务</v>
      </c>
      <c r="C1673" s="109">
        <f>IF(编辑!I1673="","",编辑!I1673)</f>
        <v>1800</v>
      </c>
      <c r="D1673" s="109">
        <f>IF(编辑!J1673="","",编辑!J1673)</f>
        <v>0</v>
      </c>
      <c r="E1673" s="109" t="str">
        <f>IF(编辑!K1673="","",编辑!K1673)</f>
        <v/>
      </c>
      <c r="F1673" s="109">
        <f>IF(编辑!L1673="","",编辑!L1673)</f>
        <v>3005</v>
      </c>
      <c r="G1673" s="109">
        <f>IF(编辑!N1673="","",编辑!N1673)</f>
        <v>1</v>
      </c>
      <c r="H1673" s="109">
        <f>IF(编辑!O1673="","",编辑!O1673)</f>
        <v>1</v>
      </c>
      <c r="I1673" s="109">
        <f>IF(编辑!P1673="","",编辑!P1673)</f>
        <v>100</v>
      </c>
      <c r="J1673" s="109">
        <f>IF(编辑!Q1673="","",编辑!Q1673)</f>
        <v>3105</v>
      </c>
      <c r="K1673" s="109">
        <f>IF(编辑!S1673="","",编辑!S1673)</f>
        <v>1</v>
      </c>
      <c r="L1673" s="109">
        <f>IF(编辑!T1673="","",编辑!T1673)</f>
        <v>1</v>
      </c>
      <c r="M1673" s="109">
        <f>IF(编辑!U1673="","",编辑!U1673)</f>
        <v>100</v>
      </c>
      <c r="N1673" s="109">
        <f>IF(编辑!V1673="","",编辑!V1673)</f>
        <v>3405</v>
      </c>
      <c r="O1673" s="109">
        <f>IF(编辑!X1673="","",编辑!X1673)</f>
        <v>1</v>
      </c>
      <c r="P1673" s="109">
        <f>IF(编辑!Y1673="","",编辑!Y1673)</f>
        <v>1</v>
      </c>
      <c r="Q1673" s="109">
        <f>IF(编辑!Z1673="","",编辑!Z1673)</f>
        <v>100</v>
      </c>
      <c r="R1673" s="109" t="str">
        <f>IF(编辑!AA1673="","",编辑!AA1673)</f>
        <v/>
      </c>
      <c r="S1673" s="109" t="str">
        <f>IF(编辑!AC1673="","",编辑!AC1673)</f>
        <v/>
      </c>
      <c r="T1673" s="109" t="str">
        <f>IF(编辑!AD1673="","",编辑!AD1673)</f>
        <v/>
      </c>
      <c r="U1673" s="109" t="str">
        <f>IF(编辑!AE1673="","",编辑!AE1673)</f>
        <v/>
      </c>
      <c r="V1673" s="109" t="str">
        <f>IF(编辑!AF1673="","",编辑!AF1673)</f>
        <v/>
      </c>
      <c r="W1673" s="109" t="str">
        <f>IF(编辑!AH1673="","",编辑!AH1673)</f>
        <v/>
      </c>
      <c r="X1673" s="109" t="str">
        <f>IF(编辑!AI1673="","",编辑!AI1673)</f>
        <v/>
      </c>
      <c r="Y1673" s="109" t="str">
        <f>IF(编辑!AJ1673="","",编辑!AJ1673)</f>
        <v/>
      </c>
      <c r="Z1673" s="109" t="str">
        <f>IF(编辑!AK1673="","",编辑!AK1673)</f>
        <v/>
      </c>
      <c r="AA1673" s="109" t="str">
        <f>IF(编辑!AM1673="","",编辑!AM1673)</f>
        <v/>
      </c>
      <c r="AB1673" s="109" t="str">
        <f>IF(编辑!AN1673="","",编辑!AN1673)</f>
        <v/>
      </c>
      <c r="AC1673" s="111" t="str">
        <f>IF(编辑!AO1673="","",编辑!AO1673)</f>
        <v/>
      </c>
    </row>
    <row r="1674" spans="1:29">
      <c r="A1674" s="109">
        <f>IF(编辑!A1674="","",编辑!A1674)</f>
        <v>140941</v>
      </c>
      <c r="B1674" s="109" t="str">
        <f>IF(编辑!B1674="","",编辑!B1674)</f>
        <v>通缉任务</v>
      </c>
      <c r="C1674" s="109">
        <f>IF(编辑!I1674="","",编辑!I1674)</f>
        <v>1800</v>
      </c>
      <c r="D1674" s="109">
        <f>IF(编辑!J1674="","",编辑!J1674)</f>
        <v>0</v>
      </c>
      <c r="E1674" s="109" t="str">
        <f>IF(编辑!K1674="","",编辑!K1674)</f>
        <v/>
      </c>
      <c r="F1674" s="109">
        <f>IF(编辑!L1674="","",编辑!L1674)</f>
        <v>3006</v>
      </c>
      <c r="G1674" s="109">
        <f>IF(编辑!N1674="","",编辑!N1674)</f>
        <v>1</v>
      </c>
      <c r="H1674" s="109">
        <f>IF(编辑!O1674="","",编辑!O1674)</f>
        <v>1</v>
      </c>
      <c r="I1674" s="109">
        <f>IF(编辑!P1674="","",编辑!P1674)</f>
        <v>50</v>
      </c>
      <c r="J1674" s="109">
        <f>IF(编辑!Q1674="","",编辑!Q1674)</f>
        <v>3106</v>
      </c>
      <c r="K1674" s="109">
        <f>IF(编辑!S1674="","",编辑!S1674)</f>
        <v>1</v>
      </c>
      <c r="L1674" s="109">
        <f>IF(编辑!T1674="","",编辑!T1674)</f>
        <v>1</v>
      </c>
      <c r="M1674" s="109">
        <f>IF(编辑!U1674="","",编辑!U1674)</f>
        <v>50</v>
      </c>
      <c r="N1674" s="109">
        <f>IF(编辑!V1674="","",编辑!V1674)</f>
        <v>3406</v>
      </c>
      <c r="O1674" s="109">
        <f>IF(编辑!X1674="","",编辑!X1674)</f>
        <v>1</v>
      </c>
      <c r="P1674" s="109">
        <f>IF(编辑!Y1674="","",编辑!Y1674)</f>
        <v>1</v>
      </c>
      <c r="Q1674" s="109">
        <f>IF(编辑!Z1674="","",编辑!Z1674)</f>
        <v>50</v>
      </c>
      <c r="R1674" s="109" t="str">
        <f>IF(编辑!AA1674="","",编辑!AA1674)</f>
        <v/>
      </c>
      <c r="S1674" s="109" t="str">
        <f>IF(编辑!AC1674="","",编辑!AC1674)</f>
        <v/>
      </c>
      <c r="T1674" s="109" t="str">
        <f>IF(编辑!AD1674="","",编辑!AD1674)</f>
        <v/>
      </c>
      <c r="U1674" s="109" t="str">
        <f>IF(编辑!AE1674="","",编辑!AE1674)</f>
        <v/>
      </c>
      <c r="V1674" s="109" t="str">
        <f>IF(编辑!AF1674="","",编辑!AF1674)</f>
        <v/>
      </c>
      <c r="W1674" s="109" t="str">
        <f>IF(编辑!AH1674="","",编辑!AH1674)</f>
        <v/>
      </c>
      <c r="X1674" s="109" t="str">
        <f>IF(编辑!AI1674="","",编辑!AI1674)</f>
        <v/>
      </c>
      <c r="Y1674" s="109" t="str">
        <f>IF(编辑!AJ1674="","",编辑!AJ1674)</f>
        <v/>
      </c>
      <c r="Z1674" s="109" t="str">
        <f>IF(编辑!AK1674="","",编辑!AK1674)</f>
        <v/>
      </c>
      <c r="AA1674" s="109" t="str">
        <f>IF(编辑!AM1674="","",编辑!AM1674)</f>
        <v/>
      </c>
      <c r="AB1674" s="109" t="str">
        <f>IF(编辑!AN1674="","",编辑!AN1674)</f>
        <v/>
      </c>
      <c r="AC1674" s="111" t="str">
        <f>IF(编辑!AO1674="","",编辑!AO1674)</f>
        <v/>
      </c>
    </row>
    <row r="1675" spans="1:29">
      <c r="A1675" s="109">
        <f>IF(编辑!A1675="","",编辑!A1675)</f>
        <v>140942</v>
      </c>
      <c r="B1675" s="109" t="str">
        <f>IF(编辑!B1675="","",编辑!B1675)</f>
        <v>通缉任务</v>
      </c>
      <c r="C1675" s="109">
        <f>IF(编辑!I1675="","",编辑!I1675)</f>
        <v>1800</v>
      </c>
      <c r="D1675" s="109">
        <f>IF(编辑!J1675="","",编辑!J1675)</f>
        <v>0</v>
      </c>
      <c r="E1675" s="109" t="str">
        <f>IF(编辑!K1675="","",编辑!K1675)</f>
        <v/>
      </c>
      <c r="F1675" s="109">
        <f>IF(编辑!L1675="","",编辑!L1675)</f>
        <v>3006</v>
      </c>
      <c r="G1675" s="109">
        <f>IF(编辑!N1675="","",编辑!N1675)</f>
        <v>1</v>
      </c>
      <c r="H1675" s="109">
        <f>IF(编辑!O1675="","",编辑!O1675)</f>
        <v>1</v>
      </c>
      <c r="I1675" s="109">
        <f>IF(编辑!P1675="","",编辑!P1675)</f>
        <v>50</v>
      </c>
      <c r="J1675" s="109">
        <f>IF(编辑!Q1675="","",编辑!Q1675)</f>
        <v>3106</v>
      </c>
      <c r="K1675" s="109">
        <f>IF(编辑!S1675="","",编辑!S1675)</f>
        <v>1</v>
      </c>
      <c r="L1675" s="109">
        <f>IF(编辑!T1675="","",编辑!T1675)</f>
        <v>1</v>
      </c>
      <c r="M1675" s="109">
        <f>IF(编辑!U1675="","",编辑!U1675)</f>
        <v>50</v>
      </c>
      <c r="N1675" s="109">
        <f>IF(编辑!V1675="","",编辑!V1675)</f>
        <v>3406</v>
      </c>
      <c r="O1675" s="109">
        <f>IF(编辑!X1675="","",编辑!X1675)</f>
        <v>1</v>
      </c>
      <c r="P1675" s="109">
        <f>IF(编辑!Y1675="","",编辑!Y1675)</f>
        <v>1</v>
      </c>
      <c r="Q1675" s="109">
        <f>IF(编辑!Z1675="","",编辑!Z1675)</f>
        <v>50</v>
      </c>
      <c r="R1675" s="109" t="str">
        <f>IF(编辑!AA1675="","",编辑!AA1675)</f>
        <v/>
      </c>
      <c r="S1675" s="109" t="str">
        <f>IF(编辑!AC1675="","",编辑!AC1675)</f>
        <v/>
      </c>
      <c r="T1675" s="109" t="str">
        <f>IF(编辑!AD1675="","",编辑!AD1675)</f>
        <v/>
      </c>
      <c r="U1675" s="109" t="str">
        <f>IF(编辑!AE1675="","",编辑!AE1675)</f>
        <v/>
      </c>
      <c r="V1675" s="109" t="str">
        <f>IF(编辑!AF1675="","",编辑!AF1675)</f>
        <v/>
      </c>
      <c r="W1675" s="109" t="str">
        <f>IF(编辑!AH1675="","",编辑!AH1675)</f>
        <v/>
      </c>
      <c r="X1675" s="109" t="str">
        <f>IF(编辑!AI1675="","",编辑!AI1675)</f>
        <v/>
      </c>
      <c r="Y1675" s="109" t="str">
        <f>IF(编辑!AJ1675="","",编辑!AJ1675)</f>
        <v/>
      </c>
      <c r="Z1675" s="109" t="str">
        <f>IF(编辑!AK1675="","",编辑!AK1675)</f>
        <v/>
      </c>
      <c r="AA1675" s="109" t="str">
        <f>IF(编辑!AM1675="","",编辑!AM1675)</f>
        <v/>
      </c>
      <c r="AB1675" s="109" t="str">
        <f>IF(编辑!AN1675="","",编辑!AN1675)</f>
        <v/>
      </c>
      <c r="AC1675" s="111" t="str">
        <f>IF(编辑!AO1675="","",编辑!AO1675)</f>
        <v/>
      </c>
    </row>
    <row r="1676" spans="1:29">
      <c r="A1676" s="109">
        <f>IF(编辑!A1676="","",编辑!A1676)</f>
        <v>140943</v>
      </c>
      <c r="B1676" s="109" t="str">
        <f>IF(编辑!B1676="","",编辑!B1676)</f>
        <v>通缉任务</v>
      </c>
      <c r="C1676" s="109">
        <f>IF(编辑!I1676="","",编辑!I1676)</f>
        <v>1800</v>
      </c>
      <c r="D1676" s="109">
        <f>IF(编辑!J1676="","",编辑!J1676)</f>
        <v>0</v>
      </c>
      <c r="E1676" s="109" t="str">
        <f>IF(编辑!K1676="","",编辑!K1676)</f>
        <v/>
      </c>
      <c r="F1676" s="109">
        <f>IF(编辑!L1676="","",编辑!L1676)</f>
        <v>3006</v>
      </c>
      <c r="G1676" s="109">
        <f>IF(编辑!N1676="","",编辑!N1676)</f>
        <v>1</v>
      </c>
      <c r="H1676" s="109">
        <f>IF(编辑!O1676="","",编辑!O1676)</f>
        <v>1</v>
      </c>
      <c r="I1676" s="109">
        <f>IF(编辑!P1676="","",编辑!P1676)</f>
        <v>50</v>
      </c>
      <c r="J1676" s="109">
        <f>IF(编辑!Q1676="","",编辑!Q1676)</f>
        <v>3106</v>
      </c>
      <c r="K1676" s="109">
        <f>IF(编辑!S1676="","",编辑!S1676)</f>
        <v>1</v>
      </c>
      <c r="L1676" s="109">
        <f>IF(编辑!T1676="","",编辑!T1676)</f>
        <v>1</v>
      </c>
      <c r="M1676" s="109">
        <f>IF(编辑!U1676="","",编辑!U1676)</f>
        <v>50</v>
      </c>
      <c r="N1676" s="109">
        <f>IF(编辑!V1676="","",编辑!V1676)</f>
        <v>3406</v>
      </c>
      <c r="O1676" s="109">
        <f>IF(编辑!X1676="","",编辑!X1676)</f>
        <v>1</v>
      </c>
      <c r="P1676" s="109">
        <f>IF(编辑!Y1676="","",编辑!Y1676)</f>
        <v>1</v>
      </c>
      <c r="Q1676" s="109">
        <f>IF(编辑!Z1676="","",编辑!Z1676)</f>
        <v>50</v>
      </c>
      <c r="R1676" s="109" t="str">
        <f>IF(编辑!AA1676="","",编辑!AA1676)</f>
        <v/>
      </c>
      <c r="S1676" s="109" t="str">
        <f>IF(编辑!AC1676="","",编辑!AC1676)</f>
        <v/>
      </c>
      <c r="T1676" s="109" t="str">
        <f>IF(编辑!AD1676="","",编辑!AD1676)</f>
        <v/>
      </c>
      <c r="U1676" s="109" t="str">
        <f>IF(编辑!AE1676="","",编辑!AE1676)</f>
        <v/>
      </c>
      <c r="V1676" s="109" t="str">
        <f>IF(编辑!AF1676="","",编辑!AF1676)</f>
        <v/>
      </c>
      <c r="W1676" s="109" t="str">
        <f>IF(编辑!AH1676="","",编辑!AH1676)</f>
        <v/>
      </c>
      <c r="X1676" s="109" t="str">
        <f>IF(编辑!AI1676="","",编辑!AI1676)</f>
        <v/>
      </c>
      <c r="Y1676" s="109" t="str">
        <f>IF(编辑!AJ1676="","",编辑!AJ1676)</f>
        <v/>
      </c>
      <c r="Z1676" s="109" t="str">
        <f>IF(编辑!AK1676="","",编辑!AK1676)</f>
        <v/>
      </c>
      <c r="AA1676" s="109" t="str">
        <f>IF(编辑!AM1676="","",编辑!AM1676)</f>
        <v/>
      </c>
      <c r="AB1676" s="109" t="str">
        <f>IF(编辑!AN1676="","",编辑!AN1676)</f>
        <v/>
      </c>
      <c r="AC1676" s="111" t="str">
        <f>IF(编辑!AO1676="","",编辑!AO1676)</f>
        <v/>
      </c>
    </row>
    <row r="1677" spans="1:29">
      <c r="A1677" s="109">
        <f>IF(编辑!A1677="","",编辑!A1677)</f>
        <v>140944</v>
      </c>
      <c r="B1677" s="109" t="str">
        <f>IF(编辑!B1677="","",编辑!B1677)</f>
        <v>通缉任务</v>
      </c>
      <c r="C1677" s="109">
        <f>IF(编辑!I1677="","",编辑!I1677)</f>
        <v>1800</v>
      </c>
      <c r="D1677" s="109">
        <f>IF(编辑!J1677="","",编辑!J1677)</f>
        <v>0</v>
      </c>
      <c r="E1677" s="109" t="str">
        <f>IF(编辑!K1677="","",编辑!K1677)</f>
        <v/>
      </c>
      <c r="F1677" s="109">
        <f>IF(编辑!L1677="","",编辑!L1677)</f>
        <v>3006</v>
      </c>
      <c r="G1677" s="109">
        <f>IF(编辑!N1677="","",编辑!N1677)</f>
        <v>1</v>
      </c>
      <c r="H1677" s="109">
        <f>IF(编辑!O1677="","",编辑!O1677)</f>
        <v>1</v>
      </c>
      <c r="I1677" s="109">
        <f>IF(编辑!P1677="","",编辑!P1677)</f>
        <v>50</v>
      </c>
      <c r="J1677" s="109">
        <f>IF(编辑!Q1677="","",编辑!Q1677)</f>
        <v>3106</v>
      </c>
      <c r="K1677" s="109">
        <f>IF(编辑!S1677="","",编辑!S1677)</f>
        <v>1</v>
      </c>
      <c r="L1677" s="109">
        <f>IF(编辑!T1677="","",编辑!T1677)</f>
        <v>1</v>
      </c>
      <c r="M1677" s="109">
        <f>IF(编辑!U1677="","",编辑!U1677)</f>
        <v>50</v>
      </c>
      <c r="N1677" s="109">
        <f>IF(编辑!V1677="","",编辑!V1677)</f>
        <v>3406</v>
      </c>
      <c r="O1677" s="109">
        <f>IF(编辑!X1677="","",编辑!X1677)</f>
        <v>1</v>
      </c>
      <c r="P1677" s="109">
        <f>IF(编辑!Y1677="","",编辑!Y1677)</f>
        <v>1</v>
      </c>
      <c r="Q1677" s="109">
        <f>IF(编辑!Z1677="","",编辑!Z1677)</f>
        <v>50</v>
      </c>
      <c r="R1677" s="109" t="str">
        <f>IF(编辑!AA1677="","",编辑!AA1677)</f>
        <v/>
      </c>
      <c r="S1677" s="109" t="str">
        <f>IF(编辑!AC1677="","",编辑!AC1677)</f>
        <v/>
      </c>
      <c r="T1677" s="109" t="str">
        <f>IF(编辑!AD1677="","",编辑!AD1677)</f>
        <v/>
      </c>
      <c r="U1677" s="109" t="str">
        <f>IF(编辑!AE1677="","",编辑!AE1677)</f>
        <v/>
      </c>
      <c r="V1677" s="109" t="str">
        <f>IF(编辑!AF1677="","",编辑!AF1677)</f>
        <v/>
      </c>
      <c r="W1677" s="109" t="str">
        <f>IF(编辑!AH1677="","",编辑!AH1677)</f>
        <v/>
      </c>
      <c r="X1677" s="109" t="str">
        <f>IF(编辑!AI1677="","",编辑!AI1677)</f>
        <v/>
      </c>
      <c r="Y1677" s="109" t="str">
        <f>IF(编辑!AJ1677="","",编辑!AJ1677)</f>
        <v/>
      </c>
      <c r="Z1677" s="109" t="str">
        <f>IF(编辑!AK1677="","",编辑!AK1677)</f>
        <v/>
      </c>
      <c r="AA1677" s="109" t="str">
        <f>IF(编辑!AM1677="","",编辑!AM1677)</f>
        <v/>
      </c>
      <c r="AB1677" s="109" t="str">
        <f>IF(编辑!AN1677="","",编辑!AN1677)</f>
        <v/>
      </c>
      <c r="AC1677" s="111" t="str">
        <f>IF(编辑!AO1677="","",编辑!AO1677)</f>
        <v/>
      </c>
    </row>
    <row r="1678" spans="1:29">
      <c r="A1678" s="109">
        <f>IF(编辑!A1678="","",编辑!A1678)</f>
        <v>140945</v>
      </c>
      <c r="B1678" s="109" t="str">
        <f>IF(编辑!B1678="","",编辑!B1678)</f>
        <v>通缉任务</v>
      </c>
      <c r="C1678" s="109">
        <f>IF(编辑!I1678="","",编辑!I1678)</f>
        <v>1800</v>
      </c>
      <c r="D1678" s="109">
        <f>IF(编辑!J1678="","",编辑!J1678)</f>
        <v>0</v>
      </c>
      <c r="E1678" s="109" t="str">
        <f>IF(编辑!K1678="","",编辑!K1678)</f>
        <v/>
      </c>
      <c r="F1678" s="109">
        <f>IF(编辑!L1678="","",编辑!L1678)</f>
        <v>3006</v>
      </c>
      <c r="G1678" s="109">
        <f>IF(编辑!N1678="","",编辑!N1678)</f>
        <v>1</v>
      </c>
      <c r="H1678" s="109">
        <f>IF(编辑!O1678="","",编辑!O1678)</f>
        <v>1</v>
      </c>
      <c r="I1678" s="109">
        <f>IF(编辑!P1678="","",编辑!P1678)</f>
        <v>50</v>
      </c>
      <c r="J1678" s="109">
        <f>IF(编辑!Q1678="","",编辑!Q1678)</f>
        <v>3106</v>
      </c>
      <c r="K1678" s="109">
        <f>IF(编辑!S1678="","",编辑!S1678)</f>
        <v>1</v>
      </c>
      <c r="L1678" s="109">
        <f>IF(编辑!T1678="","",编辑!T1678)</f>
        <v>1</v>
      </c>
      <c r="M1678" s="109">
        <f>IF(编辑!U1678="","",编辑!U1678)</f>
        <v>50</v>
      </c>
      <c r="N1678" s="109">
        <f>IF(编辑!V1678="","",编辑!V1678)</f>
        <v>3406</v>
      </c>
      <c r="O1678" s="109">
        <f>IF(编辑!X1678="","",编辑!X1678)</f>
        <v>1</v>
      </c>
      <c r="P1678" s="109">
        <f>IF(编辑!Y1678="","",编辑!Y1678)</f>
        <v>1</v>
      </c>
      <c r="Q1678" s="109">
        <f>IF(编辑!Z1678="","",编辑!Z1678)</f>
        <v>50</v>
      </c>
      <c r="R1678" s="109" t="str">
        <f>IF(编辑!AA1678="","",编辑!AA1678)</f>
        <v/>
      </c>
      <c r="S1678" s="109" t="str">
        <f>IF(编辑!AC1678="","",编辑!AC1678)</f>
        <v/>
      </c>
      <c r="T1678" s="109" t="str">
        <f>IF(编辑!AD1678="","",编辑!AD1678)</f>
        <v/>
      </c>
      <c r="U1678" s="109" t="str">
        <f>IF(编辑!AE1678="","",编辑!AE1678)</f>
        <v/>
      </c>
      <c r="V1678" s="109" t="str">
        <f>IF(编辑!AF1678="","",编辑!AF1678)</f>
        <v/>
      </c>
      <c r="W1678" s="109" t="str">
        <f>IF(编辑!AH1678="","",编辑!AH1678)</f>
        <v/>
      </c>
      <c r="X1678" s="109" t="str">
        <f>IF(编辑!AI1678="","",编辑!AI1678)</f>
        <v/>
      </c>
      <c r="Y1678" s="109" t="str">
        <f>IF(编辑!AJ1678="","",编辑!AJ1678)</f>
        <v/>
      </c>
      <c r="Z1678" s="109" t="str">
        <f>IF(编辑!AK1678="","",编辑!AK1678)</f>
        <v/>
      </c>
      <c r="AA1678" s="109" t="str">
        <f>IF(编辑!AM1678="","",编辑!AM1678)</f>
        <v/>
      </c>
      <c r="AB1678" s="109" t="str">
        <f>IF(编辑!AN1678="","",编辑!AN1678)</f>
        <v/>
      </c>
      <c r="AC1678" s="111" t="str">
        <f>IF(编辑!AO1678="","",编辑!AO1678)</f>
        <v/>
      </c>
    </row>
    <row r="1679" spans="1:29">
      <c r="A1679" s="109">
        <f>IF(编辑!A1679="","",编辑!A1679)</f>
        <v>131001</v>
      </c>
      <c r="B1679" s="109" t="str">
        <f>IF(编辑!B1679="","",编辑!B1679)</f>
        <v>金币</v>
      </c>
      <c r="C1679" s="109">
        <f>IF(编辑!I1679="","",编辑!I1679)</f>
        <v>98</v>
      </c>
      <c r="D1679" s="109">
        <f>IF(编辑!J1679="","",编辑!J1679)</f>
        <v>98</v>
      </c>
      <c r="E1679" s="109" t="str">
        <f>IF(编辑!K1679="","",编辑!K1679)</f>
        <v/>
      </c>
      <c r="F1679" s="109">
        <f>IF(编辑!L1679="","",编辑!L1679)</f>
        <v>5039</v>
      </c>
      <c r="G1679" s="109">
        <f>IF(编辑!N1679="","",编辑!N1679)</f>
        <v>1</v>
      </c>
      <c r="H1679" s="109">
        <f>IF(编辑!O1679="","",编辑!O1679)</f>
        <v>1</v>
      </c>
      <c r="I1679" s="109">
        <f>IF(编辑!P1679="","",编辑!P1679)</f>
        <v>5000</v>
      </c>
      <c r="J1679" s="109">
        <f>IF(编辑!Q1679="","",编辑!Q1679)</f>
        <v>5040</v>
      </c>
      <c r="K1679" s="109">
        <f>IF(编辑!S1679="","",编辑!S1679)</f>
        <v>1</v>
      </c>
      <c r="L1679" s="109">
        <f>IF(编辑!T1679="","",编辑!T1679)</f>
        <v>1</v>
      </c>
      <c r="M1679" s="109">
        <f>IF(编辑!U1679="","",编辑!U1679)</f>
        <v>1000</v>
      </c>
      <c r="N1679" s="109">
        <f>IF(编辑!V1679="","",编辑!V1679)</f>
        <v>5041</v>
      </c>
      <c r="O1679" s="109">
        <f>IF(编辑!X1679="","",编辑!X1679)</f>
        <v>1</v>
      </c>
      <c r="P1679" s="109">
        <f>IF(编辑!Y1679="","",编辑!Y1679)</f>
        <v>1</v>
      </c>
      <c r="Q1679" s="109">
        <f>IF(编辑!Z1679="","",编辑!Z1679)</f>
        <v>500</v>
      </c>
      <c r="R1679" s="109" t="str">
        <f>IF(编辑!AA1679="","",编辑!AA1679)</f>
        <v/>
      </c>
      <c r="S1679" s="109" t="str">
        <f>IF(编辑!AC1679="","",编辑!AC1679)</f>
        <v/>
      </c>
      <c r="T1679" s="109" t="str">
        <f>IF(编辑!AD1679="","",编辑!AD1679)</f>
        <v/>
      </c>
      <c r="U1679" s="109" t="str">
        <f>IF(编辑!AE1679="","",编辑!AE1679)</f>
        <v/>
      </c>
      <c r="V1679" s="109" t="str">
        <f>IF(编辑!AF1679="","",编辑!AF1679)</f>
        <v/>
      </c>
      <c r="W1679" s="109" t="str">
        <f>IF(编辑!AH1679="","",编辑!AH1679)</f>
        <v/>
      </c>
      <c r="X1679" s="109" t="str">
        <f>IF(编辑!AI1679="","",编辑!AI1679)</f>
        <v/>
      </c>
      <c r="Y1679" s="109" t="str">
        <f>IF(编辑!AJ1679="","",编辑!AJ1679)</f>
        <v/>
      </c>
      <c r="Z1679" s="109" t="str">
        <f>IF(编辑!AK1679="","",编辑!AK1679)</f>
        <v/>
      </c>
      <c r="AA1679" s="109" t="str">
        <f>IF(编辑!AM1679="","",编辑!AM1679)</f>
        <v/>
      </c>
      <c r="AB1679" s="109" t="str">
        <f>IF(编辑!AN1679="","",编辑!AN1679)</f>
        <v/>
      </c>
      <c r="AC1679" s="111" t="str">
        <f>IF(编辑!AO1679="","",编辑!AO1679)</f>
        <v/>
      </c>
    </row>
    <row r="1680" spans="1:29">
      <c r="A1680" s="109">
        <f>IF(编辑!A1680="","",编辑!A1680)</f>
        <v>131002</v>
      </c>
      <c r="B1680" s="109" t="str">
        <f>IF(编辑!B1680="","",编辑!B1680)</f>
        <v>金币</v>
      </c>
      <c r="C1680" s="109">
        <f>IF(编辑!I1680="","",编辑!I1680)</f>
        <v>98</v>
      </c>
      <c r="D1680" s="109">
        <f>IF(编辑!J1680="","",编辑!J1680)</f>
        <v>98</v>
      </c>
      <c r="E1680" s="109" t="str">
        <f>IF(编辑!K1680="","",编辑!K1680)</f>
        <v/>
      </c>
      <c r="F1680" s="109">
        <f>IF(编辑!L1680="","",编辑!L1680)</f>
        <v>5039</v>
      </c>
      <c r="G1680" s="109">
        <f>IF(编辑!N1680="","",编辑!N1680)</f>
        <v>1</v>
      </c>
      <c r="H1680" s="109">
        <f>IF(编辑!O1680="","",编辑!O1680)</f>
        <v>1</v>
      </c>
      <c r="I1680" s="109">
        <f>IF(编辑!P1680="","",编辑!P1680)</f>
        <v>5000</v>
      </c>
      <c r="J1680" s="109">
        <f>IF(编辑!Q1680="","",编辑!Q1680)</f>
        <v>5040</v>
      </c>
      <c r="K1680" s="109">
        <f>IF(编辑!S1680="","",编辑!S1680)</f>
        <v>1</v>
      </c>
      <c r="L1680" s="109">
        <f>IF(编辑!T1680="","",编辑!T1680)</f>
        <v>1</v>
      </c>
      <c r="M1680" s="109">
        <f>IF(编辑!U1680="","",编辑!U1680)</f>
        <v>1000</v>
      </c>
      <c r="N1680" s="109">
        <f>IF(编辑!V1680="","",编辑!V1680)</f>
        <v>5041</v>
      </c>
      <c r="O1680" s="109">
        <f>IF(编辑!X1680="","",编辑!X1680)</f>
        <v>1</v>
      </c>
      <c r="P1680" s="109">
        <f>IF(编辑!Y1680="","",编辑!Y1680)</f>
        <v>1</v>
      </c>
      <c r="Q1680" s="109">
        <f>IF(编辑!Z1680="","",编辑!Z1680)</f>
        <v>500</v>
      </c>
      <c r="R1680" s="109" t="str">
        <f>IF(编辑!AA1680="","",编辑!AA1680)</f>
        <v/>
      </c>
      <c r="S1680" s="109" t="str">
        <f>IF(编辑!AC1680="","",编辑!AC1680)</f>
        <v/>
      </c>
      <c r="T1680" s="109" t="str">
        <f>IF(编辑!AD1680="","",编辑!AD1680)</f>
        <v/>
      </c>
      <c r="U1680" s="109" t="str">
        <f>IF(编辑!AE1680="","",编辑!AE1680)</f>
        <v/>
      </c>
      <c r="V1680" s="109" t="str">
        <f>IF(编辑!AF1680="","",编辑!AF1680)</f>
        <v/>
      </c>
      <c r="W1680" s="109" t="str">
        <f>IF(编辑!AH1680="","",编辑!AH1680)</f>
        <v/>
      </c>
      <c r="X1680" s="109" t="str">
        <f>IF(编辑!AI1680="","",编辑!AI1680)</f>
        <v/>
      </c>
      <c r="Y1680" s="109" t="str">
        <f>IF(编辑!AJ1680="","",编辑!AJ1680)</f>
        <v/>
      </c>
      <c r="Z1680" s="109" t="str">
        <f>IF(编辑!AK1680="","",编辑!AK1680)</f>
        <v/>
      </c>
      <c r="AA1680" s="109" t="str">
        <f>IF(编辑!AM1680="","",编辑!AM1680)</f>
        <v/>
      </c>
      <c r="AB1680" s="109" t="str">
        <f>IF(编辑!AN1680="","",编辑!AN1680)</f>
        <v/>
      </c>
      <c r="AC1680" s="111" t="str">
        <f>IF(编辑!AO1680="","",编辑!AO1680)</f>
        <v/>
      </c>
    </row>
    <row r="1681" spans="1:29">
      <c r="A1681" s="109">
        <f>IF(编辑!A1681="","",编辑!A1681)</f>
        <v>131003</v>
      </c>
      <c r="B1681" s="109" t="str">
        <f>IF(编辑!B1681="","",编辑!B1681)</f>
        <v>金币</v>
      </c>
      <c r="C1681" s="109">
        <f>IF(编辑!I1681="","",编辑!I1681)</f>
        <v>107</v>
      </c>
      <c r="D1681" s="109">
        <f>IF(编辑!J1681="","",编辑!J1681)</f>
        <v>107</v>
      </c>
      <c r="E1681" s="109" t="str">
        <f>IF(编辑!K1681="","",编辑!K1681)</f>
        <v/>
      </c>
      <c r="F1681" s="109">
        <f>IF(编辑!L1681="","",编辑!L1681)</f>
        <v>5039</v>
      </c>
      <c r="G1681" s="109">
        <f>IF(编辑!N1681="","",编辑!N1681)</f>
        <v>1</v>
      </c>
      <c r="H1681" s="109">
        <f>IF(编辑!O1681="","",编辑!O1681)</f>
        <v>1</v>
      </c>
      <c r="I1681" s="109">
        <f>IF(编辑!P1681="","",编辑!P1681)</f>
        <v>5000</v>
      </c>
      <c r="J1681" s="109">
        <f>IF(编辑!Q1681="","",编辑!Q1681)</f>
        <v>5040</v>
      </c>
      <c r="K1681" s="109">
        <f>IF(编辑!S1681="","",编辑!S1681)</f>
        <v>1</v>
      </c>
      <c r="L1681" s="109">
        <f>IF(编辑!T1681="","",编辑!T1681)</f>
        <v>1</v>
      </c>
      <c r="M1681" s="109">
        <f>IF(编辑!U1681="","",编辑!U1681)</f>
        <v>1000</v>
      </c>
      <c r="N1681" s="109">
        <f>IF(编辑!V1681="","",编辑!V1681)</f>
        <v>5041</v>
      </c>
      <c r="O1681" s="109">
        <f>IF(编辑!X1681="","",编辑!X1681)</f>
        <v>1</v>
      </c>
      <c r="P1681" s="109">
        <f>IF(编辑!Y1681="","",编辑!Y1681)</f>
        <v>1</v>
      </c>
      <c r="Q1681" s="109">
        <f>IF(编辑!Z1681="","",编辑!Z1681)</f>
        <v>500</v>
      </c>
      <c r="R1681" s="109" t="str">
        <f>IF(编辑!AA1681="","",编辑!AA1681)</f>
        <v/>
      </c>
      <c r="S1681" s="109" t="str">
        <f>IF(编辑!AC1681="","",编辑!AC1681)</f>
        <v/>
      </c>
      <c r="T1681" s="109" t="str">
        <f>IF(编辑!AD1681="","",编辑!AD1681)</f>
        <v/>
      </c>
      <c r="U1681" s="109" t="str">
        <f>IF(编辑!AE1681="","",编辑!AE1681)</f>
        <v/>
      </c>
      <c r="V1681" s="109" t="str">
        <f>IF(编辑!AF1681="","",编辑!AF1681)</f>
        <v/>
      </c>
      <c r="W1681" s="109" t="str">
        <f>IF(编辑!AH1681="","",编辑!AH1681)</f>
        <v/>
      </c>
      <c r="X1681" s="109" t="str">
        <f>IF(编辑!AI1681="","",编辑!AI1681)</f>
        <v/>
      </c>
      <c r="Y1681" s="109" t="str">
        <f>IF(编辑!AJ1681="","",编辑!AJ1681)</f>
        <v/>
      </c>
      <c r="Z1681" s="109" t="str">
        <f>IF(编辑!AK1681="","",编辑!AK1681)</f>
        <v/>
      </c>
      <c r="AA1681" s="109" t="str">
        <f>IF(编辑!AM1681="","",编辑!AM1681)</f>
        <v/>
      </c>
      <c r="AB1681" s="109" t="str">
        <f>IF(编辑!AN1681="","",编辑!AN1681)</f>
        <v/>
      </c>
      <c r="AC1681" s="111" t="str">
        <f>IF(编辑!AO1681="","",编辑!AO1681)</f>
        <v/>
      </c>
    </row>
    <row r="1682" spans="1:29">
      <c r="A1682" s="109">
        <f>IF(编辑!A1682="","",编辑!A1682)</f>
        <v>131004</v>
      </c>
      <c r="B1682" s="109" t="str">
        <f>IF(编辑!B1682="","",编辑!B1682)</f>
        <v>金币</v>
      </c>
      <c r="C1682" s="109">
        <f>IF(编辑!I1682="","",编辑!I1682)</f>
        <v>107</v>
      </c>
      <c r="D1682" s="109">
        <f>IF(编辑!J1682="","",编辑!J1682)</f>
        <v>107</v>
      </c>
      <c r="E1682" s="109" t="str">
        <f>IF(编辑!K1682="","",编辑!K1682)</f>
        <v/>
      </c>
      <c r="F1682" s="109">
        <f>IF(编辑!L1682="","",编辑!L1682)</f>
        <v>5039</v>
      </c>
      <c r="G1682" s="109">
        <f>IF(编辑!N1682="","",编辑!N1682)</f>
        <v>1</v>
      </c>
      <c r="H1682" s="109">
        <f>IF(编辑!O1682="","",编辑!O1682)</f>
        <v>1</v>
      </c>
      <c r="I1682" s="109">
        <f>IF(编辑!P1682="","",编辑!P1682)</f>
        <v>5000</v>
      </c>
      <c r="J1682" s="109">
        <f>IF(编辑!Q1682="","",编辑!Q1682)</f>
        <v>5040</v>
      </c>
      <c r="K1682" s="109">
        <f>IF(编辑!S1682="","",编辑!S1682)</f>
        <v>1</v>
      </c>
      <c r="L1682" s="109">
        <f>IF(编辑!T1682="","",编辑!T1682)</f>
        <v>1</v>
      </c>
      <c r="M1682" s="109">
        <f>IF(编辑!U1682="","",编辑!U1682)</f>
        <v>1000</v>
      </c>
      <c r="N1682" s="109">
        <f>IF(编辑!V1682="","",编辑!V1682)</f>
        <v>5041</v>
      </c>
      <c r="O1682" s="109">
        <f>IF(编辑!X1682="","",编辑!X1682)</f>
        <v>1</v>
      </c>
      <c r="P1682" s="109">
        <f>IF(编辑!Y1682="","",编辑!Y1682)</f>
        <v>1</v>
      </c>
      <c r="Q1682" s="109">
        <f>IF(编辑!Z1682="","",编辑!Z1682)</f>
        <v>500</v>
      </c>
      <c r="R1682" s="109" t="str">
        <f>IF(编辑!AA1682="","",编辑!AA1682)</f>
        <v/>
      </c>
      <c r="S1682" s="109" t="str">
        <f>IF(编辑!AC1682="","",编辑!AC1682)</f>
        <v/>
      </c>
      <c r="T1682" s="109" t="str">
        <f>IF(编辑!AD1682="","",编辑!AD1682)</f>
        <v/>
      </c>
      <c r="U1682" s="109" t="str">
        <f>IF(编辑!AE1682="","",编辑!AE1682)</f>
        <v/>
      </c>
      <c r="V1682" s="109" t="str">
        <f>IF(编辑!AF1682="","",编辑!AF1682)</f>
        <v/>
      </c>
      <c r="W1682" s="109" t="str">
        <f>IF(编辑!AH1682="","",编辑!AH1682)</f>
        <v/>
      </c>
      <c r="X1682" s="109" t="str">
        <f>IF(编辑!AI1682="","",编辑!AI1682)</f>
        <v/>
      </c>
      <c r="Y1682" s="109" t="str">
        <f>IF(编辑!AJ1682="","",编辑!AJ1682)</f>
        <v/>
      </c>
      <c r="Z1682" s="109" t="str">
        <f>IF(编辑!AK1682="","",编辑!AK1682)</f>
        <v/>
      </c>
      <c r="AA1682" s="109" t="str">
        <f>IF(编辑!AM1682="","",编辑!AM1682)</f>
        <v/>
      </c>
      <c r="AB1682" s="109" t="str">
        <f>IF(编辑!AN1682="","",编辑!AN1682)</f>
        <v/>
      </c>
      <c r="AC1682" s="111" t="str">
        <f>IF(编辑!AO1682="","",编辑!AO1682)</f>
        <v/>
      </c>
    </row>
    <row r="1683" spans="1:29">
      <c r="A1683" s="109">
        <f>IF(编辑!A1683="","",编辑!A1683)</f>
        <v>131005</v>
      </c>
      <c r="B1683" s="109" t="str">
        <f>IF(编辑!B1683="","",编辑!B1683)</f>
        <v>金币</v>
      </c>
      <c r="C1683" s="109">
        <f>IF(编辑!I1683="","",编辑!I1683)</f>
        <v>134</v>
      </c>
      <c r="D1683" s="109">
        <f>IF(编辑!J1683="","",编辑!J1683)</f>
        <v>134</v>
      </c>
      <c r="E1683" s="109" t="str">
        <f>IF(编辑!K1683="","",编辑!K1683)</f>
        <v/>
      </c>
      <c r="F1683" s="109">
        <f>IF(编辑!L1683="","",编辑!L1683)</f>
        <v>5040</v>
      </c>
      <c r="G1683" s="109">
        <f>IF(编辑!N1683="","",编辑!N1683)</f>
        <v>1</v>
      </c>
      <c r="H1683" s="109">
        <f>IF(编辑!O1683="","",编辑!O1683)</f>
        <v>1</v>
      </c>
      <c r="I1683" s="109">
        <f>IF(编辑!P1683="","",编辑!P1683)</f>
        <v>5000</v>
      </c>
      <c r="J1683" s="109">
        <f>IF(编辑!Q1683="","",编辑!Q1683)</f>
        <v>5040</v>
      </c>
      <c r="K1683" s="109">
        <f>IF(编辑!S1683="","",编辑!S1683)</f>
        <v>1</v>
      </c>
      <c r="L1683" s="109">
        <f>IF(编辑!T1683="","",编辑!T1683)</f>
        <v>1</v>
      </c>
      <c r="M1683" s="109">
        <f>IF(编辑!U1683="","",编辑!U1683)</f>
        <v>1000</v>
      </c>
      <c r="N1683" s="109">
        <f>IF(编辑!V1683="","",编辑!V1683)</f>
        <v>5041</v>
      </c>
      <c r="O1683" s="109">
        <f>IF(编辑!X1683="","",编辑!X1683)</f>
        <v>1</v>
      </c>
      <c r="P1683" s="109">
        <f>IF(编辑!Y1683="","",编辑!Y1683)</f>
        <v>1</v>
      </c>
      <c r="Q1683" s="109">
        <f>IF(编辑!Z1683="","",编辑!Z1683)</f>
        <v>500</v>
      </c>
      <c r="R1683" s="109" t="str">
        <f>IF(编辑!AA1683="","",编辑!AA1683)</f>
        <v/>
      </c>
      <c r="S1683" s="109" t="str">
        <f>IF(编辑!AC1683="","",编辑!AC1683)</f>
        <v/>
      </c>
      <c r="T1683" s="109" t="str">
        <f>IF(编辑!AD1683="","",编辑!AD1683)</f>
        <v/>
      </c>
      <c r="U1683" s="109" t="str">
        <f>IF(编辑!AE1683="","",编辑!AE1683)</f>
        <v/>
      </c>
      <c r="V1683" s="109" t="str">
        <f>IF(编辑!AF1683="","",编辑!AF1683)</f>
        <v/>
      </c>
      <c r="W1683" s="109" t="str">
        <f>IF(编辑!AH1683="","",编辑!AH1683)</f>
        <v/>
      </c>
      <c r="X1683" s="109" t="str">
        <f>IF(编辑!AI1683="","",编辑!AI1683)</f>
        <v/>
      </c>
      <c r="Y1683" s="109" t="str">
        <f>IF(编辑!AJ1683="","",编辑!AJ1683)</f>
        <v/>
      </c>
      <c r="Z1683" s="109" t="str">
        <f>IF(编辑!AK1683="","",编辑!AK1683)</f>
        <v/>
      </c>
      <c r="AA1683" s="109" t="str">
        <f>IF(编辑!AM1683="","",编辑!AM1683)</f>
        <v/>
      </c>
      <c r="AB1683" s="109" t="str">
        <f>IF(编辑!AN1683="","",编辑!AN1683)</f>
        <v/>
      </c>
      <c r="AC1683" s="111" t="str">
        <f>IF(编辑!AO1683="","",编辑!AO1683)</f>
        <v/>
      </c>
    </row>
    <row r="1684" spans="1:29">
      <c r="A1684" s="109">
        <f>IF(编辑!A1684="","",编辑!A1684)</f>
        <v>131006</v>
      </c>
      <c r="B1684" s="109" t="str">
        <f>IF(编辑!B1684="","",编辑!B1684)</f>
        <v>金币</v>
      </c>
      <c r="C1684" s="109">
        <f>IF(编辑!I1684="","",编辑!I1684)</f>
        <v>134</v>
      </c>
      <c r="D1684" s="109">
        <f>IF(编辑!J1684="","",编辑!J1684)</f>
        <v>134</v>
      </c>
      <c r="E1684" s="109" t="str">
        <f>IF(编辑!K1684="","",编辑!K1684)</f>
        <v/>
      </c>
      <c r="F1684" s="109">
        <f>IF(编辑!L1684="","",编辑!L1684)</f>
        <v>5040</v>
      </c>
      <c r="G1684" s="109">
        <f>IF(编辑!N1684="","",编辑!N1684)</f>
        <v>1</v>
      </c>
      <c r="H1684" s="109">
        <f>IF(编辑!O1684="","",编辑!O1684)</f>
        <v>1</v>
      </c>
      <c r="I1684" s="109">
        <f>IF(编辑!P1684="","",编辑!P1684)</f>
        <v>5000</v>
      </c>
      <c r="J1684" s="109">
        <f>IF(编辑!Q1684="","",编辑!Q1684)</f>
        <v>5040</v>
      </c>
      <c r="K1684" s="109">
        <f>IF(编辑!S1684="","",编辑!S1684)</f>
        <v>1</v>
      </c>
      <c r="L1684" s="109">
        <f>IF(编辑!T1684="","",编辑!T1684)</f>
        <v>1</v>
      </c>
      <c r="M1684" s="109">
        <f>IF(编辑!U1684="","",编辑!U1684)</f>
        <v>1000</v>
      </c>
      <c r="N1684" s="109">
        <f>IF(编辑!V1684="","",编辑!V1684)</f>
        <v>5041</v>
      </c>
      <c r="O1684" s="109">
        <f>IF(编辑!X1684="","",编辑!X1684)</f>
        <v>1</v>
      </c>
      <c r="P1684" s="109">
        <f>IF(编辑!Y1684="","",编辑!Y1684)</f>
        <v>1</v>
      </c>
      <c r="Q1684" s="109">
        <f>IF(编辑!Z1684="","",编辑!Z1684)</f>
        <v>500</v>
      </c>
      <c r="R1684" s="109" t="str">
        <f>IF(编辑!AA1684="","",编辑!AA1684)</f>
        <v/>
      </c>
      <c r="S1684" s="109" t="str">
        <f>IF(编辑!AC1684="","",编辑!AC1684)</f>
        <v/>
      </c>
      <c r="T1684" s="109" t="str">
        <f>IF(编辑!AD1684="","",编辑!AD1684)</f>
        <v/>
      </c>
      <c r="U1684" s="109" t="str">
        <f>IF(编辑!AE1684="","",编辑!AE1684)</f>
        <v/>
      </c>
      <c r="V1684" s="109" t="str">
        <f>IF(编辑!AF1684="","",编辑!AF1684)</f>
        <v/>
      </c>
      <c r="W1684" s="109" t="str">
        <f>IF(编辑!AH1684="","",编辑!AH1684)</f>
        <v/>
      </c>
      <c r="X1684" s="109" t="str">
        <f>IF(编辑!AI1684="","",编辑!AI1684)</f>
        <v/>
      </c>
      <c r="Y1684" s="109" t="str">
        <f>IF(编辑!AJ1684="","",编辑!AJ1684)</f>
        <v/>
      </c>
      <c r="Z1684" s="109" t="str">
        <f>IF(编辑!AK1684="","",编辑!AK1684)</f>
        <v/>
      </c>
      <c r="AA1684" s="109" t="str">
        <f>IF(编辑!AM1684="","",编辑!AM1684)</f>
        <v/>
      </c>
      <c r="AB1684" s="109" t="str">
        <f>IF(编辑!AN1684="","",编辑!AN1684)</f>
        <v/>
      </c>
      <c r="AC1684" s="111" t="str">
        <f>IF(编辑!AO1684="","",编辑!AO1684)</f>
        <v/>
      </c>
    </row>
    <row r="1685" spans="1:29">
      <c r="A1685" s="109">
        <f>IF(编辑!A1685="","",编辑!A1685)</f>
        <v>131007</v>
      </c>
      <c r="B1685" s="109" t="str">
        <f>IF(编辑!B1685="","",编辑!B1685)</f>
        <v>金币</v>
      </c>
      <c r="C1685" s="109">
        <f>IF(编辑!I1685="","",编辑!I1685)</f>
        <v>168</v>
      </c>
      <c r="D1685" s="109">
        <f>IF(编辑!J1685="","",编辑!J1685)</f>
        <v>168</v>
      </c>
      <c r="E1685" s="109" t="str">
        <f>IF(编辑!K1685="","",编辑!K1685)</f>
        <v/>
      </c>
      <c r="F1685" s="109">
        <f>IF(编辑!L1685="","",编辑!L1685)</f>
        <v>5040</v>
      </c>
      <c r="G1685" s="109">
        <f>IF(编辑!N1685="","",编辑!N1685)</f>
        <v>1</v>
      </c>
      <c r="H1685" s="109">
        <f>IF(编辑!O1685="","",编辑!O1685)</f>
        <v>1</v>
      </c>
      <c r="I1685" s="109">
        <f>IF(编辑!P1685="","",编辑!P1685)</f>
        <v>5000</v>
      </c>
      <c r="J1685" s="109">
        <f>IF(编辑!Q1685="","",编辑!Q1685)</f>
        <v>5040</v>
      </c>
      <c r="K1685" s="109">
        <f>IF(编辑!S1685="","",编辑!S1685)</f>
        <v>1</v>
      </c>
      <c r="L1685" s="109">
        <f>IF(编辑!T1685="","",编辑!T1685)</f>
        <v>1</v>
      </c>
      <c r="M1685" s="109">
        <f>IF(编辑!U1685="","",编辑!U1685)</f>
        <v>1000</v>
      </c>
      <c r="N1685" s="109">
        <f>IF(编辑!V1685="","",编辑!V1685)</f>
        <v>5041</v>
      </c>
      <c r="O1685" s="109">
        <f>IF(编辑!X1685="","",编辑!X1685)</f>
        <v>1</v>
      </c>
      <c r="P1685" s="109">
        <f>IF(编辑!Y1685="","",编辑!Y1685)</f>
        <v>1</v>
      </c>
      <c r="Q1685" s="109">
        <f>IF(编辑!Z1685="","",编辑!Z1685)</f>
        <v>500</v>
      </c>
      <c r="R1685" s="109" t="str">
        <f>IF(编辑!AA1685="","",编辑!AA1685)</f>
        <v/>
      </c>
      <c r="S1685" s="109" t="str">
        <f>IF(编辑!AC1685="","",编辑!AC1685)</f>
        <v/>
      </c>
      <c r="T1685" s="109" t="str">
        <f>IF(编辑!AD1685="","",编辑!AD1685)</f>
        <v/>
      </c>
      <c r="U1685" s="109" t="str">
        <f>IF(编辑!AE1685="","",编辑!AE1685)</f>
        <v/>
      </c>
      <c r="V1685" s="109" t="str">
        <f>IF(编辑!AF1685="","",编辑!AF1685)</f>
        <v/>
      </c>
      <c r="W1685" s="109" t="str">
        <f>IF(编辑!AH1685="","",编辑!AH1685)</f>
        <v/>
      </c>
      <c r="X1685" s="109" t="str">
        <f>IF(编辑!AI1685="","",编辑!AI1685)</f>
        <v/>
      </c>
      <c r="Y1685" s="109" t="str">
        <f>IF(编辑!AJ1685="","",编辑!AJ1685)</f>
        <v/>
      </c>
      <c r="Z1685" s="109" t="str">
        <f>IF(编辑!AK1685="","",编辑!AK1685)</f>
        <v/>
      </c>
      <c r="AA1685" s="109" t="str">
        <f>IF(编辑!AM1685="","",编辑!AM1685)</f>
        <v/>
      </c>
      <c r="AB1685" s="109" t="str">
        <f>IF(编辑!AN1685="","",编辑!AN1685)</f>
        <v/>
      </c>
      <c r="AC1685" s="111" t="str">
        <f>IF(编辑!AO1685="","",编辑!AO1685)</f>
        <v/>
      </c>
    </row>
    <row r="1686" spans="1:29">
      <c r="A1686" s="109">
        <f>IF(编辑!A1686="","",编辑!A1686)</f>
        <v>131008</v>
      </c>
      <c r="B1686" s="109" t="str">
        <f>IF(编辑!B1686="","",编辑!B1686)</f>
        <v>金币</v>
      </c>
      <c r="C1686" s="109">
        <f>IF(编辑!I1686="","",编辑!I1686)</f>
        <v>206</v>
      </c>
      <c r="D1686" s="109">
        <f>IF(编辑!J1686="","",编辑!J1686)</f>
        <v>206</v>
      </c>
      <c r="E1686" s="109" t="str">
        <f>IF(编辑!K1686="","",编辑!K1686)</f>
        <v/>
      </c>
      <c r="F1686" s="109">
        <f>IF(编辑!L1686="","",编辑!L1686)</f>
        <v>5040</v>
      </c>
      <c r="G1686" s="109">
        <f>IF(编辑!N1686="","",编辑!N1686)</f>
        <v>1</v>
      </c>
      <c r="H1686" s="109">
        <f>IF(编辑!O1686="","",编辑!O1686)</f>
        <v>1</v>
      </c>
      <c r="I1686" s="109">
        <f>IF(编辑!P1686="","",编辑!P1686)</f>
        <v>5000</v>
      </c>
      <c r="J1686" s="109">
        <f>IF(编辑!Q1686="","",编辑!Q1686)</f>
        <v>5040</v>
      </c>
      <c r="K1686" s="109">
        <f>IF(编辑!S1686="","",编辑!S1686)</f>
        <v>1</v>
      </c>
      <c r="L1686" s="109">
        <f>IF(编辑!T1686="","",编辑!T1686)</f>
        <v>1</v>
      </c>
      <c r="M1686" s="109">
        <f>IF(编辑!U1686="","",编辑!U1686)</f>
        <v>3000</v>
      </c>
      <c r="N1686" s="109">
        <f>IF(编辑!V1686="","",编辑!V1686)</f>
        <v>5041</v>
      </c>
      <c r="O1686" s="109">
        <f>IF(编辑!X1686="","",编辑!X1686)</f>
        <v>1</v>
      </c>
      <c r="P1686" s="109">
        <f>IF(编辑!Y1686="","",编辑!Y1686)</f>
        <v>1</v>
      </c>
      <c r="Q1686" s="109">
        <f>IF(编辑!Z1686="","",编辑!Z1686)</f>
        <v>500</v>
      </c>
      <c r="R1686" s="109" t="str">
        <f>IF(编辑!AA1686="","",编辑!AA1686)</f>
        <v/>
      </c>
      <c r="S1686" s="109" t="str">
        <f>IF(编辑!AC1686="","",编辑!AC1686)</f>
        <v/>
      </c>
      <c r="T1686" s="109" t="str">
        <f>IF(编辑!AD1686="","",编辑!AD1686)</f>
        <v/>
      </c>
      <c r="U1686" s="109" t="str">
        <f>IF(编辑!AE1686="","",编辑!AE1686)</f>
        <v/>
      </c>
      <c r="V1686" s="109" t="str">
        <f>IF(编辑!AF1686="","",编辑!AF1686)</f>
        <v/>
      </c>
      <c r="W1686" s="109" t="str">
        <f>IF(编辑!AH1686="","",编辑!AH1686)</f>
        <v/>
      </c>
      <c r="X1686" s="109" t="str">
        <f>IF(编辑!AI1686="","",编辑!AI1686)</f>
        <v/>
      </c>
      <c r="Y1686" s="109" t="str">
        <f>IF(编辑!AJ1686="","",编辑!AJ1686)</f>
        <v/>
      </c>
      <c r="Z1686" s="109" t="str">
        <f>IF(编辑!AK1686="","",编辑!AK1686)</f>
        <v/>
      </c>
      <c r="AA1686" s="109" t="str">
        <f>IF(编辑!AM1686="","",编辑!AM1686)</f>
        <v/>
      </c>
      <c r="AB1686" s="109" t="str">
        <f>IF(编辑!AN1686="","",编辑!AN1686)</f>
        <v/>
      </c>
      <c r="AC1686" s="111" t="str">
        <f>IF(编辑!AO1686="","",编辑!AO1686)</f>
        <v/>
      </c>
    </row>
    <row r="1687" spans="1:29">
      <c r="A1687" s="109">
        <f>IF(编辑!A1687="","",编辑!A1687)</f>
        <v>131009</v>
      </c>
      <c r="B1687" s="109" t="str">
        <f>IF(编辑!B1687="","",编辑!B1687)</f>
        <v>金币</v>
      </c>
      <c r="C1687" s="109">
        <f>IF(编辑!I1687="","",编辑!I1687)</f>
        <v>98</v>
      </c>
      <c r="D1687" s="109">
        <f>IF(编辑!J1687="","",编辑!J1687)</f>
        <v>98</v>
      </c>
      <c r="E1687" s="109" t="str">
        <f>IF(编辑!K1687="","",编辑!K1687)</f>
        <v/>
      </c>
      <c r="F1687" s="109">
        <f>IF(编辑!L1687="","",编辑!L1687)</f>
        <v>5040</v>
      </c>
      <c r="G1687" s="109">
        <f>IF(编辑!N1687="","",编辑!N1687)</f>
        <v>1</v>
      </c>
      <c r="H1687" s="109">
        <f>IF(编辑!O1687="","",编辑!O1687)</f>
        <v>1</v>
      </c>
      <c r="I1687" s="109">
        <f>IF(编辑!P1687="","",编辑!P1687)</f>
        <v>5000</v>
      </c>
      <c r="J1687" s="109">
        <f>IF(编辑!Q1687="","",编辑!Q1687)</f>
        <v>5040</v>
      </c>
      <c r="K1687" s="109">
        <f>IF(编辑!S1687="","",编辑!S1687)</f>
        <v>1</v>
      </c>
      <c r="L1687" s="109">
        <f>IF(编辑!T1687="","",编辑!T1687)</f>
        <v>1</v>
      </c>
      <c r="M1687" s="109">
        <f>IF(编辑!U1687="","",编辑!U1687)</f>
        <v>3000</v>
      </c>
      <c r="N1687" s="109">
        <f>IF(编辑!V1687="","",编辑!V1687)</f>
        <v>5041</v>
      </c>
      <c r="O1687" s="109">
        <f>IF(编辑!X1687="","",编辑!X1687)</f>
        <v>1</v>
      </c>
      <c r="P1687" s="109">
        <f>IF(编辑!Y1687="","",编辑!Y1687)</f>
        <v>1</v>
      </c>
      <c r="Q1687" s="109">
        <f>IF(编辑!Z1687="","",编辑!Z1687)</f>
        <v>3000</v>
      </c>
      <c r="R1687" s="109" t="str">
        <f>IF(编辑!AA1687="","",编辑!AA1687)</f>
        <v/>
      </c>
      <c r="S1687" s="109" t="str">
        <f>IF(编辑!AC1687="","",编辑!AC1687)</f>
        <v/>
      </c>
      <c r="T1687" s="109" t="str">
        <f>IF(编辑!AD1687="","",编辑!AD1687)</f>
        <v/>
      </c>
      <c r="U1687" s="109" t="str">
        <f>IF(编辑!AE1687="","",编辑!AE1687)</f>
        <v/>
      </c>
      <c r="V1687" s="109" t="str">
        <f>IF(编辑!AF1687="","",编辑!AF1687)</f>
        <v/>
      </c>
      <c r="W1687" s="109" t="str">
        <f>IF(编辑!AH1687="","",编辑!AH1687)</f>
        <v/>
      </c>
      <c r="X1687" s="109" t="str">
        <f>IF(编辑!AI1687="","",编辑!AI1687)</f>
        <v/>
      </c>
      <c r="Y1687" s="109" t="str">
        <f>IF(编辑!AJ1687="","",编辑!AJ1687)</f>
        <v/>
      </c>
      <c r="Z1687" s="109" t="str">
        <f>IF(编辑!AK1687="","",编辑!AK1687)</f>
        <v/>
      </c>
      <c r="AA1687" s="109" t="str">
        <f>IF(编辑!AM1687="","",编辑!AM1687)</f>
        <v/>
      </c>
      <c r="AB1687" s="109" t="str">
        <f>IF(编辑!AN1687="","",编辑!AN1687)</f>
        <v/>
      </c>
      <c r="AC1687" s="111" t="str">
        <f>IF(编辑!AO1687="","",编辑!AO1687)</f>
        <v/>
      </c>
    </row>
    <row r="1688" spans="1:29">
      <c r="A1688" s="109">
        <f>IF(编辑!A1688="","",编辑!A1688)</f>
        <v>131010</v>
      </c>
      <c r="B1688" s="109" t="str">
        <f>IF(编辑!B1688="","",编辑!B1688)</f>
        <v>金币</v>
      </c>
      <c r="C1688" s="109">
        <f>IF(编辑!I1688="","",编辑!I1688)</f>
        <v>98</v>
      </c>
      <c r="D1688" s="109">
        <f>IF(编辑!J1688="","",编辑!J1688)</f>
        <v>98</v>
      </c>
      <c r="E1688" s="109" t="str">
        <f>IF(编辑!K1688="","",编辑!K1688)</f>
        <v/>
      </c>
      <c r="F1688" s="109">
        <f>IF(编辑!L1688="","",编辑!L1688)</f>
        <v>5040</v>
      </c>
      <c r="G1688" s="109">
        <f>IF(编辑!N1688="","",编辑!N1688)</f>
        <v>1</v>
      </c>
      <c r="H1688" s="109">
        <f>IF(编辑!O1688="","",编辑!O1688)</f>
        <v>1</v>
      </c>
      <c r="I1688" s="109">
        <f>IF(编辑!P1688="","",编辑!P1688)</f>
        <v>5000</v>
      </c>
      <c r="J1688" s="109">
        <f>IF(编辑!Q1688="","",编辑!Q1688)</f>
        <v>5040</v>
      </c>
      <c r="K1688" s="109">
        <f>IF(编辑!S1688="","",编辑!S1688)</f>
        <v>1</v>
      </c>
      <c r="L1688" s="109">
        <f>IF(编辑!T1688="","",编辑!T1688)</f>
        <v>1</v>
      </c>
      <c r="M1688" s="109">
        <f>IF(编辑!U1688="","",编辑!U1688)</f>
        <v>3000</v>
      </c>
      <c r="N1688" s="109">
        <f>IF(编辑!V1688="","",编辑!V1688)</f>
        <v>5041</v>
      </c>
      <c r="O1688" s="109">
        <f>IF(编辑!X1688="","",编辑!X1688)</f>
        <v>1</v>
      </c>
      <c r="P1688" s="109">
        <f>IF(编辑!Y1688="","",编辑!Y1688)</f>
        <v>1</v>
      </c>
      <c r="Q1688" s="109">
        <f>IF(编辑!Z1688="","",编辑!Z1688)</f>
        <v>3000</v>
      </c>
      <c r="R1688" s="109" t="str">
        <f>IF(编辑!AA1688="","",编辑!AA1688)</f>
        <v/>
      </c>
      <c r="S1688" s="109" t="str">
        <f>IF(编辑!AC1688="","",编辑!AC1688)</f>
        <v/>
      </c>
      <c r="T1688" s="109" t="str">
        <f>IF(编辑!AD1688="","",编辑!AD1688)</f>
        <v/>
      </c>
      <c r="U1688" s="109" t="str">
        <f>IF(编辑!AE1688="","",编辑!AE1688)</f>
        <v/>
      </c>
      <c r="V1688" s="109" t="str">
        <f>IF(编辑!AF1688="","",编辑!AF1688)</f>
        <v/>
      </c>
      <c r="W1688" s="109" t="str">
        <f>IF(编辑!AH1688="","",编辑!AH1688)</f>
        <v/>
      </c>
      <c r="X1688" s="109" t="str">
        <f>IF(编辑!AI1688="","",编辑!AI1688)</f>
        <v/>
      </c>
      <c r="Y1688" s="109" t="str">
        <f>IF(编辑!AJ1688="","",编辑!AJ1688)</f>
        <v/>
      </c>
      <c r="Z1688" s="109" t="str">
        <f>IF(编辑!AK1688="","",编辑!AK1688)</f>
        <v/>
      </c>
      <c r="AA1688" s="109" t="str">
        <f>IF(编辑!AM1688="","",编辑!AM1688)</f>
        <v/>
      </c>
      <c r="AB1688" s="109" t="str">
        <f>IF(编辑!AN1688="","",编辑!AN1688)</f>
        <v/>
      </c>
      <c r="AC1688" s="111" t="str">
        <f>IF(编辑!AO1688="","",编辑!AO1688)</f>
        <v/>
      </c>
    </row>
    <row r="1689" spans="1:29">
      <c r="A1689" s="109">
        <f>IF(编辑!A1689="","",编辑!A1689)</f>
        <v>131011</v>
      </c>
      <c r="B1689" s="109" t="str">
        <f>IF(编辑!B1689="","",编辑!B1689)</f>
        <v>金币</v>
      </c>
      <c r="C1689" s="109">
        <f>IF(编辑!I1689="","",编辑!I1689)</f>
        <v>107</v>
      </c>
      <c r="D1689" s="109">
        <f>IF(编辑!J1689="","",编辑!J1689)</f>
        <v>107</v>
      </c>
      <c r="E1689" s="109" t="str">
        <f>IF(编辑!K1689="","",编辑!K1689)</f>
        <v/>
      </c>
      <c r="F1689" s="109">
        <f>IF(编辑!L1689="","",编辑!L1689)</f>
        <v>5040</v>
      </c>
      <c r="G1689" s="109">
        <f>IF(编辑!N1689="","",编辑!N1689)</f>
        <v>1</v>
      </c>
      <c r="H1689" s="109">
        <f>IF(编辑!O1689="","",编辑!O1689)</f>
        <v>1</v>
      </c>
      <c r="I1689" s="109">
        <f>IF(编辑!P1689="","",编辑!P1689)</f>
        <v>5000</v>
      </c>
      <c r="J1689" s="109">
        <f>IF(编辑!Q1689="","",编辑!Q1689)</f>
        <v>5040</v>
      </c>
      <c r="K1689" s="109">
        <f>IF(编辑!S1689="","",编辑!S1689)</f>
        <v>1</v>
      </c>
      <c r="L1689" s="109">
        <f>IF(编辑!T1689="","",编辑!T1689)</f>
        <v>1</v>
      </c>
      <c r="M1689" s="109">
        <f>IF(编辑!U1689="","",编辑!U1689)</f>
        <v>3000</v>
      </c>
      <c r="N1689" s="109">
        <f>IF(编辑!V1689="","",编辑!V1689)</f>
        <v>5041</v>
      </c>
      <c r="O1689" s="109">
        <f>IF(编辑!X1689="","",编辑!X1689)</f>
        <v>1</v>
      </c>
      <c r="P1689" s="109">
        <f>IF(编辑!Y1689="","",编辑!Y1689)</f>
        <v>1</v>
      </c>
      <c r="Q1689" s="109">
        <f>IF(编辑!Z1689="","",编辑!Z1689)</f>
        <v>3000</v>
      </c>
      <c r="R1689" s="109" t="str">
        <f>IF(编辑!AA1689="","",编辑!AA1689)</f>
        <v/>
      </c>
      <c r="S1689" s="109" t="str">
        <f>IF(编辑!AC1689="","",编辑!AC1689)</f>
        <v/>
      </c>
      <c r="T1689" s="109" t="str">
        <f>IF(编辑!AD1689="","",编辑!AD1689)</f>
        <v/>
      </c>
      <c r="U1689" s="109" t="str">
        <f>IF(编辑!AE1689="","",编辑!AE1689)</f>
        <v/>
      </c>
      <c r="V1689" s="109" t="str">
        <f>IF(编辑!AF1689="","",编辑!AF1689)</f>
        <v/>
      </c>
      <c r="W1689" s="109" t="str">
        <f>IF(编辑!AH1689="","",编辑!AH1689)</f>
        <v/>
      </c>
      <c r="X1689" s="109" t="str">
        <f>IF(编辑!AI1689="","",编辑!AI1689)</f>
        <v/>
      </c>
      <c r="Y1689" s="109" t="str">
        <f>IF(编辑!AJ1689="","",编辑!AJ1689)</f>
        <v/>
      </c>
      <c r="Z1689" s="109" t="str">
        <f>IF(编辑!AK1689="","",编辑!AK1689)</f>
        <v/>
      </c>
      <c r="AA1689" s="109" t="str">
        <f>IF(编辑!AM1689="","",编辑!AM1689)</f>
        <v/>
      </c>
      <c r="AB1689" s="109" t="str">
        <f>IF(编辑!AN1689="","",编辑!AN1689)</f>
        <v/>
      </c>
      <c r="AC1689" s="111" t="str">
        <f>IF(编辑!AO1689="","",编辑!AO1689)</f>
        <v/>
      </c>
    </row>
    <row r="1690" spans="1:29">
      <c r="A1690" s="109">
        <f>IF(编辑!A1690="","",编辑!A1690)</f>
        <v>131012</v>
      </c>
      <c r="B1690" s="109" t="str">
        <f>IF(编辑!B1690="","",编辑!B1690)</f>
        <v>金币</v>
      </c>
      <c r="C1690" s="109">
        <f>IF(编辑!I1690="","",编辑!I1690)</f>
        <v>107</v>
      </c>
      <c r="D1690" s="109">
        <f>IF(编辑!J1690="","",编辑!J1690)</f>
        <v>107</v>
      </c>
      <c r="E1690" s="109" t="str">
        <f>IF(编辑!K1690="","",编辑!K1690)</f>
        <v/>
      </c>
      <c r="F1690" s="109">
        <f>IF(编辑!L1690="","",编辑!L1690)</f>
        <v>5042</v>
      </c>
      <c r="G1690" s="109">
        <f>IF(编辑!N1690="","",编辑!N1690)</f>
        <v>1</v>
      </c>
      <c r="H1690" s="109">
        <f>IF(编辑!O1690="","",编辑!O1690)</f>
        <v>1</v>
      </c>
      <c r="I1690" s="109">
        <f>IF(编辑!P1690="","",编辑!P1690)</f>
        <v>5000</v>
      </c>
      <c r="J1690" s="109">
        <f>IF(编辑!Q1690="","",编辑!Q1690)</f>
        <v>5040</v>
      </c>
      <c r="K1690" s="109">
        <f>IF(编辑!S1690="","",编辑!S1690)</f>
        <v>1</v>
      </c>
      <c r="L1690" s="109">
        <f>IF(编辑!T1690="","",编辑!T1690)</f>
        <v>1</v>
      </c>
      <c r="M1690" s="109">
        <f>IF(编辑!U1690="","",编辑!U1690)</f>
        <v>3000</v>
      </c>
      <c r="N1690" s="109">
        <f>IF(编辑!V1690="","",编辑!V1690)</f>
        <v>5041</v>
      </c>
      <c r="O1690" s="109">
        <f>IF(编辑!X1690="","",编辑!X1690)</f>
        <v>1</v>
      </c>
      <c r="P1690" s="109">
        <f>IF(编辑!Y1690="","",编辑!Y1690)</f>
        <v>1</v>
      </c>
      <c r="Q1690" s="109">
        <f>IF(编辑!Z1690="","",编辑!Z1690)</f>
        <v>3000</v>
      </c>
      <c r="R1690" s="109" t="str">
        <f>IF(编辑!AA1690="","",编辑!AA1690)</f>
        <v/>
      </c>
      <c r="S1690" s="109" t="str">
        <f>IF(编辑!AC1690="","",编辑!AC1690)</f>
        <v/>
      </c>
      <c r="T1690" s="109" t="str">
        <f>IF(编辑!AD1690="","",编辑!AD1690)</f>
        <v/>
      </c>
      <c r="U1690" s="109" t="str">
        <f>IF(编辑!AE1690="","",编辑!AE1690)</f>
        <v/>
      </c>
      <c r="V1690" s="109" t="str">
        <f>IF(编辑!AF1690="","",编辑!AF1690)</f>
        <v/>
      </c>
      <c r="W1690" s="109" t="str">
        <f>IF(编辑!AH1690="","",编辑!AH1690)</f>
        <v/>
      </c>
      <c r="X1690" s="109" t="str">
        <f>IF(编辑!AI1690="","",编辑!AI1690)</f>
        <v/>
      </c>
      <c r="Y1690" s="109" t="str">
        <f>IF(编辑!AJ1690="","",编辑!AJ1690)</f>
        <v/>
      </c>
      <c r="Z1690" s="109" t="str">
        <f>IF(编辑!AK1690="","",编辑!AK1690)</f>
        <v/>
      </c>
      <c r="AA1690" s="109" t="str">
        <f>IF(编辑!AM1690="","",编辑!AM1690)</f>
        <v/>
      </c>
      <c r="AB1690" s="109" t="str">
        <f>IF(编辑!AN1690="","",编辑!AN1690)</f>
        <v/>
      </c>
      <c r="AC1690" s="111" t="str">
        <f>IF(编辑!AO1690="","",编辑!AO1690)</f>
        <v/>
      </c>
    </row>
    <row r="1691" spans="1:29">
      <c r="A1691" s="109">
        <f>IF(编辑!A1691="","",编辑!A1691)</f>
        <v>131013</v>
      </c>
      <c r="B1691" s="109" t="str">
        <f>IF(编辑!B1691="","",编辑!B1691)</f>
        <v>金币</v>
      </c>
      <c r="C1691" s="109">
        <f>IF(编辑!I1691="","",编辑!I1691)</f>
        <v>134</v>
      </c>
      <c r="D1691" s="109">
        <f>IF(编辑!J1691="","",编辑!J1691)</f>
        <v>134</v>
      </c>
      <c r="E1691" s="109" t="str">
        <f>IF(编辑!K1691="","",编辑!K1691)</f>
        <v/>
      </c>
      <c r="F1691" s="109">
        <f>IF(编辑!L1691="","",编辑!L1691)</f>
        <v>5042</v>
      </c>
      <c r="G1691" s="109">
        <f>IF(编辑!N1691="","",编辑!N1691)</f>
        <v>1</v>
      </c>
      <c r="H1691" s="109">
        <f>IF(编辑!O1691="","",编辑!O1691)</f>
        <v>1</v>
      </c>
      <c r="I1691" s="109">
        <f>IF(编辑!P1691="","",编辑!P1691)</f>
        <v>5000</v>
      </c>
      <c r="J1691" s="109">
        <f>IF(编辑!Q1691="","",编辑!Q1691)</f>
        <v>5040</v>
      </c>
      <c r="K1691" s="109">
        <f>IF(编辑!S1691="","",编辑!S1691)</f>
        <v>1</v>
      </c>
      <c r="L1691" s="109">
        <f>IF(编辑!T1691="","",编辑!T1691)</f>
        <v>1</v>
      </c>
      <c r="M1691" s="109">
        <f>IF(编辑!U1691="","",编辑!U1691)</f>
        <v>3000</v>
      </c>
      <c r="N1691" s="109">
        <f>IF(编辑!V1691="","",编辑!V1691)</f>
        <v>5041</v>
      </c>
      <c r="O1691" s="109">
        <f>IF(编辑!X1691="","",编辑!X1691)</f>
        <v>1</v>
      </c>
      <c r="P1691" s="109">
        <f>IF(编辑!Y1691="","",编辑!Y1691)</f>
        <v>1</v>
      </c>
      <c r="Q1691" s="109">
        <f>IF(编辑!Z1691="","",编辑!Z1691)</f>
        <v>3000</v>
      </c>
      <c r="R1691" s="109" t="str">
        <f>IF(编辑!AA1691="","",编辑!AA1691)</f>
        <v/>
      </c>
      <c r="S1691" s="109" t="str">
        <f>IF(编辑!AC1691="","",编辑!AC1691)</f>
        <v/>
      </c>
      <c r="T1691" s="109" t="str">
        <f>IF(编辑!AD1691="","",编辑!AD1691)</f>
        <v/>
      </c>
      <c r="U1691" s="109" t="str">
        <f>IF(编辑!AE1691="","",编辑!AE1691)</f>
        <v/>
      </c>
      <c r="V1691" s="109" t="str">
        <f>IF(编辑!AF1691="","",编辑!AF1691)</f>
        <v/>
      </c>
      <c r="W1691" s="109" t="str">
        <f>IF(编辑!AH1691="","",编辑!AH1691)</f>
        <v/>
      </c>
      <c r="X1691" s="109" t="str">
        <f>IF(编辑!AI1691="","",编辑!AI1691)</f>
        <v/>
      </c>
      <c r="Y1691" s="109" t="str">
        <f>IF(编辑!AJ1691="","",编辑!AJ1691)</f>
        <v/>
      </c>
      <c r="Z1691" s="109" t="str">
        <f>IF(编辑!AK1691="","",编辑!AK1691)</f>
        <v/>
      </c>
      <c r="AA1691" s="109" t="str">
        <f>IF(编辑!AM1691="","",编辑!AM1691)</f>
        <v/>
      </c>
      <c r="AB1691" s="109" t="str">
        <f>IF(编辑!AN1691="","",编辑!AN1691)</f>
        <v/>
      </c>
      <c r="AC1691" s="111" t="str">
        <f>IF(编辑!AO1691="","",编辑!AO1691)</f>
        <v/>
      </c>
    </row>
    <row r="1692" spans="1:29">
      <c r="A1692" s="109">
        <f>IF(编辑!A1692="","",编辑!A1692)</f>
        <v>131014</v>
      </c>
      <c r="B1692" s="109" t="str">
        <f>IF(编辑!B1692="","",编辑!B1692)</f>
        <v>金币</v>
      </c>
      <c r="C1692" s="109">
        <f>IF(编辑!I1692="","",编辑!I1692)</f>
        <v>134</v>
      </c>
      <c r="D1692" s="109">
        <f>IF(编辑!J1692="","",编辑!J1692)</f>
        <v>134</v>
      </c>
      <c r="E1692" s="109" t="str">
        <f>IF(编辑!K1692="","",编辑!K1692)</f>
        <v/>
      </c>
      <c r="F1692" s="109">
        <f>IF(编辑!L1692="","",编辑!L1692)</f>
        <v>5042</v>
      </c>
      <c r="G1692" s="109">
        <f>IF(编辑!N1692="","",编辑!N1692)</f>
        <v>1</v>
      </c>
      <c r="H1692" s="109">
        <f>IF(编辑!O1692="","",编辑!O1692)</f>
        <v>1</v>
      </c>
      <c r="I1692" s="109">
        <f>IF(编辑!P1692="","",编辑!P1692)</f>
        <v>5000</v>
      </c>
      <c r="J1692" s="109">
        <f>IF(编辑!Q1692="","",编辑!Q1692)</f>
        <v>5040</v>
      </c>
      <c r="K1692" s="109">
        <f>IF(编辑!S1692="","",编辑!S1692)</f>
        <v>1</v>
      </c>
      <c r="L1692" s="109">
        <f>IF(编辑!T1692="","",编辑!T1692)</f>
        <v>1</v>
      </c>
      <c r="M1692" s="109">
        <f>IF(编辑!U1692="","",编辑!U1692)</f>
        <v>3000</v>
      </c>
      <c r="N1692" s="109">
        <f>IF(编辑!V1692="","",编辑!V1692)</f>
        <v>5041</v>
      </c>
      <c r="O1692" s="109">
        <f>IF(编辑!X1692="","",编辑!X1692)</f>
        <v>1</v>
      </c>
      <c r="P1692" s="109">
        <f>IF(编辑!Y1692="","",编辑!Y1692)</f>
        <v>1</v>
      </c>
      <c r="Q1692" s="109">
        <f>IF(编辑!Z1692="","",编辑!Z1692)</f>
        <v>3000</v>
      </c>
      <c r="R1692" s="109" t="str">
        <f>IF(编辑!AA1692="","",编辑!AA1692)</f>
        <v/>
      </c>
      <c r="S1692" s="109" t="str">
        <f>IF(编辑!AC1692="","",编辑!AC1692)</f>
        <v/>
      </c>
      <c r="T1692" s="109" t="str">
        <f>IF(编辑!AD1692="","",编辑!AD1692)</f>
        <v/>
      </c>
      <c r="U1692" s="109" t="str">
        <f>IF(编辑!AE1692="","",编辑!AE1692)</f>
        <v/>
      </c>
      <c r="V1692" s="109" t="str">
        <f>IF(编辑!AF1692="","",编辑!AF1692)</f>
        <v/>
      </c>
      <c r="W1692" s="109" t="str">
        <f>IF(编辑!AH1692="","",编辑!AH1692)</f>
        <v/>
      </c>
      <c r="X1692" s="109" t="str">
        <f>IF(编辑!AI1692="","",编辑!AI1692)</f>
        <v/>
      </c>
      <c r="Y1692" s="109" t="str">
        <f>IF(编辑!AJ1692="","",编辑!AJ1692)</f>
        <v/>
      </c>
      <c r="Z1692" s="109" t="str">
        <f>IF(编辑!AK1692="","",编辑!AK1692)</f>
        <v/>
      </c>
      <c r="AA1692" s="109" t="str">
        <f>IF(编辑!AM1692="","",编辑!AM1692)</f>
        <v/>
      </c>
      <c r="AB1692" s="109" t="str">
        <f>IF(编辑!AN1692="","",编辑!AN1692)</f>
        <v/>
      </c>
      <c r="AC1692" s="111" t="str">
        <f>IF(编辑!AO1692="","",编辑!AO1692)</f>
        <v/>
      </c>
    </row>
    <row r="1693" spans="1:29">
      <c r="A1693" s="109">
        <f>IF(编辑!A1693="","",编辑!A1693)</f>
        <v>131015</v>
      </c>
      <c r="B1693" s="109" t="str">
        <f>IF(编辑!B1693="","",编辑!B1693)</f>
        <v>金币</v>
      </c>
      <c r="C1693" s="109">
        <f>IF(编辑!I1693="","",编辑!I1693)</f>
        <v>168</v>
      </c>
      <c r="D1693" s="109">
        <f>IF(编辑!J1693="","",编辑!J1693)</f>
        <v>168</v>
      </c>
      <c r="E1693" s="109" t="str">
        <f>IF(编辑!K1693="","",编辑!K1693)</f>
        <v/>
      </c>
      <c r="F1693" s="109">
        <f>IF(编辑!L1693="","",编辑!L1693)</f>
        <v>5042</v>
      </c>
      <c r="G1693" s="109">
        <f>IF(编辑!N1693="","",编辑!N1693)</f>
        <v>1</v>
      </c>
      <c r="H1693" s="109">
        <f>IF(编辑!O1693="","",编辑!O1693)</f>
        <v>1</v>
      </c>
      <c r="I1693" s="109">
        <f>IF(编辑!P1693="","",编辑!P1693)</f>
        <v>5000</v>
      </c>
      <c r="J1693" s="109">
        <f>IF(编辑!Q1693="","",编辑!Q1693)</f>
        <v>5040</v>
      </c>
      <c r="K1693" s="109">
        <f>IF(编辑!S1693="","",编辑!S1693)</f>
        <v>1</v>
      </c>
      <c r="L1693" s="109">
        <f>IF(编辑!T1693="","",编辑!T1693)</f>
        <v>1</v>
      </c>
      <c r="M1693" s="109">
        <f>IF(编辑!U1693="","",编辑!U1693)</f>
        <v>3000</v>
      </c>
      <c r="N1693" s="109">
        <f>IF(编辑!V1693="","",编辑!V1693)</f>
        <v>5041</v>
      </c>
      <c r="O1693" s="109">
        <f>IF(编辑!X1693="","",编辑!X1693)</f>
        <v>1</v>
      </c>
      <c r="P1693" s="109">
        <f>IF(编辑!Y1693="","",编辑!Y1693)</f>
        <v>1</v>
      </c>
      <c r="Q1693" s="109">
        <f>IF(编辑!Z1693="","",编辑!Z1693)</f>
        <v>3000</v>
      </c>
      <c r="R1693" s="109" t="str">
        <f>IF(编辑!AA1693="","",编辑!AA1693)</f>
        <v/>
      </c>
      <c r="S1693" s="109" t="str">
        <f>IF(编辑!AC1693="","",编辑!AC1693)</f>
        <v/>
      </c>
      <c r="T1693" s="109" t="str">
        <f>IF(编辑!AD1693="","",编辑!AD1693)</f>
        <v/>
      </c>
      <c r="U1693" s="109" t="str">
        <f>IF(编辑!AE1693="","",编辑!AE1693)</f>
        <v/>
      </c>
      <c r="V1693" s="109" t="str">
        <f>IF(编辑!AF1693="","",编辑!AF1693)</f>
        <v/>
      </c>
      <c r="W1693" s="109" t="str">
        <f>IF(编辑!AH1693="","",编辑!AH1693)</f>
        <v/>
      </c>
      <c r="X1693" s="109" t="str">
        <f>IF(编辑!AI1693="","",编辑!AI1693)</f>
        <v/>
      </c>
      <c r="Y1693" s="109" t="str">
        <f>IF(编辑!AJ1693="","",编辑!AJ1693)</f>
        <v/>
      </c>
      <c r="Z1693" s="109" t="str">
        <f>IF(编辑!AK1693="","",编辑!AK1693)</f>
        <v/>
      </c>
      <c r="AA1693" s="109" t="str">
        <f>IF(编辑!AM1693="","",编辑!AM1693)</f>
        <v/>
      </c>
      <c r="AB1693" s="109" t="str">
        <f>IF(编辑!AN1693="","",编辑!AN1693)</f>
        <v/>
      </c>
      <c r="AC1693" s="111" t="str">
        <f>IF(编辑!AO1693="","",编辑!AO1693)</f>
        <v/>
      </c>
    </row>
    <row r="1694" spans="1:29">
      <c r="A1694" s="109">
        <f>IF(编辑!A1694="","",编辑!A1694)</f>
        <v>131016</v>
      </c>
      <c r="B1694" s="109" t="str">
        <f>IF(编辑!B1694="","",编辑!B1694)</f>
        <v>金币</v>
      </c>
      <c r="C1694" s="109">
        <f>IF(编辑!I1694="","",编辑!I1694)</f>
        <v>206</v>
      </c>
      <c r="D1694" s="109">
        <f>IF(编辑!J1694="","",编辑!J1694)</f>
        <v>206</v>
      </c>
      <c r="E1694" s="109" t="str">
        <f>IF(编辑!K1694="","",编辑!K1694)</f>
        <v/>
      </c>
      <c r="F1694" s="109">
        <f>IF(编辑!L1694="","",编辑!L1694)</f>
        <v>5042</v>
      </c>
      <c r="G1694" s="109">
        <f>IF(编辑!N1694="","",编辑!N1694)</f>
        <v>1</v>
      </c>
      <c r="H1694" s="109">
        <f>IF(编辑!O1694="","",编辑!O1694)</f>
        <v>1</v>
      </c>
      <c r="I1694" s="109">
        <f>IF(编辑!P1694="","",编辑!P1694)</f>
        <v>5000</v>
      </c>
      <c r="J1694" s="109">
        <f>IF(编辑!Q1694="","",编辑!Q1694)</f>
        <v>5040</v>
      </c>
      <c r="K1694" s="109">
        <f>IF(编辑!S1694="","",编辑!S1694)</f>
        <v>1</v>
      </c>
      <c r="L1694" s="109">
        <f>IF(编辑!T1694="","",编辑!T1694)</f>
        <v>1</v>
      </c>
      <c r="M1694" s="109">
        <f>IF(编辑!U1694="","",编辑!U1694)</f>
        <v>3000</v>
      </c>
      <c r="N1694" s="109">
        <f>IF(编辑!V1694="","",编辑!V1694)</f>
        <v>5041</v>
      </c>
      <c r="O1694" s="109">
        <f>IF(编辑!X1694="","",编辑!X1694)</f>
        <v>1</v>
      </c>
      <c r="P1694" s="109">
        <f>IF(编辑!Y1694="","",编辑!Y1694)</f>
        <v>1</v>
      </c>
      <c r="Q1694" s="109">
        <f>IF(编辑!Z1694="","",编辑!Z1694)</f>
        <v>3000</v>
      </c>
      <c r="R1694" s="109" t="str">
        <f>IF(编辑!AA1694="","",编辑!AA1694)</f>
        <v/>
      </c>
      <c r="S1694" s="109" t="str">
        <f>IF(编辑!AC1694="","",编辑!AC1694)</f>
        <v/>
      </c>
      <c r="T1694" s="109" t="str">
        <f>IF(编辑!AD1694="","",编辑!AD1694)</f>
        <v/>
      </c>
      <c r="U1694" s="109" t="str">
        <f>IF(编辑!AE1694="","",编辑!AE1694)</f>
        <v/>
      </c>
      <c r="V1694" s="109" t="str">
        <f>IF(编辑!AF1694="","",编辑!AF1694)</f>
        <v/>
      </c>
      <c r="W1694" s="109" t="str">
        <f>IF(编辑!AH1694="","",编辑!AH1694)</f>
        <v/>
      </c>
      <c r="X1694" s="109" t="str">
        <f>IF(编辑!AI1694="","",编辑!AI1694)</f>
        <v/>
      </c>
      <c r="Y1694" s="109" t="str">
        <f>IF(编辑!AJ1694="","",编辑!AJ1694)</f>
        <v/>
      </c>
      <c r="Z1694" s="109" t="str">
        <f>IF(编辑!AK1694="","",编辑!AK1694)</f>
        <v/>
      </c>
      <c r="AA1694" s="109" t="str">
        <f>IF(编辑!AM1694="","",编辑!AM1694)</f>
        <v/>
      </c>
      <c r="AB1694" s="109" t="str">
        <f>IF(编辑!AN1694="","",编辑!AN1694)</f>
        <v/>
      </c>
      <c r="AC1694" s="111" t="str">
        <f>IF(编辑!AO1694="","",编辑!AO1694)</f>
        <v/>
      </c>
    </row>
    <row r="1695" spans="1:29">
      <c r="A1695" s="109">
        <f>IF(编辑!A1695="","",编辑!A1695)</f>
        <v>131017</v>
      </c>
      <c r="B1695" s="109" t="str">
        <f>IF(编辑!B1695="","",编辑!B1695)</f>
        <v>攻城</v>
      </c>
      <c r="C1695" s="109">
        <f>IF(编辑!I1695="","",编辑!I1695)</f>
        <v>230</v>
      </c>
      <c r="D1695" s="109">
        <f>IF(编辑!J1695="","",编辑!J1695)</f>
        <v>20</v>
      </c>
      <c r="E1695" s="109" t="str">
        <f>IF(编辑!K1695="","",编辑!K1695)</f>
        <v/>
      </c>
      <c r="F1695" s="109">
        <f>IF(编辑!L1695="","",编辑!L1695)</f>
        <v>102065</v>
      </c>
      <c r="G1695" s="109">
        <f>IF(编辑!N1695="","",编辑!N1695)</f>
        <v>1</v>
      </c>
      <c r="H1695" s="109">
        <f>IF(编辑!O1695="","",编辑!O1695)</f>
        <v>1</v>
      </c>
      <c r="I1695" s="109">
        <f>IF(编辑!P1695="","",编辑!P1695)</f>
        <v>2000</v>
      </c>
      <c r="J1695" s="109" t="str">
        <f>IF(编辑!Q1695="","",编辑!Q1695)</f>
        <v/>
      </c>
      <c r="K1695" s="109" t="str">
        <f>IF(编辑!S1695="","",编辑!S1695)</f>
        <v/>
      </c>
      <c r="L1695" s="109" t="str">
        <f>IF(编辑!T1695="","",编辑!T1695)</f>
        <v/>
      </c>
      <c r="M1695" s="109" t="str">
        <f>IF(编辑!U1695="","",编辑!U1695)</f>
        <v/>
      </c>
      <c r="N1695" s="109" t="str">
        <f>IF(编辑!V1695="","",编辑!V1695)</f>
        <v/>
      </c>
      <c r="O1695" s="109" t="str">
        <f>IF(编辑!X1695="","",编辑!X1695)</f>
        <v/>
      </c>
      <c r="P1695" s="109" t="str">
        <f>IF(编辑!Y1695="","",编辑!Y1695)</f>
        <v/>
      </c>
      <c r="Q1695" s="109" t="str">
        <f>IF(编辑!Z1695="","",编辑!Z1695)</f>
        <v/>
      </c>
      <c r="R1695" s="109" t="str">
        <f>IF(编辑!AA1695="","",编辑!AA1695)</f>
        <v/>
      </c>
      <c r="S1695" s="109" t="str">
        <f>IF(编辑!AC1695="","",编辑!AC1695)</f>
        <v/>
      </c>
      <c r="T1695" s="109" t="str">
        <f>IF(编辑!AD1695="","",编辑!AD1695)</f>
        <v/>
      </c>
      <c r="U1695" s="109" t="str">
        <f>IF(编辑!AE1695="","",编辑!AE1695)</f>
        <v/>
      </c>
      <c r="V1695" s="109" t="str">
        <f>IF(编辑!AF1695="","",编辑!AF1695)</f>
        <v/>
      </c>
      <c r="W1695" s="109" t="str">
        <f>IF(编辑!AH1695="","",编辑!AH1695)</f>
        <v/>
      </c>
      <c r="X1695" s="109" t="str">
        <f>IF(编辑!AI1695="","",编辑!AI1695)</f>
        <v/>
      </c>
      <c r="Y1695" s="109" t="str">
        <f>IF(编辑!AJ1695="","",编辑!AJ1695)</f>
        <v/>
      </c>
      <c r="Z1695" s="109" t="str">
        <f>IF(编辑!AK1695="","",编辑!AK1695)</f>
        <v/>
      </c>
      <c r="AA1695" s="109" t="str">
        <f>IF(编辑!AM1695="","",编辑!AM1695)</f>
        <v/>
      </c>
      <c r="AB1695" s="109" t="str">
        <f>IF(编辑!AN1695="","",编辑!AN1695)</f>
        <v/>
      </c>
      <c r="AC1695" s="111" t="str">
        <f>IF(编辑!AO1695="","",编辑!AO1695)</f>
        <v/>
      </c>
    </row>
    <row r="1696" spans="1:29">
      <c r="A1696" s="109">
        <f>IF(编辑!A1696="","",编辑!A1696)</f>
        <v>131018</v>
      </c>
      <c r="B1696" s="109" t="str">
        <f>IF(编辑!B1696="","",编辑!B1696)</f>
        <v>攻城</v>
      </c>
      <c r="C1696" s="109">
        <f>IF(编辑!I1696="","",编辑!I1696)</f>
        <v>230</v>
      </c>
      <c r="D1696" s="109">
        <f>IF(编辑!J1696="","",编辑!J1696)</f>
        <v>20</v>
      </c>
      <c r="E1696" s="109" t="str">
        <f>IF(编辑!K1696="","",编辑!K1696)</f>
        <v/>
      </c>
      <c r="F1696" s="109">
        <f>IF(编辑!L1696="","",编辑!L1696)</f>
        <v>102065</v>
      </c>
      <c r="G1696" s="109">
        <f>IF(编辑!N1696="","",编辑!N1696)</f>
        <v>1</v>
      </c>
      <c r="H1696" s="109">
        <f>IF(编辑!O1696="","",编辑!O1696)</f>
        <v>1</v>
      </c>
      <c r="I1696" s="109">
        <f>IF(编辑!P1696="","",编辑!P1696)</f>
        <v>2000</v>
      </c>
      <c r="J1696" s="109" t="str">
        <f>IF(编辑!Q1696="","",编辑!Q1696)</f>
        <v/>
      </c>
      <c r="K1696" s="109" t="str">
        <f>IF(编辑!S1696="","",编辑!S1696)</f>
        <v/>
      </c>
      <c r="L1696" s="109" t="str">
        <f>IF(编辑!T1696="","",编辑!T1696)</f>
        <v/>
      </c>
      <c r="M1696" s="109" t="str">
        <f>IF(编辑!U1696="","",编辑!U1696)</f>
        <v/>
      </c>
      <c r="N1696" s="109" t="str">
        <f>IF(编辑!V1696="","",编辑!V1696)</f>
        <v/>
      </c>
      <c r="O1696" s="109" t="str">
        <f>IF(编辑!X1696="","",编辑!X1696)</f>
        <v/>
      </c>
      <c r="P1696" s="109" t="str">
        <f>IF(编辑!Y1696="","",编辑!Y1696)</f>
        <v/>
      </c>
      <c r="Q1696" s="109" t="str">
        <f>IF(编辑!Z1696="","",编辑!Z1696)</f>
        <v/>
      </c>
      <c r="R1696" s="109" t="str">
        <f>IF(编辑!AA1696="","",编辑!AA1696)</f>
        <v/>
      </c>
      <c r="S1696" s="109" t="str">
        <f>IF(编辑!AC1696="","",编辑!AC1696)</f>
        <v/>
      </c>
      <c r="T1696" s="109" t="str">
        <f>IF(编辑!AD1696="","",编辑!AD1696)</f>
        <v/>
      </c>
      <c r="U1696" s="109" t="str">
        <f>IF(编辑!AE1696="","",编辑!AE1696)</f>
        <v/>
      </c>
      <c r="V1696" s="109" t="str">
        <f>IF(编辑!AF1696="","",编辑!AF1696)</f>
        <v/>
      </c>
      <c r="W1696" s="109" t="str">
        <f>IF(编辑!AH1696="","",编辑!AH1696)</f>
        <v/>
      </c>
      <c r="X1696" s="109" t="str">
        <f>IF(编辑!AI1696="","",编辑!AI1696)</f>
        <v/>
      </c>
      <c r="Y1696" s="109" t="str">
        <f>IF(编辑!AJ1696="","",编辑!AJ1696)</f>
        <v/>
      </c>
      <c r="Z1696" s="109" t="str">
        <f>IF(编辑!AK1696="","",编辑!AK1696)</f>
        <v/>
      </c>
      <c r="AA1696" s="109" t="str">
        <f>IF(编辑!AM1696="","",编辑!AM1696)</f>
        <v/>
      </c>
      <c r="AB1696" s="109" t="str">
        <f>IF(编辑!AN1696="","",编辑!AN1696)</f>
        <v/>
      </c>
      <c r="AC1696" s="111" t="str">
        <f>IF(编辑!AO1696="","",编辑!AO1696)</f>
        <v/>
      </c>
    </row>
    <row r="1697" spans="1:29">
      <c r="A1697" s="109">
        <f>IF(编辑!A1697="","",编辑!A1697)</f>
        <v>131019</v>
      </c>
      <c r="B1697" s="109" t="str">
        <f>IF(编辑!B1697="","",编辑!B1697)</f>
        <v>攻城</v>
      </c>
      <c r="C1697" s="109">
        <f>IF(编辑!I1697="","",编辑!I1697)</f>
        <v>230</v>
      </c>
      <c r="D1697" s="109">
        <f>IF(编辑!J1697="","",编辑!J1697)</f>
        <v>20</v>
      </c>
      <c r="E1697" s="109" t="str">
        <f>IF(编辑!K1697="","",编辑!K1697)</f>
        <v/>
      </c>
      <c r="F1697" s="109">
        <f>IF(编辑!L1697="","",编辑!L1697)</f>
        <v>102065</v>
      </c>
      <c r="G1697" s="109">
        <f>IF(编辑!N1697="","",编辑!N1697)</f>
        <v>1</v>
      </c>
      <c r="H1697" s="109">
        <f>IF(编辑!O1697="","",编辑!O1697)</f>
        <v>1</v>
      </c>
      <c r="I1697" s="109">
        <f>IF(编辑!P1697="","",编辑!P1697)</f>
        <v>2000</v>
      </c>
      <c r="J1697" s="109" t="str">
        <f>IF(编辑!Q1697="","",编辑!Q1697)</f>
        <v/>
      </c>
      <c r="K1697" s="109" t="str">
        <f>IF(编辑!S1697="","",编辑!S1697)</f>
        <v/>
      </c>
      <c r="L1697" s="109" t="str">
        <f>IF(编辑!T1697="","",编辑!T1697)</f>
        <v/>
      </c>
      <c r="M1697" s="109" t="str">
        <f>IF(编辑!U1697="","",编辑!U1697)</f>
        <v/>
      </c>
      <c r="N1697" s="109" t="str">
        <f>IF(编辑!V1697="","",编辑!V1697)</f>
        <v/>
      </c>
      <c r="O1697" s="109" t="str">
        <f>IF(编辑!X1697="","",编辑!X1697)</f>
        <v/>
      </c>
      <c r="P1697" s="109" t="str">
        <f>IF(编辑!Y1697="","",编辑!Y1697)</f>
        <v/>
      </c>
      <c r="Q1697" s="109" t="str">
        <f>IF(编辑!Z1697="","",编辑!Z1697)</f>
        <v/>
      </c>
      <c r="R1697" s="109" t="str">
        <f>IF(编辑!AA1697="","",编辑!AA1697)</f>
        <v/>
      </c>
      <c r="S1697" s="109" t="str">
        <f>IF(编辑!AC1697="","",编辑!AC1697)</f>
        <v/>
      </c>
      <c r="T1697" s="109" t="str">
        <f>IF(编辑!AD1697="","",编辑!AD1697)</f>
        <v/>
      </c>
      <c r="U1697" s="109" t="str">
        <f>IF(编辑!AE1697="","",编辑!AE1697)</f>
        <v/>
      </c>
      <c r="V1697" s="109" t="str">
        <f>IF(编辑!AF1697="","",编辑!AF1697)</f>
        <v/>
      </c>
      <c r="W1697" s="109" t="str">
        <f>IF(编辑!AH1697="","",编辑!AH1697)</f>
        <v/>
      </c>
      <c r="X1697" s="109" t="str">
        <f>IF(编辑!AI1697="","",编辑!AI1697)</f>
        <v/>
      </c>
      <c r="Y1697" s="109" t="str">
        <f>IF(编辑!AJ1697="","",编辑!AJ1697)</f>
        <v/>
      </c>
      <c r="Z1697" s="109" t="str">
        <f>IF(编辑!AK1697="","",编辑!AK1697)</f>
        <v/>
      </c>
      <c r="AA1697" s="109" t="str">
        <f>IF(编辑!AM1697="","",编辑!AM1697)</f>
        <v/>
      </c>
      <c r="AB1697" s="109" t="str">
        <f>IF(编辑!AN1697="","",编辑!AN1697)</f>
        <v/>
      </c>
      <c r="AC1697" s="111" t="str">
        <f>IF(编辑!AO1697="","",编辑!AO1697)</f>
        <v/>
      </c>
    </row>
    <row r="1698" spans="1:29">
      <c r="A1698" s="109">
        <f>IF(编辑!A1698="","",编辑!A1698)</f>
        <v>131020</v>
      </c>
      <c r="B1698" s="109" t="str">
        <f>IF(编辑!B1698="","",编辑!B1698)</f>
        <v>攻城</v>
      </c>
      <c r="C1698" s="109">
        <f>IF(编辑!I1698="","",编辑!I1698)</f>
        <v>230</v>
      </c>
      <c r="D1698" s="109">
        <f>IF(编辑!J1698="","",编辑!J1698)</f>
        <v>20</v>
      </c>
      <c r="E1698" s="109" t="str">
        <f>IF(编辑!K1698="","",编辑!K1698)</f>
        <v/>
      </c>
      <c r="F1698" s="109">
        <f>IF(编辑!L1698="","",编辑!L1698)</f>
        <v>102065</v>
      </c>
      <c r="G1698" s="109">
        <f>IF(编辑!N1698="","",编辑!N1698)</f>
        <v>1</v>
      </c>
      <c r="H1698" s="109">
        <f>IF(编辑!O1698="","",编辑!O1698)</f>
        <v>1</v>
      </c>
      <c r="I1698" s="109">
        <f>IF(编辑!P1698="","",编辑!P1698)</f>
        <v>2000</v>
      </c>
      <c r="J1698" s="109" t="str">
        <f>IF(编辑!Q1698="","",编辑!Q1698)</f>
        <v/>
      </c>
      <c r="K1698" s="109" t="str">
        <f>IF(编辑!S1698="","",编辑!S1698)</f>
        <v/>
      </c>
      <c r="L1698" s="109" t="str">
        <f>IF(编辑!T1698="","",编辑!T1698)</f>
        <v/>
      </c>
      <c r="M1698" s="109" t="str">
        <f>IF(编辑!U1698="","",编辑!U1698)</f>
        <v/>
      </c>
      <c r="N1698" s="109" t="str">
        <f>IF(编辑!V1698="","",编辑!V1698)</f>
        <v/>
      </c>
      <c r="O1698" s="109" t="str">
        <f>IF(编辑!X1698="","",编辑!X1698)</f>
        <v/>
      </c>
      <c r="P1698" s="109" t="str">
        <f>IF(编辑!Y1698="","",编辑!Y1698)</f>
        <v/>
      </c>
      <c r="Q1698" s="109" t="str">
        <f>IF(编辑!Z1698="","",编辑!Z1698)</f>
        <v/>
      </c>
      <c r="R1698" s="109" t="str">
        <f>IF(编辑!AA1698="","",编辑!AA1698)</f>
        <v/>
      </c>
      <c r="S1698" s="109" t="str">
        <f>IF(编辑!AC1698="","",编辑!AC1698)</f>
        <v/>
      </c>
      <c r="T1698" s="109" t="str">
        <f>IF(编辑!AD1698="","",编辑!AD1698)</f>
        <v/>
      </c>
      <c r="U1698" s="109" t="str">
        <f>IF(编辑!AE1698="","",编辑!AE1698)</f>
        <v/>
      </c>
      <c r="V1698" s="109" t="str">
        <f>IF(编辑!AF1698="","",编辑!AF1698)</f>
        <v/>
      </c>
      <c r="W1698" s="109" t="str">
        <f>IF(编辑!AH1698="","",编辑!AH1698)</f>
        <v/>
      </c>
      <c r="X1698" s="109" t="str">
        <f>IF(编辑!AI1698="","",编辑!AI1698)</f>
        <v/>
      </c>
      <c r="Y1698" s="109" t="str">
        <f>IF(编辑!AJ1698="","",编辑!AJ1698)</f>
        <v/>
      </c>
      <c r="Z1698" s="109" t="str">
        <f>IF(编辑!AK1698="","",编辑!AK1698)</f>
        <v/>
      </c>
      <c r="AA1698" s="109" t="str">
        <f>IF(编辑!AM1698="","",编辑!AM1698)</f>
        <v/>
      </c>
      <c r="AB1698" s="109" t="str">
        <f>IF(编辑!AN1698="","",编辑!AN1698)</f>
        <v/>
      </c>
      <c r="AC1698" s="111" t="str">
        <f>IF(编辑!AO1698="","",编辑!AO1698)</f>
        <v/>
      </c>
    </row>
    <row r="1699" spans="1:29">
      <c r="A1699" s="109">
        <f>IF(编辑!A1699="","",编辑!A1699)</f>
        <v>131021</v>
      </c>
      <c r="B1699" s="109" t="str">
        <f>IF(编辑!B1699="","",编辑!B1699)</f>
        <v>攻城</v>
      </c>
      <c r="C1699" s="109">
        <f>IF(编辑!I1699="","",编辑!I1699)</f>
        <v>230</v>
      </c>
      <c r="D1699" s="109">
        <f>IF(编辑!J1699="","",编辑!J1699)</f>
        <v>20</v>
      </c>
      <c r="E1699" s="109" t="str">
        <f>IF(编辑!K1699="","",编辑!K1699)</f>
        <v/>
      </c>
      <c r="F1699" s="109">
        <f>IF(编辑!L1699="","",编辑!L1699)</f>
        <v>102065</v>
      </c>
      <c r="G1699" s="109">
        <f>IF(编辑!N1699="","",编辑!N1699)</f>
        <v>1</v>
      </c>
      <c r="H1699" s="109">
        <f>IF(编辑!O1699="","",编辑!O1699)</f>
        <v>1</v>
      </c>
      <c r="I1699" s="109">
        <f>IF(编辑!P1699="","",编辑!P1699)</f>
        <v>2000</v>
      </c>
      <c r="J1699" s="109" t="str">
        <f>IF(编辑!Q1699="","",编辑!Q1699)</f>
        <v/>
      </c>
      <c r="K1699" s="109" t="str">
        <f>IF(编辑!S1699="","",编辑!S1699)</f>
        <v/>
      </c>
      <c r="L1699" s="109" t="str">
        <f>IF(编辑!T1699="","",编辑!T1699)</f>
        <v/>
      </c>
      <c r="M1699" s="109" t="str">
        <f>IF(编辑!U1699="","",编辑!U1699)</f>
        <v/>
      </c>
      <c r="N1699" s="109" t="str">
        <f>IF(编辑!V1699="","",编辑!V1699)</f>
        <v/>
      </c>
      <c r="O1699" s="109" t="str">
        <f>IF(编辑!X1699="","",编辑!X1699)</f>
        <v/>
      </c>
      <c r="P1699" s="109" t="str">
        <f>IF(编辑!Y1699="","",编辑!Y1699)</f>
        <v/>
      </c>
      <c r="Q1699" s="109" t="str">
        <f>IF(编辑!Z1699="","",编辑!Z1699)</f>
        <v/>
      </c>
      <c r="R1699" s="109" t="str">
        <f>IF(编辑!AA1699="","",编辑!AA1699)</f>
        <v/>
      </c>
      <c r="S1699" s="109" t="str">
        <f>IF(编辑!AC1699="","",编辑!AC1699)</f>
        <v/>
      </c>
      <c r="T1699" s="109" t="str">
        <f>IF(编辑!AD1699="","",编辑!AD1699)</f>
        <v/>
      </c>
      <c r="U1699" s="109" t="str">
        <f>IF(编辑!AE1699="","",编辑!AE1699)</f>
        <v/>
      </c>
      <c r="V1699" s="109" t="str">
        <f>IF(编辑!AF1699="","",编辑!AF1699)</f>
        <v/>
      </c>
      <c r="W1699" s="109" t="str">
        <f>IF(编辑!AH1699="","",编辑!AH1699)</f>
        <v/>
      </c>
      <c r="X1699" s="109" t="str">
        <f>IF(编辑!AI1699="","",编辑!AI1699)</f>
        <v/>
      </c>
      <c r="Y1699" s="109" t="str">
        <f>IF(编辑!AJ1699="","",编辑!AJ1699)</f>
        <v/>
      </c>
      <c r="Z1699" s="109" t="str">
        <f>IF(编辑!AK1699="","",编辑!AK1699)</f>
        <v/>
      </c>
      <c r="AA1699" s="109" t="str">
        <f>IF(编辑!AM1699="","",编辑!AM1699)</f>
        <v/>
      </c>
      <c r="AB1699" s="109" t="str">
        <f>IF(编辑!AN1699="","",编辑!AN1699)</f>
        <v/>
      </c>
      <c r="AC1699" s="111" t="str">
        <f>IF(编辑!AO1699="","",编辑!AO1699)</f>
        <v/>
      </c>
    </row>
    <row r="1700" spans="1:29">
      <c r="A1700" s="109">
        <f>IF(编辑!A1700="","",编辑!A1700)</f>
        <v>131022</v>
      </c>
      <c r="B1700" s="109" t="str">
        <f>IF(编辑!B1700="","",编辑!B1700)</f>
        <v>攻城</v>
      </c>
      <c r="C1700" s="109">
        <f>IF(编辑!I1700="","",编辑!I1700)</f>
        <v>230</v>
      </c>
      <c r="D1700" s="109">
        <f>IF(编辑!J1700="","",编辑!J1700)</f>
        <v>20</v>
      </c>
      <c r="E1700" s="109" t="str">
        <f>IF(编辑!K1700="","",编辑!K1700)</f>
        <v/>
      </c>
      <c r="F1700" s="109">
        <f>IF(编辑!L1700="","",编辑!L1700)</f>
        <v>102065</v>
      </c>
      <c r="G1700" s="109">
        <f>IF(编辑!N1700="","",编辑!N1700)</f>
        <v>1</v>
      </c>
      <c r="H1700" s="109">
        <f>IF(编辑!O1700="","",编辑!O1700)</f>
        <v>1</v>
      </c>
      <c r="I1700" s="109">
        <f>IF(编辑!P1700="","",编辑!P1700)</f>
        <v>2000</v>
      </c>
      <c r="J1700" s="109" t="str">
        <f>IF(编辑!Q1700="","",编辑!Q1700)</f>
        <v/>
      </c>
      <c r="K1700" s="109" t="str">
        <f>IF(编辑!S1700="","",编辑!S1700)</f>
        <v/>
      </c>
      <c r="L1700" s="109" t="str">
        <f>IF(编辑!T1700="","",编辑!T1700)</f>
        <v/>
      </c>
      <c r="M1700" s="109" t="str">
        <f>IF(编辑!U1700="","",编辑!U1700)</f>
        <v/>
      </c>
      <c r="N1700" s="109" t="str">
        <f>IF(编辑!V1700="","",编辑!V1700)</f>
        <v/>
      </c>
      <c r="O1700" s="109" t="str">
        <f>IF(编辑!X1700="","",编辑!X1700)</f>
        <v/>
      </c>
      <c r="P1700" s="109" t="str">
        <f>IF(编辑!Y1700="","",编辑!Y1700)</f>
        <v/>
      </c>
      <c r="Q1700" s="109" t="str">
        <f>IF(编辑!Z1700="","",编辑!Z1700)</f>
        <v/>
      </c>
      <c r="R1700" s="109" t="str">
        <f>IF(编辑!AA1700="","",编辑!AA1700)</f>
        <v/>
      </c>
      <c r="S1700" s="109" t="str">
        <f>IF(编辑!AC1700="","",编辑!AC1700)</f>
        <v/>
      </c>
      <c r="T1700" s="109" t="str">
        <f>IF(编辑!AD1700="","",编辑!AD1700)</f>
        <v/>
      </c>
      <c r="U1700" s="109" t="str">
        <f>IF(编辑!AE1700="","",编辑!AE1700)</f>
        <v/>
      </c>
      <c r="V1700" s="109" t="str">
        <f>IF(编辑!AF1700="","",编辑!AF1700)</f>
        <v/>
      </c>
      <c r="W1700" s="109" t="str">
        <f>IF(编辑!AH1700="","",编辑!AH1700)</f>
        <v/>
      </c>
      <c r="X1700" s="109" t="str">
        <f>IF(编辑!AI1700="","",编辑!AI1700)</f>
        <v/>
      </c>
      <c r="Y1700" s="109" t="str">
        <f>IF(编辑!AJ1700="","",编辑!AJ1700)</f>
        <v/>
      </c>
      <c r="Z1700" s="109" t="str">
        <f>IF(编辑!AK1700="","",编辑!AK1700)</f>
        <v/>
      </c>
      <c r="AA1700" s="109" t="str">
        <f>IF(编辑!AM1700="","",编辑!AM1700)</f>
        <v/>
      </c>
      <c r="AB1700" s="109" t="str">
        <f>IF(编辑!AN1700="","",编辑!AN1700)</f>
        <v/>
      </c>
      <c r="AC1700" s="111" t="str">
        <f>IF(编辑!AO1700="","",编辑!AO1700)</f>
        <v/>
      </c>
    </row>
    <row r="1701" spans="1:29">
      <c r="A1701" s="109">
        <f>IF(编辑!A1701="","",编辑!A1701)</f>
        <v>131023</v>
      </c>
      <c r="B1701" s="109" t="str">
        <f>IF(编辑!B1701="","",编辑!B1701)</f>
        <v>攻城</v>
      </c>
      <c r="C1701" s="109">
        <f>IF(编辑!I1701="","",编辑!I1701)</f>
        <v>230</v>
      </c>
      <c r="D1701" s="109">
        <f>IF(编辑!J1701="","",编辑!J1701)</f>
        <v>20</v>
      </c>
      <c r="E1701" s="109" t="str">
        <f>IF(编辑!K1701="","",编辑!K1701)</f>
        <v/>
      </c>
      <c r="F1701" s="109">
        <f>IF(编辑!L1701="","",编辑!L1701)</f>
        <v>102065</v>
      </c>
      <c r="G1701" s="109">
        <f>IF(编辑!N1701="","",编辑!N1701)</f>
        <v>1</v>
      </c>
      <c r="H1701" s="109">
        <f>IF(编辑!O1701="","",编辑!O1701)</f>
        <v>1</v>
      </c>
      <c r="I1701" s="109">
        <f>IF(编辑!P1701="","",编辑!P1701)</f>
        <v>2000</v>
      </c>
      <c r="J1701" s="109" t="str">
        <f>IF(编辑!Q1701="","",编辑!Q1701)</f>
        <v/>
      </c>
      <c r="K1701" s="109" t="str">
        <f>IF(编辑!S1701="","",编辑!S1701)</f>
        <v/>
      </c>
      <c r="L1701" s="109" t="str">
        <f>IF(编辑!T1701="","",编辑!T1701)</f>
        <v/>
      </c>
      <c r="M1701" s="109" t="str">
        <f>IF(编辑!U1701="","",编辑!U1701)</f>
        <v/>
      </c>
      <c r="N1701" s="109" t="str">
        <f>IF(编辑!V1701="","",编辑!V1701)</f>
        <v/>
      </c>
      <c r="O1701" s="109" t="str">
        <f>IF(编辑!X1701="","",编辑!X1701)</f>
        <v/>
      </c>
      <c r="P1701" s="109" t="str">
        <f>IF(编辑!Y1701="","",编辑!Y1701)</f>
        <v/>
      </c>
      <c r="Q1701" s="109" t="str">
        <f>IF(编辑!Z1701="","",编辑!Z1701)</f>
        <v/>
      </c>
      <c r="R1701" s="109" t="str">
        <f>IF(编辑!AA1701="","",编辑!AA1701)</f>
        <v/>
      </c>
      <c r="S1701" s="109" t="str">
        <f>IF(编辑!AC1701="","",编辑!AC1701)</f>
        <v/>
      </c>
      <c r="T1701" s="109" t="str">
        <f>IF(编辑!AD1701="","",编辑!AD1701)</f>
        <v/>
      </c>
      <c r="U1701" s="109" t="str">
        <f>IF(编辑!AE1701="","",编辑!AE1701)</f>
        <v/>
      </c>
      <c r="V1701" s="109" t="str">
        <f>IF(编辑!AF1701="","",编辑!AF1701)</f>
        <v/>
      </c>
      <c r="W1701" s="109" t="str">
        <f>IF(编辑!AH1701="","",编辑!AH1701)</f>
        <v/>
      </c>
      <c r="X1701" s="109" t="str">
        <f>IF(编辑!AI1701="","",编辑!AI1701)</f>
        <v/>
      </c>
      <c r="Y1701" s="109" t="str">
        <f>IF(编辑!AJ1701="","",编辑!AJ1701)</f>
        <v/>
      </c>
      <c r="Z1701" s="109" t="str">
        <f>IF(编辑!AK1701="","",编辑!AK1701)</f>
        <v/>
      </c>
      <c r="AA1701" s="109" t="str">
        <f>IF(编辑!AM1701="","",编辑!AM1701)</f>
        <v/>
      </c>
      <c r="AB1701" s="109" t="str">
        <f>IF(编辑!AN1701="","",编辑!AN1701)</f>
        <v/>
      </c>
      <c r="AC1701" s="111" t="str">
        <f>IF(编辑!AO1701="","",编辑!AO1701)</f>
        <v/>
      </c>
    </row>
    <row r="1702" spans="1:29">
      <c r="A1702" s="109">
        <f>IF(编辑!A1702="","",编辑!A1702)</f>
        <v>131024</v>
      </c>
      <c r="B1702" s="109" t="str">
        <f>IF(编辑!B1702="","",编辑!B1702)</f>
        <v>攻城</v>
      </c>
      <c r="C1702" s="109">
        <f>IF(编辑!I1702="","",编辑!I1702)</f>
        <v>230</v>
      </c>
      <c r="D1702" s="109">
        <f>IF(编辑!J1702="","",编辑!J1702)</f>
        <v>20</v>
      </c>
      <c r="E1702" s="109" t="str">
        <f>IF(编辑!K1702="","",编辑!K1702)</f>
        <v/>
      </c>
      <c r="F1702" s="109">
        <f>IF(编辑!L1702="","",编辑!L1702)</f>
        <v>102065</v>
      </c>
      <c r="G1702" s="109">
        <f>IF(编辑!N1702="","",编辑!N1702)</f>
        <v>1</v>
      </c>
      <c r="H1702" s="109">
        <f>IF(编辑!O1702="","",编辑!O1702)</f>
        <v>1</v>
      </c>
      <c r="I1702" s="109">
        <f>IF(编辑!P1702="","",编辑!P1702)</f>
        <v>2000</v>
      </c>
      <c r="J1702" s="109" t="str">
        <f>IF(编辑!Q1702="","",编辑!Q1702)</f>
        <v/>
      </c>
      <c r="K1702" s="109" t="str">
        <f>IF(编辑!S1702="","",编辑!S1702)</f>
        <v/>
      </c>
      <c r="L1702" s="109" t="str">
        <f>IF(编辑!T1702="","",编辑!T1702)</f>
        <v/>
      </c>
      <c r="M1702" s="109" t="str">
        <f>IF(编辑!U1702="","",编辑!U1702)</f>
        <v/>
      </c>
      <c r="N1702" s="109" t="str">
        <f>IF(编辑!V1702="","",编辑!V1702)</f>
        <v/>
      </c>
      <c r="O1702" s="109" t="str">
        <f>IF(编辑!X1702="","",编辑!X1702)</f>
        <v/>
      </c>
      <c r="P1702" s="109" t="str">
        <f>IF(编辑!Y1702="","",编辑!Y1702)</f>
        <v/>
      </c>
      <c r="Q1702" s="109" t="str">
        <f>IF(编辑!Z1702="","",编辑!Z1702)</f>
        <v/>
      </c>
      <c r="R1702" s="109" t="str">
        <f>IF(编辑!AA1702="","",编辑!AA1702)</f>
        <v/>
      </c>
      <c r="S1702" s="109" t="str">
        <f>IF(编辑!AC1702="","",编辑!AC1702)</f>
        <v/>
      </c>
      <c r="T1702" s="109" t="str">
        <f>IF(编辑!AD1702="","",编辑!AD1702)</f>
        <v/>
      </c>
      <c r="U1702" s="109" t="str">
        <f>IF(编辑!AE1702="","",编辑!AE1702)</f>
        <v/>
      </c>
      <c r="V1702" s="109" t="str">
        <f>IF(编辑!AF1702="","",编辑!AF1702)</f>
        <v/>
      </c>
      <c r="W1702" s="109" t="str">
        <f>IF(编辑!AH1702="","",编辑!AH1702)</f>
        <v/>
      </c>
      <c r="X1702" s="109" t="str">
        <f>IF(编辑!AI1702="","",编辑!AI1702)</f>
        <v/>
      </c>
      <c r="Y1702" s="109" t="str">
        <f>IF(编辑!AJ1702="","",编辑!AJ1702)</f>
        <v/>
      </c>
      <c r="Z1702" s="109" t="str">
        <f>IF(编辑!AK1702="","",编辑!AK1702)</f>
        <v/>
      </c>
      <c r="AA1702" s="109" t="str">
        <f>IF(编辑!AM1702="","",编辑!AM1702)</f>
        <v/>
      </c>
      <c r="AB1702" s="109" t="str">
        <f>IF(编辑!AN1702="","",编辑!AN1702)</f>
        <v/>
      </c>
      <c r="AC1702" s="111" t="str">
        <f>IF(编辑!AO1702="","",编辑!AO1702)</f>
        <v/>
      </c>
    </row>
    <row r="1703" spans="1:29">
      <c r="A1703" s="109">
        <f>IF(编辑!A1703="","",编辑!A1703)</f>
        <v>131025</v>
      </c>
      <c r="B1703" s="109" t="str">
        <f>IF(编辑!B1703="","",编辑!B1703)</f>
        <v>攻城</v>
      </c>
      <c r="C1703" s="109">
        <f>IF(编辑!I1703="","",编辑!I1703)</f>
        <v>230</v>
      </c>
      <c r="D1703" s="109">
        <f>IF(编辑!J1703="","",编辑!J1703)</f>
        <v>20</v>
      </c>
      <c r="E1703" s="109" t="str">
        <f>IF(编辑!K1703="","",编辑!K1703)</f>
        <v/>
      </c>
      <c r="F1703" s="109">
        <f>IF(编辑!L1703="","",编辑!L1703)</f>
        <v>102065</v>
      </c>
      <c r="G1703" s="109">
        <f>IF(编辑!N1703="","",编辑!N1703)</f>
        <v>1</v>
      </c>
      <c r="H1703" s="109">
        <f>IF(编辑!O1703="","",编辑!O1703)</f>
        <v>1</v>
      </c>
      <c r="I1703" s="109">
        <f>IF(编辑!P1703="","",编辑!P1703)</f>
        <v>2000</v>
      </c>
      <c r="J1703" s="109" t="str">
        <f>IF(编辑!Q1703="","",编辑!Q1703)</f>
        <v/>
      </c>
      <c r="K1703" s="109" t="str">
        <f>IF(编辑!S1703="","",编辑!S1703)</f>
        <v/>
      </c>
      <c r="L1703" s="109" t="str">
        <f>IF(编辑!T1703="","",编辑!T1703)</f>
        <v/>
      </c>
      <c r="M1703" s="109" t="str">
        <f>IF(编辑!U1703="","",编辑!U1703)</f>
        <v/>
      </c>
      <c r="N1703" s="109" t="str">
        <f>IF(编辑!V1703="","",编辑!V1703)</f>
        <v/>
      </c>
      <c r="O1703" s="109" t="str">
        <f>IF(编辑!X1703="","",编辑!X1703)</f>
        <v/>
      </c>
      <c r="P1703" s="109" t="str">
        <f>IF(编辑!Y1703="","",编辑!Y1703)</f>
        <v/>
      </c>
      <c r="Q1703" s="109" t="str">
        <f>IF(编辑!Z1703="","",编辑!Z1703)</f>
        <v/>
      </c>
      <c r="R1703" s="109" t="str">
        <f>IF(编辑!AA1703="","",编辑!AA1703)</f>
        <v/>
      </c>
      <c r="S1703" s="109" t="str">
        <f>IF(编辑!AC1703="","",编辑!AC1703)</f>
        <v/>
      </c>
      <c r="T1703" s="109" t="str">
        <f>IF(编辑!AD1703="","",编辑!AD1703)</f>
        <v/>
      </c>
      <c r="U1703" s="109" t="str">
        <f>IF(编辑!AE1703="","",编辑!AE1703)</f>
        <v/>
      </c>
      <c r="V1703" s="109" t="str">
        <f>IF(编辑!AF1703="","",编辑!AF1703)</f>
        <v/>
      </c>
      <c r="W1703" s="109" t="str">
        <f>IF(编辑!AH1703="","",编辑!AH1703)</f>
        <v/>
      </c>
      <c r="X1703" s="109" t="str">
        <f>IF(编辑!AI1703="","",编辑!AI1703)</f>
        <v/>
      </c>
      <c r="Y1703" s="109" t="str">
        <f>IF(编辑!AJ1703="","",编辑!AJ1703)</f>
        <v/>
      </c>
      <c r="Z1703" s="109" t="str">
        <f>IF(编辑!AK1703="","",编辑!AK1703)</f>
        <v/>
      </c>
      <c r="AA1703" s="109" t="str">
        <f>IF(编辑!AM1703="","",编辑!AM1703)</f>
        <v/>
      </c>
      <c r="AB1703" s="109" t="str">
        <f>IF(编辑!AN1703="","",编辑!AN1703)</f>
        <v/>
      </c>
      <c r="AC1703" s="111" t="str">
        <f>IF(编辑!AO1703="","",编辑!AO1703)</f>
        <v/>
      </c>
    </row>
    <row r="1704" spans="1:29">
      <c r="A1704" s="109">
        <f>IF(编辑!A1704="","",编辑!A1704)</f>
        <v>131026</v>
      </c>
      <c r="B1704" s="109" t="str">
        <f>IF(编辑!B1704="","",编辑!B1704)</f>
        <v>攻城</v>
      </c>
      <c r="C1704" s="109">
        <f>IF(编辑!I1704="","",编辑!I1704)</f>
        <v>230</v>
      </c>
      <c r="D1704" s="109">
        <f>IF(编辑!J1704="","",编辑!J1704)</f>
        <v>20</v>
      </c>
      <c r="E1704" s="109" t="str">
        <f>IF(编辑!K1704="","",编辑!K1704)</f>
        <v/>
      </c>
      <c r="F1704" s="109">
        <f>IF(编辑!L1704="","",编辑!L1704)</f>
        <v>102065</v>
      </c>
      <c r="G1704" s="109">
        <f>IF(编辑!N1704="","",编辑!N1704)</f>
        <v>1</v>
      </c>
      <c r="H1704" s="109">
        <f>IF(编辑!O1704="","",编辑!O1704)</f>
        <v>1</v>
      </c>
      <c r="I1704" s="109">
        <f>IF(编辑!P1704="","",编辑!P1704)</f>
        <v>2000</v>
      </c>
      <c r="J1704" s="109" t="str">
        <f>IF(编辑!Q1704="","",编辑!Q1704)</f>
        <v/>
      </c>
      <c r="K1704" s="109" t="str">
        <f>IF(编辑!S1704="","",编辑!S1704)</f>
        <v/>
      </c>
      <c r="L1704" s="109" t="str">
        <f>IF(编辑!T1704="","",编辑!T1704)</f>
        <v/>
      </c>
      <c r="M1704" s="109" t="str">
        <f>IF(编辑!U1704="","",编辑!U1704)</f>
        <v/>
      </c>
      <c r="N1704" s="109" t="str">
        <f>IF(编辑!V1704="","",编辑!V1704)</f>
        <v/>
      </c>
      <c r="O1704" s="109" t="str">
        <f>IF(编辑!X1704="","",编辑!X1704)</f>
        <v/>
      </c>
      <c r="P1704" s="109" t="str">
        <f>IF(编辑!Y1704="","",编辑!Y1704)</f>
        <v/>
      </c>
      <c r="Q1704" s="109" t="str">
        <f>IF(编辑!Z1704="","",编辑!Z1704)</f>
        <v/>
      </c>
      <c r="R1704" s="109" t="str">
        <f>IF(编辑!AA1704="","",编辑!AA1704)</f>
        <v/>
      </c>
      <c r="S1704" s="109" t="str">
        <f>IF(编辑!AC1704="","",编辑!AC1704)</f>
        <v/>
      </c>
      <c r="T1704" s="109" t="str">
        <f>IF(编辑!AD1704="","",编辑!AD1704)</f>
        <v/>
      </c>
      <c r="U1704" s="109" t="str">
        <f>IF(编辑!AE1704="","",编辑!AE1704)</f>
        <v/>
      </c>
      <c r="V1704" s="109" t="str">
        <f>IF(编辑!AF1704="","",编辑!AF1704)</f>
        <v/>
      </c>
      <c r="W1704" s="109" t="str">
        <f>IF(编辑!AH1704="","",编辑!AH1704)</f>
        <v/>
      </c>
      <c r="X1704" s="109" t="str">
        <f>IF(编辑!AI1704="","",编辑!AI1704)</f>
        <v/>
      </c>
      <c r="Y1704" s="109" t="str">
        <f>IF(编辑!AJ1704="","",编辑!AJ1704)</f>
        <v/>
      </c>
      <c r="Z1704" s="109" t="str">
        <f>IF(编辑!AK1704="","",编辑!AK1704)</f>
        <v/>
      </c>
      <c r="AA1704" s="109" t="str">
        <f>IF(编辑!AM1704="","",编辑!AM1704)</f>
        <v/>
      </c>
      <c r="AB1704" s="109" t="str">
        <f>IF(编辑!AN1704="","",编辑!AN1704)</f>
        <v/>
      </c>
      <c r="AC1704" s="111" t="str">
        <f>IF(编辑!AO1704="","",编辑!AO1704)</f>
        <v/>
      </c>
    </row>
    <row r="1705" spans="1:29">
      <c r="A1705" s="109">
        <f>IF(编辑!A1705="","",编辑!A1705)</f>
        <v>131027</v>
      </c>
      <c r="B1705" s="109" t="str">
        <f>IF(编辑!B1705="","",编辑!B1705)</f>
        <v>攻城</v>
      </c>
      <c r="C1705" s="109">
        <f>IF(编辑!I1705="","",编辑!I1705)</f>
        <v>230</v>
      </c>
      <c r="D1705" s="109">
        <f>IF(编辑!J1705="","",编辑!J1705)</f>
        <v>20</v>
      </c>
      <c r="E1705" s="109" t="str">
        <f>IF(编辑!K1705="","",编辑!K1705)</f>
        <v/>
      </c>
      <c r="F1705" s="109">
        <f>IF(编辑!L1705="","",编辑!L1705)</f>
        <v>102065</v>
      </c>
      <c r="G1705" s="109">
        <f>IF(编辑!N1705="","",编辑!N1705)</f>
        <v>1</v>
      </c>
      <c r="H1705" s="109">
        <f>IF(编辑!O1705="","",编辑!O1705)</f>
        <v>1</v>
      </c>
      <c r="I1705" s="109">
        <f>IF(编辑!P1705="","",编辑!P1705)</f>
        <v>2000</v>
      </c>
      <c r="J1705" s="109" t="str">
        <f>IF(编辑!Q1705="","",编辑!Q1705)</f>
        <v/>
      </c>
      <c r="K1705" s="109" t="str">
        <f>IF(编辑!S1705="","",编辑!S1705)</f>
        <v/>
      </c>
      <c r="L1705" s="109" t="str">
        <f>IF(编辑!T1705="","",编辑!T1705)</f>
        <v/>
      </c>
      <c r="M1705" s="109" t="str">
        <f>IF(编辑!U1705="","",编辑!U1705)</f>
        <v/>
      </c>
      <c r="N1705" s="109" t="str">
        <f>IF(编辑!V1705="","",编辑!V1705)</f>
        <v/>
      </c>
      <c r="O1705" s="109" t="str">
        <f>IF(编辑!X1705="","",编辑!X1705)</f>
        <v/>
      </c>
      <c r="P1705" s="109" t="str">
        <f>IF(编辑!Y1705="","",编辑!Y1705)</f>
        <v/>
      </c>
      <c r="Q1705" s="109" t="str">
        <f>IF(编辑!Z1705="","",编辑!Z1705)</f>
        <v/>
      </c>
      <c r="R1705" s="109" t="str">
        <f>IF(编辑!AA1705="","",编辑!AA1705)</f>
        <v/>
      </c>
      <c r="S1705" s="109" t="str">
        <f>IF(编辑!AC1705="","",编辑!AC1705)</f>
        <v/>
      </c>
      <c r="T1705" s="109" t="str">
        <f>IF(编辑!AD1705="","",编辑!AD1705)</f>
        <v/>
      </c>
      <c r="U1705" s="109" t="str">
        <f>IF(编辑!AE1705="","",编辑!AE1705)</f>
        <v/>
      </c>
      <c r="V1705" s="109" t="str">
        <f>IF(编辑!AF1705="","",编辑!AF1705)</f>
        <v/>
      </c>
      <c r="W1705" s="109" t="str">
        <f>IF(编辑!AH1705="","",编辑!AH1705)</f>
        <v/>
      </c>
      <c r="X1705" s="109" t="str">
        <f>IF(编辑!AI1705="","",编辑!AI1705)</f>
        <v/>
      </c>
      <c r="Y1705" s="109" t="str">
        <f>IF(编辑!AJ1705="","",编辑!AJ1705)</f>
        <v/>
      </c>
      <c r="Z1705" s="109" t="str">
        <f>IF(编辑!AK1705="","",编辑!AK1705)</f>
        <v/>
      </c>
      <c r="AA1705" s="109" t="str">
        <f>IF(编辑!AM1705="","",编辑!AM1705)</f>
        <v/>
      </c>
      <c r="AB1705" s="109" t="str">
        <f>IF(编辑!AN1705="","",编辑!AN1705)</f>
        <v/>
      </c>
      <c r="AC1705" s="111" t="str">
        <f>IF(编辑!AO1705="","",编辑!AO1705)</f>
        <v/>
      </c>
    </row>
    <row r="1706" spans="1:29">
      <c r="A1706" s="109">
        <f>IF(编辑!A1706="","",编辑!A1706)</f>
        <v>131028</v>
      </c>
      <c r="B1706" s="109" t="str">
        <f>IF(编辑!B1706="","",编辑!B1706)</f>
        <v>攻城</v>
      </c>
      <c r="C1706" s="109">
        <f>IF(编辑!I1706="","",编辑!I1706)</f>
        <v>230</v>
      </c>
      <c r="D1706" s="109">
        <f>IF(编辑!J1706="","",编辑!J1706)</f>
        <v>20</v>
      </c>
      <c r="E1706" s="109" t="str">
        <f>IF(编辑!K1706="","",编辑!K1706)</f>
        <v/>
      </c>
      <c r="F1706" s="109">
        <f>IF(编辑!L1706="","",编辑!L1706)</f>
        <v>102065</v>
      </c>
      <c r="G1706" s="109">
        <f>IF(编辑!N1706="","",编辑!N1706)</f>
        <v>1</v>
      </c>
      <c r="H1706" s="109">
        <f>IF(编辑!O1706="","",编辑!O1706)</f>
        <v>1</v>
      </c>
      <c r="I1706" s="109">
        <f>IF(编辑!P1706="","",编辑!P1706)</f>
        <v>2000</v>
      </c>
      <c r="J1706" s="109" t="str">
        <f>IF(编辑!Q1706="","",编辑!Q1706)</f>
        <v/>
      </c>
      <c r="K1706" s="109" t="str">
        <f>IF(编辑!S1706="","",编辑!S1706)</f>
        <v/>
      </c>
      <c r="L1706" s="109" t="str">
        <f>IF(编辑!T1706="","",编辑!T1706)</f>
        <v/>
      </c>
      <c r="M1706" s="109" t="str">
        <f>IF(编辑!U1706="","",编辑!U1706)</f>
        <v/>
      </c>
      <c r="N1706" s="109" t="str">
        <f>IF(编辑!V1706="","",编辑!V1706)</f>
        <v/>
      </c>
      <c r="O1706" s="109" t="str">
        <f>IF(编辑!X1706="","",编辑!X1706)</f>
        <v/>
      </c>
      <c r="P1706" s="109" t="str">
        <f>IF(编辑!Y1706="","",编辑!Y1706)</f>
        <v/>
      </c>
      <c r="Q1706" s="109" t="str">
        <f>IF(编辑!Z1706="","",编辑!Z1706)</f>
        <v/>
      </c>
      <c r="R1706" s="109" t="str">
        <f>IF(编辑!AA1706="","",编辑!AA1706)</f>
        <v/>
      </c>
      <c r="S1706" s="109" t="str">
        <f>IF(编辑!AC1706="","",编辑!AC1706)</f>
        <v/>
      </c>
      <c r="T1706" s="109" t="str">
        <f>IF(编辑!AD1706="","",编辑!AD1706)</f>
        <v/>
      </c>
      <c r="U1706" s="109" t="str">
        <f>IF(编辑!AE1706="","",编辑!AE1706)</f>
        <v/>
      </c>
      <c r="V1706" s="109" t="str">
        <f>IF(编辑!AF1706="","",编辑!AF1706)</f>
        <v/>
      </c>
      <c r="W1706" s="109" t="str">
        <f>IF(编辑!AH1706="","",编辑!AH1706)</f>
        <v/>
      </c>
      <c r="X1706" s="109" t="str">
        <f>IF(编辑!AI1706="","",编辑!AI1706)</f>
        <v/>
      </c>
      <c r="Y1706" s="109" t="str">
        <f>IF(编辑!AJ1706="","",编辑!AJ1706)</f>
        <v/>
      </c>
      <c r="Z1706" s="109" t="str">
        <f>IF(编辑!AK1706="","",编辑!AK1706)</f>
        <v/>
      </c>
      <c r="AA1706" s="109" t="str">
        <f>IF(编辑!AM1706="","",编辑!AM1706)</f>
        <v/>
      </c>
      <c r="AB1706" s="109" t="str">
        <f>IF(编辑!AN1706="","",编辑!AN1706)</f>
        <v/>
      </c>
      <c r="AC1706" s="111" t="str">
        <f>IF(编辑!AO1706="","",编辑!AO1706)</f>
        <v/>
      </c>
    </row>
    <row r="1707" spans="1:29">
      <c r="A1707" s="109">
        <f>IF(编辑!A1707="","",编辑!A1707)</f>
        <v>131029</v>
      </c>
      <c r="B1707" s="109" t="str">
        <f>IF(编辑!B1707="","",编辑!B1707)</f>
        <v>攻城</v>
      </c>
      <c r="C1707" s="109">
        <f>IF(编辑!I1707="","",编辑!I1707)</f>
        <v>230</v>
      </c>
      <c r="D1707" s="109">
        <f>IF(编辑!J1707="","",编辑!J1707)</f>
        <v>20</v>
      </c>
      <c r="E1707" s="109" t="str">
        <f>IF(编辑!K1707="","",编辑!K1707)</f>
        <v/>
      </c>
      <c r="F1707" s="109">
        <f>IF(编辑!L1707="","",编辑!L1707)</f>
        <v>102065</v>
      </c>
      <c r="G1707" s="109">
        <f>IF(编辑!N1707="","",编辑!N1707)</f>
        <v>1</v>
      </c>
      <c r="H1707" s="109">
        <f>IF(编辑!O1707="","",编辑!O1707)</f>
        <v>1</v>
      </c>
      <c r="I1707" s="109">
        <f>IF(编辑!P1707="","",编辑!P1707)</f>
        <v>2000</v>
      </c>
      <c r="J1707" s="109" t="str">
        <f>IF(编辑!Q1707="","",编辑!Q1707)</f>
        <v/>
      </c>
      <c r="K1707" s="109" t="str">
        <f>IF(编辑!S1707="","",编辑!S1707)</f>
        <v/>
      </c>
      <c r="L1707" s="109" t="str">
        <f>IF(编辑!T1707="","",编辑!T1707)</f>
        <v/>
      </c>
      <c r="M1707" s="109" t="str">
        <f>IF(编辑!U1707="","",编辑!U1707)</f>
        <v/>
      </c>
      <c r="N1707" s="109" t="str">
        <f>IF(编辑!V1707="","",编辑!V1707)</f>
        <v/>
      </c>
      <c r="O1707" s="109" t="str">
        <f>IF(编辑!X1707="","",编辑!X1707)</f>
        <v/>
      </c>
      <c r="P1707" s="109" t="str">
        <f>IF(编辑!Y1707="","",编辑!Y1707)</f>
        <v/>
      </c>
      <c r="Q1707" s="109" t="str">
        <f>IF(编辑!Z1707="","",编辑!Z1707)</f>
        <v/>
      </c>
      <c r="R1707" s="109" t="str">
        <f>IF(编辑!AA1707="","",编辑!AA1707)</f>
        <v/>
      </c>
      <c r="S1707" s="109" t="str">
        <f>IF(编辑!AC1707="","",编辑!AC1707)</f>
        <v/>
      </c>
      <c r="T1707" s="109" t="str">
        <f>IF(编辑!AD1707="","",编辑!AD1707)</f>
        <v/>
      </c>
      <c r="U1707" s="109" t="str">
        <f>IF(编辑!AE1707="","",编辑!AE1707)</f>
        <v/>
      </c>
      <c r="V1707" s="109" t="str">
        <f>IF(编辑!AF1707="","",编辑!AF1707)</f>
        <v/>
      </c>
      <c r="W1707" s="109" t="str">
        <f>IF(编辑!AH1707="","",编辑!AH1707)</f>
        <v/>
      </c>
      <c r="X1707" s="109" t="str">
        <f>IF(编辑!AI1707="","",编辑!AI1707)</f>
        <v/>
      </c>
      <c r="Y1707" s="109" t="str">
        <f>IF(编辑!AJ1707="","",编辑!AJ1707)</f>
        <v/>
      </c>
      <c r="Z1707" s="109" t="str">
        <f>IF(编辑!AK1707="","",编辑!AK1707)</f>
        <v/>
      </c>
      <c r="AA1707" s="109" t="str">
        <f>IF(编辑!AM1707="","",编辑!AM1707)</f>
        <v/>
      </c>
      <c r="AB1707" s="109" t="str">
        <f>IF(编辑!AN1707="","",编辑!AN1707)</f>
        <v/>
      </c>
      <c r="AC1707" s="111" t="str">
        <f>IF(编辑!AO1707="","",编辑!AO1707)</f>
        <v/>
      </c>
    </row>
    <row r="1708" spans="1:29">
      <c r="A1708" s="109">
        <f>IF(编辑!A1708="","",编辑!A1708)</f>
        <v>131030</v>
      </c>
      <c r="B1708" s="109" t="str">
        <f>IF(编辑!B1708="","",编辑!B1708)</f>
        <v>攻城</v>
      </c>
      <c r="C1708" s="109">
        <f>IF(编辑!I1708="","",编辑!I1708)</f>
        <v>230</v>
      </c>
      <c r="D1708" s="109">
        <f>IF(编辑!J1708="","",编辑!J1708)</f>
        <v>20</v>
      </c>
      <c r="E1708" s="109" t="str">
        <f>IF(编辑!K1708="","",编辑!K1708)</f>
        <v/>
      </c>
      <c r="F1708" s="109">
        <f>IF(编辑!L1708="","",编辑!L1708)</f>
        <v>102065</v>
      </c>
      <c r="G1708" s="109">
        <f>IF(编辑!N1708="","",编辑!N1708)</f>
        <v>1</v>
      </c>
      <c r="H1708" s="109">
        <f>IF(编辑!O1708="","",编辑!O1708)</f>
        <v>1</v>
      </c>
      <c r="I1708" s="109">
        <f>IF(编辑!P1708="","",编辑!P1708)</f>
        <v>2000</v>
      </c>
      <c r="J1708" s="109" t="str">
        <f>IF(编辑!Q1708="","",编辑!Q1708)</f>
        <v/>
      </c>
      <c r="K1708" s="109" t="str">
        <f>IF(编辑!S1708="","",编辑!S1708)</f>
        <v/>
      </c>
      <c r="L1708" s="109" t="str">
        <f>IF(编辑!T1708="","",编辑!T1708)</f>
        <v/>
      </c>
      <c r="M1708" s="109" t="str">
        <f>IF(编辑!U1708="","",编辑!U1708)</f>
        <v/>
      </c>
      <c r="N1708" s="109" t="str">
        <f>IF(编辑!V1708="","",编辑!V1708)</f>
        <v/>
      </c>
      <c r="O1708" s="109" t="str">
        <f>IF(编辑!X1708="","",编辑!X1708)</f>
        <v/>
      </c>
      <c r="P1708" s="109" t="str">
        <f>IF(编辑!Y1708="","",编辑!Y1708)</f>
        <v/>
      </c>
      <c r="Q1708" s="109" t="str">
        <f>IF(编辑!Z1708="","",编辑!Z1708)</f>
        <v/>
      </c>
      <c r="R1708" s="109" t="str">
        <f>IF(编辑!AA1708="","",编辑!AA1708)</f>
        <v/>
      </c>
      <c r="S1708" s="109" t="str">
        <f>IF(编辑!AC1708="","",编辑!AC1708)</f>
        <v/>
      </c>
      <c r="T1708" s="109" t="str">
        <f>IF(编辑!AD1708="","",编辑!AD1708)</f>
        <v/>
      </c>
      <c r="U1708" s="109" t="str">
        <f>IF(编辑!AE1708="","",编辑!AE1708)</f>
        <v/>
      </c>
      <c r="V1708" s="109" t="str">
        <f>IF(编辑!AF1708="","",编辑!AF1708)</f>
        <v/>
      </c>
      <c r="W1708" s="109" t="str">
        <f>IF(编辑!AH1708="","",编辑!AH1708)</f>
        <v/>
      </c>
      <c r="X1708" s="109" t="str">
        <f>IF(编辑!AI1708="","",编辑!AI1708)</f>
        <v/>
      </c>
      <c r="Y1708" s="109" t="str">
        <f>IF(编辑!AJ1708="","",编辑!AJ1708)</f>
        <v/>
      </c>
      <c r="Z1708" s="109" t="str">
        <f>IF(编辑!AK1708="","",编辑!AK1708)</f>
        <v/>
      </c>
      <c r="AA1708" s="109" t="str">
        <f>IF(编辑!AM1708="","",编辑!AM1708)</f>
        <v/>
      </c>
      <c r="AB1708" s="109" t="str">
        <f>IF(编辑!AN1708="","",编辑!AN1708)</f>
        <v/>
      </c>
      <c r="AC1708" s="111" t="str">
        <f>IF(编辑!AO1708="","",编辑!AO1708)</f>
        <v/>
      </c>
    </row>
    <row r="1709" spans="1:29">
      <c r="A1709" s="109">
        <f>IF(编辑!A1709="","",编辑!A1709)</f>
        <v>131031</v>
      </c>
      <c r="B1709" s="109" t="str">
        <f>IF(编辑!B1709="","",编辑!B1709)</f>
        <v>攻城</v>
      </c>
      <c r="C1709" s="109">
        <f>IF(编辑!I1709="","",编辑!I1709)</f>
        <v>230</v>
      </c>
      <c r="D1709" s="109">
        <f>IF(编辑!J1709="","",编辑!J1709)</f>
        <v>20</v>
      </c>
      <c r="E1709" s="109" t="str">
        <f>IF(编辑!K1709="","",编辑!K1709)</f>
        <v/>
      </c>
      <c r="F1709" s="109">
        <f>IF(编辑!L1709="","",编辑!L1709)</f>
        <v>102065</v>
      </c>
      <c r="G1709" s="109">
        <f>IF(编辑!N1709="","",编辑!N1709)</f>
        <v>1</v>
      </c>
      <c r="H1709" s="109">
        <f>IF(编辑!O1709="","",编辑!O1709)</f>
        <v>1</v>
      </c>
      <c r="I1709" s="109">
        <f>IF(编辑!P1709="","",编辑!P1709)</f>
        <v>2000</v>
      </c>
      <c r="J1709" s="109" t="str">
        <f>IF(编辑!Q1709="","",编辑!Q1709)</f>
        <v/>
      </c>
      <c r="K1709" s="109" t="str">
        <f>IF(编辑!S1709="","",编辑!S1709)</f>
        <v/>
      </c>
      <c r="L1709" s="109" t="str">
        <f>IF(编辑!T1709="","",编辑!T1709)</f>
        <v/>
      </c>
      <c r="M1709" s="109" t="str">
        <f>IF(编辑!U1709="","",编辑!U1709)</f>
        <v/>
      </c>
      <c r="N1709" s="109" t="str">
        <f>IF(编辑!V1709="","",编辑!V1709)</f>
        <v/>
      </c>
      <c r="O1709" s="109" t="str">
        <f>IF(编辑!X1709="","",编辑!X1709)</f>
        <v/>
      </c>
      <c r="P1709" s="109" t="str">
        <f>IF(编辑!Y1709="","",编辑!Y1709)</f>
        <v/>
      </c>
      <c r="Q1709" s="109" t="str">
        <f>IF(编辑!Z1709="","",编辑!Z1709)</f>
        <v/>
      </c>
      <c r="R1709" s="109" t="str">
        <f>IF(编辑!AA1709="","",编辑!AA1709)</f>
        <v/>
      </c>
      <c r="S1709" s="109" t="str">
        <f>IF(编辑!AC1709="","",编辑!AC1709)</f>
        <v/>
      </c>
      <c r="T1709" s="109" t="str">
        <f>IF(编辑!AD1709="","",编辑!AD1709)</f>
        <v/>
      </c>
      <c r="U1709" s="109" t="str">
        <f>IF(编辑!AE1709="","",编辑!AE1709)</f>
        <v/>
      </c>
      <c r="V1709" s="109" t="str">
        <f>IF(编辑!AF1709="","",编辑!AF1709)</f>
        <v/>
      </c>
      <c r="W1709" s="109" t="str">
        <f>IF(编辑!AH1709="","",编辑!AH1709)</f>
        <v/>
      </c>
      <c r="X1709" s="109" t="str">
        <f>IF(编辑!AI1709="","",编辑!AI1709)</f>
        <v/>
      </c>
      <c r="Y1709" s="109" t="str">
        <f>IF(编辑!AJ1709="","",编辑!AJ1709)</f>
        <v/>
      </c>
      <c r="Z1709" s="109" t="str">
        <f>IF(编辑!AK1709="","",编辑!AK1709)</f>
        <v/>
      </c>
      <c r="AA1709" s="109" t="str">
        <f>IF(编辑!AM1709="","",编辑!AM1709)</f>
        <v/>
      </c>
      <c r="AB1709" s="109" t="str">
        <f>IF(编辑!AN1709="","",编辑!AN1709)</f>
        <v/>
      </c>
      <c r="AC1709" s="111" t="str">
        <f>IF(编辑!AO1709="","",编辑!AO1709)</f>
        <v/>
      </c>
    </row>
    <row r="1710" spans="1:29">
      <c r="A1710" s="109">
        <f>IF(编辑!A1710="","",编辑!A1710)</f>
        <v>131032</v>
      </c>
      <c r="B1710" s="109" t="str">
        <f>IF(编辑!B1710="","",编辑!B1710)</f>
        <v>攻城</v>
      </c>
      <c r="C1710" s="109">
        <f>IF(编辑!I1710="","",编辑!I1710)</f>
        <v>340</v>
      </c>
      <c r="D1710" s="109">
        <f>IF(编辑!J1710="","",编辑!J1710)</f>
        <v>20</v>
      </c>
      <c r="E1710" s="109" t="str">
        <f>IF(编辑!K1710="","",编辑!K1710)</f>
        <v/>
      </c>
      <c r="F1710" s="109">
        <f>IF(编辑!L1710="","",编辑!L1710)</f>
        <v>102065</v>
      </c>
      <c r="G1710" s="109">
        <f>IF(编辑!N1710="","",编辑!N1710)</f>
        <v>1</v>
      </c>
      <c r="H1710" s="109">
        <f>IF(编辑!O1710="","",编辑!O1710)</f>
        <v>1</v>
      </c>
      <c r="I1710" s="109">
        <f>IF(编辑!P1710="","",编辑!P1710)</f>
        <v>2000</v>
      </c>
      <c r="J1710" s="109" t="str">
        <f>IF(编辑!Q1710="","",编辑!Q1710)</f>
        <v/>
      </c>
      <c r="K1710" s="109" t="str">
        <f>IF(编辑!S1710="","",编辑!S1710)</f>
        <v/>
      </c>
      <c r="L1710" s="109" t="str">
        <f>IF(编辑!T1710="","",编辑!T1710)</f>
        <v/>
      </c>
      <c r="M1710" s="109" t="str">
        <f>IF(编辑!U1710="","",编辑!U1710)</f>
        <v/>
      </c>
      <c r="N1710" s="109" t="str">
        <f>IF(编辑!V1710="","",编辑!V1710)</f>
        <v/>
      </c>
      <c r="O1710" s="109" t="str">
        <f>IF(编辑!X1710="","",编辑!X1710)</f>
        <v/>
      </c>
      <c r="P1710" s="109" t="str">
        <f>IF(编辑!Y1710="","",编辑!Y1710)</f>
        <v/>
      </c>
      <c r="Q1710" s="109" t="str">
        <f>IF(编辑!Z1710="","",编辑!Z1710)</f>
        <v/>
      </c>
      <c r="R1710" s="109" t="str">
        <f>IF(编辑!AA1710="","",编辑!AA1710)</f>
        <v/>
      </c>
      <c r="S1710" s="109" t="str">
        <f>IF(编辑!AC1710="","",编辑!AC1710)</f>
        <v/>
      </c>
      <c r="T1710" s="109" t="str">
        <f>IF(编辑!AD1710="","",编辑!AD1710)</f>
        <v/>
      </c>
      <c r="U1710" s="109" t="str">
        <f>IF(编辑!AE1710="","",编辑!AE1710)</f>
        <v/>
      </c>
      <c r="V1710" s="109" t="str">
        <f>IF(编辑!AF1710="","",编辑!AF1710)</f>
        <v/>
      </c>
      <c r="W1710" s="109" t="str">
        <f>IF(编辑!AH1710="","",编辑!AH1710)</f>
        <v/>
      </c>
      <c r="X1710" s="109" t="str">
        <f>IF(编辑!AI1710="","",编辑!AI1710)</f>
        <v/>
      </c>
      <c r="Y1710" s="109" t="str">
        <f>IF(编辑!AJ1710="","",编辑!AJ1710)</f>
        <v/>
      </c>
      <c r="Z1710" s="109" t="str">
        <f>IF(编辑!AK1710="","",编辑!AK1710)</f>
        <v/>
      </c>
      <c r="AA1710" s="109" t="str">
        <f>IF(编辑!AM1710="","",编辑!AM1710)</f>
        <v/>
      </c>
      <c r="AB1710" s="109" t="str">
        <f>IF(编辑!AN1710="","",编辑!AN1710)</f>
        <v/>
      </c>
      <c r="AC1710" s="111" t="str">
        <f>IF(编辑!AO1710="","",编辑!AO1710)</f>
        <v/>
      </c>
    </row>
    <row r="1711" spans="1:29">
      <c r="A1711" s="109">
        <f>IF(编辑!A1711="","",编辑!A1711)</f>
        <v>131033</v>
      </c>
      <c r="B1711" s="109" t="str">
        <f>IF(编辑!B1711="","",编辑!B1711)</f>
        <v>攻城</v>
      </c>
      <c r="C1711" s="109">
        <f>IF(编辑!I1711="","",编辑!I1711)</f>
        <v>340</v>
      </c>
      <c r="D1711" s="109">
        <f>IF(编辑!J1711="","",编辑!J1711)</f>
        <v>20</v>
      </c>
      <c r="E1711" s="109" t="str">
        <f>IF(编辑!K1711="","",编辑!K1711)</f>
        <v/>
      </c>
      <c r="F1711" s="109">
        <f>IF(编辑!L1711="","",编辑!L1711)</f>
        <v>102065</v>
      </c>
      <c r="G1711" s="109">
        <f>IF(编辑!N1711="","",编辑!N1711)</f>
        <v>1</v>
      </c>
      <c r="H1711" s="109">
        <f>IF(编辑!O1711="","",编辑!O1711)</f>
        <v>1</v>
      </c>
      <c r="I1711" s="109">
        <f>IF(编辑!P1711="","",编辑!P1711)</f>
        <v>2000</v>
      </c>
      <c r="J1711" s="109" t="str">
        <f>IF(编辑!Q1711="","",编辑!Q1711)</f>
        <v/>
      </c>
      <c r="K1711" s="109" t="str">
        <f>IF(编辑!S1711="","",编辑!S1711)</f>
        <v/>
      </c>
      <c r="L1711" s="109" t="str">
        <f>IF(编辑!T1711="","",编辑!T1711)</f>
        <v/>
      </c>
      <c r="M1711" s="109" t="str">
        <f>IF(编辑!U1711="","",编辑!U1711)</f>
        <v/>
      </c>
      <c r="N1711" s="109" t="str">
        <f>IF(编辑!V1711="","",编辑!V1711)</f>
        <v/>
      </c>
      <c r="O1711" s="109" t="str">
        <f>IF(编辑!X1711="","",编辑!X1711)</f>
        <v/>
      </c>
      <c r="P1711" s="109" t="str">
        <f>IF(编辑!Y1711="","",编辑!Y1711)</f>
        <v/>
      </c>
      <c r="Q1711" s="109" t="str">
        <f>IF(编辑!Z1711="","",编辑!Z1711)</f>
        <v/>
      </c>
      <c r="R1711" s="109" t="str">
        <f>IF(编辑!AA1711="","",编辑!AA1711)</f>
        <v/>
      </c>
      <c r="S1711" s="109" t="str">
        <f>IF(编辑!AC1711="","",编辑!AC1711)</f>
        <v/>
      </c>
      <c r="T1711" s="109" t="str">
        <f>IF(编辑!AD1711="","",编辑!AD1711)</f>
        <v/>
      </c>
      <c r="U1711" s="109" t="str">
        <f>IF(编辑!AE1711="","",编辑!AE1711)</f>
        <v/>
      </c>
      <c r="V1711" s="109" t="str">
        <f>IF(编辑!AF1711="","",编辑!AF1711)</f>
        <v/>
      </c>
      <c r="W1711" s="109" t="str">
        <f>IF(编辑!AH1711="","",编辑!AH1711)</f>
        <v/>
      </c>
      <c r="X1711" s="109" t="str">
        <f>IF(编辑!AI1711="","",编辑!AI1711)</f>
        <v/>
      </c>
      <c r="Y1711" s="109" t="str">
        <f>IF(编辑!AJ1711="","",编辑!AJ1711)</f>
        <v/>
      </c>
      <c r="Z1711" s="109" t="str">
        <f>IF(编辑!AK1711="","",编辑!AK1711)</f>
        <v/>
      </c>
      <c r="AA1711" s="109" t="str">
        <f>IF(编辑!AM1711="","",编辑!AM1711)</f>
        <v/>
      </c>
      <c r="AB1711" s="109" t="str">
        <f>IF(编辑!AN1711="","",编辑!AN1711)</f>
        <v/>
      </c>
      <c r="AC1711" s="111" t="str">
        <f>IF(编辑!AO1711="","",编辑!AO1711)</f>
        <v/>
      </c>
    </row>
    <row r="1712" spans="1:29">
      <c r="A1712" s="109">
        <f>IF(编辑!A1712="","",编辑!A1712)</f>
        <v>131034</v>
      </c>
      <c r="B1712" s="109" t="str">
        <f>IF(编辑!B1712="","",编辑!B1712)</f>
        <v>攻城</v>
      </c>
      <c r="C1712" s="109">
        <f>IF(编辑!I1712="","",编辑!I1712)</f>
        <v>340</v>
      </c>
      <c r="D1712" s="109">
        <f>IF(编辑!J1712="","",编辑!J1712)</f>
        <v>20</v>
      </c>
      <c r="E1712" s="109" t="str">
        <f>IF(编辑!K1712="","",编辑!K1712)</f>
        <v/>
      </c>
      <c r="F1712" s="109">
        <f>IF(编辑!L1712="","",编辑!L1712)</f>
        <v>102065</v>
      </c>
      <c r="G1712" s="109">
        <f>IF(编辑!N1712="","",编辑!N1712)</f>
        <v>1</v>
      </c>
      <c r="H1712" s="109">
        <f>IF(编辑!O1712="","",编辑!O1712)</f>
        <v>1</v>
      </c>
      <c r="I1712" s="109">
        <f>IF(编辑!P1712="","",编辑!P1712)</f>
        <v>2000</v>
      </c>
      <c r="J1712" s="109" t="str">
        <f>IF(编辑!Q1712="","",编辑!Q1712)</f>
        <v/>
      </c>
      <c r="K1712" s="109" t="str">
        <f>IF(编辑!S1712="","",编辑!S1712)</f>
        <v/>
      </c>
      <c r="L1712" s="109" t="str">
        <f>IF(编辑!T1712="","",编辑!T1712)</f>
        <v/>
      </c>
      <c r="M1712" s="109" t="str">
        <f>IF(编辑!U1712="","",编辑!U1712)</f>
        <v/>
      </c>
      <c r="N1712" s="109" t="str">
        <f>IF(编辑!V1712="","",编辑!V1712)</f>
        <v/>
      </c>
      <c r="O1712" s="109" t="str">
        <f>IF(编辑!X1712="","",编辑!X1712)</f>
        <v/>
      </c>
      <c r="P1712" s="109" t="str">
        <f>IF(编辑!Y1712="","",编辑!Y1712)</f>
        <v/>
      </c>
      <c r="Q1712" s="109" t="str">
        <f>IF(编辑!Z1712="","",编辑!Z1712)</f>
        <v/>
      </c>
      <c r="R1712" s="109" t="str">
        <f>IF(编辑!AA1712="","",编辑!AA1712)</f>
        <v/>
      </c>
      <c r="S1712" s="109" t="str">
        <f>IF(编辑!AC1712="","",编辑!AC1712)</f>
        <v/>
      </c>
      <c r="T1712" s="109" t="str">
        <f>IF(编辑!AD1712="","",编辑!AD1712)</f>
        <v/>
      </c>
      <c r="U1712" s="109" t="str">
        <f>IF(编辑!AE1712="","",编辑!AE1712)</f>
        <v/>
      </c>
      <c r="V1712" s="109" t="str">
        <f>IF(编辑!AF1712="","",编辑!AF1712)</f>
        <v/>
      </c>
      <c r="W1712" s="109" t="str">
        <f>IF(编辑!AH1712="","",编辑!AH1712)</f>
        <v/>
      </c>
      <c r="X1712" s="109" t="str">
        <f>IF(编辑!AI1712="","",编辑!AI1712)</f>
        <v/>
      </c>
      <c r="Y1712" s="109" t="str">
        <f>IF(编辑!AJ1712="","",编辑!AJ1712)</f>
        <v/>
      </c>
      <c r="Z1712" s="109" t="str">
        <f>IF(编辑!AK1712="","",编辑!AK1712)</f>
        <v/>
      </c>
      <c r="AA1712" s="109" t="str">
        <f>IF(编辑!AM1712="","",编辑!AM1712)</f>
        <v/>
      </c>
      <c r="AB1712" s="109" t="str">
        <f>IF(编辑!AN1712="","",编辑!AN1712)</f>
        <v/>
      </c>
      <c r="AC1712" s="111" t="str">
        <f>IF(编辑!AO1712="","",编辑!AO1712)</f>
        <v/>
      </c>
    </row>
    <row r="1713" spans="1:29">
      <c r="A1713" s="109">
        <f>IF(编辑!A1713="","",编辑!A1713)</f>
        <v>131035</v>
      </c>
      <c r="B1713" s="109" t="str">
        <f>IF(编辑!B1713="","",编辑!B1713)</f>
        <v>攻城</v>
      </c>
      <c r="C1713" s="109">
        <f>IF(编辑!I1713="","",编辑!I1713)</f>
        <v>340</v>
      </c>
      <c r="D1713" s="109">
        <f>IF(编辑!J1713="","",编辑!J1713)</f>
        <v>20</v>
      </c>
      <c r="E1713" s="109" t="str">
        <f>IF(编辑!K1713="","",编辑!K1713)</f>
        <v/>
      </c>
      <c r="F1713" s="109">
        <f>IF(编辑!L1713="","",编辑!L1713)</f>
        <v>102065</v>
      </c>
      <c r="G1713" s="109">
        <f>IF(编辑!N1713="","",编辑!N1713)</f>
        <v>1</v>
      </c>
      <c r="H1713" s="109">
        <f>IF(编辑!O1713="","",编辑!O1713)</f>
        <v>1</v>
      </c>
      <c r="I1713" s="109">
        <f>IF(编辑!P1713="","",编辑!P1713)</f>
        <v>2000</v>
      </c>
      <c r="J1713" s="109" t="str">
        <f>IF(编辑!Q1713="","",编辑!Q1713)</f>
        <v/>
      </c>
      <c r="K1713" s="109" t="str">
        <f>IF(编辑!S1713="","",编辑!S1713)</f>
        <v/>
      </c>
      <c r="L1713" s="109" t="str">
        <f>IF(编辑!T1713="","",编辑!T1713)</f>
        <v/>
      </c>
      <c r="M1713" s="109" t="str">
        <f>IF(编辑!U1713="","",编辑!U1713)</f>
        <v/>
      </c>
      <c r="N1713" s="109" t="str">
        <f>IF(编辑!V1713="","",编辑!V1713)</f>
        <v/>
      </c>
      <c r="O1713" s="109" t="str">
        <f>IF(编辑!X1713="","",编辑!X1713)</f>
        <v/>
      </c>
      <c r="P1713" s="109" t="str">
        <f>IF(编辑!Y1713="","",编辑!Y1713)</f>
        <v/>
      </c>
      <c r="Q1713" s="109" t="str">
        <f>IF(编辑!Z1713="","",编辑!Z1713)</f>
        <v/>
      </c>
      <c r="R1713" s="109" t="str">
        <f>IF(编辑!AA1713="","",编辑!AA1713)</f>
        <v/>
      </c>
      <c r="S1713" s="109" t="str">
        <f>IF(编辑!AC1713="","",编辑!AC1713)</f>
        <v/>
      </c>
      <c r="T1713" s="109" t="str">
        <f>IF(编辑!AD1713="","",编辑!AD1713)</f>
        <v/>
      </c>
      <c r="U1713" s="109" t="str">
        <f>IF(编辑!AE1713="","",编辑!AE1713)</f>
        <v/>
      </c>
      <c r="V1713" s="109" t="str">
        <f>IF(编辑!AF1713="","",编辑!AF1713)</f>
        <v/>
      </c>
      <c r="W1713" s="109" t="str">
        <f>IF(编辑!AH1713="","",编辑!AH1713)</f>
        <v/>
      </c>
      <c r="X1713" s="109" t="str">
        <f>IF(编辑!AI1713="","",编辑!AI1713)</f>
        <v/>
      </c>
      <c r="Y1713" s="109" t="str">
        <f>IF(编辑!AJ1713="","",编辑!AJ1713)</f>
        <v/>
      </c>
      <c r="Z1713" s="109" t="str">
        <f>IF(编辑!AK1713="","",编辑!AK1713)</f>
        <v/>
      </c>
      <c r="AA1713" s="109" t="str">
        <f>IF(编辑!AM1713="","",编辑!AM1713)</f>
        <v/>
      </c>
      <c r="AB1713" s="109" t="str">
        <f>IF(编辑!AN1713="","",编辑!AN1713)</f>
        <v/>
      </c>
      <c r="AC1713" s="111" t="str">
        <f>IF(编辑!AO1713="","",编辑!AO1713)</f>
        <v/>
      </c>
    </row>
    <row r="1714" spans="1:29">
      <c r="A1714" s="109">
        <f>IF(编辑!A1714="","",编辑!A1714)</f>
        <v>131036</v>
      </c>
      <c r="B1714" s="109" t="str">
        <f>IF(编辑!B1714="","",编辑!B1714)</f>
        <v>攻城</v>
      </c>
      <c r="C1714" s="109">
        <f>IF(编辑!I1714="","",编辑!I1714)</f>
        <v>340</v>
      </c>
      <c r="D1714" s="109">
        <f>IF(编辑!J1714="","",编辑!J1714)</f>
        <v>20</v>
      </c>
      <c r="E1714" s="109" t="str">
        <f>IF(编辑!K1714="","",编辑!K1714)</f>
        <v/>
      </c>
      <c r="F1714" s="109">
        <f>IF(编辑!L1714="","",编辑!L1714)</f>
        <v>102065</v>
      </c>
      <c r="G1714" s="109">
        <f>IF(编辑!N1714="","",编辑!N1714)</f>
        <v>1</v>
      </c>
      <c r="H1714" s="109">
        <f>IF(编辑!O1714="","",编辑!O1714)</f>
        <v>1</v>
      </c>
      <c r="I1714" s="109">
        <f>IF(编辑!P1714="","",编辑!P1714)</f>
        <v>2000</v>
      </c>
      <c r="J1714" s="109" t="str">
        <f>IF(编辑!Q1714="","",编辑!Q1714)</f>
        <v/>
      </c>
      <c r="K1714" s="109" t="str">
        <f>IF(编辑!S1714="","",编辑!S1714)</f>
        <v/>
      </c>
      <c r="L1714" s="109" t="str">
        <f>IF(编辑!T1714="","",编辑!T1714)</f>
        <v/>
      </c>
      <c r="M1714" s="109" t="str">
        <f>IF(编辑!U1714="","",编辑!U1714)</f>
        <v/>
      </c>
      <c r="N1714" s="109" t="str">
        <f>IF(编辑!V1714="","",编辑!V1714)</f>
        <v/>
      </c>
      <c r="O1714" s="109" t="str">
        <f>IF(编辑!X1714="","",编辑!X1714)</f>
        <v/>
      </c>
      <c r="P1714" s="109" t="str">
        <f>IF(编辑!Y1714="","",编辑!Y1714)</f>
        <v/>
      </c>
      <c r="Q1714" s="109" t="str">
        <f>IF(编辑!Z1714="","",编辑!Z1714)</f>
        <v/>
      </c>
      <c r="R1714" s="109" t="str">
        <f>IF(编辑!AA1714="","",编辑!AA1714)</f>
        <v/>
      </c>
      <c r="S1714" s="109" t="str">
        <f>IF(编辑!AC1714="","",编辑!AC1714)</f>
        <v/>
      </c>
      <c r="T1714" s="109" t="str">
        <f>IF(编辑!AD1714="","",编辑!AD1714)</f>
        <v/>
      </c>
      <c r="U1714" s="109" t="str">
        <f>IF(编辑!AE1714="","",编辑!AE1714)</f>
        <v/>
      </c>
      <c r="V1714" s="109" t="str">
        <f>IF(编辑!AF1714="","",编辑!AF1714)</f>
        <v/>
      </c>
      <c r="W1714" s="109" t="str">
        <f>IF(编辑!AH1714="","",编辑!AH1714)</f>
        <v/>
      </c>
      <c r="X1714" s="109" t="str">
        <f>IF(编辑!AI1714="","",编辑!AI1714)</f>
        <v/>
      </c>
      <c r="Y1714" s="109" t="str">
        <f>IF(编辑!AJ1714="","",编辑!AJ1714)</f>
        <v/>
      </c>
      <c r="Z1714" s="109" t="str">
        <f>IF(编辑!AK1714="","",编辑!AK1714)</f>
        <v/>
      </c>
      <c r="AA1714" s="109" t="str">
        <f>IF(编辑!AM1714="","",编辑!AM1714)</f>
        <v/>
      </c>
      <c r="AB1714" s="109" t="str">
        <f>IF(编辑!AN1714="","",编辑!AN1714)</f>
        <v/>
      </c>
      <c r="AC1714" s="111" t="str">
        <f>IF(编辑!AO1714="","",编辑!AO1714)</f>
        <v/>
      </c>
    </row>
    <row r="1715" spans="1:29">
      <c r="A1715" s="109">
        <f>IF(编辑!A1715="","",编辑!A1715)</f>
        <v>131037</v>
      </c>
      <c r="B1715" s="109" t="str">
        <f>IF(编辑!B1715="","",编辑!B1715)</f>
        <v>攻城</v>
      </c>
      <c r="C1715" s="109">
        <f>IF(编辑!I1715="","",编辑!I1715)</f>
        <v>340</v>
      </c>
      <c r="D1715" s="109">
        <f>IF(编辑!J1715="","",编辑!J1715)</f>
        <v>20</v>
      </c>
      <c r="E1715" s="109" t="str">
        <f>IF(编辑!K1715="","",编辑!K1715)</f>
        <v/>
      </c>
      <c r="F1715" s="109">
        <f>IF(编辑!L1715="","",编辑!L1715)</f>
        <v>102065</v>
      </c>
      <c r="G1715" s="109">
        <f>IF(编辑!N1715="","",编辑!N1715)</f>
        <v>1</v>
      </c>
      <c r="H1715" s="109">
        <f>IF(编辑!O1715="","",编辑!O1715)</f>
        <v>1</v>
      </c>
      <c r="I1715" s="109">
        <f>IF(编辑!P1715="","",编辑!P1715)</f>
        <v>2000</v>
      </c>
      <c r="J1715" s="109" t="str">
        <f>IF(编辑!Q1715="","",编辑!Q1715)</f>
        <v/>
      </c>
      <c r="K1715" s="109" t="str">
        <f>IF(编辑!S1715="","",编辑!S1715)</f>
        <v/>
      </c>
      <c r="L1715" s="109" t="str">
        <f>IF(编辑!T1715="","",编辑!T1715)</f>
        <v/>
      </c>
      <c r="M1715" s="109" t="str">
        <f>IF(编辑!U1715="","",编辑!U1715)</f>
        <v/>
      </c>
      <c r="N1715" s="109" t="str">
        <f>IF(编辑!V1715="","",编辑!V1715)</f>
        <v/>
      </c>
      <c r="O1715" s="109" t="str">
        <f>IF(编辑!X1715="","",编辑!X1715)</f>
        <v/>
      </c>
      <c r="P1715" s="109" t="str">
        <f>IF(编辑!Y1715="","",编辑!Y1715)</f>
        <v/>
      </c>
      <c r="Q1715" s="109" t="str">
        <f>IF(编辑!Z1715="","",编辑!Z1715)</f>
        <v/>
      </c>
      <c r="R1715" s="109" t="str">
        <f>IF(编辑!AA1715="","",编辑!AA1715)</f>
        <v/>
      </c>
      <c r="S1715" s="109" t="str">
        <f>IF(编辑!AC1715="","",编辑!AC1715)</f>
        <v/>
      </c>
      <c r="T1715" s="109" t="str">
        <f>IF(编辑!AD1715="","",编辑!AD1715)</f>
        <v/>
      </c>
      <c r="U1715" s="109" t="str">
        <f>IF(编辑!AE1715="","",编辑!AE1715)</f>
        <v/>
      </c>
      <c r="V1715" s="109" t="str">
        <f>IF(编辑!AF1715="","",编辑!AF1715)</f>
        <v/>
      </c>
      <c r="W1715" s="109" t="str">
        <f>IF(编辑!AH1715="","",编辑!AH1715)</f>
        <v/>
      </c>
      <c r="X1715" s="109" t="str">
        <f>IF(编辑!AI1715="","",编辑!AI1715)</f>
        <v/>
      </c>
      <c r="Y1715" s="109" t="str">
        <f>IF(编辑!AJ1715="","",编辑!AJ1715)</f>
        <v/>
      </c>
      <c r="Z1715" s="109" t="str">
        <f>IF(编辑!AK1715="","",编辑!AK1715)</f>
        <v/>
      </c>
      <c r="AA1715" s="109" t="str">
        <f>IF(编辑!AM1715="","",编辑!AM1715)</f>
        <v/>
      </c>
      <c r="AB1715" s="109" t="str">
        <f>IF(编辑!AN1715="","",编辑!AN1715)</f>
        <v/>
      </c>
      <c r="AC1715" s="111" t="str">
        <f>IF(编辑!AO1715="","",编辑!AO1715)</f>
        <v/>
      </c>
    </row>
    <row r="1716" spans="1:29">
      <c r="A1716" s="109">
        <f>IF(编辑!A1716="","",编辑!A1716)</f>
        <v>131038</v>
      </c>
      <c r="B1716" s="109" t="str">
        <f>IF(编辑!B1716="","",编辑!B1716)</f>
        <v>攻城</v>
      </c>
      <c r="C1716" s="109">
        <f>IF(编辑!I1716="","",编辑!I1716)</f>
        <v>340</v>
      </c>
      <c r="D1716" s="109">
        <f>IF(编辑!J1716="","",编辑!J1716)</f>
        <v>20</v>
      </c>
      <c r="E1716" s="109" t="str">
        <f>IF(编辑!K1716="","",编辑!K1716)</f>
        <v/>
      </c>
      <c r="F1716" s="109">
        <f>IF(编辑!L1716="","",编辑!L1716)</f>
        <v>102065</v>
      </c>
      <c r="G1716" s="109">
        <f>IF(编辑!N1716="","",编辑!N1716)</f>
        <v>1</v>
      </c>
      <c r="H1716" s="109">
        <f>IF(编辑!O1716="","",编辑!O1716)</f>
        <v>1</v>
      </c>
      <c r="I1716" s="109">
        <f>IF(编辑!P1716="","",编辑!P1716)</f>
        <v>2000</v>
      </c>
      <c r="J1716" s="109" t="str">
        <f>IF(编辑!Q1716="","",编辑!Q1716)</f>
        <v/>
      </c>
      <c r="K1716" s="109" t="str">
        <f>IF(编辑!S1716="","",编辑!S1716)</f>
        <v/>
      </c>
      <c r="L1716" s="109" t="str">
        <f>IF(编辑!T1716="","",编辑!T1716)</f>
        <v/>
      </c>
      <c r="M1716" s="109" t="str">
        <f>IF(编辑!U1716="","",编辑!U1716)</f>
        <v/>
      </c>
      <c r="N1716" s="109" t="str">
        <f>IF(编辑!V1716="","",编辑!V1716)</f>
        <v/>
      </c>
      <c r="O1716" s="109" t="str">
        <f>IF(编辑!X1716="","",编辑!X1716)</f>
        <v/>
      </c>
      <c r="P1716" s="109" t="str">
        <f>IF(编辑!Y1716="","",编辑!Y1716)</f>
        <v/>
      </c>
      <c r="Q1716" s="109" t="str">
        <f>IF(编辑!Z1716="","",编辑!Z1716)</f>
        <v/>
      </c>
      <c r="R1716" s="109" t="str">
        <f>IF(编辑!AA1716="","",编辑!AA1716)</f>
        <v/>
      </c>
      <c r="S1716" s="109" t="str">
        <f>IF(编辑!AC1716="","",编辑!AC1716)</f>
        <v/>
      </c>
      <c r="T1716" s="109" t="str">
        <f>IF(编辑!AD1716="","",编辑!AD1716)</f>
        <v/>
      </c>
      <c r="U1716" s="109" t="str">
        <f>IF(编辑!AE1716="","",编辑!AE1716)</f>
        <v/>
      </c>
      <c r="V1716" s="109" t="str">
        <f>IF(编辑!AF1716="","",编辑!AF1716)</f>
        <v/>
      </c>
      <c r="W1716" s="109" t="str">
        <f>IF(编辑!AH1716="","",编辑!AH1716)</f>
        <v/>
      </c>
      <c r="X1716" s="109" t="str">
        <f>IF(编辑!AI1716="","",编辑!AI1716)</f>
        <v/>
      </c>
      <c r="Y1716" s="109" t="str">
        <f>IF(编辑!AJ1716="","",编辑!AJ1716)</f>
        <v/>
      </c>
      <c r="Z1716" s="109" t="str">
        <f>IF(编辑!AK1716="","",编辑!AK1716)</f>
        <v/>
      </c>
      <c r="AA1716" s="109" t="str">
        <f>IF(编辑!AM1716="","",编辑!AM1716)</f>
        <v/>
      </c>
      <c r="AB1716" s="109" t="str">
        <f>IF(编辑!AN1716="","",编辑!AN1716)</f>
        <v/>
      </c>
      <c r="AC1716" s="111" t="str">
        <f>IF(编辑!AO1716="","",编辑!AO1716)</f>
        <v/>
      </c>
    </row>
    <row r="1717" spans="1:29">
      <c r="A1717" s="109">
        <f>IF(编辑!A1717="","",编辑!A1717)</f>
        <v>131039</v>
      </c>
      <c r="B1717" s="109" t="str">
        <f>IF(编辑!B1717="","",编辑!B1717)</f>
        <v>攻城</v>
      </c>
      <c r="C1717" s="109">
        <f>IF(编辑!I1717="","",编辑!I1717)</f>
        <v>340</v>
      </c>
      <c r="D1717" s="109">
        <f>IF(编辑!J1717="","",编辑!J1717)</f>
        <v>20</v>
      </c>
      <c r="E1717" s="109" t="str">
        <f>IF(编辑!K1717="","",编辑!K1717)</f>
        <v/>
      </c>
      <c r="F1717" s="109">
        <f>IF(编辑!L1717="","",编辑!L1717)</f>
        <v>102065</v>
      </c>
      <c r="G1717" s="109">
        <f>IF(编辑!N1717="","",编辑!N1717)</f>
        <v>1</v>
      </c>
      <c r="H1717" s="109">
        <f>IF(编辑!O1717="","",编辑!O1717)</f>
        <v>1</v>
      </c>
      <c r="I1717" s="109">
        <f>IF(编辑!P1717="","",编辑!P1717)</f>
        <v>2000</v>
      </c>
      <c r="J1717" s="109" t="str">
        <f>IF(编辑!Q1717="","",编辑!Q1717)</f>
        <v/>
      </c>
      <c r="K1717" s="109" t="str">
        <f>IF(编辑!S1717="","",编辑!S1717)</f>
        <v/>
      </c>
      <c r="L1717" s="109" t="str">
        <f>IF(编辑!T1717="","",编辑!T1717)</f>
        <v/>
      </c>
      <c r="M1717" s="109" t="str">
        <f>IF(编辑!U1717="","",编辑!U1717)</f>
        <v/>
      </c>
      <c r="N1717" s="109" t="str">
        <f>IF(编辑!V1717="","",编辑!V1717)</f>
        <v/>
      </c>
      <c r="O1717" s="109" t="str">
        <f>IF(编辑!X1717="","",编辑!X1717)</f>
        <v/>
      </c>
      <c r="P1717" s="109" t="str">
        <f>IF(编辑!Y1717="","",编辑!Y1717)</f>
        <v/>
      </c>
      <c r="Q1717" s="109" t="str">
        <f>IF(编辑!Z1717="","",编辑!Z1717)</f>
        <v/>
      </c>
      <c r="R1717" s="109" t="str">
        <f>IF(编辑!AA1717="","",编辑!AA1717)</f>
        <v/>
      </c>
      <c r="S1717" s="109" t="str">
        <f>IF(编辑!AC1717="","",编辑!AC1717)</f>
        <v/>
      </c>
      <c r="T1717" s="109" t="str">
        <f>IF(编辑!AD1717="","",编辑!AD1717)</f>
        <v/>
      </c>
      <c r="U1717" s="109" t="str">
        <f>IF(编辑!AE1717="","",编辑!AE1717)</f>
        <v/>
      </c>
      <c r="V1717" s="109" t="str">
        <f>IF(编辑!AF1717="","",编辑!AF1717)</f>
        <v/>
      </c>
      <c r="W1717" s="109" t="str">
        <f>IF(编辑!AH1717="","",编辑!AH1717)</f>
        <v/>
      </c>
      <c r="X1717" s="109" t="str">
        <f>IF(编辑!AI1717="","",编辑!AI1717)</f>
        <v/>
      </c>
      <c r="Y1717" s="109" t="str">
        <f>IF(编辑!AJ1717="","",编辑!AJ1717)</f>
        <v/>
      </c>
      <c r="Z1717" s="109" t="str">
        <f>IF(编辑!AK1717="","",编辑!AK1717)</f>
        <v/>
      </c>
      <c r="AA1717" s="109" t="str">
        <f>IF(编辑!AM1717="","",编辑!AM1717)</f>
        <v/>
      </c>
      <c r="AB1717" s="109" t="str">
        <f>IF(编辑!AN1717="","",编辑!AN1717)</f>
        <v/>
      </c>
      <c r="AC1717" s="111" t="str">
        <f>IF(编辑!AO1717="","",编辑!AO1717)</f>
        <v/>
      </c>
    </row>
    <row r="1718" spans="1:29">
      <c r="A1718" s="109">
        <f>IF(编辑!A1718="","",编辑!A1718)</f>
        <v>131040</v>
      </c>
      <c r="B1718" s="109" t="str">
        <f>IF(编辑!B1718="","",编辑!B1718)</f>
        <v>攻城</v>
      </c>
      <c r="C1718" s="109">
        <f>IF(编辑!I1718="","",编辑!I1718)</f>
        <v>340</v>
      </c>
      <c r="D1718" s="109">
        <f>IF(编辑!J1718="","",编辑!J1718)</f>
        <v>20</v>
      </c>
      <c r="E1718" s="109" t="str">
        <f>IF(编辑!K1718="","",编辑!K1718)</f>
        <v/>
      </c>
      <c r="F1718" s="109">
        <f>IF(编辑!L1718="","",编辑!L1718)</f>
        <v>102065</v>
      </c>
      <c r="G1718" s="109">
        <f>IF(编辑!N1718="","",编辑!N1718)</f>
        <v>1</v>
      </c>
      <c r="H1718" s="109">
        <f>IF(编辑!O1718="","",编辑!O1718)</f>
        <v>1</v>
      </c>
      <c r="I1718" s="109">
        <f>IF(编辑!P1718="","",编辑!P1718)</f>
        <v>2000</v>
      </c>
      <c r="J1718" s="109" t="str">
        <f>IF(编辑!Q1718="","",编辑!Q1718)</f>
        <v/>
      </c>
      <c r="K1718" s="109" t="str">
        <f>IF(编辑!S1718="","",编辑!S1718)</f>
        <v/>
      </c>
      <c r="L1718" s="109" t="str">
        <f>IF(编辑!T1718="","",编辑!T1718)</f>
        <v/>
      </c>
      <c r="M1718" s="109" t="str">
        <f>IF(编辑!U1718="","",编辑!U1718)</f>
        <v/>
      </c>
      <c r="N1718" s="109" t="str">
        <f>IF(编辑!V1718="","",编辑!V1718)</f>
        <v/>
      </c>
      <c r="O1718" s="109" t="str">
        <f>IF(编辑!X1718="","",编辑!X1718)</f>
        <v/>
      </c>
      <c r="P1718" s="109" t="str">
        <f>IF(编辑!Y1718="","",编辑!Y1718)</f>
        <v/>
      </c>
      <c r="Q1718" s="109" t="str">
        <f>IF(编辑!Z1718="","",编辑!Z1718)</f>
        <v/>
      </c>
      <c r="R1718" s="109" t="str">
        <f>IF(编辑!AA1718="","",编辑!AA1718)</f>
        <v/>
      </c>
      <c r="S1718" s="109" t="str">
        <f>IF(编辑!AC1718="","",编辑!AC1718)</f>
        <v/>
      </c>
      <c r="T1718" s="109" t="str">
        <f>IF(编辑!AD1718="","",编辑!AD1718)</f>
        <v/>
      </c>
      <c r="U1718" s="109" t="str">
        <f>IF(编辑!AE1718="","",编辑!AE1718)</f>
        <v/>
      </c>
      <c r="V1718" s="109" t="str">
        <f>IF(编辑!AF1718="","",编辑!AF1718)</f>
        <v/>
      </c>
      <c r="W1718" s="109" t="str">
        <f>IF(编辑!AH1718="","",编辑!AH1718)</f>
        <v/>
      </c>
      <c r="X1718" s="109" t="str">
        <f>IF(编辑!AI1718="","",编辑!AI1718)</f>
        <v/>
      </c>
      <c r="Y1718" s="109" t="str">
        <f>IF(编辑!AJ1718="","",编辑!AJ1718)</f>
        <v/>
      </c>
      <c r="Z1718" s="109" t="str">
        <f>IF(编辑!AK1718="","",编辑!AK1718)</f>
        <v/>
      </c>
      <c r="AA1718" s="109" t="str">
        <f>IF(编辑!AM1718="","",编辑!AM1718)</f>
        <v/>
      </c>
      <c r="AB1718" s="109" t="str">
        <f>IF(编辑!AN1718="","",编辑!AN1718)</f>
        <v/>
      </c>
      <c r="AC1718" s="111" t="str">
        <f>IF(编辑!AO1718="","",编辑!AO1718)</f>
        <v/>
      </c>
    </row>
    <row r="1719" spans="1:29">
      <c r="A1719" s="109">
        <f>IF(编辑!A1719="","",编辑!A1719)</f>
        <v>131041</v>
      </c>
      <c r="B1719" s="109" t="str">
        <f>IF(编辑!B1719="","",编辑!B1719)</f>
        <v>攻城</v>
      </c>
      <c r="C1719" s="109">
        <f>IF(编辑!I1719="","",编辑!I1719)</f>
        <v>340</v>
      </c>
      <c r="D1719" s="109">
        <f>IF(编辑!J1719="","",编辑!J1719)</f>
        <v>20</v>
      </c>
      <c r="E1719" s="109" t="str">
        <f>IF(编辑!K1719="","",编辑!K1719)</f>
        <v/>
      </c>
      <c r="F1719" s="109">
        <f>IF(编辑!L1719="","",编辑!L1719)</f>
        <v>102065</v>
      </c>
      <c r="G1719" s="109">
        <f>IF(编辑!N1719="","",编辑!N1719)</f>
        <v>1</v>
      </c>
      <c r="H1719" s="109">
        <f>IF(编辑!O1719="","",编辑!O1719)</f>
        <v>1</v>
      </c>
      <c r="I1719" s="109">
        <f>IF(编辑!P1719="","",编辑!P1719)</f>
        <v>2000</v>
      </c>
      <c r="J1719" s="109" t="str">
        <f>IF(编辑!Q1719="","",编辑!Q1719)</f>
        <v/>
      </c>
      <c r="K1719" s="109" t="str">
        <f>IF(编辑!S1719="","",编辑!S1719)</f>
        <v/>
      </c>
      <c r="L1719" s="109" t="str">
        <f>IF(编辑!T1719="","",编辑!T1719)</f>
        <v/>
      </c>
      <c r="M1719" s="109" t="str">
        <f>IF(编辑!U1719="","",编辑!U1719)</f>
        <v/>
      </c>
      <c r="N1719" s="109" t="str">
        <f>IF(编辑!V1719="","",编辑!V1719)</f>
        <v/>
      </c>
      <c r="O1719" s="109" t="str">
        <f>IF(编辑!X1719="","",编辑!X1719)</f>
        <v/>
      </c>
      <c r="P1719" s="109" t="str">
        <f>IF(编辑!Y1719="","",编辑!Y1719)</f>
        <v/>
      </c>
      <c r="Q1719" s="109" t="str">
        <f>IF(编辑!Z1719="","",编辑!Z1719)</f>
        <v/>
      </c>
      <c r="R1719" s="109" t="str">
        <f>IF(编辑!AA1719="","",编辑!AA1719)</f>
        <v/>
      </c>
      <c r="S1719" s="109" t="str">
        <f>IF(编辑!AC1719="","",编辑!AC1719)</f>
        <v/>
      </c>
      <c r="T1719" s="109" t="str">
        <f>IF(编辑!AD1719="","",编辑!AD1719)</f>
        <v/>
      </c>
      <c r="U1719" s="109" t="str">
        <f>IF(编辑!AE1719="","",编辑!AE1719)</f>
        <v/>
      </c>
      <c r="V1719" s="109" t="str">
        <f>IF(编辑!AF1719="","",编辑!AF1719)</f>
        <v/>
      </c>
      <c r="W1719" s="109" t="str">
        <f>IF(编辑!AH1719="","",编辑!AH1719)</f>
        <v/>
      </c>
      <c r="X1719" s="109" t="str">
        <f>IF(编辑!AI1719="","",编辑!AI1719)</f>
        <v/>
      </c>
      <c r="Y1719" s="109" t="str">
        <f>IF(编辑!AJ1719="","",编辑!AJ1719)</f>
        <v/>
      </c>
      <c r="Z1719" s="109" t="str">
        <f>IF(编辑!AK1719="","",编辑!AK1719)</f>
        <v/>
      </c>
      <c r="AA1719" s="109" t="str">
        <f>IF(编辑!AM1719="","",编辑!AM1719)</f>
        <v/>
      </c>
      <c r="AB1719" s="109" t="str">
        <f>IF(编辑!AN1719="","",编辑!AN1719)</f>
        <v/>
      </c>
      <c r="AC1719" s="111" t="str">
        <f>IF(编辑!AO1719="","",编辑!AO1719)</f>
        <v/>
      </c>
    </row>
    <row r="1720" spans="1:29">
      <c r="A1720" s="109">
        <f>IF(编辑!A1720="","",编辑!A1720)</f>
        <v>131042</v>
      </c>
      <c r="B1720" s="109" t="str">
        <f>IF(编辑!B1720="","",编辑!B1720)</f>
        <v>攻城</v>
      </c>
      <c r="C1720" s="109">
        <f>IF(编辑!I1720="","",编辑!I1720)</f>
        <v>340</v>
      </c>
      <c r="D1720" s="109">
        <f>IF(编辑!J1720="","",编辑!J1720)</f>
        <v>20</v>
      </c>
      <c r="E1720" s="109" t="str">
        <f>IF(编辑!K1720="","",编辑!K1720)</f>
        <v/>
      </c>
      <c r="F1720" s="109">
        <f>IF(编辑!L1720="","",编辑!L1720)</f>
        <v>102065</v>
      </c>
      <c r="G1720" s="109">
        <f>IF(编辑!N1720="","",编辑!N1720)</f>
        <v>1</v>
      </c>
      <c r="H1720" s="109">
        <f>IF(编辑!O1720="","",编辑!O1720)</f>
        <v>1</v>
      </c>
      <c r="I1720" s="109">
        <f>IF(编辑!P1720="","",编辑!P1720)</f>
        <v>2000</v>
      </c>
      <c r="J1720" s="109" t="str">
        <f>IF(编辑!Q1720="","",编辑!Q1720)</f>
        <v/>
      </c>
      <c r="K1720" s="109" t="str">
        <f>IF(编辑!S1720="","",编辑!S1720)</f>
        <v/>
      </c>
      <c r="L1720" s="109" t="str">
        <f>IF(编辑!T1720="","",编辑!T1720)</f>
        <v/>
      </c>
      <c r="M1720" s="109" t="str">
        <f>IF(编辑!U1720="","",编辑!U1720)</f>
        <v/>
      </c>
      <c r="N1720" s="109" t="str">
        <f>IF(编辑!V1720="","",编辑!V1720)</f>
        <v/>
      </c>
      <c r="O1720" s="109" t="str">
        <f>IF(编辑!X1720="","",编辑!X1720)</f>
        <v/>
      </c>
      <c r="P1720" s="109" t="str">
        <f>IF(编辑!Y1720="","",编辑!Y1720)</f>
        <v/>
      </c>
      <c r="Q1720" s="109" t="str">
        <f>IF(编辑!Z1720="","",编辑!Z1720)</f>
        <v/>
      </c>
      <c r="R1720" s="109" t="str">
        <f>IF(编辑!AA1720="","",编辑!AA1720)</f>
        <v/>
      </c>
      <c r="S1720" s="109" t="str">
        <f>IF(编辑!AC1720="","",编辑!AC1720)</f>
        <v/>
      </c>
      <c r="T1720" s="109" t="str">
        <f>IF(编辑!AD1720="","",编辑!AD1720)</f>
        <v/>
      </c>
      <c r="U1720" s="109" t="str">
        <f>IF(编辑!AE1720="","",编辑!AE1720)</f>
        <v/>
      </c>
      <c r="V1720" s="109" t="str">
        <f>IF(编辑!AF1720="","",编辑!AF1720)</f>
        <v/>
      </c>
      <c r="W1720" s="109" t="str">
        <f>IF(编辑!AH1720="","",编辑!AH1720)</f>
        <v/>
      </c>
      <c r="X1720" s="109" t="str">
        <f>IF(编辑!AI1720="","",编辑!AI1720)</f>
        <v/>
      </c>
      <c r="Y1720" s="109" t="str">
        <f>IF(编辑!AJ1720="","",编辑!AJ1720)</f>
        <v/>
      </c>
      <c r="Z1720" s="109" t="str">
        <f>IF(编辑!AK1720="","",编辑!AK1720)</f>
        <v/>
      </c>
      <c r="AA1720" s="109" t="str">
        <f>IF(编辑!AM1720="","",编辑!AM1720)</f>
        <v/>
      </c>
      <c r="AB1720" s="109" t="str">
        <f>IF(编辑!AN1720="","",编辑!AN1720)</f>
        <v/>
      </c>
      <c r="AC1720" s="111" t="str">
        <f>IF(编辑!AO1720="","",编辑!AO1720)</f>
        <v/>
      </c>
    </row>
    <row r="1721" spans="1:29">
      <c r="A1721" s="109">
        <f>IF(编辑!A1721="","",编辑!A1721)</f>
        <v>131043</v>
      </c>
      <c r="B1721" s="109" t="str">
        <f>IF(编辑!B1721="","",编辑!B1721)</f>
        <v>攻城</v>
      </c>
      <c r="C1721" s="109">
        <f>IF(编辑!I1721="","",编辑!I1721)</f>
        <v>340</v>
      </c>
      <c r="D1721" s="109">
        <f>IF(编辑!J1721="","",编辑!J1721)</f>
        <v>20</v>
      </c>
      <c r="E1721" s="109" t="str">
        <f>IF(编辑!K1721="","",编辑!K1721)</f>
        <v/>
      </c>
      <c r="F1721" s="109">
        <f>IF(编辑!L1721="","",编辑!L1721)</f>
        <v>102065</v>
      </c>
      <c r="G1721" s="109">
        <f>IF(编辑!N1721="","",编辑!N1721)</f>
        <v>1</v>
      </c>
      <c r="H1721" s="109">
        <f>IF(编辑!O1721="","",编辑!O1721)</f>
        <v>1</v>
      </c>
      <c r="I1721" s="109">
        <f>IF(编辑!P1721="","",编辑!P1721)</f>
        <v>2000</v>
      </c>
      <c r="J1721" s="109" t="str">
        <f>IF(编辑!Q1721="","",编辑!Q1721)</f>
        <v/>
      </c>
      <c r="K1721" s="109" t="str">
        <f>IF(编辑!S1721="","",编辑!S1721)</f>
        <v/>
      </c>
      <c r="L1721" s="109" t="str">
        <f>IF(编辑!T1721="","",编辑!T1721)</f>
        <v/>
      </c>
      <c r="M1721" s="109" t="str">
        <f>IF(编辑!U1721="","",编辑!U1721)</f>
        <v/>
      </c>
      <c r="N1721" s="109" t="str">
        <f>IF(编辑!V1721="","",编辑!V1721)</f>
        <v/>
      </c>
      <c r="O1721" s="109" t="str">
        <f>IF(编辑!X1721="","",编辑!X1721)</f>
        <v/>
      </c>
      <c r="P1721" s="109" t="str">
        <f>IF(编辑!Y1721="","",编辑!Y1721)</f>
        <v/>
      </c>
      <c r="Q1721" s="109" t="str">
        <f>IF(编辑!Z1721="","",编辑!Z1721)</f>
        <v/>
      </c>
      <c r="R1721" s="109" t="str">
        <f>IF(编辑!AA1721="","",编辑!AA1721)</f>
        <v/>
      </c>
      <c r="S1721" s="109" t="str">
        <f>IF(编辑!AC1721="","",编辑!AC1721)</f>
        <v/>
      </c>
      <c r="T1721" s="109" t="str">
        <f>IF(编辑!AD1721="","",编辑!AD1721)</f>
        <v/>
      </c>
      <c r="U1721" s="109" t="str">
        <f>IF(编辑!AE1721="","",编辑!AE1721)</f>
        <v/>
      </c>
      <c r="V1721" s="109" t="str">
        <f>IF(编辑!AF1721="","",编辑!AF1721)</f>
        <v/>
      </c>
      <c r="W1721" s="109" t="str">
        <f>IF(编辑!AH1721="","",编辑!AH1721)</f>
        <v/>
      </c>
      <c r="X1721" s="109" t="str">
        <f>IF(编辑!AI1721="","",编辑!AI1721)</f>
        <v/>
      </c>
      <c r="Y1721" s="109" t="str">
        <f>IF(编辑!AJ1721="","",编辑!AJ1721)</f>
        <v/>
      </c>
      <c r="Z1721" s="109" t="str">
        <f>IF(编辑!AK1721="","",编辑!AK1721)</f>
        <v/>
      </c>
      <c r="AA1721" s="109" t="str">
        <f>IF(编辑!AM1721="","",编辑!AM1721)</f>
        <v/>
      </c>
      <c r="AB1721" s="109" t="str">
        <f>IF(编辑!AN1721="","",编辑!AN1721)</f>
        <v/>
      </c>
      <c r="AC1721" s="111" t="str">
        <f>IF(编辑!AO1721="","",编辑!AO1721)</f>
        <v/>
      </c>
    </row>
    <row r="1722" spans="1:29">
      <c r="A1722" s="109">
        <f>IF(编辑!A1722="","",编辑!A1722)</f>
        <v>131044</v>
      </c>
      <c r="B1722" s="109" t="str">
        <f>IF(编辑!B1722="","",编辑!B1722)</f>
        <v>攻城</v>
      </c>
      <c r="C1722" s="109">
        <f>IF(编辑!I1722="","",编辑!I1722)</f>
        <v>340</v>
      </c>
      <c r="D1722" s="109">
        <f>IF(编辑!J1722="","",编辑!J1722)</f>
        <v>20</v>
      </c>
      <c r="E1722" s="109" t="str">
        <f>IF(编辑!K1722="","",编辑!K1722)</f>
        <v/>
      </c>
      <c r="F1722" s="109">
        <f>IF(编辑!L1722="","",编辑!L1722)</f>
        <v>102065</v>
      </c>
      <c r="G1722" s="109">
        <f>IF(编辑!N1722="","",编辑!N1722)</f>
        <v>1</v>
      </c>
      <c r="H1722" s="109">
        <f>IF(编辑!O1722="","",编辑!O1722)</f>
        <v>1</v>
      </c>
      <c r="I1722" s="109">
        <f>IF(编辑!P1722="","",编辑!P1722)</f>
        <v>2000</v>
      </c>
      <c r="J1722" s="109" t="str">
        <f>IF(编辑!Q1722="","",编辑!Q1722)</f>
        <v/>
      </c>
      <c r="K1722" s="109" t="str">
        <f>IF(编辑!S1722="","",编辑!S1722)</f>
        <v/>
      </c>
      <c r="L1722" s="109" t="str">
        <f>IF(编辑!T1722="","",编辑!T1722)</f>
        <v/>
      </c>
      <c r="M1722" s="109" t="str">
        <f>IF(编辑!U1722="","",编辑!U1722)</f>
        <v/>
      </c>
      <c r="N1722" s="109" t="str">
        <f>IF(编辑!V1722="","",编辑!V1722)</f>
        <v/>
      </c>
      <c r="O1722" s="109" t="str">
        <f>IF(编辑!X1722="","",编辑!X1722)</f>
        <v/>
      </c>
      <c r="P1722" s="109" t="str">
        <f>IF(编辑!Y1722="","",编辑!Y1722)</f>
        <v/>
      </c>
      <c r="Q1722" s="109" t="str">
        <f>IF(编辑!Z1722="","",编辑!Z1722)</f>
        <v/>
      </c>
      <c r="R1722" s="109" t="str">
        <f>IF(编辑!AA1722="","",编辑!AA1722)</f>
        <v/>
      </c>
      <c r="S1722" s="109" t="str">
        <f>IF(编辑!AC1722="","",编辑!AC1722)</f>
        <v/>
      </c>
      <c r="T1722" s="109" t="str">
        <f>IF(编辑!AD1722="","",编辑!AD1722)</f>
        <v/>
      </c>
      <c r="U1722" s="109" t="str">
        <f>IF(编辑!AE1722="","",编辑!AE1722)</f>
        <v/>
      </c>
      <c r="V1722" s="109" t="str">
        <f>IF(编辑!AF1722="","",编辑!AF1722)</f>
        <v/>
      </c>
      <c r="W1722" s="109" t="str">
        <f>IF(编辑!AH1722="","",编辑!AH1722)</f>
        <v/>
      </c>
      <c r="X1722" s="109" t="str">
        <f>IF(编辑!AI1722="","",编辑!AI1722)</f>
        <v/>
      </c>
      <c r="Y1722" s="109" t="str">
        <f>IF(编辑!AJ1722="","",编辑!AJ1722)</f>
        <v/>
      </c>
      <c r="Z1722" s="109" t="str">
        <f>IF(编辑!AK1722="","",编辑!AK1722)</f>
        <v/>
      </c>
      <c r="AA1722" s="109" t="str">
        <f>IF(编辑!AM1722="","",编辑!AM1722)</f>
        <v/>
      </c>
      <c r="AB1722" s="109" t="str">
        <f>IF(编辑!AN1722="","",编辑!AN1722)</f>
        <v/>
      </c>
      <c r="AC1722" s="111" t="str">
        <f>IF(编辑!AO1722="","",编辑!AO1722)</f>
        <v/>
      </c>
    </row>
    <row r="1723" spans="1:29">
      <c r="A1723" s="109">
        <f>IF(编辑!A1723="","",编辑!A1723)</f>
        <v>131045</v>
      </c>
      <c r="B1723" s="109" t="str">
        <f>IF(编辑!B1723="","",编辑!B1723)</f>
        <v>攻城</v>
      </c>
      <c r="C1723" s="109">
        <f>IF(编辑!I1723="","",编辑!I1723)</f>
        <v>340</v>
      </c>
      <c r="D1723" s="109">
        <f>IF(编辑!J1723="","",编辑!J1723)</f>
        <v>20</v>
      </c>
      <c r="E1723" s="109" t="str">
        <f>IF(编辑!K1723="","",编辑!K1723)</f>
        <v/>
      </c>
      <c r="F1723" s="109">
        <f>IF(编辑!L1723="","",编辑!L1723)</f>
        <v>102065</v>
      </c>
      <c r="G1723" s="109">
        <f>IF(编辑!N1723="","",编辑!N1723)</f>
        <v>1</v>
      </c>
      <c r="H1723" s="109">
        <f>IF(编辑!O1723="","",编辑!O1723)</f>
        <v>1</v>
      </c>
      <c r="I1723" s="109">
        <f>IF(编辑!P1723="","",编辑!P1723)</f>
        <v>2000</v>
      </c>
      <c r="J1723" s="109" t="str">
        <f>IF(编辑!Q1723="","",编辑!Q1723)</f>
        <v/>
      </c>
      <c r="K1723" s="109" t="str">
        <f>IF(编辑!S1723="","",编辑!S1723)</f>
        <v/>
      </c>
      <c r="L1723" s="109" t="str">
        <f>IF(编辑!T1723="","",编辑!T1723)</f>
        <v/>
      </c>
      <c r="M1723" s="109" t="str">
        <f>IF(编辑!U1723="","",编辑!U1723)</f>
        <v/>
      </c>
      <c r="N1723" s="109" t="str">
        <f>IF(编辑!V1723="","",编辑!V1723)</f>
        <v/>
      </c>
      <c r="O1723" s="109" t="str">
        <f>IF(编辑!X1723="","",编辑!X1723)</f>
        <v/>
      </c>
      <c r="P1723" s="109" t="str">
        <f>IF(编辑!Y1723="","",编辑!Y1723)</f>
        <v/>
      </c>
      <c r="Q1723" s="109" t="str">
        <f>IF(编辑!Z1723="","",编辑!Z1723)</f>
        <v/>
      </c>
      <c r="R1723" s="109" t="str">
        <f>IF(编辑!AA1723="","",编辑!AA1723)</f>
        <v/>
      </c>
      <c r="S1723" s="109" t="str">
        <f>IF(编辑!AC1723="","",编辑!AC1723)</f>
        <v/>
      </c>
      <c r="T1723" s="109" t="str">
        <f>IF(编辑!AD1723="","",编辑!AD1723)</f>
        <v/>
      </c>
      <c r="U1723" s="109" t="str">
        <f>IF(编辑!AE1723="","",编辑!AE1723)</f>
        <v/>
      </c>
      <c r="V1723" s="109" t="str">
        <f>IF(编辑!AF1723="","",编辑!AF1723)</f>
        <v/>
      </c>
      <c r="W1723" s="109" t="str">
        <f>IF(编辑!AH1723="","",编辑!AH1723)</f>
        <v/>
      </c>
      <c r="X1723" s="109" t="str">
        <f>IF(编辑!AI1723="","",编辑!AI1723)</f>
        <v/>
      </c>
      <c r="Y1723" s="109" t="str">
        <f>IF(编辑!AJ1723="","",编辑!AJ1723)</f>
        <v/>
      </c>
      <c r="Z1723" s="109" t="str">
        <f>IF(编辑!AK1723="","",编辑!AK1723)</f>
        <v/>
      </c>
      <c r="AA1723" s="109" t="str">
        <f>IF(编辑!AM1723="","",编辑!AM1723)</f>
        <v/>
      </c>
      <c r="AB1723" s="109" t="str">
        <f>IF(编辑!AN1723="","",编辑!AN1723)</f>
        <v/>
      </c>
      <c r="AC1723" s="111" t="str">
        <f>IF(编辑!AO1723="","",编辑!AO1723)</f>
        <v/>
      </c>
    </row>
    <row r="1724" spans="1:29">
      <c r="A1724" s="109">
        <f>IF(编辑!A1724="","",编辑!A1724)</f>
        <v>131046</v>
      </c>
      <c r="B1724" s="109" t="str">
        <f>IF(编辑!B1724="","",编辑!B1724)</f>
        <v>攻城</v>
      </c>
      <c r="C1724" s="109">
        <f>IF(编辑!I1724="","",编辑!I1724)</f>
        <v>340</v>
      </c>
      <c r="D1724" s="109">
        <f>IF(编辑!J1724="","",编辑!J1724)</f>
        <v>20</v>
      </c>
      <c r="E1724" s="109" t="str">
        <f>IF(编辑!K1724="","",编辑!K1724)</f>
        <v/>
      </c>
      <c r="F1724" s="109">
        <f>IF(编辑!L1724="","",编辑!L1724)</f>
        <v>102065</v>
      </c>
      <c r="G1724" s="109">
        <f>IF(编辑!N1724="","",编辑!N1724)</f>
        <v>1</v>
      </c>
      <c r="H1724" s="109">
        <f>IF(编辑!O1724="","",编辑!O1724)</f>
        <v>1</v>
      </c>
      <c r="I1724" s="109">
        <f>IF(编辑!P1724="","",编辑!P1724)</f>
        <v>2000</v>
      </c>
      <c r="J1724" s="109" t="str">
        <f>IF(编辑!Q1724="","",编辑!Q1724)</f>
        <v/>
      </c>
      <c r="K1724" s="109" t="str">
        <f>IF(编辑!S1724="","",编辑!S1724)</f>
        <v/>
      </c>
      <c r="L1724" s="109" t="str">
        <f>IF(编辑!T1724="","",编辑!T1724)</f>
        <v/>
      </c>
      <c r="M1724" s="109" t="str">
        <f>IF(编辑!U1724="","",编辑!U1724)</f>
        <v/>
      </c>
      <c r="N1724" s="109" t="str">
        <f>IF(编辑!V1724="","",编辑!V1724)</f>
        <v/>
      </c>
      <c r="O1724" s="109" t="str">
        <f>IF(编辑!X1724="","",编辑!X1724)</f>
        <v/>
      </c>
      <c r="P1724" s="109" t="str">
        <f>IF(编辑!Y1724="","",编辑!Y1724)</f>
        <v/>
      </c>
      <c r="Q1724" s="109" t="str">
        <f>IF(编辑!Z1724="","",编辑!Z1724)</f>
        <v/>
      </c>
      <c r="R1724" s="109" t="str">
        <f>IF(编辑!AA1724="","",编辑!AA1724)</f>
        <v/>
      </c>
      <c r="S1724" s="109" t="str">
        <f>IF(编辑!AC1724="","",编辑!AC1724)</f>
        <v/>
      </c>
      <c r="T1724" s="109" t="str">
        <f>IF(编辑!AD1724="","",编辑!AD1724)</f>
        <v/>
      </c>
      <c r="U1724" s="109" t="str">
        <f>IF(编辑!AE1724="","",编辑!AE1724)</f>
        <v/>
      </c>
      <c r="V1724" s="109" t="str">
        <f>IF(编辑!AF1724="","",编辑!AF1724)</f>
        <v/>
      </c>
      <c r="W1724" s="109" t="str">
        <f>IF(编辑!AH1724="","",编辑!AH1724)</f>
        <v/>
      </c>
      <c r="X1724" s="109" t="str">
        <f>IF(编辑!AI1724="","",编辑!AI1724)</f>
        <v/>
      </c>
      <c r="Y1724" s="109" t="str">
        <f>IF(编辑!AJ1724="","",编辑!AJ1724)</f>
        <v/>
      </c>
      <c r="Z1724" s="109" t="str">
        <f>IF(编辑!AK1724="","",编辑!AK1724)</f>
        <v/>
      </c>
      <c r="AA1724" s="109" t="str">
        <f>IF(编辑!AM1724="","",编辑!AM1724)</f>
        <v/>
      </c>
      <c r="AB1724" s="109" t="str">
        <f>IF(编辑!AN1724="","",编辑!AN1724)</f>
        <v/>
      </c>
      <c r="AC1724" s="111" t="str">
        <f>IF(编辑!AO1724="","",编辑!AO1724)</f>
        <v/>
      </c>
    </row>
    <row r="1725" spans="1:29">
      <c r="A1725" s="109">
        <f>IF(编辑!A1725="","",编辑!A1725)</f>
        <v>131047</v>
      </c>
      <c r="B1725" s="109" t="str">
        <f>IF(编辑!B1725="","",编辑!B1725)</f>
        <v>攻城</v>
      </c>
      <c r="C1725" s="109">
        <f>IF(编辑!I1725="","",编辑!I1725)</f>
        <v>480</v>
      </c>
      <c r="D1725" s="109">
        <f>IF(编辑!J1725="","",编辑!J1725)</f>
        <v>21</v>
      </c>
      <c r="E1725" s="109" t="str">
        <f>IF(编辑!K1725="","",编辑!K1725)</f>
        <v/>
      </c>
      <c r="F1725" s="109">
        <f>IF(编辑!L1725="","",编辑!L1725)</f>
        <v>102065</v>
      </c>
      <c r="G1725" s="109">
        <f>IF(编辑!N1725="","",编辑!N1725)</f>
        <v>1</v>
      </c>
      <c r="H1725" s="109">
        <f>IF(编辑!O1725="","",编辑!O1725)</f>
        <v>1</v>
      </c>
      <c r="I1725" s="109">
        <f>IF(编辑!P1725="","",编辑!P1725)</f>
        <v>2000</v>
      </c>
      <c r="J1725" s="109" t="str">
        <f>IF(编辑!Q1725="","",编辑!Q1725)</f>
        <v/>
      </c>
      <c r="K1725" s="109" t="str">
        <f>IF(编辑!S1725="","",编辑!S1725)</f>
        <v/>
      </c>
      <c r="L1725" s="109" t="str">
        <f>IF(编辑!T1725="","",编辑!T1725)</f>
        <v/>
      </c>
      <c r="M1725" s="109" t="str">
        <f>IF(编辑!U1725="","",编辑!U1725)</f>
        <v/>
      </c>
      <c r="N1725" s="109" t="str">
        <f>IF(编辑!V1725="","",编辑!V1725)</f>
        <v/>
      </c>
      <c r="O1725" s="109" t="str">
        <f>IF(编辑!X1725="","",编辑!X1725)</f>
        <v/>
      </c>
      <c r="P1725" s="109" t="str">
        <f>IF(编辑!Y1725="","",编辑!Y1725)</f>
        <v/>
      </c>
      <c r="Q1725" s="109" t="str">
        <f>IF(编辑!Z1725="","",编辑!Z1725)</f>
        <v/>
      </c>
      <c r="R1725" s="109" t="str">
        <f>IF(编辑!AA1725="","",编辑!AA1725)</f>
        <v/>
      </c>
      <c r="S1725" s="109" t="str">
        <f>IF(编辑!AC1725="","",编辑!AC1725)</f>
        <v/>
      </c>
      <c r="T1725" s="109" t="str">
        <f>IF(编辑!AD1725="","",编辑!AD1725)</f>
        <v/>
      </c>
      <c r="U1725" s="109" t="str">
        <f>IF(编辑!AE1725="","",编辑!AE1725)</f>
        <v/>
      </c>
      <c r="V1725" s="109" t="str">
        <f>IF(编辑!AF1725="","",编辑!AF1725)</f>
        <v/>
      </c>
      <c r="W1725" s="109" t="str">
        <f>IF(编辑!AH1725="","",编辑!AH1725)</f>
        <v/>
      </c>
      <c r="X1725" s="109" t="str">
        <f>IF(编辑!AI1725="","",编辑!AI1725)</f>
        <v/>
      </c>
      <c r="Y1725" s="109" t="str">
        <f>IF(编辑!AJ1725="","",编辑!AJ1725)</f>
        <v/>
      </c>
      <c r="Z1725" s="109" t="str">
        <f>IF(编辑!AK1725="","",编辑!AK1725)</f>
        <v/>
      </c>
      <c r="AA1725" s="109" t="str">
        <f>IF(编辑!AM1725="","",编辑!AM1725)</f>
        <v/>
      </c>
      <c r="AB1725" s="109" t="str">
        <f>IF(编辑!AN1725="","",编辑!AN1725)</f>
        <v/>
      </c>
      <c r="AC1725" s="111" t="str">
        <f>IF(编辑!AO1725="","",编辑!AO1725)</f>
        <v/>
      </c>
    </row>
    <row r="1726" spans="1:29">
      <c r="A1726" s="109">
        <f>IF(编辑!A1726="","",编辑!A1726)</f>
        <v>131048</v>
      </c>
      <c r="B1726" s="109" t="str">
        <f>IF(编辑!B1726="","",编辑!B1726)</f>
        <v>攻城</v>
      </c>
      <c r="C1726" s="109">
        <f>IF(编辑!I1726="","",编辑!I1726)</f>
        <v>480</v>
      </c>
      <c r="D1726" s="109">
        <f>IF(编辑!J1726="","",编辑!J1726)</f>
        <v>21</v>
      </c>
      <c r="E1726" s="109" t="str">
        <f>IF(编辑!K1726="","",编辑!K1726)</f>
        <v/>
      </c>
      <c r="F1726" s="109">
        <f>IF(编辑!L1726="","",编辑!L1726)</f>
        <v>102065</v>
      </c>
      <c r="G1726" s="109">
        <f>IF(编辑!N1726="","",编辑!N1726)</f>
        <v>1</v>
      </c>
      <c r="H1726" s="109">
        <f>IF(编辑!O1726="","",编辑!O1726)</f>
        <v>1</v>
      </c>
      <c r="I1726" s="109">
        <f>IF(编辑!P1726="","",编辑!P1726)</f>
        <v>2000</v>
      </c>
      <c r="J1726" s="109" t="str">
        <f>IF(编辑!Q1726="","",编辑!Q1726)</f>
        <v/>
      </c>
      <c r="K1726" s="109" t="str">
        <f>IF(编辑!S1726="","",编辑!S1726)</f>
        <v/>
      </c>
      <c r="L1726" s="109" t="str">
        <f>IF(编辑!T1726="","",编辑!T1726)</f>
        <v/>
      </c>
      <c r="M1726" s="109" t="str">
        <f>IF(编辑!U1726="","",编辑!U1726)</f>
        <v/>
      </c>
      <c r="N1726" s="109" t="str">
        <f>IF(编辑!V1726="","",编辑!V1726)</f>
        <v/>
      </c>
      <c r="O1726" s="109" t="str">
        <f>IF(编辑!X1726="","",编辑!X1726)</f>
        <v/>
      </c>
      <c r="P1726" s="109" t="str">
        <f>IF(编辑!Y1726="","",编辑!Y1726)</f>
        <v/>
      </c>
      <c r="Q1726" s="109" t="str">
        <f>IF(编辑!Z1726="","",编辑!Z1726)</f>
        <v/>
      </c>
      <c r="R1726" s="109" t="str">
        <f>IF(编辑!AA1726="","",编辑!AA1726)</f>
        <v/>
      </c>
      <c r="S1726" s="109" t="str">
        <f>IF(编辑!AC1726="","",编辑!AC1726)</f>
        <v/>
      </c>
      <c r="T1726" s="109" t="str">
        <f>IF(编辑!AD1726="","",编辑!AD1726)</f>
        <v/>
      </c>
      <c r="U1726" s="109" t="str">
        <f>IF(编辑!AE1726="","",编辑!AE1726)</f>
        <v/>
      </c>
      <c r="V1726" s="109" t="str">
        <f>IF(编辑!AF1726="","",编辑!AF1726)</f>
        <v/>
      </c>
      <c r="W1726" s="109" t="str">
        <f>IF(编辑!AH1726="","",编辑!AH1726)</f>
        <v/>
      </c>
      <c r="X1726" s="109" t="str">
        <f>IF(编辑!AI1726="","",编辑!AI1726)</f>
        <v/>
      </c>
      <c r="Y1726" s="109" t="str">
        <f>IF(编辑!AJ1726="","",编辑!AJ1726)</f>
        <v/>
      </c>
      <c r="Z1726" s="109" t="str">
        <f>IF(编辑!AK1726="","",编辑!AK1726)</f>
        <v/>
      </c>
      <c r="AA1726" s="109" t="str">
        <f>IF(编辑!AM1726="","",编辑!AM1726)</f>
        <v/>
      </c>
      <c r="AB1726" s="109" t="str">
        <f>IF(编辑!AN1726="","",编辑!AN1726)</f>
        <v/>
      </c>
      <c r="AC1726" s="111" t="str">
        <f>IF(编辑!AO1726="","",编辑!AO1726)</f>
        <v/>
      </c>
    </row>
    <row r="1727" spans="1:29">
      <c r="A1727" s="109">
        <f>IF(编辑!A1727="","",编辑!A1727)</f>
        <v>131049</v>
      </c>
      <c r="B1727" s="109" t="str">
        <f>IF(编辑!B1727="","",编辑!B1727)</f>
        <v>攻城</v>
      </c>
      <c r="C1727" s="109">
        <f>IF(编辑!I1727="","",编辑!I1727)</f>
        <v>480</v>
      </c>
      <c r="D1727" s="109">
        <f>IF(编辑!J1727="","",编辑!J1727)</f>
        <v>21</v>
      </c>
      <c r="E1727" s="109" t="str">
        <f>IF(编辑!K1727="","",编辑!K1727)</f>
        <v/>
      </c>
      <c r="F1727" s="109">
        <f>IF(编辑!L1727="","",编辑!L1727)</f>
        <v>102065</v>
      </c>
      <c r="G1727" s="109">
        <f>IF(编辑!N1727="","",编辑!N1727)</f>
        <v>1</v>
      </c>
      <c r="H1727" s="109">
        <f>IF(编辑!O1727="","",编辑!O1727)</f>
        <v>1</v>
      </c>
      <c r="I1727" s="109">
        <f>IF(编辑!P1727="","",编辑!P1727)</f>
        <v>2000</v>
      </c>
      <c r="J1727" s="109" t="str">
        <f>IF(编辑!Q1727="","",编辑!Q1727)</f>
        <v/>
      </c>
      <c r="K1727" s="109" t="str">
        <f>IF(编辑!S1727="","",编辑!S1727)</f>
        <v/>
      </c>
      <c r="L1727" s="109" t="str">
        <f>IF(编辑!T1727="","",编辑!T1727)</f>
        <v/>
      </c>
      <c r="M1727" s="109" t="str">
        <f>IF(编辑!U1727="","",编辑!U1727)</f>
        <v/>
      </c>
      <c r="N1727" s="109" t="str">
        <f>IF(编辑!V1727="","",编辑!V1727)</f>
        <v/>
      </c>
      <c r="O1727" s="109" t="str">
        <f>IF(编辑!X1727="","",编辑!X1727)</f>
        <v/>
      </c>
      <c r="P1727" s="109" t="str">
        <f>IF(编辑!Y1727="","",编辑!Y1727)</f>
        <v/>
      </c>
      <c r="Q1727" s="109" t="str">
        <f>IF(编辑!Z1727="","",编辑!Z1727)</f>
        <v/>
      </c>
      <c r="R1727" s="109" t="str">
        <f>IF(编辑!AA1727="","",编辑!AA1727)</f>
        <v/>
      </c>
      <c r="S1727" s="109" t="str">
        <f>IF(编辑!AC1727="","",编辑!AC1727)</f>
        <v/>
      </c>
      <c r="T1727" s="109" t="str">
        <f>IF(编辑!AD1727="","",编辑!AD1727)</f>
        <v/>
      </c>
      <c r="U1727" s="109" t="str">
        <f>IF(编辑!AE1727="","",编辑!AE1727)</f>
        <v/>
      </c>
      <c r="V1727" s="109" t="str">
        <f>IF(编辑!AF1727="","",编辑!AF1727)</f>
        <v/>
      </c>
      <c r="W1727" s="109" t="str">
        <f>IF(编辑!AH1727="","",编辑!AH1727)</f>
        <v/>
      </c>
      <c r="X1727" s="109" t="str">
        <f>IF(编辑!AI1727="","",编辑!AI1727)</f>
        <v/>
      </c>
      <c r="Y1727" s="109" t="str">
        <f>IF(编辑!AJ1727="","",编辑!AJ1727)</f>
        <v/>
      </c>
      <c r="Z1727" s="109" t="str">
        <f>IF(编辑!AK1727="","",编辑!AK1727)</f>
        <v/>
      </c>
      <c r="AA1727" s="109" t="str">
        <f>IF(编辑!AM1727="","",编辑!AM1727)</f>
        <v/>
      </c>
      <c r="AB1727" s="109" t="str">
        <f>IF(编辑!AN1727="","",编辑!AN1727)</f>
        <v/>
      </c>
      <c r="AC1727" s="111" t="str">
        <f>IF(编辑!AO1727="","",编辑!AO1727)</f>
        <v/>
      </c>
    </row>
    <row r="1728" spans="1:29">
      <c r="A1728" s="109">
        <f>IF(编辑!A1728="","",编辑!A1728)</f>
        <v>131050</v>
      </c>
      <c r="B1728" s="109" t="str">
        <f>IF(编辑!B1728="","",编辑!B1728)</f>
        <v>攻城</v>
      </c>
      <c r="C1728" s="109">
        <f>IF(编辑!I1728="","",编辑!I1728)</f>
        <v>480</v>
      </c>
      <c r="D1728" s="109">
        <f>IF(编辑!J1728="","",编辑!J1728)</f>
        <v>21</v>
      </c>
      <c r="E1728" s="109" t="str">
        <f>IF(编辑!K1728="","",编辑!K1728)</f>
        <v/>
      </c>
      <c r="F1728" s="109">
        <f>IF(编辑!L1728="","",编辑!L1728)</f>
        <v>102065</v>
      </c>
      <c r="G1728" s="109">
        <f>IF(编辑!N1728="","",编辑!N1728)</f>
        <v>1</v>
      </c>
      <c r="H1728" s="109">
        <f>IF(编辑!O1728="","",编辑!O1728)</f>
        <v>1</v>
      </c>
      <c r="I1728" s="109">
        <f>IF(编辑!P1728="","",编辑!P1728)</f>
        <v>2000</v>
      </c>
      <c r="J1728" s="109" t="str">
        <f>IF(编辑!Q1728="","",编辑!Q1728)</f>
        <v/>
      </c>
      <c r="K1728" s="109" t="str">
        <f>IF(编辑!S1728="","",编辑!S1728)</f>
        <v/>
      </c>
      <c r="L1728" s="109" t="str">
        <f>IF(编辑!T1728="","",编辑!T1728)</f>
        <v/>
      </c>
      <c r="M1728" s="109" t="str">
        <f>IF(编辑!U1728="","",编辑!U1728)</f>
        <v/>
      </c>
      <c r="N1728" s="109" t="str">
        <f>IF(编辑!V1728="","",编辑!V1728)</f>
        <v/>
      </c>
      <c r="O1728" s="109" t="str">
        <f>IF(编辑!X1728="","",编辑!X1728)</f>
        <v/>
      </c>
      <c r="P1728" s="109" t="str">
        <f>IF(编辑!Y1728="","",编辑!Y1728)</f>
        <v/>
      </c>
      <c r="Q1728" s="109" t="str">
        <f>IF(编辑!Z1728="","",编辑!Z1728)</f>
        <v/>
      </c>
      <c r="R1728" s="109" t="str">
        <f>IF(编辑!AA1728="","",编辑!AA1728)</f>
        <v/>
      </c>
      <c r="S1728" s="109" t="str">
        <f>IF(编辑!AC1728="","",编辑!AC1728)</f>
        <v/>
      </c>
      <c r="T1728" s="109" t="str">
        <f>IF(编辑!AD1728="","",编辑!AD1728)</f>
        <v/>
      </c>
      <c r="U1728" s="109" t="str">
        <f>IF(编辑!AE1728="","",编辑!AE1728)</f>
        <v/>
      </c>
      <c r="V1728" s="109" t="str">
        <f>IF(编辑!AF1728="","",编辑!AF1728)</f>
        <v/>
      </c>
      <c r="W1728" s="109" t="str">
        <f>IF(编辑!AH1728="","",编辑!AH1728)</f>
        <v/>
      </c>
      <c r="X1728" s="109" t="str">
        <f>IF(编辑!AI1728="","",编辑!AI1728)</f>
        <v/>
      </c>
      <c r="Y1728" s="109" t="str">
        <f>IF(编辑!AJ1728="","",编辑!AJ1728)</f>
        <v/>
      </c>
      <c r="Z1728" s="109" t="str">
        <f>IF(编辑!AK1728="","",编辑!AK1728)</f>
        <v/>
      </c>
      <c r="AA1728" s="109" t="str">
        <f>IF(编辑!AM1728="","",编辑!AM1728)</f>
        <v/>
      </c>
      <c r="AB1728" s="109" t="str">
        <f>IF(编辑!AN1728="","",编辑!AN1728)</f>
        <v/>
      </c>
      <c r="AC1728" s="111" t="str">
        <f>IF(编辑!AO1728="","",编辑!AO1728)</f>
        <v/>
      </c>
    </row>
    <row r="1729" spans="1:29">
      <c r="A1729" s="109">
        <f>IF(编辑!A1729="","",编辑!A1729)</f>
        <v>131051</v>
      </c>
      <c r="B1729" s="109" t="str">
        <f>IF(编辑!B1729="","",编辑!B1729)</f>
        <v>攻城</v>
      </c>
      <c r="C1729" s="109">
        <f>IF(编辑!I1729="","",编辑!I1729)</f>
        <v>480</v>
      </c>
      <c r="D1729" s="109">
        <f>IF(编辑!J1729="","",编辑!J1729)</f>
        <v>21</v>
      </c>
      <c r="E1729" s="109" t="str">
        <f>IF(编辑!K1729="","",编辑!K1729)</f>
        <v/>
      </c>
      <c r="F1729" s="109">
        <f>IF(编辑!L1729="","",编辑!L1729)</f>
        <v>102065</v>
      </c>
      <c r="G1729" s="109">
        <f>IF(编辑!N1729="","",编辑!N1729)</f>
        <v>1</v>
      </c>
      <c r="H1729" s="109">
        <f>IF(编辑!O1729="","",编辑!O1729)</f>
        <v>1</v>
      </c>
      <c r="I1729" s="109">
        <f>IF(编辑!P1729="","",编辑!P1729)</f>
        <v>2000</v>
      </c>
      <c r="J1729" s="109" t="str">
        <f>IF(编辑!Q1729="","",编辑!Q1729)</f>
        <v/>
      </c>
      <c r="K1729" s="109" t="str">
        <f>IF(编辑!S1729="","",编辑!S1729)</f>
        <v/>
      </c>
      <c r="L1729" s="109" t="str">
        <f>IF(编辑!T1729="","",编辑!T1729)</f>
        <v/>
      </c>
      <c r="M1729" s="109" t="str">
        <f>IF(编辑!U1729="","",编辑!U1729)</f>
        <v/>
      </c>
      <c r="N1729" s="109" t="str">
        <f>IF(编辑!V1729="","",编辑!V1729)</f>
        <v/>
      </c>
      <c r="O1729" s="109" t="str">
        <f>IF(编辑!X1729="","",编辑!X1729)</f>
        <v/>
      </c>
      <c r="P1729" s="109" t="str">
        <f>IF(编辑!Y1729="","",编辑!Y1729)</f>
        <v/>
      </c>
      <c r="Q1729" s="109" t="str">
        <f>IF(编辑!Z1729="","",编辑!Z1729)</f>
        <v/>
      </c>
      <c r="R1729" s="109" t="str">
        <f>IF(编辑!AA1729="","",编辑!AA1729)</f>
        <v/>
      </c>
      <c r="S1729" s="109" t="str">
        <f>IF(编辑!AC1729="","",编辑!AC1729)</f>
        <v/>
      </c>
      <c r="T1729" s="109" t="str">
        <f>IF(编辑!AD1729="","",编辑!AD1729)</f>
        <v/>
      </c>
      <c r="U1729" s="109" t="str">
        <f>IF(编辑!AE1729="","",编辑!AE1729)</f>
        <v/>
      </c>
      <c r="V1729" s="109" t="str">
        <f>IF(编辑!AF1729="","",编辑!AF1729)</f>
        <v/>
      </c>
      <c r="W1729" s="109" t="str">
        <f>IF(编辑!AH1729="","",编辑!AH1729)</f>
        <v/>
      </c>
      <c r="X1729" s="109" t="str">
        <f>IF(编辑!AI1729="","",编辑!AI1729)</f>
        <v/>
      </c>
      <c r="Y1729" s="109" t="str">
        <f>IF(编辑!AJ1729="","",编辑!AJ1729)</f>
        <v/>
      </c>
      <c r="Z1729" s="109" t="str">
        <f>IF(编辑!AK1729="","",编辑!AK1729)</f>
        <v/>
      </c>
      <c r="AA1729" s="109" t="str">
        <f>IF(编辑!AM1729="","",编辑!AM1729)</f>
        <v/>
      </c>
      <c r="AB1729" s="109" t="str">
        <f>IF(编辑!AN1729="","",编辑!AN1729)</f>
        <v/>
      </c>
      <c r="AC1729" s="111" t="str">
        <f>IF(编辑!AO1729="","",编辑!AO1729)</f>
        <v/>
      </c>
    </row>
    <row r="1730" spans="1:29">
      <c r="A1730" s="109">
        <f>IF(编辑!A1730="","",编辑!A1730)</f>
        <v>131052</v>
      </c>
      <c r="B1730" s="109" t="str">
        <f>IF(编辑!B1730="","",编辑!B1730)</f>
        <v>攻城</v>
      </c>
      <c r="C1730" s="109">
        <f>IF(编辑!I1730="","",编辑!I1730)</f>
        <v>480</v>
      </c>
      <c r="D1730" s="109">
        <f>IF(编辑!J1730="","",编辑!J1730)</f>
        <v>21</v>
      </c>
      <c r="E1730" s="109" t="str">
        <f>IF(编辑!K1730="","",编辑!K1730)</f>
        <v/>
      </c>
      <c r="F1730" s="109">
        <f>IF(编辑!L1730="","",编辑!L1730)</f>
        <v>102065</v>
      </c>
      <c r="G1730" s="109">
        <f>IF(编辑!N1730="","",编辑!N1730)</f>
        <v>1</v>
      </c>
      <c r="H1730" s="109">
        <f>IF(编辑!O1730="","",编辑!O1730)</f>
        <v>1</v>
      </c>
      <c r="I1730" s="109">
        <f>IF(编辑!P1730="","",编辑!P1730)</f>
        <v>2000</v>
      </c>
      <c r="J1730" s="109" t="str">
        <f>IF(编辑!Q1730="","",编辑!Q1730)</f>
        <v/>
      </c>
      <c r="K1730" s="109" t="str">
        <f>IF(编辑!S1730="","",编辑!S1730)</f>
        <v/>
      </c>
      <c r="L1730" s="109" t="str">
        <f>IF(编辑!T1730="","",编辑!T1730)</f>
        <v/>
      </c>
      <c r="M1730" s="109" t="str">
        <f>IF(编辑!U1730="","",编辑!U1730)</f>
        <v/>
      </c>
      <c r="N1730" s="109" t="str">
        <f>IF(编辑!V1730="","",编辑!V1730)</f>
        <v/>
      </c>
      <c r="O1730" s="109" t="str">
        <f>IF(编辑!X1730="","",编辑!X1730)</f>
        <v/>
      </c>
      <c r="P1730" s="109" t="str">
        <f>IF(编辑!Y1730="","",编辑!Y1730)</f>
        <v/>
      </c>
      <c r="Q1730" s="109" t="str">
        <f>IF(编辑!Z1730="","",编辑!Z1730)</f>
        <v/>
      </c>
      <c r="R1730" s="109" t="str">
        <f>IF(编辑!AA1730="","",编辑!AA1730)</f>
        <v/>
      </c>
      <c r="S1730" s="109" t="str">
        <f>IF(编辑!AC1730="","",编辑!AC1730)</f>
        <v/>
      </c>
      <c r="T1730" s="109" t="str">
        <f>IF(编辑!AD1730="","",编辑!AD1730)</f>
        <v/>
      </c>
      <c r="U1730" s="109" t="str">
        <f>IF(编辑!AE1730="","",编辑!AE1730)</f>
        <v/>
      </c>
      <c r="V1730" s="109" t="str">
        <f>IF(编辑!AF1730="","",编辑!AF1730)</f>
        <v/>
      </c>
      <c r="W1730" s="109" t="str">
        <f>IF(编辑!AH1730="","",编辑!AH1730)</f>
        <v/>
      </c>
      <c r="X1730" s="109" t="str">
        <f>IF(编辑!AI1730="","",编辑!AI1730)</f>
        <v/>
      </c>
      <c r="Y1730" s="109" t="str">
        <f>IF(编辑!AJ1730="","",编辑!AJ1730)</f>
        <v/>
      </c>
      <c r="Z1730" s="109" t="str">
        <f>IF(编辑!AK1730="","",编辑!AK1730)</f>
        <v/>
      </c>
      <c r="AA1730" s="109" t="str">
        <f>IF(编辑!AM1730="","",编辑!AM1730)</f>
        <v/>
      </c>
      <c r="AB1730" s="109" t="str">
        <f>IF(编辑!AN1730="","",编辑!AN1730)</f>
        <v/>
      </c>
      <c r="AC1730" s="111" t="str">
        <f>IF(编辑!AO1730="","",编辑!AO1730)</f>
        <v/>
      </c>
    </row>
    <row r="1731" spans="1:29">
      <c r="A1731" s="109">
        <f>IF(编辑!A1731="","",编辑!A1731)</f>
        <v>131053</v>
      </c>
      <c r="B1731" s="109" t="str">
        <f>IF(编辑!B1731="","",编辑!B1731)</f>
        <v>攻城</v>
      </c>
      <c r="C1731" s="109">
        <f>IF(编辑!I1731="","",编辑!I1731)</f>
        <v>480</v>
      </c>
      <c r="D1731" s="109">
        <f>IF(编辑!J1731="","",编辑!J1731)</f>
        <v>21</v>
      </c>
      <c r="E1731" s="109" t="str">
        <f>IF(编辑!K1731="","",编辑!K1731)</f>
        <v/>
      </c>
      <c r="F1731" s="109">
        <f>IF(编辑!L1731="","",编辑!L1731)</f>
        <v>102065</v>
      </c>
      <c r="G1731" s="109">
        <f>IF(编辑!N1731="","",编辑!N1731)</f>
        <v>1</v>
      </c>
      <c r="H1731" s="109">
        <f>IF(编辑!O1731="","",编辑!O1731)</f>
        <v>1</v>
      </c>
      <c r="I1731" s="109">
        <f>IF(编辑!P1731="","",编辑!P1731)</f>
        <v>2000</v>
      </c>
      <c r="J1731" s="109" t="str">
        <f>IF(编辑!Q1731="","",编辑!Q1731)</f>
        <v/>
      </c>
      <c r="K1731" s="109" t="str">
        <f>IF(编辑!S1731="","",编辑!S1731)</f>
        <v/>
      </c>
      <c r="L1731" s="109" t="str">
        <f>IF(编辑!T1731="","",编辑!T1731)</f>
        <v/>
      </c>
      <c r="M1731" s="109" t="str">
        <f>IF(编辑!U1731="","",编辑!U1731)</f>
        <v/>
      </c>
      <c r="N1731" s="109" t="str">
        <f>IF(编辑!V1731="","",编辑!V1731)</f>
        <v/>
      </c>
      <c r="O1731" s="109" t="str">
        <f>IF(编辑!X1731="","",编辑!X1731)</f>
        <v/>
      </c>
      <c r="P1731" s="109" t="str">
        <f>IF(编辑!Y1731="","",编辑!Y1731)</f>
        <v/>
      </c>
      <c r="Q1731" s="109" t="str">
        <f>IF(编辑!Z1731="","",编辑!Z1731)</f>
        <v/>
      </c>
      <c r="R1731" s="109" t="str">
        <f>IF(编辑!AA1731="","",编辑!AA1731)</f>
        <v/>
      </c>
      <c r="S1731" s="109" t="str">
        <f>IF(编辑!AC1731="","",编辑!AC1731)</f>
        <v/>
      </c>
      <c r="T1731" s="109" t="str">
        <f>IF(编辑!AD1731="","",编辑!AD1731)</f>
        <v/>
      </c>
      <c r="U1731" s="109" t="str">
        <f>IF(编辑!AE1731="","",编辑!AE1731)</f>
        <v/>
      </c>
      <c r="V1731" s="109" t="str">
        <f>IF(编辑!AF1731="","",编辑!AF1731)</f>
        <v/>
      </c>
      <c r="W1731" s="109" t="str">
        <f>IF(编辑!AH1731="","",编辑!AH1731)</f>
        <v/>
      </c>
      <c r="X1731" s="109" t="str">
        <f>IF(编辑!AI1731="","",编辑!AI1731)</f>
        <v/>
      </c>
      <c r="Y1731" s="109" t="str">
        <f>IF(编辑!AJ1731="","",编辑!AJ1731)</f>
        <v/>
      </c>
      <c r="Z1731" s="109" t="str">
        <f>IF(编辑!AK1731="","",编辑!AK1731)</f>
        <v/>
      </c>
      <c r="AA1731" s="109" t="str">
        <f>IF(编辑!AM1731="","",编辑!AM1731)</f>
        <v/>
      </c>
      <c r="AB1731" s="109" t="str">
        <f>IF(编辑!AN1731="","",编辑!AN1731)</f>
        <v/>
      </c>
      <c r="AC1731" s="111" t="str">
        <f>IF(编辑!AO1731="","",编辑!AO1731)</f>
        <v/>
      </c>
    </row>
    <row r="1732" spans="1:29">
      <c r="A1732" s="109">
        <f>IF(编辑!A1732="","",编辑!A1732)</f>
        <v>131054</v>
      </c>
      <c r="B1732" s="109" t="str">
        <f>IF(编辑!B1732="","",编辑!B1732)</f>
        <v>攻城</v>
      </c>
      <c r="C1732" s="109">
        <f>IF(编辑!I1732="","",编辑!I1732)</f>
        <v>480</v>
      </c>
      <c r="D1732" s="109">
        <f>IF(编辑!J1732="","",编辑!J1732)</f>
        <v>21</v>
      </c>
      <c r="E1732" s="109" t="str">
        <f>IF(编辑!K1732="","",编辑!K1732)</f>
        <v/>
      </c>
      <c r="F1732" s="109">
        <f>IF(编辑!L1732="","",编辑!L1732)</f>
        <v>102065</v>
      </c>
      <c r="G1732" s="109">
        <f>IF(编辑!N1732="","",编辑!N1732)</f>
        <v>1</v>
      </c>
      <c r="H1732" s="109">
        <f>IF(编辑!O1732="","",编辑!O1732)</f>
        <v>1</v>
      </c>
      <c r="I1732" s="109">
        <f>IF(编辑!P1732="","",编辑!P1732)</f>
        <v>2000</v>
      </c>
      <c r="J1732" s="109" t="str">
        <f>IF(编辑!Q1732="","",编辑!Q1732)</f>
        <v/>
      </c>
      <c r="K1732" s="109" t="str">
        <f>IF(编辑!S1732="","",编辑!S1732)</f>
        <v/>
      </c>
      <c r="L1732" s="109" t="str">
        <f>IF(编辑!T1732="","",编辑!T1732)</f>
        <v/>
      </c>
      <c r="M1732" s="109" t="str">
        <f>IF(编辑!U1732="","",编辑!U1732)</f>
        <v/>
      </c>
      <c r="N1732" s="109" t="str">
        <f>IF(编辑!V1732="","",编辑!V1732)</f>
        <v/>
      </c>
      <c r="O1732" s="109" t="str">
        <f>IF(编辑!X1732="","",编辑!X1732)</f>
        <v/>
      </c>
      <c r="P1732" s="109" t="str">
        <f>IF(编辑!Y1732="","",编辑!Y1732)</f>
        <v/>
      </c>
      <c r="Q1732" s="109" t="str">
        <f>IF(编辑!Z1732="","",编辑!Z1732)</f>
        <v/>
      </c>
      <c r="R1732" s="109" t="str">
        <f>IF(编辑!AA1732="","",编辑!AA1732)</f>
        <v/>
      </c>
      <c r="S1732" s="109" t="str">
        <f>IF(编辑!AC1732="","",编辑!AC1732)</f>
        <v/>
      </c>
      <c r="T1732" s="109" t="str">
        <f>IF(编辑!AD1732="","",编辑!AD1732)</f>
        <v/>
      </c>
      <c r="U1732" s="109" t="str">
        <f>IF(编辑!AE1732="","",编辑!AE1732)</f>
        <v/>
      </c>
      <c r="V1732" s="109" t="str">
        <f>IF(编辑!AF1732="","",编辑!AF1732)</f>
        <v/>
      </c>
      <c r="W1732" s="109" t="str">
        <f>IF(编辑!AH1732="","",编辑!AH1732)</f>
        <v/>
      </c>
      <c r="X1732" s="109" t="str">
        <f>IF(编辑!AI1732="","",编辑!AI1732)</f>
        <v/>
      </c>
      <c r="Y1732" s="109" t="str">
        <f>IF(编辑!AJ1732="","",编辑!AJ1732)</f>
        <v/>
      </c>
      <c r="Z1732" s="109" t="str">
        <f>IF(编辑!AK1732="","",编辑!AK1732)</f>
        <v/>
      </c>
      <c r="AA1732" s="109" t="str">
        <f>IF(编辑!AM1732="","",编辑!AM1732)</f>
        <v/>
      </c>
      <c r="AB1732" s="109" t="str">
        <f>IF(编辑!AN1732="","",编辑!AN1732)</f>
        <v/>
      </c>
      <c r="AC1732" s="111" t="str">
        <f>IF(编辑!AO1732="","",编辑!AO1732)</f>
        <v/>
      </c>
    </row>
    <row r="1733" spans="1:29">
      <c r="A1733" s="109">
        <f>IF(编辑!A1733="","",编辑!A1733)</f>
        <v>131055</v>
      </c>
      <c r="B1733" s="109" t="str">
        <f>IF(编辑!B1733="","",编辑!B1733)</f>
        <v>攻城</v>
      </c>
      <c r="C1733" s="109">
        <f>IF(编辑!I1733="","",编辑!I1733)</f>
        <v>480</v>
      </c>
      <c r="D1733" s="109">
        <f>IF(编辑!J1733="","",编辑!J1733)</f>
        <v>21</v>
      </c>
      <c r="E1733" s="109" t="str">
        <f>IF(编辑!K1733="","",编辑!K1733)</f>
        <v/>
      </c>
      <c r="F1733" s="109">
        <f>IF(编辑!L1733="","",编辑!L1733)</f>
        <v>102065</v>
      </c>
      <c r="G1733" s="109">
        <f>IF(编辑!N1733="","",编辑!N1733)</f>
        <v>1</v>
      </c>
      <c r="H1733" s="109">
        <f>IF(编辑!O1733="","",编辑!O1733)</f>
        <v>1</v>
      </c>
      <c r="I1733" s="109">
        <f>IF(编辑!P1733="","",编辑!P1733)</f>
        <v>2000</v>
      </c>
      <c r="J1733" s="109" t="str">
        <f>IF(编辑!Q1733="","",编辑!Q1733)</f>
        <v/>
      </c>
      <c r="K1733" s="109" t="str">
        <f>IF(编辑!S1733="","",编辑!S1733)</f>
        <v/>
      </c>
      <c r="L1733" s="109" t="str">
        <f>IF(编辑!T1733="","",编辑!T1733)</f>
        <v/>
      </c>
      <c r="M1733" s="109" t="str">
        <f>IF(编辑!U1733="","",编辑!U1733)</f>
        <v/>
      </c>
      <c r="N1733" s="109" t="str">
        <f>IF(编辑!V1733="","",编辑!V1733)</f>
        <v/>
      </c>
      <c r="O1733" s="109" t="str">
        <f>IF(编辑!X1733="","",编辑!X1733)</f>
        <v/>
      </c>
      <c r="P1733" s="109" t="str">
        <f>IF(编辑!Y1733="","",编辑!Y1733)</f>
        <v/>
      </c>
      <c r="Q1733" s="109" t="str">
        <f>IF(编辑!Z1733="","",编辑!Z1733)</f>
        <v/>
      </c>
      <c r="R1733" s="109" t="str">
        <f>IF(编辑!AA1733="","",编辑!AA1733)</f>
        <v/>
      </c>
      <c r="S1733" s="109" t="str">
        <f>IF(编辑!AC1733="","",编辑!AC1733)</f>
        <v/>
      </c>
      <c r="T1733" s="109" t="str">
        <f>IF(编辑!AD1733="","",编辑!AD1733)</f>
        <v/>
      </c>
      <c r="U1733" s="109" t="str">
        <f>IF(编辑!AE1733="","",编辑!AE1733)</f>
        <v/>
      </c>
      <c r="V1733" s="109" t="str">
        <f>IF(编辑!AF1733="","",编辑!AF1733)</f>
        <v/>
      </c>
      <c r="W1733" s="109" t="str">
        <f>IF(编辑!AH1733="","",编辑!AH1733)</f>
        <v/>
      </c>
      <c r="X1733" s="109" t="str">
        <f>IF(编辑!AI1733="","",编辑!AI1733)</f>
        <v/>
      </c>
      <c r="Y1733" s="109" t="str">
        <f>IF(编辑!AJ1733="","",编辑!AJ1733)</f>
        <v/>
      </c>
      <c r="Z1733" s="109" t="str">
        <f>IF(编辑!AK1733="","",编辑!AK1733)</f>
        <v/>
      </c>
      <c r="AA1733" s="109" t="str">
        <f>IF(编辑!AM1733="","",编辑!AM1733)</f>
        <v/>
      </c>
      <c r="AB1733" s="109" t="str">
        <f>IF(编辑!AN1733="","",编辑!AN1733)</f>
        <v/>
      </c>
      <c r="AC1733" s="111" t="str">
        <f>IF(编辑!AO1733="","",编辑!AO1733)</f>
        <v/>
      </c>
    </row>
    <row r="1734" spans="1:29">
      <c r="A1734" s="109">
        <f>IF(编辑!A1734="","",编辑!A1734)</f>
        <v>131056</v>
      </c>
      <c r="B1734" s="109" t="str">
        <f>IF(编辑!B1734="","",编辑!B1734)</f>
        <v>攻城</v>
      </c>
      <c r="C1734" s="109">
        <f>IF(编辑!I1734="","",编辑!I1734)</f>
        <v>480</v>
      </c>
      <c r="D1734" s="109">
        <f>IF(编辑!J1734="","",编辑!J1734)</f>
        <v>21</v>
      </c>
      <c r="E1734" s="109" t="str">
        <f>IF(编辑!K1734="","",编辑!K1734)</f>
        <v/>
      </c>
      <c r="F1734" s="109">
        <f>IF(编辑!L1734="","",编辑!L1734)</f>
        <v>102065</v>
      </c>
      <c r="G1734" s="109">
        <f>IF(编辑!N1734="","",编辑!N1734)</f>
        <v>1</v>
      </c>
      <c r="H1734" s="109">
        <f>IF(编辑!O1734="","",编辑!O1734)</f>
        <v>1</v>
      </c>
      <c r="I1734" s="109">
        <f>IF(编辑!P1734="","",编辑!P1734)</f>
        <v>2000</v>
      </c>
      <c r="J1734" s="109" t="str">
        <f>IF(编辑!Q1734="","",编辑!Q1734)</f>
        <v/>
      </c>
      <c r="K1734" s="109" t="str">
        <f>IF(编辑!S1734="","",编辑!S1734)</f>
        <v/>
      </c>
      <c r="L1734" s="109" t="str">
        <f>IF(编辑!T1734="","",编辑!T1734)</f>
        <v/>
      </c>
      <c r="M1734" s="109" t="str">
        <f>IF(编辑!U1734="","",编辑!U1734)</f>
        <v/>
      </c>
      <c r="N1734" s="109" t="str">
        <f>IF(编辑!V1734="","",编辑!V1734)</f>
        <v/>
      </c>
      <c r="O1734" s="109" t="str">
        <f>IF(编辑!X1734="","",编辑!X1734)</f>
        <v/>
      </c>
      <c r="P1734" s="109" t="str">
        <f>IF(编辑!Y1734="","",编辑!Y1734)</f>
        <v/>
      </c>
      <c r="Q1734" s="109" t="str">
        <f>IF(编辑!Z1734="","",编辑!Z1734)</f>
        <v/>
      </c>
      <c r="R1734" s="109" t="str">
        <f>IF(编辑!AA1734="","",编辑!AA1734)</f>
        <v/>
      </c>
      <c r="S1734" s="109" t="str">
        <f>IF(编辑!AC1734="","",编辑!AC1734)</f>
        <v/>
      </c>
      <c r="T1734" s="109" t="str">
        <f>IF(编辑!AD1734="","",编辑!AD1734)</f>
        <v/>
      </c>
      <c r="U1734" s="109" t="str">
        <f>IF(编辑!AE1734="","",编辑!AE1734)</f>
        <v/>
      </c>
      <c r="V1734" s="109" t="str">
        <f>IF(编辑!AF1734="","",编辑!AF1734)</f>
        <v/>
      </c>
      <c r="W1734" s="109" t="str">
        <f>IF(编辑!AH1734="","",编辑!AH1734)</f>
        <v/>
      </c>
      <c r="X1734" s="109" t="str">
        <f>IF(编辑!AI1734="","",编辑!AI1734)</f>
        <v/>
      </c>
      <c r="Y1734" s="109" t="str">
        <f>IF(编辑!AJ1734="","",编辑!AJ1734)</f>
        <v/>
      </c>
      <c r="Z1734" s="109" t="str">
        <f>IF(编辑!AK1734="","",编辑!AK1734)</f>
        <v/>
      </c>
      <c r="AA1734" s="109" t="str">
        <f>IF(编辑!AM1734="","",编辑!AM1734)</f>
        <v/>
      </c>
      <c r="AB1734" s="109" t="str">
        <f>IF(编辑!AN1734="","",编辑!AN1734)</f>
        <v/>
      </c>
      <c r="AC1734" s="111" t="str">
        <f>IF(编辑!AO1734="","",编辑!AO1734)</f>
        <v/>
      </c>
    </row>
    <row r="1735" spans="1:29">
      <c r="A1735" s="109">
        <f>IF(编辑!A1735="","",编辑!A1735)</f>
        <v>131057</v>
      </c>
      <c r="B1735" s="109" t="str">
        <f>IF(编辑!B1735="","",编辑!B1735)</f>
        <v>攻城</v>
      </c>
      <c r="C1735" s="109">
        <f>IF(编辑!I1735="","",编辑!I1735)</f>
        <v>480</v>
      </c>
      <c r="D1735" s="109">
        <f>IF(编辑!J1735="","",编辑!J1735)</f>
        <v>21</v>
      </c>
      <c r="E1735" s="109" t="str">
        <f>IF(编辑!K1735="","",编辑!K1735)</f>
        <v/>
      </c>
      <c r="F1735" s="109">
        <f>IF(编辑!L1735="","",编辑!L1735)</f>
        <v>102065</v>
      </c>
      <c r="G1735" s="109">
        <f>IF(编辑!N1735="","",编辑!N1735)</f>
        <v>1</v>
      </c>
      <c r="H1735" s="109">
        <f>IF(编辑!O1735="","",编辑!O1735)</f>
        <v>1</v>
      </c>
      <c r="I1735" s="109">
        <f>IF(编辑!P1735="","",编辑!P1735)</f>
        <v>2000</v>
      </c>
      <c r="J1735" s="109" t="str">
        <f>IF(编辑!Q1735="","",编辑!Q1735)</f>
        <v/>
      </c>
      <c r="K1735" s="109" t="str">
        <f>IF(编辑!S1735="","",编辑!S1735)</f>
        <v/>
      </c>
      <c r="L1735" s="109" t="str">
        <f>IF(编辑!T1735="","",编辑!T1735)</f>
        <v/>
      </c>
      <c r="M1735" s="109" t="str">
        <f>IF(编辑!U1735="","",编辑!U1735)</f>
        <v/>
      </c>
      <c r="N1735" s="109" t="str">
        <f>IF(编辑!V1735="","",编辑!V1735)</f>
        <v/>
      </c>
      <c r="O1735" s="109" t="str">
        <f>IF(编辑!X1735="","",编辑!X1735)</f>
        <v/>
      </c>
      <c r="P1735" s="109" t="str">
        <f>IF(编辑!Y1735="","",编辑!Y1735)</f>
        <v/>
      </c>
      <c r="Q1735" s="109" t="str">
        <f>IF(编辑!Z1735="","",编辑!Z1735)</f>
        <v/>
      </c>
      <c r="R1735" s="109" t="str">
        <f>IF(编辑!AA1735="","",编辑!AA1735)</f>
        <v/>
      </c>
      <c r="S1735" s="109" t="str">
        <f>IF(编辑!AC1735="","",编辑!AC1735)</f>
        <v/>
      </c>
      <c r="T1735" s="109" t="str">
        <f>IF(编辑!AD1735="","",编辑!AD1735)</f>
        <v/>
      </c>
      <c r="U1735" s="109" t="str">
        <f>IF(编辑!AE1735="","",编辑!AE1735)</f>
        <v/>
      </c>
      <c r="V1735" s="109" t="str">
        <f>IF(编辑!AF1735="","",编辑!AF1735)</f>
        <v/>
      </c>
      <c r="W1735" s="109" t="str">
        <f>IF(编辑!AH1735="","",编辑!AH1735)</f>
        <v/>
      </c>
      <c r="X1735" s="109" t="str">
        <f>IF(编辑!AI1735="","",编辑!AI1735)</f>
        <v/>
      </c>
      <c r="Y1735" s="109" t="str">
        <f>IF(编辑!AJ1735="","",编辑!AJ1735)</f>
        <v/>
      </c>
      <c r="Z1735" s="109" t="str">
        <f>IF(编辑!AK1735="","",编辑!AK1735)</f>
        <v/>
      </c>
      <c r="AA1735" s="109" t="str">
        <f>IF(编辑!AM1735="","",编辑!AM1735)</f>
        <v/>
      </c>
      <c r="AB1735" s="109" t="str">
        <f>IF(编辑!AN1735="","",编辑!AN1735)</f>
        <v/>
      </c>
      <c r="AC1735" s="111" t="str">
        <f>IF(编辑!AO1735="","",编辑!AO1735)</f>
        <v/>
      </c>
    </row>
    <row r="1736" spans="1:29">
      <c r="A1736" s="109">
        <f>IF(编辑!A1736="","",编辑!A1736)</f>
        <v>131058</v>
      </c>
      <c r="B1736" s="109" t="str">
        <f>IF(编辑!B1736="","",编辑!B1736)</f>
        <v>攻城</v>
      </c>
      <c r="C1736" s="109">
        <f>IF(编辑!I1736="","",编辑!I1736)</f>
        <v>480</v>
      </c>
      <c r="D1736" s="109">
        <f>IF(编辑!J1736="","",编辑!J1736)</f>
        <v>21</v>
      </c>
      <c r="E1736" s="109" t="str">
        <f>IF(编辑!K1736="","",编辑!K1736)</f>
        <v/>
      </c>
      <c r="F1736" s="109">
        <f>IF(编辑!L1736="","",编辑!L1736)</f>
        <v>102065</v>
      </c>
      <c r="G1736" s="109">
        <f>IF(编辑!N1736="","",编辑!N1736)</f>
        <v>1</v>
      </c>
      <c r="H1736" s="109">
        <f>IF(编辑!O1736="","",编辑!O1736)</f>
        <v>1</v>
      </c>
      <c r="I1736" s="109">
        <f>IF(编辑!P1736="","",编辑!P1736)</f>
        <v>2000</v>
      </c>
      <c r="J1736" s="109" t="str">
        <f>IF(编辑!Q1736="","",编辑!Q1736)</f>
        <v/>
      </c>
      <c r="K1736" s="109" t="str">
        <f>IF(编辑!S1736="","",编辑!S1736)</f>
        <v/>
      </c>
      <c r="L1736" s="109" t="str">
        <f>IF(编辑!T1736="","",编辑!T1736)</f>
        <v/>
      </c>
      <c r="M1736" s="109" t="str">
        <f>IF(编辑!U1736="","",编辑!U1736)</f>
        <v/>
      </c>
      <c r="N1736" s="109" t="str">
        <f>IF(编辑!V1736="","",编辑!V1736)</f>
        <v/>
      </c>
      <c r="O1736" s="109" t="str">
        <f>IF(编辑!X1736="","",编辑!X1736)</f>
        <v/>
      </c>
      <c r="P1736" s="109" t="str">
        <f>IF(编辑!Y1736="","",编辑!Y1736)</f>
        <v/>
      </c>
      <c r="Q1736" s="109" t="str">
        <f>IF(编辑!Z1736="","",编辑!Z1736)</f>
        <v/>
      </c>
      <c r="R1736" s="109" t="str">
        <f>IF(编辑!AA1736="","",编辑!AA1736)</f>
        <v/>
      </c>
      <c r="S1736" s="109" t="str">
        <f>IF(编辑!AC1736="","",编辑!AC1736)</f>
        <v/>
      </c>
      <c r="T1736" s="109" t="str">
        <f>IF(编辑!AD1736="","",编辑!AD1736)</f>
        <v/>
      </c>
      <c r="U1736" s="109" t="str">
        <f>IF(编辑!AE1736="","",编辑!AE1736)</f>
        <v/>
      </c>
      <c r="V1736" s="109" t="str">
        <f>IF(编辑!AF1736="","",编辑!AF1736)</f>
        <v/>
      </c>
      <c r="W1736" s="109" t="str">
        <f>IF(编辑!AH1736="","",编辑!AH1736)</f>
        <v/>
      </c>
      <c r="X1736" s="109" t="str">
        <f>IF(编辑!AI1736="","",编辑!AI1736)</f>
        <v/>
      </c>
      <c r="Y1736" s="109" t="str">
        <f>IF(编辑!AJ1736="","",编辑!AJ1736)</f>
        <v/>
      </c>
      <c r="Z1736" s="109" t="str">
        <f>IF(编辑!AK1736="","",编辑!AK1736)</f>
        <v/>
      </c>
      <c r="AA1736" s="109" t="str">
        <f>IF(编辑!AM1736="","",编辑!AM1736)</f>
        <v/>
      </c>
      <c r="AB1736" s="109" t="str">
        <f>IF(编辑!AN1736="","",编辑!AN1736)</f>
        <v/>
      </c>
      <c r="AC1736" s="111" t="str">
        <f>IF(编辑!AO1736="","",编辑!AO1736)</f>
        <v/>
      </c>
    </row>
    <row r="1737" spans="1:29">
      <c r="A1737" s="109">
        <f>IF(编辑!A1737="","",编辑!A1737)</f>
        <v>131059</v>
      </c>
      <c r="B1737" s="109" t="str">
        <f>IF(编辑!B1737="","",编辑!B1737)</f>
        <v>攻城</v>
      </c>
      <c r="C1737" s="109">
        <f>IF(编辑!I1737="","",编辑!I1737)</f>
        <v>480</v>
      </c>
      <c r="D1737" s="109">
        <f>IF(编辑!J1737="","",编辑!J1737)</f>
        <v>21</v>
      </c>
      <c r="E1737" s="109" t="str">
        <f>IF(编辑!K1737="","",编辑!K1737)</f>
        <v/>
      </c>
      <c r="F1737" s="109">
        <f>IF(编辑!L1737="","",编辑!L1737)</f>
        <v>102065</v>
      </c>
      <c r="G1737" s="109">
        <f>IF(编辑!N1737="","",编辑!N1737)</f>
        <v>1</v>
      </c>
      <c r="H1737" s="109">
        <f>IF(编辑!O1737="","",编辑!O1737)</f>
        <v>1</v>
      </c>
      <c r="I1737" s="109">
        <f>IF(编辑!P1737="","",编辑!P1737)</f>
        <v>2000</v>
      </c>
      <c r="J1737" s="109" t="str">
        <f>IF(编辑!Q1737="","",编辑!Q1737)</f>
        <v/>
      </c>
      <c r="K1737" s="109" t="str">
        <f>IF(编辑!S1737="","",编辑!S1737)</f>
        <v/>
      </c>
      <c r="L1737" s="109" t="str">
        <f>IF(编辑!T1737="","",编辑!T1737)</f>
        <v/>
      </c>
      <c r="M1737" s="109" t="str">
        <f>IF(编辑!U1737="","",编辑!U1737)</f>
        <v/>
      </c>
      <c r="N1737" s="109" t="str">
        <f>IF(编辑!V1737="","",编辑!V1737)</f>
        <v/>
      </c>
      <c r="O1737" s="109" t="str">
        <f>IF(编辑!X1737="","",编辑!X1737)</f>
        <v/>
      </c>
      <c r="P1737" s="109" t="str">
        <f>IF(编辑!Y1737="","",编辑!Y1737)</f>
        <v/>
      </c>
      <c r="Q1737" s="109" t="str">
        <f>IF(编辑!Z1737="","",编辑!Z1737)</f>
        <v/>
      </c>
      <c r="R1737" s="109" t="str">
        <f>IF(编辑!AA1737="","",编辑!AA1737)</f>
        <v/>
      </c>
      <c r="S1737" s="109" t="str">
        <f>IF(编辑!AC1737="","",编辑!AC1737)</f>
        <v/>
      </c>
      <c r="T1737" s="109" t="str">
        <f>IF(编辑!AD1737="","",编辑!AD1737)</f>
        <v/>
      </c>
      <c r="U1737" s="109" t="str">
        <f>IF(编辑!AE1737="","",编辑!AE1737)</f>
        <v/>
      </c>
      <c r="V1737" s="109" t="str">
        <f>IF(编辑!AF1737="","",编辑!AF1737)</f>
        <v/>
      </c>
      <c r="W1737" s="109" t="str">
        <f>IF(编辑!AH1737="","",编辑!AH1737)</f>
        <v/>
      </c>
      <c r="X1737" s="109" t="str">
        <f>IF(编辑!AI1737="","",编辑!AI1737)</f>
        <v/>
      </c>
      <c r="Y1737" s="109" t="str">
        <f>IF(编辑!AJ1737="","",编辑!AJ1737)</f>
        <v/>
      </c>
      <c r="Z1737" s="109" t="str">
        <f>IF(编辑!AK1737="","",编辑!AK1737)</f>
        <v/>
      </c>
      <c r="AA1737" s="109" t="str">
        <f>IF(编辑!AM1737="","",编辑!AM1737)</f>
        <v/>
      </c>
      <c r="AB1737" s="109" t="str">
        <f>IF(编辑!AN1737="","",编辑!AN1737)</f>
        <v/>
      </c>
      <c r="AC1737" s="111" t="str">
        <f>IF(编辑!AO1737="","",编辑!AO1737)</f>
        <v/>
      </c>
    </row>
    <row r="1738" spans="1:29">
      <c r="A1738" s="109">
        <f>IF(编辑!A1738="","",编辑!A1738)</f>
        <v>131060</v>
      </c>
      <c r="B1738" s="109" t="str">
        <f>IF(编辑!B1738="","",编辑!B1738)</f>
        <v>攻城</v>
      </c>
      <c r="C1738" s="109">
        <f>IF(编辑!I1738="","",编辑!I1738)</f>
        <v>480</v>
      </c>
      <c r="D1738" s="109">
        <f>IF(编辑!J1738="","",编辑!J1738)</f>
        <v>21</v>
      </c>
      <c r="E1738" s="109" t="str">
        <f>IF(编辑!K1738="","",编辑!K1738)</f>
        <v/>
      </c>
      <c r="F1738" s="109">
        <f>IF(编辑!L1738="","",编辑!L1738)</f>
        <v>102065</v>
      </c>
      <c r="G1738" s="109">
        <f>IF(编辑!N1738="","",编辑!N1738)</f>
        <v>1</v>
      </c>
      <c r="H1738" s="109">
        <f>IF(编辑!O1738="","",编辑!O1738)</f>
        <v>1</v>
      </c>
      <c r="I1738" s="109">
        <f>IF(编辑!P1738="","",编辑!P1738)</f>
        <v>2000</v>
      </c>
      <c r="J1738" s="109" t="str">
        <f>IF(编辑!Q1738="","",编辑!Q1738)</f>
        <v/>
      </c>
      <c r="K1738" s="109" t="str">
        <f>IF(编辑!S1738="","",编辑!S1738)</f>
        <v/>
      </c>
      <c r="L1738" s="109" t="str">
        <f>IF(编辑!T1738="","",编辑!T1738)</f>
        <v/>
      </c>
      <c r="M1738" s="109" t="str">
        <f>IF(编辑!U1738="","",编辑!U1738)</f>
        <v/>
      </c>
      <c r="N1738" s="109" t="str">
        <f>IF(编辑!V1738="","",编辑!V1738)</f>
        <v/>
      </c>
      <c r="O1738" s="109" t="str">
        <f>IF(编辑!X1738="","",编辑!X1738)</f>
        <v/>
      </c>
      <c r="P1738" s="109" t="str">
        <f>IF(编辑!Y1738="","",编辑!Y1738)</f>
        <v/>
      </c>
      <c r="Q1738" s="109" t="str">
        <f>IF(编辑!Z1738="","",编辑!Z1738)</f>
        <v/>
      </c>
      <c r="R1738" s="109" t="str">
        <f>IF(编辑!AA1738="","",编辑!AA1738)</f>
        <v/>
      </c>
      <c r="S1738" s="109" t="str">
        <f>IF(编辑!AC1738="","",编辑!AC1738)</f>
        <v/>
      </c>
      <c r="T1738" s="109" t="str">
        <f>IF(编辑!AD1738="","",编辑!AD1738)</f>
        <v/>
      </c>
      <c r="U1738" s="109" t="str">
        <f>IF(编辑!AE1738="","",编辑!AE1738)</f>
        <v/>
      </c>
      <c r="V1738" s="109" t="str">
        <f>IF(编辑!AF1738="","",编辑!AF1738)</f>
        <v/>
      </c>
      <c r="W1738" s="109" t="str">
        <f>IF(编辑!AH1738="","",编辑!AH1738)</f>
        <v/>
      </c>
      <c r="X1738" s="109" t="str">
        <f>IF(编辑!AI1738="","",编辑!AI1738)</f>
        <v/>
      </c>
      <c r="Y1738" s="109" t="str">
        <f>IF(编辑!AJ1738="","",编辑!AJ1738)</f>
        <v/>
      </c>
      <c r="Z1738" s="109" t="str">
        <f>IF(编辑!AK1738="","",编辑!AK1738)</f>
        <v/>
      </c>
      <c r="AA1738" s="109" t="str">
        <f>IF(编辑!AM1738="","",编辑!AM1738)</f>
        <v/>
      </c>
      <c r="AB1738" s="109" t="str">
        <f>IF(编辑!AN1738="","",编辑!AN1738)</f>
        <v/>
      </c>
      <c r="AC1738" s="111" t="str">
        <f>IF(编辑!AO1738="","",编辑!AO1738)</f>
        <v/>
      </c>
    </row>
    <row r="1739" spans="1:29">
      <c r="A1739" s="109">
        <f>IF(编辑!A1739="","",编辑!A1739)</f>
        <v>131061</v>
      </c>
      <c r="B1739" s="109" t="str">
        <f>IF(编辑!B1739="","",编辑!B1739)</f>
        <v>攻城</v>
      </c>
      <c r="C1739" s="109">
        <f>IF(编辑!I1739="","",编辑!I1739)</f>
        <v>480</v>
      </c>
      <c r="D1739" s="109">
        <f>IF(编辑!J1739="","",编辑!J1739)</f>
        <v>21</v>
      </c>
      <c r="E1739" s="109" t="str">
        <f>IF(编辑!K1739="","",编辑!K1739)</f>
        <v/>
      </c>
      <c r="F1739" s="109">
        <f>IF(编辑!L1739="","",编辑!L1739)</f>
        <v>102065</v>
      </c>
      <c r="G1739" s="109">
        <f>IF(编辑!N1739="","",编辑!N1739)</f>
        <v>1</v>
      </c>
      <c r="H1739" s="109">
        <f>IF(编辑!O1739="","",编辑!O1739)</f>
        <v>1</v>
      </c>
      <c r="I1739" s="109">
        <f>IF(编辑!P1739="","",编辑!P1739)</f>
        <v>2000</v>
      </c>
      <c r="J1739" s="109" t="str">
        <f>IF(编辑!Q1739="","",编辑!Q1739)</f>
        <v/>
      </c>
      <c r="K1739" s="109" t="str">
        <f>IF(编辑!S1739="","",编辑!S1739)</f>
        <v/>
      </c>
      <c r="L1739" s="109" t="str">
        <f>IF(编辑!T1739="","",编辑!T1739)</f>
        <v/>
      </c>
      <c r="M1739" s="109" t="str">
        <f>IF(编辑!U1739="","",编辑!U1739)</f>
        <v/>
      </c>
      <c r="N1739" s="109" t="str">
        <f>IF(编辑!V1739="","",编辑!V1739)</f>
        <v/>
      </c>
      <c r="O1739" s="109" t="str">
        <f>IF(编辑!X1739="","",编辑!X1739)</f>
        <v/>
      </c>
      <c r="P1739" s="109" t="str">
        <f>IF(编辑!Y1739="","",编辑!Y1739)</f>
        <v/>
      </c>
      <c r="Q1739" s="109" t="str">
        <f>IF(编辑!Z1739="","",编辑!Z1739)</f>
        <v/>
      </c>
      <c r="R1739" s="109" t="str">
        <f>IF(编辑!AA1739="","",编辑!AA1739)</f>
        <v/>
      </c>
      <c r="S1739" s="109" t="str">
        <f>IF(编辑!AC1739="","",编辑!AC1739)</f>
        <v/>
      </c>
      <c r="T1739" s="109" t="str">
        <f>IF(编辑!AD1739="","",编辑!AD1739)</f>
        <v/>
      </c>
      <c r="U1739" s="109" t="str">
        <f>IF(编辑!AE1739="","",编辑!AE1739)</f>
        <v/>
      </c>
      <c r="V1739" s="109" t="str">
        <f>IF(编辑!AF1739="","",编辑!AF1739)</f>
        <v/>
      </c>
      <c r="W1739" s="109" t="str">
        <f>IF(编辑!AH1739="","",编辑!AH1739)</f>
        <v/>
      </c>
      <c r="X1739" s="109" t="str">
        <f>IF(编辑!AI1739="","",编辑!AI1739)</f>
        <v/>
      </c>
      <c r="Y1739" s="109" t="str">
        <f>IF(编辑!AJ1739="","",编辑!AJ1739)</f>
        <v/>
      </c>
      <c r="Z1739" s="109" t="str">
        <f>IF(编辑!AK1739="","",编辑!AK1739)</f>
        <v/>
      </c>
      <c r="AA1739" s="109" t="str">
        <f>IF(编辑!AM1739="","",编辑!AM1739)</f>
        <v/>
      </c>
      <c r="AB1739" s="109" t="str">
        <f>IF(编辑!AN1739="","",编辑!AN1739)</f>
        <v/>
      </c>
      <c r="AC1739" s="111" t="str">
        <f>IF(编辑!AO1739="","",编辑!AO1739)</f>
        <v/>
      </c>
    </row>
    <row r="1740" spans="1:29">
      <c r="A1740" s="109">
        <f>IF(编辑!A1740="","",编辑!A1740)</f>
        <v>131062</v>
      </c>
      <c r="B1740" s="109" t="str">
        <f>IF(编辑!B1740="","",编辑!B1740)</f>
        <v>攻城</v>
      </c>
      <c r="C1740" s="109">
        <f>IF(编辑!I1740="","",编辑!I1740)</f>
        <v>650</v>
      </c>
      <c r="D1740" s="109">
        <f>IF(编辑!J1740="","",编辑!J1740)</f>
        <v>21</v>
      </c>
      <c r="E1740" s="109" t="str">
        <f>IF(编辑!K1740="","",编辑!K1740)</f>
        <v/>
      </c>
      <c r="F1740" s="109">
        <f>IF(编辑!L1740="","",编辑!L1740)</f>
        <v>102065</v>
      </c>
      <c r="G1740" s="109">
        <f>IF(编辑!N1740="","",编辑!N1740)</f>
        <v>1</v>
      </c>
      <c r="H1740" s="109">
        <f>IF(编辑!O1740="","",编辑!O1740)</f>
        <v>1</v>
      </c>
      <c r="I1740" s="109">
        <f>IF(编辑!P1740="","",编辑!P1740)</f>
        <v>2000</v>
      </c>
      <c r="J1740" s="109" t="str">
        <f>IF(编辑!Q1740="","",编辑!Q1740)</f>
        <v/>
      </c>
      <c r="K1740" s="109" t="str">
        <f>IF(编辑!S1740="","",编辑!S1740)</f>
        <v/>
      </c>
      <c r="L1740" s="109" t="str">
        <f>IF(编辑!T1740="","",编辑!T1740)</f>
        <v/>
      </c>
      <c r="M1740" s="109" t="str">
        <f>IF(编辑!U1740="","",编辑!U1740)</f>
        <v/>
      </c>
      <c r="N1740" s="109" t="str">
        <f>IF(编辑!V1740="","",编辑!V1740)</f>
        <v/>
      </c>
      <c r="O1740" s="109" t="str">
        <f>IF(编辑!X1740="","",编辑!X1740)</f>
        <v/>
      </c>
      <c r="P1740" s="109" t="str">
        <f>IF(编辑!Y1740="","",编辑!Y1740)</f>
        <v/>
      </c>
      <c r="Q1740" s="109" t="str">
        <f>IF(编辑!Z1740="","",编辑!Z1740)</f>
        <v/>
      </c>
      <c r="R1740" s="109" t="str">
        <f>IF(编辑!AA1740="","",编辑!AA1740)</f>
        <v/>
      </c>
      <c r="S1740" s="109" t="str">
        <f>IF(编辑!AC1740="","",编辑!AC1740)</f>
        <v/>
      </c>
      <c r="T1740" s="109" t="str">
        <f>IF(编辑!AD1740="","",编辑!AD1740)</f>
        <v/>
      </c>
      <c r="U1740" s="109" t="str">
        <f>IF(编辑!AE1740="","",编辑!AE1740)</f>
        <v/>
      </c>
      <c r="V1740" s="109" t="str">
        <f>IF(编辑!AF1740="","",编辑!AF1740)</f>
        <v/>
      </c>
      <c r="W1740" s="109" t="str">
        <f>IF(编辑!AH1740="","",编辑!AH1740)</f>
        <v/>
      </c>
      <c r="X1740" s="109" t="str">
        <f>IF(编辑!AI1740="","",编辑!AI1740)</f>
        <v/>
      </c>
      <c r="Y1740" s="109" t="str">
        <f>IF(编辑!AJ1740="","",编辑!AJ1740)</f>
        <v/>
      </c>
      <c r="Z1740" s="109" t="str">
        <f>IF(编辑!AK1740="","",编辑!AK1740)</f>
        <v/>
      </c>
      <c r="AA1740" s="109" t="str">
        <f>IF(编辑!AM1740="","",编辑!AM1740)</f>
        <v/>
      </c>
      <c r="AB1740" s="109" t="str">
        <f>IF(编辑!AN1740="","",编辑!AN1740)</f>
        <v/>
      </c>
      <c r="AC1740" s="111" t="str">
        <f>IF(编辑!AO1740="","",编辑!AO1740)</f>
        <v/>
      </c>
    </row>
    <row r="1741" spans="1:29">
      <c r="A1741" s="109">
        <f>IF(编辑!A1741="","",编辑!A1741)</f>
        <v>131063</v>
      </c>
      <c r="B1741" s="109" t="str">
        <f>IF(编辑!B1741="","",编辑!B1741)</f>
        <v>攻城</v>
      </c>
      <c r="C1741" s="109">
        <f>IF(编辑!I1741="","",编辑!I1741)</f>
        <v>650</v>
      </c>
      <c r="D1741" s="109">
        <f>IF(编辑!J1741="","",编辑!J1741)</f>
        <v>21</v>
      </c>
      <c r="E1741" s="109" t="str">
        <f>IF(编辑!K1741="","",编辑!K1741)</f>
        <v/>
      </c>
      <c r="F1741" s="109">
        <f>IF(编辑!L1741="","",编辑!L1741)</f>
        <v>102065</v>
      </c>
      <c r="G1741" s="109">
        <f>IF(编辑!N1741="","",编辑!N1741)</f>
        <v>1</v>
      </c>
      <c r="H1741" s="109">
        <f>IF(编辑!O1741="","",编辑!O1741)</f>
        <v>1</v>
      </c>
      <c r="I1741" s="109">
        <f>IF(编辑!P1741="","",编辑!P1741)</f>
        <v>2000</v>
      </c>
      <c r="J1741" s="109" t="str">
        <f>IF(编辑!Q1741="","",编辑!Q1741)</f>
        <v/>
      </c>
      <c r="K1741" s="109" t="str">
        <f>IF(编辑!S1741="","",编辑!S1741)</f>
        <v/>
      </c>
      <c r="L1741" s="109" t="str">
        <f>IF(编辑!T1741="","",编辑!T1741)</f>
        <v/>
      </c>
      <c r="M1741" s="109" t="str">
        <f>IF(编辑!U1741="","",编辑!U1741)</f>
        <v/>
      </c>
      <c r="N1741" s="109" t="str">
        <f>IF(编辑!V1741="","",编辑!V1741)</f>
        <v/>
      </c>
      <c r="O1741" s="109" t="str">
        <f>IF(编辑!X1741="","",编辑!X1741)</f>
        <v/>
      </c>
      <c r="P1741" s="109" t="str">
        <f>IF(编辑!Y1741="","",编辑!Y1741)</f>
        <v/>
      </c>
      <c r="Q1741" s="109" t="str">
        <f>IF(编辑!Z1741="","",编辑!Z1741)</f>
        <v/>
      </c>
      <c r="R1741" s="109" t="str">
        <f>IF(编辑!AA1741="","",编辑!AA1741)</f>
        <v/>
      </c>
      <c r="S1741" s="109" t="str">
        <f>IF(编辑!AC1741="","",编辑!AC1741)</f>
        <v/>
      </c>
      <c r="T1741" s="109" t="str">
        <f>IF(编辑!AD1741="","",编辑!AD1741)</f>
        <v/>
      </c>
      <c r="U1741" s="109" t="str">
        <f>IF(编辑!AE1741="","",编辑!AE1741)</f>
        <v/>
      </c>
      <c r="V1741" s="109" t="str">
        <f>IF(编辑!AF1741="","",编辑!AF1741)</f>
        <v/>
      </c>
      <c r="W1741" s="109" t="str">
        <f>IF(编辑!AH1741="","",编辑!AH1741)</f>
        <v/>
      </c>
      <c r="X1741" s="109" t="str">
        <f>IF(编辑!AI1741="","",编辑!AI1741)</f>
        <v/>
      </c>
      <c r="Y1741" s="109" t="str">
        <f>IF(编辑!AJ1741="","",编辑!AJ1741)</f>
        <v/>
      </c>
      <c r="Z1741" s="109" t="str">
        <f>IF(编辑!AK1741="","",编辑!AK1741)</f>
        <v/>
      </c>
      <c r="AA1741" s="109" t="str">
        <f>IF(编辑!AM1741="","",编辑!AM1741)</f>
        <v/>
      </c>
      <c r="AB1741" s="109" t="str">
        <f>IF(编辑!AN1741="","",编辑!AN1741)</f>
        <v/>
      </c>
      <c r="AC1741" s="111" t="str">
        <f>IF(编辑!AO1741="","",编辑!AO1741)</f>
        <v/>
      </c>
    </row>
    <row r="1742" spans="1:29">
      <c r="A1742" s="109">
        <f>IF(编辑!A1742="","",编辑!A1742)</f>
        <v>131064</v>
      </c>
      <c r="B1742" s="109" t="str">
        <f>IF(编辑!B1742="","",编辑!B1742)</f>
        <v>攻城</v>
      </c>
      <c r="C1742" s="109">
        <f>IF(编辑!I1742="","",编辑!I1742)</f>
        <v>650</v>
      </c>
      <c r="D1742" s="109">
        <f>IF(编辑!J1742="","",编辑!J1742)</f>
        <v>21</v>
      </c>
      <c r="E1742" s="109" t="str">
        <f>IF(编辑!K1742="","",编辑!K1742)</f>
        <v/>
      </c>
      <c r="F1742" s="109">
        <f>IF(编辑!L1742="","",编辑!L1742)</f>
        <v>102065</v>
      </c>
      <c r="G1742" s="109">
        <f>IF(编辑!N1742="","",编辑!N1742)</f>
        <v>1</v>
      </c>
      <c r="H1742" s="109">
        <f>IF(编辑!O1742="","",编辑!O1742)</f>
        <v>1</v>
      </c>
      <c r="I1742" s="109">
        <f>IF(编辑!P1742="","",编辑!P1742)</f>
        <v>2000</v>
      </c>
      <c r="J1742" s="109" t="str">
        <f>IF(编辑!Q1742="","",编辑!Q1742)</f>
        <v/>
      </c>
      <c r="K1742" s="109" t="str">
        <f>IF(编辑!S1742="","",编辑!S1742)</f>
        <v/>
      </c>
      <c r="L1742" s="109" t="str">
        <f>IF(编辑!T1742="","",编辑!T1742)</f>
        <v/>
      </c>
      <c r="M1742" s="109" t="str">
        <f>IF(编辑!U1742="","",编辑!U1742)</f>
        <v/>
      </c>
      <c r="N1742" s="109" t="str">
        <f>IF(编辑!V1742="","",编辑!V1742)</f>
        <v/>
      </c>
      <c r="O1742" s="109" t="str">
        <f>IF(编辑!X1742="","",编辑!X1742)</f>
        <v/>
      </c>
      <c r="P1742" s="109" t="str">
        <f>IF(编辑!Y1742="","",编辑!Y1742)</f>
        <v/>
      </c>
      <c r="Q1742" s="109" t="str">
        <f>IF(编辑!Z1742="","",编辑!Z1742)</f>
        <v/>
      </c>
      <c r="R1742" s="109" t="str">
        <f>IF(编辑!AA1742="","",编辑!AA1742)</f>
        <v/>
      </c>
      <c r="S1742" s="109" t="str">
        <f>IF(编辑!AC1742="","",编辑!AC1742)</f>
        <v/>
      </c>
      <c r="T1742" s="109" t="str">
        <f>IF(编辑!AD1742="","",编辑!AD1742)</f>
        <v/>
      </c>
      <c r="U1742" s="109" t="str">
        <f>IF(编辑!AE1742="","",编辑!AE1742)</f>
        <v/>
      </c>
      <c r="V1742" s="109" t="str">
        <f>IF(编辑!AF1742="","",编辑!AF1742)</f>
        <v/>
      </c>
      <c r="W1742" s="109" t="str">
        <f>IF(编辑!AH1742="","",编辑!AH1742)</f>
        <v/>
      </c>
      <c r="X1742" s="109" t="str">
        <f>IF(编辑!AI1742="","",编辑!AI1742)</f>
        <v/>
      </c>
      <c r="Y1742" s="109" t="str">
        <f>IF(编辑!AJ1742="","",编辑!AJ1742)</f>
        <v/>
      </c>
      <c r="Z1742" s="109" t="str">
        <f>IF(编辑!AK1742="","",编辑!AK1742)</f>
        <v/>
      </c>
      <c r="AA1742" s="109" t="str">
        <f>IF(编辑!AM1742="","",编辑!AM1742)</f>
        <v/>
      </c>
      <c r="AB1742" s="109" t="str">
        <f>IF(编辑!AN1742="","",编辑!AN1742)</f>
        <v/>
      </c>
      <c r="AC1742" s="111" t="str">
        <f>IF(编辑!AO1742="","",编辑!AO1742)</f>
        <v/>
      </c>
    </row>
    <row r="1743" spans="1:29">
      <c r="A1743" s="109">
        <f>IF(编辑!A1743="","",编辑!A1743)</f>
        <v>131065</v>
      </c>
      <c r="B1743" s="109" t="str">
        <f>IF(编辑!B1743="","",编辑!B1743)</f>
        <v>攻城</v>
      </c>
      <c r="C1743" s="109">
        <f>IF(编辑!I1743="","",编辑!I1743)</f>
        <v>650</v>
      </c>
      <c r="D1743" s="109">
        <f>IF(编辑!J1743="","",编辑!J1743)</f>
        <v>21</v>
      </c>
      <c r="E1743" s="109" t="str">
        <f>IF(编辑!K1743="","",编辑!K1743)</f>
        <v/>
      </c>
      <c r="F1743" s="109">
        <f>IF(编辑!L1743="","",编辑!L1743)</f>
        <v>102065</v>
      </c>
      <c r="G1743" s="109">
        <f>IF(编辑!N1743="","",编辑!N1743)</f>
        <v>1</v>
      </c>
      <c r="H1743" s="109">
        <f>IF(编辑!O1743="","",编辑!O1743)</f>
        <v>1</v>
      </c>
      <c r="I1743" s="109">
        <f>IF(编辑!P1743="","",编辑!P1743)</f>
        <v>2000</v>
      </c>
      <c r="J1743" s="109" t="str">
        <f>IF(编辑!Q1743="","",编辑!Q1743)</f>
        <v/>
      </c>
      <c r="K1743" s="109" t="str">
        <f>IF(编辑!S1743="","",编辑!S1743)</f>
        <v/>
      </c>
      <c r="L1743" s="109" t="str">
        <f>IF(编辑!T1743="","",编辑!T1743)</f>
        <v/>
      </c>
      <c r="M1743" s="109" t="str">
        <f>IF(编辑!U1743="","",编辑!U1743)</f>
        <v/>
      </c>
      <c r="N1743" s="109" t="str">
        <f>IF(编辑!V1743="","",编辑!V1743)</f>
        <v/>
      </c>
      <c r="O1743" s="109" t="str">
        <f>IF(编辑!X1743="","",编辑!X1743)</f>
        <v/>
      </c>
      <c r="P1743" s="109" t="str">
        <f>IF(编辑!Y1743="","",编辑!Y1743)</f>
        <v/>
      </c>
      <c r="Q1743" s="109" t="str">
        <f>IF(编辑!Z1743="","",编辑!Z1743)</f>
        <v/>
      </c>
      <c r="R1743" s="109" t="str">
        <f>IF(编辑!AA1743="","",编辑!AA1743)</f>
        <v/>
      </c>
      <c r="S1743" s="109" t="str">
        <f>IF(编辑!AC1743="","",编辑!AC1743)</f>
        <v/>
      </c>
      <c r="T1743" s="109" t="str">
        <f>IF(编辑!AD1743="","",编辑!AD1743)</f>
        <v/>
      </c>
      <c r="U1743" s="109" t="str">
        <f>IF(编辑!AE1743="","",编辑!AE1743)</f>
        <v/>
      </c>
      <c r="V1743" s="109" t="str">
        <f>IF(编辑!AF1743="","",编辑!AF1743)</f>
        <v/>
      </c>
      <c r="W1743" s="109" t="str">
        <f>IF(编辑!AH1743="","",编辑!AH1743)</f>
        <v/>
      </c>
      <c r="X1743" s="109" t="str">
        <f>IF(编辑!AI1743="","",编辑!AI1743)</f>
        <v/>
      </c>
      <c r="Y1743" s="109" t="str">
        <f>IF(编辑!AJ1743="","",编辑!AJ1743)</f>
        <v/>
      </c>
      <c r="Z1743" s="109" t="str">
        <f>IF(编辑!AK1743="","",编辑!AK1743)</f>
        <v/>
      </c>
      <c r="AA1743" s="109" t="str">
        <f>IF(编辑!AM1743="","",编辑!AM1743)</f>
        <v/>
      </c>
      <c r="AB1743" s="109" t="str">
        <f>IF(编辑!AN1743="","",编辑!AN1743)</f>
        <v/>
      </c>
      <c r="AC1743" s="111" t="str">
        <f>IF(编辑!AO1743="","",编辑!AO1743)</f>
        <v/>
      </c>
    </row>
    <row r="1744" spans="1:29">
      <c r="A1744" s="109">
        <f>IF(编辑!A1744="","",编辑!A1744)</f>
        <v>131066</v>
      </c>
      <c r="B1744" s="109" t="str">
        <f>IF(编辑!B1744="","",编辑!B1744)</f>
        <v>攻城</v>
      </c>
      <c r="C1744" s="109">
        <f>IF(编辑!I1744="","",编辑!I1744)</f>
        <v>650</v>
      </c>
      <c r="D1744" s="109">
        <f>IF(编辑!J1744="","",编辑!J1744)</f>
        <v>21</v>
      </c>
      <c r="E1744" s="109" t="str">
        <f>IF(编辑!K1744="","",编辑!K1744)</f>
        <v/>
      </c>
      <c r="F1744" s="109">
        <f>IF(编辑!L1744="","",编辑!L1744)</f>
        <v>102065</v>
      </c>
      <c r="G1744" s="109">
        <f>IF(编辑!N1744="","",编辑!N1744)</f>
        <v>1</v>
      </c>
      <c r="H1744" s="109">
        <f>IF(编辑!O1744="","",编辑!O1744)</f>
        <v>1</v>
      </c>
      <c r="I1744" s="109">
        <f>IF(编辑!P1744="","",编辑!P1744)</f>
        <v>2000</v>
      </c>
      <c r="J1744" s="109" t="str">
        <f>IF(编辑!Q1744="","",编辑!Q1744)</f>
        <v/>
      </c>
      <c r="K1744" s="109" t="str">
        <f>IF(编辑!S1744="","",编辑!S1744)</f>
        <v/>
      </c>
      <c r="L1744" s="109" t="str">
        <f>IF(编辑!T1744="","",编辑!T1744)</f>
        <v/>
      </c>
      <c r="M1744" s="109" t="str">
        <f>IF(编辑!U1744="","",编辑!U1744)</f>
        <v/>
      </c>
      <c r="N1744" s="109" t="str">
        <f>IF(编辑!V1744="","",编辑!V1744)</f>
        <v/>
      </c>
      <c r="O1744" s="109" t="str">
        <f>IF(编辑!X1744="","",编辑!X1744)</f>
        <v/>
      </c>
      <c r="P1744" s="109" t="str">
        <f>IF(编辑!Y1744="","",编辑!Y1744)</f>
        <v/>
      </c>
      <c r="Q1744" s="109" t="str">
        <f>IF(编辑!Z1744="","",编辑!Z1744)</f>
        <v/>
      </c>
      <c r="R1744" s="109" t="str">
        <f>IF(编辑!AA1744="","",编辑!AA1744)</f>
        <v/>
      </c>
      <c r="S1744" s="109" t="str">
        <f>IF(编辑!AC1744="","",编辑!AC1744)</f>
        <v/>
      </c>
      <c r="T1744" s="109" t="str">
        <f>IF(编辑!AD1744="","",编辑!AD1744)</f>
        <v/>
      </c>
      <c r="U1744" s="109" t="str">
        <f>IF(编辑!AE1744="","",编辑!AE1744)</f>
        <v/>
      </c>
      <c r="V1744" s="109" t="str">
        <f>IF(编辑!AF1744="","",编辑!AF1744)</f>
        <v/>
      </c>
      <c r="W1744" s="109" t="str">
        <f>IF(编辑!AH1744="","",编辑!AH1744)</f>
        <v/>
      </c>
      <c r="X1744" s="109" t="str">
        <f>IF(编辑!AI1744="","",编辑!AI1744)</f>
        <v/>
      </c>
      <c r="Y1744" s="109" t="str">
        <f>IF(编辑!AJ1744="","",编辑!AJ1744)</f>
        <v/>
      </c>
      <c r="Z1744" s="109" t="str">
        <f>IF(编辑!AK1744="","",编辑!AK1744)</f>
        <v/>
      </c>
      <c r="AA1744" s="109" t="str">
        <f>IF(编辑!AM1744="","",编辑!AM1744)</f>
        <v/>
      </c>
      <c r="AB1744" s="109" t="str">
        <f>IF(编辑!AN1744="","",编辑!AN1744)</f>
        <v/>
      </c>
      <c r="AC1744" s="111" t="str">
        <f>IF(编辑!AO1744="","",编辑!AO1744)</f>
        <v/>
      </c>
    </row>
    <row r="1745" spans="1:29">
      <c r="A1745" s="109">
        <f>IF(编辑!A1745="","",编辑!A1745)</f>
        <v>131067</v>
      </c>
      <c r="B1745" s="109" t="str">
        <f>IF(编辑!B1745="","",编辑!B1745)</f>
        <v>攻城</v>
      </c>
      <c r="C1745" s="109">
        <f>IF(编辑!I1745="","",编辑!I1745)</f>
        <v>650</v>
      </c>
      <c r="D1745" s="109">
        <f>IF(编辑!J1745="","",编辑!J1745)</f>
        <v>21</v>
      </c>
      <c r="E1745" s="109" t="str">
        <f>IF(编辑!K1745="","",编辑!K1745)</f>
        <v/>
      </c>
      <c r="F1745" s="109">
        <f>IF(编辑!L1745="","",编辑!L1745)</f>
        <v>102065</v>
      </c>
      <c r="G1745" s="109">
        <f>IF(编辑!N1745="","",编辑!N1745)</f>
        <v>1</v>
      </c>
      <c r="H1745" s="109">
        <f>IF(编辑!O1745="","",编辑!O1745)</f>
        <v>1</v>
      </c>
      <c r="I1745" s="109">
        <f>IF(编辑!P1745="","",编辑!P1745)</f>
        <v>2000</v>
      </c>
      <c r="J1745" s="109" t="str">
        <f>IF(编辑!Q1745="","",编辑!Q1745)</f>
        <v/>
      </c>
      <c r="K1745" s="109" t="str">
        <f>IF(编辑!S1745="","",编辑!S1745)</f>
        <v/>
      </c>
      <c r="L1745" s="109" t="str">
        <f>IF(编辑!T1745="","",编辑!T1745)</f>
        <v/>
      </c>
      <c r="M1745" s="109" t="str">
        <f>IF(编辑!U1745="","",编辑!U1745)</f>
        <v/>
      </c>
      <c r="N1745" s="109" t="str">
        <f>IF(编辑!V1745="","",编辑!V1745)</f>
        <v/>
      </c>
      <c r="O1745" s="109" t="str">
        <f>IF(编辑!X1745="","",编辑!X1745)</f>
        <v/>
      </c>
      <c r="P1745" s="109" t="str">
        <f>IF(编辑!Y1745="","",编辑!Y1745)</f>
        <v/>
      </c>
      <c r="Q1745" s="109" t="str">
        <f>IF(编辑!Z1745="","",编辑!Z1745)</f>
        <v/>
      </c>
      <c r="R1745" s="109" t="str">
        <f>IF(编辑!AA1745="","",编辑!AA1745)</f>
        <v/>
      </c>
      <c r="S1745" s="109" t="str">
        <f>IF(编辑!AC1745="","",编辑!AC1745)</f>
        <v/>
      </c>
      <c r="T1745" s="109" t="str">
        <f>IF(编辑!AD1745="","",编辑!AD1745)</f>
        <v/>
      </c>
      <c r="U1745" s="109" t="str">
        <f>IF(编辑!AE1745="","",编辑!AE1745)</f>
        <v/>
      </c>
      <c r="V1745" s="109" t="str">
        <f>IF(编辑!AF1745="","",编辑!AF1745)</f>
        <v/>
      </c>
      <c r="W1745" s="109" t="str">
        <f>IF(编辑!AH1745="","",编辑!AH1745)</f>
        <v/>
      </c>
      <c r="X1745" s="109" t="str">
        <f>IF(编辑!AI1745="","",编辑!AI1745)</f>
        <v/>
      </c>
      <c r="Y1745" s="109" t="str">
        <f>IF(编辑!AJ1745="","",编辑!AJ1745)</f>
        <v/>
      </c>
      <c r="Z1745" s="109" t="str">
        <f>IF(编辑!AK1745="","",编辑!AK1745)</f>
        <v/>
      </c>
      <c r="AA1745" s="109" t="str">
        <f>IF(编辑!AM1745="","",编辑!AM1745)</f>
        <v/>
      </c>
      <c r="AB1745" s="109" t="str">
        <f>IF(编辑!AN1745="","",编辑!AN1745)</f>
        <v/>
      </c>
      <c r="AC1745" s="111" t="str">
        <f>IF(编辑!AO1745="","",编辑!AO1745)</f>
        <v/>
      </c>
    </row>
    <row r="1746" spans="1:29">
      <c r="A1746" s="109">
        <f>IF(编辑!A1746="","",编辑!A1746)</f>
        <v>131068</v>
      </c>
      <c r="B1746" s="109" t="str">
        <f>IF(编辑!B1746="","",编辑!B1746)</f>
        <v>攻城</v>
      </c>
      <c r="C1746" s="109">
        <f>IF(编辑!I1746="","",编辑!I1746)</f>
        <v>650</v>
      </c>
      <c r="D1746" s="109">
        <f>IF(编辑!J1746="","",编辑!J1746)</f>
        <v>21</v>
      </c>
      <c r="E1746" s="109" t="str">
        <f>IF(编辑!K1746="","",编辑!K1746)</f>
        <v/>
      </c>
      <c r="F1746" s="109">
        <f>IF(编辑!L1746="","",编辑!L1746)</f>
        <v>102065</v>
      </c>
      <c r="G1746" s="109">
        <f>IF(编辑!N1746="","",编辑!N1746)</f>
        <v>1</v>
      </c>
      <c r="H1746" s="109">
        <f>IF(编辑!O1746="","",编辑!O1746)</f>
        <v>1</v>
      </c>
      <c r="I1746" s="109">
        <f>IF(编辑!P1746="","",编辑!P1746)</f>
        <v>2000</v>
      </c>
      <c r="J1746" s="109" t="str">
        <f>IF(编辑!Q1746="","",编辑!Q1746)</f>
        <v/>
      </c>
      <c r="K1746" s="109" t="str">
        <f>IF(编辑!S1746="","",编辑!S1746)</f>
        <v/>
      </c>
      <c r="L1746" s="109" t="str">
        <f>IF(编辑!T1746="","",编辑!T1746)</f>
        <v/>
      </c>
      <c r="M1746" s="109" t="str">
        <f>IF(编辑!U1746="","",编辑!U1746)</f>
        <v/>
      </c>
      <c r="N1746" s="109" t="str">
        <f>IF(编辑!V1746="","",编辑!V1746)</f>
        <v/>
      </c>
      <c r="O1746" s="109" t="str">
        <f>IF(编辑!X1746="","",编辑!X1746)</f>
        <v/>
      </c>
      <c r="P1746" s="109" t="str">
        <f>IF(编辑!Y1746="","",编辑!Y1746)</f>
        <v/>
      </c>
      <c r="Q1746" s="109" t="str">
        <f>IF(编辑!Z1746="","",编辑!Z1746)</f>
        <v/>
      </c>
      <c r="R1746" s="109" t="str">
        <f>IF(编辑!AA1746="","",编辑!AA1746)</f>
        <v/>
      </c>
      <c r="S1746" s="109" t="str">
        <f>IF(编辑!AC1746="","",编辑!AC1746)</f>
        <v/>
      </c>
      <c r="T1746" s="109" t="str">
        <f>IF(编辑!AD1746="","",编辑!AD1746)</f>
        <v/>
      </c>
      <c r="U1746" s="109" t="str">
        <f>IF(编辑!AE1746="","",编辑!AE1746)</f>
        <v/>
      </c>
      <c r="V1746" s="109" t="str">
        <f>IF(编辑!AF1746="","",编辑!AF1746)</f>
        <v/>
      </c>
      <c r="W1746" s="109" t="str">
        <f>IF(编辑!AH1746="","",编辑!AH1746)</f>
        <v/>
      </c>
      <c r="X1746" s="109" t="str">
        <f>IF(编辑!AI1746="","",编辑!AI1746)</f>
        <v/>
      </c>
      <c r="Y1746" s="109" t="str">
        <f>IF(编辑!AJ1746="","",编辑!AJ1746)</f>
        <v/>
      </c>
      <c r="Z1746" s="109" t="str">
        <f>IF(编辑!AK1746="","",编辑!AK1746)</f>
        <v/>
      </c>
      <c r="AA1746" s="109" t="str">
        <f>IF(编辑!AM1746="","",编辑!AM1746)</f>
        <v/>
      </c>
      <c r="AB1746" s="109" t="str">
        <f>IF(编辑!AN1746="","",编辑!AN1746)</f>
        <v/>
      </c>
      <c r="AC1746" s="111" t="str">
        <f>IF(编辑!AO1746="","",编辑!AO1746)</f>
        <v/>
      </c>
    </row>
    <row r="1747" spans="1:29">
      <c r="A1747" s="109">
        <f>IF(编辑!A1747="","",编辑!A1747)</f>
        <v>131069</v>
      </c>
      <c r="B1747" s="109" t="str">
        <f>IF(编辑!B1747="","",编辑!B1747)</f>
        <v>攻城</v>
      </c>
      <c r="C1747" s="109">
        <f>IF(编辑!I1747="","",编辑!I1747)</f>
        <v>650</v>
      </c>
      <c r="D1747" s="109">
        <f>IF(编辑!J1747="","",编辑!J1747)</f>
        <v>21</v>
      </c>
      <c r="E1747" s="109" t="str">
        <f>IF(编辑!K1747="","",编辑!K1747)</f>
        <v/>
      </c>
      <c r="F1747" s="109">
        <f>IF(编辑!L1747="","",编辑!L1747)</f>
        <v>102065</v>
      </c>
      <c r="G1747" s="109">
        <f>IF(编辑!N1747="","",编辑!N1747)</f>
        <v>1</v>
      </c>
      <c r="H1747" s="109">
        <f>IF(编辑!O1747="","",编辑!O1747)</f>
        <v>1</v>
      </c>
      <c r="I1747" s="109">
        <f>IF(编辑!P1747="","",编辑!P1747)</f>
        <v>2000</v>
      </c>
      <c r="J1747" s="109" t="str">
        <f>IF(编辑!Q1747="","",编辑!Q1747)</f>
        <v/>
      </c>
      <c r="K1747" s="109" t="str">
        <f>IF(编辑!S1747="","",编辑!S1747)</f>
        <v/>
      </c>
      <c r="L1747" s="109" t="str">
        <f>IF(编辑!T1747="","",编辑!T1747)</f>
        <v/>
      </c>
      <c r="M1747" s="109" t="str">
        <f>IF(编辑!U1747="","",编辑!U1747)</f>
        <v/>
      </c>
      <c r="N1747" s="109" t="str">
        <f>IF(编辑!V1747="","",编辑!V1747)</f>
        <v/>
      </c>
      <c r="O1747" s="109" t="str">
        <f>IF(编辑!X1747="","",编辑!X1747)</f>
        <v/>
      </c>
      <c r="P1747" s="109" t="str">
        <f>IF(编辑!Y1747="","",编辑!Y1747)</f>
        <v/>
      </c>
      <c r="Q1747" s="109" t="str">
        <f>IF(编辑!Z1747="","",编辑!Z1747)</f>
        <v/>
      </c>
      <c r="R1747" s="109" t="str">
        <f>IF(编辑!AA1747="","",编辑!AA1747)</f>
        <v/>
      </c>
      <c r="S1747" s="109" t="str">
        <f>IF(编辑!AC1747="","",编辑!AC1747)</f>
        <v/>
      </c>
      <c r="T1747" s="109" t="str">
        <f>IF(编辑!AD1747="","",编辑!AD1747)</f>
        <v/>
      </c>
      <c r="U1747" s="109" t="str">
        <f>IF(编辑!AE1747="","",编辑!AE1747)</f>
        <v/>
      </c>
      <c r="V1747" s="109" t="str">
        <f>IF(编辑!AF1747="","",编辑!AF1747)</f>
        <v/>
      </c>
      <c r="W1747" s="109" t="str">
        <f>IF(编辑!AH1747="","",编辑!AH1747)</f>
        <v/>
      </c>
      <c r="X1747" s="109" t="str">
        <f>IF(编辑!AI1747="","",编辑!AI1747)</f>
        <v/>
      </c>
      <c r="Y1747" s="109" t="str">
        <f>IF(编辑!AJ1747="","",编辑!AJ1747)</f>
        <v/>
      </c>
      <c r="Z1747" s="109" t="str">
        <f>IF(编辑!AK1747="","",编辑!AK1747)</f>
        <v/>
      </c>
      <c r="AA1747" s="109" t="str">
        <f>IF(编辑!AM1747="","",编辑!AM1747)</f>
        <v/>
      </c>
      <c r="AB1747" s="109" t="str">
        <f>IF(编辑!AN1747="","",编辑!AN1747)</f>
        <v/>
      </c>
      <c r="AC1747" s="111" t="str">
        <f>IF(编辑!AO1747="","",编辑!AO1747)</f>
        <v/>
      </c>
    </row>
    <row r="1748" spans="1:29">
      <c r="A1748" s="109">
        <f>IF(编辑!A1748="","",编辑!A1748)</f>
        <v>131070</v>
      </c>
      <c r="B1748" s="109" t="str">
        <f>IF(编辑!B1748="","",编辑!B1748)</f>
        <v>攻城</v>
      </c>
      <c r="C1748" s="109">
        <f>IF(编辑!I1748="","",编辑!I1748)</f>
        <v>650</v>
      </c>
      <c r="D1748" s="109">
        <f>IF(编辑!J1748="","",编辑!J1748)</f>
        <v>21</v>
      </c>
      <c r="E1748" s="109" t="str">
        <f>IF(编辑!K1748="","",编辑!K1748)</f>
        <v/>
      </c>
      <c r="F1748" s="109">
        <f>IF(编辑!L1748="","",编辑!L1748)</f>
        <v>102065</v>
      </c>
      <c r="G1748" s="109">
        <f>IF(编辑!N1748="","",编辑!N1748)</f>
        <v>1</v>
      </c>
      <c r="H1748" s="109">
        <f>IF(编辑!O1748="","",编辑!O1748)</f>
        <v>1</v>
      </c>
      <c r="I1748" s="109">
        <f>IF(编辑!P1748="","",编辑!P1748)</f>
        <v>2000</v>
      </c>
      <c r="J1748" s="109" t="str">
        <f>IF(编辑!Q1748="","",编辑!Q1748)</f>
        <v/>
      </c>
      <c r="K1748" s="109" t="str">
        <f>IF(编辑!S1748="","",编辑!S1748)</f>
        <v/>
      </c>
      <c r="L1748" s="109" t="str">
        <f>IF(编辑!T1748="","",编辑!T1748)</f>
        <v/>
      </c>
      <c r="M1748" s="109" t="str">
        <f>IF(编辑!U1748="","",编辑!U1748)</f>
        <v/>
      </c>
      <c r="N1748" s="109" t="str">
        <f>IF(编辑!V1748="","",编辑!V1748)</f>
        <v/>
      </c>
      <c r="O1748" s="109" t="str">
        <f>IF(编辑!X1748="","",编辑!X1748)</f>
        <v/>
      </c>
      <c r="P1748" s="109" t="str">
        <f>IF(编辑!Y1748="","",编辑!Y1748)</f>
        <v/>
      </c>
      <c r="Q1748" s="109" t="str">
        <f>IF(编辑!Z1748="","",编辑!Z1748)</f>
        <v/>
      </c>
      <c r="R1748" s="109" t="str">
        <f>IF(编辑!AA1748="","",编辑!AA1748)</f>
        <v/>
      </c>
      <c r="S1748" s="109" t="str">
        <f>IF(编辑!AC1748="","",编辑!AC1748)</f>
        <v/>
      </c>
      <c r="T1748" s="109" t="str">
        <f>IF(编辑!AD1748="","",编辑!AD1748)</f>
        <v/>
      </c>
      <c r="U1748" s="109" t="str">
        <f>IF(编辑!AE1748="","",编辑!AE1748)</f>
        <v/>
      </c>
      <c r="V1748" s="109" t="str">
        <f>IF(编辑!AF1748="","",编辑!AF1748)</f>
        <v/>
      </c>
      <c r="W1748" s="109" t="str">
        <f>IF(编辑!AH1748="","",编辑!AH1748)</f>
        <v/>
      </c>
      <c r="X1748" s="109" t="str">
        <f>IF(编辑!AI1748="","",编辑!AI1748)</f>
        <v/>
      </c>
      <c r="Y1748" s="109" t="str">
        <f>IF(编辑!AJ1748="","",编辑!AJ1748)</f>
        <v/>
      </c>
      <c r="Z1748" s="109" t="str">
        <f>IF(编辑!AK1748="","",编辑!AK1748)</f>
        <v/>
      </c>
      <c r="AA1748" s="109" t="str">
        <f>IF(编辑!AM1748="","",编辑!AM1748)</f>
        <v/>
      </c>
      <c r="AB1748" s="109" t="str">
        <f>IF(编辑!AN1748="","",编辑!AN1748)</f>
        <v/>
      </c>
      <c r="AC1748" s="111" t="str">
        <f>IF(编辑!AO1748="","",编辑!AO1748)</f>
        <v/>
      </c>
    </row>
    <row r="1749" spans="1:29">
      <c r="A1749" s="109">
        <f>IF(编辑!A1749="","",编辑!A1749)</f>
        <v>131071</v>
      </c>
      <c r="B1749" s="109" t="str">
        <f>IF(编辑!B1749="","",编辑!B1749)</f>
        <v>攻城</v>
      </c>
      <c r="C1749" s="109">
        <f>IF(编辑!I1749="","",编辑!I1749)</f>
        <v>650</v>
      </c>
      <c r="D1749" s="109">
        <f>IF(编辑!J1749="","",编辑!J1749)</f>
        <v>21</v>
      </c>
      <c r="E1749" s="109" t="str">
        <f>IF(编辑!K1749="","",编辑!K1749)</f>
        <v/>
      </c>
      <c r="F1749" s="109">
        <f>IF(编辑!L1749="","",编辑!L1749)</f>
        <v>102065</v>
      </c>
      <c r="G1749" s="109">
        <f>IF(编辑!N1749="","",编辑!N1749)</f>
        <v>1</v>
      </c>
      <c r="H1749" s="109">
        <f>IF(编辑!O1749="","",编辑!O1749)</f>
        <v>1</v>
      </c>
      <c r="I1749" s="109">
        <f>IF(编辑!P1749="","",编辑!P1749)</f>
        <v>2000</v>
      </c>
      <c r="J1749" s="109" t="str">
        <f>IF(编辑!Q1749="","",编辑!Q1749)</f>
        <v/>
      </c>
      <c r="K1749" s="109" t="str">
        <f>IF(编辑!S1749="","",编辑!S1749)</f>
        <v/>
      </c>
      <c r="L1749" s="109" t="str">
        <f>IF(编辑!T1749="","",编辑!T1749)</f>
        <v/>
      </c>
      <c r="M1749" s="109" t="str">
        <f>IF(编辑!U1749="","",编辑!U1749)</f>
        <v/>
      </c>
      <c r="N1749" s="109" t="str">
        <f>IF(编辑!V1749="","",编辑!V1749)</f>
        <v/>
      </c>
      <c r="O1749" s="109" t="str">
        <f>IF(编辑!X1749="","",编辑!X1749)</f>
        <v/>
      </c>
      <c r="P1749" s="109" t="str">
        <f>IF(编辑!Y1749="","",编辑!Y1749)</f>
        <v/>
      </c>
      <c r="Q1749" s="109" t="str">
        <f>IF(编辑!Z1749="","",编辑!Z1749)</f>
        <v/>
      </c>
      <c r="R1749" s="109" t="str">
        <f>IF(编辑!AA1749="","",编辑!AA1749)</f>
        <v/>
      </c>
      <c r="S1749" s="109" t="str">
        <f>IF(编辑!AC1749="","",编辑!AC1749)</f>
        <v/>
      </c>
      <c r="T1749" s="109" t="str">
        <f>IF(编辑!AD1749="","",编辑!AD1749)</f>
        <v/>
      </c>
      <c r="U1749" s="109" t="str">
        <f>IF(编辑!AE1749="","",编辑!AE1749)</f>
        <v/>
      </c>
      <c r="V1749" s="109" t="str">
        <f>IF(编辑!AF1749="","",编辑!AF1749)</f>
        <v/>
      </c>
      <c r="W1749" s="109" t="str">
        <f>IF(编辑!AH1749="","",编辑!AH1749)</f>
        <v/>
      </c>
      <c r="X1749" s="109" t="str">
        <f>IF(编辑!AI1749="","",编辑!AI1749)</f>
        <v/>
      </c>
      <c r="Y1749" s="109" t="str">
        <f>IF(编辑!AJ1749="","",编辑!AJ1749)</f>
        <v/>
      </c>
      <c r="Z1749" s="109" t="str">
        <f>IF(编辑!AK1749="","",编辑!AK1749)</f>
        <v/>
      </c>
      <c r="AA1749" s="109" t="str">
        <f>IF(编辑!AM1749="","",编辑!AM1749)</f>
        <v/>
      </c>
      <c r="AB1749" s="109" t="str">
        <f>IF(编辑!AN1749="","",编辑!AN1749)</f>
        <v/>
      </c>
      <c r="AC1749" s="111" t="str">
        <f>IF(编辑!AO1749="","",编辑!AO1749)</f>
        <v/>
      </c>
    </row>
    <row r="1750" spans="1:29">
      <c r="A1750" s="109">
        <f>IF(编辑!A1750="","",编辑!A1750)</f>
        <v>131072</v>
      </c>
      <c r="B1750" s="109" t="str">
        <f>IF(编辑!B1750="","",编辑!B1750)</f>
        <v>攻城</v>
      </c>
      <c r="C1750" s="109">
        <f>IF(编辑!I1750="","",编辑!I1750)</f>
        <v>650</v>
      </c>
      <c r="D1750" s="109">
        <f>IF(编辑!J1750="","",编辑!J1750)</f>
        <v>21</v>
      </c>
      <c r="E1750" s="109" t="str">
        <f>IF(编辑!K1750="","",编辑!K1750)</f>
        <v/>
      </c>
      <c r="F1750" s="109">
        <f>IF(编辑!L1750="","",编辑!L1750)</f>
        <v>102065</v>
      </c>
      <c r="G1750" s="109">
        <f>IF(编辑!N1750="","",编辑!N1750)</f>
        <v>1</v>
      </c>
      <c r="H1750" s="109">
        <f>IF(编辑!O1750="","",编辑!O1750)</f>
        <v>1</v>
      </c>
      <c r="I1750" s="109">
        <f>IF(编辑!P1750="","",编辑!P1750)</f>
        <v>2000</v>
      </c>
      <c r="J1750" s="109" t="str">
        <f>IF(编辑!Q1750="","",编辑!Q1750)</f>
        <v/>
      </c>
      <c r="K1750" s="109" t="str">
        <f>IF(编辑!S1750="","",编辑!S1750)</f>
        <v/>
      </c>
      <c r="L1750" s="109" t="str">
        <f>IF(编辑!T1750="","",编辑!T1750)</f>
        <v/>
      </c>
      <c r="M1750" s="109" t="str">
        <f>IF(编辑!U1750="","",编辑!U1750)</f>
        <v/>
      </c>
      <c r="N1750" s="109" t="str">
        <f>IF(编辑!V1750="","",编辑!V1750)</f>
        <v/>
      </c>
      <c r="O1750" s="109" t="str">
        <f>IF(编辑!X1750="","",编辑!X1750)</f>
        <v/>
      </c>
      <c r="P1750" s="109" t="str">
        <f>IF(编辑!Y1750="","",编辑!Y1750)</f>
        <v/>
      </c>
      <c r="Q1750" s="109" t="str">
        <f>IF(编辑!Z1750="","",编辑!Z1750)</f>
        <v/>
      </c>
      <c r="R1750" s="109" t="str">
        <f>IF(编辑!AA1750="","",编辑!AA1750)</f>
        <v/>
      </c>
      <c r="S1750" s="109" t="str">
        <f>IF(编辑!AC1750="","",编辑!AC1750)</f>
        <v/>
      </c>
      <c r="T1750" s="109" t="str">
        <f>IF(编辑!AD1750="","",编辑!AD1750)</f>
        <v/>
      </c>
      <c r="U1750" s="109" t="str">
        <f>IF(编辑!AE1750="","",编辑!AE1750)</f>
        <v/>
      </c>
      <c r="V1750" s="109" t="str">
        <f>IF(编辑!AF1750="","",编辑!AF1750)</f>
        <v/>
      </c>
      <c r="W1750" s="109" t="str">
        <f>IF(编辑!AH1750="","",编辑!AH1750)</f>
        <v/>
      </c>
      <c r="X1750" s="109" t="str">
        <f>IF(编辑!AI1750="","",编辑!AI1750)</f>
        <v/>
      </c>
      <c r="Y1750" s="109" t="str">
        <f>IF(编辑!AJ1750="","",编辑!AJ1750)</f>
        <v/>
      </c>
      <c r="Z1750" s="109" t="str">
        <f>IF(编辑!AK1750="","",编辑!AK1750)</f>
        <v/>
      </c>
      <c r="AA1750" s="109" t="str">
        <f>IF(编辑!AM1750="","",编辑!AM1750)</f>
        <v/>
      </c>
      <c r="AB1750" s="109" t="str">
        <f>IF(编辑!AN1750="","",编辑!AN1750)</f>
        <v/>
      </c>
      <c r="AC1750" s="111" t="str">
        <f>IF(编辑!AO1750="","",编辑!AO1750)</f>
        <v/>
      </c>
    </row>
    <row r="1751" spans="1:29">
      <c r="A1751" s="109">
        <f>IF(编辑!A1751="","",编辑!A1751)</f>
        <v>131073</v>
      </c>
      <c r="B1751" s="109" t="str">
        <f>IF(编辑!B1751="","",编辑!B1751)</f>
        <v>攻城</v>
      </c>
      <c r="C1751" s="109">
        <f>IF(编辑!I1751="","",编辑!I1751)</f>
        <v>650</v>
      </c>
      <c r="D1751" s="109">
        <f>IF(编辑!J1751="","",编辑!J1751)</f>
        <v>21</v>
      </c>
      <c r="E1751" s="109" t="str">
        <f>IF(编辑!K1751="","",编辑!K1751)</f>
        <v/>
      </c>
      <c r="F1751" s="109">
        <f>IF(编辑!L1751="","",编辑!L1751)</f>
        <v>102065</v>
      </c>
      <c r="G1751" s="109">
        <f>IF(编辑!N1751="","",编辑!N1751)</f>
        <v>1</v>
      </c>
      <c r="H1751" s="109">
        <f>IF(编辑!O1751="","",编辑!O1751)</f>
        <v>1</v>
      </c>
      <c r="I1751" s="109">
        <f>IF(编辑!P1751="","",编辑!P1751)</f>
        <v>2000</v>
      </c>
      <c r="J1751" s="109" t="str">
        <f>IF(编辑!Q1751="","",编辑!Q1751)</f>
        <v/>
      </c>
      <c r="K1751" s="109" t="str">
        <f>IF(编辑!S1751="","",编辑!S1751)</f>
        <v/>
      </c>
      <c r="L1751" s="109" t="str">
        <f>IF(编辑!T1751="","",编辑!T1751)</f>
        <v/>
      </c>
      <c r="M1751" s="109" t="str">
        <f>IF(编辑!U1751="","",编辑!U1751)</f>
        <v/>
      </c>
      <c r="N1751" s="109" t="str">
        <f>IF(编辑!V1751="","",编辑!V1751)</f>
        <v/>
      </c>
      <c r="O1751" s="109" t="str">
        <f>IF(编辑!X1751="","",编辑!X1751)</f>
        <v/>
      </c>
      <c r="P1751" s="109" t="str">
        <f>IF(编辑!Y1751="","",编辑!Y1751)</f>
        <v/>
      </c>
      <c r="Q1751" s="109" t="str">
        <f>IF(编辑!Z1751="","",编辑!Z1751)</f>
        <v/>
      </c>
      <c r="R1751" s="109" t="str">
        <f>IF(编辑!AA1751="","",编辑!AA1751)</f>
        <v/>
      </c>
      <c r="S1751" s="109" t="str">
        <f>IF(编辑!AC1751="","",编辑!AC1751)</f>
        <v/>
      </c>
      <c r="T1751" s="109" t="str">
        <f>IF(编辑!AD1751="","",编辑!AD1751)</f>
        <v/>
      </c>
      <c r="U1751" s="109" t="str">
        <f>IF(编辑!AE1751="","",编辑!AE1751)</f>
        <v/>
      </c>
      <c r="V1751" s="109" t="str">
        <f>IF(编辑!AF1751="","",编辑!AF1751)</f>
        <v/>
      </c>
      <c r="W1751" s="109" t="str">
        <f>IF(编辑!AH1751="","",编辑!AH1751)</f>
        <v/>
      </c>
      <c r="X1751" s="109" t="str">
        <f>IF(编辑!AI1751="","",编辑!AI1751)</f>
        <v/>
      </c>
      <c r="Y1751" s="109" t="str">
        <f>IF(编辑!AJ1751="","",编辑!AJ1751)</f>
        <v/>
      </c>
      <c r="Z1751" s="109" t="str">
        <f>IF(编辑!AK1751="","",编辑!AK1751)</f>
        <v/>
      </c>
      <c r="AA1751" s="109" t="str">
        <f>IF(编辑!AM1751="","",编辑!AM1751)</f>
        <v/>
      </c>
      <c r="AB1751" s="109" t="str">
        <f>IF(编辑!AN1751="","",编辑!AN1751)</f>
        <v/>
      </c>
      <c r="AC1751" s="111" t="str">
        <f>IF(编辑!AO1751="","",编辑!AO1751)</f>
        <v/>
      </c>
    </row>
    <row r="1752" spans="1:29">
      <c r="A1752" s="109">
        <f>IF(编辑!A1752="","",编辑!A1752)</f>
        <v>131074</v>
      </c>
      <c r="B1752" s="109" t="str">
        <f>IF(编辑!B1752="","",编辑!B1752)</f>
        <v>攻城</v>
      </c>
      <c r="C1752" s="109">
        <f>IF(编辑!I1752="","",编辑!I1752)</f>
        <v>650</v>
      </c>
      <c r="D1752" s="109">
        <f>IF(编辑!J1752="","",编辑!J1752)</f>
        <v>21</v>
      </c>
      <c r="E1752" s="109" t="str">
        <f>IF(编辑!K1752="","",编辑!K1752)</f>
        <v/>
      </c>
      <c r="F1752" s="109">
        <f>IF(编辑!L1752="","",编辑!L1752)</f>
        <v>102065</v>
      </c>
      <c r="G1752" s="109">
        <f>IF(编辑!N1752="","",编辑!N1752)</f>
        <v>1</v>
      </c>
      <c r="H1752" s="109">
        <f>IF(编辑!O1752="","",编辑!O1752)</f>
        <v>1</v>
      </c>
      <c r="I1752" s="109">
        <f>IF(编辑!P1752="","",编辑!P1752)</f>
        <v>2000</v>
      </c>
      <c r="J1752" s="109" t="str">
        <f>IF(编辑!Q1752="","",编辑!Q1752)</f>
        <v/>
      </c>
      <c r="K1752" s="109" t="str">
        <f>IF(编辑!S1752="","",编辑!S1752)</f>
        <v/>
      </c>
      <c r="L1752" s="109" t="str">
        <f>IF(编辑!T1752="","",编辑!T1752)</f>
        <v/>
      </c>
      <c r="M1752" s="109" t="str">
        <f>IF(编辑!U1752="","",编辑!U1752)</f>
        <v/>
      </c>
      <c r="N1752" s="109" t="str">
        <f>IF(编辑!V1752="","",编辑!V1752)</f>
        <v/>
      </c>
      <c r="O1752" s="109" t="str">
        <f>IF(编辑!X1752="","",编辑!X1752)</f>
        <v/>
      </c>
      <c r="P1752" s="109" t="str">
        <f>IF(编辑!Y1752="","",编辑!Y1752)</f>
        <v/>
      </c>
      <c r="Q1752" s="109" t="str">
        <f>IF(编辑!Z1752="","",编辑!Z1752)</f>
        <v/>
      </c>
      <c r="R1752" s="109" t="str">
        <f>IF(编辑!AA1752="","",编辑!AA1752)</f>
        <v/>
      </c>
      <c r="S1752" s="109" t="str">
        <f>IF(编辑!AC1752="","",编辑!AC1752)</f>
        <v/>
      </c>
      <c r="T1752" s="109" t="str">
        <f>IF(编辑!AD1752="","",编辑!AD1752)</f>
        <v/>
      </c>
      <c r="U1752" s="109" t="str">
        <f>IF(编辑!AE1752="","",编辑!AE1752)</f>
        <v/>
      </c>
      <c r="V1752" s="109" t="str">
        <f>IF(编辑!AF1752="","",编辑!AF1752)</f>
        <v/>
      </c>
      <c r="W1752" s="109" t="str">
        <f>IF(编辑!AH1752="","",编辑!AH1752)</f>
        <v/>
      </c>
      <c r="X1752" s="109" t="str">
        <f>IF(编辑!AI1752="","",编辑!AI1752)</f>
        <v/>
      </c>
      <c r="Y1752" s="109" t="str">
        <f>IF(编辑!AJ1752="","",编辑!AJ1752)</f>
        <v/>
      </c>
      <c r="Z1752" s="109" t="str">
        <f>IF(编辑!AK1752="","",编辑!AK1752)</f>
        <v/>
      </c>
      <c r="AA1752" s="109" t="str">
        <f>IF(编辑!AM1752="","",编辑!AM1752)</f>
        <v/>
      </c>
      <c r="AB1752" s="109" t="str">
        <f>IF(编辑!AN1752="","",编辑!AN1752)</f>
        <v/>
      </c>
      <c r="AC1752" s="111" t="str">
        <f>IF(编辑!AO1752="","",编辑!AO1752)</f>
        <v/>
      </c>
    </row>
    <row r="1753" spans="1:29">
      <c r="A1753" s="109">
        <f>IF(编辑!A1753="","",编辑!A1753)</f>
        <v>131075</v>
      </c>
      <c r="B1753" s="109" t="str">
        <f>IF(编辑!B1753="","",编辑!B1753)</f>
        <v>攻城</v>
      </c>
      <c r="C1753" s="109">
        <f>IF(编辑!I1753="","",编辑!I1753)</f>
        <v>650</v>
      </c>
      <c r="D1753" s="109">
        <f>IF(编辑!J1753="","",编辑!J1753)</f>
        <v>21</v>
      </c>
      <c r="E1753" s="109" t="str">
        <f>IF(编辑!K1753="","",编辑!K1753)</f>
        <v/>
      </c>
      <c r="F1753" s="109">
        <f>IF(编辑!L1753="","",编辑!L1753)</f>
        <v>102065</v>
      </c>
      <c r="G1753" s="109">
        <f>IF(编辑!N1753="","",编辑!N1753)</f>
        <v>1</v>
      </c>
      <c r="H1753" s="109">
        <f>IF(编辑!O1753="","",编辑!O1753)</f>
        <v>1</v>
      </c>
      <c r="I1753" s="109">
        <f>IF(编辑!P1753="","",编辑!P1753)</f>
        <v>2000</v>
      </c>
      <c r="J1753" s="109" t="str">
        <f>IF(编辑!Q1753="","",编辑!Q1753)</f>
        <v/>
      </c>
      <c r="K1753" s="109" t="str">
        <f>IF(编辑!S1753="","",编辑!S1753)</f>
        <v/>
      </c>
      <c r="L1753" s="109" t="str">
        <f>IF(编辑!T1753="","",编辑!T1753)</f>
        <v/>
      </c>
      <c r="M1753" s="109" t="str">
        <f>IF(编辑!U1753="","",编辑!U1753)</f>
        <v/>
      </c>
      <c r="N1753" s="109" t="str">
        <f>IF(编辑!V1753="","",编辑!V1753)</f>
        <v/>
      </c>
      <c r="O1753" s="109" t="str">
        <f>IF(编辑!X1753="","",编辑!X1753)</f>
        <v/>
      </c>
      <c r="P1753" s="109" t="str">
        <f>IF(编辑!Y1753="","",编辑!Y1753)</f>
        <v/>
      </c>
      <c r="Q1753" s="109" t="str">
        <f>IF(编辑!Z1753="","",编辑!Z1753)</f>
        <v/>
      </c>
      <c r="R1753" s="109" t="str">
        <f>IF(编辑!AA1753="","",编辑!AA1753)</f>
        <v/>
      </c>
      <c r="S1753" s="109" t="str">
        <f>IF(编辑!AC1753="","",编辑!AC1753)</f>
        <v/>
      </c>
      <c r="T1753" s="109" t="str">
        <f>IF(编辑!AD1753="","",编辑!AD1753)</f>
        <v/>
      </c>
      <c r="U1753" s="109" t="str">
        <f>IF(编辑!AE1753="","",编辑!AE1753)</f>
        <v/>
      </c>
      <c r="V1753" s="109" t="str">
        <f>IF(编辑!AF1753="","",编辑!AF1753)</f>
        <v/>
      </c>
      <c r="W1753" s="109" t="str">
        <f>IF(编辑!AH1753="","",编辑!AH1753)</f>
        <v/>
      </c>
      <c r="X1753" s="109" t="str">
        <f>IF(编辑!AI1753="","",编辑!AI1753)</f>
        <v/>
      </c>
      <c r="Y1753" s="109" t="str">
        <f>IF(编辑!AJ1753="","",编辑!AJ1753)</f>
        <v/>
      </c>
      <c r="Z1753" s="109" t="str">
        <f>IF(编辑!AK1753="","",编辑!AK1753)</f>
        <v/>
      </c>
      <c r="AA1753" s="109" t="str">
        <f>IF(编辑!AM1753="","",编辑!AM1753)</f>
        <v/>
      </c>
      <c r="AB1753" s="109" t="str">
        <f>IF(编辑!AN1753="","",编辑!AN1753)</f>
        <v/>
      </c>
      <c r="AC1753" s="111" t="str">
        <f>IF(编辑!AO1753="","",编辑!AO1753)</f>
        <v/>
      </c>
    </row>
    <row r="1754" spans="1:29">
      <c r="A1754" s="109">
        <f>IF(编辑!A1754="","",编辑!A1754)</f>
        <v>131076</v>
      </c>
      <c r="B1754" s="109" t="str">
        <f>IF(编辑!B1754="","",编辑!B1754)</f>
        <v>攻城</v>
      </c>
      <c r="C1754" s="109">
        <f>IF(编辑!I1754="","",编辑!I1754)</f>
        <v>650</v>
      </c>
      <c r="D1754" s="109">
        <f>IF(编辑!J1754="","",编辑!J1754)</f>
        <v>21</v>
      </c>
      <c r="E1754" s="109" t="str">
        <f>IF(编辑!K1754="","",编辑!K1754)</f>
        <v/>
      </c>
      <c r="F1754" s="109">
        <f>IF(编辑!L1754="","",编辑!L1754)</f>
        <v>102065</v>
      </c>
      <c r="G1754" s="109">
        <f>IF(编辑!N1754="","",编辑!N1754)</f>
        <v>1</v>
      </c>
      <c r="H1754" s="109">
        <f>IF(编辑!O1754="","",编辑!O1754)</f>
        <v>1</v>
      </c>
      <c r="I1754" s="109">
        <f>IF(编辑!P1754="","",编辑!P1754)</f>
        <v>2000</v>
      </c>
      <c r="J1754" s="109" t="str">
        <f>IF(编辑!Q1754="","",编辑!Q1754)</f>
        <v/>
      </c>
      <c r="K1754" s="109" t="str">
        <f>IF(编辑!S1754="","",编辑!S1754)</f>
        <v/>
      </c>
      <c r="L1754" s="109" t="str">
        <f>IF(编辑!T1754="","",编辑!T1754)</f>
        <v/>
      </c>
      <c r="M1754" s="109" t="str">
        <f>IF(编辑!U1754="","",编辑!U1754)</f>
        <v/>
      </c>
      <c r="N1754" s="109" t="str">
        <f>IF(编辑!V1754="","",编辑!V1754)</f>
        <v/>
      </c>
      <c r="O1754" s="109" t="str">
        <f>IF(编辑!X1754="","",编辑!X1754)</f>
        <v/>
      </c>
      <c r="P1754" s="109" t="str">
        <f>IF(编辑!Y1754="","",编辑!Y1754)</f>
        <v/>
      </c>
      <c r="Q1754" s="109" t="str">
        <f>IF(编辑!Z1754="","",编辑!Z1754)</f>
        <v/>
      </c>
      <c r="R1754" s="109" t="str">
        <f>IF(编辑!AA1754="","",编辑!AA1754)</f>
        <v/>
      </c>
      <c r="S1754" s="109" t="str">
        <f>IF(编辑!AC1754="","",编辑!AC1754)</f>
        <v/>
      </c>
      <c r="T1754" s="109" t="str">
        <f>IF(编辑!AD1754="","",编辑!AD1754)</f>
        <v/>
      </c>
      <c r="U1754" s="109" t="str">
        <f>IF(编辑!AE1754="","",编辑!AE1754)</f>
        <v/>
      </c>
      <c r="V1754" s="109" t="str">
        <f>IF(编辑!AF1754="","",编辑!AF1754)</f>
        <v/>
      </c>
      <c r="W1754" s="109" t="str">
        <f>IF(编辑!AH1754="","",编辑!AH1754)</f>
        <v/>
      </c>
      <c r="X1754" s="109" t="str">
        <f>IF(编辑!AI1754="","",编辑!AI1754)</f>
        <v/>
      </c>
      <c r="Y1754" s="109" t="str">
        <f>IF(编辑!AJ1754="","",编辑!AJ1754)</f>
        <v/>
      </c>
      <c r="Z1754" s="109" t="str">
        <f>IF(编辑!AK1754="","",编辑!AK1754)</f>
        <v/>
      </c>
      <c r="AA1754" s="109" t="str">
        <f>IF(编辑!AM1754="","",编辑!AM1754)</f>
        <v/>
      </c>
      <c r="AB1754" s="109" t="str">
        <f>IF(编辑!AN1754="","",编辑!AN1754)</f>
        <v/>
      </c>
      <c r="AC1754" s="111" t="str">
        <f>IF(编辑!AO1754="","",编辑!AO1754)</f>
        <v/>
      </c>
    </row>
    <row r="1755" spans="1:29">
      <c r="A1755" s="109">
        <f>IF(编辑!A1755="","",编辑!A1755)</f>
        <v>131077</v>
      </c>
      <c r="B1755" s="109" t="str">
        <f>IF(编辑!B1755="","",编辑!B1755)</f>
        <v>攻城</v>
      </c>
      <c r="C1755" s="109">
        <f>IF(编辑!I1755="","",编辑!I1755)</f>
        <v>860</v>
      </c>
      <c r="D1755" s="109">
        <f>IF(编辑!J1755="","",编辑!J1755)</f>
        <v>27</v>
      </c>
      <c r="E1755" s="109" t="str">
        <f>IF(编辑!K1755="","",编辑!K1755)</f>
        <v/>
      </c>
      <c r="F1755" s="109">
        <f>IF(编辑!L1755="","",编辑!L1755)</f>
        <v>102065</v>
      </c>
      <c r="G1755" s="109">
        <f>IF(编辑!N1755="","",编辑!N1755)</f>
        <v>1</v>
      </c>
      <c r="H1755" s="109">
        <f>IF(编辑!O1755="","",编辑!O1755)</f>
        <v>1</v>
      </c>
      <c r="I1755" s="109">
        <f>IF(编辑!P1755="","",编辑!P1755)</f>
        <v>2000</v>
      </c>
      <c r="J1755" s="109" t="str">
        <f>IF(编辑!Q1755="","",编辑!Q1755)</f>
        <v/>
      </c>
      <c r="K1755" s="109" t="str">
        <f>IF(编辑!S1755="","",编辑!S1755)</f>
        <v/>
      </c>
      <c r="L1755" s="109" t="str">
        <f>IF(编辑!T1755="","",编辑!T1755)</f>
        <v/>
      </c>
      <c r="M1755" s="109" t="str">
        <f>IF(编辑!U1755="","",编辑!U1755)</f>
        <v/>
      </c>
      <c r="N1755" s="109" t="str">
        <f>IF(编辑!V1755="","",编辑!V1755)</f>
        <v/>
      </c>
      <c r="O1755" s="109" t="str">
        <f>IF(编辑!X1755="","",编辑!X1755)</f>
        <v/>
      </c>
      <c r="P1755" s="109" t="str">
        <f>IF(编辑!Y1755="","",编辑!Y1755)</f>
        <v/>
      </c>
      <c r="Q1755" s="109" t="str">
        <f>IF(编辑!Z1755="","",编辑!Z1755)</f>
        <v/>
      </c>
      <c r="R1755" s="109" t="str">
        <f>IF(编辑!AA1755="","",编辑!AA1755)</f>
        <v/>
      </c>
      <c r="S1755" s="109" t="str">
        <f>IF(编辑!AC1755="","",编辑!AC1755)</f>
        <v/>
      </c>
      <c r="T1755" s="109" t="str">
        <f>IF(编辑!AD1755="","",编辑!AD1755)</f>
        <v/>
      </c>
      <c r="U1755" s="109" t="str">
        <f>IF(编辑!AE1755="","",编辑!AE1755)</f>
        <v/>
      </c>
      <c r="V1755" s="109" t="str">
        <f>IF(编辑!AF1755="","",编辑!AF1755)</f>
        <v/>
      </c>
      <c r="W1755" s="109" t="str">
        <f>IF(编辑!AH1755="","",编辑!AH1755)</f>
        <v/>
      </c>
      <c r="X1755" s="109" t="str">
        <f>IF(编辑!AI1755="","",编辑!AI1755)</f>
        <v/>
      </c>
      <c r="Y1755" s="109" t="str">
        <f>IF(编辑!AJ1755="","",编辑!AJ1755)</f>
        <v/>
      </c>
      <c r="Z1755" s="109" t="str">
        <f>IF(编辑!AK1755="","",编辑!AK1755)</f>
        <v/>
      </c>
      <c r="AA1755" s="109" t="str">
        <f>IF(编辑!AM1755="","",编辑!AM1755)</f>
        <v/>
      </c>
      <c r="AB1755" s="109" t="str">
        <f>IF(编辑!AN1755="","",编辑!AN1755)</f>
        <v/>
      </c>
      <c r="AC1755" s="111" t="str">
        <f>IF(编辑!AO1755="","",编辑!AO1755)</f>
        <v/>
      </c>
    </row>
    <row r="1756" spans="1:29">
      <c r="A1756" s="109">
        <f>IF(编辑!A1756="","",编辑!A1756)</f>
        <v>131078</v>
      </c>
      <c r="B1756" s="109" t="str">
        <f>IF(编辑!B1756="","",编辑!B1756)</f>
        <v>攻城</v>
      </c>
      <c r="C1756" s="109">
        <f>IF(编辑!I1756="","",编辑!I1756)</f>
        <v>860</v>
      </c>
      <c r="D1756" s="109">
        <f>IF(编辑!J1756="","",编辑!J1756)</f>
        <v>27</v>
      </c>
      <c r="E1756" s="109" t="str">
        <f>IF(编辑!K1756="","",编辑!K1756)</f>
        <v/>
      </c>
      <c r="F1756" s="109">
        <f>IF(编辑!L1756="","",编辑!L1756)</f>
        <v>102065</v>
      </c>
      <c r="G1756" s="109">
        <f>IF(编辑!N1756="","",编辑!N1756)</f>
        <v>1</v>
      </c>
      <c r="H1756" s="109">
        <f>IF(编辑!O1756="","",编辑!O1756)</f>
        <v>1</v>
      </c>
      <c r="I1756" s="109">
        <f>IF(编辑!P1756="","",编辑!P1756)</f>
        <v>2000</v>
      </c>
      <c r="J1756" s="109" t="str">
        <f>IF(编辑!Q1756="","",编辑!Q1756)</f>
        <v/>
      </c>
      <c r="K1756" s="109" t="str">
        <f>IF(编辑!S1756="","",编辑!S1756)</f>
        <v/>
      </c>
      <c r="L1756" s="109" t="str">
        <f>IF(编辑!T1756="","",编辑!T1756)</f>
        <v/>
      </c>
      <c r="M1756" s="109" t="str">
        <f>IF(编辑!U1756="","",编辑!U1756)</f>
        <v/>
      </c>
      <c r="N1756" s="109" t="str">
        <f>IF(编辑!V1756="","",编辑!V1756)</f>
        <v/>
      </c>
      <c r="O1756" s="109" t="str">
        <f>IF(编辑!X1756="","",编辑!X1756)</f>
        <v/>
      </c>
      <c r="P1756" s="109" t="str">
        <f>IF(编辑!Y1756="","",编辑!Y1756)</f>
        <v/>
      </c>
      <c r="Q1756" s="109" t="str">
        <f>IF(编辑!Z1756="","",编辑!Z1756)</f>
        <v/>
      </c>
      <c r="R1756" s="109" t="str">
        <f>IF(编辑!AA1756="","",编辑!AA1756)</f>
        <v/>
      </c>
      <c r="S1756" s="109" t="str">
        <f>IF(编辑!AC1756="","",编辑!AC1756)</f>
        <v/>
      </c>
      <c r="T1756" s="109" t="str">
        <f>IF(编辑!AD1756="","",编辑!AD1756)</f>
        <v/>
      </c>
      <c r="U1756" s="109" t="str">
        <f>IF(编辑!AE1756="","",编辑!AE1756)</f>
        <v/>
      </c>
      <c r="V1756" s="109" t="str">
        <f>IF(编辑!AF1756="","",编辑!AF1756)</f>
        <v/>
      </c>
      <c r="W1756" s="109" t="str">
        <f>IF(编辑!AH1756="","",编辑!AH1756)</f>
        <v/>
      </c>
      <c r="X1756" s="109" t="str">
        <f>IF(编辑!AI1756="","",编辑!AI1756)</f>
        <v/>
      </c>
      <c r="Y1756" s="109" t="str">
        <f>IF(编辑!AJ1756="","",编辑!AJ1756)</f>
        <v/>
      </c>
      <c r="Z1756" s="109" t="str">
        <f>IF(编辑!AK1756="","",编辑!AK1756)</f>
        <v/>
      </c>
      <c r="AA1756" s="109" t="str">
        <f>IF(编辑!AM1756="","",编辑!AM1756)</f>
        <v/>
      </c>
      <c r="AB1756" s="109" t="str">
        <f>IF(编辑!AN1756="","",编辑!AN1756)</f>
        <v/>
      </c>
      <c r="AC1756" s="111" t="str">
        <f>IF(编辑!AO1756="","",编辑!AO1756)</f>
        <v/>
      </c>
    </row>
    <row r="1757" spans="1:29">
      <c r="A1757" s="109">
        <f>IF(编辑!A1757="","",编辑!A1757)</f>
        <v>131079</v>
      </c>
      <c r="B1757" s="109" t="str">
        <f>IF(编辑!B1757="","",编辑!B1757)</f>
        <v>攻城</v>
      </c>
      <c r="C1757" s="109">
        <f>IF(编辑!I1757="","",编辑!I1757)</f>
        <v>860</v>
      </c>
      <c r="D1757" s="109">
        <f>IF(编辑!J1757="","",编辑!J1757)</f>
        <v>27</v>
      </c>
      <c r="E1757" s="109" t="str">
        <f>IF(编辑!K1757="","",编辑!K1757)</f>
        <v/>
      </c>
      <c r="F1757" s="109">
        <f>IF(编辑!L1757="","",编辑!L1757)</f>
        <v>102065</v>
      </c>
      <c r="G1757" s="109">
        <f>IF(编辑!N1757="","",编辑!N1757)</f>
        <v>1</v>
      </c>
      <c r="H1757" s="109">
        <f>IF(编辑!O1757="","",编辑!O1757)</f>
        <v>1</v>
      </c>
      <c r="I1757" s="109">
        <f>IF(编辑!P1757="","",编辑!P1757)</f>
        <v>2000</v>
      </c>
      <c r="J1757" s="109" t="str">
        <f>IF(编辑!Q1757="","",编辑!Q1757)</f>
        <v/>
      </c>
      <c r="K1757" s="109" t="str">
        <f>IF(编辑!S1757="","",编辑!S1757)</f>
        <v/>
      </c>
      <c r="L1757" s="109" t="str">
        <f>IF(编辑!T1757="","",编辑!T1757)</f>
        <v/>
      </c>
      <c r="M1757" s="109" t="str">
        <f>IF(编辑!U1757="","",编辑!U1757)</f>
        <v/>
      </c>
      <c r="N1757" s="109" t="str">
        <f>IF(编辑!V1757="","",编辑!V1757)</f>
        <v/>
      </c>
      <c r="O1757" s="109" t="str">
        <f>IF(编辑!X1757="","",编辑!X1757)</f>
        <v/>
      </c>
      <c r="P1757" s="109" t="str">
        <f>IF(编辑!Y1757="","",编辑!Y1757)</f>
        <v/>
      </c>
      <c r="Q1757" s="109" t="str">
        <f>IF(编辑!Z1757="","",编辑!Z1757)</f>
        <v/>
      </c>
      <c r="R1757" s="109" t="str">
        <f>IF(编辑!AA1757="","",编辑!AA1757)</f>
        <v/>
      </c>
      <c r="S1757" s="109" t="str">
        <f>IF(编辑!AC1757="","",编辑!AC1757)</f>
        <v/>
      </c>
      <c r="T1757" s="109" t="str">
        <f>IF(编辑!AD1757="","",编辑!AD1757)</f>
        <v/>
      </c>
      <c r="U1757" s="109" t="str">
        <f>IF(编辑!AE1757="","",编辑!AE1757)</f>
        <v/>
      </c>
      <c r="V1757" s="109" t="str">
        <f>IF(编辑!AF1757="","",编辑!AF1757)</f>
        <v/>
      </c>
      <c r="W1757" s="109" t="str">
        <f>IF(编辑!AH1757="","",编辑!AH1757)</f>
        <v/>
      </c>
      <c r="X1757" s="109" t="str">
        <f>IF(编辑!AI1757="","",编辑!AI1757)</f>
        <v/>
      </c>
      <c r="Y1757" s="109" t="str">
        <f>IF(编辑!AJ1757="","",编辑!AJ1757)</f>
        <v/>
      </c>
      <c r="Z1757" s="109" t="str">
        <f>IF(编辑!AK1757="","",编辑!AK1757)</f>
        <v/>
      </c>
      <c r="AA1757" s="109" t="str">
        <f>IF(编辑!AM1757="","",编辑!AM1757)</f>
        <v/>
      </c>
      <c r="AB1757" s="109" t="str">
        <f>IF(编辑!AN1757="","",编辑!AN1757)</f>
        <v/>
      </c>
      <c r="AC1757" s="111" t="str">
        <f>IF(编辑!AO1757="","",编辑!AO1757)</f>
        <v/>
      </c>
    </row>
    <row r="1758" spans="1:29">
      <c r="A1758" s="109">
        <f>IF(编辑!A1758="","",编辑!A1758)</f>
        <v>131080</v>
      </c>
      <c r="B1758" s="109" t="str">
        <f>IF(编辑!B1758="","",编辑!B1758)</f>
        <v>攻城</v>
      </c>
      <c r="C1758" s="109">
        <f>IF(编辑!I1758="","",编辑!I1758)</f>
        <v>860</v>
      </c>
      <c r="D1758" s="109">
        <f>IF(编辑!J1758="","",编辑!J1758)</f>
        <v>27</v>
      </c>
      <c r="E1758" s="109" t="str">
        <f>IF(编辑!K1758="","",编辑!K1758)</f>
        <v/>
      </c>
      <c r="F1758" s="109">
        <f>IF(编辑!L1758="","",编辑!L1758)</f>
        <v>102065</v>
      </c>
      <c r="G1758" s="109">
        <f>IF(编辑!N1758="","",编辑!N1758)</f>
        <v>1</v>
      </c>
      <c r="H1758" s="109">
        <f>IF(编辑!O1758="","",编辑!O1758)</f>
        <v>1</v>
      </c>
      <c r="I1758" s="109">
        <f>IF(编辑!P1758="","",编辑!P1758)</f>
        <v>2000</v>
      </c>
      <c r="J1758" s="109" t="str">
        <f>IF(编辑!Q1758="","",编辑!Q1758)</f>
        <v/>
      </c>
      <c r="K1758" s="109" t="str">
        <f>IF(编辑!S1758="","",编辑!S1758)</f>
        <v/>
      </c>
      <c r="L1758" s="109" t="str">
        <f>IF(编辑!T1758="","",编辑!T1758)</f>
        <v/>
      </c>
      <c r="M1758" s="109" t="str">
        <f>IF(编辑!U1758="","",编辑!U1758)</f>
        <v/>
      </c>
      <c r="N1758" s="109" t="str">
        <f>IF(编辑!V1758="","",编辑!V1758)</f>
        <v/>
      </c>
      <c r="O1758" s="109" t="str">
        <f>IF(编辑!X1758="","",编辑!X1758)</f>
        <v/>
      </c>
      <c r="P1758" s="109" t="str">
        <f>IF(编辑!Y1758="","",编辑!Y1758)</f>
        <v/>
      </c>
      <c r="Q1758" s="109" t="str">
        <f>IF(编辑!Z1758="","",编辑!Z1758)</f>
        <v/>
      </c>
      <c r="R1758" s="109" t="str">
        <f>IF(编辑!AA1758="","",编辑!AA1758)</f>
        <v/>
      </c>
      <c r="S1758" s="109" t="str">
        <f>IF(编辑!AC1758="","",编辑!AC1758)</f>
        <v/>
      </c>
      <c r="T1758" s="109" t="str">
        <f>IF(编辑!AD1758="","",编辑!AD1758)</f>
        <v/>
      </c>
      <c r="U1758" s="109" t="str">
        <f>IF(编辑!AE1758="","",编辑!AE1758)</f>
        <v/>
      </c>
      <c r="V1758" s="109" t="str">
        <f>IF(编辑!AF1758="","",编辑!AF1758)</f>
        <v/>
      </c>
      <c r="W1758" s="109" t="str">
        <f>IF(编辑!AH1758="","",编辑!AH1758)</f>
        <v/>
      </c>
      <c r="X1758" s="109" t="str">
        <f>IF(编辑!AI1758="","",编辑!AI1758)</f>
        <v/>
      </c>
      <c r="Y1758" s="109" t="str">
        <f>IF(编辑!AJ1758="","",编辑!AJ1758)</f>
        <v/>
      </c>
      <c r="Z1758" s="109" t="str">
        <f>IF(编辑!AK1758="","",编辑!AK1758)</f>
        <v/>
      </c>
      <c r="AA1758" s="109" t="str">
        <f>IF(编辑!AM1758="","",编辑!AM1758)</f>
        <v/>
      </c>
      <c r="AB1758" s="109" t="str">
        <f>IF(编辑!AN1758="","",编辑!AN1758)</f>
        <v/>
      </c>
      <c r="AC1758" s="111" t="str">
        <f>IF(编辑!AO1758="","",编辑!AO1758)</f>
        <v/>
      </c>
    </row>
    <row r="1759" spans="1:29">
      <c r="A1759" s="109">
        <f>IF(编辑!A1759="","",编辑!A1759)</f>
        <v>131081</v>
      </c>
      <c r="B1759" s="109" t="str">
        <f>IF(编辑!B1759="","",编辑!B1759)</f>
        <v>攻城</v>
      </c>
      <c r="C1759" s="109">
        <f>IF(编辑!I1759="","",编辑!I1759)</f>
        <v>860</v>
      </c>
      <c r="D1759" s="109">
        <f>IF(编辑!J1759="","",编辑!J1759)</f>
        <v>27</v>
      </c>
      <c r="E1759" s="109" t="str">
        <f>IF(编辑!K1759="","",编辑!K1759)</f>
        <v/>
      </c>
      <c r="F1759" s="109">
        <f>IF(编辑!L1759="","",编辑!L1759)</f>
        <v>102065</v>
      </c>
      <c r="G1759" s="109">
        <f>IF(编辑!N1759="","",编辑!N1759)</f>
        <v>1</v>
      </c>
      <c r="H1759" s="109">
        <f>IF(编辑!O1759="","",编辑!O1759)</f>
        <v>1</v>
      </c>
      <c r="I1759" s="109">
        <f>IF(编辑!P1759="","",编辑!P1759)</f>
        <v>2000</v>
      </c>
      <c r="J1759" s="109" t="str">
        <f>IF(编辑!Q1759="","",编辑!Q1759)</f>
        <v/>
      </c>
      <c r="K1759" s="109" t="str">
        <f>IF(编辑!S1759="","",编辑!S1759)</f>
        <v/>
      </c>
      <c r="L1759" s="109" t="str">
        <f>IF(编辑!T1759="","",编辑!T1759)</f>
        <v/>
      </c>
      <c r="M1759" s="109" t="str">
        <f>IF(编辑!U1759="","",编辑!U1759)</f>
        <v/>
      </c>
      <c r="N1759" s="109" t="str">
        <f>IF(编辑!V1759="","",编辑!V1759)</f>
        <v/>
      </c>
      <c r="O1759" s="109" t="str">
        <f>IF(编辑!X1759="","",编辑!X1759)</f>
        <v/>
      </c>
      <c r="P1759" s="109" t="str">
        <f>IF(编辑!Y1759="","",编辑!Y1759)</f>
        <v/>
      </c>
      <c r="Q1759" s="109" t="str">
        <f>IF(编辑!Z1759="","",编辑!Z1759)</f>
        <v/>
      </c>
      <c r="R1759" s="109" t="str">
        <f>IF(编辑!AA1759="","",编辑!AA1759)</f>
        <v/>
      </c>
      <c r="S1759" s="109" t="str">
        <f>IF(编辑!AC1759="","",编辑!AC1759)</f>
        <v/>
      </c>
      <c r="T1759" s="109" t="str">
        <f>IF(编辑!AD1759="","",编辑!AD1759)</f>
        <v/>
      </c>
      <c r="U1759" s="109" t="str">
        <f>IF(编辑!AE1759="","",编辑!AE1759)</f>
        <v/>
      </c>
      <c r="V1759" s="109" t="str">
        <f>IF(编辑!AF1759="","",编辑!AF1759)</f>
        <v/>
      </c>
      <c r="W1759" s="109" t="str">
        <f>IF(编辑!AH1759="","",编辑!AH1759)</f>
        <v/>
      </c>
      <c r="X1759" s="109" t="str">
        <f>IF(编辑!AI1759="","",编辑!AI1759)</f>
        <v/>
      </c>
      <c r="Y1759" s="109" t="str">
        <f>IF(编辑!AJ1759="","",编辑!AJ1759)</f>
        <v/>
      </c>
      <c r="Z1759" s="109" t="str">
        <f>IF(编辑!AK1759="","",编辑!AK1759)</f>
        <v/>
      </c>
      <c r="AA1759" s="109" t="str">
        <f>IF(编辑!AM1759="","",编辑!AM1759)</f>
        <v/>
      </c>
      <c r="AB1759" s="109" t="str">
        <f>IF(编辑!AN1759="","",编辑!AN1759)</f>
        <v/>
      </c>
      <c r="AC1759" s="111" t="str">
        <f>IF(编辑!AO1759="","",编辑!AO1759)</f>
        <v/>
      </c>
    </row>
    <row r="1760" spans="1:29">
      <c r="A1760" s="109">
        <f>IF(编辑!A1760="","",编辑!A1760)</f>
        <v>131082</v>
      </c>
      <c r="B1760" s="109" t="str">
        <f>IF(编辑!B1760="","",编辑!B1760)</f>
        <v>攻城</v>
      </c>
      <c r="C1760" s="109">
        <f>IF(编辑!I1760="","",编辑!I1760)</f>
        <v>860</v>
      </c>
      <c r="D1760" s="109">
        <f>IF(编辑!J1760="","",编辑!J1760)</f>
        <v>27</v>
      </c>
      <c r="E1760" s="109" t="str">
        <f>IF(编辑!K1760="","",编辑!K1760)</f>
        <v/>
      </c>
      <c r="F1760" s="109">
        <f>IF(编辑!L1760="","",编辑!L1760)</f>
        <v>102065</v>
      </c>
      <c r="G1760" s="109">
        <f>IF(编辑!N1760="","",编辑!N1760)</f>
        <v>1</v>
      </c>
      <c r="H1760" s="109">
        <f>IF(编辑!O1760="","",编辑!O1760)</f>
        <v>1</v>
      </c>
      <c r="I1760" s="109">
        <f>IF(编辑!P1760="","",编辑!P1760)</f>
        <v>2000</v>
      </c>
      <c r="J1760" s="109" t="str">
        <f>IF(编辑!Q1760="","",编辑!Q1760)</f>
        <v/>
      </c>
      <c r="K1760" s="109" t="str">
        <f>IF(编辑!S1760="","",编辑!S1760)</f>
        <v/>
      </c>
      <c r="L1760" s="109" t="str">
        <f>IF(编辑!T1760="","",编辑!T1760)</f>
        <v/>
      </c>
      <c r="M1760" s="109" t="str">
        <f>IF(编辑!U1760="","",编辑!U1760)</f>
        <v/>
      </c>
      <c r="N1760" s="109" t="str">
        <f>IF(编辑!V1760="","",编辑!V1760)</f>
        <v/>
      </c>
      <c r="O1760" s="109" t="str">
        <f>IF(编辑!X1760="","",编辑!X1760)</f>
        <v/>
      </c>
      <c r="P1760" s="109" t="str">
        <f>IF(编辑!Y1760="","",编辑!Y1760)</f>
        <v/>
      </c>
      <c r="Q1760" s="109" t="str">
        <f>IF(编辑!Z1760="","",编辑!Z1760)</f>
        <v/>
      </c>
      <c r="R1760" s="109" t="str">
        <f>IF(编辑!AA1760="","",编辑!AA1760)</f>
        <v/>
      </c>
      <c r="S1760" s="109" t="str">
        <f>IF(编辑!AC1760="","",编辑!AC1760)</f>
        <v/>
      </c>
      <c r="T1760" s="109" t="str">
        <f>IF(编辑!AD1760="","",编辑!AD1760)</f>
        <v/>
      </c>
      <c r="U1760" s="109" t="str">
        <f>IF(编辑!AE1760="","",编辑!AE1760)</f>
        <v/>
      </c>
      <c r="V1760" s="109" t="str">
        <f>IF(编辑!AF1760="","",编辑!AF1760)</f>
        <v/>
      </c>
      <c r="W1760" s="109" t="str">
        <f>IF(编辑!AH1760="","",编辑!AH1760)</f>
        <v/>
      </c>
      <c r="X1760" s="109" t="str">
        <f>IF(编辑!AI1760="","",编辑!AI1760)</f>
        <v/>
      </c>
      <c r="Y1760" s="109" t="str">
        <f>IF(编辑!AJ1760="","",编辑!AJ1760)</f>
        <v/>
      </c>
      <c r="Z1760" s="109" t="str">
        <f>IF(编辑!AK1760="","",编辑!AK1760)</f>
        <v/>
      </c>
      <c r="AA1760" s="109" t="str">
        <f>IF(编辑!AM1760="","",编辑!AM1760)</f>
        <v/>
      </c>
      <c r="AB1760" s="109" t="str">
        <f>IF(编辑!AN1760="","",编辑!AN1760)</f>
        <v/>
      </c>
      <c r="AC1760" s="111" t="str">
        <f>IF(编辑!AO1760="","",编辑!AO1760)</f>
        <v/>
      </c>
    </row>
    <row r="1761" spans="1:29">
      <c r="A1761" s="109">
        <f>IF(编辑!A1761="","",编辑!A1761)</f>
        <v>131083</v>
      </c>
      <c r="B1761" s="109" t="str">
        <f>IF(编辑!B1761="","",编辑!B1761)</f>
        <v>攻城</v>
      </c>
      <c r="C1761" s="109">
        <f>IF(编辑!I1761="","",编辑!I1761)</f>
        <v>860</v>
      </c>
      <c r="D1761" s="109">
        <f>IF(编辑!J1761="","",编辑!J1761)</f>
        <v>27</v>
      </c>
      <c r="E1761" s="109" t="str">
        <f>IF(编辑!K1761="","",编辑!K1761)</f>
        <v/>
      </c>
      <c r="F1761" s="109">
        <f>IF(编辑!L1761="","",编辑!L1761)</f>
        <v>102065</v>
      </c>
      <c r="G1761" s="109">
        <f>IF(编辑!N1761="","",编辑!N1761)</f>
        <v>1</v>
      </c>
      <c r="H1761" s="109">
        <f>IF(编辑!O1761="","",编辑!O1761)</f>
        <v>1</v>
      </c>
      <c r="I1761" s="109">
        <f>IF(编辑!P1761="","",编辑!P1761)</f>
        <v>2000</v>
      </c>
      <c r="J1761" s="109" t="str">
        <f>IF(编辑!Q1761="","",编辑!Q1761)</f>
        <v/>
      </c>
      <c r="K1761" s="109" t="str">
        <f>IF(编辑!S1761="","",编辑!S1761)</f>
        <v/>
      </c>
      <c r="L1761" s="109" t="str">
        <f>IF(编辑!T1761="","",编辑!T1761)</f>
        <v/>
      </c>
      <c r="M1761" s="109" t="str">
        <f>IF(编辑!U1761="","",编辑!U1761)</f>
        <v/>
      </c>
      <c r="N1761" s="109" t="str">
        <f>IF(编辑!V1761="","",编辑!V1761)</f>
        <v/>
      </c>
      <c r="O1761" s="109" t="str">
        <f>IF(编辑!X1761="","",编辑!X1761)</f>
        <v/>
      </c>
      <c r="P1761" s="109" t="str">
        <f>IF(编辑!Y1761="","",编辑!Y1761)</f>
        <v/>
      </c>
      <c r="Q1761" s="109" t="str">
        <f>IF(编辑!Z1761="","",编辑!Z1761)</f>
        <v/>
      </c>
      <c r="R1761" s="109" t="str">
        <f>IF(编辑!AA1761="","",编辑!AA1761)</f>
        <v/>
      </c>
      <c r="S1761" s="109" t="str">
        <f>IF(编辑!AC1761="","",编辑!AC1761)</f>
        <v/>
      </c>
      <c r="T1761" s="109" t="str">
        <f>IF(编辑!AD1761="","",编辑!AD1761)</f>
        <v/>
      </c>
      <c r="U1761" s="109" t="str">
        <f>IF(编辑!AE1761="","",编辑!AE1761)</f>
        <v/>
      </c>
      <c r="V1761" s="109" t="str">
        <f>IF(编辑!AF1761="","",编辑!AF1761)</f>
        <v/>
      </c>
      <c r="W1761" s="109" t="str">
        <f>IF(编辑!AH1761="","",编辑!AH1761)</f>
        <v/>
      </c>
      <c r="X1761" s="109" t="str">
        <f>IF(编辑!AI1761="","",编辑!AI1761)</f>
        <v/>
      </c>
      <c r="Y1761" s="109" t="str">
        <f>IF(编辑!AJ1761="","",编辑!AJ1761)</f>
        <v/>
      </c>
      <c r="Z1761" s="109" t="str">
        <f>IF(编辑!AK1761="","",编辑!AK1761)</f>
        <v/>
      </c>
      <c r="AA1761" s="109" t="str">
        <f>IF(编辑!AM1761="","",编辑!AM1761)</f>
        <v/>
      </c>
      <c r="AB1761" s="109" t="str">
        <f>IF(编辑!AN1761="","",编辑!AN1761)</f>
        <v/>
      </c>
      <c r="AC1761" s="111" t="str">
        <f>IF(编辑!AO1761="","",编辑!AO1761)</f>
        <v/>
      </c>
    </row>
    <row r="1762" spans="1:29">
      <c r="A1762" s="109">
        <f>IF(编辑!A1762="","",编辑!A1762)</f>
        <v>131084</v>
      </c>
      <c r="B1762" s="109" t="str">
        <f>IF(编辑!B1762="","",编辑!B1762)</f>
        <v>攻城</v>
      </c>
      <c r="C1762" s="109">
        <f>IF(编辑!I1762="","",编辑!I1762)</f>
        <v>860</v>
      </c>
      <c r="D1762" s="109">
        <f>IF(编辑!J1762="","",编辑!J1762)</f>
        <v>27</v>
      </c>
      <c r="E1762" s="109" t="str">
        <f>IF(编辑!K1762="","",编辑!K1762)</f>
        <v/>
      </c>
      <c r="F1762" s="109">
        <f>IF(编辑!L1762="","",编辑!L1762)</f>
        <v>102065</v>
      </c>
      <c r="G1762" s="109">
        <f>IF(编辑!N1762="","",编辑!N1762)</f>
        <v>1</v>
      </c>
      <c r="H1762" s="109">
        <f>IF(编辑!O1762="","",编辑!O1762)</f>
        <v>1</v>
      </c>
      <c r="I1762" s="109">
        <f>IF(编辑!P1762="","",编辑!P1762)</f>
        <v>2000</v>
      </c>
      <c r="J1762" s="109" t="str">
        <f>IF(编辑!Q1762="","",编辑!Q1762)</f>
        <v/>
      </c>
      <c r="K1762" s="109" t="str">
        <f>IF(编辑!S1762="","",编辑!S1762)</f>
        <v/>
      </c>
      <c r="L1762" s="109" t="str">
        <f>IF(编辑!T1762="","",编辑!T1762)</f>
        <v/>
      </c>
      <c r="M1762" s="109" t="str">
        <f>IF(编辑!U1762="","",编辑!U1762)</f>
        <v/>
      </c>
      <c r="N1762" s="109" t="str">
        <f>IF(编辑!V1762="","",编辑!V1762)</f>
        <v/>
      </c>
      <c r="O1762" s="109" t="str">
        <f>IF(编辑!X1762="","",编辑!X1762)</f>
        <v/>
      </c>
      <c r="P1762" s="109" t="str">
        <f>IF(编辑!Y1762="","",编辑!Y1762)</f>
        <v/>
      </c>
      <c r="Q1762" s="109" t="str">
        <f>IF(编辑!Z1762="","",编辑!Z1762)</f>
        <v/>
      </c>
      <c r="R1762" s="109" t="str">
        <f>IF(编辑!AA1762="","",编辑!AA1762)</f>
        <v/>
      </c>
      <c r="S1762" s="109" t="str">
        <f>IF(编辑!AC1762="","",编辑!AC1762)</f>
        <v/>
      </c>
      <c r="T1762" s="109" t="str">
        <f>IF(编辑!AD1762="","",编辑!AD1762)</f>
        <v/>
      </c>
      <c r="U1762" s="109" t="str">
        <f>IF(编辑!AE1762="","",编辑!AE1762)</f>
        <v/>
      </c>
      <c r="V1762" s="109" t="str">
        <f>IF(编辑!AF1762="","",编辑!AF1762)</f>
        <v/>
      </c>
      <c r="W1762" s="109" t="str">
        <f>IF(编辑!AH1762="","",编辑!AH1762)</f>
        <v/>
      </c>
      <c r="X1762" s="109" t="str">
        <f>IF(编辑!AI1762="","",编辑!AI1762)</f>
        <v/>
      </c>
      <c r="Y1762" s="109" t="str">
        <f>IF(编辑!AJ1762="","",编辑!AJ1762)</f>
        <v/>
      </c>
      <c r="Z1762" s="109" t="str">
        <f>IF(编辑!AK1762="","",编辑!AK1762)</f>
        <v/>
      </c>
      <c r="AA1762" s="109" t="str">
        <f>IF(编辑!AM1762="","",编辑!AM1762)</f>
        <v/>
      </c>
      <c r="AB1762" s="109" t="str">
        <f>IF(编辑!AN1762="","",编辑!AN1762)</f>
        <v/>
      </c>
      <c r="AC1762" s="111" t="str">
        <f>IF(编辑!AO1762="","",编辑!AO1762)</f>
        <v/>
      </c>
    </row>
    <row r="1763" spans="1:29">
      <c r="A1763" s="109">
        <f>IF(编辑!A1763="","",编辑!A1763)</f>
        <v>131085</v>
      </c>
      <c r="B1763" s="109" t="str">
        <f>IF(编辑!B1763="","",编辑!B1763)</f>
        <v>攻城</v>
      </c>
      <c r="C1763" s="109">
        <f>IF(编辑!I1763="","",编辑!I1763)</f>
        <v>860</v>
      </c>
      <c r="D1763" s="109">
        <f>IF(编辑!J1763="","",编辑!J1763)</f>
        <v>27</v>
      </c>
      <c r="E1763" s="109" t="str">
        <f>IF(编辑!K1763="","",编辑!K1763)</f>
        <v/>
      </c>
      <c r="F1763" s="109">
        <f>IF(编辑!L1763="","",编辑!L1763)</f>
        <v>102065</v>
      </c>
      <c r="G1763" s="109">
        <f>IF(编辑!N1763="","",编辑!N1763)</f>
        <v>1</v>
      </c>
      <c r="H1763" s="109">
        <f>IF(编辑!O1763="","",编辑!O1763)</f>
        <v>1</v>
      </c>
      <c r="I1763" s="109">
        <f>IF(编辑!P1763="","",编辑!P1763)</f>
        <v>2000</v>
      </c>
      <c r="J1763" s="109" t="str">
        <f>IF(编辑!Q1763="","",编辑!Q1763)</f>
        <v/>
      </c>
      <c r="K1763" s="109" t="str">
        <f>IF(编辑!S1763="","",编辑!S1763)</f>
        <v/>
      </c>
      <c r="L1763" s="109" t="str">
        <f>IF(编辑!T1763="","",编辑!T1763)</f>
        <v/>
      </c>
      <c r="M1763" s="109" t="str">
        <f>IF(编辑!U1763="","",编辑!U1763)</f>
        <v/>
      </c>
      <c r="N1763" s="109" t="str">
        <f>IF(编辑!V1763="","",编辑!V1763)</f>
        <v/>
      </c>
      <c r="O1763" s="109" t="str">
        <f>IF(编辑!X1763="","",编辑!X1763)</f>
        <v/>
      </c>
      <c r="P1763" s="109" t="str">
        <f>IF(编辑!Y1763="","",编辑!Y1763)</f>
        <v/>
      </c>
      <c r="Q1763" s="109" t="str">
        <f>IF(编辑!Z1763="","",编辑!Z1763)</f>
        <v/>
      </c>
      <c r="R1763" s="109" t="str">
        <f>IF(编辑!AA1763="","",编辑!AA1763)</f>
        <v/>
      </c>
      <c r="S1763" s="109" t="str">
        <f>IF(编辑!AC1763="","",编辑!AC1763)</f>
        <v/>
      </c>
      <c r="T1763" s="109" t="str">
        <f>IF(编辑!AD1763="","",编辑!AD1763)</f>
        <v/>
      </c>
      <c r="U1763" s="109" t="str">
        <f>IF(编辑!AE1763="","",编辑!AE1763)</f>
        <v/>
      </c>
      <c r="V1763" s="109" t="str">
        <f>IF(编辑!AF1763="","",编辑!AF1763)</f>
        <v/>
      </c>
      <c r="W1763" s="109" t="str">
        <f>IF(编辑!AH1763="","",编辑!AH1763)</f>
        <v/>
      </c>
      <c r="X1763" s="109" t="str">
        <f>IF(编辑!AI1763="","",编辑!AI1763)</f>
        <v/>
      </c>
      <c r="Y1763" s="109" t="str">
        <f>IF(编辑!AJ1763="","",编辑!AJ1763)</f>
        <v/>
      </c>
      <c r="Z1763" s="109" t="str">
        <f>IF(编辑!AK1763="","",编辑!AK1763)</f>
        <v/>
      </c>
      <c r="AA1763" s="109" t="str">
        <f>IF(编辑!AM1763="","",编辑!AM1763)</f>
        <v/>
      </c>
      <c r="AB1763" s="109" t="str">
        <f>IF(编辑!AN1763="","",编辑!AN1763)</f>
        <v/>
      </c>
      <c r="AC1763" s="111" t="str">
        <f>IF(编辑!AO1763="","",编辑!AO1763)</f>
        <v/>
      </c>
    </row>
    <row r="1764" spans="1:29">
      <c r="A1764" s="109">
        <f>IF(编辑!A1764="","",编辑!A1764)</f>
        <v>131086</v>
      </c>
      <c r="B1764" s="109" t="str">
        <f>IF(编辑!B1764="","",编辑!B1764)</f>
        <v>攻城</v>
      </c>
      <c r="C1764" s="109">
        <f>IF(编辑!I1764="","",编辑!I1764)</f>
        <v>860</v>
      </c>
      <c r="D1764" s="109">
        <f>IF(编辑!J1764="","",编辑!J1764)</f>
        <v>27</v>
      </c>
      <c r="E1764" s="109" t="str">
        <f>IF(编辑!K1764="","",编辑!K1764)</f>
        <v/>
      </c>
      <c r="F1764" s="109">
        <f>IF(编辑!L1764="","",编辑!L1764)</f>
        <v>102065</v>
      </c>
      <c r="G1764" s="109">
        <f>IF(编辑!N1764="","",编辑!N1764)</f>
        <v>1</v>
      </c>
      <c r="H1764" s="109">
        <f>IF(编辑!O1764="","",编辑!O1764)</f>
        <v>1</v>
      </c>
      <c r="I1764" s="109">
        <f>IF(编辑!P1764="","",编辑!P1764)</f>
        <v>2000</v>
      </c>
      <c r="J1764" s="109" t="str">
        <f>IF(编辑!Q1764="","",编辑!Q1764)</f>
        <v/>
      </c>
      <c r="K1764" s="109" t="str">
        <f>IF(编辑!S1764="","",编辑!S1764)</f>
        <v/>
      </c>
      <c r="L1764" s="109" t="str">
        <f>IF(编辑!T1764="","",编辑!T1764)</f>
        <v/>
      </c>
      <c r="M1764" s="109" t="str">
        <f>IF(编辑!U1764="","",编辑!U1764)</f>
        <v/>
      </c>
      <c r="N1764" s="109" t="str">
        <f>IF(编辑!V1764="","",编辑!V1764)</f>
        <v/>
      </c>
      <c r="O1764" s="109" t="str">
        <f>IF(编辑!X1764="","",编辑!X1764)</f>
        <v/>
      </c>
      <c r="P1764" s="109" t="str">
        <f>IF(编辑!Y1764="","",编辑!Y1764)</f>
        <v/>
      </c>
      <c r="Q1764" s="109" t="str">
        <f>IF(编辑!Z1764="","",编辑!Z1764)</f>
        <v/>
      </c>
      <c r="R1764" s="109" t="str">
        <f>IF(编辑!AA1764="","",编辑!AA1764)</f>
        <v/>
      </c>
      <c r="S1764" s="109" t="str">
        <f>IF(编辑!AC1764="","",编辑!AC1764)</f>
        <v/>
      </c>
      <c r="T1764" s="109" t="str">
        <f>IF(编辑!AD1764="","",编辑!AD1764)</f>
        <v/>
      </c>
      <c r="U1764" s="109" t="str">
        <f>IF(编辑!AE1764="","",编辑!AE1764)</f>
        <v/>
      </c>
      <c r="V1764" s="109" t="str">
        <f>IF(编辑!AF1764="","",编辑!AF1764)</f>
        <v/>
      </c>
      <c r="W1764" s="109" t="str">
        <f>IF(编辑!AH1764="","",编辑!AH1764)</f>
        <v/>
      </c>
      <c r="X1764" s="109" t="str">
        <f>IF(编辑!AI1764="","",编辑!AI1764)</f>
        <v/>
      </c>
      <c r="Y1764" s="109" t="str">
        <f>IF(编辑!AJ1764="","",编辑!AJ1764)</f>
        <v/>
      </c>
      <c r="Z1764" s="109" t="str">
        <f>IF(编辑!AK1764="","",编辑!AK1764)</f>
        <v/>
      </c>
      <c r="AA1764" s="109" t="str">
        <f>IF(编辑!AM1764="","",编辑!AM1764)</f>
        <v/>
      </c>
      <c r="AB1764" s="109" t="str">
        <f>IF(编辑!AN1764="","",编辑!AN1764)</f>
        <v/>
      </c>
      <c r="AC1764" s="111" t="str">
        <f>IF(编辑!AO1764="","",编辑!AO1764)</f>
        <v/>
      </c>
    </row>
    <row r="1765" spans="1:29">
      <c r="A1765" s="109">
        <f>IF(编辑!A1765="","",编辑!A1765)</f>
        <v>131087</v>
      </c>
      <c r="B1765" s="109" t="str">
        <f>IF(编辑!B1765="","",编辑!B1765)</f>
        <v>攻城</v>
      </c>
      <c r="C1765" s="109">
        <f>IF(编辑!I1765="","",编辑!I1765)</f>
        <v>860</v>
      </c>
      <c r="D1765" s="109">
        <f>IF(编辑!J1765="","",编辑!J1765)</f>
        <v>27</v>
      </c>
      <c r="E1765" s="109" t="str">
        <f>IF(编辑!K1765="","",编辑!K1765)</f>
        <v/>
      </c>
      <c r="F1765" s="109">
        <f>IF(编辑!L1765="","",编辑!L1765)</f>
        <v>102065</v>
      </c>
      <c r="G1765" s="109">
        <f>IF(编辑!N1765="","",编辑!N1765)</f>
        <v>1</v>
      </c>
      <c r="H1765" s="109">
        <f>IF(编辑!O1765="","",编辑!O1765)</f>
        <v>1</v>
      </c>
      <c r="I1765" s="109">
        <f>IF(编辑!P1765="","",编辑!P1765)</f>
        <v>2000</v>
      </c>
      <c r="J1765" s="109" t="str">
        <f>IF(编辑!Q1765="","",编辑!Q1765)</f>
        <v/>
      </c>
      <c r="K1765" s="109" t="str">
        <f>IF(编辑!S1765="","",编辑!S1765)</f>
        <v/>
      </c>
      <c r="L1765" s="109" t="str">
        <f>IF(编辑!T1765="","",编辑!T1765)</f>
        <v/>
      </c>
      <c r="M1765" s="109" t="str">
        <f>IF(编辑!U1765="","",编辑!U1765)</f>
        <v/>
      </c>
      <c r="N1765" s="109" t="str">
        <f>IF(编辑!V1765="","",编辑!V1765)</f>
        <v/>
      </c>
      <c r="O1765" s="109" t="str">
        <f>IF(编辑!X1765="","",编辑!X1765)</f>
        <v/>
      </c>
      <c r="P1765" s="109" t="str">
        <f>IF(编辑!Y1765="","",编辑!Y1765)</f>
        <v/>
      </c>
      <c r="Q1765" s="109" t="str">
        <f>IF(编辑!Z1765="","",编辑!Z1765)</f>
        <v/>
      </c>
      <c r="R1765" s="109" t="str">
        <f>IF(编辑!AA1765="","",编辑!AA1765)</f>
        <v/>
      </c>
      <c r="S1765" s="109" t="str">
        <f>IF(编辑!AC1765="","",编辑!AC1765)</f>
        <v/>
      </c>
      <c r="T1765" s="109" t="str">
        <f>IF(编辑!AD1765="","",编辑!AD1765)</f>
        <v/>
      </c>
      <c r="U1765" s="109" t="str">
        <f>IF(编辑!AE1765="","",编辑!AE1765)</f>
        <v/>
      </c>
      <c r="V1765" s="109" t="str">
        <f>IF(编辑!AF1765="","",编辑!AF1765)</f>
        <v/>
      </c>
      <c r="W1765" s="109" t="str">
        <f>IF(编辑!AH1765="","",编辑!AH1765)</f>
        <v/>
      </c>
      <c r="X1765" s="109" t="str">
        <f>IF(编辑!AI1765="","",编辑!AI1765)</f>
        <v/>
      </c>
      <c r="Y1765" s="109" t="str">
        <f>IF(编辑!AJ1765="","",编辑!AJ1765)</f>
        <v/>
      </c>
      <c r="Z1765" s="109" t="str">
        <f>IF(编辑!AK1765="","",编辑!AK1765)</f>
        <v/>
      </c>
      <c r="AA1765" s="109" t="str">
        <f>IF(编辑!AM1765="","",编辑!AM1765)</f>
        <v/>
      </c>
      <c r="AB1765" s="109" t="str">
        <f>IF(编辑!AN1765="","",编辑!AN1765)</f>
        <v/>
      </c>
      <c r="AC1765" s="111" t="str">
        <f>IF(编辑!AO1765="","",编辑!AO1765)</f>
        <v/>
      </c>
    </row>
    <row r="1766" spans="1:29">
      <c r="A1766" s="109">
        <f>IF(编辑!A1766="","",编辑!A1766)</f>
        <v>131088</v>
      </c>
      <c r="B1766" s="109" t="str">
        <f>IF(编辑!B1766="","",编辑!B1766)</f>
        <v>攻城</v>
      </c>
      <c r="C1766" s="109">
        <f>IF(编辑!I1766="","",编辑!I1766)</f>
        <v>860</v>
      </c>
      <c r="D1766" s="109">
        <f>IF(编辑!J1766="","",编辑!J1766)</f>
        <v>27</v>
      </c>
      <c r="E1766" s="109" t="str">
        <f>IF(编辑!K1766="","",编辑!K1766)</f>
        <v/>
      </c>
      <c r="F1766" s="109">
        <f>IF(编辑!L1766="","",编辑!L1766)</f>
        <v>102065</v>
      </c>
      <c r="G1766" s="109">
        <f>IF(编辑!N1766="","",编辑!N1766)</f>
        <v>1</v>
      </c>
      <c r="H1766" s="109">
        <f>IF(编辑!O1766="","",编辑!O1766)</f>
        <v>1</v>
      </c>
      <c r="I1766" s="109">
        <f>IF(编辑!P1766="","",编辑!P1766)</f>
        <v>2000</v>
      </c>
      <c r="J1766" s="109" t="str">
        <f>IF(编辑!Q1766="","",编辑!Q1766)</f>
        <v/>
      </c>
      <c r="K1766" s="109" t="str">
        <f>IF(编辑!S1766="","",编辑!S1766)</f>
        <v/>
      </c>
      <c r="L1766" s="109" t="str">
        <f>IF(编辑!T1766="","",编辑!T1766)</f>
        <v/>
      </c>
      <c r="M1766" s="109" t="str">
        <f>IF(编辑!U1766="","",编辑!U1766)</f>
        <v/>
      </c>
      <c r="N1766" s="109" t="str">
        <f>IF(编辑!V1766="","",编辑!V1766)</f>
        <v/>
      </c>
      <c r="O1766" s="109" t="str">
        <f>IF(编辑!X1766="","",编辑!X1766)</f>
        <v/>
      </c>
      <c r="P1766" s="109" t="str">
        <f>IF(编辑!Y1766="","",编辑!Y1766)</f>
        <v/>
      </c>
      <c r="Q1766" s="109" t="str">
        <f>IF(编辑!Z1766="","",编辑!Z1766)</f>
        <v/>
      </c>
      <c r="R1766" s="109" t="str">
        <f>IF(编辑!AA1766="","",编辑!AA1766)</f>
        <v/>
      </c>
      <c r="S1766" s="109" t="str">
        <f>IF(编辑!AC1766="","",编辑!AC1766)</f>
        <v/>
      </c>
      <c r="T1766" s="109" t="str">
        <f>IF(编辑!AD1766="","",编辑!AD1766)</f>
        <v/>
      </c>
      <c r="U1766" s="109" t="str">
        <f>IF(编辑!AE1766="","",编辑!AE1766)</f>
        <v/>
      </c>
      <c r="V1766" s="109" t="str">
        <f>IF(编辑!AF1766="","",编辑!AF1766)</f>
        <v/>
      </c>
      <c r="W1766" s="109" t="str">
        <f>IF(编辑!AH1766="","",编辑!AH1766)</f>
        <v/>
      </c>
      <c r="X1766" s="109" t="str">
        <f>IF(编辑!AI1766="","",编辑!AI1766)</f>
        <v/>
      </c>
      <c r="Y1766" s="109" t="str">
        <f>IF(编辑!AJ1766="","",编辑!AJ1766)</f>
        <v/>
      </c>
      <c r="Z1766" s="109" t="str">
        <f>IF(编辑!AK1766="","",编辑!AK1766)</f>
        <v/>
      </c>
      <c r="AA1766" s="109" t="str">
        <f>IF(编辑!AM1766="","",编辑!AM1766)</f>
        <v/>
      </c>
      <c r="AB1766" s="109" t="str">
        <f>IF(编辑!AN1766="","",编辑!AN1766)</f>
        <v/>
      </c>
      <c r="AC1766" s="111" t="str">
        <f>IF(编辑!AO1766="","",编辑!AO1766)</f>
        <v/>
      </c>
    </row>
    <row r="1767" spans="1:29">
      <c r="A1767" s="109">
        <f>IF(编辑!A1767="","",编辑!A1767)</f>
        <v>131089</v>
      </c>
      <c r="B1767" s="109" t="str">
        <f>IF(编辑!B1767="","",编辑!B1767)</f>
        <v>攻城</v>
      </c>
      <c r="C1767" s="109">
        <f>IF(编辑!I1767="","",编辑!I1767)</f>
        <v>860</v>
      </c>
      <c r="D1767" s="109">
        <f>IF(编辑!J1767="","",编辑!J1767)</f>
        <v>27</v>
      </c>
      <c r="E1767" s="109" t="str">
        <f>IF(编辑!K1767="","",编辑!K1767)</f>
        <v/>
      </c>
      <c r="F1767" s="109">
        <f>IF(编辑!L1767="","",编辑!L1767)</f>
        <v>102065</v>
      </c>
      <c r="G1767" s="109">
        <f>IF(编辑!N1767="","",编辑!N1767)</f>
        <v>1</v>
      </c>
      <c r="H1767" s="109">
        <f>IF(编辑!O1767="","",编辑!O1767)</f>
        <v>1</v>
      </c>
      <c r="I1767" s="109">
        <f>IF(编辑!P1767="","",编辑!P1767)</f>
        <v>2000</v>
      </c>
      <c r="J1767" s="109" t="str">
        <f>IF(编辑!Q1767="","",编辑!Q1767)</f>
        <v/>
      </c>
      <c r="K1767" s="109" t="str">
        <f>IF(编辑!S1767="","",编辑!S1767)</f>
        <v/>
      </c>
      <c r="L1767" s="109" t="str">
        <f>IF(编辑!T1767="","",编辑!T1767)</f>
        <v/>
      </c>
      <c r="M1767" s="109" t="str">
        <f>IF(编辑!U1767="","",编辑!U1767)</f>
        <v/>
      </c>
      <c r="N1767" s="109" t="str">
        <f>IF(编辑!V1767="","",编辑!V1767)</f>
        <v/>
      </c>
      <c r="O1767" s="109" t="str">
        <f>IF(编辑!X1767="","",编辑!X1767)</f>
        <v/>
      </c>
      <c r="P1767" s="109" t="str">
        <f>IF(编辑!Y1767="","",编辑!Y1767)</f>
        <v/>
      </c>
      <c r="Q1767" s="109" t="str">
        <f>IF(编辑!Z1767="","",编辑!Z1767)</f>
        <v/>
      </c>
      <c r="R1767" s="109" t="str">
        <f>IF(编辑!AA1767="","",编辑!AA1767)</f>
        <v/>
      </c>
      <c r="S1767" s="109" t="str">
        <f>IF(编辑!AC1767="","",编辑!AC1767)</f>
        <v/>
      </c>
      <c r="T1767" s="109" t="str">
        <f>IF(编辑!AD1767="","",编辑!AD1767)</f>
        <v/>
      </c>
      <c r="U1767" s="109" t="str">
        <f>IF(编辑!AE1767="","",编辑!AE1767)</f>
        <v/>
      </c>
      <c r="V1767" s="109" t="str">
        <f>IF(编辑!AF1767="","",编辑!AF1767)</f>
        <v/>
      </c>
      <c r="W1767" s="109" t="str">
        <f>IF(编辑!AH1767="","",编辑!AH1767)</f>
        <v/>
      </c>
      <c r="X1767" s="109" t="str">
        <f>IF(编辑!AI1767="","",编辑!AI1767)</f>
        <v/>
      </c>
      <c r="Y1767" s="109" t="str">
        <f>IF(编辑!AJ1767="","",编辑!AJ1767)</f>
        <v/>
      </c>
      <c r="Z1767" s="109" t="str">
        <f>IF(编辑!AK1767="","",编辑!AK1767)</f>
        <v/>
      </c>
      <c r="AA1767" s="109" t="str">
        <f>IF(编辑!AM1767="","",编辑!AM1767)</f>
        <v/>
      </c>
      <c r="AB1767" s="109" t="str">
        <f>IF(编辑!AN1767="","",编辑!AN1767)</f>
        <v/>
      </c>
      <c r="AC1767" s="111" t="str">
        <f>IF(编辑!AO1767="","",编辑!AO1767)</f>
        <v/>
      </c>
    </row>
    <row r="1768" spans="1:29">
      <c r="A1768" s="109">
        <f>IF(编辑!A1768="","",编辑!A1768)</f>
        <v>131090</v>
      </c>
      <c r="B1768" s="109" t="str">
        <f>IF(编辑!B1768="","",编辑!B1768)</f>
        <v>攻城</v>
      </c>
      <c r="C1768" s="109">
        <f>IF(编辑!I1768="","",编辑!I1768)</f>
        <v>860</v>
      </c>
      <c r="D1768" s="109">
        <f>IF(编辑!J1768="","",编辑!J1768)</f>
        <v>27</v>
      </c>
      <c r="E1768" s="109" t="str">
        <f>IF(编辑!K1768="","",编辑!K1768)</f>
        <v/>
      </c>
      <c r="F1768" s="109">
        <f>IF(编辑!L1768="","",编辑!L1768)</f>
        <v>102065</v>
      </c>
      <c r="G1768" s="109">
        <f>IF(编辑!N1768="","",编辑!N1768)</f>
        <v>1</v>
      </c>
      <c r="H1768" s="109">
        <f>IF(编辑!O1768="","",编辑!O1768)</f>
        <v>1</v>
      </c>
      <c r="I1768" s="109">
        <f>IF(编辑!P1768="","",编辑!P1768)</f>
        <v>2000</v>
      </c>
      <c r="J1768" s="109" t="str">
        <f>IF(编辑!Q1768="","",编辑!Q1768)</f>
        <v/>
      </c>
      <c r="K1768" s="109" t="str">
        <f>IF(编辑!S1768="","",编辑!S1768)</f>
        <v/>
      </c>
      <c r="L1768" s="109" t="str">
        <f>IF(编辑!T1768="","",编辑!T1768)</f>
        <v/>
      </c>
      <c r="M1768" s="109" t="str">
        <f>IF(编辑!U1768="","",编辑!U1768)</f>
        <v/>
      </c>
      <c r="N1768" s="109" t="str">
        <f>IF(编辑!V1768="","",编辑!V1768)</f>
        <v/>
      </c>
      <c r="O1768" s="109" t="str">
        <f>IF(编辑!X1768="","",编辑!X1768)</f>
        <v/>
      </c>
      <c r="P1768" s="109" t="str">
        <f>IF(编辑!Y1768="","",编辑!Y1768)</f>
        <v/>
      </c>
      <c r="Q1768" s="109" t="str">
        <f>IF(编辑!Z1768="","",编辑!Z1768)</f>
        <v/>
      </c>
      <c r="R1768" s="109" t="str">
        <f>IF(编辑!AA1768="","",编辑!AA1768)</f>
        <v/>
      </c>
      <c r="S1768" s="109" t="str">
        <f>IF(编辑!AC1768="","",编辑!AC1768)</f>
        <v/>
      </c>
      <c r="T1768" s="109" t="str">
        <f>IF(编辑!AD1768="","",编辑!AD1768)</f>
        <v/>
      </c>
      <c r="U1768" s="109" t="str">
        <f>IF(编辑!AE1768="","",编辑!AE1768)</f>
        <v/>
      </c>
      <c r="V1768" s="109" t="str">
        <f>IF(编辑!AF1768="","",编辑!AF1768)</f>
        <v/>
      </c>
      <c r="W1768" s="109" t="str">
        <f>IF(编辑!AH1768="","",编辑!AH1768)</f>
        <v/>
      </c>
      <c r="X1768" s="109" t="str">
        <f>IF(编辑!AI1768="","",编辑!AI1768)</f>
        <v/>
      </c>
      <c r="Y1768" s="109" t="str">
        <f>IF(编辑!AJ1768="","",编辑!AJ1768)</f>
        <v/>
      </c>
      <c r="Z1768" s="109" t="str">
        <f>IF(编辑!AK1768="","",编辑!AK1768)</f>
        <v/>
      </c>
      <c r="AA1768" s="109" t="str">
        <f>IF(编辑!AM1768="","",编辑!AM1768)</f>
        <v/>
      </c>
      <c r="AB1768" s="109" t="str">
        <f>IF(编辑!AN1768="","",编辑!AN1768)</f>
        <v/>
      </c>
      <c r="AC1768" s="111" t="str">
        <f>IF(编辑!AO1768="","",编辑!AO1768)</f>
        <v/>
      </c>
    </row>
    <row r="1769" spans="1:29">
      <c r="A1769" s="109">
        <f>IF(编辑!A1769="","",编辑!A1769)</f>
        <v>131091</v>
      </c>
      <c r="B1769" s="109" t="str">
        <f>IF(编辑!B1769="","",编辑!B1769)</f>
        <v>攻城</v>
      </c>
      <c r="C1769" s="109">
        <f>IF(编辑!I1769="","",编辑!I1769)</f>
        <v>860</v>
      </c>
      <c r="D1769" s="109">
        <f>IF(编辑!J1769="","",编辑!J1769)</f>
        <v>27</v>
      </c>
      <c r="E1769" s="109" t="str">
        <f>IF(编辑!K1769="","",编辑!K1769)</f>
        <v/>
      </c>
      <c r="F1769" s="109">
        <f>IF(编辑!L1769="","",编辑!L1769)</f>
        <v>102065</v>
      </c>
      <c r="G1769" s="109">
        <f>IF(编辑!N1769="","",编辑!N1769)</f>
        <v>1</v>
      </c>
      <c r="H1769" s="109">
        <f>IF(编辑!O1769="","",编辑!O1769)</f>
        <v>1</v>
      </c>
      <c r="I1769" s="109">
        <f>IF(编辑!P1769="","",编辑!P1769)</f>
        <v>2000</v>
      </c>
      <c r="J1769" s="109" t="str">
        <f>IF(编辑!Q1769="","",编辑!Q1769)</f>
        <v/>
      </c>
      <c r="K1769" s="109" t="str">
        <f>IF(编辑!S1769="","",编辑!S1769)</f>
        <v/>
      </c>
      <c r="L1769" s="109" t="str">
        <f>IF(编辑!T1769="","",编辑!T1769)</f>
        <v/>
      </c>
      <c r="M1769" s="109" t="str">
        <f>IF(编辑!U1769="","",编辑!U1769)</f>
        <v/>
      </c>
      <c r="N1769" s="109" t="str">
        <f>IF(编辑!V1769="","",编辑!V1769)</f>
        <v/>
      </c>
      <c r="O1769" s="109" t="str">
        <f>IF(编辑!X1769="","",编辑!X1769)</f>
        <v/>
      </c>
      <c r="P1769" s="109" t="str">
        <f>IF(编辑!Y1769="","",编辑!Y1769)</f>
        <v/>
      </c>
      <c r="Q1769" s="109" t="str">
        <f>IF(编辑!Z1769="","",编辑!Z1769)</f>
        <v/>
      </c>
      <c r="R1769" s="109" t="str">
        <f>IF(编辑!AA1769="","",编辑!AA1769)</f>
        <v/>
      </c>
      <c r="S1769" s="109" t="str">
        <f>IF(编辑!AC1769="","",编辑!AC1769)</f>
        <v/>
      </c>
      <c r="T1769" s="109" t="str">
        <f>IF(编辑!AD1769="","",编辑!AD1769)</f>
        <v/>
      </c>
      <c r="U1769" s="109" t="str">
        <f>IF(编辑!AE1769="","",编辑!AE1769)</f>
        <v/>
      </c>
      <c r="V1769" s="109" t="str">
        <f>IF(编辑!AF1769="","",编辑!AF1769)</f>
        <v/>
      </c>
      <c r="W1769" s="109" t="str">
        <f>IF(编辑!AH1769="","",编辑!AH1769)</f>
        <v/>
      </c>
      <c r="X1769" s="109" t="str">
        <f>IF(编辑!AI1769="","",编辑!AI1769)</f>
        <v/>
      </c>
      <c r="Y1769" s="109" t="str">
        <f>IF(编辑!AJ1769="","",编辑!AJ1769)</f>
        <v/>
      </c>
      <c r="Z1769" s="109" t="str">
        <f>IF(编辑!AK1769="","",编辑!AK1769)</f>
        <v/>
      </c>
      <c r="AA1769" s="109" t="str">
        <f>IF(编辑!AM1769="","",编辑!AM1769)</f>
        <v/>
      </c>
      <c r="AB1769" s="109" t="str">
        <f>IF(编辑!AN1769="","",编辑!AN1769)</f>
        <v/>
      </c>
      <c r="AC1769" s="111" t="str">
        <f>IF(编辑!AO1769="","",编辑!AO1769)</f>
        <v/>
      </c>
    </row>
    <row r="1770" spans="1:29">
      <c r="A1770" s="109">
        <f>IF(编辑!A1770="","",编辑!A1770)</f>
        <v>131092</v>
      </c>
      <c r="B1770" s="109" t="str">
        <f>IF(编辑!B1770="","",编辑!B1770)</f>
        <v>攻城</v>
      </c>
      <c r="C1770" s="109">
        <f>IF(编辑!I1770="","",编辑!I1770)</f>
        <v>1120</v>
      </c>
      <c r="D1770" s="109">
        <f>IF(编辑!J1770="","",编辑!J1770)</f>
        <v>27</v>
      </c>
      <c r="E1770" s="109" t="str">
        <f>IF(编辑!K1770="","",编辑!K1770)</f>
        <v/>
      </c>
      <c r="F1770" s="109">
        <f>IF(编辑!L1770="","",编辑!L1770)</f>
        <v>102065</v>
      </c>
      <c r="G1770" s="109">
        <f>IF(编辑!N1770="","",编辑!N1770)</f>
        <v>1</v>
      </c>
      <c r="H1770" s="109">
        <f>IF(编辑!O1770="","",编辑!O1770)</f>
        <v>1</v>
      </c>
      <c r="I1770" s="109">
        <f>IF(编辑!P1770="","",编辑!P1770)</f>
        <v>2000</v>
      </c>
      <c r="J1770" s="109" t="str">
        <f>IF(编辑!Q1770="","",编辑!Q1770)</f>
        <v/>
      </c>
      <c r="K1770" s="109" t="str">
        <f>IF(编辑!S1770="","",编辑!S1770)</f>
        <v/>
      </c>
      <c r="L1770" s="109" t="str">
        <f>IF(编辑!T1770="","",编辑!T1770)</f>
        <v/>
      </c>
      <c r="M1770" s="109" t="str">
        <f>IF(编辑!U1770="","",编辑!U1770)</f>
        <v/>
      </c>
      <c r="N1770" s="109" t="str">
        <f>IF(编辑!V1770="","",编辑!V1770)</f>
        <v/>
      </c>
      <c r="O1770" s="109" t="str">
        <f>IF(编辑!X1770="","",编辑!X1770)</f>
        <v/>
      </c>
      <c r="P1770" s="109" t="str">
        <f>IF(编辑!Y1770="","",编辑!Y1770)</f>
        <v/>
      </c>
      <c r="Q1770" s="109" t="str">
        <f>IF(编辑!Z1770="","",编辑!Z1770)</f>
        <v/>
      </c>
      <c r="R1770" s="109" t="str">
        <f>IF(编辑!AA1770="","",编辑!AA1770)</f>
        <v/>
      </c>
      <c r="S1770" s="109" t="str">
        <f>IF(编辑!AC1770="","",编辑!AC1770)</f>
        <v/>
      </c>
      <c r="T1770" s="109" t="str">
        <f>IF(编辑!AD1770="","",编辑!AD1770)</f>
        <v/>
      </c>
      <c r="U1770" s="109" t="str">
        <f>IF(编辑!AE1770="","",编辑!AE1770)</f>
        <v/>
      </c>
      <c r="V1770" s="109" t="str">
        <f>IF(编辑!AF1770="","",编辑!AF1770)</f>
        <v/>
      </c>
      <c r="W1770" s="109" t="str">
        <f>IF(编辑!AH1770="","",编辑!AH1770)</f>
        <v/>
      </c>
      <c r="X1770" s="109" t="str">
        <f>IF(编辑!AI1770="","",编辑!AI1770)</f>
        <v/>
      </c>
      <c r="Y1770" s="109" t="str">
        <f>IF(编辑!AJ1770="","",编辑!AJ1770)</f>
        <v/>
      </c>
      <c r="Z1770" s="109" t="str">
        <f>IF(编辑!AK1770="","",编辑!AK1770)</f>
        <v/>
      </c>
      <c r="AA1770" s="109" t="str">
        <f>IF(编辑!AM1770="","",编辑!AM1770)</f>
        <v/>
      </c>
      <c r="AB1770" s="109" t="str">
        <f>IF(编辑!AN1770="","",编辑!AN1770)</f>
        <v/>
      </c>
      <c r="AC1770" s="111" t="str">
        <f>IF(编辑!AO1770="","",编辑!AO1770)</f>
        <v/>
      </c>
    </row>
    <row r="1771" spans="1:29">
      <c r="A1771" s="109">
        <f>IF(编辑!A1771="","",编辑!A1771)</f>
        <v>131093</v>
      </c>
      <c r="B1771" s="109" t="str">
        <f>IF(编辑!B1771="","",编辑!B1771)</f>
        <v>攻城</v>
      </c>
      <c r="C1771" s="109">
        <f>IF(编辑!I1771="","",编辑!I1771)</f>
        <v>1120</v>
      </c>
      <c r="D1771" s="109">
        <f>IF(编辑!J1771="","",编辑!J1771)</f>
        <v>27</v>
      </c>
      <c r="E1771" s="109" t="str">
        <f>IF(编辑!K1771="","",编辑!K1771)</f>
        <v/>
      </c>
      <c r="F1771" s="109">
        <f>IF(编辑!L1771="","",编辑!L1771)</f>
        <v>102065</v>
      </c>
      <c r="G1771" s="109">
        <f>IF(编辑!N1771="","",编辑!N1771)</f>
        <v>1</v>
      </c>
      <c r="H1771" s="109">
        <f>IF(编辑!O1771="","",编辑!O1771)</f>
        <v>1</v>
      </c>
      <c r="I1771" s="109">
        <f>IF(编辑!P1771="","",编辑!P1771)</f>
        <v>2000</v>
      </c>
      <c r="J1771" s="109" t="str">
        <f>IF(编辑!Q1771="","",编辑!Q1771)</f>
        <v/>
      </c>
      <c r="K1771" s="109" t="str">
        <f>IF(编辑!S1771="","",编辑!S1771)</f>
        <v/>
      </c>
      <c r="L1771" s="109" t="str">
        <f>IF(编辑!T1771="","",编辑!T1771)</f>
        <v/>
      </c>
      <c r="M1771" s="109" t="str">
        <f>IF(编辑!U1771="","",编辑!U1771)</f>
        <v/>
      </c>
      <c r="N1771" s="109" t="str">
        <f>IF(编辑!V1771="","",编辑!V1771)</f>
        <v/>
      </c>
      <c r="O1771" s="109" t="str">
        <f>IF(编辑!X1771="","",编辑!X1771)</f>
        <v/>
      </c>
      <c r="P1771" s="109" t="str">
        <f>IF(编辑!Y1771="","",编辑!Y1771)</f>
        <v/>
      </c>
      <c r="Q1771" s="109" t="str">
        <f>IF(编辑!Z1771="","",编辑!Z1771)</f>
        <v/>
      </c>
      <c r="R1771" s="109" t="str">
        <f>IF(编辑!AA1771="","",编辑!AA1771)</f>
        <v/>
      </c>
      <c r="S1771" s="109" t="str">
        <f>IF(编辑!AC1771="","",编辑!AC1771)</f>
        <v/>
      </c>
      <c r="T1771" s="109" t="str">
        <f>IF(编辑!AD1771="","",编辑!AD1771)</f>
        <v/>
      </c>
      <c r="U1771" s="109" t="str">
        <f>IF(编辑!AE1771="","",编辑!AE1771)</f>
        <v/>
      </c>
      <c r="V1771" s="109" t="str">
        <f>IF(编辑!AF1771="","",编辑!AF1771)</f>
        <v/>
      </c>
      <c r="W1771" s="109" t="str">
        <f>IF(编辑!AH1771="","",编辑!AH1771)</f>
        <v/>
      </c>
      <c r="X1771" s="109" t="str">
        <f>IF(编辑!AI1771="","",编辑!AI1771)</f>
        <v/>
      </c>
      <c r="Y1771" s="109" t="str">
        <f>IF(编辑!AJ1771="","",编辑!AJ1771)</f>
        <v/>
      </c>
      <c r="Z1771" s="109" t="str">
        <f>IF(编辑!AK1771="","",编辑!AK1771)</f>
        <v/>
      </c>
      <c r="AA1771" s="109" t="str">
        <f>IF(编辑!AM1771="","",编辑!AM1771)</f>
        <v/>
      </c>
      <c r="AB1771" s="109" t="str">
        <f>IF(编辑!AN1771="","",编辑!AN1771)</f>
        <v/>
      </c>
      <c r="AC1771" s="111" t="str">
        <f>IF(编辑!AO1771="","",编辑!AO1771)</f>
        <v/>
      </c>
    </row>
    <row r="1772" spans="1:29">
      <c r="A1772" s="109">
        <f>IF(编辑!A1772="","",编辑!A1772)</f>
        <v>131094</v>
      </c>
      <c r="B1772" s="109" t="str">
        <f>IF(编辑!B1772="","",编辑!B1772)</f>
        <v>攻城</v>
      </c>
      <c r="C1772" s="109">
        <f>IF(编辑!I1772="","",编辑!I1772)</f>
        <v>1120</v>
      </c>
      <c r="D1772" s="109">
        <f>IF(编辑!J1772="","",编辑!J1772)</f>
        <v>27</v>
      </c>
      <c r="E1772" s="109" t="str">
        <f>IF(编辑!K1772="","",编辑!K1772)</f>
        <v/>
      </c>
      <c r="F1772" s="109">
        <f>IF(编辑!L1772="","",编辑!L1772)</f>
        <v>102065</v>
      </c>
      <c r="G1772" s="109">
        <f>IF(编辑!N1772="","",编辑!N1772)</f>
        <v>1</v>
      </c>
      <c r="H1772" s="109">
        <f>IF(编辑!O1772="","",编辑!O1772)</f>
        <v>1</v>
      </c>
      <c r="I1772" s="109">
        <f>IF(编辑!P1772="","",编辑!P1772)</f>
        <v>2000</v>
      </c>
      <c r="J1772" s="109" t="str">
        <f>IF(编辑!Q1772="","",编辑!Q1772)</f>
        <v/>
      </c>
      <c r="K1772" s="109" t="str">
        <f>IF(编辑!S1772="","",编辑!S1772)</f>
        <v/>
      </c>
      <c r="L1772" s="109" t="str">
        <f>IF(编辑!T1772="","",编辑!T1772)</f>
        <v/>
      </c>
      <c r="M1772" s="109" t="str">
        <f>IF(编辑!U1772="","",编辑!U1772)</f>
        <v/>
      </c>
      <c r="N1772" s="109" t="str">
        <f>IF(编辑!V1772="","",编辑!V1772)</f>
        <v/>
      </c>
      <c r="O1772" s="109" t="str">
        <f>IF(编辑!X1772="","",编辑!X1772)</f>
        <v/>
      </c>
      <c r="P1772" s="109" t="str">
        <f>IF(编辑!Y1772="","",编辑!Y1772)</f>
        <v/>
      </c>
      <c r="Q1772" s="109" t="str">
        <f>IF(编辑!Z1772="","",编辑!Z1772)</f>
        <v/>
      </c>
      <c r="R1772" s="109" t="str">
        <f>IF(编辑!AA1772="","",编辑!AA1772)</f>
        <v/>
      </c>
      <c r="S1772" s="109" t="str">
        <f>IF(编辑!AC1772="","",编辑!AC1772)</f>
        <v/>
      </c>
      <c r="T1772" s="109" t="str">
        <f>IF(编辑!AD1772="","",编辑!AD1772)</f>
        <v/>
      </c>
      <c r="U1772" s="109" t="str">
        <f>IF(编辑!AE1772="","",编辑!AE1772)</f>
        <v/>
      </c>
      <c r="V1772" s="109" t="str">
        <f>IF(编辑!AF1772="","",编辑!AF1772)</f>
        <v/>
      </c>
      <c r="W1772" s="109" t="str">
        <f>IF(编辑!AH1772="","",编辑!AH1772)</f>
        <v/>
      </c>
      <c r="X1772" s="109" t="str">
        <f>IF(编辑!AI1772="","",编辑!AI1772)</f>
        <v/>
      </c>
      <c r="Y1772" s="109" t="str">
        <f>IF(编辑!AJ1772="","",编辑!AJ1772)</f>
        <v/>
      </c>
      <c r="Z1772" s="109" t="str">
        <f>IF(编辑!AK1772="","",编辑!AK1772)</f>
        <v/>
      </c>
      <c r="AA1772" s="109" t="str">
        <f>IF(编辑!AM1772="","",编辑!AM1772)</f>
        <v/>
      </c>
      <c r="AB1772" s="109" t="str">
        <f>IF(编辑!AN1772="","",编辑!AN1772)</f>
        <v/>
      </c>
      <c r="AC1772" s="111" t="str">
        <f>IF(编辑!AO1772="","",编辑!AO1772)</f>
        <v/>
      </c>
    </row>
    <row r="1773" spans="1:29">
      <c r="A1773" s="109">
        <f>IF(编辑!A1773="","",编辑!A1773)</f>
        <v>131095</v>
      </c>
      <c r="B1773" s="109" t="str">
        <f>IF(编辑!B1773="","",编辑!B1773)</f>
        <v>攻城</v>
      </c>
      <c r="C1773" s="109">
        <f>IF(编辑!I1773="","",编辑!I1773)</f>
        <v>1120</v>
      </c>
      <c r="D1773" s="109">
        <f>IF(编辑!J1773="","",编辑!J1773)</f>
        <v>27</v>
      </c>
      <c r="E1773" s="109" t="str">
        <f>IF(编辑!K1773="","",编辑!K1773)</f>
        <v/>
      </c>
      <c r="F1773" s="109">
        <f>IF(编辑!L1773="","",编辑!L1773)</f>
        <v>102065</v>
      </c>
      <c r="G1773" s="109">
        <f>IF(编辑!N1773="","",编辑!N1773)</f>
        <v>1</v>
      </c>
      <c r="H1773" s="109">
        <f>IF(编辑!O1773="","",编辑!O1773)</f>
        <v>1</v>
      </c>
      <c r="I1773" s="109">
        <f>IF(编辑!P1773="","",编辑!P1773)</f>
        <v>2000</v>
      </c>
      <c r="J1773" s="109" t="str">
        <f>IF(编辑!Q1773="","",编辑!Q1773)</f>
        <v/>
      </c>
      <c r="K1773" s="109" t="str">
        <f>IF(编辑!S1773="","",编辑!S1773)</f>
        <v/>
      </c>
      <c r="L1773" s="109" t="str">
        <f>IF(编辑!T1773="","",编辑!T1773)</f>
        <v/>
      </c>
      <c r="M1773" s="109" t="str">
        <f>IF(编辑!U1773="","",编辑!U1773)</f>
        <v/>
      </c>
      <c r="N1773" s="109" t="str">
        <f>IF(编辑!V1773="","",编辑!V1773)</f>
        <v/>
      </c>
      <c r="O1773" s="109" t="str">
        <f>IF(编辑!X1773="","",编辑!X1773)</f>
        <v/>
      </c>
      <c r="P1773" s="109" t="str">
        <f>IF(编辑!Y1773="","",编辑!Y1773)</f>
        <v/>
      </c>
      <c r="Q1773" s="109" t="str">
        <f>IF(编辑!Z1773="","",编辑!Z1773)</f>
        <v/>
      </c>
      <c r="R1773" s="109" t="str">
        <f>IF(编辑!AA1773="","",编辑!AA1773)</f>
        <v/>
      </c>
      <c r="S1773" s="109" t="str">
        <f>IF(编辑!AC1773="","",编辑!AC1773)</f>
        <v/>
      </c>
      <c r="T1773" s="109" t="str">
        <f>IF(编辑!AD1773="","",编辑!AD1773)</f>
        <v/>
      </c>
      <c r="U1773" s="109" t="str">
        <f>IF(编辑!AE1773="","",编辑!AE1773)</f>
        <v/>
      </c>
      <c r="V1773" s="109" t="str">
        <f>IF(编辑!AF1773="","",编辑!AF1773)</f>
        <v/>
      </c>
      <c r="W1773" s="109" t="str">
        <f>IF(编辑!AH1773="","",编辑!AH1773)</f>
        <v/>
      </c>
      <c r="X1773" s="109" t="str">
        <f>IF(编辑!AI1773="","",编辑!AI1773)</f>
        <v/>
      </c>
      <c r="Y1773" s="109" t="str">
        <f>IF(编辑!AJ1773="","",编辑!AJ1773)</f>
        <v/>
      </c>
      <c r="Z1773" s="109" t="str">
        <f>IF(编辑!AK1773="","",编辑!AK1773)</f>
        <v/>
      </c>
      <c r="AA1773" s="109" t="str">
        <f>IF(编辑!AM1773="","",编辑!AM1773)</f>
        <v/>
      </c>
      <c r="AB1773" s="109" t="str">
        <f>IF(编辑!AN1773="","",编辑!AN1773)</f>
        <v/>
      </c>
      <c r="AC1773" s="111" t="str">
        <f>IF(编辑!AO1773="","",编辑!AO1773)</f>
        <v/>
      </c>
    </row>
    <row r="1774" spans="1:29">
      <c r="A1774" s="109">
        <f>IF(编辑!A1774="","",编辑!A1774)</f>
        <v>131096</v>
      </c>
      <c r="B1774" s="109" t="str">
        <f>IF(编辑!B1774="","",编辑!B1774)</f>
        <v>攻城</v>
      </c>
      <c r="C1774" s="109">
        <f>IF(编辑!I1774="","",编辑!I1774)</f>
        <v>1120</v>
      </c>
      <c r="D1774" s="109">
        <f>IF(编辑!J1774="","",编辑!J1774)</f>
        <v>27</v>
      </c>
      <c r="E1774" s="109" t="str">
        <f>IF(编辑!K1774="","",编辑!K1774)</f>
        <v/>
      </c>
      <c r="F1774" s="109">
        <f>IF(编辑!L1774="","",编辑!L1774)</f>
        <v>102065</v>
      </c>
      <c r="G1774" s="109">
        <f>IF(编辑!N1774="","",编辑!N1774)</f>
        <v>1</v>
      </c>
      <c r="H1774" s="109">
        <f>IF(编辑!O1774="","",编辑!O1774)</f>
        <v>1</v>
      </c>
      <c r="I1774" s="109">
        <f>IF(编辑!P1774="","",编辑!P1774)</f>
        <v>2000</v>
      </c>
      <c r="J1774" s="109" t="str">
        <f>IF(编辑!Q1774="","",编辑!Q1774)</f>
        <v/>
      </c>
      <c r="K1774" s="109" t="str">
        <f>IF(编辑!S1774="","",编辑!S1774)</f>
        <v/>
      </c>
      <c r="L1774" s="109" t="str">
        <f>IF(编辑!T1774="","",编辑!T1774)</f>
        <v/>
      </c>
      <c r="M1774" s="109" t="str">
        <f>IF(编辑!U1774="","",编辑!U1774)</f>
        <v/>
      </c>
      <c r="N1774" s="109" t="str">
        <f>IF(编辑!V1774="","",编辑!V1774)</f>
        <v/>
      </c>
      <c r="O1774" s="109" t="str">
        <f>IF(编辑!X1774="","",编辑!X1774)</f>
        <v/>
      </c>
      <c r="P1774" s="109" t="str">
        <f>IF(编辑!Y1774="","",编辑!Y1774)</f>
        <v/>
      </c>
      <c r="Q1774" s="109" t="str">
        <f>IF(编辑!Z1774="","",编辑!Z1774)</f>
        <v/>
      </c>
      <c r="R1774" s="109" t="str">
        <f>IF(编辑!AA1774="","",编辑!AA1774)</f>
        <v/>
      </c>
      <c r="S1774" s="109" t="str">
        <f>IF(编辑!AC1774="","",编辑!AC1774)</f>
        <v/>
      </c>
      <c r="T1774" s="109" t="str">
        <f>IF(编辑!AD1774="","",编辑!AD1774)</f>
        <v/>
      </c>
      <c r="U1774" s="109" t="str">
        <f>IF(编辑!AE1774="","",编辑!AE1774)</f>
        <v/>
      </c>
      <c r="V1774" s="109" t="str">
        <f>IF(编辑!AF1774="","",编辑!AF1774)</f>
        <v/>
      </c>
      <c r="W1774" s="109" t="str">
        <f>IF(编辑!AH1774="","",编辑!AH1774)</f>
        <v/>
      </c>
      <c r="X1774" s="109" t="str">
        <f>IF(编辑!AI1774="","",编辑!AI1774)</f>
        <v/>
      </c>
      <c r="Y1774" s="109" t="str">
        <f>IF(编辑!AJ1774="","",编辑!AJ1774)</f>
        <v/>
      </c>
      <c r="Z1774" s="109" t="str">
        <f>IF(编辑!AK1774="","",编辑!AK1774)</f>
        <v/>
      </c>
      <c r="AA1774" s="109" t="str">
        <f>IF(编辑!AM1774="","",编辑!AM1774)</f>
        <v/>
      </c>
      <c r="AB1774" s="109" t="str">
        <f>IF(编辑!AN1774="","",编辑!AN1774)</f>
        <v/>
      </c>
      <c r="AC1774" s="111" t="str">
        <f>IF(编辑!AO1774="","",编辑!AO1774)</f>
        <v/>
      </c>
    </row>
    <row r="1775" spans="1:29">
      <c r="A1775" s="109">
        <f>IF(编辑!A1775="","",编辑!A1775)</f>
        <v>131097</v>
      </c>
      <c r="B1775" s="109" t="str">
        <f>IF(编辑!B1775="","",编辑!B1775)</f>
        <v>攻城</v>
      </c>
      <c r="C1775" s="109">
        <f>IF(编辑!I1775="","",编辑!I1775)</f>
        <v>1120</v>
      </c>
      <c r="D1775" s="109">
        <f>IF(编辑!J1775="","",编辑!J1775)</f>
        <v>27</v>
      </c>
      <c r="E1775" s="109" t="str">
        <f>IF(编辑!K1775="","",编辑!K1775)</f>
        <v/>
      </c>
      <c r="F1775" s="109">
        <f>IF(编辑!L1775="","",编辑!L1775)</f>
        <v>102065</v>
      </c>
      <c r="G1775" s="109">
        <f>IF(编辑!N1775="","",编辑!N1775)</f>
        <v>1</v>
      </c>
      <c r="H1775" s="109">
        <f>IF(编辑!O1775="","",编辑!O1775)</f>
        <v>1</v>
      </c>
      <c r="I1775" s="109">
        <f>IF(编辑!P1775="","",编辑!P1775)</f>
        <v>2000</v>
      </c>
      <c r="J1775" s="109" t="str">
        <f>IF(编辑!Q1775="","",编辑!Q1775)</f>
        <v/>
      </c>
      <c r="K1775" s="109" t="str">
        <f>IF(编辑!S1775="","",编辑!S1775)</f>
        <v/>
      </c>
      <c r="L1775" s="109" t="str">
        <f>IF(编辑!T1775="","",编辑!T1775)</f>
        <v/>
      </c>
      <c r="M1775" s="109" t="str">
        <f>IF(编辑!U1775="","",编辑!U1775)</f>
        <v/>
      </c>
      <c r="N1775" s="109" t="str">
        <f>IF(编辑!V1775="","",编辑!V1775)</f>
        <v/>
      </c>
      <c r="O1775" s="109" t="str">
        <f>IF(编辑!X1775="","",编辑!X1775)</f>
        <v/>
      </c>
      <c r="P1775" s="109" t="str">
        <f>IF(编辑!Y1775="","",编辑!Y1775)</f>
        <v/>
      </c>
      <c r="Q1775" s="109" t="str">
        <f>IF(编辑!Z1775="","",编辑!Z1775)</f>
        <v/>
      </c>
      <c r="R1775" s="109" t="str">
        <f>IF(编辑!AA1775="","",编辑!AA1775)</f>
        <v/>
      </c>
      <c r="S1775" s="109" t="str">
        <f>IF(编辑!AC1775="","",编辑!AC1775)</f>
        <v/>
      </c>
      <c r="T1775" s="109" t="str">
        <f>IF(编辑!AD1775="","",编辑!AD1775)</f>
        <v/>
      </c>
      <c r="U1775" s="109" t="str">
        <f>IF(编辑!AE1775="","",编辑!AE1775)</f>
        <v/>
      </c>
      <c r="V1775" s="109" t="str">
        <f>IF(编辑!AF1775="","",编辑!AF1775)</f>
        <v/>
      </c>
      <c r="W1775" s="109" t="str">
        <f>IF(编辑!AH1775="","",编辑!AH1775)</f>
        <v/>
      </c>
      <c r="X1775" s="109" t="str">
        <f>IF(编辑!AI1775="","",编辑!AI1775)</f>
        <v/>
      </c>
      <c r="Y1775" s="109" t="str">
        <f>IF(编辑!AJ1775="","",编辑!AJ1775)</f>
        <v/>
      </c>
      <c r="Z1775" s="109" t="str">
        <f>IF(编辑!AK1775="","",编辑!AK1775)</f>
        <v/>
      </c>
      <c r="AA1775" s="109" t="str">
        <f>IF(编辑!AM1775="","",编辑!AM1775)</f>
        <v/>
      </c>
      <c r="AB1775" s="109" t="str">
        <f>IF(编辑!AN1775="","",编辑!AN1775)</f>
        <v/>
      </c>
      <c r="AC1775" s="111" t="str">
        <f>IF(编辑!AO1775="","",编辑!AO1775)</f>
        <v/>
      </c>
    </row>
    <row r="1776" spans="1:29">
      <c r="A1776" s="109">
        <f>IF(编辑!A1776="","",编辑!A1776)</f>
        <v>131098</v>
      </c>
      <c r="B1776" s="109" t="str">
        <f>IF(编辑!B1776="","",编辑!B1776)</f>
        <v>攻城</v>
      </c>
      <c r="C1776" s="109">
        <f>IF(编辑!I1776="","",编辑!I1776)</f>
        <v>1120</v>
      </c>
      <c r="D1776" s="109">
        <f>IF(编辑!J1776="","",编辑!J1776)</f>
        <v>27</v>
      </c>
      <c r="E1776" s="109" t="str">
        <f>IF(编辑!K1776="","",编辑!K1776)</f>
        <v/>
      </c>
      <c r="F1776" s="109">
        <f>IF(编辑!L1776="","",编辑!L1776)</f>
        <v>102065</v>
      </c>
      <c r="G1776" s="109">
        <f>IF(编辑!N1776="","",编辑!N1776)</f>
        <v>1</v>
      </c>
      <c r="H1776" s="109">
        <f>IF(编辑!O1776="","",编辑!O1776)</f>
        <v>1</v>
      </c>
      <c r="I1776" s="109">
        <f>IF(编辑!P1776="","",编辑!P1776)</f>
        <v>2000</v>
      </c>
      <c r="J1776" s="109" t="str">
        <f>IF(编辑!Q1776="","",编辑!Q1776)</f>
        <v/>
      </c>
      <c r="K1776" s="109" t="str">
        <f>IF(编辑!S1776="","",编辑!S1776)</f>
        <v/>
      </c>
      <c r="L1776" s="109" t="str">
        <f>IF(编辑!T1776="","",编辑!T1776)</f>
        <v/>
      </c>
      <c r="M1776" s="109" t="str">
        <f>IF(编辑!U1776="","",编辑!U1776)</f>
        <v/>
      </c>
      <c r="N1776" s="109" t="str">
        <f>IF(编辑!V1776="","",编辑!V1776)</f>
        <v/>
      </c>
      <c r="O1776" s="109" t="str">
        <f>IF(编辑!X1776="","",编辑!X1776)</f>
        <v/>
      </c>
      <c r="P1776" s="109" t="str">
        <f>IF(编辑!Y1776="","",编辑!Y1776)</f>
        <v/>
      </c>
      <c r="Q1776" s="109" t="str">
        <f>IF(编辑!Z1776="","",编辑!Z1776)</f>
        <v/>
      </c>
      <c r="R1776" s="109" t="str">
        <f>IF(编辑!AA1776="","",编辑!AA1776)</f>
        <v/>
      </c>
      <c r="S1776" s="109" t="str">
        <f>IF(编辑!AC1776="","",编辑!AC1776)</f>
        <v/>
      </c>
      <c r="T1776" s="109" t="str">
        <f>IF(编辑!AD1776="","",编辑!AD1776)</f>
        <v/>
      </c>
      <c r="U1776" s="109" t="str">
        <f>IF(编辑!AE1776="","",编辑!AE1776)</f>
        <v/>
      </c>
      <c r="V1776" s="109" t="str">
        <f>IF(编辑!AF1776="","",编辑!AF1776)</f>
        <v/>
      </c>
      <c r="W1776" s="109" t="str">
        <f>IF(编辑!AH1776="","",编辑!AH1776)</f>
        <v/>
      </c>
      <c r="X1776" s="109" t="str">
        <f>IF(编辑!AI1776="","",编辑!AI1776)</f>
        <v/>
      </c>
      <c r="Y1776" s="109" t="str">
        <f>IF(编辑!AJ1776="","",编辑!AJ1776)</f>
        <v/>
      </c>
      <c r="Z1776" s="109" t="str">
        <f>IF(编辑!AK1776="","",编辑!AK1776)</f>
        <v/>
      </c>
      <c r="AA1776" s="109" t="str">
        <f>IF(编辑!AM1776="","",编辑!AM1776)</f>
        <v/>
      </c>
      <c r="AB1776" s="109" t="str">
        <f>IF(编辑!AN1776="","",编辑!AN1776)</f>
        <v/>
      </c>
      <c r="AC1776" s="111" t="str">
        <f>IF(编辑!AO1776="","",编辑!AO1776)</f>
        <v/>
      </c>
    </row>
    <row r="1777" spans="1:29">
      <c r="A1777" s="109">
        <f>IF(编辑!A1777="","",编辑!A1777)</f>
        <v>131099</v>
      </c>
      <c r="B1777" s="109" t="str">
        <f>IF(编辑!B1777="","",编辑!B1777)</f>
        <v>攻城</v>
      </c>
      <c r="C1777" s="109">
        <f>IF(编辑!I1777="","",编辑!I1777)</f>
        <v>1120</v>
      </c>
      <c r="D1777" s="109">
        <f>IF(编辑!J1777="","",编辑!J1777)</f>
        <v>27</v>
      </c>
      <c r="E1777" s="109" t="str">
        <f>IF(编辑!K1777="","",编辑!K1777)</f>
        <v/>
      </c>
      <c r="F1777" s="109">
        <f>IF(编辑!L1777="","",编辑!L1777)</f>
        <v>102065</v>
      </c>
      <c r="G1777" s="109">
        <f>IF(编辑!N1777="","",编辑!N1777)</f>
        <v>1</v>
      </c>
      <c r="H1777" s="109">
        <f>IF(编辑!O1777="","",编辑!O1777)</f>
        <v>1</v>
      </c>
      <c r="I1777" s="109">
        <f>IF(编辑!P1777="","",编辑!P1777)</f>
        <v>2000</v>
      </c>
      <c r="J1777" s="109" t="str">
        <f>IF(编辑!Q1777="","",编辑!Q1777)</f>
        <v/>
      </c>
      <c r="K1777" s="109" t="str">
        <f>IF(编辑!S1777="","",编辑!S1777)</f>
        <v/>
      </c>
      <c r="L1777" s="109" t="str">
        <f>IF(编辑!T1777="","",编辑!T1777)</f>
        <v/>
      </c>
      <c r="M1777" s="109" t="str">
        <f>IF(编辑!U1777="","",编辑!U1777)</f>
        <v/>
      </c>
      <c r="N1777" s="109" t="str">
        <f>IF(编辑!V1777="","",编辑!V1777)</f>
        <v/>
      </c>
      <c r="O1777" s="109" t="str">
        <f>IF(编辑!X1777="","",编辑!X1777)</f>
        <v/>
      </c>
      <c r="P1777" s="109" t="str">
        <f>IF(编辑!Y1777="","",编辑!Y1777)</f>
        <v/>
      </c>
      <c r="Q1777" s="109" t="str">
        <f>IF(编辑!Z1777="","",编辑!Z1777)</f>
        <v/>
      </c>
      <c r="R1777" s="109" t="str">
        <f>IF(编辑!AA1777="","",编辑!AA1777)</f>
        <v/>
      </c>
      <c r="S1777" s="109" t="str">
        <f>IF(编辑!AC1777="","",编辑!AC1777)</f>
        <v/>
      </c>
      <c r="T1777" s="109" t="str">
        <f>IF(编辑!AD1777="","",编辑!AD1777)</f>
        <v/>
      </c>
      <c r="U1777" s="109" t="str">
        <f>IF(编辑!AE1777="","",编辑!AE1777)</f>
        <v/>
      </c>
      <c r="V1777" s="109" t="str">
        <f>IF(编辑!AF1777="","",编辑!AF1777)</f>
        <v/>
      </c>
      <c r="W1777" s="109" t="str">
        <f>IF(编辑!AH1777="","",编辑!AH1777)</f>
        <v/>
      </c>
      <c r="X1777" s="109" t="str">
        <f>IF(编辑!AI1777="","",编辑!AI1777)</f>
        <v/>
      </c>
      <c r="Y1777" s="109" t="str">
        <f>IF(编辑!AJ1777="","",编辑!AJ1777)</f>
        <v/>
      </c>
      <c r="Z1777" s="109" t="str">
        <f>IF(编辑!AK1777="","",编辑!AK1777)</f>
        <v/>
      </c>
      <c r="AA1777" s="109" t="str">
        <f>IF(编辑!AM1777="","",编辑!AM1777)</f>
        <v/>
      </c>
      <c r="AB1777" s="109" t="str">
        <f>IF(编辑!AN1777="","",编辑!AN1777)</f>
        <v/>
      </c>
      <c r="AC1777" s="111" t="str">
        <f>IF(编辑!AO1777="","",编辑!AO1777)</f>
        <v/>
      </c>
    </row>
    <row r="1778" spans="1:29">
      <c r="A1778" s="109">
        <f>IF(编辑!A1778="","",编辑!A1778)</f>
        <v>131100</v>
      </c>
      <c r="B1778" s="109" t="str">
        <f>IF(编辑!B1778="","",编辑!B1778)</f>
        <v>攻城</v>
      </c>
      <c r="C1778" s="109">
        <f>IF(编辑!I1778="","",编辑!I1778)</f>
        <v>1120</v>
      </c>
      <c r="D1778" s="109">
        <f>IF(编辑!J1778="","",编辑!J1778)</f>
        <v>27</v>
      </c>
      <c r="E1778" s="109" t="str">
        <f>IF(编辑!K1778="","",编辑!K1778)</f>
        <v/>
      </c>
      <c r="F1778" s="109">
        <f>IF(编辑!L1778="","",编辑!L1778)</f>
        <v>102065</v>
      </c>
      <c r="G1778" s="109">
        <f>IF(编辑!N1778="","",编辑!N1778)</f>
        <v>1</v>
      </c>
      <c r="H1778" s="109">
        <f>IF(编辑!O1778="","",编辑!O1778)</f>
        <v>1</v>
      </c>
      <c r="I1778" s="109">
        <f>IF(编辑!P1778="","",编辑!P1778)</f>
        <v>2000</v>
      </c>
      <c r="J1778" s="109" t="str">
        <f>IF(编辑!Q1778="","",编辑!Q1778)</f>
        <v/>
      </c>
      <c r="K1778" s="109" t="str">
        <f>IF(编辑!S1778="","",编辑!S1778)</f>
        <v/>
      </c>
      <c r="L1778" s="109" t="str">
        <f>IF(编辑!T1778="","",编辑!T1778)</f>
        <v/>
      </c>
      <c r="M1778" s="109" t="str">
        <f>IF(编辑!U1778="","",编辑!U1778)</f>
        <v/>
      </c>
      <c r="N1778" s="109" t="str">
        <f>IF(编辑!V1778="","",编辑!V1778)</f>
        <v/>
      </c>
      <c r="O1778" s="109" t="str">
        <f>IF(编辑!X1778="","",编辑!X1778)</f>
        <v/>
      </c>
      <c r="P1778" s="109" t="str">
        <f>IF(编辑!Y1778="","",编辑!Y1778)</f>
        <v/>
      </c>
      <c r="Q1778" s="109" t="str">
        <f>IF(编辑!Z1778="","",编辑!Z1778)</f>
        <v/>
      </c>
      <c r="R1778" s="109" t="str">
        <f>IF(编辑!AA1778="","",编辑!AA1778)</f>
        <v/>
      </c>
      <c r="S1778" s="109" t="str">
        <f>IF(编辑!AC1778="","",编辑!AC1778)</f>
        <v/>
      </c>
      <c r="T1778" s="109" t="str">
        <f>IF(编辑!AD1778="","",编辑!AD1778)</f>
        <v/>
      </c>
      <c r="U1778" s="109" t="str">
        <f>IF(编辑!AE1778="","",编辑!AE1778)</f>
        <v/>
      </c>
      <c r="V1778" s="109" t="str">
        <f>IF(编辑!AF1778="","",编辑!AF1778)</f>
        <v/>
      </c>
      <c r="W1778" s="109" t="str">
        <f>IF(编辑!AH1778="","",编辑!AH1778)</f>
        <v/>
      </c>
      <c r="X1778" s="109" t="str">
        <f>IF(编辑!AI1778="","",编辑!AI1778)</f>
        <v/>
      </c>
      <c r="Y1778" s="109" t="str">
        <f>IF(编辑!AJ1778="","",编辑!AJ1778)</f>
        <v/>
      </c>
      <c r="Z1778" s="109" t="str">
        <f>IF(编辑!AK1778="","",编辑!AK1778)</f>
        <v/>
      </c>
      <c r="AA1778" s="109" t="str">
        <f>IF(编辑!AM1778="","",编辑!AM1778)</f>
        <v/>
      </c>
      <c r="AB1778" s="109" t="str">
        <f>IF(编辑!AN1778="","",编辑!AN1778)</f>
        <v/>
      </c>
      <c r="AC1778" s="111" t="str">
        <f>IF(编辑!AO1778="","",编辑!AO1778)</f>
        <v/>
      </c>
    </row>
    <row r="1779" spans="1:29">
      <c r="A1779" s="109">
        <f>IF(编辑!A1779="","",编辑!A1779)</f>
        <v>131101</v>
      </c>
      <c r="B1779" s="109" t="str">
        <f>IF(编辑!B1779="","",编辑!B1779)</f>
        <v>攻城</v>
      </c>
      <c r="C1779" s="109">
        <f>IF(编辑!I1779="","",编辑!I1779)</f>
        <v>1120</v>
      </c>
      <c r="D1779" s="109">
        <f>IF(编辑!J1779="","",编辑!J1779)</f>
        <v>27</v>
      </c>
      <c r="E1779" s="109" t="str">
        <f>IF(编辑!K1779="","",编辑!K1779)</f>
        <v/>
      </c>
      <c r="F1779" s="109">
        <f>IF(编辑!L1779="","",编辑!L1779)</f>
        <v>102065</v>
      </c>
      <c r="G1779" s="109">
        <f>IF(编辑!N1779="","",编辑!N1779)</f>
        <v>1</v>
      </c>
      <c r="H1779" s="109">
        <f>IF(编辑!O1779="","",编辑!O1779)</f>
        <v>1</v>
      </c>
      <c r="I1779" s="109">
        <f>IF(编辑!P1779="","",编辑!P1779)</f>
        <v>2000</v>
      </c>
      <c r="J1779" s="109" t="str">
        <f>IF(编辑!Q1779="","",编辑!Q1779)</f>
        <v/>
      </c>
      <c r="K1779" s="109" t="str">
        <f>IF(编辑!S1779="","",编辑!S1779)</f>
        <v/>
      </c>
      <c r="L1779" s="109" t="str">
        <f>IF(编辑!T1779="","",编辑!T1779)</f>
        <v/>
      </c>
      <c r="M1779" s="109" t="str">
        <f>IF(编辑!U1779="","",编辑!U1779)</f>
        <v/>
      </c>
      <c r="N1779" s="109" t="str">
        <f>IF(编辑!V1779="","",编辑!V1779)</f>
        <v/>
      </c>
      <c r="O1779" s="109" t="str">
        <f>IF(编辑!X1779="","",编辑!X1779)</f>
        <v/>
      </c>
      <c r="P1779" s="109" t="str">
        <f>IF(编辑!Y1779="","",编辑!Y1779)</f>
        <v/>
      </c>
      <c r="Q1779" s="109" t="str">
        <f>IF(编辑!Z1779="","",编辑!Z1779)</f>
        <v/>
      </c>
      <c r="R1779" s="109" t="str">
        <f>IF(编辑!AA1779="","",编辑!AA1779)</f>
        <v/>
      </c>
      <c r="S1779" s="109" t="str">
        <f>IF(编辑!AC1779="","",编辑!AC1779)</f>
        <v/>
      </c>
      <c r="T1779" s="109" t="str">
        <f>IF(编辑!AD1779="","",编辑!AD1779)</f>
        <v/>
      </c>
      <c r="U1779" s="109" t="str">
        <f>IF(编辑!AE1779="","",编辑!AE1779)</f>
        <v/>
      </c>
      <c r="V1779" s="109" t="str">
        <f>IF(编辑!AF1779="","",编辑!AF1779)</f>
        <v/>
      </c>
      <c r="W1779" s="109" t="str">
        <f>IF(编辑!AH1779="","",编辑!AH1779)</f>
        <v/>
      </c>
      <c r="X1779" s="109" t="str">
        <f>IF(编辑!AI1779="","",编辑!AI1779)</f>
        <v/>
      </c>
      <c r="Y1779" s="109" t="str">
        <f>IF(编辑!AJ1779="","",编辑!AJ1779)</f>
        <v/>
      </c>
      <c r="Z1779" s="109" t="str">
        <f>IF(编辑!AK1779="","",编辑!AK1779)</f>
        <v/>
      </c>
      <c r="AA1779" s="109" t="str">
        <f>IF(编辑!AM1779="","",编辑!AM1779)</f>
        <v/>
      </c>
      <c r="AB1779" s="109" t="str">
        <f>IF(编辑!AN1779="","",编辑!AN1779)</f>
        <v/>
      </c>
      <c r="AC1779" s="111" t="str">
        <f>IF(编辑!AO1779="","",编辑!AO1779)</f>
        <v/>
      </c>
    </row>
    <row r="1780" spans="1:29">
      <c r="A1780" s="109">
        <f>IF(编辑!A1780="","",编辑!A1780)</f>
        <v>131102</v>
      </c>
      <c r="B1780" s="109" t="str">
        <f>IF(编辑!B1780="","",编辑!B1780)</f>
        <v>攻城</v>
      </c>
      <c r="C1780" s="109">
        <f>IF(编辑!I1780="","",编辑!I1780)</f>
        <v>1120</v>
      </c>
      <c r="D1780" s="109">
        <f>IF(编辑!J1780="","",编辑!J1780)</f>
        <v>27</v>
      </c>
      <c r="E1780" s="109" t="str">
        <f>IF(编辑!K1780="","",编辑!K1780)</f>
        <v/>
      </c>
      <c r="F1780" s="109">
        <f>IF(编辑!L1780="","",编辑!L1780)</f>
        <v>102065</v>
      </c>
      <c r="G1780" s="109">
        <f>IF(编辑!N1780="","",编辑!N1780)</f>
        <v>1</v>
      </c>
      <c r="H1780" s="109">
        <f>IF(编辑!O1780="","",编辑!O1780)</f>
        <v>1</v>
      </c>
      <c r="I1780" s="109">
        <f>IF(编辑!P1780="","",编辑!P1780)</f>
        <v>2000</v>
      </c>
      <c r="J1780" s="109" t="str">
        <f>IF(编辑!Q1780="","",编辑!Q1780)</f>
        <v/>
      </c>
      <c r="K1780" s="109" t="str">
        <f>IF(编辑!S1780="","",编辑!S1780)</f>
        <v/>
      </c>
      <c r="L1780" s="109" t="str">
        <f>IF(编辑!T1780="","",编辑!T1780)</f>
        <v/>
      </c>
      <c r="M1780" s="109" t="str">
        <f>IF(编辑!U1780="","",编辑!U1780)</f>
        <v/>
      </c>
      <c r="N1780" s="109" t="str">
        <f>IF(编辑!V1780="","",编辑!V1780)</f>
        <v/>
      </c>
      <c r="O1780" s="109" t="str">
        <f>IF(编辑!X1780="","",编辑!X1780)</f>
        <v/>
      </c>
      <c r="P1780" s="109" t="str">
        <f>IF(编辑!Y1780="","",编辑!Y1780)</f>
        <v/>
      </c>
      <c r="Q1780" s="109" t="str">
        <f>IF(编辑!Z1780="","",编辑!Z1780)</f>
        <v/>
      </c>
      <c r="R1780" s="109" t="str">
        <f>IF(编辑!AA1780="","",编辑!AA1780)</f>
        <v/>
      </c>
      <c r="S1780" s="109" t="str">
        <f>IF(编辑!AC1780="","",编辑!AC1780)</f>
        <v/>
      </c>
      <c r="T1780" s="109" t="str">
        <f>IF(编辑!AD1780="","",编辑!AD1780)</f>
        <v/>
      </c>
      <c r="U1780" s="109" t="str">
        <f>IF(编辑!AE1780="","",编辑!AE1780)</f>
        <v/>
      </c>
      <c r="V1780" s="109" t="str">
        <f>IF(编辑!AF1780="","",编辑!AF1780)</f>
        <v/>
      </c>
      <c r="W1780" s="109" t="str">
        <f>IF(编辑!AH1780="","",编辑!AH1780)</f>
        <v/>
      </c>
      <c r="X1780" s="109" t="str">
        <f>IF(编辑!AI1780="","",编辑!AI1780)</f>
        <v/>
      </c>
      <c r="Y1780" s="109" t="str">
        <f>IF(编辑!AJ1780="","",编辑!AJ1780)</f>
        <v/>
      </c>
      <c r="Z1780" s="109" t="str">
        <f>IF(编辑!AK1780="","",编辑!AK1780)</f>
        <v/>
      </c>
      <c r="AA1780" s="109" t="str">
        <f>IF(编辑!AM1780="","",编辑!AM1780)</f>
        <v/>
      </c>
      <c r="AB1780" s="109" t="str">
        <f>IF(编辑!AN1780="","",编辑!AN1780)</f>
        <v/>
      </c>
      <c r="AC1780" s="111" t="str">
        <f>IF(编辑!AO1780="","",编辑!AO1780)</f>
        <v/>
      </c>
    </row>
    <row r="1781" spans="1:29">
      <c r="A1781" s="109">
        <f>IF(编辑!A1781="","",编辑!A1781)</f>
        <v>131103</v>
      </c>
      <c r="B1781" s="109" t="str">
        <f>IF(编辑!B1781="","",编辑!B1781)</f>
        <v>攻城</v>
      </c>
      <c r="C1781" s="109">
        <f>IF(编辑!I1781="","",编辑!I1781)</f>
        <v>1120</v>
      </c>
      <c r="D1781" s="109">
        <f>IF(编辑!J1781="","",编辑!J1781)</f>
        <v>27</v>
      </c>
      <c r="E1781" s="109" t="str">
        <f>IF(编辑!K1781="","",编辑!K1781)</f>
        <v/>
      </c>
      <c r="F1781" s="109">
        <f>IF(编辑!L1781="","",编辑!L1781)</f>
        <v>102065</v>
      </c>
      <c r="G1781" s="109">
        <f>IF(编辑!N1781="","",编辑!N1781)</f>
        <v>1</v>
      </c>
      <c r="H1781" s="109">
        <f>IF(编辑!O1781="","",编辑!O1781)</f>
        <v>1</v>
      </c>
      <c r="I1781" s="109">
        <f>IF(编辑!P1781="","",编辑!P1781)</f>
        <v>2000</v>
      </c>
      <c r="J1781" s="109" t="str">
        <f>IF(编辑!Q1781="","",编辑!Q1781)</f>
        <v/>
      </c>
      <c r="K1781" s="109" t="str">
        <f>IF(编辑!S1781="","",编辑!S1781)</f>
        <v/>
      </c>
      <c r="L1781" s="109" t="str">
        <f>IF(编辑!T1781="","",编辑!T1781)</f>
        <v/>
      </c>
      <c r="M1781" s="109" t="str">
        <f>IF(编辑!U1781="","",编辑!U1781)</f>
        <v/>
      </c>
      <c r="N1781" s="109" t="str">
        <f>IF(编辑!V1781="","",编辑!V1781)</f>
        <v/>
      </c>
      <c r="O1781" s="109" t="str">
        <f>IF(编辑!X1781="","",编辑!X1781)</f>
        <v/>
      </c>
      <c r="P1781" s="109" t="str">
        <f>IF(编辑!Y1781="","",编辑!Y1781)</f>
        <v/>
      </c>
      <c r="Q1781" s="109" t="str">
        <f>IF(编辑!Z1781="","",编辑!Z1781)</f>
        <v/>
      </c>
      <c r="R1781" s="109" t="str">
        <f>IF(编辑!AA1781="","",编辑!AA1781)</f>
        <v/>
      </c>
      <c r="S1781" s="109" t="str">
        <f>IF(编辑!AC1781="","",编辑!AC1781)</f>
        <v/>
      </c>
      <c r="T1781" s="109" t="str">
        <f>IF(编辑!AD1781="","",编辑!AD1781)</f>
        <v/>
      </c>
      <c r="U1781" s="109" t="str">
        <f>IF(编辑!AE1781="","",编辑!AE1781)</f>
        <v/>
      </c>
      <c r="V1781" s="109" t="str">
        <f>IF(编辑!AF1781="","",编辑!AF1781)</f>
        <v/>
      </c>
      <c r="W1781" s="109" t="str">
        <f>IF(编辑!AH1781="","",编辑!AH1781)</f>
        <v/>
      </c>
      <c r="X1781" s="109" t="str">
        <f>IF(编辑!AI1781="","",编辑!AI1781)</f>
        <v/>
      </c>
      <c r="Y1781" s="109" t="str">
        <f>IF(编辑!AJ1781="","",编辑!AJ1781)</f>
        <v/>
      </c>
      <c r="Z1781" s="109" t="str">
        <f>IF(编辑!AK1781="","",编辑!AK1781)</f>
        <v/>
      </c>
      <c r="AA1781" s="109" t="str">
        <f>IF(编辑!AM1781="","",编辑!AM1781)</f>
        <v/>
      </c>
      <c r="AB1781" s="109" t="str">
        <f>IF(编辑!AN1781="","",编辑!AN1781)</f>
        <v/>
      </c>
      <c r="AC1781" s="111" t="str">
        <f>IF(编辑!AO1781="","",编辑!AO1781)</f>
        <v/>
      </c>
    </row>
    <row r="1782" spans="1:29">
      <c r="A1782" s="109">
        <f>IF(编辑!A1782="","",编辑!A1782)</f>
        <v>131104</v>
      </c>
      <c r="B1782" s="109" t="str">
        <f>IF(编辑!B1782="","",编辑!B1782)</f>
        <v>攻城</v>
      </c>
      <c r="C1782" s="109">
        <f>IF(编辑!I1782="","",编辑!I1782)</f>
        <v>1120</v>
      </c>
      <c r="D1782" s="109">
        <f>IF(编辑!J1782="","",编辑!J1782)</f>
        <v>27</v>
      </c>
      <c r="E1782" s="109" t="str">
        <f>IF(编辑!K1782="","",编辑!K1782)</f>
        <v/>
      </c>
      <c r="F1782" s="109">
        <f>IF(编辑!L1782="","",编辑!L1782)</f>
        <v>102065</v>
      </c>
      <c r="G1782" s="109">
        <f>IF(编辑!N1782="","",编辑!N1782)</f>
        <v>1</v>
      </c>
      <c r="H1782" s="109">
        <f>IF(编辑!O1782="","",编辑!O1782)</f>
        <v>1</v>
      </c>
      <c r="I1782" s="109">
        <f>IF(编辑!P1782="","",编辑!P1782)</f>
        <v>2000</v>
      </c>
      <c r="J1782" s="109" t="str">
        <f>IF(编辑!Q1782="","",编辑!Q1782)</f>
        <v/>
      </c>
      <c r="K1782" s="109" t="str">
        <f>IF(编辑!S1782="","",编辑!S1782)</f>
        <v/>
      </c>
      <c r="L1782" s="109" t="str">
        <f>IF(编辑!T1782="","",编辑!T1782)</f>
        <v/>
      </c>
      <c r="M1782" s="109" t="str">
        <f>IF(编辑!U1782="","",编辑!U1782)</f>
        <v/>
      </c>
      <c r="N1782" s="109" t="str">
        <f>IF(编辑!V1782="","",编辑!V1782)</f>
        <v/>
      </c>
      <c r="O1782" s="109" t="str">
        <f>IF(编辑!X1782="","",编辑!X1782)</f>
        <v/>
      </c>
      <c r="P1782" s="109" t="str">
        <f>IF(编辑!Y1782="","",编辑!Y1782)</f>
        <v/>
      </c>
      <c r="Q1782" s="109" t="str">
        <f>IF(编辑!Z1782="","",编辑!Z1782)</f>
        <v/>
      </c>
      <c r="R1782" s="109" t="str">
        <f>IF(编辑!AA1782="","",编辑!AA1782)</f>
        <v/>
      </c>
      <c r="S1782" s="109" t="str">
        <f>IF(编辑!AC1782="","",编辑!AC1782)</f>
        <v/>
      </c>
      <c r="T1782" s="109" t="str">
        <f>IF(编辑!AD1782="","",编辑!AD1782)</f>
        <v/>
      </c>
      <c r="U1782" s="109" t="str">
        <f>IF(编辑!AE1782="","",编辑!AE1782)</f>
        <v/>
      </c>
      <c r="V1782" s="109" t="str">
        <f>IF(编辑!AF1782="","",编辑!AF1782)</f>
        <v/>
      </c>
      <c r="W1782" s="109" t="str">
        <f>IF(编辑!AH1782="","",编辑!AH1782)</f>
        <v/>
      </c>
      <c r="X1782" s="109" t="str">
        <f>IF(编辑!AI1782="","",编辑!AI1782)</f>
        <v/>
      </c>
      <c r="Y1782" s="109" t="str">
        <f>IF(编辑!AJ1782="","",编辑!AJ1782)</f>
        <v/>
      </c>
      <c r="Z1782" s="109" t="str">
        <f>IF(编辑!AK1782="","",编辑!AK1782)</f>
        <v/>
      </c>
      <c r="AA1782" s="109" t="str">
        <f>IF(编辑!AM1782="","",编辑!AM1782)</f>
        <v/>
      </c>
      <c r="AB1782" s="109" t="str">
        <f>IF(编辑!AN1782="","",编辑!AN1782)</f>
        <v/>
      </c>
      <c r="AC1782" s="111" t="str">
        <f>IF(编辑!AO1782="","",编辑!AO1782)</f>
        <v/>
      </c>
    </row>
    <row r="1783" spans="1:29">
      <c r="A1783" s="109">
        <f>IF(编辑!A1783="","",编辑!A1783)</f>
        <v>131105</v>
      </c>
      <c r="B1783" s="109" t="str">
        <f>IF(编辑!B1783="","",编辑!B1783)</f>
        <v>攻城</v>
      </c>
      <c r="C1783" s="109">
        <f>IF(编辑!I1783="","",编辑!I1783)</f>
        <v>1120</v>
      </c>
      <c r="D1783" s="109">
        <f>IF(编辑!J1783="","",编辑!J1783)</f>
        <v>27</v>
      </c>
      <c r="E1783" s="109" t="str">
        <f>IF(编辑!K1783="","",编辑!K1783)</f>
        <v/>
      </c>
      <c r="F1783" s="109">
        <f>IF(编辑!L1783="","",编辑!L1783)</f>
        <v>102065</v>
      </c>
      <c r="G1783" s="109">
        <f>IF(编辑!N1783="","",编辑!N1783)</f>
        <v>1</v>
      </c>
      <c r="H1783" s="109">
        <f>IF(编辑!O1783="","",编辑!O1783)</f>
        <v>1</v>
      </c>
      <c r="I1783" s="109">
        <f>IF(编辑!P1783="","",编辑!P1783)</f>
        <v>2000</v>
      </c>
      <c r="J1783" s="109" t="str">
        <f>IF(编辑!Q1783="","",编辑!Q1783)</f>
        <v/>
      </c>
      <c r="K1783" s="109" t="str">
        <f>IF(编辑!S1783="","",编辑!S1783)</f>
        <v/>
      </c>
      <c r="L1783" s="109" t="str">
        <f>IF(编辑!T1783="","",编辑!T1783)</f>
        <v/>
      </c>
      <c r="M1783" s="109" t="str">
        <f>IF(编辑!U1783="","",编辑!U1783)</f>
        <v/>
      </c>
      <c r="N1783" s="109" t="str">
        <f>IF(编辑!V1783="","",编辑!V1783)</f>
        <v/>
      </c>
      <c r="O1783" s="109" t="str">
        <f>IF(编辑!X1783="","",编辑!X1783)</f>
        <v/>
      </c>
      <c r="P1783" s="109" t="str">
        <f>IF(编辑!Y1783="","",编辑!Y1783)</f>
        <v/>
      </c>
      <c r="Q1783" s="109" t="str">
        <f>IF(编辑!Z1783="","",编辑!Z1783)</f>
        <v/>
      </c>
      <c r="R1783" s="109" t="str">
        <f>IF(编辑!AA1783="","",编辑!AA1783)</f>
        <v/>
      </c>
      <c r="S1783" s="109" t="str">
        <f>IF(编辑!AC1783="","",编辑!AC1783)</f>
        <v/>
      </c>
      <c r="T1783" s="109" t="str">
        <f>IF(编辑!AD1783="","",编辑!AD1783)</f>
        <v/>
      </c>
      <c r="U1783" s="109" t="str">
        <f>IF(编辑!AE1783="","",编辑!AE1783)</f>
        <v/>
      </c>
      <c r="V1783" s="109" t="str">
        <f>IF(编辑!AF1783="","",编辑!AF1783)</f>
        <v/>
      </c>
      <c r="W1783" s="109" t="str">
        <f>IF(编辑!AH1783="","",编辑!AH1783)</f>
        <v/>
      </c>
      <c r="X1783" s="109" t="str">
        <f>IF(编辑!AI1783="","",编辑!AI1783)</f>
        <v/>
      </c>
      <c r="Y1783" s="109" t="str">
        <f>IF(编辑!AJ1783="","",编辑!AJ1783)</f>
        <v/>
      </c>
      <c r="Z1783" s="109" t="str">
        <f>IF(编辑!AK1783="","",编辑!AK1783)</f>
        <v/>
      </c>
      <c r="AA1783" s="109" t="str">
        <f>IF(编辑!AM1783="","",编辑!AM1783)</f>
        <v/>
      </c>
      <c r="AB1783" s="109" t="str">
        <f>IF(编辑!AN1783="","",编辑!AN1783)</f>
        <v/>
      </c>
      <c r="AC1783" s="111" t="str">
        <f>IF(编辑!AO1783="","",编辑!AO1783)</f>
        <v/>
      </c>
    </row>
    <row r="1784" spans="1:29">
      <c r="A1784" s="109">
        <f>IF(编辑!A1784="","",编辑!A1784)</f>
        <v>131106</v>
      </c>
      <c r="B1784" s="109" t="str">
        <f>IF(编辑!B1784="","",编辑!B1784)</f>
        <v>攻城</v>
      </c>
      <c r="C1784" s="109">
        <f>IF(编辑!I1784="","",编辑!I1784)</f>
        <v>1120</v>
      </c>
      <c r="D1784" s="109">
        <f>IF(编辑!J1784="","",编辑!J1784)</f>
        <v>27</v>
      </c>
      <c r="E1784" s="109" t="str">
        <f>IF(编辑!K1784="","",编辑!K1784)</f>
        <v/>
      </c>
      <c r="F1784" s="109">
        <f>IF(编辑!L1784="","",编辑!L1784)</f>
        <v>102065</v>
      </c>
      <c r="G1784" s="109">
        <f>IF(编辑!N1784="","",编辑!N1784)</f>
        <v>1</v>
      </c>
      <c r="H1784" s="109">
        <f>IF(编辑!O1784="","",编辑!O1784)</f>
        <v>1</v>
      </c>
      <c r="I1784" s="109">
        <f>IF(编辑!P1784="","",编辑!P1784)</f>
        <v>2000</v>
      </c>
      <c r="J1784" s="109" t="str">
        <f>IF(编辑!Q1784="","",编辑!Q1784)</f>
        <v/>
      </c>
      <c r="K1784" s="109" t="str">
        <f>IF(编辑!S1784="","",编辑!S1784)</f>
        <v/>
      </c>
      <c r="L1784" s="109" t="str">
        <f>IF(编辑!T1784="","",编辑!T1784)</f>
        <v/>
      </c>
      <c r="M1784" s="109" t="str">
        <f>IF(编辑!U1784="","",编辑!U1784)</f>
        <v/>
      </c>
      <c r="N1784" s="109" t="str">
        <f>IF(编辑!V1784="","",编辑!V1784)</f>
        <v/>
      </c>
      <c r="O1784" s="109" t="str">
        <f>IF(编辑!X1784="","",编辑!X1784)</f>
        <v/>
      </c>
      <c r="P1784" s="109" t="str">
        <f>IF(编辑!Y1784="","",编辑!Y1784)</f>
        <v/>
      </c>
      <c r="Q1784" s="109" t="str">
        <f>IF(编辑!Z1784="","",编辑!Z1784)</f>
        <v/>
      </c>
      <c r="R1784" s="109" t="str">
        <f>IF(编辑!AA1784="","",编辑!AA1784)</f>
        <v/>
      </c>
      <c r="S1784" s="109" t="str">
        <f>IF(编辑!AC1784="","",编辑!AC1784)</f>
        <v/>
      </c>
      <c r="T1784" s="109" t="str">
        <f>IF(编辑!AD1784="","",编辑!AD1784)</f>
        <v/>
      </c>
      <c r="U1784" s="109" t="str">
        <f>IF(编辑!AE1784="","",编辑!AE1784)</f>
        <v/>
      </c>
      <c r="V1784" s="109" t="str">
        <f>IF(编辑!AF1784="","",编辑!AF1784)</f>
        <v/>
      </c>
      <c r="W1784" s="109" t="str">
        <f>IF(编辑!AH1784="","",编辑!AH1784)</f>
        <v/>
      </c>
      <c r="X1784" s="109" t="str">
        <f>IF(编辑!AI1784="","",编辑!AI1784)</f>
        <v/>
      </c>
      <c r="Y1784" s="109" t="str">
        <f>IF(编辑!AJ1784="","",编辑!AJ1784)</f>
        <v/>
      </c>
      <c r="Z1784" s="109" t="str">
        <f>IF(编辑!AK1784="","",编辑!AK1784)</f>
        <v/>
      </c>
      <c r="AA1784" s="109" t="str">
        <f>IF(编辑!AM1784="","",编辑!AM1784)</f>
        <v/>
      </c>
      <c r="AB1784" s="109" t="str">
        <f>IF(编辑!AN1784="","",编辑!AN1784)</f>
        <v/>
      </c>
      <c r="AC1784" s="111" t="str">
        <f>IF(编辑!AO1784="","",编辑!AO1784)</f>
        <v/>
      </c>
    </row>
    <row r="1785" spans="1:29">
      <c r="A1785" s="109">
        <f>IF(编辑!A1785="","",编辑!A1785)</f>
        <v>131107</v>
      </c>
      <c r="B1785" s="109" t="str">
        <f>IF(编辑!B1785="","",编辑!B1785)</f>
        <v>攻城</v>
      </c>
      <c r="C1785" s="109">
        <f>IF(编辑!I1785="","",编辑!I1785)</f>
        <v>1430</v>
      </c>
      <c r="D1785" s="109">
        <f>IF(编辑!J1785="","",编辑!J1785)</f>
        <v>34</v>
      </c>
      <c r="E1785" s="109" t="str">
        <f>IF(编辑!K1785="","",编辑!K1785)</f>
        <v/>
      </c>
      <c r="F1785" s="109">
        <f>IF(编辑!L1785="","",编辑!L1785)</f>
        <v>102065</v>
      </c>
      <c r="G1785" s="109">
        <f>IF(编辑!N1785="","",编辑!N1785)</f>
        <v>1</v>
      </c>
      <c r="H1785" s="109">
        <f>IF(编辑!O1785="","",编辑!O1785)</f>
        <v>1</v>
      </c>
      <c r="I1785" s="109">
        <f>IF(编辑!P1785="","",编辑!P1785)</f>
        <v>2000</v>
      </c>
      <c r="J1785" s="109" t="str">
        <f>IF(编辑!Q1785="","",编辑!Q1785)</f>
        <v/>
      </c>
      <c r="K1785" s="109" t="str">
        <f>IF(编辑!S1785="","",编辑!S1785)</f>
        <v/>
      </c>
      <c r="L1785" s="109" t="str">
        <f>IF(编辑!T1785="","",编辑!T1785)</f>
        <v/>
      </c>
      <c r="M1785" s="109" t="str">
        <f>IF(编辑!U1785="","",编辑!U1785)</f>
        <v/>
      </c>
      <c r="N1785" s="109" t="str">
        <f>IF(编辑!V1785="","",编辑!V1785)</f>
        <v/>
      </c>
      <c r="O1785" s="109" t="str">
        <f>IF(编辑!X1785="","",编辑!X1785)</f>
        <v/>
      </c>
      <c r="P1785" s="109" t="str">
        <f>IF(编辑!Y1785="","",编辑!Y1785)</f>
        <v/>
      </c>
      <c r="Q1785" s="109" t="str">
        <f>IF(编辑!Z1785="","",编辑!Z1785)</f>
        <v/>
      </c>
      <c r="R1785" s="109" t="str">
        <f>IF(编辑!AA1785="","",编辑!AA1785)</f>
        <v/>
      </c>
      <c r="S1785" s="109" t="str">
        <f>IF(编辑!AC1785="","",编辑!AC1785)</f>
        <v/>
      </c>
      <c r="T1785" s="109" t="str">
        <f>IF(编辑!AD1785="","",编辑!AD1785)</f>
        <v/>
      </c>
      <c r="U1785" s="109" t="str">
        <f>IF(编辑!AE1785="","",编辑!AE1785)</f>
        <v/>
      </c>
      <c r="V1785" s="109" t="str">
        <f>IF(编辑!AF1785="","",编辑!AF1785)</f>
        <v/>
      </c>
      <c r="W1785" s="109" t="str">
        <f>IF(编辑!AH1785="","",编辑!AH1785)</f>
        <v/>
      </c>
      <c r="X1785" s="109" t="str">
        <f>IF(编辑!AI1785="","",编辑!AI1785)</f>
        <v/>
      </c>
      <c r="Y1785" s="109" t="str">
        <f>IF(编辑!AJ1785="","",编辑!AJ1785)</f>
        <v/>
      </c>
      <c r="Z1785" s="109" t="str">
        <f>IF(编辑!AK1785="","",编辑!AK1785)</f>
        <v/>
      </c>
      <c r="AA1785" s="109" t="str">
        <f>IF(编辑!AM1785="","",编辑!AM1785)</f>
        <v/>
      </c>
      <c r="AB1785" s="109" t="str">
        <f>IF(编辑!AN1785="","",编辑!AN1785)</f>
        <v/>
      </c>
      <c r="AC1785" s="111" t="str">
        <f>IF(编辑!AO1785="","",编辑!AO1785)</f>
        <v/>
      </c>
    </row>
    <row r="1786" spans="1:29">
      <c r="A1786" s="109">
        <f>IF(编辑!A1786="","",编辑!A1786)</f>
        <v>131108</v>
      </c>
      <c r="B1786" s="109" t="str">
        <f>IF(编辑!B1786="","",编辑!B1786)</f>
        <v>攻城</v>
      </c>
      <c r="C1786" s="109">
        <f>IF(编辑!I1786="","",编辑!I1786)</f>
        <v>1430</v>
      </c>
      <c r="D1786" s="109">
        <f>IF(编辑!J1786="","",编辑!J1786)</f>
        <v>34</v>
      </c>
      <c r="E1786" s="109" t="str">
        <f>IF(编辑!K1786="","",编辑!K1786)</f>
        <v/>
      </c>
      <c r="F1786" s="109">
        <f>IF(编辑!L1786="","",编辑!L1786)</f>
        <v>102065</v>
      </c>
      <c r="G1786" s="109">
        <f>IF(编辑!N1786="","",编辑!N1786)</f>
        <v>1</v>
      </c>
      <c r="H1786" s="109">
        <f>IF(编辑!O1786="","",编辑!O1786)</f>
        <v>1</v>
      </c>
      <c r="I1786" s="109">
        <f>IF(编辑!P1786="","",编辑!P1786)</f>
        <v>2000</v>
      </c>
      <c r="J1786" s="109" t="str">
        <f>IF(编辑!Q1786="","",编辑!Q1786)</f>
        <v/>
      </c>
      <c r="K1786" s="109" t="str">
        <f>IF(编辑!S1786="","",编辑!S1786)</f>
        <v/>
      </c>
      <c r="L1786" s="109" t="str">
        <f>IF(编辑!T1786="","",编辑!T1786)</f>
        <v/>
      </c>
      <c r="M1786" s="109" t="str">
        <f>IF(编辑!U1786="","",编辑!U1786)</f>
        <v/>
      </c>
      <c r="N1786" s="109" t="str">
        <f>IF(编辑!V1786="","",编辑!V1786)</f>
        <v/>
      </c>
      <c r="O1786" s="109" t="str">
        <f>IF(编辑!X1786="","",编辑!X1786)</f>
        <v/>
      </c>
      <c r="P1786" s="109" t="str">
        <f>IF(编辑!Y1786="","",编辑!Y1786)</f>
        <v/>
      </c>
      <c r="Q1786" s="109" t="str">
        <f>IF(编辑!Z1786="","",编辑!Z1786)</f>
        <v/>
      </c>
      <c r="R1786" s="109" t="str">
        <f>IF(编辑!AA1786="","",编辑!AA1786)</f>
        <v/>
      </c>
      <c r="S1786" s="109" t="str">
        <f>IF(编辑!AC1786="","",编辑!AC1786)</f>
        <v/>
      </c>
      <c r="T1786" s="109" t="str">
        <f>IF(编辑!AD1786="","",编辑!AD1786)</f>
        <v/>
      </c>
      <c r="U1786" s="109" t="str">
        <f>IF(编辑!AE1786="","",编辑!AE1786)</f>
        <v/>
      </c>
      <c r="V1786" s="109" t="str">
        <f>IF(编辑!AF1786="","",编辑!AF1786)</f>
        <v/>
      </c>
      <c r="W1786" s="109" t="str">
        <f>IF(编辑!AH1786="","",编辑!AH1786)</f>
        <v/>
      </c>
      <c r="X1786" s="109" t="str">
        <f>IF(编辑!AI1786="","",编辑!AI1786)</f>
        <v/>
      </c>
      <c r="Y1786" s="109" t="str">
        <f>IF(编辑!AJ1786="","",编辑!AJ1786)</f>
        <v/>
      </c>
      <c r="Z1786" s="109" t="str">
        <f>IF(编辑!AK1786="","",编辑!AK1786)</f>
        <v/>
      </c>
      <c r="AA1786" s="109" t="str">
        <f>IF(编辑!AM1786="","",编辑!AM1786)</f>
        <v/>
      </c>
      <c r="AB1786" s="109" t="str">
        <f>IF(编辑!AN1786="","",编辑!AN1786)</f>
        <v/>
      </c>
      <c r="AC1786" s="111" t="str">
        <f>IF(编辑!AO1786="","",编辑!AO1786)</f>
        <v/>
      </c>
    </row>
    <row r="1787" spans="1:29">
      <c r="A1787" s="109">
        <f>IF(编辑!A1787="","",编辑!A1787)</f>
        <v>131109</v>
      </c>
      <c r="B1787" s="109" t="str">
        <f>IF(编辑!B1787="","",编辑!B1787)</f>
        <v>攻城</v>
      </c>
      <c r="C1787" s="109">
        <f>IF(编辑!I1787="","",编辑!I1787)</f>
        <v>1430</v>
      </c>
      <c r="D1787" s="109">
        <f>IF(编辑!J1787="","",编辑!J1787)</f>
        <v>34</v>
      </c>
      <c r="E1787" s="109" t="str">
        <f>IF(编辑!K1787="","",编辑!K1787)</f>
        <v/>
      </c>
      <c r="F1787" s="109">
        <f>IF(编辑!L1787="","",编辑!L1787)</f>
        <v>102065</v>
      </c>
      <c r="G1787" s="109">
        <f>IF(编辑!N1787="","",编辑!N1787)</f>
        <v>1</v>
      </c>
      <c r="H1787" s="109">
        <f>IF(编辑!O1787="","",编辑!O1787)</f>
        <v>1</v>
      </c>
      <c r="I1787" s="109">
        <f>IF(编辑!P1787="","",编辑!P1787)</f>
        <v>2000</v>
      </c>
      <c r="J1787" s="109" t="str">
        <f>IF(编辑!Q1787="","",编辑!Q1787)</f>
        <v/>
      </c>
      <c r="K1787" s="109" t="str">
        <f>IF(编辑!S1787="","",编辑!S1787)</f>
        <v/>
      </c>
      <c r="L1787" s="109" t="str">
        <f>IF(编辑!T1787="","",编辑!T1787)</f>
        <v/>
      </c>
      <c r="M1787" s="109" t="str">
        <f>IF(编辑!U1787="","",编辑!U1787)</f>
        <v/>
      </c>
      <c r="N1787" s="109" t="str">
        <f>IF(编辑!V1787="","",编辑!V1787)</f>
        <v/>
      </c>
      <c r="O1787" s="109" t="str">
        <f>IF(编辑!X1787="","",编辑!X1787)</f>
        <v/>
      </c>
      <c r="P1787" s="109" t="str">
        <f>IF(编辑!Y1787="","",编辑!Y1787)</f>
        <v/>
      </c>
      <c r="Q1787" s="109" t="str">
        <f>IF(编辑!Z1787="","",编辑!Z1787)</f>
        <v/>
      </c>
      <c r="R1787" s="109" t="str">
        <f>IF(编辑!AA1787="","",编辑!AA1787)</f>
        <v/>
      </c>
      <c r="S1787" s="109" t="str">
        <f>IF(编辑!AC1787="","",编辑!AC1787)</f>
        <v/>
      </c>
      <c r="T1787" s="109" t="str">
        <f>IF(编辑!AD1787="","",编辑!AD1787)</f>
        <v/>
      </c>
      <c r="U1787" s="109" t="str">
        <f>IF(编辑!AE1787="","",编辑!AE1787)</f>
        <v/>
      </c>
      <c r="V1787" s="109" t="str">
        <f>IF(编辑!AF1787="","",编辑!AF1787)</f>
        <v/>
      </c>
      <c r="W1787" s="109" t="str">
        <f>IF(编辑!AH1787="","",编辑!AH1787)</f>
        <v/>
      </c>
      <c r="X1787" s="109" t="str">
        <f>IF(编辑!AI1787="","",编辑!AI1787)</f>
        <v/>
      </c>
      <c r="Y1787" s="109" t="str">
        <f>IF(编辑!AJ1787="","",编辑!AJ1787)</f>
        <v/>
      </c>
      <c r="Z1787" s="109" t="str">
        <f>IF(编辑!AK1787="","",编辑!AK1787)</f>
        <v/>
      </c>
      <c r="AA1787" s="109" t="str">
        <f>IF(编辑!AM1787="","",编辑!AM1787)</f>
        <v/>
      </c>
      <c r="AB1787" s="109" t="str">
        <f>IF(编辑!AN1787="","",编辑!AN1787)</f>
        <v/>
      </c>
      <c r="AC1787" s="111" t="str">
        <f>IF(编辑!AO1787="","",编辑!AO1787)</f>
        <v/>
      </c>
    </row>
    <row r="1788" spans="1:29">
      <c r="A1788" s="109">
        <f>IF(编辑!A1788="","",编辑!A1788)</f>
        <v>131110</v>
      </c>
      <c r="B1788" s="109" t="str">
        <f>IF(编辑!B1788="","",编辑!B1788)</f>
        <v>攻城</v>
      </c>
      <c r="C1788" s="109">
        <f>IF(编辑!I1788="","",编辑!I1788)</f>
        <v>1430</v>
      </c>
      <c r="D1788" s="109">
        <f>IF(编辑!J1788="","",编辑!J1788)</f>
        <v>34</v>
      </c>
      <c r="E1788" s="109" t="str">
        <f>IF(编辑!K1788="","",编辑!K1788)</f>
        <v/>
      </c>
      <c r="F1788" s="109">
        <f>IF(编辑!L1788="","",编辑!L1788)</f>
        <v>102065</v>
      </c>
      <c r="G1788" s="109">
        <f>IF(编辑!N1788="","",编辑!N1788)</f>
        <v>1</v>
      </c>
      <c r="H1788" s="109">
        <f>IF(编辑!O1788="","",编辑!O1788)</f>
        <v>1</v>
      </c>
      <c r="I1788" s="109">
        <f>IF(编辑!P1788="","",编辑!P1788)</f>
        <v>2000</v>
      </c>
      <c r="J1788" s="109" t="str">
        <f>IF(编辑!Q1788="","",编辑!Q1788)</f>
        <v/>
      </c>
      <c r="K1788" s="109" t="str">
        <f>IF(编辑!S1788="","",编辑!S1788)</f>
        <v/>
      </c>
      <c r="L1788" s="109" t="str">
        <f>IF(编辑!T1788="","",编辑!T1788)</f>
        <v/>
      </c>
      <c r="M1788" s="109" t="str">
        <f>IF(编辑!U1788="","",编辑!U1788)</f>
        <v/>
      </c>
      <c r="N1788" s="109" t="str">
        <f>IF(编辑!V1788="","",编辑!V1788)</f>
        <v/>
      </c>
      <c r="O1788" s="109" t="str">
        <f>IF(编辑!X1788="","",编辑!X1788)</f>
        <v/>
      </c>
      <c r="P1788" s="109" t="str">
        <f>IF(编辑!Y1788="","",编辑!Y1788)</f>
        <v/>
      </c>
      <c r="Q1788" s="109" t="str">
        <f>IF(编辑!Z1788="","",编辑!Z1788)</f>
        <v/>
      </c>
      <c r="R1788" s="109" t="str">
        <f>IF(编辑!AA1788="","",编辑!AA1788)</f>
        <v/>
      </c>
      <c r="S1788" s="109" t="str">
        <f>IF(编辑!AC1788="","",编辑!AC1788)</f>
        <v/>
      </c>
      <c r="T1788" s="109" t="str">
        <f>IF(编辑!AD1788="","",编辑!AD1788)</f>
        <v/>
      </c>
      <c r="U1788" s="109" t="str">
        <f>IF(编辑!AE1788="","",编辑!AE1788)</f>
        <v/>
      </c>
      <c r="V1788" s="109" t="str">
        <f>IF(编辑!AF1788="","",编辑!AF1788)</f>
        <v/>
      </c>
      <c r="W1788" s="109" t="str">
        <f>IF(编辑!AH1788="","",编辑!AH1788)</f>
        <v/>
      </c>
      <c r="X1788" s="109" t="str">
        <f>IF(编辑!AI1788="","",编辑!AI1788)</f>
        <v/>
      </c>
      <c r="Y1788" s="109" t="str">
        <f>IF(编辑!AJ1788="","",编辑!AJ1788)</f>
        <v/>
      </c>
      <c r="Z1788" s="109" t="str">
        <f>IF(编辑!AK1788="","",编辑!AK1788)</f>
        <v/>
      </c>
      <c r="AA1788" s="109" t="str">
        <f>IF(编辑!AM1788="","",编辑!AM1788)</f>
        <v/>
      </c>
      <c r="AB1788" s="109" t="str">
        <f>IF(编辑!AN1788="","",编辑!AN1788)</f>
        <v/>
      </c>
      <c r="AC1788" s="111" t="str">
        <f>IF(编辑!AO1788="","",编辑!AO1788)</f>
        <v/>
      </c>
    </row>
    <row r="1789" spans="1:29">
      <c r="A1789" s="109">
        <f>IF(编辑!A1789="","",编辑!A1789)</f>
        <v>131111</v>
      </c>
      <c r="B1789" s="109" t="str">
        <f>IF(编辑!B1789="","",编辑!B1789)</f>
        <v>攻城</v>
      </c>
      <c r="C1789" s="109">
        <f>IF(编辑!I1789="","",编辑!I1789)</f>
        <v>1430</v>
      </c>
      <c r="D1789" s="109">
        <f>IF(编辑!J1789="","",编辑!J1789)</f>
        <v>34</v>
      </c>
      <c r="E1789" s="109" t="str">
        <f>IF(编辑!K1789="","",编辑!K1789)</f>
        <v/>
      </c>
      <c r="F1789" s="109">
        <f>IF(编辑!L1789="","",编辑!L1789)</f>
        <v>102065</v>
      </c>
      <c r="G1789" s="109">
        <f>IF(编辑!N1789="","",编辑!N1789)</f>
        <v>1</v>
      </c>
      <c r="H1789" s="109">
        <f>IF(编辑!O1789="","",编辑!O1789)</f>
        <v>1</v>
      </c>
      <c r="I1789" s="109">
        <f>IF(编辑!P1789="","",编辑!P1789)</f>
        <v>2000</v>
      </c>
      <c r="J1789" s="109" t="str">
        <f>IF(编辑!Q1789="","",编辑!Q1789)</f>
        <v/>
      </c>
      <c r="K1789" s="109" t="str">
        <f>IF(编辑!S1789="","",编辑!S1789)</f>
        <v/>
      </c>
      <c r="L1789" s="109" t="str">
        <f>IF(编辑!T1789="","",编辑!T1789)</f>
        <v/>
      </c>
      <c r="M1789" s="109" t="str">
        <f>IF(编辑!U1789="","",编辑!U1789)</f>
        <v/>
      </c>
      <c r="N1789" s="109" t="str">
        <f>IF(编辑!V1789="","",编辑!V1789)</f>
        <v/>
      </c>
      <c r="O1789" s="109" t="str">
        <f>IF(编辑!X1789="","",编辑!X1789)</f>
        <v/>
      </c>
      <c r="P1789" s="109" t="str">
        <f>IF(编辑!Y1789="","",编辑!Y1789)</f>
        <v/>
      </c>
      <c r="Q1789" s="109" t="str">
        <f>IF(编辑!Z1789="","",编辑!Z1789)</f>
        <v/>
      </c>
      <c r="R1789" s="109" t="str">
        <f>IF(编辑!AA1789="","",编辑!AA1789)</f>
        <v/>
      </c>
      <c r="S1789" s="109" t="str">
        <f>IF(编辑!AC1789="","",编辑!AC1789)</f>
        <v/>
      </c>
      <c r="T1789" s="109" t="str">
        <f>IF(编辑!AD1789="","",编辑!AD1789)</f>
        <v/>
      </c>
      <c r="U1789" s="109" t="str">
        <f>IF(编辑!AE1789="","",编辑!AE1789)</f>
        <v/>
      </c>
      <c r="V1789" s="109" t="str">
        <f>IF(编辑!AF1789="","",编辑!AF1789)</f>
        <v/>
      </c>
      <c r="W1789" s="109" t="str">
        <f>IF(编辑!AH1789="","",编辑!AH1789)</f>
        <v/>
      </c>
      <c r="X1789" s="109" t="str">
        <f>IF(编辑!AI1789="","",编辑!AI1789)</f>
        <v/>
      </c>
      <c r="Y1789" s="109" t="str">
        <f>IF(编辑!AJ1789="","",编辑!AJ1789)</f>
        <v/>
      </c>
      <c r="Z1789" s="109" t="str">
        <f>IF(编辑!AK1789="","",编辑!AK1789)</f>
        <v/>
      </c>
      <c r="AA1789" s="109" t="str">
        <f>IF(编辑!AM1789="","",编辑!AM1789)</f>
        <v/>
      </c>
      <c r="AB1789" s="109" t="str">
        <f>IF(编辑!AN1789="","",编辑!AN1789)</f>
        <v/>
      </c>
      <c r="AC1789" s="111" t="str">
        <f>IF(编辑!AO1789="","",编辑!AO1789)</f>
        <v/>
      </c>
    </row>
    <row r="1790" spans="1:29">
      <c r="A1790" s="109">
        <f>IF(编辑!A1790="","",编辑!A1790)</f>
        <v>131112</v>
      </c>
      <c r="B1790" s="109" t="str">
        <f>IF(编辑!B1790="","",编辑!B1790)</f>
        <v>攻城</v>
      </c>
      <c r="C1790" s="109">
        <f>IF(编辑!I1790="","",编辑!I1790)</f>
        <v>1430</v>
      </c>
      <c r="D1790" s="109">
        <f>IF(编辑!J1790="","",编辑!J1790)</f>
        <v>34</v>
      </c>
      <c r="E1790" s="109" t="str">
        <f>IF(编辑!K1790="","",编辑!K1790)</f>
        <v/>
      </c>
      <c r="F1790" s="109">
        <f>IF(编辑!L1790="","",编辑!L1790)</f>
        <v>102065</v>
      </c>
      <c r="G1790" s="109">
        <f>IF(编辑!N1790="","",编辑!N1790)</f>
        <v>1</v>
      </c>
      <c r="H1790" s="109">
        <f>IF(编辑!O1790="","",编辑!O1790)</f>
        <v>1</v>
      </c>
      <c r="I1790" s="109">
        <f>IF(编辑!P1790="","",编辑!P1790)</f>
        <v>2000</v>
      </c>
      <c r="J1790" s="109" t="str">
        <f>IF(编辑!Q1790="","",编辑!Q1790)</f>
        <v/>
      </c>
      <c r="K1790" s="109" t="str">
        <f>IF(编辑!S1790="","",编辑!S1790)</f>
        <v/>
      </c>
      <c r="L1790" s="109" t="str">
        <f>IF(编辑!T1790="","",编辑!T1790)</f>
        <v/>
      </c>
      <c r="M1790" s="109" t="str">
        <f>IF(编辑!U1790="","",编辑!U1790)</f>
        <v/>
      </c>
      <c r="N1790" s="109" t="str">
        <f>IF(编辑!V1790="","",编辑!V1790)</f>
        <v/>
      </c>
      <c r="O1790" s="109" t="str">
        <f>IF(编辑!X1790="","",编辑!X1790)</f>
        <v/>
      </c>
      <c r="P1790" s="109" t="str">
        <f>IF(编辑!Y1790="","",编辑!Y1790)</f>
        <v/>
      </c>
      <c r="Q1790" s="109" t="str">
        <f>IF(编辑!Z1790="","",编辑!Z1790)</f>
        <v/>
      </c>
      <c r="R1790" s="109" t="str">
        <f>IF(编辑!AA1790="","",编辑!AA1790)</f>
        <v/>
      </c>
      <c r="S1790" s="109" t="str">
        <f>IF(编辑!AC1790="","",编辑!AC1790)</f>
        <v/>
      </c>
      <c r="T1790" s="109" t="str">
        <f>IF(编辑!AD1790="","",编辑!AD1790)</f>
        <v/>
      </c>
      <c r="U1790" s="109" t="str">
        <f>IF(编辑!AE1790="","",编辑!AE1790)</f>
        <v/>
      </c>
      <c r="V1790" s="109" t="str">
        <f>IF(编辑!AF1790="","",编辑!AF1790)</f>
        <v/>
      </c>
      <c r="W1790" s="109" t="str">
        <f>IF(编辑!AH1790="","",编辑!AH1790)</f>
        <v/>
      </c>
      <c r="X1790" s="109" t="str">
        <f>IF(编辑!AI1790="","",编辑!AI1790)</f>
        <v/>
      </c>
      <c r="Y1790" s="109" t="str">
        <f>IF(编辑!AJ1790="","",编辑!AJ1790)</f>
        <v/>
      </c>
      <c r="Z1790" s="109" t="str">
        <f>IF(编辑!AK1790="","",编辑!AK1790)</f>
        <v/>
      </c>
      <c r="AA1790" s="109" t="str">
        <f>IF(编辑!AM1790="","",编辑!AM1790)</f>
        <v/>
      </c>
      <c r="AB1790" s="109" t="str">
        <f>IF(编辑!AN1790="","",编辑!AN1790)</f>
        <v/>
      </c>
      <c r="AC1790" s="111" t="str">
        <f>IF(编辑!AO1790="","",编辑!AO1790)</f>
        <v/>
      </c>
    </row>
    <row r="1791" spans="1:29">
      <c r="A1791" s="109">
        <f>IF(编辑!A1791="","",编辑!A1791)</f>
        <v>131113</v>
      </c>
      <c r="B1791" s="109" t="str">
        <f>IF(编辑!B1791="","",编辑!B1791)</f>
        <v>攻城</v>
      </c>
      <c r="C1791" s="109">
        <f>IF(编辑!I1791="","",编辑!I1791)</f>
        <v>1430</v>
      </c>
      <c r="D1791" s="109">
        <f>IF(编辑!J1791="","",编辑!J1791)</f>
        <v>34</v>
      </c>
      <c r="E1791" s="109" t="str">
        <f>IF(编辑!K1791="","",编辑!K1791)</f>
        <v/>
      </c>
      <c r="F1791" s="109">
        <f>IF(编辑!L1791="","",编辑!L1791)</f>
        <v>102065</v>
      </c>
      <c r="G1791" s="109">
        <f>IF(编辑!N1791="","",编辑!N1791)</f>
        <v>1</v>
      </c>
      <c r="H1791" s="109">
        <f>IF(编辑!O1791="","",编辑!O1791)</f>
        <v>1</v>
      </c>
      <c r="I1791" s="109">
        <f>IF(编辑!P1791="","",编辑!P1791)</f>
        <v>2000</v>
      </c>
      <c r="J1791" s="109" t="str">
        <f>IF(编辑!Q1791="","",编辑!Q1791)</f>
        <v/>
      </c>
      <c r="K1791" s="109" t="str">
        <f>IF(编辑!S1791="","",编辑!S1791)</f>
        <v/>
      </c>
      <c r="L1791" s="109" t="str">
        <f>IF(编辑!T1791="","",编辑!T1791)</f>
        <v/>
      </c>
      <c r="M1791" s="109" t="str">
        <f>IF(编辑!U1791="","",编辑!U1791)</f>
        <v/>
      </c>
      <c r="N1791" s="109" t="str">
        <f>IF(编辑!V1791="","",编辑!V1791)</f>
        <v/>
      </c>
      <c r="O1791" s="109" t="str">
        <f>IF(编辑!X1791="","",编辑!X1791)</f>
        <v/>
      </c>
      <c r="P1791" s="109" t="str">
        <f>IF(编辑!Y1791="","",编辑!Y1791)</f>
        <v/>
      </c>
      <c r="Q1791" s="109" t="str">
        <f>IF(编辑!Z1791="","",编辑!Z1791)</f>
        <v/>
      </c>
      <c r="R1791" s="109" t="str">
        <f>IF(编辑!AA1791="","",编辑!AA1791)</f>
        <v/>
      </c>
      <c r="S1791" s="109" t="str">
        <f>IF(编辑!AC1791="","",编辑!AC1791)</f>
        <v/>
      </c>
      <c r="T1791" s="109" t="str">
        <f>IF(编辑!AD1791="","",编辑!AD1791)</f>
        <v/>
      </c>
      <c r="U1791" s="109" t="str">
        <f>IF(编辑!AE1791="","",编辑!AE1791)</f>
        <v/>
      </c>
      <c r="V1791" s="109" t="str">
        <f>IF(编辑!AF1791="","",编辑!AF1791)</f>
        <v/>
      </c>
      <c r="W1791" s="109" t="str">
        <f>IF(编辑!AH1791="","",编辑!AH1791)</f>
        <v/>
      </c>
      <c r="X1791" s="109" t="str">
        <f>IF(编辑!AI1791="","",编辑!AI1791)</f>
        <v/>
      </c>
      <c r="Y1791" s="109" t="str">
        <f>IF(编辑!AJ1791="","",编辑!AJ1791)</f>
        <v/>
      </c>
      <c r="Z1791" s="109" t="str">
        <f>IF(编辑!AK1791="","",编辑!AK1791)</f>
        <v/>
      </c>
      <c r="AA1791" s="109" t="str">
        <f>IF(编辑!AM1791="","",编辑!AM1791)</f>
        <v/>
      </c>
      <c r="AB1791" s="109" t="str">
        <f>IF(编辑!AN1791="","",编辑!AN1791)</f>
        <v/>
      </c>
      <c r="AC1791" s="111" t="str">
        <f>IF(编辑!AO1791="","",编辑!AO1791)</f>
        <v/>
      </c>
    </row>
    <row r="1792" spans="1:29">
      <c r="A1792" s="109">
        <f>IF(编辑!A1792="","",编辑!A1792)</f>
        <v>131114</v>
      </c>
      <c r="B1792" s="109" t="str">
        <f>IF(编辑!B1792="","",编辑!B1792)</f>
        <v>攻城</v>
      </c>
      <c r="C1792" s="109">
        <f>IF(编辑!I1792="","",编辑!I1792)</f>
        <v>1430</v>
      </c>
      <c r="D1792" s="109">
        <f>IF(编辑!J1792="","",编辑!J1792)</f>
        <v>34</v>
      </c>
      <c r="E1792" s="109" t="str">
        <f>IF(编辑!K1792="","",编辑!K1792)</f>
        <v/>
      </c>
      <c r="F1792" s="109">
        <f>IF(编辑!L1792="","",编辑!L1792)</f>
        <v>102065</v>
      </c>
      <c r="G1792" s="109">
        <f>IF(编辑!N1792="","",编辑!N1792)</f>
        <v>1</v>
      </c>
      <c r="H1792" s="109">
        <f>IF(编辑!O1792="","",编辑!O1792)</f>
        <v>1</v>
      </c>
      <c r="I1792" s="109">
        <f>IF(编辑!P1792="","",编辑!P1792)</f>
        <v>2000</v>
      </c>
      <c r="J1792" s="109" t="str">
        <f>IF(编辑!Q1792="","",编辑!Q1792)</f>
        <v/>
      </c>
      <c r="K1792" s="109" t="str">
        <f>IF(编辑!S1792="","",编辑!S1792)</f>
        <v/>
      </c>
      <c r="L1792" s="109" t="str">
        <f>IF(编辑!T1792="","",编辑!T1792)</f>
        <v/>
      </c>
      <c r="M1792" s="109" t="str">
        <f>IF(编辑!U1792="","",编辑!U1792)</f>
        <v/>
      </c>
      <c r="N1792" s="109" t="str">
        <f>IF(编辑!V1792="","",编辑!V1792)</f>
        <v/>
      </c>
      <c r="O1792" s="109" t="str">
        <f>IF(编辑!X1792="","",编辑!X1792)</f>
        <v/>
      </c>
      <c r="P1792" s="109" t="str">
        <f>IF(编辑!Y1792="","",编辑!Y1792)</f>
        <v/>
      </c>
      <c r="Q1792" s="109" t="str">
        <f>IF(编辑!Z1792="","",编辑!Z1792)</f>
        <v/>
      </c>
      <c r="R1792" s="109" t="str">
        <f>IF(编辑!AA1792="","",编辑!AA1792)</f>
        <v/>
      </c>
      <c r="S1792" s="109" t="str">
        <f>IF(编辑!AC1792="","",编辑!AC1792)</f>
        <v/>
      </c>
      <c r="T1792" s="109" t="str">
        <f>IF(编辑!AD1792="","",编辑!AD1792)</f>
        <v/>
      </c>
      <c r="U1792" s="109" t="str">
        <f>IF(编辑!AE1792="","",编辑!AE1792)</f>
        <v/>
      </c>
      <c r="V1792" s="109" t="str">
        <f>IF(编辑!AF1792="","",编辑!AF1792)</f>
        <v/>
      </c>
      <c r="W1792" s="109" t="str">
        <f>IF(编辑!AH1792="","",编辑!AH1792)</f>
        <v/>
      </c>
      <c r="X1792" s="109" t="str">
        <f>IF(编辑!AI1792="","",编辑!AI1792)</f>
        <v/>
      </c>
      <c r="Y1792" s="109" t="str">
        <f>IF(编辑!AJ1792="","",编辑!AJ1792)</f>
        <v/>
      </c>
      <c r="Z1792" s="109" t="str">
        <f>IF(编辑!AK1792="","",编辑!AK1792)</f>
        <v/>
      </c>
      <c r="AA1792" s="109" t="str">
        <f>IF(编辑!AM1792="","",编辑!AM1792)</f>
        <v/>
      </c>
      <c r="AB1792" s="109" t="str">
        <f>IF(编辑!AN1792="","",编辑!AN1792)</f>
        <v/>
      </c>
      <c r="AC1792" s="111" t="str">
        <f>IF(编辑!AO1792="","",编辑!AO1792)</f>
        <v/>
      </c>
    </row>
    <row r="1793" spans="1:29">
      <c r="A1793" s="109">
        <f>IF(编辑!A1793="","",编辑!A1793)</f>
        <v>131115</v>
      </c>
      <c r="B1793" s="109" t="str">
        <f>IF(编辑!B1793="","",编辑!B1793)</f>
        <v>攻城</v>
      </c>
      <c r="C1793" s="109">
        <f>IF(编辑!I1793="","",编辑!I1793)</f>
        <v>1430</v>
      </c>
      <c r="D1793" s="109">
        <f>IF(编辑!J1793="","",编辑!J1793)</f>
        <v>34</v>
      </c>
      <c r="E1793" s="109" t="str">
        <f>IF(编辑!K1793="","",编辑!K1793)</f>
        <v/>
      </c>
      <c r="F1793" s="109">
        <f>IF(编辑!L1793="","",编辑!L1793)</f>
        <v>102065</v>
      </c>
      <c r="G1793" s="109">
        <f>IF(编辑!N1793="","",编辑!N1793)</f>
        <v>1</v>
      </c>
      <c r="H1793" s="109">
        <f>IF(编辑!O1793="","",编辑!O1793)</f>
        <v>1</v>
      </c>
      <c r="I1793" s="109">
        <f>IF(编辑!P1793="","",编辑!P1793)</f>
        <v>2000</v>
      </c>
      <c r="J1793" s="109" t="str">
        <f>IF(编辑!Q1793="","",编辑!Q1793)</f>
        <v/>
      </c>
      <c r="K1793" s="109" t="str">
        <f>IF(编辑!S1793="","",编辑!S1793)</f>
        <v/>
      </c>
      <c r="L1793" s="109" t="str">
        <f>IF(编辑!T1793="","",编辑!T1793)</f>
        <v/>
      </c>
      <c r="M1793" s="109" t="str">
        <f>IF(编辑!U1793="","",编辑!U1793)</f>
        <v/>
      </c>
      <c r="N1793" s="109" t="str">
        <f>IF(编辑!V1793="","",编辑!V1793)</f>
        <v/>
      </c>
      <c r="O1793" s="109" t="str">
        <f>IF(编辑!X1793="","",编辑!X1793)</f>
        <v/>
      </c>
      <c r="P1793" s="109" t="str">
        <f>IF(编辑!Y1793="","",编辑!Y1793)</f>
        <v/>
      </c>
      <c r="Q1793" s="109" t="str">
        <f>IF(编辑!Z1793="","",编辑!Z1793)</f>
        <v/>
      </c>
      <c r="R1793" s="109" t="str">
        <f>IF(编辑!AA1793="","",编辑!AA1793)</f>
        <v/>
      </c>
      <c r="S1793" s="109" t="str">
        <f>IF(编辑!AC1793="","",编辑!AC1793)</f>
        <v/>
      </c>
      <c r="T1793" s="109" t="str">
        <f>IF(编辑!AD1793="","",编辑!AD1793)</f>
        <v/>
      </c>
      <c r="U1793" s="109" t="str">
        <f>IF(编辑!AE1793="","",编辑!AE1793)</f>
        <v/>
      </c>
      <c r="V1793" s="109" t="str">
        <f>IF(编辑!AF1793="","",编辑!AF1793)</f>
        <v/>
      </c>
      <c r="W1793" s="109" t="str">
        <f>IF(编辑!AH1793="","",编辑!AH1793)</f>
        <v/>
      </c>
      <c r="X1793" s="109" t="str">
        <f>IF(编辑!AI1793="","",编辑!AI1793)</f>
        <v/>
      </c>
      <c r="Y1793" s="109" t="str">
        <f>IF(编辑!AJ1793="","",编辑!AJ1793)</f>
        <v/>
      </c>
      <c r="Z1793" s="109" t="str">
        <f>IF(编辑!AK1793="","",编辑!AK1793)</f>
        <v/>
      </c>
      <c r="AA1793" s="109" t="str">
        <f>IF(编辑!AM1793="","",编辑!AM1793)</f>
        <v/>
      </c>
      <c r="AB1793" s="109" t="str">
        <f>IF(编辑!AN1793="","",编辑!AN1793)</f>
        <v/>
      </c>
      <c r="AC1793" s="111" t="str">
        <f>IF(编辑!AO1793="","",编辑!AO1793)</f>
        <v/>
      </c>
    </row>
    <row r="1794" spans="1:29">
      <c r="A1794" s="109">
        <f>IF(编辑!A1794="","",编辑!A1794)</f>
        <v>131116</v>
      </c>
      <c r="B1794" s="109" t="str">
        <f>IF(编辑!B1794="","",编辑!B1794)</f>
        <v>攻城</v>
      </c>
      <c r="C1794" s="109">
        <f>IF(编辑!I1794="","",编辑!I1794)</f>
        <v>1430</v>
      </c>
      <c r="D1794" s="109">
        <f>IF(编辑!J1794="","",编辑!J1794)</f>
        <v>34</v>
      </c>
      <c r="E1794" s="109" t="str">
        <f>IF(编辑!K1794="","",编辑!K1794)</f>
        <v/>
      </c>
      <c r="F1794" s="109">
        <f>IF(编辑!L1794="","",编辑!L1794)</f>
        <v>102065</v>
      </c>
      <c r="G1794" s="109">
        <f>IF(编辑!N1794="","",编辑!N1794)</f>
        <v>1</v>
      </c>
      <c r="H1794" s="109">
        <f>IF(编辑!O1794="","",编辑!O1794)</f>
        <v>1</v>
      </c>
      <c r="I1794" s="109">
        <f>IF(编辑!P1794="","",编辑!P1794)</f>
        <v>2000</v>
      </c>
      <c r="J1794" s="109" t="str">
        <f>IF(编辑!Q1794="","",编辑!Q1794)</f>
        <v/>
      </c>
      <c r="K1794" s="109" t="str">
        <f>IF(编辑!S1794="","",编辑!S1794)</f>
        <v/>
      </c>
      <c r="L1794" s="109" t="str">
        <f>IF(编辑!T1794="","",编辑!T1794)</f>
        <v/>
      </c>
      <c r="M1794" s="109" t="str">
        <f>IF(编辑!U1794="","",编辑!U1794)</f>
        <v/>
      </c>
      <c r="N1794" s="109" t="str">
        <f>IF(编辑!V1794="","",编辑!V1794)</f>
        <v/>
      </c>
      <c r="O1794" s="109" t="str">
        <f>IF(编辑!X1794="","",编辑!X1794)</f>
        <v/>
      </c>
      <c r="P1794" s="109" t="str">
        <f>IF(编辑!Y1794="","",编辑!Y1794)</f>
        <v/>
      </c>
      <c r="Q1794" s="109" t="str">
        <f>IF(编辑!Z1794="","",编辑!Z1794)</f>
        <v/>
      </c>
      <c r="R1794" s="109" t="str">
        <f>IF(编辑!AA1794="","",编辑!AA1794)</f>
        <v/>
      </c>
      <c r="S1794" s="109" t="str">
        <f>IF(编辑!AC1794="","",编辑!AC1794)</f>
        <v/>
      </c>
      <c r="T1794" s="109" t="str">
        <f>IF(编辑!AD1794="","",编辑!AD1794)</f>
        <v/>
      </c>
      <c r="U1794" s="109" t="str">
        <f>IF(编辑!AE1794="","",编辑!AE1794)</f>
        <v/>
      </c>
      <c r="V1794" s="109" t="str">
        <f>IF(编辑!AF1794="","",编辑!AF1794)</f>
        <v/>
      </c>
      <c r="W1794" s="109" t="str">
        <f>IF(编辑!AH1794="","",编辑!AH1794)</f>
        <v/>
      </c>
      <c r="X1794" s="109" t="str">
        <f>IF(编辑!AI1794="","",编辑!AI1794)</f>
        <v/>
      </c>
      <c r="Y1794" s="109" t="str">
        <f>IF(编辑!AJ1794="","",编辑!AJ1794)</f>
        <v/>
      </c>
      <c r="Z1794" s="109" t="str">
        <f>IF(编辑!AK1794="","",编辑!AK1794)</f>
        <v/>
      </c>
      <c r="AA1794" s="109" t="str">
        <f>IF(编辑!AM1794="","",编辑!AM1794)</f>
        <v/>
      </c>
      <c r="AB1794" s="109" t="str">
        <f>IF(编辑!AN1794="","",编辑!AN1794)</f>
        <v/>
      </c>
      <c r="AC1794" s="111" t="str">
        <f>IF(编辑!AO1794="","",编辑!AO1794)</f>
        <v/>
      </c>
    </row>
    <row r="1795" spans="1:29">
      <c r="A1795" s="109">
        <f>IF(编辑!A1795="","",编辑!A1795)</f>
        <v>131117</v>
      </c>
      <c r="B1795" s="109" t="str">
        <f>IF(编辑!B1795="","",编辑!B1795)</f>
        <v>攻城</v>
      </c>
      <c r="C1795" s="109">
        <f>IF(编辑!I1795="","",编辑!I1795)</f>
        <v>1430</v>
      </c>
      <c r="D1795" s="109">
        <f>IF(编辑!J1795="","",编辑!J1795)</f>
        <v>34</v>
      </c>
      <c r="E1795" s="109" t="str">
        <f>IF(编辑!K1795="","",编辑!K1795)</f>
        <v/>
      </c>
      <c r="F1795" s="109">
        <f>IF(编辑!L1795="","",编辑!L1795)</f>
        <v>102065</v>
      </c>
      <c r="G1795" s="109">
        <f>IF(编辑!N1795="","",编辑!N1795)</f>
        <v>1</v>
      </c>
      <c r="H1795" s="109">
        <f>IF(编辑!O1795="","",编辑!O1795)</f>
        <v>1</v>
      </c>
      <c r="I1795" s="109">
        <f>IF(编辑!P1795="","",编辑!P1795)</f>
        <v>2000</v>
      </c>
      <c r="J1795" s="109" t="str">
        <f>IF(编辑!Q1795="","",编辑!Q1795)</f>
        <v/>
      </c>
      <c r="K1795" s="109" t="str">
        <f>IF(编辑!S1795="","",编辑!S1795)</f>
        <v/>
      </c>
      <c r="L1795" s="109" t="str">
        <f>IF(编辑!T1795="","",编辑!T1795)</f>
        <v/>
      </c>
      <c r="M1795" s="109" t="str">
        <f>IF(编辑!U1795="","",编辑!U1795)</f>
        <v/>
      </c>
      <c r="N1795" s="109" t="str">
        <f>IF(编辑!V1795="","",编辑!V1795)</f>
        <v/>
      </c>
      <c r="O1795" s="109" t="str">
        <f>IF(编辑!X1795="","",编辑!X1795)</f>
        <v/>
      </c>
      <c r="P1795" s="109" t="str">
        <f>IF(编辑!Y1795="","",编辑!Y1795)</f>
        <v/>
      </c>
      <c r="Q1795" s="109" t="str">
        <f>IF(编辑!Z1795="","",编辑!Z1795)</f>
        <v/>
      </c>
      <c r="R1795" s="109" t="str">
        <f>IF(编辑!AA1795="","",编辑!AA1795)</f>
        <v/>
      </c>
      <c r="S1795" s="109" t="str">
        <f>IF(编辑!AC1795="","",编辑!AC1795)</f>
        <v/>
      </c>
      <c r="T1795" s="109" t="str">
        <f>IF(编辑!AD1795="","",编辑!AD1795)</f>
        <v/>
      </c>
      <c r="U1795" s="109" t="str">
        <f>IF(编辑!AE1795="","",编辑!AE1795)</f>
        <v/>
      </c>
      <c r="V1795" s="109" t="str">
        <f>IF(编辑!AF1795="","",编辑!AF1795)</f>
        <v/>
      </c>
      <c r="W1795" s="109" t="str">
        <f>IF(编辑!AH1795="","",编辑!AH1795)</f>
        <v/>
      </c>
      <c r="X1795" s="109" t="str">
        <f>IF(编辑!AI1795="","",编辑!AI1795)</f>
        <v/>
      </c>
      <c r="Y1795" s="109" t="str">
        <f>IF(编辑!AJ1795="","",编辑!AJ1795)</f>
        <v/>
      </c>
      <c r="Z1795" s="109" t="str">
        <f>IF(编辑!AK1795="","",编辑!AK1795)</f>
        <v/>
      </c>
      <c r="AA1795" s="109" t="str">
        <f>IF(编辑!AM1795="","",编辑!AM1795)</f>
        <v/>
      </c>
      <c r="AB1795" s="109" t="str">
        <f>IF(编辑!AN1795="","",编辑!AN1795)</f>
        <v/>
      </c>
      <c r="AC1795" s="111" t="str">
        <f>IF(编辑!AO1795="","",编辑!AO1795)</f>
        <v/>
      </c>
    </row>
    <row r="1796" spans="1:29">
      <c r="A1796" s="109">
        <f>IF(编辑!A1796="","",编辑!A1796)</f>
        <v>131118</v>
      </c>
      <c r="B1796" s="109" t="str">
        <f>IF(编辑!B1796="","",编辑!B1796)</f>
        <v>攻城</v>
      </c>
      <c r="C1796" s="109">
        <f>IF(编辑!I1796="","",编辑!I1796)</f>
        <v>1430</v>
      </c>
      <c r="D1796" s="109">
        <f>IF(编辑!J1796="","",编辑!J1796)</f>
        <v>34</v>
      </c>
      <c r="E1796" s="109" t="str">
        <f>IF(编辑!K1796="","",编辑!K1796)</f>
        <v/>
      </c>
      <c r="F1796" s="109">
        <f>IF(编辑!L1796="","",编辑!L1796)</f>
        <v>102065</v>
      </c>
      <c r="G1796" s="109">
        <f>IF(编辑!N1796="","",编辑!N1796)</f>
        <v>1</v>
      </c>
      <c r="H1796" s="109">
        <f>IF(编辑!O1796="","",编辑!O1796)</f>
        <v>1</v>
      </c>
      <c r="I1796" s="109">
        <f>IF(编辑!P1796="","",编辑!P1796)</f>
        <v>2000</v>
      </c>
      <c r="J1796" s="109" t="str">
        <f>IF(编辑!Q1796="","",编辑!Q1796)</f>
        <v/>
      </c>
      <c r="K1796" s="109" t="str">
        <f>IF(编辑!S1796="","",编辑!S1796)</f>
        <v/>
      </c>
      <c r="L1796" s="109" t="str">
        <f>IF(编辑!T1796="","",编辑!T1796)</f>
        <v/>
      </c>
      <c r="M1796" s="109" t="str">
        <f>IF(编辑!U1796="","",编辑!U1796)</f>
        <v/>
      </c>
      <c r="N1796" s="109" t="str">
        <f>IF(编辑!V1796="","",编辑!V1796)</f>
        <v/>
      </c>
      <c r="O1796" s="109" t="str">
        <f>IF(编辑!X1796="","",编辑!X1796)</f>
        <v/>
      </c>
      <c r="P1796" s="109" t="str">
        <f>IF(编辑!Y1796="","",编辑!Y1796)</f>
        <v/>
      </c>
      <c r="Q1796" s="109" t="str">
        <f>IF(编辑!Z1796="","",编辑!Z1796)</f>
        <v/>
      </c>
      <c r="R1796" s="109" t="str">
        <f>IF(编辑!AA1796="","",编辑!AA1796)</f>
        <v/>
      </c>
      <c r="S1796" s="109" t="str">
        <f>IF(编辑!AC1796="","",编辑!AC1796)</f>
        <v/>
      </c>
      <c r="T1796" s="109" t="str">
        <f>IF(编辑!AD1796="","",编辑!AD1796)</f>
        <v/>
      </c>
      <c r="U1796" s="109" t="str">
        <f>IF(编辑!AE1796="","",编辑!AE1796)</f>
        <v/>
      </c>
      <c r="V1796" s="109" t="str">
        <f>IF(编辑!AF1796="","",编辑!AF1796)</f>
        <v/>
      </c>
      <c r="W1796" s="109" t="str">
        <f>IF(编辑!AH1796="","",编辑!AH1796)</f>
        <v/>
      </c>
      <c r="X1796" s="109" t="str">
        <f>IF(编辑!AI1796="","",编辑!AI1796)</f>
        <v/>
      </c>
      <c r="Y1796" s="109" t="str">
        <f>IF(编辑!AJ1796="","",编辑!AJ1796)</f>
        <v/>
      </c>
      <c r="Z1796" s="109" t="str">
        <f>IF(编辑!AK1796="","",编辑!AK1796)</f>
        <v/>
      </c>
      <c r="AA1796" s="109" t="str">
        <f>IF(编辑!AM1796="","",编辑!AM1796)</f>
        <v/>
      </c>
      <c r="AB1796" s="109" t="str">
        <f>IF(编辑!AN1796="","",编辑!AN1796)</f>
        <v/>
      </c>
      <c r="AC1796" s="111" t="str">
        <f>IF(编辑!AO1796="","",编辑!AO1796)</f>
        <v/>
      </c>
    </row>
    <row r="1797" spans="1:29">
      <c r="A1797" s="109">
        <f>IF(编辑!A1797="","",编辑!A1797)</f>
        <v>131119</v>
      </c>
      <c r="B1797" s="109" t="str">
        <f>IF(编辑!B1797="","",编辑!B1797)</f>
        <v>攻城</v>
      </c>
      <c r="C1797" s="109">
        <f>IF(编辑!I1797="","",编辑!I1797)</f>
        <v>1430</v>
      </c>
      <c r="D1797" s="109">
        <f>IF(编辑!J1797="","",编辑!J1797)</f>
        <v>34</v>
      </c>
      <c r="E1797" s="109" t="str">
        <f>IF(编辑!K1797="","",编辑!K1797)</f>
        <v/>
      </c>
      <c r="F1797" s="109">
        <f>IF(编辑!L1797="","",编辑!L1797)</f>
        <v>102065</v>
      </c>
      <c r="G1797" s="109">
        <f>IF(编辑!N1797="","",编辑!N1797)</f>
        <v>1</v>
      </c>
      <c r="H1797" s="109">
        <f>IF(编辑!O1797="","",编辑!O1797)</f>
        <v>1</v>
      </c>
      <c r="I1797" s="109">
        <f>IF(编辑!P1797="","",编辑!P1797)</f>
        <v>2000</v>
      </c>
      <c r="J1797" s="109" t="str">
        <f>IF(编辑!Q1797="","",编辑!Q1797)</f>
        <v/>
      </c>
      <c r="K1797" s="109" t="str">
        <f>IF(编辑!S1797="","",编辑!S1797)</f>
        <v/>
      </c>
      <c r="L1797" s="109" t="str">
        <f>IF(编辑!T1797="","",编辑!T1797)</f>
        <v/>
      </c>
      <c r="M1797" s="109" t="str">
        <f>IF(编辑!U1797="","",编辑!U1797)</f>
        <v/>
      </c>
      <c r="N1797" s="109" t="str">
        <f>IF(编辑!V1797="","",编辑!V1797)</f>
        <v/>
      </c>
      <c r="O1797" s="109" t="str">
        <f>IF(编辑!X1797="","",编辑!X1797)</f>
        <v/>
      </c>
      <c r="P1797" s="109" t="str">
        <f>IF(编辑!Y1797="","",编辑!Y1797)</f>
        <v/>
      </c>
      <c r="Q1797" s="109" t="str">
        <f>IF(编辑!Z1797="","",编辑!Z1797)</f>
        <v/>
      </c>
      <c r="R1797" s="109" t="str">
        <f>IF(编辑!AA1797="","",编辑!AA1797)</f>
        <v/>
      </c>
      <c r="S1797" s="109" t="str">
        <f>IF(编辑!AC1797="","",编辑!AC1797)</f>
        <v/>
      </c>
      <c r="T1797" s="109" t="str">
        <f>IF(编辑!AD1797="","",编辑!AD1797)</f>
        <v/>
      </c>
      <c r="U1797" s="109" t="str">
        <f>IF(编辑!AE1797="","",编辑!AE1797)</f>
        <v/>
      </c>
      <c r="V1797" s="109" t="str">
        <f>IF(编辑!AF1797="","",编辑!AF1797)</f>
        <v/>
      </c>
      <c r="W1797" s="109" t="str">
        <f>IF(编辑!AH1797="","",编辑!AH1797)</f>
        <v/>
      </c>
      <c r="X1797" s="109" t="str">
        <f>IF(编辑!AI1797="","",编辑!AI1797)</f>
        <v/>
      </c>
      <c r="Y1797" s="109" t="str">
        <f>IF(编辑!AJ1797="","",编辑!AJ1797)</f>
        <v/>
      </c>
      <c r="Z1797" s="109" t="str">
        <f>IF(编辑!AK1797="","",编辑!AK1797)</f>
        <v/>
      </c>
      <c r="AA1797" s="109" t="str">
        <f>IF(编辑!AM1797="","",编辑!AM1797)</f>
        <v/>
      </c>
      <c r="AB1797" s="109" t="str">
        <f>IF(编辑!AN1797="","",编辑!AN1797)</f>
        <v/>
      </c>
      <c r="AC1797" s="111" t="str">
        <f>IF(编辑!AO1797="","",编辑!AO1797)</f>
        <v/>
      </c>
    </row>
    <row r="1798" spans="1:29">
      <c r="A1798" s="109">
        <f>IF(编辑!A1798="","",编辑!A1798)</f>
        <v>131120</v>
      </c>
      <c r="B1798" s="109" t="str">
        <f>IF(编辑!B1798="","",编辑!B1798)</f>
        <v>攻城</v>
      </c>
      <c r="C1798" s="109">
        <f>IF(编辑!I1798="","",编辑!I1798)</f>
        <v>1430</v>
      </c>
      <c r="D1798" s="109">
        <f>IF(编辑!J1798="","",编辑!J1798)</f>
        <v>34</v>
      </c>
      <c r="E1798" s="109" t="str">
        <f>IF(编辑!K1798="","",编辑!K1798)</f>
        <v/>
      </c>
      <c r="F1798" s="109">
        <f>IF(编辑!L1798="","",编辑!L1798)</f>
        <v>102065</v>
      </c>
      <c r="G1798" s="109">
        <f>IF(编辑!N1798="","",编辑!N1798)</f>
        <v>1</v>
      </c>
      <c r="H1798" s="109">
        <f>IF(编辑!O1798="","",编辑!O1798)</f>
        <v>1</v>
      </c>
      <c r="I1798" s="109">
        <f>IF(编辑!P1798="","",编辑!P1798)</f>
        <v>2000</v>
      </c>
      <c r="J1798" s="109" t="str">
        <f>IF(编辑!Q1798="","",编辑!Q1798)</f>
        <v/>
      </c>
      <c r="K1798" s="109" t="str">
        <f>IF(编辑!S1798="","",编辑!S1798)</f>
        <v/>
      </c>
      <c r="L1798" s="109" t="str">
        <f>IF(编辑!T1798="","",编辑!T1798)</f>
        <v/>
      </c>
      <c r="M1798" s="109" t="str">
        <f>IF(编辑!U1798="","",编辑!U1798)</f>
        <v/>
      </c>
      <c r="N1798" s="109" t="str">
        <f>IF(编辑!V1798="","",编辑!V1798)</f>
        <v/>
      </c>
      <c r="O1798" s="109" t="str">
        <f>IF(编辑!X1798="","",编辑!X1798)</f>
        <v/>
      </c>
      <c r="P1798" s="109" t="str">
        <f>IF(编辑!Y1798="","",编辑!Y1798)</f>
        <v/>
      </c>
      <c r="Q1798" s="109" t="str">
        <f>IF(编辑!Z1798="","",编辑!Z1798)</f>
        <v/>
      </c>
      <c r="R1798" s="109" t="str">
        <f>IF(编辑!AA1798="","",编辑!AA1798)</f>
        <v/>
      </c>
      <c r="S1798" s="109" t="str">
        <f>IF(编辑!AC1798="","",编辑!AC1798)</f>
        <v/>
      </c>
      <c r="T1798" s="109" t="str">
        <f>IF(编辑!AD1798="","",编辑!AD1798)</f>
        <v/>
      </c>
      <c r="U1798" s="109" t="str">
        <f>IF(编辑!AE1798="","",编辑!AE1798)</f>
        <v/>
      </c>
      <c r="V1798" s="109" t="str">
        <f>IF(编辑!AF1798="","",编辑!AF1798)</f>
        <v/>
      </c>
      <c r="W1798" s="109" t="str">
        <f>IF(编辑!AH1798="","",编辑!AH1798)</f>
        <v/>
      </c>
      <c r="X1798" s="109" t="str">
        <f>IF(编辑!AI1798="","",编辑!AI1798)</f>
        <v/>
      </c>
      <c r="Y1798" s="109" t="str">
        <f>IF(编辑!AJ1798="","",编辑!AJ1798)</f>
        <v/>
      </c>
      <c r="Z1798" s="109" t="str">
        <f>IF(编辑!AK1798="","",编辑!AK1798)</f>
        <v/>
      </c>
      <c r="AA1798" s="109" t="str">
        <f>IF(编辑!AM1798="","",编辑!AM1798)</f>
        <v/>
      </c>
      <c r="AB1798" s="109" t="str">
        <f>IF(编辑!AN1798="","",编辑!AN1798)</f>
        <v/>
      </c>
      <c r="AC1798" s="111" t="str">
        <f>IF(编辑!AO1798="","",编辑!AO1798)</f>
        <v/>
      </c>
    </row>
    <row r="1799" spans="1:29">
      <c r="A1799" s="109">
        <f>IF(编辑!A1799="","",编辑!A1799)</f>
        <v>131121</v>
      </c>
      <c r="B1799" s="109" t="str">
        <f>IF(编辑!B1799="","",编辑!B1799)</f>
        <v>攻城</v>
      </c>
      <c r="C1799" s="109">
        <f>IF(编辑!I1799="","",编辑!I1799)</f>
        <v>1430</v>
      </c>
      <c r="D1799" s="109">
        <f>IF(编辑!J1799="","",编辑!J1799)</f>
        <v>34</v>
      </c>
      <c r="E1799" s="109" t="str">
        <f>IF(编辑!K1799="","",编辑!K1799)</f>
        <v/>
      </c>
      <c r="F1799" s="109">
        <f>IF(编辑!L1799="","",编辑!L1799)</f>
        <v>102065</v>
      </c>
      <c r="G1799" s="109">
        <f>IF(编辑!N1799="","",编辑!N1799)</f>
        <v>1</v>
      </c>
      <c r="H1799" s="109">
        <f>IF(编辑!O1799="","",编辑!O1799)</f>
        <v>1</v>
      </c>
      <c r="I1799" s="109">
        <f>IF(编辑!P1799="","",编辑!P1799)</f>
        <v>2000</v>
      </c>
      <c r="J1799" s="109" t="str">
        <f>IF(编辑!Q1799="","",编辑!Q1799)</f>
        <v/>
      </c>
      <c r="K1799" s="109" t="str">
        <f>IF(编辑!S1799="","",编辑!S1799)</f>
        <v/>
      </c>
      <c r="L1799" s="109" t="str">
        <f>IF(编辑!T1799="","",编辑!T1799)</f>
        <v/>
      </c>
      <c r="M1799" s="109" t="str">
        <f>IF(编辑!U1799="","",编辑!U1799)</f>
        <v/>
      </c>
      <c r="N1799" s="109" t="str">
        <f>IF(编辑!V1799="","",编辑!V1799)</f>
        <v/>
      </c>
      <c r="O1799" s="109" t="str">
        <f>IF(编辑!X1799="","",编辑!X1799)</f>
        <v/>
      </c>
      <c r="P1799" s="109" t="str">
        <f>IF(编辑!Y1799="","",编辑!Y1799)</f>
        <v/>
      </c>
      <c r="Q1799" s="109" t="str">
        <f>IF(编辑!Z1799="","",编辑!Z1799)</f>
        <v/>
      </c>
      <c r="R1799" s="109" t="str">
        <f>IF(编辑!AA1799="","",编辑!AA1799)</f>
        <v/>
      </c>
      <c r="S1799" s="109" t="str">
        <f>IF(编辑!AC1799="","",编辑!AC1799)</f>
        <v/>
      </c>
      <c r="T1799" s="109" t="str">
        <f>IF(编辑!AD1799="","",编辑!AD1799)</f>
        <v/>
      </c>
      <c r="U1799" s="109" t="str">
        <f>IF(编辑!AE1799="","",编辑!AE1799)</f>
        <v/>
      </c>
      <c r="V1799" s="109" t="str">
        <f>IF(编辑!AF1799="","",编辑!AF1799)</f>
        <v/>
      </c>
      <c r="W1799" s="109" t="str">
        <f>IF(编辑!AH1799="","",编辑!AH1799)</f>
        <v/>
      </c>
      <c r="X1799" s="109" t="str">
        <f>IF(编辑!AI1799="","",编辑!AI1799)</f>
        <v/>
      </c>
      <c r="Y1799" s="109" t="str">
        <f>IF(编辑!AJ1799="","",编辑!AJ1799)</f>
        <v/>
      </c>
      <c r="Z1799" s="109" t="str">
        <f>IF(编辑!AK1799="","",编辑!AK1799)</f>
        <v/>
      </c>
      <c r="AA1799" s="109" t="str">
        <f>IF(编辑!AM1799="","",编辑!AM1799)</f>
        <v/>
      </c>
      <c r="AB1799" s="109" t="str">
        <f>IF(编辑!AN1799="","",编辑!AN1799)</f>
        <v/>
      </c>
      <c r="AC1799" s="111" t="str">
        <f>IF(编辑!AO1799="","",编辑!AO1799)</f>
        <v/>
      </c>
    </row>
    <row r="1800" spans="1:29">
      <c r="A1800" s="109">
        <f>IF(编辑!A1800="","",编辑!A1800)</f>
        <v>131122</v>
      </c>
      <c r="B1800" s="109" t="str">
        <f>IF(编辑!B1800="","",编辑!B1800)</f>
        <v>攻城</v>
      </c>
      <c r="C1800" s="109">
        <f>IF(编辑!I1800="","",编辑!I1800)</f>
        <v>1800</v>
      </c>
      <c r="D1800" s="109">
        <f>IF(编辑!J1800="","",编辑!J1800)</f>
        <v>41</v>
      </c>
      <c r="E1800" s="109" t="str">
        <f>IF(编辑!K1800="","",编辑!K1800)</f>
        <v/>
      </c>
      <c r="F1800" s="109">
        <f>IF(编辑!L1800="","",编辑!L1800)</f>
        <v>102065</v>
      </c>
      <c r="G1800" s="109">
        <f>IF(编辑!N1800="","",编辑!N1800)</f>
        <v>1</v>
      </c>
      <c r="H1800" s="109">
        <f>IF(编辑!O1800="","",编辑!O1800)</f>
        <v>1</v>
      </c>
      <c r="I1800" s="109">
        <f>IF(编辑!P1800="","",编辑!P1800)</f>
        <v>2000</v>
      </c>
      <c r="J1800" s="109" t="str">
        <f>IF(编辑!Q1800="","",编辑!Q1800)</f>
        <v/>
      </c>
      <c r="K1800" s="109" t="str">
        <f>IF(编辑!S1800="","",编辑!S1800)</f>
        <v/>
      </c>
      <c r="L1800" s="109" t="str">
        <f>IF(编辑!T1800="","",编辑!T1800)</f>
        <v/>
      </c>
      <c r="M1800" s="109" t="str">
        <f>IF(编辑!U1800="","",编辑!U1800)</f>
        <v/>
      </c>
      <c r="N1800" s="109" t="str">
        <f>IF(编辑!V1800="","",编辑!V1800)</f>
        <v/>
      </c>
      <c r="O1800" s="109" t="str">
        <f>IF(编辑!X1800="","",编辑!X1800)</f>
        <v/>
      </c>
      <c r="P1800" s="109" t="str">
        <f>IF(编辑!Y1800="","",编辑!Y1800)</f>
        <v/>
      </c>
      <c r="Q1800" s="109" t="str">
        <f>IF(编辑!Z1800="","",编辑!Z1800)</f>
        <v/>
      </c>
      <c r="R1800" s="109" t="str">
        <f>IF(编辑!AA1800="","",编辑!AA1800)</f>
        <v/>
      </c>
      <c r="S1800" s="109" t="str">
        <f>IF(编辑!AC1800="","",编辑!AC1800)</f>
        <v/>
      </c>
      <c r="T1800" s="109" t="str">
        <f>IF(编辑!AD1800="","",编辑!AD1800)</f>
        <v/>
      </c>
      <c r="U1800" s="109" t="str">
        <f>IF(编辑!AE1800="","",编辑!AE1800)</f>
        <v/>
      </c>
      <c r="V1800" s="109" t="str">
        <f>IF(编辑!AF1800="","",编辑!AF1800)</f>
        <v/>
      </c>
      <c r="W1800" s="109" t="str">
        <f>IF(编辑!AH1800="","",编辑!AH1800)</f>
        <v/>
      </c>
      <c r="X1800" s="109" t="str">
        <f>IF(编辑!AI1800="","",编辑!AI1800)</f>
        <v/>
      </c>
      <c r="Y1800" s="109" t="str">
        <f>IF(编辑!AJ1800="","",编辑!AJ1800)</f>
        <v/>
      </c>
      <c r="Z1800" s="109" t="str">
        <f>IF(编辑!AK1800="","",编辑!AK1800)</f>
        <v/>
      </c>
      <c r="AA1800" s="109" t="str">
        <f>IF(编辑!AM1800="","",编辑!AM1800)</f>
        <v/>
      </c>
      <c r="AB1800" s="109" t="str">
        <f>IF(编辑!AN1800="","",编辑!AN1800)</f>
        <v/>
      </c>
      <c r="AC1800" s="111" t="str">
        <f>IF(编辑!AO1800="","",编辑!AO1800)</f>
        <v/>
      </c>
    </row>
    <row r="1801" spans="1:29">
      <c r="A1801" s="109">
        <f>IF(编辑!A1801="","",编辑!A1801)</f>
        <v>131123</v>
      </c>
      <c r="B1801" s="109" t="str">
        <f>IF(编辑!B1801="","",编辑!B1801)</f>
        <v>攻城</v>
      </c>
      <c r="C1801" s="109">
        <f>IF(编辑!I1801="","",编辑!I1801)</f>
        <v>1800</v>
      </c>
      <c r="D1801" s="109">
        <f>IF(编辑!J1801="","",编辑!J1801)</f>
        <v>41</v>
      </c>
      <c r="E1801" s="109" t="str">
        <f>IF(编辑!K1801="","",编辑!K1801)</f>
        <v/>
      </c>
      <c r="F1801" s="109">
        <f>IF(编辑!L1801="","",编辑!L1801)</f>
        <v>102065</v>
      </c>
      <c r="G1801" s="109">
        <f>IF(编辑!N1801="","",编辑!N1801)</f>
        <v>1</v>
      </c>
      <c r="H1801" s="109">
        <f>IF(编辑!O1801="","",编辑!O1801)</f>
        <v>1</v>
      </c>
      <c r="I1801" s="109">
        <f>IF(编辑!P1801="","",编辑!P1801)</f>
        <v>2000</v>
      </c>
      <c r="J1801" s="109" t="str">
        <f>IF(编辑!Q1801="","",编辑!Q1801)</f>
        <v/>
      </c>
      <c r="K1801" s="109" t="str">
        <f>IF(编辑!S1801="","",编辑!S1801)</f>
        <v/>
      </c>
      <c r="L1801" s="109" t="str">
        <f>IF(编辑!T1801="","",编辑!T1801)</f>
        <v/>
      </c>
      <c r="M1801" s="109" t="str">
        <f>IF(编辑!U1801="","",编辑!U1801)</f>
        <v/>
      </c>
      <c r="N1801" s="109" t="str">
        <f>IF(编辑!V1801="","",编辑!V1801)</f>
        <v/>
      </c>
      <c r="O1801" s="109" t="str">
        <f>IF(编辑!X1801="","",编辑!X1801)</f>
        <v/>
      </c>
      <c r="P1801" s="109" t="str">
        <f>IF(编辑!Y1801="","",编辑!Y1801)</f>
        <v/>
      </c>
      <c r="Q1801" s="109" t="str">
        <f>IF(编辑!Z1801="","",编辑!Z1801)</f>
        <v/>
      </c>
      <c r="R1801" s="109" t="str">
        <f>IF(编辑!AA1801="","",编辑!AA1801)</f>
        <v/>
      </c>
      <c r="S1801" s="109" t="str">
        <f>IF(编辑!AC1801="","",编辑!AC1801)</f>
        <v/>
      </c>
      <c r="T1801" s="109" t="str">
        <f>IF(编辑!AD1801="","",编辑!AD1801)</f>
        <v/>
      </c>
      <c r="U1801" s="109" t="str">
        <f>IF(编辑!AE1801="","",编辑!AE1801)</f>
        <v/>
      </c>
      <c r="V1801" s="109" t="str">
        <f>IF(编辑!AF1801="","",编辑!AF1801)</f>
        <v/>
      </c>
      <c r="W1801" s="109" t="str">
        <f>IF(编辑!AH1801="","",编辑!AH1801)</f>
        <v/>
      </c>
      <c r="X1801" s="109" t="str">
        <f>IF(编辑!AI1801="","",编辑!AI1801)</f>
        <v/>
      </c>
      <c r="Y1801" s="109" t="str">
        <f>IF(编辑!AJ1801="","",编辑!AJ1801)</f>
        <v/>
      </c>
      <c r="Z1801" s="109" t="str">
        <f>IF(编辑!AK1801="","",编辑!AK1801)</f>
        <v/>
      </c>
      <c r="AA1801" s="109" t="str">
        <f>IF(编辑!AM1801="","",编辑!AM1801)</f>
        <v/>
      </c>
      <c r="AB1801" s="109" t="str">
        <f>IF(编辑!AN1801="","",编辑!AN1801)</f>
        <v/>
      </c>
      <c r="AC1801" s="111" t="str">
        <f>IF(编辑!AO1801="","",编辑!AO1801)</f>
        <v/>
      </c>
    </row>
    <row r="1802" spans="1:29">
      <c r="A1802" s="109">
        <f>IF(编辑!A1802="","",编辑!A1802)</f>
        <v>131124</v>
      </c>
      <c r="B1802" s="109" t="str">
        <f>IF(编辑!B1802="","",编辑!B1802)</f>
        <v>攻城</v>
      </c>
      <c r="C1802" s="109">
        <f>IF(编辑!I1802="","",编辑!I1802)</f>
        <v>1800</v>
      </c>
      <c r="D1802" s="109">
        <f>IF(编辑!J1802="","",编辑!J1802)</f>
        <v>41</v>
      </c>
      <c r="E1802" s="109" t="str">
        <f>IF(编辑!K1802="","",编辑!K1802)</f>
        <v/>
      </c>
      <c r="F1802" s="109">
        <f>IF(编辑!L1802="","",编辑!L1802)</f>
        <v>102065</v>
      </c>
      <c r="G1802" s="109">
        <f>IF(编辑!N1802="","",编辑!N1802)</f>
        <v>1</v>
      </c>
      <c r="H1802" s="109">
        <f>IF(编辑!O1802="","",编辑!O1802)</f>
        <v>1</v>
      </c>
      <c r="I1802" s="109">
        <f>IF(编辑!P1802="","",编辑!P1802)</f>
        <v>2000</v>
      </c>
      <c r="J1802" s="109" t="str">
        <f>IF(编辑!Q1802="","",编辑!Q1802)</f>
        <v/>
      </c>
      <c r="K1802" s="109" t="str">
        <f>IF(编辑!S1802="","",编辑!S1802)</f>
        <v/>
      </c>
      <c r="L1802" s="109" t="str">
        <f>IF(编辑!T1802="","",编辑!T1802)</f>
        <v/>
      </c>
      <c r="M1802" s="109" t="str">
        <f>IF(编辑!U1802="","",编辑!U1802)</f>
        <v/>
      </c>
      <c r="N1802" s="109" t="str">
        <f>IF(编辑!V1802="","",编辑!V1802)</f>
        <v/>
      </c>
      <c r="O1802" s="109" t="str">
        <f>IF(编辑!X1802="","",编辑!X1802)</f>
        <v/>
      </c>
      <c r="P1802" s="109" t="str">
        <f>IF(编辑!Y1802="","",编辑!Y1802)</f>
        <v/>
      </c>
      <c r="Q1802" s="109" t="str">
        <f>IF(编辑!Z1802="","",编辑!Z1802)</f>
        <v/>
      </c>
      <c r="R1802" s="109" t="str">
        <f>IF(编辑!AA1802="","",编辑!AA1802)</f>
        <v/>
      </c>
      <c r="S1802" s="109" t="str">
        <f>IF(编辑!AC1802="","",编辑!AC1802)</f>
        <v/>
      </c>
      <c r="T1802" s="109" t="str">
        <f>IF(编辑!AD1802="","",编辑!AD1802)</f>
        <v/>
      </c>
      <c r="U1802" s="109" t="str">
        <f>IF(编辑!AE1802="","",编辑!AE1802)</f>
        <v/>
      </c>
      <c r="V1802" s="109" t="str">
        <f>IF(编辑!AF1802="","",编辑!AF1802)</f>
        <v/>
      </c>
      <c r="W1802" s="109" t="str">
        <f>IF(编辑!AH1802="","",编辑!AH1802)</f>
        <v/>
      </c>
      <c r="X1802" s="109" t="str">
        <f>IF(编辑!AI1802="","",编辑!AI1802)</f>
        <v/>
      </c>
      <c r="Y1802" s="109" t="str">
        <f>IF(编辑!AJ1802="","",编辑!AJ1802)</f>
        <v/>
      </c>
      <c r="Z1802" s="109" t="str">
        <f>IF(编辑!AK1802="","",编辑!AK1802)</f>
        <v/>
      </c>
      <c r="AA1802" s="109" t="str">
        <f>IF(编辑!AM1802="","",编辑!AM1802)</f>
        <v/>
      </c>
      <c r="AB1802" s="109" t="str">
        <f>IF(编辑!AN1802="","",编辑!AN1802)</f>
        <v/>
      </c>
      <c r="AC1802" s="111" t="str">
        <f>IF(编辑!AO1802="","",编辑!AO1802)</f>
        <v/>
      </c>
    </row>
    <row r="1803" spans="1:29">
      <c r="A1803" s="109">
        <f>IF(编辑!A1803="","",编辑!A1803)</f>
        <v>131125</v>
      </c>
      <c r="B1803" s="109" t="str">
        <f>IF(编辑!B1803="","",编辑!B1803)</f>
        <v>攻城</v>
      </c>
      <c r="C1803" s="109">
        <f>IF(编辑!I1803="","",编辑!I1803)</f>
        <v>1800</v>
      </c>
      <c r="D1803" s="109">
        <f>IF(编辑!J1803="","",编辑!J1803)</f>
        <v>41</v>
      </c>
      <c r="E1803" s="109" t="str">
        <f>IF(编辑!K1803="","",编辑!K1803)</f>
        <v/>
      </c>
      <c r="F1803" s="109">
        <f>IF(编辑!L1803="","",编辑!L1803)</f>
        <v>102065</v>
      </c>
      <c r="G1803" s="109">
        <f>IF(编辑!N1803="","",编辑!N1803)</f>
        <v>1</v>
      </c>
      <c r="H1803" s="109">
        <f>IF(编辑!O1803="","",编辑!O1803)</f>
        <v>1</v>
      </c>
      <c r="I1803" s="109">
        <f>IF(编辑!P1803="","",编辑!P1803)</f>
        <v>2000</v>
      </c>
      <c r="J1803" s="109" t="str">
        <f>IF(编辑!Q1803="","",编辑!Q1803)</f>
        <v/>
      </c>
      <c r="K1803" s="109" t="str">
        <f>IF(编辑!S1803="","",编辑!S1803)</f>
        <v/>
      </c>
      <c r="L1803" s="109" t="str">
        <f>IF(编辑!T1803="","",编辑!T1803)</f>
        <v/>
      </c>
      <c r="M1803" s="109" t="str">
        <f>IF(编辑!U1803="","",编辑!U1803)</f>
        <v/>
      </c>
      <c r="N1803" s="109" t="str">
        <f>IF(编辑!V1803="","",编辑!V1803)</f>
        <v/>
      </c>
      <c r="O1803" s="109" t="str">
        <f>IF(编辑!X1803="","",编辑!X1803)</f>
        <v/>
      </c>
      <c r="P1803" s="109" t="str">
        <f>IF(编辑!Y1803="","",编辑!Y1803)</f>
        <v/>
      </c>
      <c r="Q1803" s="109" t="str">
        <f>IF(编辑!Z1803="","",编辑!Z1803)</f>
        <v/>
      </c>
      <c r="R1803" s="109" t="str">
        <f>IF(编辑!AA1803="","",编辑!AA1803)</f>
        <v/>
      </c>
      <c r="S1803" s="109" t="str">
        <f>IF(编辑!AC1803="","",编辑!AC1803)</f>
        <v/>
      </c>
      <c r="T1803" s="109" t="str">
        <f>IF(编辑!AD1803="","",编辑!AD1803)</f>
        <v/>
      </c>
      <c r="U1803" s="109" t="str">
        <f>IF(编辑!AE1803="","",编辑!AE1803)</f>
        <v/>
      </c>
      <c r="V1803" s="109" t="str">
        <f>IF(编辑!AF1803="","",编辑!AF1803)</f>
        <v/>
      </c>
      <c r="W1803" s="109" t="str">
        <f>IF(编辑!AH1803="","",编辑!AH1803)</f>
        <v/>
      </c>
      <c r="X1803" s="109" t="str">
        <f>IF(编辑!AI1803="","",编辑!AI1803)</f>
        <v/>
      </c>
      <c r="Y1803" s="109" t="str">
        <f>IF(编辑!AJ1803="","",编辑!AJ1803)</f>
        <v/>
      </c>
      <c r="Z1803" s="109" t="str">
        <f>IF(编辑!AK1803="","",编辑!AK1803)</f>
        <v/>
      </c>
      <c r="AA1803" s="109" t="str">
        <f>IF(编辑!AM1803="","",编辑!AM1803)</f>
        <v/>
      </c>
      <c r="AB1803" s="109" t="str">
        <f>IF(编辑!AN1803="","",编辑!AN1803)</f>
        <v/>
      </c>
      <c r="AC1803" s="111" t="str">
        <f>IF(编辑!AO1803="","",编辑!AO1803)</f>
        <v/>
      </c>
    </row>
    <row r="1804" spans="1:29">
      <c r="A1804" s="109">
        <f>IF(编辑!A1804="","",编辑!A1804)</f>
        <v>131126</v>
      </c>
      <c r="B1804" s="109" t="str">
        <f>IF(编辑!B1804="","",编辑!B1804)</f>
        <v>攻城</v>
      </c>
      <c r="C1804" s="109">
        <f>IF(编辑!I1804="","",编辑!I1804)</f>
        <v>1800</v>
      </c>
      <c r="D1804" s="109">
        <f>IF(编辑!J1804="","",编辑!J1804)</f>
        <v>41</v>
      </c>
      <c r="E1804" s="109" t="str">
        <f>IF(编辑!K1804="","",编辑!K1804)</f>
        <v/>
      </c>
      <c r="F1804" s="109">
        <f>IF(编辑!L1804="","",编辑!L1804)</f>
        <v>102065</v>
      </c>
      <c r="G1804" s="109">
        <f>IF(编辑!N1804="","",编辑!N1804)</f>
        <v>1</v>
      </c>
      <c r="H1804" s="109">
        <f>IF(编辑!O1804="","",编辑!O1804)</f>
        <v>1</v>
      </c>
      <c r="I1804" s="109">
        <f>IF(编辑!P1804="","",编辑!P1804)</f>
        <v>2000</v>
      </c>
      <c r="J1804" s="109" t="str">
        <f>IF(编辑!Q1804="","",编辑!Q1804)</f>
        <v/>
      </c>
      <c r="K1804" s="109" t="str">
        <f>IF(编辑!S1804="","",编辑!S1804)</f>
        <v/>
      </c>
      <c r="L1804" s="109" t="str">
        <f>IF(编辑!T1804="","",编辑!T1804)</f>
        <v/>
      </c>
      <c r="M1804" s="109" t="str">
        <f>IF(编辑!U1804="","",编辑!U1804)</f>
        <v/>
      </c>
      <c r="N1804" s="109" t="str">
        <f>IF(编辑!V1804="","",编辑!V1804)</f>
        <v/>
      </c>
      <c r="O1804" s="109" t="str">
        <f>IF(编辑!X1804="","",编辑!X1804)</f>
        <v/>
      </c>
      <c r="P1804" s="109" t="str">
        <f>IF(编辑!Y1804="","",编辑!Y1804)</f>
        <v/>
      </c>
      <c r="Q1804" s="109" t="str">
        <f>IF(编辑!Z1804="","",编辑!Z1804)</f>
        <v/>
      </c>
      <c r="R1804" s="109" t="str">
        <f>IF(编辑!AA1804="","",编辑!AA1804)</f>
        <v/>
      </c>
      <c r="S1804" s="109" t="str">
        <f>IF(编辑!AC1804="","",编辑!AC1804)</f>
        <v/>
      </c>
      <c r="T1804" s="109" t="str">
        <f>IF(编辑!AD1804="","",编辑!AD1804)</f>
        <v/>
      </c>
      <c r="U1804" s="109" t="str">
        <f>IF(编辑!AE1804="","",编辑!AE1804)</f>
        <v/>
      </c>
      <c r="V1804" s="109" t="str">
        <f>IF(编辑!AF1804="","",编辑!AF1804)</f>
        <v/>
      </c>
      <c r="W1804" s="109" t="str">
        <f>IF(编辑!AH1804="","",编辑!AH1804)</f>
        <v/>
      </c>
      <c r="X1804" s="109" t="str">
        <f>IF(编辑!AI1804="","",编辑!AI1804)</f>
        <v/>
      </c>
      <c r="Y1804" s="109" t="str">
        <f>IF(编辑!AJ1804="","",编辑!AJ1804)</f>
        <v/>
      </c>
      <c r="Z1804" s="109" t="str">
        <f>IF(编辑!AK1804="","",编辑!AK1804)</f>
        <v/>
      </c>
      <c r="AA1804" s="109" t="str">
        <f>IF(编辑!AM1804="","",编辑!AM1804)</f>
        <v/>
      </c>
      <c r="AB1804" s="109" t="str">
        <f>IF(编辑!AN1804="","",编辑!AN1804)</f>
        <v/>
      </c>
      <c r="AC1804" s="111" t="str">
        <f>IF(编辑!AO1804="","",编辑!AO1804)</f>
        <v/>
      </c>
    </row>
    <row r="1805" spans="1:29">
      <c r="A1805" s="109">
        <f>IF(编辑!A1805="","",编辑!A1805)</f>
        <v>131127</v>
      </c>
      <c r="B1805" s="109" t="str">
        <f>IF(编辑!B1805="","",编辑!B1805)</f>
        <v>攻城</v>
      </c>
      <c r="C1805" s="109">
        <f>IF(编辑!I1805="","",编辑!I1805)</f>
        <v>1800</v>
      </c>
      <c r="D1805" s="109">
        <f>IF(编辑!J1805="","",编辑!J1805)</f>
        <v>41</v>
      </c>
      <c r="E1805" s="109" t="str">
        <f>IF(编辑!K1805="","",编辑!K1805)</f>
        <v/>
      </c>
      <c r="F1805" s="109">
        <f>IF(编辑!L1805="","",编辑!L1805)</f>
        <v>102065</v>
      </c>
      <c r="G1805" s="109">
        <f>IF(编辑!N1805="","",编辑!N1805)</f>
        <v>1</v>
      </c>
      <c r="H1805" s="109">
        <f>IF(编辑!O1805="","",编辑!O1805)</f>
        <v>1</v>
      </c>
      <c r="I1805" s="109">
        <f>IF(编辑!P1805="","",编辑!P1805)</f>
        <v>2000</v>
      </c>
      <c r="J1805" s="109" t="str">
        <f>IF(编辑!Q1805="","",编辑!Q1805)</f>
        <v/>
      </c>
      <c r="K1805" s="109" t="str">
        <f>IF(编辑!S1805="","",编辑!S1805)</f>
        <v/>
      </c>
      <c r="L1805" s="109" t="str">
        <f>IF(编辑!T1805="","",编辑!T1805)</f>
        <v/>
      </c>
      <c r="M1805" s="109" t="str">
        <f>IF(编辑!U1805="","",编辑!U1805)</f>
        <v/>
      </c>
      <c r="N1805" s="109" t="str">
        <f>IF(编辑!V1805="","",编辑!V1805)</f>
        <v/>
      </c>
      <c r="O1805" s="109" t="str">
        <f>IF(编辑!X1805="","",编辑!X1805)</f>
        <v/>
      </c>
      <c r="P1805" s="109" t="str">
        <f>IF(编辑!Y1805="","",编辑!Y1805)</f>
        <v/>
      </c>
      <c r="Q1805" s="109" t="str">
        <f>IF(编辑!Z1805="","",编辑!Z1805)</f>
        <v/>
      </c>
      <c r="R1805" s="109" t="str">
        <f>IF(编辑!AA1805="","",编辑!AA1805)</f>
        <v/>
      </c>
      <c r="S1805" s="109" t="str">
        <f>IF(编辑!AC1805="","",编辑!AC1805)</f>
        <v/>
      </c>
      <c r="T1805" s="109" t="str">
        <f>IF(编辑!AD1805="","",编辑!AD1805)</f>
        <v/>
      </c>
      <c r="U1805" s="109" t="str">
        <f>IF(编辑!AE1805="","",编辑!AE1805)</f>
        <v/>
      </c>
      <c r="V1805" s="109" t="str">
        <f>IF(编辑!AF1805="","",编辑!AF1805)</f>
        <v/>
      </c>
      <c r="W1805" s="109" t="str">
        <f>IF(编辑!AH1805="","",编辑!AH1805)</f>
        <v/>
      </c>
      <c r="X1805" s="109" t="str">
        <f>IF(编辑!AI1805="","",编辑!AI1805)</f>
        <v/>
      </c>
      <c r="Y1805" s="109" t="str">
        <f>IF(编辑!AJ1805="","",编辑!AJ1805)</f>
        <v/>
      </c>
      <c r="Z1805" s="109" t="str">
        <f>IF(编辑!AK1805="","",编辑!AK1805)</f>
        <v/>
      </c>
      <c r="AA1805" s="109" t="str">
        <f>IF(编辑!AM1805="","",编辑!AM1805)</f>
        <v/>
      </c>
      <c r="AB1805" s="109" t="str">
        <f>IF(编辑!AN1805="","",编辑!AN1805)</f>
        <v/>
      </c>
      <c r="AC1805" s="111" t="str">
        <f>IF(编辑!AO1805="","",编辑!AO1805)</f>
        <v/>
      </c>
    </row>
    <row r="1806" spans="1:29">
      <c r="A1806" s="109">
        <f>IF(编辑!A1806="","",编辑!A1806)</f>
        <v>131128</v>
      </c>
      <c r="B1806" s="109" t="str">
        <f>IF(编辑!B1806="","",编辑!B1806)</f>
        <v>攻城</v>
      </c>
      <c r="C1806" s="109">
        <f>IF(编辑!I1806="","",编辑!I1806)</f>
        <v>1800</v>
      </c>
      <c r="D1806" s="109">
        <f>IF(编辑!J1806="","",编辑!J1806)</f>
        <v>41</v>
      </c>
      <c r="E1806" s="109" t="str">
        <f>IF(编辑!K1806="","",编辑!K1806)</f>
        <v/>
      </c>
      <c r="F1806" s="109">
        <f>IF(编辑!L1806="","",编辑!L1806)</f>
        <v>102065</v>
      </c>
      <c r="G1806" s="109">
        <f>IF(编辑!N1806="","",编辑!N1806)</f>
        <v>1</v>
      </c>
      <c r="H1806" s="109">
        <f>IF(编辑!O1806="","",编辑!O1806)</f>
        <v>1</v>
      </c>
      <c r="I1806" s="109">
        <f>IF(编辑!P1806="","",编辑!P1806)</f>
        <v>2000</v>
      </c>
      <c r="J1806" s="109" t="str">
        <f>IF(编辑!Q1806="","",编辑!Q1806)</f>
        <v/>
      </c>
      <c r="K1806" s="109" t="str">
        <f>IF(编辑!S1806="","",编辑!S1806)</f>
        <v/>
      </c>
      <c r="L1806" s="109" t="str">
        <f>IF(编辑!T1806="","",编辑!T1806)</f>
        <v/>
      </c>
      <c r="M1806" s="109" t="str">
        <f>IF(编辑!U1806="","",编辑!U1806)</f>
        <v/>
      </c>
      <c r="N1806" s="109" t="str">
        <f>IF(编辑!V1806="","",编辑!V1806)</f>
        <v/>
      </c>
      <c r="O1806" s="109" t="str">
        <f>IF(编辑!X1806="","",编辑!X1806)</f>
        <v/>
      </c>
      <c r="P1806" s="109" t="str">
        <f>IF(编辑!Y1806="","",编辑!Y1806)</f>
        <v/>
      </c>
      <c r="Q1806" s="109" t="str">
        <f>IF(编辑!Z1806="","",编辑!Z1806)</f>
        <v/>
      </c>
      <c r="R1806" s="109" t="str">
        <f>IF(编辑!AA1806="","",编辑!AA1806)</f>
        <v/>
      </c>
      <c r="S1806" s="109" t="str">
        <f>IF(编辑!AC1806="","",编辑!AC1806)</f>
        <v/>
      </c>
      <c r="T1806" s="109" t="str">
        <f>IF(编辑!AD1806="","",编辑!AD1806)</f>
        <v/>
      </c>
      <c r="U1806" s="109" t="str">
        <f>IF(编辑!AE1806="","",编辑!AE1806)</f>
        <v/>
      </c>
      <c r="V1806" s="109" t="str">
        <f>IF(编辑!AF1806="","",编辑!AF1806)</f>
        <v/>
      </c>
      <c r="W1806" s="109" t="str">
        <f>IF(编辑!AH1806="","",编辑!AH1806)</f>
        <v/>
      </c>
      <c r="X1806" s="109" t="str">
        <f>IF(编辑!AI1806="","",编辑!AI1806)</f>
        <v/>
      </c>
      <c r="Y1806" s="109" t="str">
        <f>IF(编辑!AJ1806="","",编辑!AJ1806)</f>
        <v/>
      </c>
      <c r="Z1806" s="109" t="str">
        <f>IF(编辑!AK1806="","",编辑!AK1806)</f>
        <v/>
      </c>
      <c r="AA1806" s="109" t="str">
        <f>IF(编辑!AM1806="","",编辑!AM1806)</f>
        <v/>
      </c>
      <c r="AB1806" s="109" t="str">
        <f>IF(编辑!AN1806="","",编辑!AN1806)</f>
        <v/>
      </c>
      <c r="AC1806" s="111" t="str">
        <f>IF(编辑!AO1806="","",编辑!AO1806)</f>
        <v/>
      </c>
    </row>
    <row r="1807" spans="1:29">
      <c r="A1807" s="109">
        <f>IF(编辑!A1807="","",编辑!A1807)</f>
        <v>131129</v>
      </c>
      <c r="B1807" s="109" t="str">
        <f>IF(编辑!B1807="","",编辑!B1807)</f>
        <v>攻城</v>
      </c>
      <c r="C1807" s="109">
        <f>IF(编辑!I1807="","",编辑!I1807)</f>
        <v>1800</v>
      </c>
      <c r="D1807" s="109">
        <f>IF(编辑!J1807="","",编辑!J1807)</f>
        <v>41</v>
      </c>
      <c r="E1807" s="109" t="str">
        <f>IF(编辑!K1807="","",编辑!K1807)</f>
        <v/>
      </c>
      <c r="F1807" s="109">
        <f>IF(编辑!L1807="","",编辑!L1807)</f>
        <v>102065</v>
      </c>
      <c r="G1807" s="109">
        <f>IF(编辑!N1807="","",编辑!N1807)</f>
        <v>1</v>
      </c>
      <c r="H1807" s="109">
        <f>IF(编辑!O1807="","",编辑!O1807)</f>
        <v>1</v>
      </c>
      <c r="I1807" s="109">
        <f>IF(编辑!P1807="","",编辑!P1807)</f>
        <v>2000</v>
      </c>
      <c r="J1807" s="109" t="str">
        <f>IF(编辑!Q1807="","",编辑!Q1807)</f>
        <v/>
      </c>
      <c r="K1807" s="109" t="str">
        <f>IF(编辑!S1807="","",编辑!S1807)</f>
        <v/>
      </c>
      <c r="L1807" s="109" t="str">
        <f>IF(编辑!T1807="","",编辑!T1807)</f>
        <v/>
      </c>
      <c r="M1807" s="109" t="str">
        <f>IF(编辑!U1807="","",编辑!U1807)</f>
        <v/>
      </c>
      <c r="N1807" s="109" t="str">
        <f>IF(编辑!V1807="","",编辑!V1807)</f>
        <v/>
      </c>
      <c r="O1807" s="109" t="str">
        <f>IF(编辑!X1807="","",编辑!X1807)</f>
        <v/>
      </c>
      <c r="P1807" s="109" t="str">
        <f>IF(编辑!Y1807="","",编辑!Y1807)</f>
        <v/>
      </c>
      <c r="Q1807" s="109" t="str">
        <f>IF(编辑!Z1807="","",编辑!Z1807)</f>
        <v/>
      </c>
      <c r="R1807" s="109" t="str">
        <f>IF(编辑!AA1807="","",编辑!AA1807)</f>
        <v/>
      </c>
      <c r="S1807" s="109" t="str">
        <f>IF(编辑!AC1807="","",编辑!AC1807)</f>
        <v/>
      </c>
      <c r="T1807" s="109" t="str">
        <f>IF(编辑!AD1807="","",编辑!AD1807)</f>
        <v/>
      </c>
      <c r="U1807" s="109" t="str">
        <f>IF(编辑!AE1807="","",编辑!AE1807)</f>
        <v/>
      </c>
      <c r="V1807" s="109" t="str">
        <f>IF(编辑!AF1807="","",编辑!AF1807)</f>
        <v/>
      </c>
      <c r="W1807" s="109" t="str">
        <f>IF(编辑!AH1807="","",编辑!AH1807)</f>
        <v/>
      </c>
      <c r="X1807" s="109" t="str">
        <f>IF(编辑!AI1807="","",编辑!AI1807)</f>
        <v/>
      </c>
      <c r="Y1807" s="109" t="str">
        <f>IF(编辑!AJ1807="","",编辑!AJ1807)</f>
        <v/>
      </c>
      <c r="Z1807" s="109" t="str">
        <f>IF(编辑!AK1807="","",编辑!AK1807)</f>
        <v/>
      </c>
      <c r="AA1807" s="109" t="str">
        <f>IF(编辑!AM1807="","",编辑!AM1807)</f>
        <v/>
      </c>
      <c r="AB1807" s="109" t="str">
        <f>IF(编辑!AN1807="","",编辑!AN1807)</f>
        <v/>
      </c>
      <c r="AC1807" s="111" t="str">
        <f>IF(编辑!AO1807="","",编辑!AO1807)</f>
        <v/>
      </c>
    </row>
    <row r="1808" spans="1:29">
      <c r="A1808" s="109">
        <f>IF(编辑!A1808="","",编辑!A1808)</f>
        <v>131130</v>
      </c>
      <c r="B1808" s="109" t="str">
        <f>IF(编辑!B1808="","",编辑!B1808)</f>
        <v>攻城</v>
      </c>
      <c r="C1808" s="109">
        <f>IF(编辑!I1808="","",编辑!I1808)</f>
        <v>1800</v>
      </c>
      <c r="D1808" s="109">
        <f>IF(编辑!J1808="","",编辑!J1808)</f>
        <v>41</v>
      </c>
      <c r="E1808" s="109" t="str">
        <f>IF(编辑!K1808="","",编辑!K1808)</f>
        <v/>
      </c>
      <c r="F1808" s="109">
        <f>IF(编辑!L1808="","",编辑!L1808)</f>
        <v>102065</v>
      </c>
      <c r="G1808" s="109">
        <f>IF(编辑!N1808="","",编辑!N1808)</f>
        <v>1</v>
      </c>
      <c r="H1808" s="109">
        <f>IF(编辑!O1808="","",编辑!O1808)</f>
        <v>1</v>
      </c>
      <c r="I1808" s="109">
        <f>IF(编辑!P1808="","",编辑!P1808)</f>
        <v>2000</v>
      </c>
      <c r="J1808" s="109" t="str">
        <f>IF(编辑!Q1808="","",编辑!Q1808)</f>
        <v/>
      </c>
      <c r="K1808" s="109" t="str">
        <f>IF(编辑!S1808="","",编辑!S1808)</f>
        <v/>
      </c>
      <c r="L1808" s="109" t="str">
        <f>IF(编辑!T1808="","",编辑!T1808)</f>
        <v/>
      </c>
      <c r="M1808" s="109" t="str">
        <f>IF(编辑!U1808="","",编辑!U1808)</f>
        <v/>
      </c>
      <c r="N1808" s="109" t="str">
        <f>IF(编辑!V1808="","",编辑!V1808)</f>
        <v/>
      </c>
      <c r="O1808" s="109" t="str">
        <f>IF(编辑!X1808="","",编辑!X1808)</f>
        <v/>
      </c>
      <c r="P1808" s="109" t="str">
        <f>IF(编辑!Y1808="","",编辑!Y1808)</f>
        <v/>
      </c>
      <c r="Q1808" s="109" t="str">
        <f>IF(编辑!Z1808="","",编辑!Z1808)</f>
        <v/>
      </c>
      <c r="R1808" s="109" t="str">
        <f>IF(编辑!AA1808="","",编辑!AA1808)</f>
        <v/>
      </c>
      <c r="S1808" s="109" t="str">
        <f>IF(编辑!AC1808="","",编辑!AC1808)</f>
        <v/>
      </c>
      <c r="T1808" s="109" t="str">
        <f>IF(编辑!AD1808="","",编辑!AD1808)</f>
        <v/>
      </c>
      <c r="U1808" s="109" t="str">
        <f>IF(编辑!AE1808="","",编辑!AE1808)</f>
        <v/>
      </c>
      <c r="V1808" s="109" t="str">
        <f>IF(编辑!AF1808="","",编辑!AF1808)</f>
        <v/>
      </c>
      <c r="W1808" s="109" t="str">
        <f>IF(编辑!AH1808="","",编辑!AH1808)</f>
        <v/>
      </c>
      <c r="X1808" s="109" t="str">
        <f>IF(编辑!AI1808="","",编辑!AI1808)</f>
        <v/>
      </c>
      <c r="Y1808" s="109" t="str">
        <f>IF(编辑!AJ1808="","",编辑!AJ1808)</f>
        <v/>
      </c>
      <c r="Z1808" s="109" t="str">
        <f>IF(编辑!AK1808="","",编辑!AK1808)</f>
        <v/>
      </c>
      <c r="AA1808" s="109" t="str">
        <f>IF(编辑!AM1808="","",编辑!AM1808)</f>
        <v/>
      </c>
      <c r="AB1808" s="109" t="str">
        <f>IF(编辑!AN1808="","",编辑!AN1808)</f>
        <v/>
      </c>
      <c r="AC1808" s="111" t="str">
        <f>IF(编辑!AO1808="","",编辑!AO1808)</f>
        <v/>
      </c>
    </row>
    <row r="1809" spans="1:29">
      <c r="A1809" s="109">
        <f>IF(编辑!A1809="","",编辑!A1809)</f>
        <v>131131</v>
      </c>
      <c r="B1809" s="109" t="str">
        <f>IF(编辑!B1809="","",编辑!B1809)</f>
        <v>攻城</v>
      </c>
      <c r="C1809" s="109">
        <f>IF(编辑!I1809="","",编辑!I1809)</f>
        <v>1800</v>
      </c>
      <c r="D1809" s="109">
        <f>IF(编辑!J1809="","",编辑!J1809)</f>
        <v>41</v>
      </c>
      <c r="E1809" s="109" t="str">
        <f>IF(编辑!K1809="","",编辑!K1809)</f>
        <v/>
      </c>
      <c r="F1809" s="109">
        <f>IF(编辑!L1809="","",编辑!L1809)</f>
        <v>102065</v>
      </c>
      <c r="G1809" s="109">
        <f>IF(编辑!N1809="","",编辑!N1809)</f>
        <v>1</v>
      </c>
      <c r="H1809" s="109">
        <f>IF(编辑!O1809="","",编辑!O1809)</f>
        <v>1</v>
      </c>
      <c r="I1809" s="109">
        <f>IF(编辑!P1809="","",编辑!P1809)</f>
        <v>2000</v>
      </c>
      <c r="J1809" s="109" t="str">
        <f>IF(编辑!Q1809="","",编辑!Q1809)</f>
        <v/>
      </c>
      <c r="K1809" s="109" t="str">
        <f>IF(编辑!S1809="","",编辑!S1809)</f>
        <v/>
      </c>
      <c r="L1809" s="109" t="str">
        <f>IF(编辑!T1809="","",编辑!T1809)</f>
        <v/>
      </c>
      <c r="M1809" s="109" t="str">
        <f>IF(编辑!U1809="","",编辑!U1809)</f>
        <v/>
      </c>
      <c r="N1809" s="109" t="str">
        <f>IF(编辑!V1809="","",编辑!V1809)</f>
        <v/>
      </c>
      <c r="O1809" s="109" t="str">
        <f>IF(编辑!X1809="","",编辑!X1809)</f>
        <v/>
      </c>
      <c r="P1809" s="109" t="str">
        <f>IF(编辑!Y1809="","",编辑!Y1809)</f>
        <v/>
      </c>
      <c r="Q1809" s="109" t="str">
        <f>IF(编辑!Z1809="","",编辑!Z1809)</f>
        <v/>
      </c>
      <c r="R1809" s="109" t="str">
        <f>IF(编辑!AA1809="","",编辑!AA1809)</f>
        <v/>
      </c>
      <c r="S1809" s="109" t="str">
        <f>IF(编辑!AC1809="","",编辑!AC1809)</f>
        <v/>
      </c>
      <c r="T1809" s="109" t="str">
        <f>IF(编辑!AD1809="","",编辑!AD1809)</f>
        <v/>
      </c>
      <c r="U1809" s="109" t="str">
        <f>IF(编辑!AE1809="","",编辑!AE1809)</f>
        <v/>
      </c>
      <c r="V1809" s="109" t="str">
        <f>IF(编辑!AF1809="","",编辑!AF1809)</f>
        <v/>
      </c>
      <c r="W1809" s="109" t="str">
        <f>IF(编辑!AH1809="","",编辑!AH1809)</f>
        <v/>
      </c>
      <c r="X1809" s="109" t="str">
        <f>IF(编辑!AI1809="","",编辑!AI1809)</f>
        <v/>
      </c>
      <c r="Y1809" s="109" t="str">
        <f>IF(编辑!AJ1809="","",编辑!AJ1809)</f>
        <v/>
      </c>
      <c r="Z1809" s="109" t="str">
        <f>IF(编辑!AK1809="","",编辑!AK1809)</f>
        <v/>
      </c>
      <c r="AA1809" s="109" t="str">
        <f>IF(编辑!AM1809="","",编辑!AM1809)</f>
        <v/>
      </c>
      <c r="AB1809" s="109" t="str">
        <f>IF(编辑!AN1809="","",编辑!AN1809)</f>
        <v/>
      </c>
      <c r="AC1809" s="111" t="str">
        <f>IF(编辑!AO1809="","",编辑!AO1809)</f>
        <v/>
      </c>
    </row>
    <row r="1810" spans="1:29">
      <c r="A1810" s="109">
        <f>IF(编辑!A1810="","",编辑!A1810)</f>
        <v>131132</v>
      </c>
      <c r="B1810" s="109" t="str">
        <f>IF(编辑!B1810="","",编辑!B1810)</f>
        <v>攻城</v>
      </c>
      <c r="C1810" s="109">
        <f>IF(编辑!I1810="","",编辑!I1810)</f>
        <v>1800</v>
      </c>
      <c r="D1810" s="109">
        <f>IF(编辑!J1810="","",编辑!J1810)</f>
        <v>41</v>
      </c>
      <c r="E1810" s="109" t="str">
        <f>IF(编辑!K1810="","",编辑!K1810)</f>
        <v/>
      </c>
      <c r="F1810" s="109">
        <f>IF(编辑!L1810="","",编辑!L1810)</f>
        <v>102065</v>
      </c>
      <c r="G1810" s="109">
        <f>IF(编辑!N1810="","",编辑!N1810)</f>
        <v>1</v>
      </c>
      <c r="H1810" s="109">
        <f>IF(编辑!O1810="","",编辑!O1810)</f>
        <v>1</v>
      </c>
      <c r="I1810" s="109">
        <f>IF(编辑!P1810="","",编辑!P1810)</f>
        <v>2000</v>
      </c>
      <c r="J1810" s="109" t="str">
        <f>IF(编辑!Q1810="","",编辑!Q1810)</f>
        <v/>
      </c>
      <c r="K1810" s="109" t="str">
        <f>IF(编辑!S1810="","",编辑!S1810)</f>
        <v/>
      </c>
      <c r="L1810" s="109" t="str">
        <f>IF(编辑!T1810="","",编辑!T1810)</f>
        <v/>
      </c>
      <c r="M1810" s="109" t="str">
        <f>IF(编辑!U1810="","",编辑!U1810)</f>
        <v/>
      </c>
      <c r="N1810" s="109" t="str">
        <f>IF(编辑!V1810="","",编辑!V1810)</f>
        <v/>
      </c>
      <c r="O1810" s="109" t="str">
        <f>IF(编辑!X1810="","",编辑!X1810)</f>
        <v/>
      </c>
      <c r="P1810" s="109" t="str">
        <f>IF(编辑!Y1810="","",编辑!Y1810)</f>
        <v/>
      </c>
      <c r="Q1810" s="109" t="str">
        <f>IF(编辑!Z1810="","",编辑!Z1810)</f>
        <v/>
      </c>
      <c r="R1810" s="109" t="str">
        <f>IF(编辑!AA1810="","",编辑!AA1810)</f>
        <v/>
      </c>
      <c r="S1810" s="109" t="str">
        <f>IF(编辑!AC1810="","",编辑!AC1810)</f>
        <v/>
      </c>
      <c r="T1810" s="109" t="str">
        <f>IF(编辑!AD1810="","",编辑!AD1810)</f>
        <v/>
      </c>
      <c r="U1810" s="109" t="str">
        <f>IF(编辑!AE1810="","",编辑!AE1810)</f>
        <v/>
      </c>
      <c r="V1810" s="109" t="str">
        <f>IF(编辑!AF1810="","",编辑!AF1810)</f>
        <v/>
      </c>
      <c r="W1810" s="109" t="str">
        <f>IF(编辑!AH1810="","",编辑!AH1810)</f>
        <v/>
      </c>
      <c r="X1810" s="109" t="str">
        <f>IF(编辑!AI1810="","",编辑!AI1810)</f>
        <v/>
      </c>
      <c r="Y1810" s="109" t="str">
        <f>IF(编辑!AJ1810="","",编辑!AJ1810)</f>
        <v/>
      </c>
      <c r="Z1810" s="109" t="str">
        <f>IF(编辑!AK1810="","",编辑!AK1810)</f>
        <v/>
      </c>
      <c r="AA1810" s="109" t="str">
        <f>IF(编辑!AM1810="","",编辑!AM1810)</f>
        <v/>
      </c>
      <c r="AB1810" s="109" t="str">
        <f>IF(编辑!AN1810="","",编辑!AN1810)</f>
        <v/>
      </c>
      <c r="AC1810" s="111" t="str">
        <f>IF(编辑!AO1810="","",编辑!AO1810)</f>
        <v/>
      </c>
    </row>
    <row r="1811" spans="1:29">
      <c r="A1811" s="109">
        <f>IF(编辑!A1811="","",编辑!A1811)</f>
        <v>131133</v>
      </c>
      <c r="B1811" s="109" t="str">
        <f>IF(编辑!B1811="","",编辑!B1811)</f>
        <v>攻城</v>
      </c>
      <c r="C1811" s="109">
        <f>IF(编辑!I1811="","",编辑!I1811)</f>
        <v>1800</v>
      </c>
      <c r="D1811" s="109">
        <f>IF(编辑!J1811="","",编辑!J1811)</f>
        <v>41</v>
      </c>
      <c r="E1811" s="109" t="str">
        <f>IF(编辑!K1811="","",编辑!K1811)</f>
        <v/>
      </c>
      <c r="F1811" s="109">
        <f>IF(编辑!L1811="","",编辑!L1811)</f>
        <v>102065</v>
      </c>
      <c r="G1811" s="109">
        <f>IF(编辑!N1811="","",编辑!N1811)</f>
        <v>1</v>
      </c>
      <c r="H1811" s="109">
        <f>IF(编辑!O1811="","",编辑!O1811)</f>
        <v>1</v>
      </c>
      <c r="I1811" s="109">
        <f>IF(编辑!P1811="","",编辑!P1811)</f>
        <v>2000</v>
      </c>
      <c r="J1811" s="109" t="str">
        <f>IF(编辑!Q1811="","",编辑!Q1811)</f>
        <v/>
      </c>
      <c r="K1811" s="109" t="str">
        <f>IF(编辑!S1811="","",编辑!S1811)</f>
        <v/>
      </c>
      <c r="L1811" s="109" t="str">
        <f>IF(编辑!T1811="","",编辑!T1811)</f>
        <v/>
      </c>
      <c r="M1811" s="109" t="str">
        <f>IF(编辑!U1811="","",编辑!U1811)</f>
        <v/>
      </c>
      <c r="N1811" s="109" t="str">
        <f>IF(编辑!V1811="","",编辑!V1811)</f>
        <v/>
      </c>
      <c r="O1811" s="109" t="str">
        <f>IF(编辑!X1811="","",编辑!X1811)</f>
        <v/>
      </c>
      <c r="P1811" s="109" t="str">
        <f>IF(编辑!Y1811="","",编辑!Y1811)</f>
        <v/>
      </c>
      <c r="Q1811" s="109" t="str">
        <f>IF(编辑!Z1811="","",编辑!Z1811)</f>
        <v/>
      </c>
      <c r="R1811" s="109" t="str">
        <f>IF(编辑!AA1811="","",编辑!AA1811)</f>
        <v/>
      </c>
      <c r="S1811" s="109" t="str">
        <f>IF(编辑!AC1811="","",编辑!AC1811)</f>
        <v/>
      </c>
      <c r="T1811" s="109" t="str">
        <f>IF(编辑!AD1811="","",编辑!AD1811)</f>
        <v/>
      </c>
      <c r="U1811" s="109" t="str">
        <f>IF(编辑!AE1811="","",编辑!AE1811)</f>
        <v/>
      </c>
      <c r="V1811" s="109" t="str">
        <f>IF(编辑!AF1811="","",编辑!AF1811)</f>
        <v/>
      </c>
      <c r="W1811" s="109" t="str">
        <f>IF(编辑!AH1811="","",编辑!AH1811)</f>
        <v/>
      </c>
      <c r="X1811" s="109" t="str">
        <f>IF(编辑!AI1811="","",编辑!AI1811)</f>
        <v/>
      </c>
      <c r="Y1811" s="109" t="str">
        <f>IF(编辑!AJ1811="","",编辑!AJ1811)</f>
        <v/>
      </c>
      <c r="Z1811" s="109" t="str">
        <f>IF(编辑!AK1811="","",编辑!AK1811)</f>
        <v/>
      </c>
      <c r="AA1811" s="109" t="str">
        <f>IF(编辑!AM1811="","",编辑!AM1811)</f>
        <v/>
      </c>
      <c r="AB1811" s="109" t="str">
        <f>IF(编辑!AN1811="","",编辑!AN1811)</f>
        <v/>
      </c>
      <c r="AC1811" s="111" t="str">
        <f>IF(编辑!AO1811="","",编辑!AO1811)</f>
        <v/>
      </c>
    </row>
    <row r="1812" spans="1:29">
      <c r="A1812" s="109">
        <f>IF(编辑!A1812="","",编辑!A1812)</f>
        <v>131134</v>
      </c>
      <c r="B1812" s="109" t="str">
        <f>IF(编辑!B1812="","",编辑!B1812)</f>
        <v>攻城</v>
      </c>
      <c r="C1812" s="109">
        <f>IF(编辑!I1812="","",编辑!I1812)</f>
        <v>1800</v>
      </c>
      <c r="D1812" s="109">
        <f>IF(编辑!J1812="","",编辑!J1812)</f>
        <v>41</v>
      </c>
      <c r="E1812" s="109" t="str">
        <f>IF(编辑!K1812="","",编辑!K1812)</f>
        <v/>
      </c>
      <c r="F1812" s="109">
        <f>IF(编辑!L1812="","",编辑!L1812)</f>
        <v>102065</v>
      </c>
      <c r="G1812" s="109">
        <f>IF(编辑!N1812="","",编辑!N1812)</f>
        <v>1</v>
      </c>
      <c r="H1812" s="109">
        <f>IF(编辑!O1812="","",编辑!O1812)</f>
        <v>1</v>
      </c>
      <c r="I1812" s="109">
        <f>IF(编辑!P1812="","",编辑!P1812)</f>
        <v>2000</v>
      </c>
      <c r="J1812" s="109" t="str">
        <f>IF(编辑!Q1812="","",编辑!Q1812)</f>
        <v/>
      </c>
      <c r="K1812" s="109" t="str">
        <f>IF(编辑!S1812="","",编辑!S1812)</f>
        <v/>
      </c>
      <c r="L1812" s="109" t="str">
        <f>IF(编辑!T1812="","",编辑!T1812)</f>
        <v/>
      </c>
      <c r="M1812" s="109" t="str">
        <f>IF(编辑!U1812="","",编辑!U1812)</f>
        <v/>
      </c>
      <c r="N1812" s="109" t="str">
        <f>IF(编辑!V1812="","",编辑!V1812)</f>
        <v/>
      </c>
      <c r="O1812" s="109" t="str">
        <f>IF(编辑!X1812="","",编辑!X1812)</f>
        <v/>
      </c>
      <c r="P1812" s="109" t="str">
        <f>IF(编辑!Y1812="","",编辑!Y1812)</f>
        <v/>
      </c>
      <c r="Q1812" s="109" t="str">
        <f>IF(编辑!Z1812="","",编辑!Z1812)</f>
        <v/>
      </c>
      <c r="R1812" s="109" t="str">
        <f>IF(编辑!AA1812="","",编辑!AA1812)</f>
        <v/>
      </c>
      <c r="S1812" s="109" t="str">
        <f>IF(编辑!AC1812="","",编辑!AC1812)</f>
        <v/>
      </c>
      <c r="T1812" s="109" t="str">
        <f>IF(编辑!AD1812="","",编辑!AD1812)</f>
        <v/>
      </c>
      <c r="U1812" s="109" t="str">
        <f>IF(编辑!AE1812="","",编辑!AE1812)</f>
        <v/>
      </c>
      <c r="V1812" s="109" t="str">
        <f>IF(编辑!AF1812="","",编辑!AF1812)</f>
        <v/>
      </c>
      <c r="W1812" s="109" t="str">
        <f>IF(编辑!AH1812="","",编辑!AH1812)</f>
        <v/>
      </c>
      <c r="X1812" s="109" t="str">
        <f>IF(编辑!AI1812="","",编辑!AI1812)</f>
        <v/>
      </c>
      <c r="Y1812" s="109" t="str">
        <f>IF(编辑!AJ1812="","",编辑!AJ1812)</f>
        <v/>
      </c>
      <c r="Z1812" s="109" t="str">
        <f>IF(编辑!AK1812="","",编辑!AK1812)</f>
        <v/>
      </c>
      <c r="AA1812" s="109" t="str">
        <f>IF(编辑!AM1812="","",编辑!AM1812)</f>
        <v/>
      </c>
      <c r="AB1812" s="109" t="str">
        <f>IF(编辑!AN1812="","",编辑!AN1812)</f>
        <v/>
      </c>
      <c r="AC1812" s="111" t="str">
        <f>IF(编辑!AO1812="","",编辑!AO1812)</f>
        <v/>
      </c>
    </row>
    <row r="1813" spans="1:29">
      <c r="A1813" s="109">
        <f>IF(编辑!A1813="","",编辑!A1813)</f>
        <v>131135</v>
      </c>
      <c r="B1813" s="109" t="str">
        <f>IF(编辑!B1813="","",编辑!B1813)</f>
        <v>攻城</v>
      </c>
      <c r="C1813" s="109">
        <f>IF(编辑!I1813="","",编辑!I1813)</f>
        <v>1800</v>
      </c>
      <c r="D1813" s="109">
        <f>IF(编辑!J1813="","",编辑!J1813)</f>
        <v>41</v>
      </c>
      <c r="E1813" s="109" t="str">
        <f>IF(编辑!K1813="","",编辑!K1813)</f>
        <v/>
      </c>
      <c r="F1813" s="109">
        <f>IF(编辑!L1813="","",编辑!L1813)</f>
        <v>102065</v>
      </c>
      <c r="G1813" s="109">
        <f>IF(编辑!N1813="","",编辑!N1813)</f>
        <v>1</v>
      </c>
      <c r="H1813" s="109">
        <f>IF(编辑!O1813="","",编辑!O1813)</f>
        <v>1</v>
      </c>
      <c r="I1813" s="109">
        <f>IF(编辑!P1813="","",编辑!P1813)</f>
        <v>2000</v>
      </c>
      <c r="J1813" s="109" t="str">
        <f>IF(编辑!Q1813="","",编辑!Q1813)</f>
        <v/>
      </c>
      <c r="K1813" s="109" t="str">
        <f>IF(编辑!S1813="","",编辑!S1813)</f>
        <v/>
      </c>
      <c r="L1813" s="109" t="str">
        <f>IF(编辑!T1813="","",编辑!T1813)</f>
        <v/>
      </c>
      <c r="M1813" s="109" t="str">
        <f>IF(编辑!U1813="","",编辑!U1813)</f>
        <v/>
      </c>
      <c r="N1813" s="109" t="str">
        <f>IF(编辑!V1813="","",编辑!V1813)</f>
        <v/>
      </c>
      <c r="O1813" s="109" t="str">
        <f>IF(编辑!X1813="","",编辑!X1813)</f>
        <v/>
      </c>
      <c r="P1813" s="109" t="str">
        <f>IF(编辑!Y1813="","",编辑!Y1813)</f>
        <v/>
      </c>
      <c r="Q1813" s="109" t="str">
        <f>IF(编辑!Z1813="","",编辑!Z1813)</f>
        <v/>
      </c>
      <c r="R1813" s="109" t="str">
        <f>IF(编辑!AA1813="","",编辑!AA1813)</f>
        <v/>
      </c>
      <c r="S1813" s="109" t="str">
        <f>IF(编辑!AC1813="","",编辑!AC1813)</f>
        <v/>
      </c>
      <c r="T1813" s="109" t="str">
        <f>IF(编辑!AD1813="","",编辑!AD1813)</f>
        <v/>
      </c>
      <c r="U1813" s="109" t="str">
        <f>IF(编辑!AE1813="","",编辑!AE1813)</f>
        <v/>
      </c>
      <c r="V1813" s="109" t="str">
        <f>IF(编辑!AF1813="","",编辑!AF1813)</f>
        <v/>
      </c>
      <c r="W1813" s="109" t="str">
        <f>IF(编辑!AH1813="","",编辑!AH1813)</f>
        <v/>
      </c>
      <c r="X1813" s="109" t="str">
        <f>IF(编辑!AI1813="","",编辑!AI1813)</f>
        <v/>
      </c>
      <c r="Y1813" s="109" t="str">
        <f>IF(编辑!AJ1813="","",编辑!AJ1813)</f>
        <v/>
      </c>
      <c r="Z1813" s="109" t="str">
        <f>IF(编辑!AK1813="","",编辑!AK1813)</f>
        <v/>
      </c>
      <c r="AA1813" s="109" t="str">
        <f>IF(编辑!AM1813="","",编辑!AM1813)</f>
        <v/>
      </c>
      <c r="AB1813" s="109" t="str">
        <f>IF(编辑!AN1813="","",编辑!AN1813)</f>
        <v/>
      </c>
      <c r="AC1813" s="111" t="str">
        <f>IF(编辑!AO1813="","",编辑!AO1813)</f>
        <v/>
      </c>
    </row>
    <row r="1814" spans="1:29">
      <c r="A1814" s="109">
        <f>IF(编辑!A1814="","",编辑!A1814)</f>
        <v>131136</v>
      </c>
      <c r="B1814" s="109" t="str">
        <f>IF(编辑!B1814="","",编辑!B1814)</f>
        <v>攻城</v>
      </c>
      <c r="C1814" s="109">
        <f>IF(编辑!I1814="","",编辑!I1814)</f>
        <v>1800</v>
      </c>
      <c r="D1814" s="109">
        <f>IF(编辑!J1814="","",编辑!J1814)</f>
        <v>41</v>
      </c>
      <c r="E1814" s="109" t="str">
        <f>IF(编辑!K1814="","",编辑!K1814)</f>
        <v/>
      </c>
      <c r="F1814" s="109">
        <f>IF(编辑!L1814="","",编辑!L1814)</f>
        <v>102065</v>
      </c>
      <c r="G1814" s="109">
        <f>IF(编辑!N1814="","",编辑!N1814)</f>
        <v>1</v>
      </c>
      <c r="H1814" s="109">
        <f>IF(编辑!O1814="","",编辑!O1814)</f>
        <v>1</v>
      </c>
      <c r="I1814" s="109">
        <f>IF(编辑!P1814="","",编辑!P1814)</f>
        <v>2000</v>
      </c>
      <c r="J1814" s="109" t="str">
        <f>IF(编辑!Q1814="","",编辑!Q1814)</f>
        <v/>
      </c>
      <c r="K1814" s="109" t="str">
        <f>IF(编辑!S1814="","",编辑!S1814)</f>
        <v/>
      </c>
      <c r="L1814" s="109" t="str">
        <f>IF(编辑!T1814="","",编辑!T1814)</f>
        <v/>
      </c>
      <c r="M1814" s="109" t="str">
        <f>IF(编辑!U1814="","",编辑!U1814)</f>
        <v/>
      </c>
      <c r="N1814" s="109" t="str">
        <f>IF(编辑!V1814="","",编辑!V1814)</f>
        <v/>
      </c>
      <c r="O1814" s="109" t="str">
        <f>IF(编辑!X1814="","",编辑!X1814)</f>
        <v/>
      </c>
      <c r="P1814" s="109" t="str">
        <f>IF(编辑!Y1814="","",编辑!Y1814)</f>
        <v/>
      </c>
      <c r="Q1814" s="109" t="str">
        <f>IF(编辑!Z1814="","",编辑!Z1814)</f>
        <v/>
      </c>
      <c r="R1814" s="109" t="str">
        <f>IF(编辑!AA1814="","",编辑!AA1814)</f>
        <v/>
      </c>
      <c r="S1814" s="109" t="str">
        <f>IF(编辑!AC1814="","",编辑!AC1814)</f>
        <v/>
      </c>
      <c r="T1814" s="109" t="str">
        <f>IF(编辑!AD1814="","",编辑!AD1814)</f>
        <v/>
      </c>
      <c r="U1814" s="109" t="str">
        <f>IF(编辑!AE1814="","",编辑!AE1814)</f>
        <v/>
      </c>
      <c r="V1814" s="109" t="str">
        <f>IF(编辑!AF1814="","",编辑!AF1814)</f>
        <v/>
      </c>
      <c r="W1814" s="109" t="str">
        <f>IF(编辑!AH1814="","",编辑!AH1814)</f>
        <v/>
      </c>
      <c r="X1814" s="109" t="str">
        <f>IF(编辑!AI1814="","",编辑!AI1814)</f>
        <v/>
      </c>
      <c r="Y1814" s="109" t="str">
        <f>IF(编辑!AJ1814="","",编辑!AJ1814)</f>
        <v/>
      </c>
      <c r="Z1814" s="109" t="str">
        <f>IF(编辑!AK1814="","",编辑!AK1814)</f>
        <v/>
      </c>
      <c r="AA1814" s="109" t="str">
        <f>IF(编辑!AM1814="","",编辑!AM1814)</f>
        <v/>
      </c>
      <c r="AB1814" s="109" t="str">
        <f>IF(编辑!AN1814="","",编辑!AN1814)</f>
        <v/>
      </c>
      <c r="AC1814" s="111" t="str">
        <f>IF(编辑!AO1814="","",编辑!AO1814)</f>
        <v/>
      </c>
    </row>
    <row r="1815" spans="1:29">
      <c r="A1815" s="109">
        <f>IF(编辑!A1815="","",编辑!A1815)</f>
        <v>131137</v>
      </c>
      <c r="B1815" s="109" t="str">
        <f>IF(编辑!B1815="","",编辑!B1815)</f>
        <v>攻城</v>
      </c>
      <c r="C1815" s="109">
        <f>IF(编辑!I1815="","",编辑!I1815)</f>
        <v>230</v>
      </c>
      <c r="D1815" s="109">
        <f>IF(编辑!J1815="","",编辑!J1815)</f>
        <v>20</v>
      </c>
      <c r="E1815" s="109" t="str">
        <f>IF(编辑!K1815="","",编辑!K1815)</f>
        <v/>
      </c>
      <c r="F1815" s="109">
        <f>IF(编辑!L1815="","",编辑!L1815)</f>
        <v>102065</v>
      </c>
      <c r="G1815" s="109">
        <f>IF(编辑!N1815="","",编辑!N1815)</f>
        <v>1</v>
      </c>
      <c r="H1815" s="109">
        <f>IF(编辑!O1815="","",编辑!O1815)</f>
        <v>1</v>
      </c>
      <c r="I1815" s="109">
        <f>IF(编辑!P1815="","",编辑!P1815)</f>
        <v>2000</v>
      </c>
      <c r="J1815" s="109" t="str">
        <f>IF(编辑!Q1815="","",编辑!Q1815)</f>
        <v/>
      </c>
      <c r="K1815" s="109" t="str">
        <f>IF(编辑!S1815="","",编辑!S1815)</f>
        <v/>
      </c>
      <c r="L1815" s="109" t="str">
        <f>IF(编辑!T1815="","",编辑!T1815)</f>
        <v/>
      </c>
      <c r="M1815" s="109" t="str">
        <f>IF(编辑!U1815="","",编辑!U1815)</f>
        <v/>
      </c>
      <c r="N1815" s="109" t="str">
        <f>IF(编辑!V1815="","",编辑!V1815)</f>
        <v/>
      </c>
      <c r="O1815" s="109" t="str">
        <f>IF(编辑!X1815="","",编辑!X1815)</f>
        <v/>
      </c>
      <c r="P1815" s="109" t="str">
        <f>IF(编辑!Y1815="","",编辑!Y1815)</f>
        <v/>
      </c>
      <c r="Q1815" s="109" t="str">
        <f>IF(编辑!Z1815="","",编辑!Z1815)</f>
        <v/>
      </c>
      <c r="R1815" s="109" t="str">
        <f>IF(编辑!AA1815="","",编辑!AA1815)</f>
        <v/>
      </c>
      <c r="S1815" s="109" t="str">
        <f>IF(编辑!AC1815="","",编辑!AC1815)</f>
        <v/>
      </c>
      <c r="T1815" s="109" t="str">
        <f>IF(编辑!AD1815="","",编辑!AD1815)</f>
        <v/>
      </c>
      <c r="U1815" s="109" t="str">
        <f>IF(编辑!AE1815="","",编辑!AE1815)</f>
        <v/>
      </c>
      <c r="V1815" s="109" t="str">
        <f>IF(编辑!AF1815="","",编辑!AF1815)</f>
        <v/>
      </c>
      <c r="W1815" s="109" t="str">
        <f>IF(编辑!AH1815="","",编辑!AH1815)</f>
        <v/>
      </c>
      <c r="X1815" s="109" t="str">
        <f>IF(编辑!AI1815="","",编辑!AI1815)</f>
        <v/>
      </c>
      <c r="Y1815" s="109" t="str">
        <f>IF(编辑!AJ1815="","",编辑!AJ1815)</f>
        <v/>
      </c>
      <c r="Z1815" s="109" t="str">
        <f>IF(编辑!AK1815="","",编辑!AK1815)</f>
        <v/>
      </c>
      <c r="AA1815" s="109" t="str">
        <f>IF(编辑!AM1815="","",编辑!AM1815)</f>
        <v/>
      </c>
      <c r="AB1815" s="109" t="str">
        <f>IF(编辑!AN1815="","",编辑!AN1815)</f>
        <v/>
      </c>
      <c r="AC1815" s="111" t="str">
        <f>IF(编辑!AO1815="","",编辑!AO1815)</f>
        <v/>
      </c>
    </row>
    <row r="1816" spans="1:29">
      <c r="A1816" s="109">
        <f>IF(编辑!A1816="","",编辑!A1816)</f>
        <v>131138</v>
      </c>
      <c r="B1816" s="109" t="str">
        <f>IF(编辑!B1816="","",编辑!B1816)</f>
        <v>攻城</v>
      </c>
      <c r="C1816" s="109">
        <f>IF(编辑!I1816="","",编辑!I1816)</f>
        <v>230</v>
      </c>
      <c r="D1816" s="109">
        <f>IF(编辑!J1816="","",编辑!J1816)</f>
        <v>20</v>
      </c>
      <c r="E1816" s="109" t="str">
        <f>IF(编辑!K1816="","",编辑!K1816)</f>
        <v/>
      </c>
      <c r="F1816" s="109">
        <f>IF(编辑!L1816="","",编辑!L1816)</f>
        <v>102065</v>
      </c>
      <c r="G1816" s="109">
        <f>IF(编辑!N1816="","",编辑!N1816)</f>
        <v>1</v>
      </c>
      <c r="H1816" s="109">
        <f>IF(编辑!O1816="","",编辑!O1816)</f>
        <v>1</v>
      </c>
      <c r="I1816" s="109">
        <f>IF(编辑!P1816="","",编辑!P1816)</f>
        <v>2000</v>
      </c>
      <c r="J1816" s="109" t="str">
        <f>IF(编辑!Q1816="","",编辑!Q1816)</f>
        <v/>
      </c>
      <c r="K1816" s="109" t="str">
        <f>IF(编辑!S1816="","",编辑!S1816)</f>
        <v/>
      </c>
      <c r="L1816" s="109" t="str">
        <f>IF(编辑!T1816="","",编辑!T1816)</f>
        <v/>
      </c>
      <c r="M1816" s="109" t="str">
        <f>IF(编辑!U1816="","",编辑!U1816)</f>
        <v/>
      </c>
      <c r="N1816" s="109" t="str">
        <f>IF(编辑!V1816="","",编辑!V1816)</f>
        <v/>
      </c>
      <c r="O1816" s="109" t="str">
        <f>IF(编辑!X1816="","",编辑!X1816)</f>
        <v/>
      </c>
      <c r="P1816" s="109" t="str">
        <f>IF(编辑!Y1816="","",编辑!Y1816)</f>
        <v/>
      </c>
      <c r="Q1816" s="109" t="str">
        <f>IF(编辑!Z1816="","",编辑!Z1816)</f>
        <v/>
      </c>
      <c r="R1816" s="109" t="str">
        <f>IF(编辑!AA1816="","",编辑!AA1816)</f>
        <v/>
      </c>
      <c r="S1816" s="109" t="str">
        <f>IF(编辑!AC1816="","",编辑!AC1816)</f>
        <v/>
      </c>
      <c r="T1816" s="109" t="str">
        <f>IF(编辑!AD1816="","",编辑!AD1816)</f>
        <v/>
      </c>
      <c r="U1816" s="109" t="str">
        <f>IF(编辑!AE1816="","",编辑!AE1816)</f>
        <v/>
      </c>
      <c r="V1816" s="109" t="str">
        <f>IF(编辑!AF1816="","",编辑!AF1816)</f>
        <v/>
      </c>
      <c r="W1816" s="109" t="str">
        <f>IF(编辑!AH1816="","",编辑!AH1816)</f>
        <v/>
      </c>
      <c r="X1816" s="109" t="str">
        <f>IF(编辑!AI1816="","",编辑!AI1816)</f>
        <v/>
      </c>
      <c r="Y1816" s="109" t="str">
        <f>IF(编辑!AJ1816="","",编辑!AJ1816)</f>
        <v/>
      </c>
      <c r="Z1816" s="109" t="str">
        <f>IF(编辑!AK1816="","",编辑!AK1816)</f>
        <v/>
      </c>
      <c r="AA1816" s="109" t="str">
        <f>IF(编辑!AM1816="","",编辑!AM1816)</f>
        <v/>
      </c>
      <c r="AB1816" s="109" t="str">
        <f>IF(编辑!AN1816="","",编辑!AN1816)</f>
        <v/>
      </c>
      <c r="AC1816" s="111" t="str">
        <f>IF(编辑!AO1816="","",编辑!AO1816)</f>
        <v/>
      </c>
    </row>
    <row r="1817" spans="1:29">
      <c r="A1817" s="109">
        <f>IF(编辑!A1817="","",编辑!A1817)</f>
        <v>131139</v>
      </c>
      <c r="B1817" s="109" t="str">
        <f>IF(编辑!B1817="","",编辑!B1817)</f>
        <v>攻城</v>
      </c>
      <c r="C1817" s="109">
        <f>IF(编辑!I1817="","",编辑!I1817)</f>
        <v>230</v>
      </c>
      <c r="D1817" s="109">
        <f>IF(编辑!J1817="","",编辑!J1817)</f>
        <v>20</v>
      </c>
      <c r="E1817" s="109" t="str">
        <f>IF(编辑!K1817="","",编辑!K1817)</f>
        <v/>
      </c>
      <c r="F1817" s="109">
        <f>IF(编辑!L1817="","",编辑!L1817)</f>
        <v>102065</v>
      </c>
      <c r="G1817" s="109">
        <f>IF(编辑!N1817="","",编辑!N1817)</f>
        <v>1</v>
      </c>
      <c r="H1817" s="109">
        <f>IF(编辑!O1817="","",编辑!O1817)</f>
        <v>1</v>
      </c>
      <c r="I1817" s="109">
        <f>IF(编辑!P1817="","",编辑!P1817)</f>
        <v>2000</v>
      </c>
      <c r="J1817" s="109" t="str">
        <f>IF(编辑!Q1817="","",编辑!Q1817)</f>
        <v/>
      </c>
      <c r="K1817" s="109" t="str">
        <f>IF(编辑!S1817="","",编辑!S1817)</f>
        <v/>
      </c>
      <c r="L1817" s="109" t="str">
        <f>IF(编辑!T1817="","",编辑!T1817)</f>
        <v/>
      </c>
      <c r="M1817" s="109" t="str">
        <f>IF(编辑!U1817="","",编辑!U1817)</f>
        <v/>
      </c>
      <c r="N1817" s="109" t="str">
        <f>IF(编辑!V1817="","",编辑!V1817)</f>
        <v/>
      </c>
      <c r="O1817" s="109" t="str">
        <f>IF(编辑!X1817="","",编辑!X1817)</f>
        <v/>
      </c>
      <c r="P1817" s="109" t="str">
        <f>IF(编辑!Y1817="","",编辑!Y1817)</f>
        <v/>
      </c>
      <c r="Q1817" s="109" t="str">
        <f>IF(编辑!Z1817="","",编辑!Z1817)</f>
        <v/>
      </c>
      <c r="R1817" s="109" t="str">
        <f>IF(编辑!AA1817="","",编辑!AA1817)</f>
        <v/>
      </c>
      <c r="S1817" s="109" t="str">
        <f>IF(编辑!AC1817="","",编辑!AC1817)</f>
        <v/>
      </c>
      <c r="T1817" s="109" t="str">
        <f>IF(编辑!AD1817="","",编辑!AD1817)</f>
        <v/>
      </c>
      <c r="U1817" s="109" t="str">
        <f>IF(编辑!AE1817="","",编辑!AE1817)</f>
        <v/>
      </c>
      <c r="V1817" s="109" t="str">
        <f>IF(编辑!AF1817="","",编辑!AF1817)</f>
        <v/>
      </c>
      <c r="W1817" s="109" t="str">
        <f>IF(编辑!AH1817="","",编辑!AH1817)</f>
        <v/>
      </c>
      <c r="X1817" s="109" t="str">
        <f>IF(编辑!AI1817="","",编辑!AI1817)</f>
        <v/>
      </c>
      <c r="Y1817" s="109" t="str">
        <f>IF(编辑!AJ1817="","",编辑!AJ1817)</f>
        <v/>
      </c>
      <c r="Z1817" s="109" t="str">
        <f>IF(编辑!AK1817="","",编辑!AK1817)</f>
        <v/>
      </c>
      <c r="AA1817" s="109" t="str">
        <f>IF(编辑!AM1817="","",编辑!AM1817)</f>
        <v/>
      </c>
      <c r="AB1817" s="109" t="str">
        <f>IF(编辑!AN1817="","",编辑!AN1817)</f>
        <v/>
      </c>
      <c r="AC1817" s="111" t="str">
        <f>IF(编辑!AO1817="","",编辑!AO1817)</f>
        <v/>
      </c>
    </row>
    <row r="1818" spans="1:29">
      <c r="A1818" s="109">
        <f>IF(编辑!A1818="","",编辑!A1818)</f>
        <v>131140</v>
      </c>
      <c r="B1818" s="109" t="str">
        <f>IF(编辑!B1818="","",编辑!B1818)</f>
        <v>攻城</v>
      </c>
      <c r="C1818" s="109">
        <f>IF(编辑!I1818="","",编辑!I1818)</f>
        <v>230</v>
      </c>
      <c r="D1818" s="109">
        <f>IF(编辑!J1818="","",编辑!J1818)</f>
        <v>20</v>
      </c>
      <c r="E1818" s="109" t="str">
        <f>IF(编辑!K1818="","",编辑!K1818)</f>
        <v/>
      </c>
      <c r="F1818" s="109">
        <f>IF(编辑!L1818="","",编辑!L1818)</f>
        <v>102065</v>
      </c>
      <c r="G1818" s="109">
        <f>IF(编辑!N1818="","",编辑!N1818)</f>
        <v>1</v>
      </c>
      <c r="H1818" s="109">
        <f>IF(编辑!O1818="","",编辑!O1818)</f>
        <v>1</v>
      </c>
      <c r="I1818" s="109">
        <f>IF(编辑!P1818="","",编辑!P1818)</f>
        <v>2000</v>
      </c>
      <c r="J1818" s="109" t="str">
        <f>IF(编辑!Q1818="","",编辑!Q1818)</f>
        <v/>
      </c>
      <c r="K1818" s="109" t="str">
        <f>IF(编辑!S1818="","",编辑!S1818)</f>
        <v/>
      </c>
      <c r="L1818" s="109" t="str">
        <f>IF(编辑!T1818="","",编辑!T1818)</f>
        <v/>
      </c>
      <c r="M1818" s="109" t="str">
        <f>IF(编辑!U1818="","",编辑!U1818)</f>
        <v/>
      </c>
      <c r="N1818" s="109" t="str">
        <f>IF(编辑!V1818="","",编辑!V1818)</f>
        <v/>
      </c>
      <c r="O1818" s="109" t="str">
        <f>IF(编辑!X1818="","",编辑!X1818)</f>
        <v/>
      </c>
      <c r="P1818" s="109" t="str">
        <f>IF(编辑!Y1818="","",编辑!Y1818)</f>
        <v/>
      </c>
      <c r="Q1818" s="109" t="str">
        <f>IF(编辑!Z1818="","",编辑!Z1818)</f>
        <v/>
      </c>
      <c r="R1818" s="109" t="str">
        <f>IF(编辑!AA1818="","",编辑!AA1818)</f>
        <v/>
      </c>
      <c r="S1818" s="109" t="str">
        <f>IF(编辑!AC1818="","",编辑!AC1818)</f>
        <v/>
      </c>
      <c r="T1818" s="109" t="str">
        <f>IF(编辑!AD1818="","",编辑!AD1818)</f>
        <v/>
      </c>
      <c r="U1818" s="109" t="str">
        <f>IF(编辑!AE1818="","",编辑!AE1818)</f>
        <v/>
      </c>
      <c r="V1818" s="109" t="str">
        <f>IF(编辑!AF1818="","",编辑!AF1818)</f>
        <v/>
      </c>
      <c r="W1818" s="109" t="str">
        <f>IF(编辑!AH1818="","",编辑!AH1818)</f>
        <v/>
      </c>
      <c r="X1818" s="109" t="str">
        <f>IF(编辑!AI1818="","",编辑!AI1818)</f>
        <v/>
      </c>
      <c r="Y1818" s="109" t="str">
        <f>IF(编辑!AJ1818="","",编辑!AJ1818)</f>
        <v/>
      </c>
      <c r="Z1818" s="109" t="str">
        <f>IF(编辑!AK1818="","",编辑!AK1818)</f>
        <v/>
      </c>
      <c r="AA1818" s="109" t="str">
        <f>IF(编辑!AM1818="","",编辑!AM1818)</f>
        <v/>
      </c>
      <c r="AB1818" s="109" t="str">
        <f>IF(编辑!AN1818="","",编辑!AN1818)</f>
        <v/>
      </c>
      <c r="AC1818" s="111" t="str">
        <f>IF(编辑!AO1818="","",编辑!AO1818)</f>
        <v/>
      </c>
    </row>
    <row r="1819" spans="1:29">
      <c r="A1819" s="109">
        <f>IF(编辑!A1819="","",编辑!A1819)</f>
        <v>131141</v>
      </c>
      <c r="B1819" s="109" t="str">
        <f>IF(编辑!B1819="","",编辑!B1819)</f>
        <v>攻城</v>
      </c>
      <c r="C1819" s="109">
        <f>IF(编辑!I1819="","",编辑!I1819)</f>
        <v>230</v>
      </c>
      <c r="D1819" s="109">
        <f>IF(编辑!J1819="","",编辑!J1819)</f>
        <v>20</v>
      </c>
      <c r="E1819" s="109" t="str">
        <f>IF(编辑!K1819="","",编辑!K1819)</f>
        <v/>
      </c>
      <c r="F1819" s="109">
        <f>IF(编辑!L1819="","",编辑!L1819)</f>
        <v>102065</v>
      </c>
      <c r="G1819" s="109">
        <f>IF(编辑!N1819="","",编辑!N1819)</f>
        <v>1</v>
      </c>
      <c r="H1819" s="109">
        <f>IF(编辑!O1819="","",编辑!O1819)</f>
        <v>1</v>
      </c>
      <c r="I1819" s="109">
        <f>IF(编辑!P1819="","",编辑!P1819)</f>
        <v>2000</v>
      </c>
      <c r="J1819" s="109" t="str">
        <f>IF(编辑!Q1819="","",编辑!Q1819)</f>
        <v/>
      </c>
      <c r="K1819" s="109" t="str">
        <f>IF(编辑!S1819="","",编辑!S1819)</f>
        <v/>
      </c>
      <c r="L1819" s="109" t="str">
        <f>IF(编辑!T1819="","",编辑!T1819)</f>
        <v/>
      </c>
      <c r="M1819" s="109" t="str">
        <f>IF(编辑!U1819="","",编辑!U1819)</f>
        <v/>
      </c>
      <c r="N1819" s="109" t="str">
        <f>IF(编辑!V1819="","",编辑!V1819)</f>
        <v/>
      </c>
      <c r="O1819" s="109" t="str">
        <f>IF(编辑!X1819="","",编辑!X1819)</f>
        <v/>
      </c>
      <c r="P1819" s="109" t="str">
        <f>IF(编辑!Y1819="","",编辑!Y1819)</f>
        <v/>
      </c>
      <c r="Q1819" s="109" t="str">
        <f>IF(编辑!Z1819="","",编辑!Z1819)</f>
        <v/>
      </c>
      <c r="R1819" s="109" t="str">
        <f>IF(编辑!AA1819="","",编辑!AA1819)</f>
        <v/>
      </c>
      <c r="S1819" s="109" t="str">
        <f>IF(编辑!AC1819="","",编辑!AC1819)</f>
        <v/>
      </c>
      <c r="T1819" s="109" t="str">
        <f>IF(编辑!AD1819="","",编辑!AD1819)</f>
        <v/>
      </c>
      <c r="U1819" s="109" t="str">
        <f>IF(编辑!AE1819="","",编辑!AE1819)</f>
        <v/>
      </c>
      <c r="V1819" s="109" t="str">
        <f>IF(编辑!AF1819="","",编辑!AF1819)</f>
        <v/>
      </c>
      <c r="W1819" s="109" t="str">
        <f>IF(编辑!AH1819="","",编辑!AH1819)</f>
        <v/>
      </c>
      <c r="X1819" s="109" t="str">
        <f>IF(编辑!AI1819="","",编辑!AI1819)</f>
        <v/>
      </c>
      <c r="Y1819" s="109" t="str">
        <f>IF(编辑!AJ1819="","",编辑!AJ1819)</f>
        <v/>
      </c>
      <c r="Z1819" s="109" t="str">
        <f>IF(编辑!AK1819="","",编辑!AK1819)</f>
        <v/>
      </c>
      <c r="AA1819" s="109" t="str">
        <f>IF(编辑!AM1819="","",编辑!AM1819)</f>
        <v/>
      </c>
      <c r="AB1819" s="109" t="str">
        <f>IF(编辑!AN1819="","",编辑!AN1819)</f>
        <v/>
      </c>
      <c r="AC1819" s="111" t="str">
        <f>IF(编辑!AO1819="","",编辑!AO1819)</f>
        <v/>
      </c>
    </row>
    <row r="1820" spans="1:29">
      <c r="A1820" s="109">
        <f>IF(编辑!A1820="","",编辑!A1820)</f>
        <v>131142</v>
      </c>
      <c r="B1820" s="109" t="str">
        <f>IF(编辑!B1820="","",编辑!B1820)</f>
        <v>攻城</v>
      </c>
      <c r="C1820" s="109">
        <f>IF(编辑!I1820="","",编辑!I1820)</f>
        <v>230</v>
      </c>
      <c r="D1820" s="109">
        <f>IF(编辑!J1820="","",编辑!J1820)</f>
        <v>20</v>
      </c>
      <c r="E1820" s="109" t="str">
        <f>IF(编辑!K1820="","",编辑!K1820)</f>
        <v/>
      </c>
      <c r="F1820" s="109">
        <f>IF(编辑!L1820="","",编辑!L1820)</f>
        <v>102065</v>
      </c>
      <c r="G1820" s="109">
        <f>IF(编辑!N1820="","",编辑!N1820)</f>
        <v>1</v>
      </c>
      <c r="H1820" s="109">
        <f>IF(编辑!O1820="","",编辑!O1820)</f>
        <v>1</v>
      </c>
      <c r="I1820" s="109">
        <f>IF(编辑!P1820="","",编辑!P1820)</f>
        <v>2000</v>
      </c>
      <c r="J1820" s="109" t="str">
        <f>IF(编辑!Q1820="","",编辑!Q1820)</f>
        <v/>
      </c>
      <c r="K1820" s="109" t="str">
        <f>IF(编辑!S1820="","",编辑!S1820)</f>
        <v/>
      </c>
      <c r="L1820" s="109" t="str">
        <f>IF(编辑!T1820="","",编辑!T1820)</f>
        <v/>
      </c>
      <c r="M1820" s="109" t="str">
        <f>IF(编辑!U1820="","",编辑!U1820)</f>
        <v/>
      </c>
      <c r="N1820" s="109" t="str">
        <f>IF(编辑!V1820="","",编辑!V1820)</f>
        <v/>
      </c>
      <c r="O1820" s="109" t="str">
        <f>IF(编辑!X1820="","",编辑!X1820)</f>
        <v/>
      </c>
      <c r="P1820" s="109" t="str">
        <f>IF(编辑!Y1820="","",编辑!Y1820)</f>
        <v/>
      </c>
      <c r="Q1820" s="109" t="str">
        <f>IF(编辑!Z1820="","",编辑!Z1820)</f>
        <v/>
      </c>
      <c r="R1820" s="109" t="str">
        <f>IF(编辑!AA1820="","",编辑!AA1820)</f>
        <v/>
      </c>
      <c r="S1820" s="109" t="str">
        <f>IF(编辑!AC1820="","",编辑!AC1820)</f>
        <v/>
      </c>
      <c r="T1820" s="109" t="str">
        <f>IF(编辑!AD1820="","",编辑!AD1820)</f>
        <v/>
      </c>
      <c r="U1820" s="109" t="str">
        <f>IF(编辑!AE1820="","",编辑!AE1820)</f>
        <v/>
      </c>
      <c r="V1820" s="109" t="str">
        <f>IF(编辑!AF1820="","",编辑!AF1820)</f>
        <v/>
      </c>
      <c r="W1820" s="109" t="str">
        <f>IF(编辑!AH1820="","",编辑!AH1820)</f>
        <v/>
      </c>
      <c r="X1820" s="109" t="str">
        <f>IF(编辑!AI1820="","",编辑!AI1820)</f>
        <v/>
      </c>
      <c r="Y1820" s="109" t="str">
        <f>IF(编辑!AJ1820="","",编辑!AJ1820)</f>
        <v/>
      </c>
      <c r="Z1820" s="109" t="str">
        <f>IF(编辑!AK1820="","",编辑!AK1820)</f>
        <v/>
      </c>
      <c r="AA1820" s="109" t="str">
        <f>IF(编辑!AM1820="","",编辑!AM1820)</f>
        <v/>
      </c>
      <c r="AB1820" s="109" t="str">
        <f>IF(编辑!AN1820="","",编辑!AN1820)</f>
        <v/>
      </c>
      <c r="AC1820" s="111" t="str">
        <f>IF(编辑!AO1820="","",编辑!AO1820)</f>
        <v/>
      </c>
    </row>
    <row r="1821" spans="1:29">
      <c r="A1821" s="109">
        <f>IF(编辑!A1821="","",编辑!A1821)</f>
        <v>131143</v>
      </c>
      <c r="B1821" s="109" t="str">
        <f>IF(编辑!B1821="","",编辑!B1821)</f>
        <v>攻城</v>
      </c>
      <c r="C1821" s="109">
        <f>IF(编辑!I1821="","",编辑!I1821)</f>
        <v>230</v>
      </c>
      <c r="D1821" s="109">
        <f>IF(编辑!J1821="","",编辑!J1821)</f>
        <v>20</v>
      </c>
      <c r="E1821" s="109" t="str">
        <f>IF(编辑!K1821="","",编辑!K1821)</f>
        <v/>
      </c>
      <c r="F1821" s="109">
        <f>IF(编辑!L1821="","",编辑!L1821)</f>
        <v>102065</v>
      </c>
      <c r="G1821" s="109">
        <f>IF(编辑!N1821="","",编辑!N1821)</f>
        <v>1</v>
      </c>
      <c r="H1821" s="109">
        <f>IF(编辑!O1821="","",编辑!O1821)</f>
        <v>1</v>
      </c>
      <c r="I1821" s="109">
        <f>IF(编辑!P1821="","",编辑!P1821)</f>
        <v>2000</v>
      </c>
      <c r="J1821" s="109" t="str">
        <f>IF(编辑!Q1821="","",编辑!Q1821)</f>
        <v/>
      </c>
      <c r="K1821" s="109" t="str">
        <f>IF(编辑!S1821="","",编辑!S1821)</f>
        <v/>
      </c>
      <c r="L1821" s="109" t="str">
        <f>IF(编辑!T1821="","",编辑!T1821)</f>
        <v/>
      </c>
      <c r="M1821" s="109" t="str">
        <f>IF(编辑!U1821="","",编辑!U1821)</f>
        <v/>
      </c>
      <c r="N1821" s="109" t="str">
        <f>IF(编辑!V1821="","",编辑!V1821)</f>
        <v/>
      </c>
      <c r="O1821" s="109" t="str">
        <f>IF(编辑!X1821="","",编辑!X1821)</f>
        <v/>
      </c>
      <c r="P1821" s="109" t="str">
        <f>IF(编辑!Y1821="","",编辑!Y1821)</f>
        <v/>
      </c>
      <c r="Q1821" s="109" t="str">
        <f>IF(编辑!Z1821="","",编辑!Z1821)</f>
        <v/>
      </c>
      <c r="R1821" s="109" t="str">
        <f>IF(编辑!AA1821="","",编辑!AA1821)</f>
        <v/>
      </c>
      <c r="S1821" s="109" t="str">
        <f>IF(编辑!AC1821="","",编辑!AC1821)</f>
        <v/>
      </c>
      <c r="T1821" s="109" t="str">
        <f>IF(编辑!AD1821="","",编辑!AD1821)</f>
        <v/>
      </c>
      <c r="U1821" s="109" t="str">
        <f>IF(编辑!AE1821="","",编辑!AE1821)</f>
        <v/>
      </c>
      <c r="V1821" s="109" t="str">
        <f>IF(编辑!AF1821="","",编辑!AF1821)</f>
        <v/>
      </c>
      <c r="W1821" s="109" t="str">
        <f>IF(编辑!AH1821="","",编辑!AH1821)</f>
        <v/>
      </c>
      <c r="X1821" s="109" t="str">
        <f>IF(编辑!AI1821="","",编辑!AI1821)</f>
        <v/>
      </c>
      <c r="Y1821" s="109" t="str">
        <f>IF(编辑!AJ1821="","",编辑!AJ1821)</f>
        <v/>
      </c>
      <c r="Z1821" s="109" t="str">
        <f>IF(编辑!AK1821="","",编辑!AK1821)</f>
        <v/>
      </c>
      <c r="AA1821" s="109" t="str">
        <f>IF(编辑!AM1821="","",编辑!AM1821)</f>
        <v/>
      </c>
      <c r="AB1821" s="109" t="str">
        <f>IF(编辑!AN1821="","",编辑!AN1821)</f>
        <v/>
      </c>
      <c r="AC1821" s="111" t="str">
        <f>IF(编辑!AO1821="","",编辑!AO1821)</f>
        <v/>
      </c>
    </row>
    <row r="1822" spans="1:29">
      <c r="A1822" s="109">
        <f>IF(编辑!A1822="","",编辑!A1822)</f>
        <v>131144</v>
      </c>
      <c r="B1822" s="109" t="str">
        <f>IF(编辑!B1822="","",编辑!B1822)</f>
        <v>攻城</v>
      </c>
      <c r="C1822" s="109">
        <f>IF(编辑!I1822="","",编辑!I1822)</f>
        <v>230</v>
      </c>
      <c r="D1822" s="109">
        <f>IF(编辑!J1822="","",编辑!J1822)</f>
        <v>20</v>
      </c>
      <c r="E1822" s="109" t="str">
        <f>IF(编辑!K1822="","",编辑!K1822)</f>
        <v/>
      </c>
      <c r="F1822" s="109">
        <f>IF(编辑!L1822="","",编辑!L1822)</f>
        <v>102065</v>
      </c>
      <c r="G1822" s="109">
        <f>IF(编辑!N1822="","",编辑!N1822)</f>
        <v>1</v>
      </c>
      <c r="H1822" s="109">
        <f>IF(编辑!O1822="","",编辑!O1822)</f>
        <v>1</v>
      </c>
      <c r="I1822" s="109">
        <f>IF(编辑!P1822="","",编辑!P1822)</f>
        <v>2000</v>
      </c>
      <c r="J1822" s="109" t="str">
        <f>IF(编辑!Q1822="","",编辑!Q1822)</f>
        <v/>
      </c>
      <c r="K1822" s="109" t="str">
        <f>IF(编辑!S1822="","",编辑!S1822)</f>
        <v/>
      </c>
      <c r="L1822" s="109" t="str">
        <f>IF(编辑!T1822="","",编辑!T1822)</f>
        <v/>
      </c>
      <c r="M1822" s="109" t="str">
        <f>IF(编辑!U1822="","",编辑!U1822)</f>
        <v/>
      </c>
      <c r="N1822" s="109" t="str">
        <f>IF(编辑!V1822="","",编辑!V1822)</f>
        <v/>
      </c>
      <c r="O1822" s="109" t="str">
        <f>IF(编辑!X1822="","",编辑!X1822)</f>
        <v/>
      </c>
      <c r="P1822" s="109" t="str">
        <f>IF(编辑!Y1822="","",编辑!Y1822)</f>
        <v/>
      </c>
      <c r="Q1822" s="109" t="str">
        <f>IF(编辑!Z1822="","",编辑!Z1822)</f>
        <v/>
      </c>
      <c r="R1822" s="109" t="str">
        <f>IF(编辑!AA1822="","",编辑!AA1822)</f>
        <v/>
      </c>
      <c r="S1822" s="109" t="str">
        <f>IF(编辑!AC1822="","",编辑!AC1822)</f>
        <v/>
      </c>
      <c r="T1822" s="109" t="str">
        <f>IF(编辑!AD1822="","",编辑!AD1822)</f>
        <v/>
      </c>
      <c r="U1822" s="109" t="str">
        <f>IF(编辑!AE1822="","",编辑!AE1822)</f>
        <v/>
      </c>
      <c r="V1822" s="109" t="str">
        <f>IF(编辑!AF1822="","",编辑!AF1822)</f>
        <v/>
      </c>
      <c r="W1822" s="109" t="str">
        <f>IF(编辑!AH1822="","",编辑!AH1822)</f>
        <v/>
      </c>
      <c r="X1822" s="109" t="str">
        <f>IF(编辑!AI1822="","",编辑!AI1822)</f>
        <v/>
      </c>
      <c r="Y1822" s="109" t="str">
        <f>IF(编辑!AJ1822="","",编辑!AJ1822)</f>
        <v/>
      </c>
      <c r="Z1822" s="109" t="str">
        <f>IF(编辑!AK1822="","",编辑!AK1822)</f>
        <v/>
      </c>
      <c r="AA1822" s="109" t="str">
        <f>IF(编辑!AM1822="","",编辑!AM1822)</f>
        <v/>
      </c>
      <c r="AB1822" s="109" t="str">
        <f>IF(编辑!AN1822="","",编辑!AN1822)</f>
        <v/>
      </c>
      <c r="AC1822" s="111" t="str">
        <f>IF(编辑!AO1822="","",编辑!AO1822)</f>
        <v/>
      </c>
    </row>
    <row r="1823" spans="1:29">
      <c r="A1823" s="109">
        <f>IF(编辑!A1823="","",编辑!A1823)</f>
        <v>131145</v>
      </c>
      <c r="B1823" s="109" t="str">
        <f>IF(编辑!B1823="","",编辑!B1823)</f>
        <v>攻城</v>
      </c>
      <c r="C1823" s="109">
        <f>IF(编辑!I1823="","",编辑!I1823)</f>
        <v>230</v>
      </c>
      <c r="D1823" s="109">
        <f>IF(编辑!J1823="","",编辑!J1823)</f>
        <v>20</v>
      </c>
      <c r="E1823" s="109" t="str">
        <f>IF(编辑!K1823="","",编辑!K1823)</f>
        <v/>
      </c>
      <c r="F1823" s="109">
        <f>IF(编辑!L1823="","",编辑!L1823)</f>
        <v>102065</v>
      </c>
      <c r="G1823" s="109">
        <f>IF(编辑!N1823="","",编辑!N1823)</f>
        <v>1</v>
      </c>
      <c r="H1823" s="109">
        <f>IF(编辑!O1823="","",编辑!O1823)</f>
        <v>1</v>
      </c>
      <c r="I1823" s="109">
        <f>IF(编辑!P1823="","",编辑!P1823)</f>
        <v>2000</v>
      </c>
      <c r="J1823" s="109" t="str">
        <f>IF(编辑!Q1823="","",编辑!Q1823)</f>
        <v/>
      </c>
      <c r="K1823" s="109" t="str">
        <f>IF(编辑!S1823="","",编辑!S1823)</f>
        <v/>
      </c>
      <c r="L1823" s="109" t="str">
        <f>IF(编辑!T1823="","",编辑!T1823)</f>
        <v/>
      </c>
      <c r="M1823" s="109" t="str">
        <f>IF(编辑!U1823="","",编辑!U1823)</f>
        <v/>
      </c>
      <c r="N1823" s="109" t="str">
        <f>IF(编辑!V1823="","",编辑!V1823)</f>
        <v/>
      </c>
      <c r="O1823" s="109" t="str">
        <f>IF(编辑!X1823="","",编辑!X1823)</f>
        <v/>
      </c>
      <c r="P1823" s="109" t="str">
        <f>IF(编辑!Y1823="","",编辑!Y1823)</f>
        <v/>
      </c>
      <c r="Q1823" s="109" t="str">
        <f>IF(编辑!Z1823="","",编辑!Z1823)</f>
        <v/>
      </c>
      <c r="R1823" s="109" t="str">
        <f>IF(编辑!AA1823="","",编辑!AA1823)</f>
        <v/>
      </c>
      <c r="S1823" s="109" t="str">
        <f>IF(编辑!AC1823="","",编辑!AC1823)</f>
        <v/>
      </c>
      <c r="T1823" s="109" t="str">
        <f>IF(编辑!AD1823="","",编辑!AD1823)</f>
        <v/>
      </c>
      <c r="U1823" s="109" t="str">
        <f>IF(编辑!AE1823="","",编辑!AE1823)</f>
        <v/>
      </c>
      <c r="V1823" s="109" t="str">
        <f>IF(编辑!AF1823="","",编辑!AF1823)</f>
        <v/>
      </c>
      <c r="W1823" s="109" t="str">
        <f>IF(编辑!AH1823="","",编辑!AH1823)</f>
        <v/>
      </c>
      <c r="X1823" s="109" t="str">
        <f>IF(编辑!AI1823="","",编辑!AI1823)</f>
        <v/>
      </c>
      <c r="Y1823" s="109" t="str">
        <f>IF(编辑!AJ1823="","",编辑!AJ1823)</f>
        <v/>
      </c>
      <c r="Z1823" s="109" t="str">
        <f>IF(编辑!AK1823="","",编辑!AK1823)</f>
        <v/>
      </c>
      <c r="AA1823" s="109" t="str">
        <f>IF(编辑!AM1823="","",编辑!AM1823)</f>
        <v/>
      </c>
      <c r="AB1823" s="109" t="str">
        <f>IF(编辑!AN1823="","",编辑!AN1823)</f>
        <v/>
      </c>
      <c r="AC1823" s="111" t="str">
        <f>IF(编辑!AO1823="","",编辑!AO1823)</f>
        <v/>
      </c>
    </row>
    <row r="1824" spans="1:29">
      <c r="A1824" s="109">
        <f>IF(编辑!A1824="","",编辑!A1824)</f>
        <v>131146</v>
      </c>
      <c r="B1824" s="109" t="str">
        <f>IF(编辑!B1824="","",编辑!B1824)</f>
        <v>攻城</v>
      </c>
      <c r="C1824" s="109">
        <f>IF(编辑!I1824="","",编辑!I1824)</f>
        <v>230</v>
      </c>
      <c r="D1824" s="109">
        <f>IF(编辑!J1824="","",编辑!J1824)</f>
        <v>20</v>
      </c>
      <c r="E1824" s="109" t="str">
        <f>IF(编辑!K1824="","",编辑!K1824)</f>
        <v/>
      </c>
      <c r="F1824" s="109">
        <f>IF(编辑!L1824="","",编辑!L1824)</f>
        <v>102065</v>
      </c>
      <c r="G1824" s="109">
        <f>IF(编辑!N1824="","",编辑!N1824)</f>
        <v>1</v>
      </c>
      <c r="H1824" s="109">
        <f>IF(编辑!O1824="","",编辑!O1824)</f>
        <v>1</v>
      </c>
      <c r="I1824" s="109">
        <f>IF(编辑!P1824="","",编辑!P1824)</f>
        <v>2000</v>
      </c>
      <c r="J1824" s="109" t="str">
        <f>IF(编辑!Q1824="","",编辑!Q1824)</f>
        <v/>
      </c>
      <c r="K1824" s="109" t="str">
        <f>IF(编辑!S1824="","",编辑!S1824)</f>
        <v/>
      </c>
      <c r="L1824" s="109" t="str">
        <f>IF(编辑!T1824="","",编辑!T1824)</f>
        <v/>
      </c>
      <c r="M1824" s="109" t="str">
        <f>IF(编辑!U1824="","",编辑!U1824)</f>
        <v/>
      </c>
      <c r="N1824" s="109" t="str">
        <f>IF(编辑!V1824="","",编辑!V1824)</f>
        <v/>
      </c>
      <c r="O1824" s="109" t="str">
        <f>IF(编辑!X1824="","",编辑!X1824)</f>
        <v/>
      </c>
      <c r="P1824" s="109" t="str">
        <f>IF(编辑!Y1824="","",编辑!Y1824)</f>
        <v/>
      </c>
      <c r="Q1824" s="109" t="str">
        <f>IF(编辑!Z1824="","",编辑!Z1824)</f>
        <v/>
      </c>
      <c r="R1824" s="109" t="str">
        <f>IF(编辑!AA1824="","",编辑!AA1824)</f>
        <v/>
      </c>
      <c r="S1824" s="109" t="str">
        <f>IF(编辑!AC1824="","",编辑!AC1824)</f>
        <v/>
      </c>
      <c r="T1824" s="109" t="str">
        <f>IF(编辑!AD1824="","",编辑!AD1824)</f>
        <v/>
      </c>
      <c r="U1824" s="109" t="str">
        <f>IF(编辑!AE1824="","",编辑!AE1824)</f>
        <v/>
      </c>
      <c r="V1824" s="109" t="str">
        <f>IF(编辑!AF1824="","",编辑!AF1824)</f>
        <v/>
      </c>
      <c r="W1824" s="109" t="str">
        <f>IF(编辑!AH1824="","",编辑!AH1824)</f>
        <v/>
      </c>
      <c r="X1824" s="109" t="str">
        <f>IF(编辑!AI1824="","",编辑!AI1824)</f>
        <v/>
      </c>
      <c r="Y1824" s="109" t="str">
        <f>IF(编辑!AJ1824="","",编辑!AJ1824)</f>
        <v/>
      </c>
      <c r="Z1824" s="109" t="str">
        <f>IF(编辑!AK1824="","",编辑!AK1824)</f>
        <v/>
      </c>
      <c r="AA1824" s="109" t="str">
        <f>IF(编辑!AM1824="","",编辑!AM1824)</f>
        <v/>
      </c>
      <c r="AB1824" s="109" t="str">
        <f>IF(编辑!AN1824="","",编辑!AN1824)</f>
        <v/>
      </c>
      <c r="AC1824" s="111" t="str">
        <f>IF(编辑!AO1824="","",编辑!AO1824)</f>
        <v/>
      </c>
    </row>
    <row r="1825" spans="1:29">
      <c r="A1825" s="109">
        <f>IF(编辑!A1825="","",编辑!A1825)</f>
        <v>131147</v>
      </c>
      <c r="B1825" s="109" t="str">
        <f>IF(编辑!B1825="","",编辑!B1825)</f>
        <v>攻城</v>
      </c>
      <c r="C1825" s="109">
        <f>IF(编辑!I1825="","",编辑!I1825)</f>
        <v>340</v>
      </c>
      <c r="D1825" s="109">
        <f>IF(编辑!J1825="","",编辑!J1825)</f>
        <v>20</v>
      </c>
      <c r="E1825" s="109" t="str">
        <f>IF(编辑!K1825="","",编辑!K1825)</f>
        <v/>
      </c>
      <c r="F1825" s="109">
        <f>IF(编辑!L1825="","",编辑!L1825)</f>
        <v>102065</v>
      </c>
      <c r="G1825" s="109">
        <f>IF(编辑!N1825="","",编辑!N1825)</f>
        <v>1</v>
      </c>
      <c r="H1825" s="109">
        <f>IF(编辑!O1825="","",编辑!O1825)</f>
        <v>1</v>
      </c>
      <c r="I1825" s="109">
        <f>IF(编辑!P1825="","",编辑!P1825)</f>
        <v>2000</v>
      </c>
      <c r="J1825" s="109" t="str">
        <f>IF(编辑!Q1825="","",编辑!Q1825)</f>
        <v/>
      </c>
      <c r="K1825" s="109" t="str">
        <f>IF(编辑!S1825="","",编辑!S1825)</f>
        <v/>
      </c>
      <c r="L1825" s="109" t="str">
        <f>IF(编辑!T1825="","",编辑!T1825)</f>
        <v/>
      </c>
      <c r="M1825" s="109" t="str">
        <f>IF(编辑!U1825="","",编辑!U1825)</f>
        <v/>
      </c>
      <c r="N1825" s="109" t="str">
        <f>IF(编辑!V1825="","",编辑!V1825)</f>
        <v/>
      </c>
      <c r="O1825" s="109" t="str">
        <f>IF(编辑!X1825="","",编辑!X1825)</f>
        <v/>
      </c>
      <c r="P1825" s="109" t="str">
        <f>IF(编辑!Y1825="","",编辑!Y1825)</f>
        <v/>
      </c>
      <c r="Q1825" s="109" t="str">
        <f>IF(编辑!Z1825="","",编辑!Z1825)</f>
        <v/>
      </c>
      <c r="R1825" s="109" t="str">
        <f>IF(编辑!AA1825="","",编辑!AA1825)</f>
        <v/>
      </c>
      <c r="S1825" s="109" t="str">
        <f>IF(编辑!AC1825="","",编辑!AC1825)</f>
        <v/>
      </c>
      <c r="T1825" s="109" t="str">
        <f>IF(编辑!AD1825="","",编辑!AD1825)</f>
        <v/>
      </c>
      <c r="U1825" s="109" t="str">
        <f>IF(编辑!AE1825="","",编辑!AE1825)</f>
        <v/>
      </c>
      <c r="V1825" s="109" t="str">
        <f>IF(编辑!AF1825="","",编辑!AF1825)</f>
        <v/>
      </c>
      <c r="W1825" s="109" t="str">
        <f>IF(编辑!AH1825="","",编辑!AH1825)</f>
        <v/>
      </c>
      <c r="X1825" s="109" t="str">
        <f>IF(编辑!AI1825="","",编辑!AI1825)</f>
        <v/>
      </c>
      <c r="Y1825" s="109" t="str">
        <f>IF(编辑!AJ1825="","",编辑!AJ1825)</f>
        <v/>
      </c>
      <c r="Z1825" s="109" t="str">
        <f>IF(编辑!AK1825="","",编辑!AK1825)</f>
        <v/>
      </c>
      <c r="AA1825" s="109" t="str">
        <f>IF(编辑!AM1825="","",编辑!AM1825)</f>
        <v/>
      </c>
      <c r="AB1825" s="109" t="str">
        <f>IF(编辑!AN1825="","",编辑!AN1825)</f>
        <v/>
      </c>
      <c r="AC1825" s="111" t="str">
        <f>IF(编辑!AO1825="","",编辑!AO1825)</f>
        <v/>
      </c>
    </row>
    <row r="1826" spans="1:29">
      <c r="A1826" s="109">
        <f>IF(编辑!A1826="","",编辑!A1826)</f>
        <v>131148</v>
      </c>
      <c r="B1826" s="109" t="str">
        <f>IF(编辑!B1826="","",编辑!B1826)</f>
        <v>攻城</v>
      </c>
      <c r="C1826" s="109">
        <f>IF(编辑!I1826="","",编辑!I1826)</f>
        <v>340</v>
      </c>
      <c r="D1826" s="109">
        <f>IF(编辑!J1826="","",编辑!J1826)</f>
        <v>20</v>
      </c>
      <c r="E1826" s="109" t="str">
        <f>IF(编辑!K1826="","",编辑!K1826)</f>
        <v/>
      </c>
      <c r="F1826" s="109">
        <f>IF(编辑!L1826="","",编辑!L1826)</f>
        <v>102065</v>
      </c>
      <c r="G1826" s="109">
        <f>IF(编辑!N1826="","",编辑!N1826)</f>
        <v>1</v>
      </c>
      <c r="H1826" s="109">
        <f>IF(编辑!O1826="","",编辑!O1826)</f>
        <v>1</v>
      </c>
      <c r="I1826" s="109">
        <f>IF(编辑!P1826="","",编辑!P1826)</f>
        <v>2000</v>
      </c>
      <c r="J1826" s="109" t="str">
        <f>IF(编辑!Q1826="","",编辑!Q1826)</f>
        <v/>
      </c>
      <c r="K1826" s="109" t="str">
        <f>IF(编辑!S1826="","",编辑!S1826)</f>
        <v/>
      </c>
      <c r="L1826" s="109" t="str">
        <f>IF(编辑!T1826="","",编辑!T1826)</f>
        <v/>
      </c>
      <c r="M1826" s="109" t="str">
        <f>IF(编辑!U1826="","",编辑!U1826)</f>
        <v/>
      </c>
      <c r="N1826" s="109" t="str">
        <f>IF(编辑!V1826="","",编辑!V1826)</f>
        <v/>
      </c>
      <c r="O1826" s="109" t="str">
        <f>IF(编辑!X1826="","",编辑!X1826)</f>
        <v/>
      </c>
      <c r="P1826" s="109" t="str">
        <f>IF(编辑!Y1826="","",编辑!Y1826)</f>
        <v/>
      </c>
      <c r="Q1826" s="109" t="str">
        <f>IF(编辑!Z1826="","",编辑!Z1826)</f>
        <v/>
      </c>
      <c r="R1826" s="109" t="str">
        <f>IF(编辑!AA1826="","",编辑!AA1826)</f>
        <v/>
      </c>
      <c r="S1826" s="109" t="str">
        <f>IF(编辑!AC1826="","",编辑!AC1826)</f>
        <v/>
      </c>
      <c r="T1826" s="109" t="str">
        <f>IF(编辑!AD1826="","",编辑!AD1826)</f>
        <v/>
      </c>
      <c r="U1826" s="109" t="str">
        <f>IF(编辑!AE1826="","",编辑!AE1826)</f>
        <v/>
      </c>
      <c r="V1826" s="109" t="str">
        <f>IF(编辑!AF1826="","",编辑!AF1826)</f>
        <v/>
      </c>
      <c r="W1826" s="109" t="str">
        <f>IF(编辑!AH1826="","",编辑!AH1826)</f>
        <v/>
      </c>
      <c r="X1826" s="109" t="str">
        <f>IF(编辑!AI1826="","",编辑!AI1826)</f>
        <v/>
      </c>
      <c r="Y1826" s="109" t="str">
        <f>IF(编辑!AJ1826="","",编辑!AJ1826)</f>
        <v/>
      </c>
      <c r="Z1826" s="109" t="str">
        <f>IF(编辑!AK1826="","",编辑!AK1826)</f>
        <v/>
      </c>
      <c r="AA1826" s="109" t="str">
        <f>IF(编辑!AM1826="","",编辑!AM1826)</f>
        <v/>
      </c>
      <c r="AB1826" s="109" t="str">
        <f>IF(编辑!AN1826="","",编辑!AN1826)</f>
        <v/>
      </c>
      <c r="AC1826" s="111" t="str">
        <f>IF(编辑!AO1826="","",编辑!AO1826)</f>
        <v/>
      </c>
    </row>
    <row r="1827" spans="1:29">
      <c r="A1827" s="109">
        <f>IF(编辑!A1827="","",编辑!A1827)</f>
        <v>131149</v>
      </c>
      <c r="B1827" s="109" t="str">
        <f>IF(编辑!B1827="","",编辑!B1827)</f>
        <v>攻城</v>
      </c>
      <c r="C1827" s="109">
        <f>IF(编辑!I1827="","",编辑!I1827)</f>
        <v>340</v>
      </c>
      <c r="D1827" s="109">
        <f>IF(编辑!J1827="","",编辑!J1827)</f>
        <v>20</v>
      </c>
      <c r="E1827" s="109" t="str">
        <f>IF(编辑!K1827="","",编辑!K1827)</f>
        <v/>
      </c>
      <c r="F1827" s="109">
        <f>IF(编辑!L1827="","",编辑!L1827)</f>
        <v>102065</v>
      </c>
      <c r="G1827" s="109">
        <f>IF(编辑!N1827="","",编辑!N1827)</f>
        <v>1</v>
      </c>
      <c r="H1827" s="109">
        <f>IF(编辑!O1827="","",编辑!O1827)</f>
        <v>1</v>
      </c>
      <c r="I1827" s="109">
        <f>IF(编辑!P1827="","",编辑!P1827)</f>
        <v>2000</v>
      </c>
      <c r="J1827" s="109" t="str">
        <f>IF(编辑!Q1827="","",编辑!Q1827)</f>
        <v/>
      </c>
      <c r="K1827" s="109" t="str">
        <f>IF(编辑!S1827="","",编辑!S1827)</f>
        <v/>
      </c>
      <c r="L1827" s="109" t="str">
        <f>IF(编辑!T1827="","",编辑!T1827)</f>
        <v/>
      </c>
      <c r="M1827" s="109" t="str">
        <f>IF(编辑!U1827="","",编辑!U1827)</f>
        <v/>
      </c>
      <c r="N1827" s="109" t="str">
        <f>IF(编辑!V1827="","",编辑!V1827)</f>
        <v/>
      </c>
      <c r="O1827" s="109" t="str">
        <f>IF(编辑!X1827="","",编辑!X1827)</f>
        <v/>
      </c>
      <c r="P1827" s="109" t="str">
        <f>IF(编辑!Y1827="","",编辑!Y1827)</f>
        <v/>
      </c>
      <c r="Q1827" s="109" t="str">
        <f>IF(编辑!Z1827="","",编辑!Z1827)</f>
        <v/>
      </c>
      <c r="R1827" s="109" t="str">
        <f>IF(编辑!AA1827="","",编辑!AA1827)</f>
        <v/>
      </c>
      <c r="S1827" s="109" t="str">
        <f>IF(编辑!AC1827="","",编辑!AC1827)</f>
        <v/>
      </c>
      <c r="T1827" s="109" t="str">
        <f>IF(编辑!AD1827="","",编辑!AD1827)</f>
        <v/>
      </c>
      <c r="U1827" s="109" t="str">
        <f>IF(编辑!AE1827="","",编辑!AE1827)</f>
        <v/>
      </c>
      <c r="V1827" s="109" t="str">
        <f>IF(编辑!AF1827="","",编辑!AF1827)</f>
        <v/>
      </c>
      <c r="W1827" s="109" t="str">
        <f>IF(编辑!AH1827="","",编辑!AH1827)</f>
        <v/>
      </c>
      <c r="X1827" s="109" t="str">
        <f>IF(编辑!AI1827="","",编辑!AI1827)</f>
        <v/>
      </c>
      <c r="Y1827" s="109" t="str">
        <f>IF(编辑!AJ1827="","",编辑!AJ1827)</f>
        <v/>
      </c>
      <c r="Z1827" s="109" t="str">
        <f>IF(编辑!AK1827="","",编辑!AK1827)</f>
        <v/>
      </c>
      <c r="AA1827" s="109" t="str">
        <f>IF(编辑!AM1827="","",编辑!AM1827)</f>
        <v/>
      </c>
      <c r="AB1827" s="109" t="str">
        <f>IF(编辑!AN1827="","",编辑!AN1827)</f>
        <v/>
      </c>
      <c r="AC1827" s="111" t="str">
        <f>IF(编辑!AO1827="","",编辑!AO1827)</f>
        <v/>
      </c>
    </row>
    <row r="1828" spans="1:29">
      <c r="A1828" s="109">
        <f>IF(编辑!A1828="","",编辑!A1828)</f>
        <v>131150</v>
      </c>
      <c r="B1828" s="109" t="str">
        <f>IF(编辑!B1828="","",编辑!B1828)</f>
        <v>攻城</v>
      </c>
      <c r="C1828" s="109">
        <f>IF(编辑!I1828="","",编辑!I1828)</f>
        <v>340</v>
      </c>
      <c r="D1828" s="109">
        <f>IF(编辑!J1828="","",编辑!J1828)</f>
        <v>20</v>
      </c>
      <c r="E1828" s="109" t="str">
        <f>IF(编辑!K1828="","",编辑!K1828)</f>
        <v/>
      </c>
      <c r="F1828" s="109">
        <f>IF(编辑!L1828="","",编辑!L1828)</f>
        <v>102065</v>
      </c>
      <c r="G1828" s="109">
        <f>IF(编辑!N1828="","",编辑!N1828)</f>
        <v>1</v>
      </c>
      <c r="H1828" s="109">
        <f>IF(编辑!O1828="","",编辑!O1828)</f>
        <v>1</v>
      </c>
      <c r="I1828" s="109">
        <f>IF(编辑!P1828="","",编辑!P1828)</f>
        <v>2000</v>
      </c>
      <c r="J1828" s="109" t="str">
        <f>IF(编辑!Q1828="","",编辑!Q1828)</f>
        <v/>
      </c>
      <c r="K1828" s="109" t="str">
        <f>IF(编辑!S1828="","",编辑!S1828)</f>
        <v/>
      </c>
      <c r="L1828" s="109" t="str">
        <f>IF(编辑!T1828="","",编辑!T1828)</f>
        <v/>
      </c>
      <c r="M1828" s="109" t="str">
        <f>IF(编辑!U1828="","",编辑!U1828)</f>
        <v/>
      </c>
      <c r="N1828" s="109" t="str">
        <f>IF(编辑!V1828="","",编辑!V1828)</f>
        <v/>
      </c>
      <c r="O1828" s="109" t="str">
        <f>IF(编辑!X1828="","",编辑!X1828)</f>
        <v/>
      </c>
      <c r="P1828" s="109" t="str">
        <f>IF(编辑!Y1828="","",编辑!Y1828)</f>
        <v/>
      </c>
      <c r="Q1828" s="109" t="str">
        <f>IF(编辑!Z1828="","",编辑!Z1828)</f>
        <v/>
      </c>
      <c r="R1828" s="109" t="str">
        <f>IF(编辑!AA1828="","",编辑!AA1828)</f>
        <v/>
      </c>
      <c r="S1828" s="109" t="str">
        <f>IF(编辑!AC1828="","",编辑!AC1828)</f>
        <v/>
      </c>
      <c r="T1828" s="109" t="str">
        <f>IF(编辑!AD1828="","",编辑!AD1828)</f>
        <v/>
      </c>
      <c r="U1828" s="109" t="str">
        <f>IF(编辑!AE1828="","",编辑!AE1828)</f>
        <v/>
      </c>
      <c r="V1828" s="109" t="str">
        <f>IF(编辑!AF1828="","",编辑!AF1828)</f>
        <v/>
      </c>
      <c r="W1828" s="109" t="str">
        <f>IF(编辑!AH1828="","",编辑!AH1828)</f>
        <v/>
      </c>
      <c r="X1828" s="109" t="str">
        <f>IF(编辑!AI1828="","",编辑!AI1828)</f>
        <v/>
      </c>
      <c r="Y1828" s="109" t="str">
        <f>IF(编辑!AJ1828="","",编辑!AJ1828)</f>
        <v/>
      </c>
      <c r="Z1828" s="109" t="str">
        <f>IF(编辑!AK1828="","",编辑!AK1828)</f>
        <v/>
      </c>
      <c r="AA1828" s="109" t="str">
        <f>IF(编辑!AM1828="","",编辑!AM1828)</f>
        <v/>
      </c>
      <c r="AB1828" s="109" t="str">
        <f>IF(编辑!AN1828="","",编辑!AN1828)</f>
        <v/>
      </c>
      <c r="AC1828" s="111" t="str">
        <f>IF(编辑!AO1828="","",编辑!AO1828)</f>
        <v/>
      </c>
    </row>
    <row r="1829" spans="1:29">
      <c r="A1829" s="109">
        <f>IF(编辑!A1829="","",编辑!A1829)</f>
        <v>131151</v>
      </c>
      <c r="B1829" s="109" t="str">
        <f>IF(编辑!B1829="","",编辑!B1829)</f>
        <v>攻城</v>
      </c>
      <c r="C1829" s="109">
        <f>IF(编辑!I1829="","",编辑!I1829)</f>
        <v>340</v>
      </c>
      <c r="D1829" s="109">
        <f>IF(编辑!J1829="","",编辑!J1829)</f>
        <v>20</v>
      </c>
      <c r="E1829" s="109" t="str">
        <f>IF(编辑!K1829="","",编辑!K1829)</f>
        <v/>
      </c>
      <c r="F1829" s="109">
        <f>IF(编辑!L1829="","",编辑!L1829)</f>
        <v>102065</v>
      </c>
      <c r="G1829" s="109">
        <f>IF(编辑!N1829="","",编辑!N1829)</f>
        <v>1</v>
      </c>
      <c r="H1829" s="109">
        <f>IF(编辑!O1829="","",编辑!O1829)</f>
        <v>1</v>
      </c>
      <c r="I1829" s="109">
        <f>IF(编辑!P1829="","",编辑!P1829)</f>
        <v>2000</v>
      </c>
      <c r="J1829" s="109" t="str">
        <f>IF(编辑!Q1829="","",编辑!Q1829)</f>
        <v/>
      </c>
      <c r="K1829" s="109" t="str">
        <f>IF(编辑!S1829="","",编辑!S1829)</f>
        <v/>
      </c>
      <c r="L1829" s="109" t="str">
        <f>IF(编辑!T1829="","",编辑!T1829)</f>
        <v/>
      </c>
      <c r="M1829" s="109" t="str">
        <f>IF(编辑!U1829="","",编辑!U1829)</f>
        <v/>
      </c>
      <c r="N1829" s="109" t="str">
        <f>IF(编辑!V1829="","",编辑!V1829)</f>
        <v/>
      </c>
      <c r="O1829" s="109" t="str">
        <f>IF(编辑!X1829="","",编辑!X1829)</f>
        <v/>
      </c>
      <c r="P1829" s="109" t="str">
        <f>IF(编辑!Y1829="","",编辑!Y1829)</f>
        <v/>
      </c>
      <c r="Q1829" s="109" t="str">
        <f>IF(编辑!Z1829="","",编辑!Z1829)</f>
        <v/>
      </c>
      <c r="R1829" s="109" t="str">
        <f>IF(编辑!AA1829="","",编辑!AA1829)</f>
        <v/>
      </c>
      <c r="S1829" s="109" t="str">
        <f>IF(编辑!AC1829="","",编辑!AC1829)</f>
        <v/>
      </c>
      <c r="T1829" s="109" t="str">
        <f>IF(编辑!AD1829="","",编辑!AD1829)</f>
        <v/>
      </c>
      <c r="U1829" s="109" t="str">
        <f>IF(编辑!AE1829="","",编辑!AE1829)</f>
        <v/>
      </c>
      <c r="V1829" s="109" t="str">
        <f>IF(编辑!AF1829="","",编辑!AF1829)</f>
        <v/>
      </c>
      <c r="W1829" s="109" t="str">
        <f>IF(编辑!AH1829="","",编辑!AH1829)</f>
        <v/>
      </c>
      <c r="X1829" s="109" t="str">
        <f>IF(编辑!AI1829="","",编辑!AI1829)</f>
        <v/>
      </c>
      <c r="Y1829" s="109" t="str">
        <f>IF(编辑!AJ1829="","",编辑!AJ1829)</f>
        <v/>
      </c>
      <c r="Z1829" s="109" t="str">
        <f>IF(编辑!AK1829="","",编辑!AK1829)</f>
        <v/>
      </c>
      <c r="AA1829" s="109" t="str">
        <f>IF(编辑!AM1829="","",编辑!AM1829)</f>
        <v/>
      </c>
      <c r="AB1829" s="109" t="str">
        <f>IF(编辑!AN1829="","",编辑!AN1829)</f>
        <v/>
      </c>
      <c r="AC1829" s="111" t="str">
        <f>IF(编辑!AO1829="","",编辑!AO1829)</f>
        <v/>
      </c>
    </row>
    <row r="1830" spans="1:29">
      <c r="A1830" s="109">
        <f>IF(编辑!A1830="","",编辑!A1830)</f>
        <v>131152</v>
      </c>
      <c r="B1830" s="109" t="str">
        <f>IF(编辑!B1830="","",编辑!B1830)</f>
        <v>攻城</v>
      </c>
      <c r="C1830" s="109">
        <f>IF(编辑!I1830="","",编辑!I1830)</f>
        <v>340</v>
      </c>
      <c r="D1830" s="109">
        <f>IF(编辑!J1830="","",编辑!J1830)</f>
        <v>20</v>
      </c>
      <c r="E1830" s="109" t="str">
        <f>IF(编辑!K1830="","",编辑!K1830)</f>
        <v/>
      </c>
      <c r="F1830" s="109">
        <f>IF(编辑!L1830="","",编辑!L1830)</f>
        <v>102065</v>
      </c>
      <c r="G1830" s="109">
        <f>IF(编辑!N1830="","",编辑!N1830)</f>
        <v>1</v>
      </c>
      <c r="H1830" s="109">
        <f>IF(编辑!O1830="","",编辑!O1830)</f>
        <v>1</v>
      </c>
      <c r="I1830" s="109">
        <f>IF(编辑!P1830="","",编辑!P1830)</f>
        <v>2000</v>
      </c>
      <c r="J1830" s="109" t="str">
        <f>IF(编辑!Q1830="","",编辑!Q1830)</f>
        <v/>
      </c>
      <c r="K1830" s="109" t="str">
        <f>IF(编辑!S1830="","",编辑!S1830)</f>
        <v/>
      </c>
      <c r="L1830" s="109" t="str">
        <f>IF(编辑!T1830="","",编辑!T1830)</f>
        <v/>
      </c>
      <c r="M1830" s="109" t="str">
        <f>IF(编辑!U1830="","",编辑!U1830)</f>
        <v/>
      </c>
      <c r="N1830" s="109" t="str">
        <f>IF(编辑!V1830="","",编辑!V1830)</f>
        <v/>
      </c>
      <c r="O1830" s="109" t="str">
        <f>IF(编辑!X1830="","",编辑!X1830)</f>
        <v/>
      </c>
      <c r="P1830" s="109" t="str">
        <f>IF(编辑!Y1830="","",编辑!Y1830)</f>
        <v/>
      </c>
      <c r="Q1830" s="109" t="str">
        <f>IF(编辑!Z1830="","",编辑!Z1830)</f>
        <v/>
      </c>
      <c r="R1830" s="109" t="str">
        <f>IF(编辑!AA1830="","",编辑!AA1830)</f>
        <v/>
      </c>
      <c r="S1830" s="109" t="str">
        <f>IF(编辑!AC1830="","",编辑!AC1830)</f>
        <v/>
      </c>
      <c r="T1830" s="109" t="str">
        <f>IF(编辑!AD1830="","",编辑!AD1830)</f>
        <v/>
      </c>
      <c r="U1830" s="109" t="str">
        <f>IF(编辑!AE1830="","",编辑!AE1830)</f>
        <v/>
      </c>
      <c r="V1830" s="109" t="str">
        <f>IF(编辑!AF1830="","",编辑!AF1830)</f>
        <v/>
      </c>
      <c r="W1830" s="109" t="str">
        <f>IF(编辑!AH1830="","",编辑!AH1830)</f>
        <v/>
      </c>
      <c r="X1830" s="109" t="str">
        <f>IF(编辑!AI1830="","",编辑!AI1830)</f>
        <v/>
      </c>
      <c r="Y1830" s="109" t="str">
        <f>IF(编辑!AJ1830="","",编辑!AJ1830)</f>
        <v/>
      </c>
      <c r="Z1830" s="109" t="str">
        <f>IF(编辑!AK1830="","",编辑!AK1830)</f>
        <v/>
      </c>
      <c r="AA1830" s="109" t="str">
        <f>IF(编辑!AM1830="","",编辑!AM1830)</f>
        <v/>
      </c>
      <c r="AB1830" s="109" t="str">
        <f>IF(编辑!AN1830="","",编辑!AN1830)</f>
        <v/>
      </c>
      <c r="AC1830" s="111" t="str">
        <f>IF(编辑!AO1830="","",编辑!AO1830)</f>
        <v/>
      </c>
    </row>
    <row r="1831" spans="1:29">
      <c r="A1831" s="109">
        <f>IF(编辑!A1831="","",编辑!A1831)</f>
        <v>131153</v>
      </c>
      <c r="B1831" s="109" t="str">
        <f>IF(编辑!B1831="","",编辑!B1831)</f>
        <v>攻城</v>
      </c>
      <c r="C1831" s="109">
        <f>IF(编辑!I1831="","",编辑!I1831)</f>
        <v>340</v>
      </c>
      <c r="D1831" s="109">
        <f>IF(编辑!J1831="","",编辑!J1831)</f>
        <v>20</v>
      </c>
      <c r="E1831" s="109" t="str">
        <f>IF(编辑!K1831="","",编辑!K1831)</f>
        <v/>
      </c>
      <c r="F1831" s="109">
        <f>IF(编辑!L1831="","",编辑!L1831)</f>
        <v>102065</v>
      </c>
      <c r="G1831" s="109">
        <f>IF(编辑!N1831="","",编辑!N1831)</f>
        <v>1</v>
      </c>
      <c r="H1831" s="109">
        <f>IF(编辑!O1831="","",编辑!O1831)</f>
        <v>1</v>
      </c>
      <c r="I1831" s="109">
        <f>IF(编辑!P1831="","",编辑!P1831)</f>
        <v>2000</v>
      </c>
      <c r="J1831" s="109" t="str">
        <f>IF(编辑!Q1831="","",编辑!Q1831)</f>
        <v/>
      </c>
      <c r="K1831" s="109" t="str">
        <f>IF(编辑!S1831="","",编辑!S1831)</f>
        <v/>
      </c>
      <c r="L1831" s="109" t="str">
        <f>IF(编辑!T1831="","",编辑!T1831)</f>
        <v/>
      </c>
      <c r="M1831" s="109" t="str">
        <f>IF(编辑!U1831="","",编辑!U1831)</f>
        <v/>
      </c>
      <c r="N1831" s="109" t="str">
        <f>IF(编辑!V1831="","",编辑!V1831)</f>
        <v/>
      </c>
      <c r="O1831" s="109" t="str">
        <f>IF(编辑!X1831="","",编辑!X1831)</f>
        <v/>
      </c>
      <c r="P1831" s="109" t="str">
        <f>IF(编辑!Y1831="","",编辑!Y1831)</f>
        <v/>
      </c>
      <c r="Q1831" s="109" t="str">
        <f>IF(编辑!Z1831="","",编辑!Z1831)</f>
        <v/>
      </c>
      <c r="R1831" s="109" t="str">
        <f>IF(编辑!AA1831="","",编辑!AA1831)</f>
        <v/>
      </c>
      <c r="S1831" s="109" t="str">
        <f>IF(编辑!AC1831="","",编辑!AC1831)</f>
        <v/>
      </c>
      <c r="T1831" s="109" t="str">
        <f>IF(编辑!AD1831="","",编辑!AD1831)</f>
        <v/>
      </c>
      <c r="U1831" s="109" t="str">
        <f>IF(编辑!AE1831="","",编辑!AE1831)</f>
        <v/>
      </c>
      <c r="V1831" s="109" t="str">
        <f>IF(编辑!AF1831="","",编辑!AF1831)</f>
        <v/>
      </c>
      <c r="W1831" s="109" t="str">
        <f>IF(编辑!AH1831="","",编辑!AH1831)</f>
        <v/>
      </c>
      <c r="X1831" s="109" t="str">
        <f>IF(编辑!AI1831="","",编辑!AI1831)</f>
        <v/>
      </c>
      <c r="Y1831" s="109" t="str">
        <f>IF(编辑!AJ1831="","",编辑!AJ1831)</f>
        <v/>
      </c>
      <c r="Z1831" s="109" t="str">
        <f>IF(编辑!AK1831="","",编辑!AK1831)</f>
        <v/>
      </c>
      <c r="AA1831" s="109" t="str">
        <f>IF(编辑!AM1831="","",编辑!AM1831)</f>
        <v/>
      </c>
      <c r="AB1831" s="109" t="str">
        <f>IF(编辑!AN1831="","",编辑!AN1831)</f>
        <v/>
      </c>
      <c r="AC1831" s="111" t="str">
        <f>IF(编辑!AO1831="","",编辑!AO1831)</f>
        <v/>
      </c>
    </row>
    <row r="1832" spans="1:29">
      <c r="A1832" s="109">
        <f>IF(编辑!A1832="","",编辑!A1832)</f>
        <v>131154</v>
      </c>
      <c r="B1832" s="109" t="str">
        <f>IF(编辑!B1832="","",编辑!B1832)</f>
        <v>攻城</v>
      </c>
      <c r="C1832" s="109">
        <f>IF(编辑!I1832="","",编辑!I1832)</f>
        <v>340</v>
      </c>
      <c r="D1832" s="109">
        <f>IF(编辑!J1832="","",编辑!J1832)</f>
        <v>20</v>
      </c>
      <c r="E1832" s="109" t="str">
        <f>IF(编辑!K1832="","",编辑!K1832)</f>
        <v/>
      </c>
      <c r="F1832" s="109">
        <f>IF(编辑!L1832="","",编辑!L1832)</f>
        <v>102065</v>
      </c>
      <c r="G1832" s="109">
        <f>IF(编辑!N1832="","",编辑!N1832)</f>
        <v>1</v>
      </c>
      <c r="H1832" s="109">
        <f>IF(编辑!O1832="","",编辑!O1832)</f>
        <v>1</v>
      </c>
      <c r="I1832" s="109">
        <f>IF(编辑!P1832="","",编辑!P1832)</f>
        <v>2000</v>
      </c>
      <c r="J1832" s="109" t="str">
        <f>IF(编辑!Q1832="","",编辑!Q1832)</f>
        <v/>
      </c>
      <c r="K1832" s="109" t="str">
        <f>IF(编辑!S1832="","",编辑!S1832)</f>
        <v/>
      </c>
      <c r="L1832" s="109" t="str">
        <f>IF(编辑!T1832="","",编辑!T1832)</f>
        <v/>
      </c>
      <c r="M1832" s="109" t="str">
        <f>IF(编辑!U1832="","",编辑!U1832)</f>
        <v/>
      </c>
      <c r="N1832" s="109" t="str">
        <f>IF(编辑!V1832="","",编辑!V1832)</f>
        <v/>
      </c>
      <c r="O1832" s="109" t="str">
        <f>IF(编辑!X1832="","",编辑!X1832)</f>
        <v/>
      </c>
      <c r="P1832" s="109" t="str">
        <f>IF(编辑!Y1832="","",编辑!Y1832)</f>
        <v/>
      </c>
      <c r="Q1832" s="109" t="str">
        <f>IF(编辑!Z1832="","",编辑!Z1832)</f>
        <v/>
      </c>
      <c r="R1832" s="109" t="str">
        <f>IF(编辑!AA1832="","",编辑!AA1832)</f>
        <v/>
      </c>
      <c r="S1832" s="109" t="str">
        <f>IF(编辑!AC1832="","",编辑!AC1832)</f>
        <v/>
      </c>
      <c r="T1832" s="109" t="str">
        <f>IF(编辑!AD1832="","",编辑!AD1832)</f>
        <v/>
      </c>
      <c r="U1832" s="109" t="str">
        <f>IF(编辑!AE1832="","",编辑!AE1832)</f>
        <v/>
      </c>
      <c r="V1832" s="109" t="str">
        <f>IF(编辑!AF1832="","",编辑!AF1832)</f>
        <v/>
      </c>
      <c r="W1832" s="109" t="str">
        <f>IF(编辑!AH1832="","",编辑!AH1832)</f>
        <v/>
      </c>
      <c r="X1832" s="109" t="str">
        <f>IF(编辑!AI1832="","",编辑!AI1832)</f>
        <v/>
      </c>
      <c r="Y1832" s="109" t="str">
        <f>IF(编辑!AJ1832="","",编辑!AJ1832)</f>
        <v/>
      </c>
      <c r="Z1832" s="109" t="str">
        <f>IF(编辑!AK1832="","",编辑!AK1832)</f>
        <v/>
      </c>
      <c r="AA1832" s="109" t="str">
        <f>IF(编辑!AM1832="","",编辑!AM1832)</f>
        <v/>
      </c>
      <c r="AB1832" s="109" t="str">
        <f>IF(编辑!AN1832="","",编辑!AN1832)</f>
        <v/>
      </c>
      <c r="AC1832" s="111" t="str">
        <f>IF(编辑!AO1832="","",编辑!AO1832)</f>
        <v/>
      </c>
    </row>
    <row r="1833" spans="1:29">
      <c r="A1833" s="109">
        <f>IF(编辑!A1833="","",编辑!A1833)</f>
        <v>131155</v>
      </c>
      <c r="B1833" s="109" t="str">
        <f>IF(编辑!B1833="","",编辑!B1833)</f>
        <v>攻城</v>
      </c>
      <c r="C1833" s="109">
        <f>IF(编辑!I1833="","",编辑!I1833)</f>
        <v>340</v>
      </c>
      <c r="D1833" s="109">
        <f>IF(编辑!J1833="","",编辑!J1833)</f>
        <v>20</v>
      </c>
      <c r="E1833" s="109" t="str">
        <f>IF(编辑!K1833="","",编辑!K1833)</f>
        <v/>
      </c>
      <c r="F1833" s="109">
        <f>IF(编辑!L1833="","",编辑!L1833)</f>
        <v>102065</v>
      </c>
      <c r="G1833" s="109">
        <f>IF(编辑!N1833="","",编辑!N1833)</f>
        <v>1</v>
      </c>
      <c r="H1833" s="109">
        <f>IF(编辑!O1833="","",编辑!O1833)</f>
        <v>1</v>
      </c>
      <c r="I1833" s="109">
        <f>IF(编辑!P1833="","",编辑!P1833)</f>
        <v>2000</v>
      </c>
      <c r="J1833" s="109" t="str">
        <f>IF(编辑!Q1833="","",编辑!Q1833)</f>
        <v/>
      </c>
      <c r="K1833" s="109" t="str">
        <f>IF(编辑!S1833="","",编辑!S1833)</f>
        <v/>
      </c>
      <c r="L1833" s="109" t="str">
        <f>IF(编辑!T1833="","",编辑!T1833)</f>
        <v/>
      </c>
      <c r="M1833" s="109" t="str">
        <f>IF(编辑!U1833="","",编辑!U1833)</f>
        <v/>
      </c>
      <c r="N1833" s="109" t="str">
        <f>IF(编辑!V1833="","",编辑!V1833)</f>
        <v/>
      </c>
      <c r="O1833" s="109" t="str">
        <f>IF(编辑!X1833="","",编辑!X1833)</f>
        <v/>
      </c>
      <c r="P1833" s="109" t="str">
        <f>IF(编辑!Y1833="","",编辑!Y1833)</f>
        <v/>
      </c>
      <c r="Q1833" s="109" t="str">
        <f>IF(编辑!Z1833="","",编辑!Z1833)</f>
        <v/>
      </c>
      <c r="R1833" s="109" t="str">
        <f>IF(编辑!AA1833="","",编辑!AA1833)</f>
        <v/>
      </c>
      <c r="S1833" s="109" t="str">
        <f>IF(编辑!AC1833="","",编辑!AC1833)</f>
        <v/>
      </c>
      <c r="T1833" s="109" t="str">
        <f>IF(编辑!AD1833="","",编辑!AD1833)</f>
        <v/>
      </c>
      <c r="U1833" s="109" t="str">
        <f>IF(编辑!AE1833="","",编辑!AE1833)</f>
        <v/>
      </c>
      <c r="V1833" s="109" t="str">
        <f>IF(编辑!AF1833="","",编辑!AF1833)</f>
        <v/>
      </c>
      <c r="W1833" s="109" t="str">
        <f>IF(编辑!AH1833="","",编辑!AH1833)</f>
        <v/>
      </c>
      <c r="X1833" s="109" t="str">
        <f>IF(编辑!AI1833="","",编辑!AI1833)</f>
        <v/>
      </c>
      <c r="Y1833" s="109" t="str">
        <f>IF(编辑!AJ1833="","",编辑!AJ1833)</f>
        <v/>
      </c>
      <c r="Z1833" s="109" t="str">
        <f>IF(编辑!AK1833="","",编辑!AK1833)</f>
        <v/>
      </c>
      <c r="AA1833" s="109" t="str">
        <f>IF(编辑!AM1833="","",编辑!AM1833)</f>
        <v/>
      </c>
      <c r="AB1833" s="109" t="str">
        <f>IF(编辑!AN1833="","",编辑!AN1833)</f>
        <v/>
      </c>
      <c r="AC1833" s="111" t="str">
        <f>IF(编辑!AO1833="","",编辑!AO1833)</f>
        <v/>
      </c>
    </row>
    <row r="1834" spans="1:29">
      <c r="A1834" s="109">
        <f>IF(编辑!A1834="","",编辑!A1834)</f>
        <v>131156</v>
      </c>
      <c r="B1834" s="109" t="str">
        <f>IF(编辑!B1834="","",编辑!B1834)</f>
        <v>攻城</v>
      </c>
      <c r="C1834" s="109">
        <f>IF(编辑!I1834="","",编辑!I1834)</f>
        <v>340</v>
      </c>
      <c r="D1834" s="109">
        <f>IF(编辑!J1834="","",编辑!J1834)</f>
        <v>20</v>
      </c>
      <c r="E1834" s="109" t="str">
        <f>IF(编辑!K1834="","",编辑!K1834)</f>
        <v/>
      </c>
      <c r="F1834" s="109">
        <f>IF(编辑!L1834="","",编辑!L1834)</f>
        <v>102065</v>
      </c>
      <c r="G1834" s="109">
        <f>IF(编辑!N1834="","",编辑!N1834)</f>
        <v>1</v>
      </c>
      <c r="H1834" s="109">
        <f>IF(编辑!O1834="","",编辑!O1834)</f>
        <v>1</v>
      </c>
      <c r="I1834" s="109">
        <f>IF(编辑!P1834="","",编辑!P1834)</f>
        <v>2000</v>
      </c>
      <c r="J1834" s="109" t="str">
        <f>IF(编辑!Q1834="","",编辑!Q1834)</f>
        <v/>
      </c>
      <c r="K1834" s="109" t="str">
        <f>IF(编辑!S1834="","",编辑!S1834)</f>
        <v/>
      </c>
      <c r="L1834" s="109" t="str">
        <f>IF(编辑!T1834="","",编辑!T1834)</f>
        <v/>
      </c>
      <c r="M1834" s="109" t="str">
        <f>IF(编辑!U1834="","",编辑!U1834)</f>
        <v/>
      </c>
      <c r="N1834" s="109" t="str">
        <f>IF(编辑!V1834="","",编辑!V1834)</f>
        <v/>
      </c>
      <c r="O1834" s="109" t="str">
        <f>IF(编辑!X1834="","",编辑!X1834)</f>
        <v/>
      </c>
      <c r="P1834" s="109" t="str">
        <f>IF(编辑!Y1834="","",编辑!Y1834)</f>
        <v/>
      </c>
      <c r="Q1834" s="109" t="str">
        <f>IF(编辑!Z1834="","",编辑!Z1834)</f>
        <v/>
      </c>
      <c r="R1834" s="109" t="str">
        <f>IF(编辑!AA1834="","",编辑!AA1834)</f>
        <v/>
      </c>
      <c r="S1834" s="109" t="str">
        <f>IF(编辑!AC1834="","",编辑!AC1834)</f>
        <v/>
      </c>
      <c r="T1834" s="109" t="str">
        <f>IF(编辑!AD1834="","",编辑!AD1834)</f>
        <v/>
      </c>
      <c r="U1834" s="109" t="str">
        <f>IF(编辑!AE1834="","",编辑!AE1834)</f>
        <v/>
      </c>
      <c r="V1834" s="109" t="str">
        <f>IF(编辑!AF1834="","",编辑!AF1834)</f>
        <v/>
      </c>
      <c r="W1834" s="109" t="str">
        <f>IF(编辑!AH1834="","",编辑!AH1834)</f>
        <v/>
      </c>
      <c r="X1834" s="109" t="str">
        <f>IF(编辑!AI1834="","",编辑!AI1834)</f>
        <v/>
      </c>
      <c r="Y1834" s="109" t="str">
        <f>IF(编辑!AJ1834="","",编辑!AJ1834)</f>
        <v/>
      </c>
      <c r="Z1834" s="109" t="str">
        <f>IF(编辑!AK1834="","",编辑!AK1834)</f>
        <v/>
      </c>
      <c r="AA1834" s="109" t="str">
        <f>IF(编辑!AM1834="","",编辑!AM1834)</f>
        <v/>
      </c>
      <c r="AB1834" s="109" t="str">
        <f>IF(编辑!AN1834="","",编辑!AN1834)</f>
        <v/>
      </c>
      <c r="AC1834" s="111" t="str">
        <f>IF(编辑!AO1834="","",编辑!AO1834)</f>
        <v/>
      </c>
    </row>
    <row r="1835" spans="1:29">
      <c r="A1835" s="109">
        <f>IF(编辑!A1835="","",编辑!A1835)</f>
        <v>131157</v>
      </c>
      <c r="B1835" s="109" t="str">
        <f>IF(编辑!B1835="","",编辑!B1835)</f>
        <v>攻城</v>
      </c>
      <c r="C1835" s="109">
        <f>IF(编辑!I1835="","",编辑!I1835)</f>
        <v>480</v>
      </c>
      <c r="D1835" s="109">
        <f>IF(编辑!J1835="","",编辑!J1835)</f>
        <v>21</v>
      </c>
      <c r="E1835" s="109" t="str">
        <f>IF(编辑!K1835="","",编辑!K1835)</f>
        <v/>
      </c>
      <c r="F1835" s="109">
        <f>IF(编辑!L1835="","",编辑!L1835)</f>
        <v>102065</v>
      </c>
      <c r="G1835" s="109">
        <f>IF(编辑!N1835="","",编辑!N1835)</f>
        <v>1</v>
      </c>
      <c r="H1835" s="109">
        <f>IF(编辑!O1835="","",编辑!O1835)</f>
        <v>1</v>
      </c>
      <c r="I1835" s="109">
        <f>IF(编辑!P1835="","",编辑!P1835)</f>
        <v>2000</v>
      </c>
      <c r="J1835" s="109" t="str">
        <f>IF(编辑!Q1835="","",编辑!Q1835)</f>
        <v/>
      </c>
      <c r="K1835" s="109" t="str">
        <f>IF(编辑!S1835="","",编辑!S1835)</f>
        <v/>
      </c>
      <c r="L1835" s="109" t="str">
        <f>IF(编辑!T1835="","",编辑!T1835)</f>
        <v/>
      </c>
      <c r="M1835" s="109" t="str">
        <f>IF(编辑!U1835="","",编辑!U1835)</f>
        <v/>
      </c>
      <c r="N1835" s="109" t="str">
        <f>IF(编辑!V1835="","",编辑!V1835)</f>
        <v/>
      </c>
      <c r="O1835" s="109" t="str">
        <f>IF(编辑!X1835="","",编辑!X1835)</f>
        <v/>
      </c>
      <c r="P1835" s="109" t="str">
        <f>IF(编辑!Y1835="","",编辑!Y1835)</f>
        <v/>
      </c>
      <c r="Q1835" s="109" t="str">
        <f>IF(编辑!Z1835="","",编辑!Z1835)</f>
        <v/>
      </c>
      <c r="R1835" s="109" t="str">
        <f>IF(编辑!AA1835="","",编辑!AA1835)</f>
        <v/>
      </c>
      <c r="S1835" s="109" t="str">
        <f>IF(编辑!AC1835="","",编辑!AC1835)</f>
        <v/>
      </c>
      <c r="T1835" s="109" t="str">
        <f>IF(编辑!AD1835="","",编辑!AD1835)</f>
        <v/>
      </c>
      <c r="U1835" s="109" t="str">
        <f>IF(编辑!AE1835="","",编辑!AE1835)</f>
        <v/>
      </c>
      <c r="V1835" s="109" t="str">
        <f>IF(编辑!AF1835="","",编辑!AF1835)</f>
        <v/>
      </c>
      <c r="W1835" s="109" t="str">
        <f>IF(编辑!AH1835="","",编辑!AH1835)</f>
        <v/>
      </c>
      <c r="X1835" s="109" t="str">
        <f>IF(编辑!AI1835="","",编辑!AI1835)</f>
        <v/>
      </c>
      <c r="Y1835" s="109" t="str">
        <f>IF(编辑!AJ1835="","",编辑!AJ1835)</f>
        <v/>
      </c>
      <c r="Z1835" s="109" t="str">
        <f>IF(编辑!AK1835="","",编辑!AK1835)</f>
        <v/>
      </c>
      <c r="AA1835" s="109" t="str">
        <f>IF(编辑!AM1835="","",编辑!AM1835)</f>
        <v/>
      </c>
      <c r="AB1835" s="109" t="str">
        <f>IF(编辑!AN1835="","",编辑!AN1835)</f>
        <v/>
      </c>
      <c r="AC1835" s="111" t="str">
        <f>IF(编辑!AO1835="","",编辑!AO1835)</f>
        <v/>
      </c>
    </row>
    <row r="1836" spans="1:29">
      <c r="A1836" s="109">
        <f>IF(编辑!A1836="","",编辑!A1836)</f>
        <v>131158</v>
      </c>
      <c r="B1836" s="109" t="str">
        <f>IF(编辑!B1836="","",编辑!B1836)</f>
        <v>攻城</v>
      </c>
      <c r="C1836" s="109">
        <f>IF(编辑!I1836="","",编辑!I1836)</f>
        <v>480</v>
      </c>
      <c r="D1836" s="109">
        <f>IF(编辑!J1836="","",编辑!J1836)</f>
        <v>21</v>
      </c>
      <c r="E1836" s="109" t="str">
        <f>IF(编辑!K1836="","",编辑!K1836)</f>
        <v/>
      </c>
      <c r="F1836" s="109">
        <f>IF(编辑!L1836="","",编辑!L1836)</f>
        <v>102065</v>
      </c>
      <c r="G1836" s="109">
        <f>IF(编辑!N1836="","",编辑!N1836)</f>
        <v>1</v>
      </c>
      <c r="H1836" s="109">
        <f>IF(编辑!O1836="","",编辑!O1836)</f>
        <v>1</v>
      </c>
      <c r="I1836" s="109">
        <f>IF(编辑!P1836="","",编辑!P1836)</f>
        <v>2000</v>
      </c>
      <c r="J1836" s="109" t="str">
        <f>IF(编辑!Q1836="","",编辑!Q1836)</f>
        <v/>
      </c>
      <c r="K1836" s="109" t="str">
        <f>IF(编辑!S1836="","",编辑!S1836)</f>
        <v/>
      </c>
      <c r="L1836" s="109" t="str">
        <f>IF(编辑!T1836="","",编辑!T1836)</f>
        <v/>
      </c>
      <c r="M1836" s="109" t="str">
        <f>IF(编辑!U1836="","",编辑!U1836)</f>
        <v/>
      </c>
      <c r="N1836" s="109" t="str">
        <f>IF(编辑!V1836="","",编辑!V1836)</f>
        <v/>
      </c>
      <c r="O1836" s="109" t="str">
        <f>IF(编辑!X1836="","",编辑!X1836)</f>
        <v/>
      </c>
      <c r="P1836" s="109" t="str">
        <f>IF(编辑!Y1836="","",编辑!Y1836)</f>
        <v/>
      </c>
      <c r="Q1836" s="109" t="str">
        <f>IF(编辑!Z1836="","",编辑!Z1836)</f>
        <v/>
      </c>
      <c r="R1836" s="109" t="str">
        <f>IF(编辑!AA1836="","",编辑!AA1836)</f>
        <v/>
      </c>
      <c r="S1836" s="109" t="str">
        <f>IF(编辑!AC1836="","",编辑!AC1836)</f>
        <v/>
      </c>
      <c r="T1836" s="109" t="str">
        <f>IF(编辑!AD1836="","",编辑!AD1836)</f>
        <v/>
      </c>
      <c r="U1836" s="109" t="str">
        <f>IF(编辑!AE1836="","",编辑!AE1836)</f>
        <v/>
      </c>
      <c r="V1836" s="109" t="str">
        <f>IF(编辑!AF1836="","",编辑!AF1836)</f>
        <v/>
      </c>
      <c r="W1836" s="109" t="str">
        <f>IF(编辑!AH1836="","",编辑!AH1836)</f>
        <v/>
      </c>
      <c r="X1836" s="109" t="str">
        <f>IF(编辑!AI1836="","",编辑!AI1836)</f>
        <v/>
      </c>
      <c r="Y1836" s="109" t="str">
        <f>IF(编辑!AJ1836="","",编辑!AJ1836)</f>
        <v/>
      </c>
      <c r="Z1836" s="109" t="str">
        <f>IF(编辑!AK1836="","",编辑!AK1836)</f>
        <v/>
      </c>
      <c r="AA1836" s="109" t="str">
        <f>IF(编辑!AM1836="","",编辑!AM1836)</f>
        <v/>
      </c>
      <c r="AB1836" s="109" t="str">
        <f>IF(编辑!AN1836="","",编辑!AN1836)</f>
        <v/>
      </c>
      <c r="AC1836" s="111" t="str">
        <f>IF(编辑!AO1836="","",编辑!AO1836)</f>
        <v/>
      </c>
    </row>
    <row r="1837" spans="1:29">
      <c r="A1837" s="109">
        <f>IF(编辑!A1837="","",编辑!A1837)</f>
        <v>131159</v>
      </c>
      <c r="B1837" s="109" t="str">
        <f>IF(编辑!B1837="","",编辑!B1837)</f>
        <v>攻城</v>
      </c>
      <c r="C1837" s="109">
        <f>IF(编辑!I1837="","",编辑!I1837)</f>
        <v>480</v>
      </c>
      <c r="D1837" s="109">
        <f>IF(编辑!J1837="","",编辑!J1837)</f>
        <v>21</v>
      </c>
      <c r="E1837" s="109" t="str">
        <f>IF(编辑!K1837="","",编辑!K1837)</f>
        <v/>
      </c>
      <c r="F1837" s="109">
        <f>IF(编辑!L1837="","",编辑!L1837)</f>
        <v>102065</v>
      </c>
      <c r="G1837" s="109">
        <f>IF(编辑!N1837="","",编辑!N1837)</f>
        <v>1</v>
      </c>
      <c r="H1837" s="109">
        <f>IF(编辑!O1837="","",编辑!O1837)</f>
        <v>1</v>
      </c>
      <c r="I1837" s="109">
        <f>IF(编辑!P1837="","",编辑!P1837)</f>
        <v>2000</v>
      </c>
      <c r="J1837" s="109" t="str">
        <f>IF(编辑!Q1837="","",编辑!Q1837)</f>
        <v/>
      </c>
      <c r="K1837" s="109" t="str">
        <f>IF(编辑!S1837="","",编辑!S1837)</f>
        <v/>
      </c>
      <c r="L1837" s="109" t="str">
        <f>IF(编辑!T1837="","",编辑!T1837)</f>
        <v/>
      </c>
      <c r="M1837" s="109" t="str">
        <f>IF(编辑!U1837="","",编辑!U1837)</f>
        <v/>
      </c>
      <c r="N1837" s="109" t="str">
        <f>IF(编辑!V1837="","",编辑!V1837)</f>
        <v/>
      </c>
      <c r="O1837" s="109" t="str">
        <f>IF(编辑!X1837="","",编辑!X1837)</f>
        <v/>
      </c>
      <c r="P1837" s="109" t="str">
        <f>IF(编辑!Y1837="","",编辑!Y1837)</f>
        <v/>
      </c>
      <c r="Q1837" s="109" t="str">
        <f>IF(编辑!Z1837="","",编辑!Z1837)</f>
        <v/>
      </c>
      <c r="R1837" s="109" t="str">
        <f>IF(编辑!AA1837="","",编辑!AA1837)</f>
        <v/>
      </c>
      <c r="S1837" s="109" t="str">
        <f>IF(编辑!AC1837="","",编辑!AC1837)</f>
        <v/>
      </c>
      <c r="T1837" s="109" t="str">
        <f>IF(编辑!AD1837="","",编辑!AD1837)</f>
        <v/>
      </c>
      <c r="U1837" s="109" t="str">
        <f>IF(编辑!AE1837="","",编辑!AE1837)</f>
        <v/>
      </c>
      <c r="V1837" s="109" t="str">
        <f>IF(编辑!AF1837="","",编辑!AF1837)</f>
        <v/>
      </c>
      <c r="W1837" s="109" t="str">
        <f>IF(编辑!AH1837="","",编辑!AH1837)</f>
        <v/>
      </c>
      <c r="X1837" s="109" t="str">
        <f>IF(编辑!AI1837="","",编辑!AI1837)</f>
        <v/>
      </c>
      <c r="Y1837" s="109" t="str">
        <f>IF(编辑!AJ1837="","",编辑!AJ1837)</f>
        <v/>
      </c>
      <c r="Z1837" s="109" t="str">
        <f>IF(编辑!AK1837="","",编辑!AK1837)</f>
        <v/>
      </c>
      <c r="AA1837" s="109" t="str">
        <f>IF(编辑!AM1837="","",编辑!AM1837)</f>
        <v/>
      </c>
      <c r="AB1837" s="109" t="str">
        <f>IF(编辑!AN1837="","",编辑!AN1837)</f>
        <v/>
      </c>
      <c r="AC1837" s="111" t="str">
        <f>IF(编辑!AO1837="","",编辑!AO1837)</f>
        <v/>
      </c>
    </row>
    <row r="1838" spans="1:29">
      <c r="A1838" s="109">
        <f>IF(编辑!A1838="","",编辑!A1838)</f>
        <v>131160</v>
      </c>
      <c r="B1838" s="109" t="str">
        <f>IF(编辑!B1838="","",编辑!B1838)</f>
        <v>攻城</v>
      </c>
      <c r="C1838" s="109">
        <f>IF(编辑!I1838="","",编辑!I1838)</f>
        <v>480</v>
      </c>
      <c r="D1838" s="109">
        <f>IF(编辑!J1838="","",编辑!J1838)</f>
        <v>21</v>
      </c>
      <c r="E1838" s="109" t="str">
        <f>IF(编辑!K1838="","",编辑!K1838)</f>
        <v/>
      </c>
      <c r="F1838" s="109">
        <f>IF(编辑!L1838="","",编辑!L1838)</f>
        <v>102065</v>
      </c>
      <c r="G1838" s="109">
        <f>IF(编辑!N1838="","",编辑!N1838)</f>
        <v>1</v>
      </c>
      <c r="H1838" s="109">
        <f>IF(编辑!O1838="","",编辑!O1838)</f>
        <v>1</v>
      </c>
      <c r="I1838" s="109">
        <f>IF(编辑!P1838="","",编辑!P1838)</f>
        <v>2000</v>
      </c>
      <c r="J1838" s="109" t="str">
        <f>IF(编辑!Q1838="","",编辑!Q1838)</f>
        <v/>
      </c>
      <c r="K1838" s="109" t="str">
        <f>IF(编辑!S1838="","",编辑!S1838)</f>
        <v/>
      </c>
      <c r="L1838" s="109" t="str">
        <f>IF(编辑!T1838="","",编辑!T1838)</f>
        <v/>
      </c>
      <c r="M1838" s="109" t="str">
        <f>IF(编辑!U1838="","",编辑!U1838)</f>
        <v/>
      </c>
      <c r="N1838" s="109" t="str">
        <f>IF(编辑!V1838="","",编辑!V1838)</f>
        <v/>
      </c>
      <c r="O1838" s="109" t="str">
        <f>IF(编辑!X1838="","",编辑!X1838)</f>
        <v/>
      </c>
      <c r="P1838" s="109" t="str">
        <f>IF(编辑!Y1838="","",编辑!Y1838)</f>
        <v/>
      </c>
      <c r="Q1838" s="109" t="str">
        <f>IF(编辑!Z1838="","",编辑!Z1838)</f>
        <v/>
      </c>
      <c r="R1838" s="109" t="str">
        <f>IF(编辑!AA1838="","",编辑!AA1838)</f>
        <v/>
      </c>
      <c r="S1838" s="109" t="str">
        <f>IF(编辑!AC1838="","",编辑!AC1838)</f>
        <v/>
      </c>
      <c r="T1838" s="109" t="str">
        <f>IF(编辑!AD1838="","",编辑!AD1838)</f>
        <v/>
      </c>
      <c r="U1838" s="109" t="str">
        <f>IF(编辑!AE1838="","",编辑!AE1838)</f>
        <v/>
      </c>
      <c r="V1838" s="109" t="str">
        <f>IF(编辑!AF1838="","",编辑!AF1838)</f>
        <v/>
      </c>
      <c r="W1838" s="109" t="str">
        <f>IF(编辑!AH1838="","",编辑!AH1838)</f>
        <v/>
      </c>
      <c r="X1838" s="109" t="str">
        <f>IF(编辑!AI1838="","",编辑!AI1838)</f>
        <v/>
      </c>
      <c r="Y1838" s="109" t="str">
        <f>IF(编辑!AJ1838="","",编辑!AJ1838)</f>
        <v/>
      </c>
      <c r="Z1838" s="109" t="str">
        <f>IF(编辑!AK1838="","",编辑!AK1838)</f>
        <v/>
      </c>
      <c r="AA1838" s="109" t="str">
        <f>IF(编辑!AM1838="","",编辑!AM1838)</f>
        <v/>
      </c>
      <c r="AB1838" s="109" t="str">
        <f>IF(编辑!AN1838="","",编辑!AN1838)</f>
        <v/>
      </c>
      <c r="AC1838" s="111" t="str">
        <f>IF(编辑!AO1838="","",编辑!AO1838)</f>
        <v/>
      </c>
    </row>
    <row r="1839" spans="1:29">
      <c r="A1839" s="109">
        <f>IF(编辑!A1839="","",编辑!A1839)</f>
        <v>131161</v>
      </c>
      <c r="B1839" s="109" t="str">
        <f>IF(编辑!B1839="","",编辑!B1839)</f>
        <v>攻城</v>
      </c>
      <c r="C1839" s="109">
        <f>IF(编辑!I1839="","",编辑!I1839)</f>
        <v>480</v>
      </c>
      <c r="D1839" s="109">
        <f>IF(编辑!J1839="","",编辑!J1839)</f>
        <v>21</v>
      </c>
      <c r="E1839" s="109" t="str">
        <f>IF(编辑!K1839="","",编辑!K1839)</f>
        <v/>
      </c>
      <c r="F1839" s="109">
        <f>IF(编辑!L1839="","",编辑!L1839)</f>
        <v>102065</v>
      </c>
      <c r="G1839" s="109">
        <f>IF(编辑!N1839="","",编辑!N1839)</f>
        <v>1</v>
      </c>
      <c r="H1839" s="109">
        <f>IF(编辑!O1839="","",编辑!O1839)</f>
        <v>1</v>
      </c>
      <c r="I1839" s="109">
        <f>IF(编辑!P1839="","",编辑!P1839)</f>
        <v>2000</v>
      </c>
      <c r="J1839" s="109" t="str">
        <f>IF(编辑!Q1839="","",编辑!Q1839)</f>
        <v/>
      </c>
      <c r="K1839" s="109" t="str">
        <f>IF(编辑!S1839="","",编辑!S1839)</f>
        <v/>
      </c>
      <c r="L1839" s="109" t="str">
        <f>IF(编辑!T1839="","",编辑!T1839)</f>
        <v/>
      </c>
      <c r="M1839" s="109" t="str">
        <f>IF(编辑!U1839="","",编辑!U1839)</f>
        <v/>
      </c>
      <c r="N1839" s="109" t="str">
        <f>IF(编辑!V1839="","",编辑!V1839)</f>
        <v/>
      </c>
      <c r="O1839" s="109" t="str">
        <f>IF(编辑!X1839="","",编辑!X1839)</f>
        <v/>
      </c>
      <c r="P1839" s="109" t="str">
        <f>IF(编辑!Y1839="","",编辑!Y1839)</f>
        <v/>
      </c>
      <c r="Q1839" s="109" t="str">
        <f>IF(编辑!Z1839="","",编辑!Z1839)</f>
        <v/>
      </c>
      <c r="R1839" s="109" t="str">
        <f>IF(编辑!AA1839="","",编辑!AA1839)</f>
        <v/>
      </c>
      <c r="S1839" s="109" t="str">
        <f>IF(编辑!AC1839="","",编辑!AC1839)</f>
        <v/>
      </c>
      <c r="T1839" s="109" t="str">
        <f>IF(编辑!AD1839="","",编辑!AD1839)</f>
        <v/>
      </c>
      <c r="U1839" s="109" t="str">
        <f>IF(编辑!AE1839="","",编辑!AE1839)</f>
        <v/>
      </c>
      <c r="V1839" s="109" t="str">
        <f>IF(编辑!AF1839="","",编辑!AF1839)</f>
        <v/>
      </c>
      <c r="W1839" s="109" t="str">
        <f>IF(编辑!AH1839="","",编辑!AH1839)</f>
        <v/>
      </c>
      <c r="X1839" s="109" t="str">
        <f>IF(编辑!AI1839="","",编辑!AI1839)</f>
        <v/>
      </c>
      <c r="Y1839" s="109" t="str">
        <f>IF(编辑!AJ1839="","",编辑!AJ1839)</f>
        <v/>
      </c>
      <c r="Z1839" s="109" t="str">
        <f>IF(编辑!AK1839="","",编辑!AK1839)</f>
        <v/>
      </c>
      <c r="AA1839" s="109" t="str">
        <f>IF(编辑!AM1839="","",编辑!AM1839)</f>
        <v/>
      </c>
      <c r="AB1839" s="109" t="str">
        <f>IF(编辑!AN1839="","",编辑!AN1839)</f>
        <v/>
      </c>
      <c r="AC1839" s="111" t="str">
        <f>IF(编辑!AO1839="","",编辑!AO1839)</f>
        <v/>
      </c>
    </row>
    <row r="1840" spans="1:29">
      <c r="A1840" s="109">
        <f>IF(编辑!A1840="","",编辑!A1840)</f>
        <v>131162</v>
      </c>
      <c r="B1840" s="109" t="str">
        <f>IF(编辑!B1840="","",编辑!B1840)</f>
        <v>攻城</v>
      </c>
      <c r="C1840" s="109">
        <f>IF(编辑!I1840="","",编辑!I1840)</f>
        <v>480</v>
      </c>
      <c r="D1840" s="109">
        <f>IF(编辑!J1840="","",编辑!J1840)</f>
        <v>21</v>
      </c>
      <c r="E1840" s="109" t="str">
        <f>IF(编辑!K1840="","",编辑!K1840)</f>
        <v/>
      </c>
      <c r="F1840" s="109">
        <f>IF(编辑!L1840="","",编辑!L1840)</f>
        <v>102065</v>
      </c>
      <c r="G1840" s="109">
        <f>IF(编辑!N1840="","",编辑!N1840)</f>
        <v>1</v>
      </c>
      <c r="H1840" s="109">
        <f>IF(编辑!O1840="","",编辑!O1840)</f>
        <v>1</v>
      </c>
      <c r="I1840" s="109">
        <f>IF(编辑!P1840="","",编辑!P1840)</f>
        <v>2000</v>
      </c>
      <c r="J1840" s="109" t="str">
        <f>IF(编辑!Q1840="","",编辑!Q1840)</f>
        <v/>
      </c>
      <c r="K1840" s="109" t="str">
        <f>IF(编辑!S1840="","",编辑!S1840)</f>
        <v/>
      </c>
      <c r="L1840" s="109" t="str">
        <f>IF(编辑!T1840="","",编辑!T1840)</f>
        <v/>
      </c>
      <c r="M1840" s="109" t="str">
        <f>IF(编辑!U1840="","",编辑!U1840)</f>
        <v/>
      </c>
      <c r="N1840" s="109" t="str">
        <f>IF(编辑!V1840="","",编辑!V1840)</f>
        <v/>
      </c>
      <c r="O1840" s="109" t="str">
        <f>IF(编辑!X1840="","",编辑!X1840)</f>
        <v/>
      </c>
      <c r="P1840" s="109" t="str">
        <f>IF(编辑!Y1840="","",编辑!Y1840)</f>
        <v/>
      </c>
      <c r="Q1840" s="109" t="str">
        <f>IF(编辑!Z1840="","",编辑!Z1840)</f>
        <v/>
      </c>
      <c r="R1840" s="109" t="str">
        <f>IF(编辑!AA1840="","",编辑!AA1840)</f>
        <v/>
      </c>
      <c r="S1840" s="109" t="str">
        <f>IF(编辑!AC1840="","",编辑!AC1840)</f>
        <v/>
      </c>
      <c r="T1840" s="109" t="str">
        <f>IF(编辑!AD1840="","",编辑!AD1840)</f>
        <v/>
      </c>
      <c r="U1840" s="109" t="str">
        <f>IF(编辑!AE1840="","",编辑!AE1840)</f>
        <v/>
      </c>
      <c r="V1840" s="109" t="str">
        <f>IF(编辑!AF1840="","",编辑!AF1840)</f>
        <v/>
      </c>
      <c r="W1840" s="109" t="str">
        <f>IF(编辑!AH1840="","",编辑!AH1840)</f>
        <v/>
      </c>
      <c r="X1840" s="109" t="str">
        <f>IF(编辑!AI1840="","",编辑!AI1840)</f>
        <v/>
      </c>
      <c r="Y1840" s="109" t="str">
        <f>IF(编辑!AJ1840="","",编辑!AJ1840)</f>
        <v/>
      </c>
      <c r="Z1840" s="109" t="str">
        <f>IF(编辑!AK1840="","",编辑!AK1840)</f>
        <v/>
      </c>
      <c r="AA1840" s="109" t="str">
        <f>IF(编辑!AM1840="","",编辑!AM1840)</f>
        <v/>
      </c>
      <c r="AB1840" s="109" t="str">
        <f>IF(编辑!AN1840="","",编辑!AN1840)</f>
        <v/>
      </c>
      <c r="AC1840" s="111" t="str">
        <f>IF(编辑!AO1840="","",编辑!AO1840)</f>
        <v/>
      </c>
    </row>
    <row r="1841" spans="1:29">
      <c r="A1841" s="109">
        <f>IF(编辑!A1841="","",编辑!A1841)</f>
        <v>131163</v>
      </c>
      <c r="B1841" s="109" t="str">
        <f>IF(编辑!B1841="","",编辑!B1841)</f>
        <v>攻城</v>
      </c>
      <c r="C1841" s="109">
        <f>IF(编辑!I1841="","",编辑!I1841)</f>
        <v>480</v>
      </c>
      <c r="D1841" s="109">
        <f>IF(编辑!J1841="","",编辑!J1841)</f>
        <v>21</v>
      </c>
      <c r="E1841" s="109" t="str">
        <f>IF(编辑!K1841="","",编辑!K1841)</f>
        <v/>
      </c>
      <c r="F1841" s="109">
        <f>IF(编辑!L1841="","",编辑!L1841)</f>
        <v>102065</v>
      </c>
      <c r="G1841" s="109">
        <f>IF(编辑!N1841="","",编辑!N1841)</f>
        <v>1</v>
      </c>
      <c r="H1841" s="109">
        <f>IF(编辑!O1841="","",编辑!O1841)</f>
        <v>1</v>
      </c>
      <c r="I1841" s="109">
        <f>IF(编辑!P1841="","",编辑!P1841)</f>
        <v>2000</v>
      </c>
      <c r="J1841" s="109" t="str">
        <f>IF(编辑!Q1841="","",编辑!Q1841)</f>
        <v/>
      </c>
      <c r="K1841" s="109" t="str">
        <f>IF(编辑!S1841="","",编辑!S1841)</f>
        <v/>
      </c>
      <c r="L1841" s="109" t="str">
        <f>IF(编辑!T1841="","",编辑!T1841)</f>
        <v/>
      </c>
      <c r="M1841" s="109" t="str">
        <f>IF(编辑!U1841="","",编辑!U1841)</f>
        <v/>
      </c>
      <c r="N1841" s="109" t="str">
        <f>IF(编辑!V1841="","",编辑!V1841)</f>
        <v/>
      </c>
      <c r="O1841" s="109" t="str">
        <f>IF(编辑!X1841="","",编辑!X1841)</f>
        <v/>
      </c>
      <c r="P1841" s="109" t="str">
        <f>IF(编辑!Y1841="","",编辑!Y1841)</f>
        <v/>
      </c>
      <c r="Q1841" s="109" t="str">
        <f>IF(编辑!Z1841="","",编辑!Z1841)</f>
        <v/>
      </c>
      <c r="R1841" s="109" t="str">
        <f>IF(编辑!AA1841="","",编辑!AA1841)</f>
        <v/>
      </c>
      <c r="S1841" s="109" t="str">
        <f>IF(编辑!AC1841="","",编辑!AC1841)</f>
        <v/>
      </c>
      <c r="T1841" s="109" t="str">
        <f>IF(编辑!AD1841="","",编辑!AD1841)</f>
        <v/>
      </c>
      <c r="U1841" s="109" t="str">
        <f>IF(编辑!AE1841="","",编辑!AE1841)</f>
        <v/>
      </c>
      <c r="V1841" s="109" t="str">
        <f>IF(编辑!AF1841="","",编辑!AF1841)</f>
        <v/>
      </c>
      <c r="W1841" s="109" t="str">
        <f>IF(编辑!AH1841="","",编辑!AH1841)</f>
        <v/>
      </c>
      <c r="X1841" s="109" t="str">
        <f>IF(编辑!AI1841="","",编辑!AI1841)</f>
        <v/>
      </c>
      <c r="Y1841" s="109" t="str">
        <f>IF(编辑!AJ1841="","",编辑!AJ1841)</f>
        <v/>
      </c>
      <c r="Z1841" s="109" t="str">
        <f>IF(编辑!AK1841="","",编辑!AK1841)</f>
        <v/>
      </c>
      <c r="AA1841" s="109" t="str">
        <f>IF(编辑!AM1841="","",编辑!AM1841)</f>
        <v/>
      </c>
      <c r="AB1841" s="109" t="str">
        <f>IF(编辑!AN1841="","",编辑!AN1841)</f>
        <v/>
      </c>
      <c r="AC1841" s="111" t="str">
        <f>IF(编辑!AO1841="","",编辑!AO1841)</f>
        <v/>
      </c>
    </row>
    <row r="1842" spans="1:29">
      <c r="A1842" s="109">
        <f>IF(编辑!A1842="","",编辑!A1842)</f>
        <v>131164</v>
      </c>
      <c r="B1842" s="109" t="str">
        <f>IF(编辑!B1842="","",编辑!B1842)</f>
        <v>攻城</v>
      </c>
      <c r="C1842" s="109">
        <f>IF(编辑!I1842="","",编辑!I1842)</f>
        <v>480</v>
      </c>
      <c r="D1842" s="109">
        <f>IF(编辑!J1842="","",编辑!J1842)</f>
        <v>21</v>
      </c>
      <c r="E1842" s="109" t="str">
        <f>IF(编辑!K1842="","",编辑!K1842)</f>
        <v/>
      </c>
      <c r="F1842" s="109">
        <f>IF(编辑!L1842="","",编辑!L1842)</f>
        <v>102065</v>
      </c>
      <c r="G1842" s="109">
        <f>IF(编辑!N1842="","",编辑!N1842)</f>
        <v>1</v>
      </c>
      <c r="H1842" s="109">
        <f>IF(编辑!O1842="","",编辑!O1842)</f>
        <v>1</v>
      </c>
      <c r="I1842" s="109">
        <f>IF(编辑!P1842="","",编辑!P1842)</f>
        <v>2000</v>
      </c>
      <c r="J1842" s="109" t="str">
        <f>IF(编辑!Q1842="","",编辑!Q1842)</f>
        <v/>
      </c>
      <c r="K1842" s="109" t="str">
        <f>IF(编辑!S1842="","",编辑!S1842)</f>
        <v/>
      </c>
      <c r="L1842" s="109" t="str">
        <f>IF(编辑!T1842="","",编辑!T1842)</f>
        <v/>
      </c>
      <c r="M1842" s="109" t="str">
        <f>IF(编辑!U1842="","",编辑!U1842)</f>
        <v/>
      </c>
      <c r="N1842" s="109" t="str">
        <f>IF(编辑!V1842="","",编辑!V1842)</f>
        <v/>
      </c>
      <c r="O1842" s="109" t="str">
        <f>IF(编辑!X1842="","",编辑!X1842)</f>
        <v/>
      </c>
      <c r="P1842" s="109" t="str">
        <f>IF(编辑!Y1842="","",编辑!Y1842)</f>
        <v/>
      </c>
      <c r="Q1842" s="109" t="str">
        <f>IF(编辑!Z1842="","",编辑!Z1842)</f>
        <v/>
      </c>
      <c r="R1842" s="109" t="str">
        <f>IF(编辑!AA1842="","",编辑!AA1842)</f>
        <v/>
      </c>
      <c r="S1842" s="109" t="str">
        <f>IF(编辑!AC1842="","",编辑!AC1842)</f>
        <v/>
      </c>
      <c r="T1842" s="109" t="str">
        <f>IF(编辑!AD1842="","",编辑!AD1842)</f>
        <v/>
      </c>
      <c r="U1842" s="109" t="str">
        <f>IF(编辑!AE1842="","",编辑!AE1842)</f>
        <v/>
      </c>
      <c r="V1842" s="109" t="str">
        <f>IF(编辑!AF1842="","",编辑!AF1842)</f>
        <v/>
      </c>
      <c r="W1842" s="109" t="str">
        <f>IF(编辑!AH1842="","",编辑!AH1842)</f>
        <v/>
      </c>
      <c r="X1842" s="109" t="str">
        <f>IF(编辑!AI1842="","",编辑!AI1842)</f>
        <v/>
      </c>
      <c r="Y1842" s="109" t="str">
        <f>IF(编辑!AJ1842="","",编辑!AJ1842)</f>
        <v/>
      </c>
      <c r="Z1842" s="109" t="str">
        <f>IF(编辑!AK1842="","",编辑!AK1842)</f>
        <v/>
      </c>
      <c r="AA1842" s="109" t="str">
        <f>IF(编辑!AM1842="","",编辑!AM1842)</f>
        <v/>
      </c>
      <c r="AB1842" s="109" t="str">
        <f>IF(编辑!AN1842="","",编辑!AN1842)</f>
        <v/>
      </c>
      <c r="AC1842" s="111" t="str">
        <f>IF(编辑!AO1842="","",编辑!AO1842)</f>
        <v/>
      </c>
    </row>
    <row r="1843" spans="1:29">
      <c r="A1843" s="109">
        <f>IF(编辑!A1843="","",编辑!A1843)</f>
        <v>131165</v>
      </c>
      <c r="B1843" s="109" t="str">
        <f>IF(编辑!B1843="","",编辑!B1843)</f>
        <v>攻城</v>
      </c>
      <c r="C1843" s="109">
        <f>IF(编辑!I1843="","",编辑!I1843)</f>
        <v>480</v>
      </c>
      <c r="D1843" s="109">
        <f>IF(编辑!J1843="","",编辑!J1843)</f>
        <v>21</v>
      </c>
      <c r="E1843" s="109" t="str">
        <f>IF(编辑!K1843="","",编辑!K1843)</f>
        <v/>
      </c>
      <c r="F1843" s="109">
        <f>IF(编辑!L1843="","",编辑!L1843)</f>
        <v>102065</v>
      </c>
      <c r="G1843" s="109">
        <f>IF(编辑!N1843="","",编辑!N1843)</f>
        <v>1</v>
      </c>
      <c r="H1843" s="109">
        <f>IF(编辑!O1843="","",编辑!O1843)</f>
        <v>1</v>
      </c>
      <c r="I1843" s="109">
        <f>IF(编辑!P1843="","",编辑!P1843)</f>
        <v>2000</v>
      </c>
      <c r="J1843" s="109" t="str">
        <f>IF(编辑!Q1843="","",编辑!Q1843)</f>
        <v/>
      </c>
      <c r="K1843" s="109" t="str">
        <f>IF(编辑!S1843="","",编辑!S1843)</f>
        <v/>
      </c>
      <c r="L1843" s="109" t="str">
        <f>IF(编辑!T1843="","",编辑!T1843)</f>
        <v/>
      </c>
      <c r="M1843" s="109" t="str">
        <f>IF(编辑!U1843="","",编辑!U1843)</f>
        <v/>
      </c>
      <c r="N1843" s="109" t="str">
        <f>IF(编辑!V1843="","",编辑!V1843)</f>
        <v/>
      </c>
      <c r="O1843" s="109" t="str">
        <f>IF(编辑!X1843="","",编辑!X1843)</f>
        <v/>
      </c>
      <c r="P1843" s="109" t="str">
        <f>IF(编辑!Y1843="","",编辑!Y1843)</f>
        <v/>
      </c>
      <c r="Q1843" s="109" t="str">
        <f>IF(编辑!Z1843="","",编辑!Z1843)</f>
        <v/>
      </c>
      <c r="R1843" s="109" t="str">
        <f>IF(编辑!AA1843="","",编辑!AA1843)</f>
        <v/>
      </c>
      <c r="S1843" s="109" t="str">
        <f>IF(编辑!AC1843="","",编辑!AC1843)</f>
        <v/>
      </c>
      <c r="T1843" s="109" t="str">
        <f>IF(编辑!AD1843="","",编辑!AD1843)</f>
        <v/>
      </c>
      <c r="U1843" s="109" t="str">
        <f>IF(编辑!AE1843="","",编辑!AE1843)</f>
        <v/>
      </c>
      <c r="V1843" s="109" t="str">
        <f>IF(编辑!AF1843="","",编辑!AF1843)</f>
        <v/>
      </c>
      <c r="W1843" s="109" t="str">
        <f>IF(编辑!AH1843="","",编辑!AH1843)</f>
        <v/>
      </c>
      <c r="X1843" s="109" t="str">
        <f>IF(编辑!AI1843="","",编辑!AI1843)</f>
        <v/>
      </c>
      <c r="Y1843" s="109" t="str">
        <f>IF(编辑!AJ1843="","",编辑!AJ1843)</f>
        <v/>
      </c>
      <c r="Z1843" s="109" t="str">
        <f>IF(编辑!AK1843="","",编辑!AK1843)</f>
        <v/>
      </c>
      <c r="AA1843" s="109" t="str">
        <f>IF(编辑!AM1843="","",编辑!AM1843)</f>
        <v/>
      </c>
      <c r="AB1843" s="109" t="str">
        <f>IF(编辑!AN1843="","",编辑!AN1843)</f>
        <v/>
      </c>
      <c r="AC1843" s="111" t="str">
        <f>IF(编辑!AO1843="","",编辑!AO1843)</f>
        <v/>
      </c>
    </row>
    <row r="1844" spans="1:29">
      <c r="A1844" s="109">
        <f>IF(编辑!A1844="","",编辑!A1844)</f>
        <v>131166</v>
      </c>
      <c r="B1844" s="109" t="str">
        <f>IF(编辑!B1844="","",编辑!B1844)</f>
        <v>攻城</v>
      </c>
      <c r="C1844" s="109">
        <f>IF(编辑!I1844="","",编辑!I1844)</f>
        <v>480</v>
      </c>
      <c r="D1844" s="109">
        <f>IF(编辑!J1844="","",编辑!J1844)</f>
        <v>21</v>
      </c>
      <c r="E1844" s="109" t="str">
        <f>IF(编辑!K1844="","",编辑!K1844)</f>
        <v/>
      </c>
      <c r="F1844" s="109">
        <f>IF(编辑!L1844="","",编辑!L1844)</f>
        <v>102065</v>
      </c>
      <c r="G1844" s="109">
        <f>IF(编辑!N1844="","",编辑!N1844)</f>
        <v>1</v>
      </c>
      <c r="H1844" s="109">
        <f>IF(编辑!O1844="","",编辑!O1844)</f>
        <v>1</v>
      </c>
      <c r="I1844" s="109">
        <f>IF(编辑!P1844="","",编辑!P1844)</f>
        <v>2000</v>
      </c>
      <c r="J1844" s="109" t="str">
        <f>IF(编辑!Q1844="","",编辑!Q1844)</f>
        <v/>
      </c>
      <c r="K1844" s="109" t="str">
        <f>IF(编辑!S1844="","",编辑!S1844)</f>
        <v/>
      </c>
      <c r="L1844" s="109" t="str">
        <f>IF(编辑!T1844="","",编辑!T1844)</f>
        <v/>
      </c>
      <c r="M1844" s="109" t="str">
        <f>IF(编辑!U1844="","",编辑!U1844)</f>
        <v/>
      </c>
      <c r="N1844" s="109" t="str">
        <f>IF(编辑!V1844="","",编辑!V1844)</f>
        <v/>
      </c>
      <c r="O1844" s="109" t="str">
        <f>IF(编辑!X1844="","",编辑!X1844)</f>
        <v/>
      </c>
      <c r="P1844" s="109" t="str">
        <f>IF(编辑!Y1844="","",编辑!Y1844)</f>
        <v/>
      </c>
      <c r="Q1844" s="109" t="str">
        <f>IF(编辑!Z1844="","",编辑!Z1844)</f>
        <v/>
      </c>
      <c r="R1844" s="109" t="str">
        <f>IF(编辑!AA1844="","",编辑!AA1844)</f>
        <v/>
      </c>
      <c r="S1844" s="109" t="str">
        <f>IF(编辑!AC1844="","",编辑!AC1844)</f>
        <v/>
      </c>
      <c r="T1844" s="109" t="str">
        <f>IF(编辑!AD1844="","",编辑!AD1844)</f>
        <v/>
      </c>
      <c r="U1844" s="109" t="str">
        <f>IF(编辑!AE1844="","",编辑!AE1844)</f>
        <v/>
      </c>
      <c r="V1844" s="109" t="str">
        <f>IF(编辑!AF1844="","",编辑!AF1844)</f>
        <v/>
      </c>
      <c r="W1844" s="109" t="str">
        <f>IF(编辑!AH1844="","",编辑!AH1844)</f>
        <v/>
      </c>
      <c r="X1844" s="109" t="str">
        <f>IF(编辑!AI1844="","",编辑!AI1844)</f>
        <v/>
      </c>
      <c r="Y1844" s="109" t="str">
        <f>IF(编辑!AJ1844="","",编辑!AJ1844)</f>
        <v/>
      </c>
      <c r="Z1844" s="109" t="str">
        <f>IF(编辑!AK1844="","",编辑!AK1844)</f>
        <v/>
      </c>
      <c r="AA1844" s="109" t="str">
        <f>IF(编辑!AM1844="","",编辑!AM1844)</f>
        <v/>
      </c>
      <c r="AB1844" s="109" t="str">
        <f>IF(编辑!AN1844="","",编辑!AN1844)</f>
        <v/>
      </c>
      <c r="AC1844" s="111" t="str">
        <f>IF(编辑!AO1844="","",编辑!AO1844)</f>
        <v/>
      </c>
    </row>
    <row r="1845" spans="1:29">
      <c r="A1845" s="109">
        <f>IF(编辑!A1845="","",编辑!A1845)</f>
        <v>131167</v>
      </c>
      <c r="B1845" s="109" t="str">
        <f>IF(编辑!B1845="","",编辑!B1845)</f>
        <v>攻城</v>
      </c>
      <c r="C1845" s="109">
        <f>IF(编辑!I1845="","",编辑!I1845)</f>
        <v>650</v>
      </c>
      <c r="D1845" s="109">
        <f>IF(编辑!J1845="","",编辑!J1845)</f>
        <v>21</v>
      </c>
      <c r="E1845" s="109" t="str">
        <f>IF(编辑!K1845="","",编辑!K1845)</f>
        <v/>
      </c>
      <c r="F1845" s="109">
        <f>IF(编辑!L1845="","",编辑!L1845)</f>
        <v>102065</v>
      </c>
      <c r="G1845" s="109">
        <f>IF(编辑!N1845="","",编辑!N1845)</f>
        <v>1</v>
      </c>
      <c r="H1845" s="109">
        <f>IF(编辑!O1845="","",编辑!O1845)</f>
        <v>1</v>
      </c>
      <c r="I1845" s="109">
        <f>IF(编辑!P1845="","",编辑!P1845)</f>
        <v>2000</v>
      </c>
      <c r="J1845" s="109" t="str">
        <f>IF(编辑!Q1845="","",编辑!Q1845)</f>
        <v/>
      </c>
      <c r="K1845" s="109" t="str">
        <f>IF(编辑!S1845="","",编辑!S1845)</f>
        <v/>
      </c>
      <c r="L1845" s="109" t="str">
        <f>IF(编辑!T1845="","",编辑!T1845)</f>
        <v/>
      </c>
      <c r="M1845" s="109" t="str">
        <f>IF(编辑!U1845="","",编辑!U1845)</f>
        <v/>
      </c>
      <c r="N1845" s="109" t="str">
        <f>IF(编辑!V1845="","",编辑!V1845)</f>
        <v/>
      </c>
      <c r="O1845" s="109" t="str">
        <f>IF(编辑!X1845="","",编辑!X1845)</f>
        <v/>
      </c>
      <c r="P1845" s="109" t="str">
        <f>IF(编辑!Y1845="","",编辑!Y1845)</f>
        <v/>
      </c>
      <c r="Q1845" s="109" t="str">
        <f>IF(编辑!Z1845="","",编辑!Z1845)</f>
        <v/>
      </c>
      <c r="R1845" s="109" t="str">
        <f>IF(编辑!AA1845="","",编辑!AA1845)</f>
        <v/>
      </c>
      <c r="S1845" s="109" t="str">
        <f>IF(编辑!AC1845="","",编辑!AC1845)</f>
        <v/>
      </c>
      <c r="T1845" s="109" t="str">
        <f>IF(编辑!AD1845="","",编辑!AD1845)</f>
        <v/>
      </c>
      <c r="U1845" s="109" t="str">
        <f>IF(编辑!AE1845="","",编辑!AE1845)</f>
        <v/>
      </c>
      <c r="V1845" s="109" t="str">
        <f>IF(编辑!AF1845="","",编辑!AF1845)</f>
        <v/>
      </c>
      <c r="W1845" s="109" t="str">
        <f>IF(编辑!AH1845="","",编辑!AH1845)</f>
        <v/>
      </c>
      <c r="X1845" s="109" t="str">
        <f>IF(编辑!AI1845="","",编辑!AI1845)</f>
        <v/>
      </c>
      <c r="Y1845" s="109" t="str">
        <f>IF(编辑!AJ1845="","",编辑!AJ1845)</f>
        <v/>
      </c>
      <c r="Z1845" s="109" t="str">
        <f>IF(编辑!AK1845="","",编辑!AK1845)</f>
        <v/>
      </c>
      <c r="AA1845" s="109" t="str">
        <f>IF(编辑!AM1845="","",编辑!AM1845)</f>
        <v/>
      </c>
      <c r="AB1845" s="109" t="str">
        <f>IF(编辑!AN1845="","",编辑!AN1845)</f>
        <v/>
      </c>
      <c r="AC1845" s="111" t="str">
        <f>IF(编辑!AO1845="","",编辑!AO1845)</f>
        <v/>
      </c>
    </row>
    <row r="1846" spans="1:29">
      <c r="A1846" s="109">
        <f>IF(编辑!A1846="","",编辑!A1846)</f>
        <v>131168</v>
      </c>
      <c r="B1846" s="109" t="str">
        <f>IF(编辑!B1846="","",编辑!B1846)</f>
        <v>攻城</v>
      </c>
      <c r="C1846" s="109">
        <f>IF(编辑!I1846="","",编辑!I1846)</f>
        <v>650</v>
      </c>
      <c r="D1846" s="109">
        <f>IF(编辑!J1846="","",编辑!J1846)</f>
        <v>21</v>
      </c>
      <c r="E1846" s="109" t="str">
        <f>IF(编辑!K1846="","",编辑!K1846)</f>
        <v/>
      </c>
      <c r="F1846" s="109">
        <f>IF(编辑!L1846="","",编辑!L1846)</f>
        <v>102065</v>
      </c>
      <c r="G1846" s="109">
        <f>IF(编辑!N1846="","",编辑!N1846)</f>
        <v>1</v>
      </c>
      <c r="H1846" s="109">
        <f>IF(编辑!O1846="","",编辑!O1846)</f>
        <v>1</v>
      </c>
      <c r="I1846" s="109">
        <f>IF(编辑!P1846="","",编辑!P1846)</f>
        <v>2000</v>
      </c>
      <c r="J1846" s="109" t="str">
        <f>IF(编辑!Q1846="","",编辑!Q1846)</f>
        <v/>
      </c>
      <c r="K1846" s="109" t="str">
        <f>IF(编辑!S1846="","",编辑!S1846)</f>
        <v/>
      </c>
      <c r="L1846" s="109" t="str">
        <f>IF(编辑!T1846="","",编辑!T1846)</f>
        <v/>
      </c>
      <c r="M1846" s="109" t="str">
        <f>IF(编辑!U1846="","",编辑!U1846)</f>
        <v/>
      </c>
      <c r="N1846" s="109" t="str">
        <f>IF(编辑!V1846="","",编辑!V1846)</f>
        <v/>
      </c>
      <c r="O1846" s="109" t="str">
        <f>IF(编辑!X1846="","",编辑!X1846)</f>
        <v/>
      </c>
      <c r="P1846" s="109" t="str">
        <f>IF(编辑!Y1846="","",编辑!Y1846)</f>
        <v/>
      </c>
      <c r="Q1846" s="109" t="str">
        <f>IF(编辑!Z1846="","",编辑!Z1846)</f>
        <v/>
      </c>
      <c r="R1846" s="109" t="str">
        <f>IF(编辑!AA1846="","",编辑!AA1846)</f>
        <v/>
      </c>
      <c r="S1846" s="109" t="str">
        <f>IF(编辑!AC1846="","",编辑!AC1846)</f>
        <v/>
      </c>
      <c r="T1846" s="109" t="str">
        <f>IF(编辑!AD1846="","",编辑!AD1846)</f>
        <v/>
      </c>
      <c r="U1846" s="109" t="str">
        <f>IF(编辑!AE1846="","",编辑!AE1846)</f>
        <v/>
      </c>
      <c r="V1846" s="109" t="str">
        <f>IF(编辑!AF1846="","",编辑!AF1846)</f>
        <v/>
      </c>
      <c r="W1846" s="109" t="str">
        <f>IF(编辑!AH1846="","",编辑!AH1846)</f>
        <v/>
      </c>
      <c r="X1846" s="109" t="str">
        <f>IF(编辑!AI1846="","",编辑!AI1846)</f>
        <v/>
      </c>
      <c r="Y1846" s="109" t="str">
        <f>IF(编辑!AJ1846="","",编辑!AJ1846)</f>
        <v/>
      </c>
      <c r="Z1846" s="109" t="str">
        <f>IF(编辑!AK1846="","",编辑!AK1846)</f>
        <v/>
      </c>
      <c r="AA1846" s="109" t="str">
        <f>IF(编辑!AM1846="","",编辑!AM1846)</f>
        <v/>
      </c>
      <c r="AB1846" s="109" t="str">
        <f>IF(编辑!AN1846="","",编辑!AN1846)</f>
        <v/>
      </c>
      <c r="AC1846" s="111" t="str">
        <f>IF(编辑!AO1846="","",编辑!AO1846)</f>
        <v/>
      </c>
    </row>
    <row r="1847" spans="1:29">
      <c r="A1847" s="109">
        <f>IF(编辑!A1847="","",编辑!A1847)</f>
        <v>131169</v>
      </c>
      <c r="B1847" s="109" t="str">
        <f>IF(编辑!B1847="","",编辑!B1847)</f>
        <v>攻城</v>
      </c>
      <c r="C1847" s="109">
        <f>IF(编辑!I1847="","",编辑!I1847)</f>
        <v>650</v>
      </c>
      <c r="D1847" s="109">
        <f>IF(编辑!J1847="","",编辑!J1847)</f>
        <v>21</v>
      </c>
      <c r="E1847" s="109" t="str">
        <f>IF(编辑!K1847="","",编辑!K1847)</f>
        <v/>
      </c>
      <c r="F1847" s="109">
        <f>IF(编辑!L1847="","",编辑!L1847)</f>
        <v>102065</v>
      </c>
      <c r="G1847" s="109">
        <f>IF(编辑!N1847="","",编辑!N1847)</f>
        <v>1</v>
      </c>
      <c r="H1847" s="109">
        <f>IF(编辑!O1847="","",编辑!O1847)</f>
        <v>1</v>
      </c>
      <c r="I1847" s="109">
        <f>IF(编辑!P1847="","",编辑!P1847)</f>
        <v>2000</v>
      </c>
      <c r="J1847" s="109" t="str">
        <f>IF(编辑!Q1847="","",编辑!Q1847)</f>
        <v/>
      </c>
      <c r="K1847" s="109" t="str">
        <f>IF(编辑!S1847="","",编辑!S1847)</f>
        <v/>
      </c>
      <c r="L1847" s="109" t="str">
        <f>IF(编辑!T1847="","",编辑!T1847)</f>
        <v/>
      </c>
      <c r="M1847" s="109" t="str">
        <f>IF(编辑!U1847="","",编辑!U1847)</f>
        <v/>
      </c>
      <c r="N1847" s="109" t="str">
        <f>IF(编辑!V1847="","",编辑!V1847)</f>
        <v/>
      </c>
      <c r="O1847" s="109" t="str">
        <f>IF(编辑!X1847="","",编辑!X1847)</f>
        <v/>
      </c>
      <c r="P1847" s="109" t="str">
        <f>IF(编辑!Y1847="","",编辑!Y1847)</f>
        <v/>
      </c>
      <c r="Q1847" s="109" t="str">
        <f>IF(编辑!Z1847="","",编辑!Z1847)</f>
        <v/>
      </c>
      <c r="R1847" s="109" t="str">
        <f>IF(编辑!AA1847="","",编辑!AA1847)</f>
        <v/>
      </c>
      <c r="S1847" s="109" t="str">
        <f>IF(编辑!AC1847="","",编辑!AC1847)</f>
        <v/>
      </c>
      <c r="T1847" s="109" t="str">
        <f>IF(编辑!AD1847="","",编辑!AD1847)</f>
        <v/>
      </c>
      <c r="U1847" s="109" t="str">
        <f>IF(编辑!AE1847="","",编辑!AE1847)</f>
        <v/>
      </c>
      <c r="V1847" s="109" t="str">
        <f>IF(编辑!AF1847="","",编辑!AF1847)</f>
        <v/>
      </c>
      <c r="W1847" s="109" t="str">
        <f>IF(编辑!AH1847="","",编辑!AH1847)</f>
        <v/>
      </c>
      <c r="X1847" s="109" t="str">
        <f>IF(编辑!AI1847="","",编辑!AI1847)</f>
        <v/>
      </c>
      <c r="Y1847" s="109" t="str">
        <f>IF(编辑!AJ1847="","",编辑!AJ1847)</f>
        <v/>
      </c>
      <c r="Z1847" s="109" t="str">
        <f>IF(编辑!AK1847="","",编辑!AK1847)</f>
        <v/>
      </c>
      <c r="AA1847" s="109" t="str">
        <f>IF(编辑!AM1847="","",编辑!AM1847)</f>
        <v/>
      </c>
      <c r="AB1847" s="109" t="str">
        <f>IF(编辑!AN1847="","",编辑!AN1847)</f>
        <v/>
      </c>
      <c r="AC1847" s="111" t="str">
        <f>IF(编辑!AO1847="","",编辑!AO1847)</f>
        <v/>
      </c>
    </row>
    <row r="1848" spans="1:29">
      <c r="A1848" s="109">
        <f>IF(编辑!A1848="","",编辑!A1848)</f>
        <v>131170</v>
      </c>
      <c r="B1848" s="109" t="str">
        <f>IF(编辑!B1848="","",编辑!B1848)</f>
        <v>攻城</v>
      </c>
      <c r="C1848" s="109">
        <f>IF(编辑!I1848="","",编辑!I1848)</f>
        <v>650</v>
      </c>
      <c r="D1848" s="109">
        <f>IF(编辑!J1848="","",编辑!J1848)</f>
        <v>21</v>
      </c>
      <c r="E1848" s="109" t="str">
        <f>IF(编辑!K1848="","",编辑!K1848)</f>
        <v/>
      </c>
      <c r="F1848" s="109">
        <f>IF(编辑!L1848="","",编辑!L1848)</f>
        <v>102065</v>
      </c>
      <c r="G1848" s="109">
        <f>IF(编辑!N1848="","",编辑!N1848)</f>
        <v>1</v>
      </c>
      <c r="H1848" s="109">
        <f>IF(编辑!O1848="","",编辑!O1848)</f>
        <v>1</v>
      </c>
      <c r="I1848" s="109">
        <f>IF(编辑!P1848="","",编辑!P1848)</f>
        <v>2000</v>
      </c>
      <c r="J1848" s="109" t="str">
        <f>IF(编辑!Q1848="","",编辑!Q1848)</f>
        <v/>
      </c>
      <c r="K1848" s="109" t="str">
        <f>IF(编辑!S1848="","",编辑!S1848)</f>
        <v/>
      </c>
      <c r="L1848" s="109" t="str">
        <f>IF(编辑!T1848="","",编辑!T1848)</f>
        <v/>
      </c>
      <c r="M1848" s="109" t="str">
        <f>IF(编辑!U1848="","",编辑!U1848)</f>
        <v/>
      </c>
      <c r="N1848" s="109" t="str">
        <f>IF(编辑!V1848="","",编辑!V1848)</f>
        <v/>
      </c>
      <c r="O1848" s="109" t="str">
        <f>IF(编辑!X1848="","",编辑!X1848)</f>
        <v/>
      </c>
      <c r="P1848" s="109" t="str">
        <f>IF(编辑!Y1848="","",编辑!Y1848)</f>
        <v/>
      </c>
      <c r="Q1848" s="109" t="str">
        <f>IF(编辑!Z1848="","",编辑!Z1848)</f>
        <v/>
      </c>
      <c r="R1848" s="109" t="str">
        <f>IF(编辑!AA1848="","",编辑!AA1848)</f>
        <v/>
      </c>
      <c r="S1848" s="109" t="str">
        <f>IF(编辑!AC1848="","",编辑!AC1848)</f>
        <v/>
      </c>
      <c r="T1848" s="109" t="str">
        <f>IF(编辑!AD1848="","",编辑!AD1848)</f>
        <v/>
      </c>
      <c r="U1848" s="109" t="str">
        <f>IF(编辑!AE1848="","",编辑!AE1848)</f>
        <v/>
      </c>
      <c r="V1848" s="109" t="str">
        <f>IF(编辑!AF1848="","",编辑!AF1848)</f>
        <v/>
      </c>
      <c r="W1848" s="109" t="str">
        <f>IF(编辑!AH1848="","",编辑!AH1848)</f>
        <v/>
      </c>
      <c r="X1848" s="109" t="str">
        <f>IF(编辑!AI1848="","",编辑!AI1848)</f>
        <v/>
      </c>
      <c r="Y1848" s="109" t="str">
        <f>IF(编辑!AJ1848="","",编辑!AJ1848)</f>
        <v/>
      </c>
      <c r="Z1848" s="109" t="str">
        <f>IF(编辑!AK1848="","",编辑!AK1848)</f>
        <v/>
      </c>
      <c r="AA1848" s="109" t="str">
        <f>IF(编辑!AM1848="","",编辑!AM1848)</f>
        <v/>
      </c>
      <c r="AB1848" s="109" t="str">
        <f>IF(编辑!AN1848="","",编辑!AN1848)</f>
        <v/>
      </c>
      <c r="AC1848" s="111" t="str">
        <f>IF(编辑!AO1848="","",编辑!AO1848)</f>
        <v/>
      </c>
    </row>
    <row r="1849" spans="1:29">
      <c r="A1849" s="109">
        <f>IF(编辑!A1849="","",编辑!A1849)</f>
        <v>131171</v>
      </c>
      <c r="B1849" s="109" t="str">
        <f>IF(编辑!B1849="","",编辑!B1849)</f>
        <v>攻城</v>
      </c>
      <c r="C1849" s="109">
        <f>IF(编辑!I1849="","",编辑!I1849)</f>
        <v>650</v>
      </c>
      <c r="D1849" s="109">
        <f>IF(编辑!J1849="","",编辑!J1849)</f>
        <v>21</v>
      </c>
      <c r="E1849" s="109" t="str">
        <f>IF(编辑!K1849="","",编辑!K1849)</f>
        <v/>
      </c>
      <c r="F1849" s="109">
        <f>IF(编辑!L1849="","",编辑!L1849)</f>
        <v>102065</v>
      </c>
      <c r="G1849" s="109">
        <f>IF(编辑!N1849="","",编辑!N1849)</f>
        <v>1</v>
      </c>
      <c r="H1849" s="109">
        <f>IF(编辑!O1849="","",编辑!O1849)</f>
        <v>1</v>
      </c>
      <c r="I1849" s="109">
        <f>IF(编辑!P1849="","",编辑!P1849)</f>
        <v>2000</v>
      </c>
      <c r="J1849" s="109" t="str">
        <f>IF(编辑!Q1849="","",编辑!Q1849)</f>
        <v/>
      </c>
      <c r="K1849" s="109" t="str">
        <f>IF(编辑!S1849="","",编辑!S1849)</f>
        <v/>
      </c>
      <c r="L1849" s="109" t="str">
        <f>IF(编辑!T1849="","",编辑!T1849)</f>
        <v/>
      </c>
      <c r="M1849" s="109" t="str">
        <f>IF(编辑!U1849="","",编辑!U1849)</f>
        <v/>
      </c>
      <c r="N1849" s="109" t="str">
        <f>IF(编辑!V1849="","",编辑!V1849)</f>
        <v/>
      </c>
      <c r="O1849" s="109" t="str">
        <f>IF(编辑!X1849="","",编辑!X1849)</f>
        <v/>
      </c>
      <c r="P1849" s="109" t="str">
        <f>IF(编辑!Y1849="","",编辑!Y1849)</f>
        <v/>
      </c>
      <c r="Q1849" s="109" t="str">
        <f>IF(编辑!Z1849="","",编辑!Z1849)</f>
        <v/>
      </c>
      <c r="R1849" s="109" t="str">
        <f>IF(编辑!AA1849="","",编辑!AA1849)</f>
        <v/>
      </c>
      <c r="S1849" s="109" t="str">
        <f>IF(编辑!AC1849="","",编辑!AC1849)</f>
        <v/>
      </c>
      <c r="T1849" s="109" t="str">
        <f>IF(编辑!AD1849="","",编辑!AD1849)</f>
        <v/>
      </c>
      <c r="U1849" s="109" t="str">
        <f>IF(编辑!AE1849="","",编辑!AE1849)</f>
        <v/>
      </c>
      <c r="V1849" s="109" t="str">
        <f>IF(编辑!AF1849="","",编辑!AF1849)</f>
        <v/>
      </c>
      <c r="W1849" s="109" t="str">
        <f>IF(编辑!AH1849="","",编辑!AH1849)</f>
        <v/>
      </c>
      <c r="X1849" s="109" t="str">
        <f>IF(编辑!AI1849="","",编辑!AI1849)</f>
        <v/>
      </c>
      <c r="Y1849" s="109" t="str">
        <f>IF(编辑!AJ1849="","",编辑!AJ1849)</f>
        <v/>
      </c>
      <c r="Z1849" s="109" t="str">
        <f>IF(编辑!AK1849="","",编辑!AK1849)</f>
        <v/>
      </c>
      <c r="AA1849" s="109" t="str">
        <f>IF(编辑!AM1849="","",编辑!AM1849)</f>
        <v/>
      </c>
      <c r="AB1849" s="109" t="str">
        <f>IF(编辑!AN1849="","",编辑!AN1849)</f>
        <v/>
      </c>
      <c r="AC1849" s="111" t="str">
        <f>IF(编辑!AO1849="","",编辑!AO1849)</f>
        <v/>
      </c>
    </row>
    <row r="1850" spans="1:29">
      <c r="A1850" s="109">
        <f>IF(编辑!A1850="","",编辑!A1850)</f>
        <v>131172</v>
      </c>
      <c r="B1850" s="109" t="str">
        <f>IF(编辑!B1850="","",编辑!B1850)</f>
        <v>攻城</v>
      </c>
      <c r="C1850" s="109">
        <f>IF(编辑!I1850="","",编辑!I1850)</f>
        <v>650</v>
      </c>
      <c r="D1850" s="109">
        <f>IF(编辑!J1850="","",编辑!J1850)</f>
        <v>21</v>
      </c>
      <c r="E1850" s="109" t="str">
        <f>IF(编辑!K1850="","",编辑!K1850)</f>
        <v/>
      </c>
      <c r="F1850" s="109">
        <f>IF(编辑!L1850="","",编辑!L1850)</f>
        <v>102065</v>
      </c>
      <c r="G1850" s="109">
        <f>IF(编辑!N1850="","",编辑!N1850)</f>
        <v>1</v>
      </c>
      <c r="H1850" s="109">
        <f>IF(编辑!O1850="","",编辑!O1850)</f>
        <v>1</v>
      </c>
      <c r="I1850" s="109">
        <f>IF(编辑!P1850="","",编辑!P1850)</f>
        <v>2000</v>
      </c>
      <c r="J1850" s="109" t="str">
        <f>IF(编辑!Q1850="","",编辑!Q1850)</f>
        <v/>
      </c>
      <c r="K1850" s="109" t="str">
        <f>IF(编辑!S1850="","",编辑!S1850)</f>
        <v/>
      </c>
      <c r="L1850" s="109" t="str">
        <f>IF(编辑!T1850="","",编辑!T1850)</f>
        <v/>
      </c>
      <c r="M1850" s="109" t="str">
        <f>IF(编辑!U1850="","",编辑!U1850)</f>
        <v/>
      </c>
      <c r="N1850" s="109" t="str">
        <f>IF(编辑!V1850="","",编辑!V1850)</f>
        <v/>
      </c>
      <c r="O1850" s="109" t="str">
        <f>IF(编辑!X1850="","",编辑!X1850)</f>
        <v/>
      </c>
      <c r="P1850" s="109" t="str">
        <f>IF(编辑!Y1850="","",编辑!Y1850)</f>
        <v/>
      </c>
      <c r="Q1850" s="109" t="str">
        <f>IF(编辑!Z1850="","",编辑!Z1850)</f>
        <v/>
      </c>
      <c r="R1850" s="109" t="str">
        <f>IF(编辑!AA1850="","",编辑!AA1850)</f>
        <v/>
      </c>
      <c r="S1850" s="109" t="str">
        <f>IF(编辑!AC1850="","",编辑!AC1850)</f>
        <v/>
      </c>
      <c r="T1850" s="109" t="str">
        <f>IF(编辑!AD1850="","",编辑!AD1850)</f>
        <v/>
      </c>
      <c r="U1850" s="109" t="str">
        <f>IF(编辑!AE1850="","",编辑!AE1850)</f>
        <v/>
      </c>
      <c r="V1850" s="109" t="str">
        <f>IF(编辑!AF1850="","",编辑!AF1850)</f>
        <v/>
      </c>
      <c r="W1850" s="109" t="str">
        <f>IF(编辑!AH1850="","",编辑!AH1850)</f>
        <v/>
      </c>
      <c r="X1850" s="109" t="str">
        <f>IF(编辑!AI1850="","",编辑!AI1850)</f>
        <v/>
      </c>
      <c r="Y1850" s="109" t="str">
        <f>IF(编辑!AJ1850="","",编辑!AJ1850)</f>
        <v/>
      </c>
      <c r="Z1850" s="109" t="str">
        <f>IF(编辑!AK1850="","",编辑!AK1850)</f>
        <v/>
      </c>
      <c r="AA1850" s="109" t="str">
        <f>IF(编辑!AM1850="","",编辑!AM1850)</f>
        <v/>
      </c>
      <c r="AB1850" s="109" t="str">
        <f>IF(编辑!AN1850="","",编辑!AN1850)</f>
        <v/>
      </c>
      <c r="AC1850" s="111" t="str">
        <f>IF(编辑!AO1850="","",编辑!AO1850)</f>
        <v/>
      </c>
    </row>
    <row r="1851" spans="1:29">
      <c r="A1851" s="109">
        <f>IF(编辑!A1851="","",编辑!A1851)</f>
        <v>131173</v>
      </c>
      <c r="B1851" s="109" t="str">
        <f>IF(编辑!B1851="","",编辑!B1851)</f>
        <v>攻城</v>
      </c>
      <c r="C1851" s="109">
        <f>IF(编辑!I1851="","",编辑!I1851)</f>
        <v>650</v>
      </c>
      <c r="D1851" s="109">
        <f>IF(编辑!J1851="","",编辑!J1851)</f>
        <v>21</v>
      </c>
      <c r="E1851" s="109" t="str">
        <f>IF(编辑!K1851="","",编辑!K1851)</f>
        <v/>
      </c>
      <c r="F1851" s="109">
        <f>IF(编辑!L1851="","",编辑!L1851)</f>
        <v>102065</v>
      </c>
      <c r="G1851" s="109">
        <f>IF(编辑!N1851="","",编辑!N1851)</f>
        <v>1</v>
      </c>
      <c r="H1851" s="109">
        <f>IF(编辑!O1851="","",编辑!O1851)</f>
        <v>1</v>
      </c>
      <c r="I1851" s="109">
        <f>IF(编辑!P1851="","",编辑!P1851)</f>
        <v>2000</v>
      </c>
      <c r="J1851" s="109" t="str">
        <f>IF(编辑!Q1851="","",编辑!Q1851)</f>
        <v/>
      </c>
      <c r="K1851" s="109" t="str">
        <f>IF(编辑!S1851="","",编辑!S1851)</f>
        <v/>
      </c>
      <c r="L1851" s="109" t="str">
        <f>IF(编辑!T1851="","",编辑!T1851)</f>
        <v/>
      </c>
      <c r="M1851" s="109" t="str">
        <f>IF(编辑!U1851="","",编辑!U1851)</f>
        <v/>
      </c>
      <c r="N1851" s="109" t="str">
        <f>IF(编辑!V1851="","",编辑!V1851)</f>
        <v/>
      </c>
      <c r="O1851" s="109" t="str">
        <f>IF(编辑!X1851="","",编辑!X1851)</f>
        <v/>
      </c>
      <c r="P1851" s="109" t="str">
        <f>IF(编辑!Y1851="","",编辑!Y1851)</f>
        <v/>
      </c>
      <c r="Q1851" s="109" t="str">
        <f>IF(编辑!Z1851="","",编辑!Z1851)</f>
        <v/>
      </c>
      <c r="R1851" s="109" t="str">
        <f>IF(编辑!AA1851="","",编辑!AA1851)</f>
        <v/>
      </c>
      <c r="S1851" s="109" t="str">
        <f>IF(编辑!AC1851="","",编辑!AC1851)</f>
        <v/>
      </c>
      <c r="T1851" s="109" t="str">
        <f>IF(编辑!AD1851="","",编辑!AD1851)</f>
        <v/>
      </c>
      <c r="U1851" s="109" t="str">
        <f>IF(编辑!AE1851="","",编辑!AE1851)</f>
        <v/>
      </c>
      <c r="V1851" s="109" t="str">
        <f>IF(编辑!AF1851="","",编辑!AF1851)</f>
        <v/>
      </c>
      <c r="W1851" s="109" t="str">
        <f>IF(编辑!AH1851="","",编辑!AH1851)</f>
        <v/>
      </c>
      <c r="X1851" s="109" t="str">
        <f>IF(编辑!AI1851="","",编辑!AI1851)</f>
        <v/>
      </c>
      <c r="Y1851" s="109" t="str">
        <f>IF(编辑!AJ1851="","",编辑!AJ1851)</f>
        <v/>
      </c>
      <c r="Z1851" s="109" t="str">
        <f>IF(编辑!AK1851="","",编辑!AK1851)</f>
        <v/>
      </c>
      <c r="AA1851" s="109" t="str">
        <f>IF(编辑!AM1851="","",编辑!AM1851)</f>
        <v/>
      </c>
      <c r="AB1851" s="109" t="str">
        <f>IF(编辑!AN1851="","",编辑!AN1851)</f>
        <v/>
      </c>
      <c r="AC1851" s="111" t="str">
        <f>IF(编辑!AO1851="","",编辑!AO1851)</f>
        <v/>
      </c>
    </row>
    <row r="1852" spans="1:29">
      <c r="A1852" s="109">
        <f>IF(编辑!A1852="","",编辑!A1852)</f>
        <v>131174</v>
      </c>
      <c r="B1852" s="109" t="str">
        <f>IF(编辑!B1852="","",编辑!B1852)</f>
        <v>攻城</v>
      </c>
      <c r="C1852" s="109">
        <f>IF(编辑!I1852="","",编辑!I1852)</f>
        <v>650</v>
      </c>
      <c r="D1852" s="109">
        <f>IF(编辑!J1852="","",编辑!J1852)</f>
        <v>21</v>
      </c>
      <c r="E1852" s="109" t="str">
        <f>IF(编辑!K1852="","",编辑!K1852)</f>
        <v/>
      </c>
      <c r="F1852" s="109">
        <f>IF(编辑!L1852="","",编辑!L1852)</f>
        <v>102065</v>
      </c>
      <c r="G1852" s="109">
        <f>IF(编辑!N1852="","",编辑!N1852)</f>
        <v>1</v>
      </c>
      <c r="H1852" s="109">
        <f>IF(编辑!O1852="","",编辑!O1852)</f>
        <v>1</v>
      </c>
      <c r="I1852" s="109">
        <f>IF(编辑!P1852="","",编辑!P1852)</f>
        <v>2000</v>
      </c>
      <c r="J1852" s="109" t="str">
        <f>IF(编辑!Q1852="","",编辑!Q1852)</f>
        <v/>
      </c>
      <c r="K1852" s="109" t="str">
        <f>IF(编辑!S1852="","",编辑!S1852)</f>
        <v/>
      </c>
      <c r="L1852" s="109" t="str">
        <f>IF(编辑!T1852="","",编辑!T1852)</f>
        <v/>
      </c>
      <c r="M1852" s="109" t="str">
        <f>IF(编辑!U1852="","",编辑!U1852)</f>
        <v/>
      </c>
      <c r="N1852" s="109" t="str">
        <f>IF(编辑!V1852="","",编辑!V1852)</f>
        <v/>
      </c>
      <c r="O1852" s="109" t="str">
        <f>IF(编辑!X1852="","",编辑!X1852)</f>
        <v/>
      </c>
      <c r="P1852" s="109" t="str">
        <f>IF(编辑!Y1852="","",编辑!Y1852)</f>
        <v/>
      </c>
      <c r="Q1852" s="109" t="str">
        <f>IF(编辑!Z1852="","",编辑!Z1852)</f>
        <v/>
      </c>
      <c r="R1852" s="109" t="str">
        <f>IF(编辑!AA1852="","",编辑!AA1852)</f>
        <v/>
      </c>
      <c r="S1852" s="109" t="str">
        <f>IF(编辑!AC1852="","",编辑!AC1852)</f>
        <v/>
      </c>
      <c r="T1852" s="109" t="str">
        <f>IF(编辑!AD1852="","",编辑!AD1852)</f>
        <v/>
      </c>
      <c r="U1852" s="109" t="str">
        <f>IF(编辑!AE1852="","",编辑!AE1852)</f>
        <v/>
      </c>
      <c r="V1852" s="109" t="str">
        <f>IF(编辑!AF1852="","",编辑!AF1852)</f>
        <v/>
      </c>
      <c r="W1852" s="109" t="str">
        <f>IF(编辑!AH1852="","",编辑!AH1852)</f>
        <v/>
      </c>
      <c r="X1852" s="109" t="str">
        <f>IF(编辑!AI1852="","",编辑!AI1852)</f>
        <v/>
      </c>
      <c r="Y1852" s="109" t="str">
        <f>IF(编辑!AJ1852="","",编辑!AJ1852)</f>
        <v/>
      </c>
      <c r="Z1852" s="109" t="str">
        <f>IF(编辑!AK1852="","",编辑!AK1852)</f>
        <v/>
      </c>
      <c r="AA1852" s="109" t="str">
        <f>IF(编辑!AM1852="","",编辑!AM1852)</f>
        <v/>
      </c>
      <c r="AB1852" s="109" t="str">
        <f>IF(编辑!AN1852="","",编辑!AN1852)</f>
        <v/>
      </c>
      <c r="AC1852" s="111" t="str">
        <f>IF(编辑!AO1852="","",编辑!AO1852)</f>
        <v/>
      </c>
    </row>
    <row r="1853" spans="1:29">
      <c r="A1853" s="109">
        <f>IF(编辑!A1853="","",编辑!A1853)</f>
        <v>131175</v>
      </c>
      <c r="B1853" s="109" t="str">
        <f>IF(编辑!B1853="","",编辑!B1853)</f>
        <v>攻城</v>
      </c>
      <c r="C1853" s="109">
        <f>IF(编辑!I1853="","",编辑!I1853)</f>
        <v>650</v>
      </c>
      <c r="D1853" s="109">
        <f>IF(编辑!J1853="","",编辑!J1853)</f>
        <v>21</v>
      </c>
      <c r="E1853" s="109" t="str">
        <f>IF(编辑!K1853="","",编辑!K1853)</f>
        <v/>
      </c>
      <c r="F1853" s="109">
        <f>IF(编辑!L1853="","",编辑!L1853)</f>
        <v>102065</v>
      </c>
      <c r="G1853" s="109">
        <f>IF(编辑!N1853="","",编辑!N1853)</f>
        <v>1</v>
      </c>
      <c r="H1853" s="109">
        <f>IF(编辑!O1853="","",编辑!O1853)</f>
        <v>1</v>
      </c>
      <c r="I1853" s="109">
        <f>IF(编辑!P1853="","",编辑!P1853)</f>
        <v>2000</v>
      </c>
      <c r="J1853" s="109" t="str">
        <f>IF(编辑!Q1853="","",编辑!Q1853)</f>
        <v/>
      </c>
      <c r="K1853" s="109" t="str">
        <f>IF(编辑!S1853="","",编辑!S1853)</f>
        <v/>
      </c>
      <c r="L1853" s="109" t="str">
        <f>IF(编辑!T1853="","",编辑!T1853)</f>
        <v/>
      </c>
      <c r="M1853" s="109" t="str">
        <f>IF(编辑!U1853="","",编辑!U1853)</f>
        <v/>
      </c>
      <c r="N1853" s="109" t="str">
        <f>IF(编辑!V1853="","",编辑!V1853)</f>
        <v/>
      </c>
      <c r="O1853" s="109" t="str">
        <f>IF(编辑!X1853="","",编辑!X1853)</f>
        <v/>
      </c>
      <c r="P1853" s="109" t="str">
        <f>IF(编辑!Y1853="","",编辑!Y1853)</f>
        <v/>
      </c>
      <c r="Q1853" s="109" t="str">
        <f>IF(编辑!Z1853="","",编辑!Z1853)</f>
        <v/>
      </c>
      <c r="R1853" s="109" t="str">
        <f>IF(编辑!AA1853="","",编辑!AA1853)</f>
        <v/>
      </c>
      <c r="S1853" s="109" t="str">
        <f>IF(编辑!AC1853="","",编辑!AC1853)</f>
        <v/>
      </c>
      <c r="T1853" s="109" t="str">
        <f>IF(编辑!AD1853="","",编辑!AD1853)</f>
        <v/>
      </c>
      <c r="U1853" s="109" t="str">
        <f>IF(编辑!AE1853="","",编辑!AE1853)</f>
        <v/>
      </c>
      <c r="V1853" s="109" t="str">
        <f>IF(编辑!AF1853="","",编辑!AF1853)</f>
        <v/>
      </c>
      <c r="W1853" s="109" t="str">
        <f>IF(编辑!AH1853="","",编辑!AH1853)</f>
        <v/>
      </c>
      <c r="X1853" s="109" t="str">
        <f>IF(编辑!AI1853="","",编辑!AI1853)</f>
        <v/>
      </c>
      <c r="Y1853" s="109" t="str">
        <f>IF(编辑!AJ1853="","",编辑!AJ1853)</f>
        <v/>
      </c>
      <c r="Z1853" s="109" t="str">
        <f>IF(编辑!AK1853="","",编辑!AK1853)</f>
        <v/>
      </c>
      <c r="AA1853" s="109" t="str">
        <f>IF(编辑!AM1853="","",编辑!AM1853)</f>
        <v/>
      </c>
      <c r="AB1853" s="109" t="str">
        <f>IF(编辑!AN1853="","",编辑!AN1853)</f>
        <v/>
      </c>
      <c r="AC1853" s="111" t="str">
        <f>IF(编辑!AO1853="","",编辑!AO1853)</f>
        <v/>
      </c>
    </row>
    <row r="1854" spans="1:29">
      <c r="A1854" s="109">
        <f>IF(编辑!A1854="","",编辑!A1854)</f>
        <v>131176</v>
      </c>
      <c r="B1854" s="109" t="str">
        <f>IF(编辑!B1854="","",编辑!B1854)</f>
        <v>攻城</v>
      </c>
      <c r="C1854" s="109">
        <f>IF(编辑!I1854="","",编辑!I1854)</f>
        <v>650</v>
      </c>
      <c r="D1854" s="109">
        <f>IF(编辑!J1854="","",编辑!J1854)</f>
        <v>21</v>
      </c>
      <c r="E1854" s="109" t="str">
        <f>IF(编辑!K1854="","",编辑!K1854)</f>
        <v/>
      </c>
      <c r="F1854" s="109">
        <f>IF(编辑!L1854="","",编辑!L1854)</f>
        <v>102065</v>
      </c>
      <c r="G1854" s="109">
        <f>IF(编辑!N1854="","",编辑!N1854)</f>
        <v>1</v>
      </c>
      <c r="H1854" s="109">
        <f>IF(编辑!O1854="","",编辑!O1854)</f>
        <v>1</v>
      </c>
      <c r="I1854" s="109">
        <f>IF(编辑!P1854="","",编辑!P1854)</f>
        <v>2000</v>
      </c>
      <c r="J1854" s="109" t="str">
        <f>IF(编辑!Q1854="","",编辑!Q1854)</f>
        <v/>
      </c>
      <c r="K1854" s="109" t="str">
        <f>IF(编辑!S1854="","",编辑!S1854)</f>
        <v/>
      </c>
      <c r="L1854" s="109" t="str">
        <f>IF(编辑!T1854="","",编辑!T1854)</f>
        <v/>
      </c>
      <c r="M1854" s="109" t="str">
        <f>IF(编辑!U1854="","",编辑!U1854)</f>
        <v/>
      </c>
      <c r="N1854" s="109" t="str">
        <f>IF(编辑!V1854="","",编辑!V1854)</f>
        <v/>
      </c>
      <c r="O1854" s="109" t="str">
        <f>IF(编辑!X1854="","",编辑!X1854)</f>
        <v/>
      </c>
      <c r="P1854" s="109" t="str">
        <f>IF(编辑!Y1854="","",编辑!Y1854)</f>
        <v/>
      </c>
      <c r="Q1854" s="109" t="str">
        <f>IF(编辑!Z1854="","",编辑!Z1854)</f>
        <v/>
      </c>
      <c r="R1854" s="109" t="str">
        <f>IF(编辑!AA1854="","",编辑!AA1854)</f>
        <v/>
      </c>
      <c r="S1854" s="109" t="str">
        <f>IF(编辑!AC1854="","",编辑!AC1854)</f>
        <v/>
      </c>
      <c r="T1854" s="109" t="str">
        <f>IF(编辑!AD1854="","",编辑!AD1854)</f>
        <v/>
      </c>
      <c r="U1854" s="109" t="str">
        <f>IF(编辑!AE1854="","",编辑!AE1854)</f>
        <v/>
      </c>
      <c r="V1854" s="109" t="str">
        <f>IF(编辑!AF1854="","",编辑!AF1854)</f>
        <v/>
      </c>
      <c r="W1854" s="109" t="str">
        <f>IF(编辑!AH1854="","",编辑!AH1854)</f>
        <v/>
      </c>
      <c r="X1854" s="109" t="str">
        <f>IF(编辑!AI1854="","",编辑!AI1854)</f>
        <v/>
      </c>
      <c r="Y1854" s="109" t="str">
        <f>IF(编辑!AJ1854="","",编辑!AJ1854)</f>
        <v/>
      </c>
      <c r="Z1854" s="109" t="str">
        <f>IF(编辑!AK1854="","",编辑!AK1854)</f>
        <v/>
      </c>
      <c r="AA1854" s="109" t="str">
        <f>IF(编辑!AM1854="","",编辑!AM1854)</f>
        <v/>
      </c>
      <c r="AB1854" s="109" t="str">
        <f>IF(编辑!AN1854="","",编辑!AN1854)</f>
        <v/>
      </c>
      <c r="AC1854" s="111" t="str">
        <f>IF(编辑!AO1854="","",编辑!AO1854)</f>
        <v/>
      </c>
    </row>
    <row r="1855" spans="1:29">
      <c r="A1855" s="109">
        <f>IF(编辑!A1855="","",编辑!A1855)</f>
        <v>131177</v>
      </c>
      <c r="B1855" s="109" t="str">
        <f>IF(编辑!B1855="","",编辑!B1855)</f>
        <v>攻城</v>
      </c>
      <c r="C1855" s="109">
        <f>IF(编辑!I1855="","",编辑!I1855)</f>
        <v>860</v>
      </c>
      <c r="D1855" s="109">
        <f>IF(编辑!J1855="","",编辑!J1855)</f>
        <v>27</v>
      </c>
      <c r="E1855" s="109" t="str">
        <f>IF(编辑!K1855="","",编辑!K1855)</f>
        <v/>
      </c>
      <c r="F1855" s="109">
        <f>IF(编辑!L1855="","",编辑!L1855)</f>
        <v>102065</v>
      </c>
      <c r="G1855" s="109">
        <f>IF(编辑!N1855="","",编辑!N1855)</f>
        <v>1</v>
      </c>
      <c r="H1855" s="109">
        <f>IF(编辑!O1855="","",编辑!O1855)</f>
        <v>1</v>
      </c>
      <c r="I1855" s="109">
        <f>IF(编辑!P1855="","",编辑!P1855)</f>
        <v>2000</v>
      </c>
      <c r="J1855" s="109" t="str">
        <f>IF(编辑!Q1855="","",编辑!Q1855)</f>
        <v/>
      </c>
      <c r="K1855" s="109" t="str">
        <f>IF(编辑!S1855="","",编辑!S1855)</f>
        <v/>
      </c>
      <c r="L1855" s="109" t="str">
        <f>IF(编辑!T1855="","",编辑!T1855)</f>
        <v/>
      </c>
      <c r="M1855" s="109" t="str">
        <f>IF(编辑!U1855="","",编辑!U1855)</f>
        <v/>
      </c>
      <c r="N1855" s="109" t="str">
        <f>IF(编辑!V1855="","",编辑!V1855)</f>
        <v/>
      </c>
      <c r="O1855" s="109" t="str">
        <f>IF(编辑!X1855="","",编辑!X1855)</f>
        <v/>
      </c>
      <c r="P1855" s="109" t="str">
        <f>IF(编辑!Y1855="","",编辑!Y1855)</f>
        <v/>
      </c>
      <c r="Q1855" s="109" t="str">
        <f>IF(编辑!Z1855="","",编辑!Z1855)</f>
        <v/>
      </c>
      <c r="R1855" s="109" t="str">
        <f>IF(编辑!AA1855="","",编辑!AA1855)</f>
        <v/>
      </c>
      <c r="S1855" s="109" t="str">
        <f>IF(编辑!AC1855="","",编辑!AC1855)</f>
        <v/>
      </c>
      <c r="T1855" s="109" t="str">
        <f>IF(编辑!AD1855="","",编辑!AD1855)</f>
        <v/>
      </c>
      <c r="U1855" s="109" t="str">
        <f>IF(编辑!AE1855="","",编辑!AE1855)</f>
        <v/>
      </c>
      <c r="V1855" s="109" t="str">
        <f>IF(编辑!AF1855="","",编辑!AF1855)</f>
        <v/>
      </c>
      <c r="W1855" s="109" t="str">
        <f>IF(编辑!AH1855="","",编辑!AH1855)</f>
        <v/>
      </c>
      <c r="X1855" s="109" t="str">
        <f>IF(编辑!AI1855="","",编辑!AI1855)</f>
        <v/>
      </c>
      <c r="Y1855" s="109" t="str">
        <f>IF(编辑!AJ1855="","",编辑!AJ1855)</f>
        <v/>
      </c>
      <c r="Z1855" s="109" t="str">
        <f>IF(编辑!AK1855="","",编辑!AK1855)</f>
        <v/>
      </c>
      <c r="AA1855" s="109" t="str">
        <f>IF(编辑!AM1855="","",编辑!AM1855)</f>
        <v/>
      </c>
      <c r="AB1855" s="109" t="str">
        <f>IF(编辑!AN1855="","",编辑!AN1855)</f>
        <v/>
      </c>
      <c r="AC1855" s="111" t="str">
        <f>IF(编辑!AO1855="","",编辑!AO1855)</f>
        <v/>
      </c>
    </row>
    <row r="1856" spans="1:29">
      <c r="A1856" s="109">
        <f>IF(编辑!A1856="","",编辑!A1856)</f>
        <v>131178</v>
      </c>
      <c r="B1856" s="109" t="str">
        <f>IF(编辑!B1856="","",编辑!B1856)</f>
        <v>攻城</v>
      </c>
      <c r="C1856" s="109">
        <f>IF(编辑!I1856="","",编辑!I1856)</f>
        <v>860</v>
      </c>
      <c r="D1856" s="109">
        <f>IF(编辑!J1856="","",编辑!J1856)</f>
        <v>27</v>
      </c>
      <c r="E1856" s="109" t="str">
        <f>IF(编辑!K1856="","",编辑!K1856)</f>
        <v/>
      </c>
      <c r="F1856" s="109">
        <f>IF(编辑!L1856="","",编辑!L1856)</f>
        <v>102065</v>
      </c>
      <c r="G1856" s="109">
        <f>IF(编辑!N1856="","",编辑!N1856)</f>
        <v>1</v>
      </c>
      <c r="H1856" s="109">
        <f>IF(编辑!O1856="","",编辑!O1856)</f>
        <v>1</v>
      </c>
      <c r="I1856" s="109">
        <f>IF(编辑!P1856="","",编辑!P1856)</f>
        <v>2000</v>
      </c>
      <c r="J1856" s="109" t="str">
        <f>IF(编辑!Q1856="","",编辑!Q1856)</f>
        <v/>
      </c>
      <c r="K1856" s="109" t="str">
        <f>IF(编辑!S1856="","",编辑!S1856)</f>
        <v/>
      </c>
      <c r="L1856" s="109" t="str">
        <f>IF(编辑!T1856="","",编辑!T1856)</f>
        <v/>
      </c>
      <c r="M1856" s="109" t="str">
        <f>IF(编辑!U1856="","",编辑!U1856)</f>
        <v/>
      </c>
      <c r="N1856" s="109" t="str">
        <f>IF(编辑!V1856="","",编辑!V1856)</f>
        <v/>
      </c>
      <c r="O1856" s="109" t="str">
        <f>IF(编辑!X1856="","",编辑!X1856)</f>
        <v/>
      </c>
      <c r="P1856" s="109" t="str">
        <f>IF(编辑!Y1856="","",编辑!Y1856)</f>
        <v/>
      </c>
      <c r="Q1856" s="109" t="str">
        <f>IF(编辑!Z1856="","",编辑!Z1856)</f>
        <v/>
      </c>
      <c r="R1856" s="109" t="str">
        <f>IF(编辑!AA1856="","",编辑!AA1856)</f>
        <v/>
      </c>
      <c r="S1856" s="109" t="str">
        <f>IF(编辑!AC1856="","",编辑!AC1856)</f>
        <v/>
      </c>
      <c r="T1856" s="109" t="str">
        <f>IF(编辑!AD1856="","",编辑!AD1856)</f>
        <v/>
      </c>
      <c r="U1856" s="109" t="str">
        <f>IF(编辑!AE1856="","",编辑!AE1856)</f>
        <v/>
      </c>
      <c r="V1856" s="109" t="str">
        <f>IF(编辑!AF1856="","",编辑!AF1856)</f>
        <v/>
      </c>
      <c r="W1856" s="109" t="str">
        <f>IF(编辑!AH1856="","",编辑!AH1856)</f>
        <v/>
      </c>
      <c r="X1856" s="109" t="str">
        <f>IF(编辑!AI1856="","",编辑!AI1856)</f>
        <v/>
      </c>
      <c r="Y1856" s="109" t="str">
        <f>IF(编辑!AJ1856="","",编辑!AJ1856)</f>
        <v/>
      </c>
      <c r="Z1856" s="109" t="str">
        <f>IF(编辑!AK1856="","",编辑!AK1856)</f>
        <v/>
      </c>
      <c r="AA1856" s="109" t="str">
        <f>IF(编辑!AM1856="","",编辑!AM1856)</f>
        <v/>
      </c>
      <c r="AB1856" s="109" t="str">
        <f>IF(编辑!AN1856="","",编辑!AN1856)</f>
        <v/>
      </c>
      <c r="AC1856" s="111" t="str">
        <f>IF(编辑!AO1856="","",编辑!AO1856)</f>
        <v/>
      </c>
    </row>
    <row r="1857" spans="1:29">
      <c r="A1857" s="109">
        <f>IF(编辑!A1857="","",编辑!A1857)</f>
        <v>131179</v>
      </c>
      <c r="B1857" s="109" t="str">
        <f>IF(编辑!B1857="","",编辑!B1857)</f>
        <v>攻城</v>
      </c>
      <c r="C1857" s="109">
        <f>IF(编辑!I1857="","",编辑!I1857)</f>
        <v>860</v>
      </c>
      <c r="D1857" s="109">
        <f>IF(编辑!J1857="","",编辑!J1857)</f>
        <v>27</v>
      </c>
      <c r="E1857" s="109" t="str">
        <f>IF(编辑!K1857="","",编辑!K1857)</f>
        <v/>
      </c>
      <c r="F1857" s="109">
        <f>IF(编辑!L1857="","",编辑!L1857)</f>
        <v>102065</v>
      </c>
      <c r="G1857" s="109">
        <f>IF(编辑!N1857="","",编辑!N1857)</f>
        <v>1</v>
      </c>
      <c r="H1857" s="109">
        <f>IF(编辑!O1857="","",编辑!O1857)</f>
        <v>1</v>
      </c>
      <c r="I1857" s="109">
        <f>IF(编辑!P1857="","",编辑!P1857)</f>
        <v>2000</v>
      </c>
      <c r="J1857" s="109" t="str">
        <f>IF(编辑!Q1857="","",编辑!Q1857)</f>
        <v/>
      </c>
      <c r="K1857" s="109" t="str">
        <f>IF(编辑!S1857="","",编辑!S1857)</f>
        <v/>
      </c>
      <c r="L1857" s="109" t="str">
        <f>IF(编辑!T1857="","",编辑!T1857)</f>
        <v/>
      </c>
      <c r="M1857" s="109" t="str">
        <f>IF(编辑!U1857="","",编辑!U1857)</f>
        <v/>
      </c>
      <c r="N1857" s="109" t="str">
        <f>IF(编辑!V1857="","",编辑!V1857)</f>
        <v/>
      </c>
      <c r="O1857" s="109" t="str">
        <f>IF(编辑!X1857="","",编辑!X1857)</f>
        <v/>
      </c>
      <c r="P1857" s="109" t="str">
        <f>IF(编辑!Y1857="","",编辑!Y1857)</f>
        <v/>
      </c>
      <c r="Q1857" s="109" t="str">
        <f>IF(编辑!Z1857="","",编辑!Z1857)</f>
        <v/>
      </c>
      <c r="R1857" s="109" t="str">
        <f>IF(编辑!AA1857="","",编辑!AA1857)</f>
        <v/>
      </c>
      <c r="S1857" s="109" t="str">
        <f>IF(编辑!AC1857="","",编辑!AC1857)</f>
        <v/>
      </c>
      <c r="T1857" s="109" t="str">
        <f>IF(编辑!AD1857="","",编辑!AD1857)</f>
        <v/>
      </c>
      <c r="U1857" s="109" t="str">
        <f>IF(编辑!AE1857="","",编辑!AE1857)</f>
        <v/>
      </c>
      <c r="V1857" s="109" t="str">
        <f>IF(编辑!AF1857="","",编辑!AF1857)</f>
        <v/>
      </c>
      <c r="W1857" s="109" t="str">
        <f>IF(编辑!AH1857="","",编辑!AH1857)</f>
        <v/>
      </c>
      <c r="X1857" s="109" t="str">
        <f>IF(编辑!AI1857="","",编辑!AI1857)</f>
        <v/>
      </c>
      <c r="Y1857" s="109" t="str">
        <f>IF(编辑!AJ1857="","",编辑!AJ1857)</f>
        <v/>
      </c>
      <c r="Z1857" s="109" t="str">
        <f>IF(编辑!AK1857="","",编辑!AK1857)</f>
        <v/>
      </c>
      <c r="AA1857" s="109" t="str">
        <f>IF(编辑!AM1857="","",编辑!AM1857)</f>
        <v/>
      </c>
      <c r="AB1857" s="109" t="str">
        <f>IF(编辑!AN1857="","",编辑!AN1857)</f>
        <v/>
      </c>
      <c r="AC1857" s="111" t="str">
        <f>IF(编辑!AO1857="","",编辑!AO1857)</f>
        <v/>
      </c>
    </row>
    <row r="1858" spans="1:29">
      <c r="A1858" s="109">
        <f>IF(编辑!A1858="","",编辑!A1858)</f>
        <v>131180</v>
      </c>
      <c r="B1858" s="109" t="str">
        <f>IF(编辑!B1858="","",编辑!B1858)</f>
        <v>攻城</v>
      </c>
      <c r="C1858" s="109">
        <f>IF(编辑!I1858="","",编辑!I1858)</f>
        <v>860</v>
      </c>
      <c r="D1858" s="109">
        <f>IF(编辑!J1858="","",编辑!J1858)</f>
        <v>27</v>
      </c>
      <c r="E1858" s="109" t="str">
        <f>IF(编辑!K1858="","",编辑!K1858)</f>
        <v/>
      </c>
      <c r="F1858" s="109">
        <f>IF(编辑!L1858="","",编辑!L1858)</f>
        <v>102065</v>
      </c>
      <c r="G1858" s="109">
        <f>IF(编辑!N1858="","",编辑!N1858)</f>
        <v>1</v>
      </c>
      <c r="H1858" s="109">
        <f>IF(编辑!O1858="","",编辑!O1858)</f>
        <v>1</v>
      </c>
      <c r="I1858" s="109">
        <f>IF(编辑!P1858="","",编辑!P1858)</f>
        <v>2000</v>
      </c>
      <c r="J1858" s="109" t="str">
        <f>IF(编辑!Q1858="","",编辑!Q1858)</f>
        <v/>
      </c>
      <c r="K1858" s="109" t="str">
        <f>IF(编辑!S1858="","",编辑!S1858)</f>
        <v/>
      </c>
      <c r="L1858" s="109" t="str">
        <f>IF(编辑!T1858="","",编辑!T1858)</f>
        <v/>
      </c>
      <c r="M1858" s="109" t="str">
        <f>IF(编辑!U1858="","",编辑!U1858)</f>
        <v/>
      </c>
      <c r="N1858" s="109" t="str">
        <f>IF(编辑!V1858="","",编辑!V1858)</f>
        <v/>
      </c>
      <c r="O1858" s="109" t="str">
        <f>IF(编辑!X1858="","",编辑!X1858)</f>
        <v/>
      </c>
      <c r="P1858" s="109" t="str">
        <f>IF(编辑!Y1858="","",编辑!Y1858)</f>
        <v/>
      </c>
      <c r="Q1858" s="109" t="str">
        <f>IF(编辑!Z1858="","",编辑!Z1858)</f>
        <v/>
      </c>
      <c r="R1858" s="109" t="str">
        <f>IF(编辑!AA1858="","",编辑!AA1858)</f>
        <v/>
      </c>
      <c r="S1858" s="109" t="str">
        <f>IF(编辑!AC1858="","",编辑!AC1858)</f>
        <v/>
      </c>
      <c r="T1858" s="109" t="str">
        <f>IF(编辑!AD1858="","",编辑!AD1858)</f>
        <v/>
      </c>
      <c r="U1858" s="109" t="str">
        <f>IF(编辑!AE1858="","",编辑!AE1858)</f>
        <v/>
      </c>
      <c r="V1858" s="109" t="str">
        <f>IF(编辑!AF1858="","",编辑!AF1858)</f>
        <v/>
      </c>
      <c r="W1858" s="109" t="str">
        <f>IF(编辑!AH1858="","",编辑!AH1858)</f>
        <v/>
      </c>
      <c r="X1858" s="109" t="str">
        <f>IF(编辑!AI1858="","",编辑!AI1858)</f>
        <v/>
      </c>
      <c r="Y1858" s="109" t="str">
        <f>IF(编辑!AJ1858="","",编辑!AJ1858)</f>
        <v/>
      </c>
      <c r="Z1858" s="109" t="str">
        <f>IF(编辑!AK1858="","",编辑!AK1858)</f>
        <v/>
      </c>
      <c r="AA1858" s="109" t="str">
        <f>IF(编辑!AM1858="","",编辑!AM1858)</f>
        <v/>
      </c>
      <c r="AB1858" s="109" t="str">
        <f>IF(编辑!AN1858="","",编辑!AN1858)</f>
        <v/>
      </c>
      <c r="AC1858" s="111" t="str">
        <f>IF(编辑!AO1858="","",编辑!AO1858)</f>
        <v/>
      </c>
    </row>
    <row r="1859" spans="1:29">
      <c r="A1859" s="109">
        <f>IF(编辑!A1859="","",编辑!A1859)</f>
        <v>131181</v>
      </c>
      <c r="B1859" s="109" t="str">
        <f>IF(编辑!B1859="","",编辑!B1859)</f>
        <v>攻城</v>
      </c>
      <c r="C1859" s="109">
        <f>IF(编辑!I1859="","",编辑!I1859)</f>
        <v>860</v>
      </c>
      <c r="D1859" s="109">
        <f>IF(编辑!J1859="","",编辑!J1859)</f>
        <v>27</v>
      </c>
      <c r="E1859" s="109" t="str">
        <f>IF(编辑!K1859="","",编辑!K1859)</f>
        <v/>
      </c>
      <c r="F1859" s="109">
        <f>IF(编辑!L1859="","",编辑!L1859)</f>
        <v>102065</v>
      </c>
      <c r="G1859" s="109">
        <f>IF(编辑!N1859="","",编辑!N1859)</f>
        <v>1</v>
      </c>
      <c r="H1859" s="109">
        <f>IF(编辑!O1859="","",编辑!O1859)</f>
        <v>1</v>
      </c>
      <c r="I1859" s="109">
        <f>IF(编辑!P1859="","",编辑!P1859)</f>
        <v>2000</v>
      </c>
      <c r="J1859" s="109" t="str">
        <f>IF(编辑!Q1859="","",编辑!Q1859)</f>
        <v/>
      </c>
      <c r="K1859" s="109" t="str">
        <f>IF(编辑!S1859="","",编辑!S1859)</f>
        <v/>
      </c>
      <c r="L1859" s="109" t="str">
        <f>IF(编辑!T1859="","",编辑!T1859)</f>
        <v/>
      </c>
      <c r="M1859" s="109" t="str">
        <f>IF(编辑!U1859="","",编辑!U1859)</f>
        <v/>
      </c>
      <c r="N1859" s="109" t="str">
        <f>IF(编辑!V1859="","",编辑!V1859)</f>
        <v/>
      </c>
      <c r="O1859" s="109" t="str">
        <f>IF(编辑!X1859="","",编辑!X1859)</f>
        <v/>
      </c>
      <c r="P1859" s="109" t="str">
        <f>IF(编辑!Y1859="","",编辑!Y1859)</f>
        <v/>
      </c>
      <c r="Q1859" s="109" t="str">
        <f>IF(编辑!Z1859="","",编辑!Z1859)</f>
        <v/>
      </c>
      <c r="R1859" s="109" t="str">
        <f>IF(编辑!AA1859="","",编辑!AA1859)</f>
        <v/>
      </c>
      <c r="S1859" s="109" t="str">
        <f>IF(编辑!AC1859="","",编辑!AC1859)</f>
        <v/>
      </c>
      <c r="T1859" s="109" t="str">
        <f>IF(编辑!AD1859="","",编辑!AD1859)</f>
        <v/>
      </c>
      <c r="U1859" s="109" t="str">
        <f>IF(编辑!AE1859="","",编辑!AE1859)</f>
        <v/>
      </c>
      <c r="V1859" s="109" t="str">
        <f>IF(编辑!AF1859="","",编辑!AF1859)</f>
        <v/>
      </c>
      <c r="W1859" s="109" t="str">
        <f>IF(编辑!AH1859="","",编辑!AH1859)</f>
        <v/>
      </c>
      <c r="X1859" s="109" t="str">
        <f>IF(编辑!AI1859="","",编辑!AI1859)</f>
        <v/>
      </c>
      <c r="Y1859" s="109" t="str">
        <f>IF(编辑!AJ1859="","",编辑!AJ1859)</f>
        <v/>
      </c>
      <c r="Z1859" s="109" t="str">
        <f>IF(编辑!AK1859="","",编辑!AK1859)</f>
        <v/>
      </c>
      <c r="AA1859" s="109" t="str">
        <f>IF(编辑!AM1859="","",编辑!AM1859)</f>
        <v/>
      </c>
      <c r="AB1859" s="109" t="str">
        <f>IF(编辑!AN1859="","",编辑!AN1859)</f>
        <v/>
      </c>
      <c r="AC1859" s="111" t="str">
        <f>IF(编辑!AO1859="","",编辑!AO1859)</f>
        <v/>
      </c>
    </row>
    <row r="1860" spans="1:29">
      <c r="A1860" s="109">
        <f>IF(编辑!A1860="","",编辑!A1860)</f>
        <v>131182</v>
      </c>
      <c r="B1860" s="109" t="str">
        <f>IF(编辑!B1860="","",编辑!B1860)</f>
        <v>攻城</v>
      </c>
      <c r="C1860" s="109">
        <f>IF(编辑!I1860="","",编辑!I1860)</f>
        <v>860</v>
      </c>
      <c r="D1860" s="109">
        <f>IF(编辑!J1860="","",编辑!J1860)</f>
        <v>27</v>
      </c>
      <c r="E1860" s="109" t="str">
        <f>IF(编辑!K1860="","",编辑!K1860)</f>
        <v/>
      </c>
      <c r="F1860" s="109">
        <f>IF(编辑!L1860="","",编辑!L1860)</f>
        <v>102065</v>
      </c>
      <c r="G1860" s="109">
        <f>IF(编辑!N1860="","",编辑!N1860)</f>
        <v>1</v>
      </c>
      <c r="H1860" s="109">
        <f>IF(编辑!O1860="","",编辑!O1860)</f>
        <v>1</v>
      </c>
      <c r="I1860" s="109">
        <f>IF(编辑!P1860="","",编辑!P1860)</f>
        <v>2000</v>
      </c>
      <c r="J1860" s="109" t="str">
        <f>IF(编辑!Q1860="","",编辑!Q1860)</f>
        <v/>
      </c>
      <c r="K1860" s="109" t="str">
        <f>IF(编辑!S1860="","",编辑!S1860)</f>
        <v/>
      </c>
      <c r="L1860" s="109" t="str">
        <f>IF(编辑!T1860="","",编辑!T1860)</f>
        <v/>
      </c>
      <c r="M1860" s="109" t="str">
        <f>IF(编辑!U1860="","",编辑!U1860)</f>
        <v/>
      </c>
      <c r="N1860" s="109" t="str">
        <f>IF(编辑!V1860="","",编辑!V1860)</f>
        <v/>
      </c>
      <c r="O1860" s="109" t="str">
        <f>IF(编辑!X1860="","",编辑!X1860)</f>
        <v/>
      </c>
      <c r="P1860" s="109" t="str">
        <f>IF(编辑!Y1860="","",编辑!Y1860)</f>
        <v/>
      </c>
      <c r="Q1860" s="109" t="str">
        <f>IF(编辑!Z1860="","",编辑!Z1860)</f>
        <v/>
      </c>
      <c r="R1860" s="109" t="str">
        <f>IF(编辑!AA1860="","",编辑!AA1860)</f>
        <v/>
      </c>
      <c r="S1860" s="109" t="str">
        <f>IF(编辑!AC1860="","",编辑!AC1860)</f>
        <v/>
      </c>
      <c r="T1860" s="109" t="str">
        <f>IF(编辑!AD1860="","",编辑!AD1860)</f>
        <v/>
      </c>
      <c r="U1860" s="109" t="str">
        <f>IF(编辑!AE1860="","",编辑!AE1860)</f>
        <v/>
      </c>
      <c r="V1860" s="109" t="str">
        <f>IF(编辑!AF1860="","",编辑!AF1860)</f>
        <v/>
      </c>
      <c r="W1860" s="109" t="str">
        <f>IF(编辑!AH1860="","",编辑!AH1860)</f>
        <v/>
      </c>
      <c r="X1860" s="109" t="str">
        <f>IF(编辑!AI1860="","",编辑!AI1860)</f>
        <v/>
      </c>
      <c r="Y1860" s="109" t="str">
        <f>IF(编辑!AJ1860="","",编辑!AJ1860)</f>
        <v/>
      </c>
      <c r="Z1860" s="109" t="str">
        <f>IF(编辑!AK1860="","",编辑!AK1860)</f>
        <v/>
      </c>
      <c r="AA1860" s="109" t="str">
        <f>IF(编辑!AM1860="","",编辑!AM1860)</f>
        <v/>
      </c>
      <c r="AB1860" s="109" t="str">
        <f>IF(编辑!AN1860="","",编辑!AN1860)</f>
        <v/>
      </c>
      <c r="AC1860" s="111" t="str">
        <f>IF(编辑!AO1860="","",编辑!AO1860)</f>
        <v/>
      </c>
    </row>
    <row r="1861" spans="1:29">
      <c r="A1861" s="109">
        <f>IF(编辑!A1861="","",编辑!A1861)</f>
        <v>131183</v>
      </c>
      <c r="B1861" s="109" t="str">
        <f>IF(编辑!B1861="","",编辑!B1861)</f>
        <v>攻城</v>
      </c>
      <c r="C1861" s="109">
        <f>IF(编辑!I1861="","",编辑!I1861)</f>
        <v>860</v>
      </c>
      <c r="D1861" s="109">
        <f>IF(编辑!J1861="","",编辑!J1861)</f>
        <v>27</v>
      </c>
      <c r="E1861" s="109" t="str">
        <f>IF(编辑!K1861="","",编辑!K1861)</f>
        <v/>
      </c>
      <c r="F1861" s="109">
        <f>IF(编辑!L1861="","",编辑!L1861)</f>
        <v>102065</v>
      </c>
      <c r="G1861" s="109">
        <f>IF(编辑!N1861="","",编辑!N1861)</f>
        <v>1</v>
      </c>
      <c r="H1861" s="109">
        <f>IF(编辑!O1861="","",编辑!O1861)</f>
        <v>1</v>
      </c>
      <c r="I1861" s="109">
        <f>IF(编辑!P1861="","",编辑!P1861)</f>
        <v>2000</v>
      </c>
      <c r="J1861" s="109" t="str">
        <f>IF(编辑!Q1861="","",编辑!Q1861)</f>
        <v/>
      </c>
      <c r="K1861" s="109" t="str">
        <f>IF(编辑!S1861="","",编辑!S1861)</f>
        <v/>
      </c>
      <c r="L1861" s="109" t="str">
        <f>IF(编辑!T1861="","",编辑!T1861)</f>
        <v/>
      </c>
      <c r="M1861" s="109" t="str">
        <f>IF(编辑!U1861="","",编辑!U1861)</f>
        <v/>
      </c>
      <c r="N1861" s="109" t="str">
        <f>IF(编辑!V1861="","",编辑!V1861)</f>
        <v/>
      </c>
      <c r="O1861" s="109" t="str">
        <f>IF(编辑!X1861="","",编辑!X1861)</f>
        <v/>
      </c>
      <c r="P1861" s="109" t="str">
        <f>IF(编辑!Y1861="","",编辑!Y1861)</f>
        <v/>
      </c>
      <c r="Q1861" s="109" t="str">
        <f>IF(编辑!Z1861="","",编辑!Z1861)</f>
        <v/>
      </c>
      <c r="R1861" s="109" t="str">
        <f>IF(编辑!AA1861="","",编辑!AA1861)</f>
        <v/>
      </c>
      <c r="S1861" s="109" t="str">
        <f>IF(编辑!AC1861="","",编辑!AC1861)</f>
        <v/>
      </c>
      <c r="T1861" s="109" t="str">
        <f>IF(编辑!AD1861="","",编辑!AD1861)</f>
        <v/>
      </c>
      <c r="U1861" s="109" t="str">
        <f>IF(编辑!AE1861="","",编辑!AE1861)</f>
        <v/>
      </c>
      <c r="V1861" s="109" t="str">
        <f>IF(编辑!AF1861="","",编辑!AF1861)</f>
        <v/>
      </c>
      <c r="W1861" s="109" t="str">
        <f>IF(编辑!AH1861="","",编辑!AH1861)</f>
        <v/>
      </c>
      <c r="X1861" s="109" t="str">
        <f>IF(编辑!AI1861="","",编辑!AI1861)</f>
        <v/>
      </c>
      <c r="Y1861" s="109" t="str">
        <f>IF(编辑!AJ1861="","",编辑!AJ1861)</f>
        <v/>
      </c>
      <c r="Z1861" s="109" t="str">
        <f>IF(编辑!AK1861="","",编辑!AK1861)</f>
        <v/>
      </c>
      <c r="AA1861" s="109" t="str">
        <f>IF(编辑!AM1861="","",编辑!AM1861)</f>
        <v/>
      </c>
      <c r="AB1861" s="109" t="str">
        <f>IF(编辑!AN1861="","",编辑!AN1861)</f>
        <v/>
      </c>
      <c r="AC1861" s="111" t="str">
        <f>IF(编辑!AO1861="","",编辑!AO1861)</f>
        <v/>
      </c>
    </row>
    <row r="1862" spans="1:29">
      <c r="A1862" s="109">
        <f>IF(编辑!A1862="","",编辑!A1862)</f>
        <v>131184</v>
      </c>
      <c r="B1862" s="109" t="str">
        <f>IF(编辑!B1862="","",编辑!B1862)</f>
        <v>攻城</v>
      </c>
      <c r="C1862" s="109">
        <f>IF(编辑!I1862="","",编辑!I1862)</f>
        <v>860</v>
      </c>
      <c r="D1862" s="109">
        <f>IF(编辑!J1862="","",编辑!J1862)</f>
        <v>27</v>
      </c>
      <c r="E1862" s="109" t="str">
        <f>IF(编辑!K1862="","",编辑!K1862)</f>
        <v/>
      </c>
      <c r="F1862" s="109">
        <f>IF(编辑!L1862="","",编辑!L1862)</f>
        <v>102065</v>
      </c>
      <c r="G1862" s="109">
        <f>IF(编辑!N1862="","",编辑!N1862)</f>
        <v>1</v>
      </c>
      <c r="H1862" s="109">
        <f>IF(编辑!O1862="","",编辑!O1862)</f>
        <v>1</v>
      </c>
      <c r="I1862" s="109">
        <f>IF(编辑!P1862="","",编辑!P1862)</f>
        <v>2000</v>
      </c>
      <c r="J1862" s="109" t="str">
        <f>IF(编辑!Q1862="","",编辑!Q1862)</f>
        <v/>
      </c>
      <c r="K1862" s="109" t="str">
        <f>IF(编辑!S1862="","",编辑!S1862)</f>
        <v/>
      </c>
      <c r="L1862" s="109" t="str">
        <f>IF(编辑!T1862="","",编辑!T1862)</f>
        <v/>
      </c>
      <c r="M1862" s="109" t="str">
        <f>IF(编辑!U1862="","",编辑!U1862)</f>
        <v/>
      </c>
      <c r="N1862" s="109" t="str">
        <f>IF(编辑!V1862="","",编辑!V1862)</f>
        <v/>
      </c>
      <c r="O1862" s="109" t="str">
        <f>IF(编辑!X1862="","",编辑!X1862)</f>
        <v/>
      </c>
      <c r="P1862" s="109" t="str">
        <f>IF(编辑!Y1862="","",编辑!Y1862)</f>
        <v/>
      </c>
      <c r="Q1862" s="109" t="str">
        <f>IF(编辑!Z1862="","",编辑!Z1862)</f>
        <v/>
      </c>
      <c r="R1862" s="109" t="str">
        <f>IF(编辑!AA1862="","",编辑!AA1862)</f>
        <v/>
      </c>
      <c r="S1862" s="109" t="str">
        <f>IF(编辑!AC1862="","",编辑!AC1862)</f>
        <v/>
      </c>
      <c r="T1862" s="109" t="str">
        <f>IF(编辑!AD1862="","",编辑!AD1862)</f>
        <v/>
      </c>
      <c r="U1862" s="109" t="str">
        <f>IF(编辑!AE1862="","",编辑!AE1862)</f>
        <v/>
      </c>
      <c r="V1862" s="109" t="str">
        <f>IF(编辑!AF1862="","",编辑!AF1862)</f>
        <v/>
      </c>
      <c r="W1862" s="109" t="str">
        <f>IF(编辑!AH1862="","",编辑!AH1862)</f>
        <v/>
      </c>
      <c r="X1862" s="109" t="str">
        <f>IF(编辑!AI1862="","",编辑!AI1862)</f>
        <v/>
      </c>
      <c r="Y1862" s="109" t="str">
        <f>IF(编辑!AJ1862="","",编辑!AJ1862)</f>
        <v/>
      </c>
      <c r="Z1862" s="109" t="str">
        <f>IF(编辑!AK1862="","",编辑!AK1862)</f>
        <v/>
      </c>
      <c r="AA1862" s="109" t="str">
        <f>IF(编辑!AM1862="","",编辑!AM1862)</f>
        <v/>
      </c>
      <c r="AB1862" s="109" t="str">
        <f>IF(编辑!AN1862="","",编辑!AN1862)</f>
        <v/>
      </c>
      <c r="AC1862" s="111" t="str">
        <f>IF(编辑!AO1862="","",编辑!AO1862)</f>
        <v/>
      </c>
    </row>
    <row r="1863" spans="1:29">
      <c r="A1863" s="109">
        <f>IF(编辑!A1863="","",编辑!A1863)</f>
        <v>131185</v>
      </c>
      <c r="B1863" s="109" t="str">
        <f>IF(编辑!B1863="","",编辑!B1863)</f>
        <v>攻城</v>
      </c>
      <c r="C1863" s="109">
        <f>IF(编辑!I1863="","",编辑!I1863)</f>
        <v>860</v>
      </c>
      <c r="D1863" s="109">
        <f>IF(编辑!J1863="","",编辑!J1863)</f>
        <v>27</v>
      </c>
      <c r="E1863" s="109" t="str">
        <f>IF(编辑!K1863="","",编辑!K1863)</f>
        <v/>
      </c>
      <c r="F1863" s="109">
        <f>IF(编辑!L1863="","",编辑!L1863)</f>
        <v>102065</v>
      </c>
      <c r="G1863" s="109">
        <f>IF(编辑!N1863="","",编辑!N1863)</f>
        <v>1</v>
      </c>
      <c r="H1863" s="109">
        <f>IF(编辑!O1863="","",编辑!O1863)</f>
        <v>1</v>
      </c>
      <c r="I1863" s="109">
        <f>IF(编辑!P1863="","",编辑!P1863)</f>
        <v>2000</v>
      </c>
      <c r="J1863" s="109" t="str">
        <f>IF(编辑!Q1863="","",编辑!Q1863)</f>
        <v/>
      </c>
      <c r="K1863" s="109" t="str">
        <f>IF(编辑!S1863="","",编辑!S1863)</f>
        <v/>
      </c>
      <c r="L1863" s="109" t="str">
        <f>IF(编辑!T1863="","",编辑!T1863)</f>
        <v/>
      </c>
      <c r="M1863" s="109" t="str">
        <f>IF(编辑!U1863="","",编辑!U1863)</f>
        <v/>
      </c>
      <c r="N1863" s="109" t="str">
        <f>IF(编辑!V1863="","",编辑!V1863)</f>
        <v/>
      </c>
      <c r="O1863" s="109" t="str">
        <f>IF(编辑!X1863="","",编辑!X1863)</f>
        <v/>
      </c>
      <c r="P1863" s="109" t="str">
        <f>IF(编辑!Y1863="","",编辑!Y1863)</f>
        <v/>
      </c>
      <c r="Q1863" s="109" t="str">
        <f>IF(编辑!Z1863="","",编辑!Z1863)</f>
        <v/>
      </c>
      <c r="R1863" s="109" t="str">
        <f>IF(编辑!AA1863="","",编辑!AA1863)</f>
        <v/>
      </c>
      <c r="S1863" s="109" t="str">
        <f>IF(编辑!AC1863="","",编辑!AC1863)</f>
        <v/>
      </c>
      <c r="T1863" s="109" t="str">
        <f>IF(编辑!AD1863="","",编辑!AD1863)</f>
        <v/>
      </c>
      <c r="U1863" s="109" t="str">
        <f>IF(编辑!AE1863="","",编辑!AE1863)</f>
        <v/>
      </c>
      <c r="V1863" s="109" t="str">
        <f>IF(编辑!AF1863="","",编辑!AF1863)</f>
        <v/>
      </c>
      <c r="W1863" s="109" t="str">
        <f>IF(编辑!AH1863="","",编辑!AH1863)</f>
        <v/>
      </c>
      <c r="X1863" s="109" t="str">
        <f>IF(编辑!AI1863="","",编辑!AI1863)</f>
        <v/>
      </c>
      <c r="Y1863" s="109" t="str">
        <f>IF(编辑!AJ1863="","",编辑!AJ1863)</f>
        <v/>
      </c>
      <c r="Z1863" s="109" t="str">
        <f>IF(编辑!AK1863="","",编辑!AK1863)</f>
        <v/>
      </c>
      <c r="AA1863" s="109" t="str">
        <f>IF(编辑!AM1863="","",编辑!AM1863)</f>
        <v/>
      </c>
      <c r="AB1863" s="109" t="str">
        <f>IF(编辑!AN1863="","",编辑!AN1863)</f>
        <v/>
      </c>
      <c r="AC1863" s="111" t="str">
        <f>IF(编辑!AO1863="","",编辑!AO1863)</f>
        <v/>
      </c>
    </row>
    <row r="1864" spans="1:29">
      <c r="A1864" s="109">
        <f>IF(编辑!A1864="","",编辑!A1864)</f>
        <v>131186</v>
      </c>
      <c r="B1864" s="109" t="str">
        <f>IF(编辑!B1864="","",编辑!B1864)</f>
        <v>攻城</v>
      </c>
      <c r="C1864" s="109">
        <f>IF(编辑!I1864="","",编辑!I1864)</f>
        <v>860</v>
      </c>
      <c r="D1864" s="109">
        <f>IF(编辑!J1864="","",编辑!J1864)</f>
        <v>27</v>
      </c>
      <c r="E1864" s="109" t="str">
        <f>IF(编辑!K1864="","",编辑!K1864)</f>
        <v/>
      </c>
      <c r="F1864" s="109">
        <f>IF(编辑!L1864="","",编辑!L1864)</f>
        <v>102065</v>
      </c>
      <c r="G1864" s="109">
        <f>IF(编辑!N1864="","",编辑!N1864)</f>
        <v>1</v>
      </c>
      <c r="H1864" s="109">
        <f>IF(编辑!O1864="","",编辑!O1864)</f>
        <v>1</v>
      </c>
      <c r="I1864" s="109">
        <f>IF(编辑!P1864="","",编辑!P1864)</f>
        <v>2000</v>
      </c>
      <c r="J1864" s="109" t="str">
        <f>IF(编辑!Q1864="","",编辑!Q1864)</f>
        <v/>
      </c>
      <c r="K1864" s="109" t="str">
        <f>IF(编辑!S1864="","",编辑!S1864)</f>
        <v/>
      </c>
      <c r="L1864" s="109" t="str">
        <f>IF(编辑!T1864="","",编辑!T1864)</f>
        <v/>
      </c>
      <c r="M1864" s="109" t="str">
        <f>IF(编辑!U1864="","",编辑!U1864)</f>
        <v/>
      </c>
      <c r="N1864" s="109" t="str">
        <f>IF(编辑!V1864="","",编辑!V1864)</f>
        <v/>
      </c>
      <c r="O1864" s="109" t="str">
        <f>IF(编辑!X1864="","",编辑!X1864)</f>
        <v/>
      </c>
      <c r="P1864" s="109" t="str">
        <f>IF(编辑!Y1864="","",编辑!Y1864)</f>
        <v/>
      </c>
      <c r="Q1864" s="109" t="str">
        <f>IF(编辑!Z1864="","",编辑!Z1864)</f>
        <v/>
      </c>
      <c r="R1864" s="109" t="str">
        <f>IF(编辑!AA1864="","",编辑!AA1864)</f>
        <v/>
      </c>
      <c r="S1864" s="109" t="str">
        <f>IF(编辑!AC1864="","",编辑!AC1864)</f>
        <v/>
      </c>
      <c r="T1864" s="109" t="str">
        <f>IF(编辑!AD1864="","",编辑!AD1864)</f>
        <v/>
      </c>
      <c r="U1864" s="109" t="str">
        <f>IF(编辑!AE1864="","",编辑!AE1864)</f>
        <v/>
      </c>
      <c r="V1864" s="109" t="str">
        <f>IF(编辑!AF1864="","",编辑!AF1864)</f>
        <v/>
      </c>
      <c r="W1864" s="109" t="str">
        <f>IF(编辑!AH1864="","",编辑!AH1864)</f>
        <v/>
      </c>
      <c r="X1864" s="109" t="str">
        <f>IF(编辑!AI1864="","",编辑!AI1864)</f>
        <v/>
      </c>
      <c r="Y1864" s="109" t="str">
        <f>IF(编辑!AJ1864="","",编辑!AJ1864)</f>
        <v/>
      </c>
      <c r="Z1864" s="109" t="str">
        <f>IF(编辑!AK1864="","",编辑!AK1864)</f>
        <v/>
      </c>
      <c r="AA1864" s="109" t="str">
        <f>IF(编辑!AM1864="","",编辑!AM1864)</f>
        <v/>
      </c>
      <c r="AB1864" s="109" t="str">
        <f>IF(编辑!AN1864="","",编辑!AN1864)</f>
        <v/>
      </c>
      <c r="AC1864" s="111" t="str">
        <f>IF(编辑!AO1864="","",编辑!AO1864)</f>
        <v/>
      </c>
    </row>
    <row r="1865" spans="1:29">
      <c r="A1865" s="109">
        <f>IF(编辑!A1865="","",编辑!A1865)</f>
        <v>131187</v>
      </c>
      <c r="B1865" s="109" t="str">
        <f>IF(编辑!B1865="","",编辑!B1865)</f>
        <v>攻城</v>
      </c>
      <c r="C1865" s="109">
        <f>IF(编辑!I1865="","",编辑!I1865)</f>
        <v>1120</v>
      </c>
      <c r="D1865" s="109">
        <f>IF(编辑!J1865="","",编辑!J1865)</f>
        <v>27</v>
      </c>
      <c r="E1865" s="109" t="str">
        <f>IF(编辑!K1865="","",编辑!K1865)</f>
        <v/>
      </c>
      <c r="F1865" s="109">
        <f>IF(编辑!L1865="","",编辑!L1865)</f>
        <v>102065</v>
      </c>
      <c r="G1865" s="109">
        <f>IF(编辑!N1865="","",编辑!N1865)</f>
        <v>1</v>
      </c>
      <c r="H1865" s="109">
        <f>IF(编辑!O1865="","",编辑!O1865)</f>
        <v>1</v>
      </c>
      <c r="I1865" s="109">
        <f>IF(编辑!P1865="","",编辑!P1865)</f>
        <v>2000</v>
      </c>
      <c r="J1865" s="109" t="str">
        <f>IF(编辑!Q1865="","",编辑!Q1865)</f>
        <v/>
      </c>
      <c r="K1865" s="109" t="str">
        <f>IF(编辑!S1865="","",编辑!S1865)</f>
        <v/>
      </c>
      <c r="L1865" s="109" t="str">
        <f>IF(编辑!T1865="","",编辑!T1865)</f>
        <v/>
      </c>
      <c r="M1865" s="109" t="str">
        <f>IF(编辑!U1865="","",编辑!U1865)</f>
        <v/>
      </c>
      <c r="N1865" s="109" t="str">
        <f>IF(编辑!V1865="","",编辑!V1865)</f>
        <v/>
      </c>
      <c r="O1865" s="109" t="str">
        <f>IF(编辑!X1865="","",编辑!X1865)</f>
        <v/>
      </c>
      <c r="P1865" s="109" t="str">
        <f>IF(编辑!Y1865="","",编辑!Y1865)</f>
        <v/>
      </c>
      <c r="Q1865" s="109" t="str">
        <f>IF(编辑!Z1865="","",编辑!Z1865)</f>
        <v/>
      </c>
      <c r="R1865" s="109" t="str">
        <f>IF(编辑!AA1865="","",编辑!AA1865)</f>
        <v/>
      </c>
      <c r="S1865" s="109" t="str">
        <f>IF(编辑!AC1865="","",编辑!AC1865)</f>
        <v/>
      </c>
      <c r="T1865" s="109" t="str">
        <f>IF(编辑!AD1865="","",编辑!AD1865)</f>
        <v/>
      </c>
      <c r="U1865" s="109" t="str">
        <f>IF(编辑!AE1865="","",编辑!AE1865)</f>
        <v/>
      </c>
      <c r="V1865" s="109" t="str">
        <f>IF(编辑!AF1865="","",编辑!AF1865)</f>
        <v/>
      </c>
      <c r="W1865" s="109" t="str">
        <f>IF(编辑!AH1865="","",编辑!AH1865)</f>
        <v/>
      </c>
      <c r="X1865" s="109" t="str">
        <f>IF(编辑!AI1865="","",编辑!AI1865)</f>
        <v/>
      </c>
      <c r="Y1865" s="109" t="str">
        <f>IF(编辑!AJ1865="","",编辑!AJ1865)</f>
        <v/>
      </c>
      <c r="Z1865" s="109" t="str">
        <f>IF(编辑!AK1865="","",编辑!AK1865)</f>
        <v/>
      </c>
      <c r="AA1865" s="109" t="str">
        <f>IF(编辑!AM1865="","",编辑!AM1865)</f>
        <v/>
      </c>
      <c r="AB1865" s="109" t="str">
        <f>IF(编辑!AN1865="","",编辑!AN1865)</f>
        <v/>
      </c>
      <c r="AC1865" s="111" t="str">
        <f>IF(编辑!AO1865="","",编辑!AO1865)</f>
        <v/>
      </c>
    </row>
    <row r="1866" spans="1:29">
      <c r="A1866" s="109">
        <f>IF(编辑!A1866="","",编辑!A1866)</f>
        <v>131188</v>
      </c>
      <c r="B1866" s="109" t="str">
        <f>IF(编辑!B1866="","",编辑!B1866)</f>
        <v>攻城</v>
      </c>
      <c r="C1866" s="109">
        <f>IF(编辑!I1866="","",编辑!I1866)</f>
        <v>1120</v>
      </c>
      <c r="D1866" s="109">
        <f>IF(编辑!J1866="","",编辑!J1866)</f>
        <v>27</v>
      </c>
      <c r="E1866" s="109" t="str">
        <f>IF(编辑!K1866="","",编辑!K1866)</f>
        <v/>
      </c>
      <c r="F1866" s="109">
        <f>IF(编辑!L1866="","",编辑!L1866)</f>
        <v>102065</v>
      </c>
      <c r="G1866" s="109">
        <f>IF(编辑!N1866="","",编辑!N1866)</f>
        <v>1</v>
      </c>
      <c r="H1866" s="109">
        <f>IF(编辑!O1866="","",编辑!O1866)</f>
        <v>1</v>
      </c>
      <c r="I1866" s="109">
        <f>IF(编辑!P1866="","",编辑!P1866)</f>
        <v>2000</v>
      </c>
      <c r="J1866" s="109" t="str">
        <f>IF(编辑!Q1866="","",编辑!Q1866)</f>
        <v/>
      </c>
      <c r="K1866" s="109" t="str">
        <f>IF(编辑!S1866="","",编辑!S1866)</f>
        <v/>
      </c>
      <c r="L1866" s="109" t="str">
        <f>IF(编辑!T1866="","",编辑!T1866)</f>
        <v/>
      </c>
      <c r="M1866" s="109" t="str">
        <f>IF(编辑!U1866="","",编辑!U1866)</f>
        <v/>
      </c>
      <c r="N1866" s="109" t="str">
        <f>IF(编辑!V1866="","",编辑!V1866)</f>
        <v/>
      </c>
      <c r="O1866" s="109" t="str">
        <f>IF(编辑!X1866="","",编辑!X1866)</f>
        <v/>
      </c>
      <c r="P1866" s="109" t="str">
        <f>IF(编辑!Y1866="","",编辑!Y1866)</f>
        <v/>
      </c>
      <c r="Q1866" s="109" t="str">
        <f>IF(编辑!Z1866="","",编辑!Z1866)</f>
        <v/>
      </c>
      <c r="R1866" s="109" t="str">
        <f>IF(编辑!AA1866="","",编辑!AA1866)</f>
        <v/>
      </c>
      <c r="S1866" s="109" t="str">
        <f>IF(编辑!AC1866="","",编辑!AC1866)</f>
        <v/>
      </c>
      <c r="T1866" s="109" t="str">
        <f>IF(编辑!AD1866="","",编辑!AD1866)</f>
        <v/>
      </c>
      <c r="U1866" s="109" t="str">
        <f>IF(编辑!AE1866="","",编辑!AE1866)</f>
        <v/>
      </c>
      <c r="V1866" s="109" t="str">
        <f>IF(编辑!AF1866="","",编辑!AF1866)</f>
        <v/>
      </c>
      <c r="W1866" s="109" t="str">
        <f>IF(编辑!AH1866="","",编辑!AH1866)</f>
        <v/>
      </c>
      <c r="X1866" s="109" t="str">
        <f>IF(编辑!AI1866="","",编辑!AI1866)</f>
        <v/>
      </c>
      <c r="Y1866" s="109" t="str">
        <f>IF(编辑!AJ1866="","",编辑!AJ1866)</f>
        <v/>
      </c>
      <c r="Z1866" s="109" t="str">
        <f>IF(编辑!AK1866="","",编辑!AK1866)</f>
        <v/>
      </c>
      <c r="AA1866" s="109" t="str">
        <f>IF(编辑!AM1866="","",编辑!AM1866)</f>
        <v/>
      </c>
      <c r="AB1866" s="109" t="str">
        <f>IF(编辑!AN1866="","",编辑!AN1866)</f>
        <v/>
      </c>
      <c r="AC1866" s="111" t="str">
        <f>IF(编辑!AO1866="","",编辑!AO1866)</f>
        <v/>
      </c>
    </row>
    <row r="1867" spans="1:29">
      <c r="A1867" s="109">
        <f>IF(编辑!A1867="","",编辑!A1867)</f>
        <v>131189</v>
      </c>
      <c r="B1867" s="109" t="str">
        <f>IF(编辑!B1867="","",编辑!B1867)</f>
        <v>攻城</v>
      </c>
      <c r="C1867" s="109">
        <f>IF(编辑!I1867="","",编辑!I1867)</f>
        <v>1120</v>
      </c>
      <c r="D1867" s="109">
        <f>IF(编辑!J1867="","",编辑!J1867)</f>
        <v>27</v>
      </c>
      <c r="E1867" s="109" t="str">
        <f>IF(编辑!K1867="","",编辑!K1867)</f>
        <v/>
      </c>
      <c r="F1867" s="109">
        <f>IF(编辑!L1867="","",编辑!L1867)</f>
        <v>102065</v>
      </c>
      <c r="G1867" s="109">
        <f>IF(编辑!N1867="","",编辑!N1867)</f>
        <v>1</v>
      </c>
      <c r="H1867" s="109">
        <f>IF(编辑!O1867="","",编辑!O1867)</f>
        <v>1</v>
      </c>
      <c r="I1867" s="109">
        <f>IF(编辑!P1867="","",编辑!P1867)</f>
        <v>2000</v>
      </c>
      <c r="J1867" s="109" t="str">
        <f>IF(编辑!Q1867="","",编辑!Q1867)</f>
        <v/>
      </c>
      <c r="K1867" s="109" t="str">
        <f>IF(编辑!S1867="","",编辑!S1867)</f>
        <v/>
      </c>
      <c r="L1867" s="109" t="str">
        <f>IF(编辑!T1867="","",编辑!T1867)</f>
        <v/>
      </c>
      <c r="M1867" s="109" t="str">
        <f>IF(编辑!U1867="","",编辑!U1867)</f>
        <v/>
      </c>
      <c r="N1867" s="109" t="str">
        <f>IF(编辑!V1867="","",编辑!V1867)</f>
        <v/>
      </c>
      <c r="O1867" s="109" t="str">
        <f>IF(编辑!X1867="","",编辑!X1867)</f>
        <v/>
      </c>
      <c r="P1867" s="109" t="str">
        <f>IF(编辑!Y1867="","",编辑!Y1867)</f>
        <v/>
      </c>
      <c r="Q1867" s="109" t="str">
        <f>IF(编辑!Z1867="","",编辑!Z1867)</f>
        <v/>
      </c>
      <c r="R1867" s="109" t="str">
        <f>IF(编辑!AA1867="","",编辑!AA1867)</f>
        <v/>
      </c>
      <c r="S1867" s="109" t="str">
        <f>IF(编辑!AC1867="","",编辑!AC1867)</f>
        <v/>
      </c>
      <c r="T1867" s="109" t="str">
        <f>IF(编辑!AD1867="","",编辑!AD1867)</f>
        <v/>
      </c>
      <c r="U1867" s="109" t="str">
        <f>IF(编辑!AE1867="","",编辑!AE1867)</f>
        <v/>
      </c>
      <c r="V1867" s="109" t="str">
        <f>IF(编辑!AF1867="","",编辑!AF1867)</f>
        <v/>
      </c>
      <c r="W1867" s="109" t="str">
        <f>IF(编辑!AH1867="","",编辑!AH1867)</f>
        <v/>
      </c>
      <c r="X1867" s="109" t="str">
        <f>IF(编辑!AI1867="","",编辑!AI1867)</f>
        <v/>
      </c>
      <c r="Y1867" s="109" t="str">
        <f>IF(编辑!AJ1867="","",编辑!AJ1867)</f>
        <v/>
      </c>
      <c r="Z1867" s="109" t="str">
        <f>IF(编辑!AK1867="","",编辑!AK1867)</f>
        <v/>
      </c>
      <c r="AA1867" s="109" t="str">
        <f>IF(编辑!AM1867="","",编辑!AM1867)</f>
        <v/>
      </c>
      <c r="AB1867" s="109" t="str">
        <f>IF(编辑!AN1867="","",编辑!AN1867)</f>
        <v/>
      </c>
      <c r="AC1867" s="111" t="str">
        <f>IF(编辑!AO1867="","",编辑!AO1867)</f>
        <v/>
      </c>
    </row>
    <row r="1868" spans="1:29">
      <c r="A1868" s="109">
        <f>IF(编辑!A1868="","",编辑!A1868)</f>
        <v>131190</v>
      </c>
      <c r="B1868" s="109" t="str">
        <f>IF(编辑!B1868="","",编辑!B1868)</f>
        <v>攻城</v>
      </c>
      <c r="C1868" s="109">
        <f>IF(编辑!I1868="","",编辑!I1868)</f>
        <v>1120</v>
      </c>
      <c r="D1868" s="109">
        <f>IF(编辑!J1868="","",编辑!J1868)</f>
        <v>27</v>
      </c>
      <c r="E1868" s="109" t="str">
        <f>IF(编辑!K1868="","",编辑!K1868)</f>
        <v/>
      </c>
      <c r="F1868" s="109">
        <f>IF(编辑!L1868="","",编辑!L1868)</f>
        <v>102065</v>
      </c>
      <c r="G1868" s="109">
        <f>IF(编辑!N1868="","",编辑!N1868)</f>
        <v>1</v>
      </c>
      <c r="H1868" s="109">
        <f>IF(编辑!O1868="","",编辑!O1868)</f>
        <v>1</v>
      </c>
      <c r="I1868" s="109">
        <f>IF(编辑!P1868="","",编辑!P1868)</f>
        <v>2000</v>
      </c>
      <c r="J1868" s="109" t="str">
        <f>IF(编辑!Q1868="","",编辑!Q1868)</f>
        <v/>
      </c>
      <c r="K1868" s="109" t="str">
        <f>IF(编辑!S1868="","",编辑!S1868)</f>
        <v/>
      </c>
      <c r="L1868" s="109" t="str">
        <f>IF(编辑!T1868="","",编辑!T1868)</f>
        <v/>
      </c>
      <c r="M1868" s="109" t="str">
        <f>IF(编辑!U1868="","",编辑!U1868)</f>
        <v/>
      </c>
      <c r="N1868" s="109" t="str">
        <f>IF(编辑!V1868="","",编辑!V1868)</f>
        <v/>
      </c>
      <c r="O1868" s="109" t="str">
        <f>IF(编辑!X1868="","",编辑!X1868)</f>
        <v/>
      </c>
      <c r="P1868" s="109" t="str">
        <f>IF(编辑!Y1868="","",编辑!Y1868)</f>
        <v/>
      </c>
      <c r="Q1868" s="109" t="str">
        <f>IF(编辑!Z1868="","",编辑!Z1868)</f>
        <v/>
      </c>
      <c r="R1868" s="109" t="str">
        <f>IF(编辑!AA1868="","",编辑!AA1868)</f>
        <v/>
      </c>
      <c r="S1868" s="109" t="str">
        <f>IF(编辑!AC1868="","",编辑!AC1868)</f>
        <v/>
      </c>
      <c r="T1868" s="109" t="str">
        <f>IF(编辑!AD1868="","",编辑!AD1868)</f>
        <v/>
      </c>
      <c r="U1868" s="109" t="str">
        <f>IF(编辑!AE1868="","",编辑!AE1868)</f>
        <v/>
      </c>
      <c r="V1868" s="109" t="str">
        <f>IF(编辑!AF1868="","",编辑!AF1868)</f>
        <v/>
      </c>
      <c r="W1868" s="109" t="str">
        <f>IF(编辑!AH1868="","",编辑!AH1868)</f>
        <v/>
      </c>
      <c r="X1868" s="109" t="str">
        <f>IF(编辑!AI1868="","",编辑!AI1868)</f>
        <v/>
      </c>
      <c r="Y1868" s="109" t="str">
        <f>IF(编辑!AJ1868="","",编辑!AJ1868)</f>
        <v/>
      </c>
      <c r="Z1868" s="109" t="str">
        <f>IF(编辑!AK1868="","",编辑!AK1868)</f>
        <v/>
      </c>
      <c r="AA1868" s="109" t="str">
        <f>IF(编辑!AM1868="","",编辑!AM1868)</f>
        <v/>
      </c>
      <c r="AB1868" s="109" t="str">
        <f>IF(编辑!AN1868="","",编辑!AN1868)</f>
        <v/>
      </c>
      <c r="AC1868" s="111" t="str">
        <f>IF(编辑!AO1868="","",编辑!AO1868)</f>
        <v/>
      </c>
    </row>
    <row r="1869" spans="1:29">
      <c r="A1869" s="109">
        <f>IF(编辑!A1869="","",编辑!A1869)</f>
        <v>131191</v>
      </c>
      <c r="B1869" s="109" t="str">
        <f>IF(编辑!B1869="","",编辑!B1869)</f>
        <v>攻城</v>
      </c>
      <c r="C1869" s="109">
        <f>IF(编辑!I1869="","",编辑!I1869)</f>
        <v>1120</v>
      </c>
      <c r="D1869" s="109">
        <f>IF(编辑!J1869="","",编辑!J1869)</f>
        <v>27</v>
      </c>
      <c r="E1869" s="109" t="str">
        <f>IF(编辑!K1869="","",编辑!K1869)</f>
        <v/>
      </c>
      <c r="F1869" s="109">
        <f>IF(编辑!L1869="","",编辑!L1869)</f>
        <v>102065</v>
      </c>
      <c r="G1869" s="109">
        <f>IF(编辑!N1869="","",编辑!N1869)</f>
        <v>1</v>
      </c>
      <c r="H1869" s="109">
        <f>IF(编辑!O1869="","",编辑!O1869)</f>
        <v>1</v>
      </c>
      <c r="I1869" s="109">
        <f>IF(编辑!P1869="","",编辑!P1869)</f>
        <v>2000</v>
      </c>
      <c r="J1869" s="109" t="str">
        <f>IF(编辑!Q1869="","",编辑!Q1869)</f>
        <v/>
      </c>
      <c r="K1869" s="109" t="str">
        <f>IF(编辑!S1869="","",编辑!S1869)</f>
        <v/>
      </c>
      <c r="L1869" s="109" t="str">
        <f>IF(编辑!T1869="","",编辑!T1869)</f>
        <v/>
      </c>
      <c r="M1869" s="109" t="str">
        <f>IF(编辑!U1869="","",编辑!U1869)</f>
        <v/>
      </c>
      <c r="N1869" s="109" t="str">
        <f>IF(编辑!V1869="","",编辑!V1869)</f>
        <v/>
      </c>
      <c r="O1869" s="109" t="str">
        <f>IF(编辑!X1869="","",编辑!X1869)</f>
        <v/>
      </c>
      <c r="P1869" s="109" t="str">
        <f>IF(编辑!Y1869="","",编辑!Y1869)</f>
        <v/>
      </c>
      <c r="Q1869" s="109" t="str">
        <f>IF(编辑!Z1869="","",编辑!Z1869)</f>
        <v/>
      </c>
      <c r="R1869" s="109" t="str">
        <f>IF(编辑!AA1869="","",编辑!AA1869)</f>
        <v/>
      </c>
      <c r="S1869" s="109" t="str">
        <f>IF(编辑!AC1869="","",编辑!AC1869)</f>
        <v/>
      </c>
      <c r="T1869" s="109" t="str">
        <f>IF(编辑!AD1869="","",编辑!AD1869)</f>
        <v/>
      </c>
      <c r="U1869" s="109" t="str">
        <f>IF(编辑!AE1869="","",编辑!AE1869)</f>
        <v/>
      </c>
      <c r="V1869" s="109" t="str">
        <f>IF(编辑!AF1869="","",编辑!AF1869)</f>
        <v/>
      </c>
      <c r="W1869" s="109" t="str">
        <f>IF(编辑!AH1869="","",编辑!AH1869)</f>
        <v/>
      </c>
      <c r="X1869" s="109" t="str">
        <f>IF(编辑!AI1869="","",编辑!AI1869)</f>
        <v/>
      </c>
      <c r="Y1869" s="109" t="str">
        <f>IF(编辑!AJ1869="","",编辑!AJ1869)</f>
        <v/>
      </c>
      <c r="Z1869" s="109" t="str">
        <f>IF(编辑!AK1869="","",编辑!AK1869)</f>
        <v/>
      </c>
      <c r="AA1869" s="109" t="str">
        <f>IF(编辑!AM1869="","",编辑!AM1869)</f>
        <v/>
      </c>
      <c r="AB1869" s="109" t="str">
        <f>IF(编辑!AN1869="","",编辑!AN1869)</f>
        <v/>
      </c>
      <c r="AC1869" s="111" t="str">
        <f>IF(编辑!AO1869="","",编辑!AO1869)</f>
        <v/>
      </c>
    </row>
    <row r="1870" spans="1:29">
      <c r="A1870" s="109">
        <f>IF(编辑!A1870="","",编辑!A1870)</f>
        <v>131192</v>
      </c>
      <c r="B1870" s="109" t="str">
        <f>IF(编辑!B1870="","",编辑!B1870)</f>
        <v>攻城</v>
      </c>
      <c r="C1870" s="109">
        <f>IF(编辑!I1870="","",编辑!I1870)</f>
        <v>1120</v>
      </c>
      <c r="D1870" s="109">
        <f>IF(编辑!J1870="","",编辑!J1870)</f>
        <v>27</v>
      </c>
      <c r="E1870" s="109" t="str">
        <f>IF(编辑!K1870="","",编辑!K1870)</f>
        <v/>
      </c>
      <c r="F1870" s="109">
        <f>IF(编辑!L1870="","",编辑!L1870)</f>
        <v>102065</v>
      </c>
      <c r="G1870" s="109">
        <f>IF(编辑!N1870="","",编辑!N1870)</f>
        <v>1</v>
      </c>
      <c r="H1870" s="109">
        <f>IF(编辑!O1870="","",编辑!O1870)</f>
        <v>1</v>
      </c>
      <c r="I1870" s="109">
        <f>IF(编辑!P1870="","",编辑!P1870)</f>
        <v>2000</v>
      </c>
      <c r="J1870" s="109" t="str">
        <f>IF(编辑!Q1870="","",编辑!Q1870)</f>
        <v/>
      </c>
      <c r="K1870" s="109" t="str">
        <f>IF(编辑!S1870="","",编辑!S1870)</f>
        <v/>
      </c>
      <c r="L1870" s="109" t="str">
        <f>IF(编辑!T1870="","",编辑!T1870)</f>
        <v/>
      </c>
      <c r="M1870" s="109" t="str">
        <f>IF(编辑!U1870="","",编辑!U1870)</f>
        <v/>
      </c>
      <c r="N1870" s="109" t="str">
        <f>IF(编辑!V1870="","",编辑!V1870)</f>
        <v/>
      </c>
      <c r="O1870" s="109" t="str">
        <f>IF(编辑!X1870="","",编辑!X1870)</f>
        <v/>
      </c>
      <c r="P1870" s="109" t="str">
        <f>IF(编辑!Y1870="","",编辑!Y1870)</f>
        <v/>
      </c>
      <c r="Q1870" s="109" t="str">
        <f>IF(编辑!Z1870="","",编辑!Z1870)</f>
        <v/>
      </c>
      <c r="R1870" s="109" t="str">
        <f>IF(编辑!AA1870="","",编辑!AA1870)</f>
        <v/>
      </c>
      <c r="S1870" s="109" t="str">
        <f>IF(编辑!AC1870="","",编辑!AC1870)</f>
        <v/>
      </c>
      <c r="T1870" s="109" t="str">
        <f>IF(编辑!AD1870="","",编辑!AD1870)</f>
        <v/>
      </c>
      <c r="U1870" s="109" t="str">
        <f>IF(编辑!AE1870="","",编辑!AE1870)</f>
        <v/>
      </c>
      <c r="V1870" s="109" t="str">
        <f>IF(编辑!AF1870="","",编辑!AF1870)</f>
        <v/>
      </c>
      <c r="W1870" s="109" t="str">
        <f>IF(编辑!AH1870="","",编辑!AH1870)</f>
        <v/>
      </c>
      <c r="X1870" s="109" t="str">
        <f>IF(编辑!AI1870="","",编辑!AI1870)</f>
        <v/>
      </c>
      <c r="Y1870" s="109" t="str">
        <f>IF(编辑!AJ1870="","",编辑!AJ1870)</f>
        <v/>
      </c>
      <c r="Z1870" s="109" t="str">
        <f>IF(编辑!AK1870="","",编辑!AK1870)</f>
        <v/>
      </c>
      <c r="AA1870" s="109" t="str">
        <f>IF(编辑!AM1870="","",编辑!AM1870)</f>
        <v/>
      </c>
      <c r="AB1870" s="109" t="str">
        <f>IF(编辑!AN1870="","",编辑!AN1870)</f>
        <v/>
      </c>
      <c r="AC1870" s="111" t="str">
        <f>IF(编辑!AO1870="","",编辑!AO1870)</f>
        <v/>
      </c>
    </row>
    <row r="1871" spans="1:29">
      <c r="A1871" s="109">
        <f>IF(编辑!A1871="","",编辑!A1871)</f>
        <v>131193</v>
      </c>
      <c r="B1871" s="109" t="str">
        <f>IF(编辑!B1871="","",编辑!B1871)</f>
        <v>攻城</v>
      </c>
      <c r="C1871" s="109">
        <f>IF(编辑!I1871="","",编辑!I1871)</f>
        <v>1120</v>
      </c>
      <c r="D1871" s="109">
        <f>IF(编辑!J1871="","",编辑!J1871)</f>
        <v>27</v>
      </c>
      <c r="E1871" s="109" t="str">
        <f>IF(编辑!K1871="","",编辑!K1871)</f>
        <v/>
      </c>
      <c r="F1871" s="109">
        <f>IF(编辑!L1871="","",编辑!L1871)</f>
        <v>102065</v>
      </c>
      <c r="G1871" s="109">
        <f>IF(编辑!N1871="","",编辑!N1871)</f>
        <v>1</v>
      </c>
      <c r="H1871" s="109">
        <f>IF(编辑!O1871="","",编辑!O1871)</f>
        <v>1</v>
      </c>
      <c r="I1871" s="109">
        <f>IF(编辑!P1871="","",编辑!P1871)</f>
        <v>2000</v>
      </c>
      <c r="J1871" s="109" t="str">
        <f>IF(编辑!Q1871="","",编辑!Q1871)</f>
        <v/>
      </c>
      <c r="K1871" s="109" t="str">
        <f>IF(编辑!S1871="","",编辑!S1871)</f>
        <v/>
      </c>
      <c r="L1871" s="109" t="str">
        <f>IF(编辑!T1871="","",编辑!T1871)</f>
        <v/>
      </c>
      <c r="M1871" s="109" t="str">
        <f>IF(编辑!U1871="","",编辑!U1871)</f>
        <v/>
      </c>
      <c r="N1871" s="109" t="str">
        <f>IF(编辑!V1871="","",编辑!V1871)</f>
        <v/>
      </c>
      <c r="O1871" s="109" t="str">
        <f>IF(编辑!X1871="","",编辑!X1871)</f>
        <v/>
      </c>
      <c r="P1871" s="109" t="str">
        <f>IF(编辑!Y1871="","",编辑!Y1871)</f>
        <v/>
      </c>
      <c r="Q1871" s="109" t="str">
        <f>IF(编辑!Z1871="","",编辑!Z1871)</f>
        <v/>
      </c>
      <c r="R1871" s="109" t="str">
        <f>IF(编辑!AA1871="","",编辑!AA1871)</f>
        <v/>
      </c>
      <c r="S1871" s="109" t="str">
        <f>IF(编辑!AC1871="","",编辑!AC1871)</f>
        <v/>
      </c>
      <c r="T1871" s="109" t="str">
        <f>IF(编辑!AD1871="","",编辑!AD1871)</f>
        <v/>
      </c>
      <c r="U1871" s="109" t="str">
        <f>IF(编辑!AE1871="","",编辑!AE1871)</f>
        <v/>
      </c>
      <c r="V1871" s="109" t="str">
        <f>IF(编辑!AF1871="","",编辑!AF1871)</f>
        <v/>
      </c>
      <c r="W1871" s="109" t="str">
        <f>IF(编辑!AH1871="","",编辑!AH1871)</f>
        <v/>
      </c>
      <c r="X1871" s="109" t="str">
        <f>IF(编辑!AI1871="","",编辑!AI1871)</f>
        <v/>
      </c>
      <c r="Y1871" s="109" t="str">
        <f>IF(编辑!AJ1871="","",编辑!AJ1871)</f>
        <v/>
      </c>
      <c r="Z1871" s="109" t="str">
        <f>IF(编辑!AK1871="","",编辑!AK1871)</f>
        <v/>
      </c>
      <c r="AA1871" s="109" t="str">
        <f>IF(编辑!AM1871="","",编辑!AM1871)</f>
        <v/>
      </c>
      <c r="AB1871" s="109" t="str">
        <f>IF(编辑!AN1871="","",编辑!AN1871)</f>
        <v/>
      </c>
      <c r="AC1871" s="111" t="str">
        <f>IF(编辑!AO1871="","",编辑!AO1871)</f>
        <v/>
      </c>
    </row>
    <row r="1872" spans="1:29">
      <c r="A1872" s="109">
        <f>IF(编辑!A1872="","",编辑!A1872)</f>
        <v>131194</v>
      </c>
      <c r="B1872" s="109" t="str">
        <f>IF(编辑!B1872="","",编辑!B1872)</f>
        <v>攻城</v>
      </c>
      <c r="C1872" s="109">
        <f>IF(编辑!I1872="","",编辑!I1872)</f>
        <v>1120</v>
      </c>
      <c r="D1872" s="109">
        <f>IF(编辑!J1872="","",编辑!J1872)</f>
        <v>27</v>
      </c>
      <c r="E1872" s="109" t="str">
        <f>IF(编辑!K1872="","",编辑!K1872)</f>
        <v/>
      </c>
      <c r="F1872" s="109">
        <f>IF(编辑!L1872="","",编辑!L1872)</f>
        <v>102065</v>
      </c>
      <c r="G1872" s="109">
        <f>IF(编辑!N1872="","",编辑!N1872)</f>
        <v>1</v>
      </c>
      <c r="H1872" s="109">
        <f>IF(编辑!O1872="","",编辑!O1872)</f>
        <v>1</v>
      </c>
      <c r="I1872" s="109">
        <f>IF(编辑!P1872="","",编辑!P1872)</f>
        <v>2000</v>
      </c>
      <c r="J1872" s="109" t="str">
        <f>IF(编辑!Q1872="","",编辑!Q1872)</f>
        <v/>
      </c>
      <c r="K1872" s="109" t="str">
        <f>IF(编辑!S1872="","",编辑!S1872)</f>
        <v/>
      </c>
      <c r="L1872" s="109" t="str">
        <f>IF(编辑!T1872="","",编辑!T1872)</f>
        <v/>
      </c>
      <c r="M1872" s="109" t="str">
        <f>IF(编辑!U1872="","",编辑!U1872)</f>
        <v/>
      </c>
      <c r="N1872" s="109" t="str">
        <f>IF(编辑!V1872="","",编辑!V1872)</f>
        <v/>
      </c>
      <c r="O1872" s="109" t="str">
        <f>IF(编辑!X1872="","",编辑!X1872)</f>
        <v/>
      </c>
      <c r="P1872" s="109" t="str">
        <f>IF(编辑!Y1872="","",编辑!Y1872)</f>
        <v/>
      </c>
      <c r="Q1872" s="109" t="str">
        <f>IF(编辑!Z1872="","",编辑!Z1872)</f>
        <v/>
      </c>
      <c r="R1872" s="109" t="str">
        <f>IF(编辑!AA1872="","",编辑!AA1872)</f>
        <v/>
      </c>
      <c r="S1872" s="109" t="str">
        <f>IF(编辑!AC1872="","",编辑!AC1872)</f>
        <v/>
      </c>
      <c r="T1872" s="109" t="str">
        <f>IF(编辑!AD1872="","",编辑!AD1872)</f>
        <v/>
      </c>
      <c r="U1872" s="109" t="str">
        <f>IF(编辑!AE1872="","",编辑!AE1872)</f>
        <v/>
      </c>
      <c r="V1872" s="109" t="str">
        <f>IF(编辑!AF1872="","",编辑!AF1872)</f>
        <v/>
      </c>
      <c r="W1872" s="109" t="str">
        <f>IF(编辑!AH1872="","",编辑!AH1872)</f>
        <v/>
      </c>
      <c r="X1872" s="109" t="str">
        <f>IF(编辑!AI1872="","",编辑!AI1872)</f>
        <v/>
      </c>
      <c r="Y1872" s="109" t="str">
        <f>IF(编辑!AJ1872="","",编辑!AJ1872)</f>
        <v/>
      </c>
      <c r="Z1872" s="109" t="str">
        <f>IF(编辑!AK1872="","",编辑!AK1872)</f>
        <v/>
      </c>
      <c r="AA1872" s="109" t="str">
        <f>IF(编辑!AM1872="","",编辑!AM1872)</f>
        <v/>
      </c>
      <c r="AB1872" s="109" t="str">
        <f>IF(编辑!AN1872="","",编辑!AN1872)</f>
        <v/>
      </c>
      <c r="AC1872" s="111" t="str">
        <f>IF(编辑!AO1872="","",编辑!AO1872)</f>
        <v/>
      </c>
    </row>
    <row r="1873" spans="1:29">
      <c r="A1873" s="109">
        <f>IF(编辑!A1873="","",编辑!A1873)</f>
        <v>131195</v>
      </c>
      <c r="B1873" s="109" t="str">
        <f>IF(编辑!B1873="","",编辑!B1873)</f>
        <v>攻城</v>
      </c>
      <c r="C1873" s="109">
        <f>IF(编辑!I1873="","",编辑!I1873)</f>
        <v>1120</v>
      </c>
      <c r="D1873" s="109">
        <f>IF(编辑!J1873="","",编辑!J1873)</f>
        <v>27</v>
      </c>
      <c r="E1873" s="109" t="str">
        <f>IF(编辑!K1873="","",编辑!K1873)</f>
        <v/>
      </c>
      <c r="F1873" s="109">
        <f>IF(编辑!L1873="","",编辑!L1873)</f>
        <v>102065</v>
      </c>
      <c r="G1873" s="109">
        <f>IF(编辑!N1873="","",编辑!N1873)</f>
        <v>1</v>
      </c>
      <c r="H1873" s="109">
        <f>IF(编辑!O1873="","",编辑!O1873)</f>
        <v>1</v>
      </c>
      <c r="I1873" s="109">
        <f>IF(编辑!P1873="","",编辑!P1873)</f>
        <v>2000</v>
      </c>
      <c r="J1873" s="109" t="str">
        <f>IF(编辑!Q1873="","",编辑!Q1873)</f>
        <v/>
      </c>
      <c r="K1873" s="109" t="str">
        <f>IF(编辑!S1873="","",编辑!S1873)</f>
        <v/>
      </c>
      <c r="L1873" s="109" t="str">
        <f>IF(编辑!T1873="","",编辑!T1873)</f>
        <v/>
      </c>
      <c r="M1873" s="109" t="str">
        <f>IF(编辑!U1873="","",编辑!U1873)</f>
        <v/>
      </c>
      <c r="N1873" s="109" t="str">
        <f>IF(编辑!V1873="","",编辑!V1873)</f>
        <v/>
      </c>
      <c r="O1873" s="109" t="str">
        <f>IF(编辑!X1873="","",编辑!X1873)</f>
        <v/>
      </c>
      <c r="P1873" s="109" t="str">
        <f>IF(编辑!Y1873="","",编辑!Y1873)</f>
        <v/>
      </c>
      <c r="Q1873" s="109" t="str">
        <f>IF(编辑!Z1873="","",编辑!Z1873)</f>
        <v/>
      </c>
      <c r="R1873" s="109" t="str">
        <f>IF(编辑!AA1873="","",编辑!AA1873)</f>
        <v/>
      </c>
      <c r="S1873" s="109" t="str">
        <f>IF(编辑!AC1873="","",编辑!AC1873)</f>
        <v/>
      </c>
      <c r="T1873" s="109" t="str">
        <f>IF(编辑!AD1873="","",编辑!AD1873)</f>
        <v/>
      </c>
      <c r="U1873" s="109" t="str">
        <f>IF(编辑!AE1873="","",编辑!AE1873)</f>
        <v/>
      </c>
      <c r="V1873" s="109" t="str">
        <f>IF(编辑!AF1873="","",编辑!AF1873)</f>
        <v/>
      </c>
      <c r="W1873" s="109" t="str">
        <f>IF(编辑!AH1873="","",编辑!AH1873)</f>
        <v/>
      </c>
      <c r="X1873" s="109" t="str">
        <f>IF(编辑!AI1873="","",编辑!AI1873)</f>
        <v/>
      </c>
      <c r="Y1873" s="109" t="str">
        <f>IF(编辑!AJ1873="","",编辑!AJ1873)</f>
        <v/>
      </c>
      <c r="Z1873" s="109" t="str">
        <f>IF(编辑!AK1873="","",编辑!AK1873)</f>
        <v/>
      </c>
      <c r="AA1873" s="109" t="str">
        <f>IF(编辑!AM1873="","",编辑!AM1873)</f>
        <v/>
      </c>
      <c r="AB1873" s="109" t="str">
        <f>IF(编辑!AN1873="","",编辑!AN1873)</f>
        <v/>
      </c>
      <c r="AC1873" s="111" t="str">
        <f>IF(编辑!AO1873="","",编辑!AO1873)</f>
        <v/>
      </c>
    </row>
    <row r="1874" spans="1:29">
      <c r="A1874" s="109">
        <f>IF(编辑!A1874="","",编辑!A1874)</f>
        <v>131196</v>
      </c>
      <c r="B1874" s="109" t="str">
        <f>IF(编辑!B1874="","",编辑!B1874)</f>
        <v>攻城</v>
      </c>
      <c r="C1874" s="109">
        <f>IF(编辑!I1874="","",编辑!I1874)</f>
        <v>1120</v>
      </c>
      <c r="D1874" s="109">
        <f>IF(编辑!J1874="","",编辑!J1874)</f>
        <v>27</v>
      </c>
      <c r="E1874" s="109" t="str">
        <f>IF(编辑!K1874="","",编辑!K1874)</f>
        <v/>
      </c>
      <c r="F1874" s="109">
        <f>IF(编辑!L1874="","",编辑!L1874)</f>
        <v>102065</v>
      </c>
      <c r="G1874" s="109">
        <f>IF(编辑!N1874="","",编辑!N1874)</f>
        <v>1</v>
      </c>
      <c r="H1874" s="109">
        <f>IF(编辑!O1874="","",编辑!O1874)</f>
        <v>1</v>
      </c>
      <c r="I1874" s="109">
        <f>IF(编辑!P1874="","",编辑!P1874)</f>
        <v>2000</v>
      </c>
      <c r="J1874" s="109" t="str">
        <f>IF(编辑!Q1874="","",编辑!Q1874)</f>
        <v/>
      </c>
      <c r="K1874" s="109" t="str">
        <f>IF(编辑!S1874="","",编辑!S1874)</f>
        <v/>
      </c>
      <c r="L1874" s="109" t="str">
        <f>IF(编辑!T1874="","",编辑!T1874)</f>
        <v/>
      </c>
      <c r="M1874" s="109" t="str">
        <f>IF(编辑!U1874="","",编辑!U1874)</f>
        <v/>
      </c>
      <c r="N1874" s="109" t="str">
        <f>IF(编辑!V1874="","",编辑!V1874)</f>
        <v/>
      </c>
      <c r="O1874" s="109" t="str">
        <f>IF(编辑!X1874="","",编辑!X1874)</f>
        <v/>
      </c>
      <c r="P1874" s="109" t="str">
        <f>IF(编辑!Y1874="","",编辑!Y1874)</f>
        <v/>
      </c>
      <c r="Q1874" s="109" t="str">
        <f>IF(编辑!Z1874="","",编辑!Z1874)</f>
        <v/>
      </c>
      <c r="R1874" s="109" t="str">
        <f>IF(编辑!AA1874="","",编辑!AA1874)</f>
        <v/>
      </c>
      <c r="S1874" s="109" t="str">
        <f>IF(编辑!AC1874="","",编辑!AC1874)</f>
        <v/>
      </c>
      <c r="T1874" s="109" t="str">
        <f>IF(编辑!AD1874="","",编辑!AD1874)</f>
        <v/>
      </c>
      <c r="U1874" s="109" t="str">
        <f>IF(编辑!AE1874="","",编辑!AE1874)</f>
        <v/>
      </c>
      <c r="V1874" s="109" t="str">
        <f>IF(编辑!AF1874="","",编辑!AF1874)</f>
        <v/>
      </c>
      <c r="W1874" s="109" t="str">
        <f>IF(编辑!AH1874="","",编辑!AH1874)</f>
        <v/>
      </c>
      <c r="X1874" s="109" t="str">
        <f>IF(编辑!AI1874="","",编辑!AI1874)</f>
        <v/>
      </c>
      <c r="Y1874" s="109" t="str">
        <f>IF(编辑!AJ1874="","",编辑!AJ1874)</f>
        <v/>
      </c>
      <c r="Z1874" s="109" t="str">
        <f>IF(编辑!AK1874="","",编辑!AK1874)</f>
        <v/>
      </c>
      <c r="AA1874" s="109" t="str">
        <f>IF(编辑!AM1874="","",编辑!AM1874)</f>
        <v/>
      </c>
      <c r="AB1874" s="109" t="str">
        <f>IF(编辑!AN1874="","",编辑!AN1874)</f>
        <v/>
      </c>
      <c r="AC1874" s="111" t="str">
        <f>IF(编辑!AO1874="","",编辑!AO1874)</f>
        <v/>
      </c>
    </row>
    <row r="1875" spans="1:29">
      <c r="A1875" s="109">
        <f>IF(编辑!A1875="","",编辑!A1875)</f>
        <v>131197</v>
      </c>
      <c r="B1875" s="109" t="str">
        <f>IF(编辑!B1875="","",编辑!B1875)</f>
        <v>攻城</v>
      </c>
      <c r="C1875" s="109">
        <f>IF(编辑!I1875="","",编辑!I1875)</f>
        <v>1430</v>
      </c>
      <c r="D1875" s="109">
        <f>IF(编辑!J1875="","",编辑!J1875)</f>
        <v>34</v>
      </c>
      <c r="E1875" s="109" t="str">
        <f>IF(编辑!K1875="","",编辑!K1875)</f>
        <v/>
      </c>
      <c r="F1875" s="109">
        <f>IF(编辑!L1875="","",编辑!L1875)</f>
        <v>102065</v>
      </c>
      <c r="G1875" s="109">
        <f>IF(编辑!N1875="","",编辑!N1875)</f>
        <v>1</v>
      </c>
      <c r="H1875" s="109">
        <f>IF(编辑!O1875="","",编辑!O1875)</f>
        <v>1</v>
      </c>
      <c r="I1875" s="109">
        <f>IF(编辑!P1875="","",编辑!P1875)</f>
        <v>2000</v>
      </c>
      <c r="J1875" s="109" t="str">
        <f>IF(编辑!Q1875="","",编辑!Q1875)</f>
        <v/>
      </c>
      <c r="K1875" s="109" t="str">
        <f>IF(编辑!S1875="","",编辑!S1875)</f>
        <v/>
      </c>
      <c r="L1875" s="109" t="str">
        <f>IF(编辑!T1875="","",编辑!T1875)</f>
        <v/>
      </c>
      <c r="M1875" s="109" t="str">
        <f>IF(编辑!U1875="","",编辑!U1875)</f>
        <v/>
      </c>
      <c r="N1875" s="109" t="str">
        <f>IF(编辑!V1875="","",编辑!V1875)</f>
        <v/>
      </c>
      <c r="O1875" s="109" t="str">
        <f>IF(编辑!X1875="","",编辑!X1875)</f>
        <v/>
      </c>
      <c r="P1875" s="109" t="str">
        <f>IF(编辑!Y1875="","",编辑!Y1875)</f>
        <v/>
      </c>
      <c r="Q1875" s="109" t="str">
        <f>IF(编辑!Z1875="","",编辑!Z1875)</f>
        <v/>
      </c>
      <c r="R1875" s="109" t="str">
        <f>IF(编辑!AA1875="","",编辑!AA1875)</f>
        <v/>
      </c>
      <c r="S1875" s="109" t="str">
        <f>IF(编辑!AC1875="","",编辑!AC1875)</f>
        <v/>
      </c>
      <c r="T1875" s="109" t="str">
        <f>IF(编辑!AD1875="","",编辑!AD1875)</f>
        <v/>
      </c>
      <c r="U1875" s="109" t="str">
        <f>IF(编辑!AE1875="","",编辑!AE1875)</f>
        <v/>
      </c>
      <c r="V1875" s="109" t="str">
        <f>IF(编辑!AF1875="","",编辑!AF1875)</f>
        <v/>
      </c>
      <c r="W1875" s="109" t="str">
        <f>IF(编辑!AH1875="","",编辑!AH1875)</f>
        <v/>
      </c>
      <c r="X1875" s="109" t="str">
        <f>IF(编辑!AI1875="","",编辑!AI1875)</f>
        <v/>
      </c>
      <c r="Y1875" s="109" t="str">
        <f>IF(编辑!AJ1875="","",编辑!AJ1875)</f>
        <v/>
      </c>
      <c r="Z1875" s="109" t="str">
        <f>IF(编辑!AK1875="","",编辑!AK1875)</f>
        <v/>
      </c>
      <c r="AA1875" s="109" t="str">
        <f>IF(编辑!AM1875="","",编辑!AM1875)</f>
        <v/>
      </c>
      <c r="AB1875" s="109" t="str">
        <f>IF(编辑!AN1875="","",编辑!AN1875)</f>
        <v/>
      </c>
      <c r="AC1875" s="111" t="str">
        <f>IF(编辑!AO1875="","",编辑!AO1875)</f>
        <v/>
      </c>
    </row>
    <row r="1876" spans="1:29">
      <c r="A1876" s="109">
        <f>IF(编辑!A1876="","",编辑!A1876)</f>
        <v>131198</v>
      </c>
      <c r="B1876" s="109" t="str">
        <f>IF(编辑!B1876="","",编辑!B1876)</f>
        <v>攻城</v>
      </c>
      <c r="C1876" s="109">
        <f>IF(编辑!I1876="","",编辑!I1876)</f>
        <v>1430</v>
      </c>
      <c r="D1876" s="109">
        <f>IF(编辑!J1876="","",编辑!J1876)</f>
        <v>34</v>
      </c>
      <c r="E1876" s="109" t="str">
        <f>IF(编辑!K1876="","",编辑!K1876)</f>
        <v/>
      </c>
      <c r="F1876" s="109">
        <f>IF(编辑!L1876="","",编辑!L1876)</f>
        <v>102065</v>
      </c>
      <c r="G1876" s="109">
        <f>IF(编辑!N1876="","",编辑!N1876)</f>
        <v>1</v>
      </c>
      <c r="H1876" s="109">
        <f>IF(编辑!O1876="","",编辑!O1876)</f>
        <v>1</v>
      </c>
      <c r="I1876" s="109">
        <f>IF(编辑!P1876="","",编辑!P1876)</f>
        <v>2000</v>
      </c>
      <c r="J1876" s="109" t="str">
        <f>IF(编辑!Q1876="","",编辑!Q1876)</f>
        <v/>
      </c>
      <c r="K1876" s="109" t="str">
        <f>IF(编辑!S1876="","",编辑!S1876)</f>
        <v/>
      </c>
      <c r="L1876" s="109" t="str">
        <f>IF(编辑!T1876="","",编辑!T1876)</f>
        <v/>
      </c>
      <c r="M1876" s="109" t="str">
        <f>IF(编辑!U1876="","",编辑!U1876)</f>
        <v/>
      </c>
      <c r="N1876" s="109" t="str">
        <f>IF(编辑!V1876="","",编辑!V1876)</f>
        <v/>
      </c>
      <c r="O1876" s="109" t="str">
        <f>IF(编辑!X1876="","",编辑!X1876)</f>
        <v/>
      </c>
      <c r="P1876" s="109" t="str">
        <f>IF(编辑!Y1876="","",编辑!Y1876)</f>
        <v/>
      </c>
      <c r="Q1876" s="109" t="str">
        <f>IF(编辑!Z1876="","",编辑!Z1876)</f>
        <v/>
      </c>
      <c r="R1876" s="109" t="str">
        <f>IF(编辑!AA1876="","",编辑!AA1876)</f>
        <v/>
      </c>
      <c r="S1876" s="109" t="str">
        <f>IF(编辑!AC1876="","",编辑!AC1876)</f>
        <v/>
      </c>
      <c r="T1876" s="109" t="str">
        <f>IF(编辑!AD1876="","",编辑!AD1876)</f>
        <v/>
      </c>
      <c r="U1876" s="109" t="str">
        <f>IF(编辑!AE1876="","",编辑!AE1876)</f>
        <v/>
      </c>
      <c r="V1876" s="109" t="str">
        <f>IF(编辑!AF1876="","",编辑!AF1876)</f>
        <v/>
      </c>
      <c r="W1876" s="109" t="str">
        <f>IF(编辑!AH1876="","",编辑!AH1876)</f>
        <v/>
      </c>
      <c r="X1876" s="109" t="str">
        <f>IF(编辑!AI1876="","",编辑!AI1876)</f>
        <v/>
      </c>
      <c r="Y1876" s="109" t="str">
        <f>IF(编辑!AJ1876="","",编辑!AJ1876)</f>
        <v/>
      </c>
      <c r="Z1876" s="109" t="str">
        <f>IF(编辑!AK1876="","",编辑!AK1876)</f>
        <v/>
      </c>
      <c r="AA1876" s="109" t="str">
        <f>IF(编辑!AM1876="","",编辑!AM1876)</f>
        <v/>
      </c>
      <c r="AB1876" s="109" t="str">
        <f>IF(编辑!AN1876="","",编辑!AN1876)</f>
        <v/>
      </c>
      <c r="AC1876" s="111" t="str">
        <f>IF(编辑!AO1876="","",编辑!AO1876)</f>
        <v/>
      </c>
    </row>
    <row r="1877" spans="1:29">
      <c r="A1877" s="109">
        <f>IF(编辑!A1877="","",编辑!A1877)</f>
        <v>131199</v>
      </c>
      <c r="B1877" s="109" t="str">
        <f>IF(编辑!B1877="","",编辑!B1877)</f>
        <v>攻城</v>
      </c>
      <c r="C1877" s="109">
        <f>IF(编辑!I1877="","",编辑!I1877)</f>
        <v>1430</v>
      </c>
      <c r="D1877" s="109">
        <f>IF(编辑!J1877="","",编辑!J1877)</f>
        <v>34</v>
      </c>
      <c r="E1877" s="109" t="str">
        <f>IF(编辑!K1877="","",编辑!K1877)</f>
        <v/>
      </c>
      <c r="F1877" s="109">
        <f>IF(编辑!L1877="","",编辑!L1877)</f>
        <v>102065</v>
      </c>
      <c r="G1877" s="109">
        <f>IF(编辑!N1877="","",编辑!N1877)</f>
        <v>1</v>
      </c>
      <c r="H1877" s="109">
        <f>IF(编辑!O1877="","",编辑!O1877)</f>
        <v>1</v>
      </c>
      <c r="I1877" s="109">
        <f>IF(编辑!P1877="","",编辑!P1877)</f>
        <v>2000</v>
      </c>
      <c r="J1877" s="109" t="str">
        <f>IF(编辑!Q1877="","",编辑!Q1877)</f>
        <v/>
      </c>
      <c r="K1877" s="109" t="str">
        <f>IF(编辑!S1877="","",编辑!S1877)</f>
        <v/>
      </c>
      <c r="L1877" s="109" t="str">
        <f>IF(编辑!T1877="","",编辑!T1877)</f>
        <v/>
      </c>
      <c r="M1877" s="109" t="str">
        <f>IF(编辑!U1877="","",编辑!U1877)</f>
        <v/>
      </c>
      <c r="N1877" s="109" t="str">
        <f>IF(编辑!V1877="","",编辑!V1877)</f>
        <v/>
      </c>
      <c r="O1877" s="109" t="str">
        <f>IF(编辑!X1877="","",编辑!X1877)</f>
        <v/>
      </c>
      <c r="P1877" s="109" t="str">
        <f>IF(编辑!Y1877="","",编辑!Y1877)</f>
        <v/>
      </c>
      <c r="Q1877" s="109" t="str">
        <f>IF(编辑!Z1877="","",编辑!Z1877)</f>
        <v/>
      </c>
      <c r="R1877" s="109" t="str">
        <f>IF(编辑!AA1877="","",编辑!AA1877)</f>
        <v/>
      </c>
      <c r="S1877" s="109" t="str">
        <f>IF(编辑!AC1877="","",编辑!AC1877)</f>
        <v/>
      </c>
      <c r="T1877" s="109" t="str">
        <f>IF(编辑!AD1877="","",编辑!AD1877)</f>
        <v/>
      </c>
      <c r="U1877" s="109" t="str">
        <f>IF(编辑!AE1877="","",编辑!AE1877)</f>
        <v/>
      </c>
      <c r="V1877" s="109" t="str">
        <f>IF(编辑!AF1877="","",编辑!AF1877)</f>
        <v/>
      </c>
      <c r="W1877" s="109" t="str">
        <f>IF(编辑!AH1877="","",编辑!AH1877)</f>
        <v/>
      </c>
      <c r="X1877" s="109" t="str">
        <f>IF(编辑!AI1877="","",编辑!AI1877)</f>
        <v/>
      </c>
      <c r="Y1877" s="109" t="str">
        <f>IF(编辑!AJ1877="","",编辑!AJ1877)</f>
        <v/>
      </c>
      <c r="Z1877" s="109" t="str">
        <f>IF(编辑!AK1877="","",编辑!AK1877)</f>
        <v/>
      </c>
      <c r="AA1877" s="109" t="str">
        <f>IF(编辑!AM1877="","",编辑!AM1877)</f>
        <v/>
      </c>
      <c r="AB1877" s="109" t="str">
        <f>IF(编辑!AN1877="","",编辑!AN1877)</f>
        <v/>
      </c>
      <c r="AC1877" s="111" t="str">
        <f>IF(编辑!AO1877="","",编辑!AO1877)</f>
        <v/>
      </c>
    </row>
    <row r="1878" spans="1:29">
      <c r="A1878" s="109">
        <f>IF(编辑!A1878="","",编辑!A1878)</f>
        <v>131200</v>
      </c>
      <c r="B1878" s="109" t="str">
        <f>IF(编辑!B1878="","",编辑!B1878)</f>
        <v>攻城</v>
      </c>
      <c r="C1878" s="109">
        <f>IF(编辑!I1878="","",编辑!I1878)</f>
        <v>1430</v>
      </c>
      <c r="D1878" s="109">
        <f>IF(编辑!J1878="","",编辑!J1878)</f>
        <v>34</v>
      </c>
      <c r="E1878" s="109" t="str">
        <f>IF(编辑!K1878="","",编辑!K1878)</f>
        <v/>
      </c>
      <c r="F1878" s="109">
        <f>IF(编辑!L1878="","",编辑!L1878)</f>
        <v>102065</v>
      </c>
      <c r="G1878" s="109">
        <f>IF(编辑!N1878="","",编辑!N1878)</f>
        <v>1</v>
      </c>
      <c r="H1878" s="109">
        <f>IF(编辑!O1878="","",编辑!O1878)</f>
        <v>1</v>
      </c>
      <c r="I1878" s="109">
        <f>IF(编辑!P1878="","",编辑!P1878)</f>
        <v>2000</v>
      </c>
      <c r="J1878" s="109" t="str">
        <f>IF(编辑!Q1878="","",编辑!Q1878)</f>
        <v/>
      </c>
      <c r="K1878" s="109" t="str">
        <f>IF(编辑!S1878="","",编辑!S1878)</f>
        <v/>
      </c>
      <c r="L1878" s="109" t="str">
        <f>IF(编辑!T1878="","",编辑!T1878)</f>
        <v/>
      </c>
      <c r="M1878" s="109" t="str">
        <f>IF(编辑!U1878="","",编辑!U1878)</f>
        <v/>
      </c>
      <c r="N1878" s="109" t="str">
        <f>IF(编辑!V1878="","",编辑!V1878)</f>
        <v/>
      </c>
      <c r="O1878" s="109" t="str">
        <f>IF(编辑!X1878="","",编辑!X1878)</f>
        <v/>
      </c>
      <c r="P1878" s="109" t="str">
        <f>IF(编辑!Y1878="","",编辑!Y1878)</f>
        <v/>
      </c>
      <c r="Q1878" s="109" t="str">
        <f>IF(编辑!Z1878="","",编辑!Z1878)</f>
        <v/>
      </c>
      <c r="R1878" s="109" t="str">
        <f>IF(编辑!AA1878="","",编辑!AA1878)</f>
        <v/>
      </c>
      <c r="S1878" s="109" t="str">
        <f>IF(编辑!AC1878="","",编辑!AC1878)</f>
        <v/>
      </c>
      <c r="T1878" s="109" t="str">
        <f>IF(编辑!AD1878="","",编辑!AD1878)</f>
        <v/>
      </c>
      <c r="U1878" s="109" t="str">
        <f>IF(编辑!AE1878="","",编辑!AE1878)</f>
        <v/>
      </c>
      <c r="V1878" s="109" t="str">
        <f>IF(编辑!AF1878="","",编辑!AF1878)</f>
        <v/>
      </c>
      <c r="W1878" s="109" t="str">
        <f>IF(编辑!AH1878="","",编辑!AH1878)</f>
        <v/>
      </c>
      <c r="X1878" s="109" t="str">
        <f>IF(编辑!AI1878="","",编辑!AI1878)</f>
        <v/>
      </c>
      <c r="Y1878" s="109" t="str">
        <f>IF(编辑!AJ1878="","",编辑!AJ1878)</f>
        <v/>
      </c>
      <c r="Z1878" s="109" t="str">
        <f>IF(编辑!AK1878="","",编辑!AK1878)</f>
        <v/>
      </c>
      <c r="AA1878" s="109" t="str">
        <f>IF(编辑!AM1878="","",编辑!AM1878)</f>
        <v/>
      </c>
      <c r="AB1878" s="109" t="str">
        <f>IF(编辑!AN1878="","",编辑!AN1878)</f>
        <v/>
      </c>
      <c r="AC1878" s="111" t="str">
        <f>IF(编辑!AO1878="","",编辑!AO1878)</f>
        <v/>
      </c>
    </row>
    <row r="1879" spans="1:29">
      <c r="A1879" s="109">
        <f>IF(编辑!A1879="","",编辑!A1879)</f>
        <v>131201</v>
      </c>
      <c r="B1879" s="109" t="str">
        <f>IF(编辑!B1879="","",编辑!B1879)</f>
        <v>攻城</v>
      </c>
      <c r="C1879" s="109">
        <f>IF(编辑!I1879="","",编辑!I1879)</f>
        <v>1430</v>
      </c>
      <c r="D1879" s="109">
        <f>IF(编辑!J1879="","",编辑!J1879)</f>
        <v>34</v>
      </c>
      <c r="E1879" s="109" t="str">
        <f>IF(编辑!K1879="","",编辑!K1879)</f>
        <v/>
      </c>
      <c r="F1879" s="109">
        <f>IF(编辑!L1879="","",编辑!L1879)</f>
        <v>102065</v>
      </c>
      <c r="G1879" s="109">
        <f>IF(编辑!N1879="","",编辑!N1879)</f>
        <v>1</v>
      </c>
      <c r="H1879" s="109">
        <f>IF(编辑!O1879="","",编辑!O1879)</f>
        <v>1</v>
      </c>
      <c r="I1879" s="109">
        <f>IF(编辑!P1879="","",编辑!P1879)</f>
        <v>2000</v>
      </c>
      <c r="J1879" s="109" t="str">
        <f>IF(编辑!Q1879="","",编辑!Q1879)</f>
        <v/>
      </c>
      <c r="K1879" s="109" t="str">
        <f>IF(编辑!S1879="","",编辑!S1879)</f>
        <v/>
      </c>
      <c r="L1879" s="109" t="str">
        <f>IF(编辑!T1879="","",编辑!T1879)</f>
        <v/>
      </c>
      <c r="M1879" s="109" t="str">
        <f>IF(编辑!U1879="","",编辑!U1879)</f>
        <v/>
      </c>
      <c r="N1879" s="109" t="str">
        <f>IF(编辑!V1879="","",编辑!V1879)</f>
        <v/>
      </c>
      <c r="O1879" s="109" t="str">
        <f>IF(编辑!X1879="","",编辑!X1879)</f>
        <v/>
      </c>
      <c r="P1879" s="109" t="str">
        <f>IF(编辑!Y1879="","",编辑!Y1879)</f>
        <v/>
      </c>
      <c r="Q1879" s="109" t="str">
        <f>IF(编辑!Z1879="","",编辑!Z1879)</f>
        <v/>
      </c>
      <c r="R1879" s="109" t="str">
        <f>IF(编辑!AA1879="","",编辑!AA1879)</f>
        <v/>
      </c>
      <c r="S1879" s="109" t="str">
        <f>IF(编辑!AC1879="","",编辑!AC1879)</f>
        <v/>
      </c>
      <c r="T1879" s="109" t="str">
        <f>IF(编辑!AD1879="","",编辑!AD1879)</f>
        <v/>
      </c>
      <c r="U1879" s="109" t="str">
        <f>IF(编辑!AE1879="","",编辑!AE1879)</f>
        <v/>
      </c>
      <c r="V1879" s="109" t="str">
        <f>IF(编辑!AF1879="","",编辑!AF1879)</f>
        <v/>
      </c>
      <c r="W1879" s="109" t="str">
        <f>IF(编辑!AH1879="","",编辑!AH1879)</f>
        <v/>
      </c>
      <c r="X1879" s="109" t="str">
        <f>IF(编辑!AI1879="","",编辑!AI1879)</f>
        <v/>
      </c>
      <c r="Y1879" s="109" t="str">
        <f>IF(编辑!AJ1879="","",编辑!AJ1879)</f>
        <v/>
      </c>
      <c r="Z1879" s="109" t="str">
        <f>IF(编辑!AK1879="","",编辑!AK1879)</f>
        <v/>
      </c>
      <c r="AA1879" s="109" t="str">
        <f>IF(编辑!AM1879="","",编辑!AM1879)</f>
        <v/>
      </c>
      <c r="AB1879" s="109" t="str">
        <f>IF(编辑!AN1879="","",编辑!AN1879)</f>
        <v/>
      </c>
      <c r="AC1879" s="111" t="str">
        <f>IF(编辑!AO1879="","",编辑!AO1879)</f>
        <v/>
      </c>
    </row>
    <row r="1880" spans="1:29">
      <c r="A1880" s="109">
        <f>IF(编辑!A1880="","",编辑!A1880)</f>
        <v>131202</v>
      </c>
      <c r="B1880" s="109" t="str">
        <f>IF(编辑!B1880="","",编辑!B1880)</f>
        <v>攻城</v>
      </c>
      <c r="C1880" s="109">
        <f>IF(编辑!I1880="","",编辑!I1880)</f>
        <v>1430</v>
      </c>
      <c r="D1880" s="109">
        <f>IF(编辑!J1880="","",编辑!J1880)</f>
        <v>34</v>
      </c>
      <c r="E1880" s="109" t="str">
        <f>IF(编辑!K1880="","",编辑!K1880)</f>
        <v/>
      </c>
      <c r="F1880" s="109">
        <f>IF(编辑!L1880="","",编辑!L1880)</f>
        <v>102065</v>
      </c>
      <c r="G1880" s="109">
        <f>IF(编辑!N1880="","",编辑!N1880)</f>
        <v>1</v>
      </c>
      <c r="H1880" s="109">
        <f>IF(编辑!O1880="","",编辑!O1880)</f>
        <v>1</v>
      </c>
      <c r="I1880" s="109">
        <f>IF(编辑!P1880="","",编辑!P1880)</f>
        <v>2000</v>
      </c>
      <c r="J1880" s="109" t="str">
        <f>IF(编辑!Q1880="","",编辑!Q1880)</f>
        <v/>
      </c>
      <c r="K1880" s="109" t="str">
        <f>IF(编辑!S1880="","",编辑!S1880)</f>
        <v/>
      </c>
      <c r="L1880" s="109" t="str">
        <f>IF(编辑!T1880="","",编辑!T1880)</f>
        <v/>
      </c>
      <c r="M1880" s="109" t="str">
        <f>IF(编辑!U1880="","",编辑!U1880)</f>
        <v/>
      </c>
      <c r="N1880" s="109" t="str">
        <f>IF(编辑!V1880="","",编辑!V1880)</f>
        <v/>
      </c>
      <c r="O1880" s="109" t="str">
        <f>IF(编辑!X1880="","",编辑!X1880)</f>
        <v/>
      </c>
      <c r="P1880" s="109" t="str">
        <f>IF(编辑!Y1880="","",编辑!Y1880)</f>
        <v/>
      </c>
      <c r="Q1880" s="109" t="str">
        <f>IF(编辑!Z1880="","",编辑!Z1880)</f>
        <v/>
      </c>
      <c r="R1880" s="109" t="str">
        <f>IF(编辑!AA1880="","",编辑!AA1880)</f>
        <v/>
      </c>
      <c r="S1880" s="109" t="str">
        <f>IF(编辑!AC1880="","",编辑!AC1880)</f>
        <v/>
      </c>
      <c r="T1880" s="109" t="str">
        <f>IF(编辑!AD1880="","",编辑!AD1880)</f>
        <v/>
      </c>
      <c r="U1880" s="109" t="str">
        <f>IF(编辑!AE1880="","",编辑!AE1880)</f>
        <v/>
      </c>
      <c r="V1880" s="109" t="str">
        <f>IF(编辑!AF1880="","",编辑!AF1880)</f>
        <v/>
      </c>
      <c r="W1880" s="109" t="str">
        <f>IF(编辑!AH1880="","",编辑!AH1880)</f>
        <v/>
      </c>
      <c r="X1880" s="109" t="str">
        <f>IF(编辑!AI1880="","",编辑!AI1880)</f>
        <v/>
      </c>
      <c r="Y1880" s="109" t="str">
        <f>IF(编辑!AJ1880="","",编辑!AJ1880)</f>
        <v/>
      </c>
      <c r="Z1880" s="109" t="str">
        <f>IF(编辑!AK1880="","",编辑!AK1880)</f>
        <v/>
      </c>
      <c r="AA1880" s="109" t="str">
        <f>IF(编辑!AM1880="","",编辑!AM1880)</f>
        <v/>
      </c>
      <c r="AB1880" s="109" t="str">
        <f>IF(编辑!AN1880="","",编辑!AN1880)</f>
        <v/>
      </c>
      <c r="AC1880" s="111" t="str">
        <f>IF(编辑!AO1880="","",编辑!AO1880)</f>
        <v/>
      </c>
    </row>
    <row r="1881" spans="1:29">
      <c r="A1881" s="109">
        <f>IF(编辑!A1881="","",编辑!A1881)</f>
        <v>131203</v>
      </c>
      <c r="B1881" s="109" t="str">
        <f>IF(编辑!B1881="","",编辑!B1881)</f>
        <v>攻城</v>
      </c>
      <c r="C1881" s="109">
        <f>IF(编辑!I1881="","",编辑!I1881)</f>
        <v>1430</v>
      </c>
      <c r="D1881" s="109">
        <f>IF(编辑!J1881="","",编辑!J1881)</f>
        <v>34</v>
      </c>
      <c r="E1881" s="109" t="str">
        <f>IF(编辑!K1881="","",编辑!K1881)</f>
        <v/>
      </c>
      <c r="F1881" s="109">
        <f>IF(编辑!L1881="","",编辑!L1881)</f>
        <v>102065</v>
      </c>
      <c r="G1881" s="109">
        <f>IF(编辑!N1881="","",编辑!N1881)</f>
        <v>1</v>
      </c>
      <c r="H1881" s="109">
        <f>IF(编辑!O1881="","",编辑!O1881)</f>
        <v>1</v>
      </c>
      <c r="I1881" s="109">
        <f>IF(编辑!P1881="","",编辑!P1881)</f>
        <v>2000</v>
      </c>
      <c r="J1881" s="109" t="str">
        <f>IF(编辑!Q1881="","",编辑!Q1881)</f>
        <v/>
      </c>
      <c r="K1881" s="109" t="str">
        <f>IF(编辑!S1881="","",编辑!S1881)</f>
        <v/>
      </c>
      <c r="L1881" s="109" t="str">
        <f>IF(编辑!T1881="","",编辑!T1881)</f>
        <v/>
      </c>
      <c r="M1881" s="109" t="str">
        <f>IF(编辑!U1881="","",编辑!U1881)</f>
        <v/>
      </c>
      <c r="N1881" s="109" t="str">
        <f>IF(编辑!V1881="","",编辑!V1881)</f>
        <v/>
      </c>
      <c r="O1881" s="109" t="str">
        <f>IF(编辑!X1881="","",编辑!X1881)</f>
        <v/>
      </c>
      <c r="P1881" s="109" t="str">
        <f>IF(编辑!Y1881="","",编辑!Y1881)</f>
        <v/>
      </c>
      <c r="Q1881" s="109" t="str">
        <f>IF(编辑!Z1881="","",编辑!Z1881)</f>
        <v/>
      </c>
      <c r="R1881" s="109" t="str">
        <f>IF(编辑!AA1881="","",编辑!AA1881)</f>
        <v/>
      </c>
      <c r="S1881" s="109" t="str">
        <f>IF(编辑!AC1881="","",编辑!AC1881)</f>
        <v/>
      </c>
      <c r="T1881" s="109" t="str">
        <f>IF(编辑!AD1881="","",编辑!AD1881)</f>
        <v/>
      </c>
      <c r="U1881" s="109" t="str">
        <f>IF(编辑!AE1881="","",编辑!AE1881)</f>
        <v/>
      </c>
      <c r="V1881" s="109" t="str">
        <f>IF(编辑!AF1881="","",编辑!AF1881)</f>
        <v/>
      </c>
      <c r="W1881" s="109" t="str">
        <f>IF(编辑!AH1881="","",编辑!AH1881)</f>
        <v/>
      </c>
      <c r="X1881" s="109" t="str">
        <f>IF(编辑!AI1881="","",编辑!AI1881)</f>
        <v/>
      </c>
      <c r="Y1881" s="109" t="str">
        <f>IF(编辑!AJ1881="","",编辑!AJ1881)</f>
        <v/>
      </c>
      <c r="Z1881" s="109" t="str">
        <f>IF(编辑!AK1881="","",编辑!AK1881)</f>
        <v/>
      </c>
      <c r="AA1881" s="109" t="str">
        <f>IF(编辑!AM1881="","",编辑!AM1881)</f>
        <v/>
      </c>
      <c r="AB1881" s="109" t="str">
        <f>IF(编辑!AN1881="","",编辑!AN1881)</f>
        <v/>
      </c>
      <c r="AC1881" s="111" t="str">
        <f>IF(编辑!AO1881="","",编辑!AO1881)</f>
        <v/>
      </c>
    </row>
    <row r="1882" spans="1:29">
      <c r="A1882" s="109">
        <f>IF(编辑!A1882="","",编辑!A1882)</f>
        <v>131204</v>
      </c>
      <c r="B1882" s="109" t="str">
        <f>IF(编辑!B1882="","",编辑!B1882)</f>
        <v>攻城</v>
      </c>
      <c r="C1882" s="109">
        <f>IF(编辑!I1882="","",编辑!I1882)</f>
        <v>1430</v>
      </c>
      <c r="D1882" s="109">
        <f>IF(编辑!J1882="","",编辑!J1882)</f>
        <v>34</v>
      </c>
      <c r="E1882" s="109" t="str">
        <f>IF(编辑!K1882="","",编辑!K1882)</f>
        <v/>
      </c>
      <c r="F1882" s="109">
        <f>IF(编辑!L1882="","",编辑!L1882)</f>
        <v>102065</v>
      </c>
      <c r="G1882" s="109">
        <f>IF(编辑!N1882="","",编辑!N1882)</f>
        <v>1</v>
      </c>
      <c r="H1882" s="109">
        <f>IF(编辑!O1882="","",编辑!O1882)</f>
        <v>1</v>
      </c>
      <c r="I1882" s="109">
        <f>IF(编辑!P1882="","",编辑!P1882)</f>
        <v>2000</v>
      </c>
      <c r="J1882" s="109" t="str">
        <f>IF(编辑!Q1882="","",编辑!Q1882)</f>
        <v/>
      </c>
      <c r="K1882" s="109" t="str">
        <f>IF(编辑!S1882="","",编辑!S1882)</f>
        <v/>
      </c>
      <c r="L1882" s="109" t="str">
        <f>IF(编辑!T1882="","",编辑!T1882)</f>
        <v/>
      </c>
      <c r="M1882" s="109" t="str">
        <f>IF(编辑!U1882="","",编辑!U1882)</f>
        <v/>
      </c>
      <c r="N1882" s="109" t="str">
        <f>IF(编辑!V1882="","",编辑!V1882)</f>
        <v/>
      </c>
      <c r="O1882" s="109" t="str">
        <f>IF(编辑!X1882="","",编辑!X1882)</f>
        <v/>
      </c>
      <c r="P1882" s="109" t="str">
        <f>IF(编辑!Y1882="","",编辑!Y1882)</f>
        <v/>
      </c>
      <c r="Q1882" s="109" t="str">
        <f>IF(编辑!Z1882="","",编辑!Z1882)</f>
        <v/>
      </c>
      <c r="R1882" s="109" t="str">
        <f>IF(编辑!AA1882="","",编辑!AA1882)</f>
        <v/>
      </c>
      <c r="S1882" s="109" t="str">
        <f>IF(编辑!AC1882="","",编辑!AC1882)</f>
        <v/>
      </c>
      <c r="T1882" s="109" t="str">
        <f>IF(编辑!AD1882="","",编辑!AD1882)</f>
        <v/>
      </c>
      <c r="U1882" s="109" t="str">
        <f>IF(编辑!AE1882="","",编辑!AE1882)</f>
        <v/>
      </c>
      <c r="V1882" s="109" t="str">
        <f>IF(编辑!AF1882="","",编辑!AF1882)</f>
        <v/>
      </c>
      <c r="W1882" s="109" t="str">
        <f>IF(编辑!AH1882="","",编辑!AH1882)</f>
        <v/>
      </c>
      <c r="X1882" s="109" t="str">
        <f>IF(编辑!AI1882="","",编辑!AI1882)</f>
        <v/>
      </c>
      <c r="Y1882" s="109" t="str">
        <f>IF(编辑!AJ1882="","",编辑!AJ1882)</f>
        <v/>
      </c>
      <c r="Z1882" s="109" t="str">
        <f>IF(编辑!AK1882="","",编辑!AK1882)</f>
        <v/>
      </c>
      <c r="AA1882" s="109" t="str">
        <f>IF(编辑!AM1882="","",编辑!AM1882)</f>
        <v/>
      </c>
      <c r="AB1882" s="109" t="str">
        <f>IF(编辑!AN1882="","",编辑!AN1882)</f>
        <v/>
      </c>
      <c r="AC1882" s="111" t="str">
        <f>IF(编辑!AO1882="","",编辑!AO1882)</f>
        <v/>
      </c>
    </row>
    <row r="1883" spans="1:29">
      <c r="A1883" s="109">
        <f>IF(编辑!A1883="","",编辑!A1883)</f>
        <v>131205</v>
      </c>
      <c r="B1883" s="109" t="str">
        <f>IF(编辑!B1883="","",编辑!B1883)</f>
        <v>攻城</v>
      </c>
      <c r="C1883" s="109">
        <f>IF(编辑!I1883="","",编辑!I1883)</f>
        <v>1430</v>
      </c>
      <c r="D1883" s="109">
        <f>IF(编辑!J1883="","",编辑!J1883)</f>
        <v>34</v>
      </c>
      <c r="E1883" s="109" t="str">
        <f>IF(编辑!K1883="","",编辑!K1883)</f>
        <v/>
      </c>
      <c r="F1883" s="109">
        <f>IF(编辑!L1883="","",编辑!L1883)</f>
        <v>102065</v>
      </c>
      <c r="G1883" s="109">
        <f>IF(编辑!N1883="","",编辑!N1883)</f>
        <v>1</v>
      </c>
      <c r="H1883" s="109">
        <f>IF(编辑!O1883="","",编辑!O1883)</f>
        <v>1</v>
      </c>
      <c r="I1883" s="109">
        <f>IF(编辑!P1883="","",编辑!P1883)</f>
        <v>2000</v>
      </c>
      <c r="J1883" s="109" t="str">
        <f>IF(编辑!Q1883="","",编辑!Q1883)</f>
        <v/>
      </c>
      <c r="K1883" s="109" t="str">
        <f>IF(编辑!S1883="","",编辑!S1883)</f>
        <v/>
      </c>
      <c r="L1883" s="109" t="str">
        <f>IF(编辑!T1883="","",编辑!T1883)</f>
        <v/>
      </c>
      <c r="M1883" s="109" t="str">
        <f>IF(编辑!U1883="","",编辑!U1883)</f>
        <v/>
      </c>
      <c r="N1883" s="109" t="str">
        <f>IF(编辑!V1883="","",编辑!V1883)</f>
        <v/>
      </c>
      <c r="O1883" s="109" t="str">
        <f>IF(编辑!X1883="","",编辑!X1883)</f>
        <v/>
      </c>
      <c r="P1883" s="109" t="str">
        <f>IF(编辑!Y1883="","",编辑!Y1883)</f>
        <v/>
      </c>
      <c r="Q1883" s="109" t="str">
        <f>IF(编辑!Z1883="","",编辑!Z1883)</f>
        <v/>
      </c>
      <c r="R1883" s="109" t="str">
        <f>IF(编辑!AA1883="","",编辑!AA1883)</f>
        <v/>
      </c>
      <c r="S1883" s="109" t="str">
        <f>IF(编辑!AC1883="","",编辑!AC1883)</f>
        <v/>
      </c>
      <c r="T1883" s="109" t="str">
        <f>IF(编辑!AD1883="","",编辑!AD1883)</f>
        <v/>
      </c>
      <c r="U1883" s="109" t="str">
        <f>IF(编辑!AE1883="","",编辑!AE1883)</f>
        <v/>
      </c>
      <c r="V1883" s="109" t="str">
        <f>IF(编辑!AF1883="","",编辑!AF1883)</f>
        <v/>
      </c>
      <c r="W1883" s="109" t="str">
        <f>IF(编辑!AH1883="","",编辑!AH1883)</f>
        <v/>
      </c>
      <c r="X1883" s="109" t="str">
        <f>IF(编辑!AI1883="","",编辑!AI1883)</f>
        <v/>
      </c>
      <c r="Y1883" s="109" t="str">
        <f>IF(编辑!AJ1883="","",编辑!AJ1883)</f>
        <v/>
      </c>
      <c r="Z1883" s="109" t="str">
        <f>IF(编辑!AK1883="","",编辑!AK1883)</f>
        <v/>
      </c>
      <c r="AA1883" s="109" t="str">
        <f>IF(编辑!AM1883="","",编辑!AM1883)</f>
        <v/>
      </c>
      <c r="AB1883" s="109" t="str">
        <f>IF(编辑!AN1883="","",编辑!AN1883)</f>
        <v/>
      </c>
      <c r="AC1883" s="111" t="str">
        <f>IF(编辑!AO1883="","",编辑!AO1883)</f>
        <v/>
      </c>
    </row>
    <row r="1884" spans="1:29">
      <c r="A1884" s="109">
        <f>IF(编辑!A1884="","",编辑!A1884)</f>
        <v>131206</v>
      </c>
      <c r="B1884" s="109" t="str">
        <f>IF(编辑!B1884="","",编辑!B1884)</f>
        <v>攻城</v>
      </c>
      <c r="C1884" s="109">
        <f>IF(编辑!I1884="","",编辑!I1884)</f>
        <v>1430</v>
      </c>
      <c r="D1884" s="109">
        <f>IF(编辑!J1884="","",编辑!J1884)</f>
        <v>34</v>
      </c>
      <c r="E1884" s="109" t="str">
        <f>IF(编辑!K1884="","",编辑!K1884)</f>
        <v/>
      </c>
      <c r="F1884" s="109">
        <f>IF(编辑!L1884="","",编辑!L1884)</f>
        <v>102065</v>
      </c>
      <c r="G1884" s="109">
        <f>IF(编辑!N1884="","",编辑!N1884)</f>
        <v>1</v>
      </c>
      <c r="H1884" s="109">
        <f>IF(编辑!O1884="","",编辑!O1884)</f>
        <v>1</v>
      </c>
      <c r="I1884" s="109">
        <f>IF(编辑!P1884="","",编辑!P1884)</f>
        <v>2000</v>
      </c>
      <c r="J1884" s="109" t="str">
        <f>IF(编辑!Q1884="","",编辑!Q1884)</f>
        <v/>
      </c>
      <c r="K1884" s="109" t="str">
        <f>IF(编辑!S1884="","",编辑!S1884)</f>
        <v/>
      </c>
      <c r="L1884" s="109" t="str">
        <f>IF(编辑!T1884="","",编辑!T1884)</f>
        <v/>
      </c>
      <c r="M1884" s="109" t="str">
        <f>IF(编辑!U1884="","",编辑!U1884)</f>
        <v/>
      </c>
      <c r="N1884" s="109" t="str">
        <f>IF(编辑!V1884="","",编辑!V1884)</f>
        <v/>
      </c>
      <c r="O1884" s="109" t="str">
        <f>IF(编辑!X1884="","",编辑!X1884)</f>
        <v/>
      </c>
      <c r="P1884" s="109" t="str">
        <f>IF(编辑!Y1884="","",编辑!Y1884)</f>
        <v/>
      </c>
      <c r="Q1884" s="109" t="str">
        <f>IF(编辑!Z1884="","",编辑!Z1884)</f>
        <v/>
      </c>
      <c r="R1884" s="109" t="str">
        <f>IF(编辑!AA1884="","",编辑!AA1884)</f>
        <v/>
      </c>
      <c r="S1884" s="109" t="str">
        <f>IF(编辑!AC1884="","",编辑!AC1884)</f>
        <v/>
      </c>
      <c r="T1884" s="109" t="str">
        <f>IF(编辑!AD1884="","",编辑!AD1884)</f>
        <v/>
      </c>
      <c r="U1884" s="109" t="str">
        <f>IF(编辑!AE1884="","",编辑!AE1884)</f>
        <v/>
      </c>
      <c r="V1884" s="109" t="str">
        <f>IF(编辑!AF1884="","",编辑!AF1884)</f>
        <v/>
      </c>
      <c r="W1884" s="109" t="str">
        <f>IF(编辑!AH1884="","",编辑!AH1884)</f>
        <v/>
      </c>
      <c r="X1884" s="109" t="str">
        <f>IF(编辑!AI1884="","",编辑!AI1884)</f>
        <v/>
      </c>
      <c r="Y1884" s="109" t="str">
        <f>IF(编辑!AJ1884="","",编辑!AJ1884)</f>
        <v/>
      </c>
      <c r="Z1884" s="109" t="str">
        <f>IF(编辑!AK1884="","",编辑!AK1884)</f>
        <v/>
      </c>
      <c r="AA1884" s="109" t="str">
        <f>IF(编辑!AM1884="","",编辑!AM1884)</f>
        <v/>
      </c>
      <c r="AB1884" s="109" t="str">
        <f>IF(编辑!AN1884="","",编辑!AN1884)</f>
        <v/>
      </c>
      <c r="AC1884" s="111" t="str">
        <f>IF(编辑!AO1884="","",编辑!AO1884)</f>
        <v/>
      </c>
    </row>
    <row r="1885" spans="1:29">
      <c r="A1885" s="109">
        <f>IF(编辑!A1885="","",编辑!A1885)</f>
        <v>131207</v>
      </c>
      <c r="B1885" s="109" t="str">
        <f>IF(编辑!B1885="","",编辑!B1885)</f>
        <v>攻城</v>
      </c>
      <c r="C1885" s="109">
        <f>IF(编辑!I1885="","",编辑!I1885)</f>
        <v>1800</v>
      </c>
      <c r="D1885" s="109">
        <f>IF(编辑!J1885="","",编辑!J1885)</f>
        <v>41</v>
      </c>
      <c r="E1885" s="109" t="str">
        <f>IF(编辑!K1885="","",编辑!K1885)</f>
        <v/>
      </c>
      <c r="F1885" s="109">
        <f>IF(编辑!L1885="","",编辑!L1885)</f>
        <v>102065</v>
      </c>
      <c r="G1885" s="109">
        <f>IF(编辑!N1885="","",编辑!N1885)</f>
        <v>1</v>
      </c>
      <c r="H1885" s="109">
        <f>IF(编辑!O1885="","",编辑!O1885)</f>
        <v>1</v>
      </c>
      <c r="I1885" s="109">
        <f>IF(编辑!P1885="","",编辑!P1885)</f>
        <v>2000</v>
      </c>
      <c r="J1885" s="109" t="str">
        <f>IF(编辑!Q1885="","",编辑!Q1885)</f>
        <v/>
      </c>
      <c r="K1885" s="109" t="str">
        <f>IF(编辑!S1885="","",编辑!S1885)</f>
        <v/>
      </c>
      <c r="L1885" s="109" t="str">
        <f>IF(编辑!T1885="","",编辑!T1885)</f>
        <v/>
      </c>
      <c r="M1885" s="109" t="str">
        <f>IF(编辑!U1885="","",编辑!U1885)</f>
        <v/>
      </c>
      <c r="N1885" s="109" t="str">
        <f>IF(编辑!V1885="","",编辑!V1885)</f>
        <v/>
      </c>
      <c r="O1885" s="109" t="str">
        <f>IF(编辑!X1885="","",编辑!X1885)</f>
        <v/>
      </c>
      <c r="P1885" s="109" t="str">
        <f>IF(编辑!Y1885="","",编辑!Y1885)</f>
        <v/>
      </c>
      <c r="Q1885" s="109" t="str">
        <f>IF(编辑!Z1885="","",编辑!Z1885)</f>
        <v/>
      </c>
      <c r="R1885" s="109" t="str">
        <f>IF(编辑!AA1885="","",编辑!AA1885)</f>
        <v/>
      </c>
      <c r="S1885" s="109" t="str">
        <f>IF(编辑!AC1885="","",编辑!AC1885)</f>
        <v/>
      </c>
      <c r="T1885" s="109" t="str">
        <f>IF(编辑!AD1885="","",编辑!AD1885)</f>
        <v/>
      </c>
      <c r="U1885" s="109" t="str">
        <f>IF(编辑!AE1885="","",编辑!AE1885)</f>
        <v/>
      </c>
      <c r="V1885" s="109" t="str">
        <f>IF(编辑!AF1885="","",编辑!AF1885)</f>
        <v/>
      </c>
      <c r="W1885" s="109" t="str">
        <f>IF(编辑!AH1885="","",编辑!AH1885)</f>
        <v/>
      </c>
      <c r="X1885" s="109" t="str">
        <f>IF(编辑!AI1885="","",编辑!AI1885)</f>
        <v/>
      </c>
      <c r="Y1885" s="109" t="str">
        <f>IF(编辑!AJ1885="","",编辑!AJ1885)</f>
        <v/>
      </c>
      <c r="Z1885" s="109" t="str">
        <f>IF(编辑!AK1885="","",编辑!AK1885)</f>
        <v/>
      </c>
      <c r="AA1885" s="109" t="str">
        <f>IF(编辑!AM1885="","",编辑!AM1885)</f>
        <v/>
      </c>
      <c r="AB1885" s="109" t="str">
        <f>IF(编辑!AN1885="","",编辑!AN1885)</f>
        <v/>
      </c>
      <c r="AC1885" s="111" t="str">
        <f>IF(编辑!AO1885="","",编辑!AO1885)</f>
        <v/>
      </c>
    </row>
    <row r="1886" spans="1:29">
      <c r="A1886" s="109">
        <f>IF(编辑!A1886="","",编辑!A1886)</f>
        <v>131208</v>
      </c>
      <c r="B1886" s="109" t="str">
        <f>IF(编辑!B1886="","",编辑!B1886)</f>
        <v>攻城</v>
      </c>
      <c r="C1886" s="109">
        <f>IF(编辑!I1886="","",编辑!I1886)</f>
        <v>1800</v>
      </c>
      <c r="D1886" s="109">
        <f>IF(编辑!J1886="","",编辑!J1886)</f>
        <v>41</v>
      </c>
      <c r="E1886" s="109" t="str">
        <f>IF(编辑!K1886="","",编辑!K1886)</f>
        <v/>
      </c>
      <c r="F1886" s="109">
        <f>IF(编辑!L1886="","",编辑!L1886)</f>
        <v>102065</v>
      </c>
      <c r="G1886" s="109">
        <f>IF(编辑!N1886="","",编辑!N1886)</f>
        <v>1</v>
      </c>
      <c r="H1886" s="109">
        <f>IF(编辑!O1886="","",编辑!O1886)</f>
        <v>1</v>
      </c>
      <c r="I1886" s="109">
        <f>IF(编辑!P1886="","",编辑!P1886)</f>
        <v>2000</v>
      </c>
      <c r="J1886" s="109" t="str">
        <f>IF(编辑!Q1886="","",编辑!Q1886)</f>
        <v/>
      </c>
      <c r="K1886" s="109" t="str">
        <f>IF(编辑!S1886="","",编辑!S1886)</f>
        <v/>
      </c>
      <c r="L1886" s="109" t="str">
        <f>IF(编辑!T1886="","",编辑!T1886)</f>
        <v/>
      </c>
      <c r="M1886" s="109" t="str">
        <f>IF(编辑!U1886="","",编辑!U1886)</f>
        <v/>
      </c>
      <c r="N1886" s="109" t="str">
        <f>IF(编辑!V1886="","",编辑!V1886)</f>
        <v/>
      </c>
      <c r="O1886" s="109" t="str">
        <f>IF(编辑!X1886="","",编辑!X1886)</f>
        <v/>
      </c>
      <c r="P1886" s="109" t="str">
        <f>IF(编辑!Y1886="","",编辑!Y1886)</f>
        <v/>
      </c>
      <c r="Q1886" s="109" t="str">
        <f>IF(编辑!Z1886="","",编辑!Z1886)</f>
        <v/>
      </c>
      <c r="R1886" s="109" t="str">
        <f>IF(编辑!AA1886="","",编辑!AA1886)</f>
        <v/>
      </c>
      <c r="S1886" s="109" t="str">
        <f>IF(编辑!AC1886="","",编辑!AC1886)</f>
        <v/>
      </c>
      <c r="T1886" s="109" t="str">
        <f>IF(编辑!AD1886="","",编辑!AD1886)</f>
        <v/>
      </c>
      <c r="U1886" s="109" t="str">
        <f>IF(编辑!AE1886="","",编辑!AE1886)</f>
        <v/>
      </c>
      <c r="V1886" s="109" t="str">
        <f>IF(编辑!AF1886="","",编辑!AF1886)</f>
        <v/>
      </c>
      <c r="W1886" s="109" t="str">
        <f>IF(编辑!AH1886="","",编辑!AH1886)</f>
        <v/>
      </c>
      <c r="X1886" s="109" t="str">
        <f>IF(编辑!AI1886="","",编辑!AI1886)</f>
        <v/>
      </c>
      <c r="Y1886" s="109" t="str">
        <f>IF(编辑!AJ1886="","",编辑!AJ1886)</f>
        <v/>
      </c>
      <c r="Z1886" s="109" t="str">
        <f>IF(编辑!AK1886="","",编辑!AK1886)</f>
        <v/>
      </c>
      <c r="AA1886" s="109" t="str">
        <f>IF(编辑!AM1886="","",编辑!AM1886)</f>
        <v/>
      </c>
      <c r="AB1886" s="109" t="str">
        <f>IF(编辑!AN1886="","",编辑!AN1886)</f>
        <v/>
      </c>
      <c r="AC1886" s="111" t="str">
        <f>IF(编辑!AO1886="","",编辑!AO1886)</f>
        <v/>
      </c>
    </row>
    <row r="1887" spans="1:29">
      <c r="A1887" s="109">
        <f>IF(编辑!A1887="","",编辑!A1887)</f>
        <v>131209</v>
      </c>
      <c r="B1887" s="109" t="str">
        <f>IF(编辑!B1887="","",编辑!B1887)</f>
        <v>攻城</v>
      </c>
      <c r="C1887" s="109">
        <f>IF(编辑!I1887="","",编辑!I1887)</f>
        <v>1800</v>
      </c>
      <c r="D1887" s="109">
        <f>IF(编辑!J1887="","",编辑!J1887)</f>
        <v>41</v>
      </c>
      <c r="E1887" s="109" t="str">
        <f>IF(编辑!K1887="","",编辑!K1887)</f>
        <v/>
      </c>
      <c r="F1887" s="109">
        <f>IF(编辑!L1887="","",编辑!L1887)</f>
        <v>102065</v>
      </c>
      <c r="G1887" s="109">
        <f>IF(编辑!N1887="","",编辑!N1887)</f>
        <v>1</v>
      </c>
      <c r="H1887" s="109">
        <f>IF(编辑!O1887="","",编辑!O1887)</f>
        <v>1</v>
      </c>
      <c r="I1887" s="109">
        <f>IF(编辑!P1887="","",编辑!P1887)</f>
        <v>2000</v>
      </c>
      <c r="J1887" s="109" t="str">
        <f>IF(编辑!Q1887="","",编辑!Q1887)</f>
        <v/>
      </c>
      <c r="K1887" s="109" t="str">
        <f>IF(编辑!S1887="","",编辑!S1887)</f>
        <v/>
      </c>
      <c r="L1887" s="109" t="str">
        <f>IF(编辑!T1887="","",编辑!T1887)</f>
        <v/>
      </c>
      <c r="M1887" s="109" t="str">
        <f>IF(编辑!U1887="","",编辑!U1887)</f>
        <v/>
      </c>
      <c r="N1887" s="109" t="str">
        <f>IF(编辑!V1887="","",编辑!V1887)</f>
        <v/>
      </c>
      <c r="O1887" s="109" t="str">
        <f>IF(编辑!X1887="","",编辑!X1887)</f>
        <v/>
      </c>
      <c r="P1887" s="109" t="str">
        <f>IF(编辑!Y1887="","",编辑!Y1887)</f>
        <v/>
      </c>
      <c r="Q1887" s="109" t="str">
        <f>IF(编辑!Z1887="","",编辑!Z1887)</f>
        <v/>
      </c>
      <c r="R1887" s="109" t="str">
        <f>IF(编辑!AA1887="","",编辑!AA1887)</f>
        <v/>
      </c>
      <c r="S1887" s="109" t="str">
        <f>IF(编辑!AC1887="","",编辑!AC1887)</f>
        <v/>
      </c>
      <c r="T1887" s="109" t="str">
        <f>IF(编辑!AD1887="","",编辑!AD1887)</f>
        <v/>
      </c>
      <c r="U1887" s="109" t="str">
        <f>IF(编辑!AE1887="","",编辑!AE1887)</f>
        <v/>
      </c>
      <c r="V1887" s="109" t="str">
        <f>IF(编辑!AF1887="","",编辑!AF1887)</f>
        <v/>
      </c>
      <c r="W1887" s="109" t="str">
        <f>IF(编辑!AH1887="","",编辑!AH1887)</f>
        <v/>
      </c>
      <c r="X1887" s="109" t="str">
        <f>IF(编辑!AI1887="","",编辑!AI1887)</f>
        <v/>
      </c>
      <c r="Y1887" s="109" t="str">
        <f>IF(编辑!AJ1887="","",编辑!AJ1887)</f>
        <v/>
      </c>
      <c r="Z1887" s="109" t="str">
        <f>IF(编辑!AK1887="","",编辑!AK1887)</f>
        <v/>
      </c>
      <c r="AA1887" s="109" t="str">
        <f>IF(编辑!AM1887="","",编辑!AM1887)</f>
        <v/>
      </c>
      <c r="AB1887" s="109" t="str">
        <f>IF(编辑!AN1887="","",编辑!AN1887)</f>
        <v/>
      </c>
      <c r="AC1887" s="111" t="str">
        <f>IF(编辑!AO1887="","",编辑!AO1887)</f>
        <v/>
      </c>
    </row>
    <row r="1888" spans="1:29">
      <c r="A1888" s="109">
        <f>IF(编辑!A1888="","",编辑!A1888)</f>
        <v>131210</v>
      </c>
      <c r="B1888" s="109" t="str">
        <f>IF(编辑!B1888="","",编辑!B1888)</f>
        <v>攻城</v>
      </c>
      <c r="C1888" s="109">
        <f>IF(编辑!I1888="","",编辑!I1888)</f>
        <v>1800</v>
      </c>
      <c r="D1888" s="109">
        <f>IF(编辑!J1888="","",编辑!J1888)</f>
        <v>41</v>
      </c>
      <c r="E1888" s="109" t="str">
        <f>IF(编辑!K1888="","",编辑!K1888)</f>
        <v/>
      </c>
      <c r="F1888" s="109">
        <f>IF(编辑!L1888="","",编辑!L1888)</f>
        <v>102065</v>
      </c>
      <c r="G1888" s="109">
        <f>IF(编辑!N1888="","",编辑!N1888)</f>
        <v>1</v>
      </c>
      <c r="H1888" s="109">
        <f>IF(编辑!O1888="","",编辑!O1888)</f>
        <v>1</v>
      </c>
      <c r="I1888" s="109">
        <f>IF(编辑!P1888="","",编辑!P1888)</f>
        <v>2000</v>
      </c>
      <c r="J1888" s="109" t="str">
        <f>IF(编辑!Q1888="","",编辑!Q1888)</f>
        <v/>
      </c>
      <c r="K1888" s="109" t="str">
        <f>IF(编辑!S1888="","",编辑!S1888)</f>
        <v/>
      </c>
      <c r="L1888" s="109" t="str">
        <f>IF(编辑!T1888="","",编辑!T1888)</f>
        <v/>
      </c>
      <c r="M1888" s="109" t="str">
        <f>IF(编辑!U1888="","",编辑!U1888)</f>
        <v/>
      </c>
      <c r="N1888" s="109" t="str">
        <f>IF(编辑!V1888="","",编辑!V1888)</f>
        <v/>
      </c>
      <c r="O1888" s="109" t="str">
        <f>IF(编辑!X1888="","",编辑!X1888)</f>
        <v/>
      </c>
      <c r="P1888" s="109" t="str">
        <f>IF(编辑!Y1888="","",编辑!Y1888)</f>
        <v/>
      </c>
      <c r="Q1888" s="109" t="str">
        <f>IF(编辑!Z1888="","",编辑!Z1888)</f>
        <v/>
      </c>
      <c r="R1888" s="109" t="str">
        <f>IF(编辑!AA1888="","",编辑!AA1888)</f>
        <v/>
      </c>
      <c r="S1888" s="109" t="str">
        <f>IF(编辑!AC1888="","",编辑!AC1888)</f>
        <v/>
      </c>
      <c r="T1888" s="109" t="str">
        <f>IF(编辑!AD1888="","",编辑!AD1888)</f>
        <v/>
      </c>
      <c r="U1888" s="109" t="str">
        <f>IF(编辑!AE1888="","",编辑!AE1888)</f>
        <v/>
      </c>
      <c r="V1888" s="109" t="str">
        <f>IF(编辑!AF1888="","",编辑!AF1888)</f>
        <v/>
      </c>
      <c r="W1888" s="109" t="str">
        <f>IF(编辑!AH1888="","",编辑!AH1888)</f>
        <v/>
      </c>
      <c r="X1888" s="109" t="str">
        <f>IF(编辑!AI1888="","",编辑!AI1888)</f>
        <v/>
      </c>
      <c r="Y1888" s="109" t="str">
        <f>IF(编辑!AJ1888="","",编辑!AJ1888)</f>
        <v/>
      </c>
      <c r="Z1888" s="109" t="str">
        <f>IF(编辑!AK1888="","",编辑!AK1888)</f>
        <v/>
      </c>
      <c r="AA1888" s="109" t="str">
        <f>IF(编辑!AM1888="","",编辑!AM1888)</f>
        <v/>
      </c>
      <c r="AB1888" s="109" t="str">
        <f>IF(编辑!AN1888="","",编辑!AN1888)</f>
        <v/>
      </c>
      <c r="AC1888" s="111" t="str">
        <f>IF(编辑!AO1888="","",编辑!AO1888)</f>
        <v/>
      </c>
    </row>
    <row r="1889" spans="1:29">
      <c r="A1889" s="109">
        <f>IF(编辑!A1889="","",编辑!A1889)</f>
        <v>131211</v>
      </c>
      <c r="B1889" s="109" t="str">
        <f>IF(编辑!B1889="","",编辑!B1889)</f>
        <v>攻城</v>
      </c>
      <c r="C1889" s="109">
        <f>IF(编辑!I1889="","",编辑!I1889)</f>
        <v>1800</v>
      </c>
      <c r="D1889" s="109">
        <f>IF(编辑!J1889="","",编辑!J1889)</f>
        <v>41</v>
      </c>
      <c r="E1889" s="109" t="str">
        <f>IF(编辑!K1889="","",编辑!K1889)</f>
        <v/>
      </c>
      <c r="F1889" s="109">
        <f>IF(编辑!L1889="","",编辑!L1889)</f>
        <v>102065</v>
      </c>
      <c r="G1889" s="109">
        <f>IF(编辑!N1889="","",编辑!N1889)</f>
        <v>1</v>
      </c>
      <c r="H1889" s="109">
        <f>IF(编辑!O1889="","",编辑!O1889)</f>
        <v>1</v>
      </c>
      <c r="I1889" s="109">
        <f>IF(编辑!P1889="","",编辑!P1889)</f>
        <v>2000</v>
      </c>
      <c r="J1889" s="109" t="str">
        <f>IF(编辑!Q1889="","",编辑!Q1889)</f>
        <v/>
      </c>
      <c r="K1889" s="109" t="str">
        <f>IF(编辑!S1889="","",编辑!S1889)</f>
        <v/>
      </c>
      <c r="L1889" s="109" t="str">
        <f>IF(编辑!T1889="","",编辑!T1889)</f>
        <v/>
      </c>
      <c r="M1889" s="109" t="str">
        <f>IF(编辑!U1889="","",编辑!U1889)</f>
        <v/>
      </c>
      <c r="N1889" s="109" t="str">
        <f>IF(编辑!V1889="","",编辑!V1889)</f>
        <v/>
      </c>
      <c r="O1889" s="109" t="str">
        <f>IF(编辑!X1889="","",编辑!X1889)</f>
        <v/>
      </c>
      <c r="P1889" s="109" t="str">
        <f>IF(编辑!Y1889="","",编辑!Y1889)</f>
        <v/>
      </c>
      <c r="Q1889" s="109" t="str">
        <f>IF(编辑!Z1889="","",编辑!Z1889)</f>
        <v/>
      </c>
      <c r="R1889" s="109" t="str">
        <f>IF(编辑!AA1889="","",编辑!AA1889)</f>
        <v/>
      </c>
      <c r="S1889" s="109" t="str">
        <f>IF(编辑!AC1889="","",编辑!AC1889)</f>
        <v/>
      </c>
      <c r="T1889" s="109" t="str">
        <f>IF(编辑!AD1889="","",编辑!AD1889)</f>
        <v/>
      </c>
      <c r="U1889" s="109" t="str">
        <f>IF(编辑!AE1889="","",编辑!AE1889)</f>
        <v/>
      </c>
      <c r="V1889" s="109" t="str">
        <f>IF(编辑!AF1889="","",编辑!AF1889)</f>
        <v/>
      </c>
      <c r="W1889" s="109" t="str">
        <f>IF(编辑!AH1889="","",编辑!AH1889)</f>
        <v/>
      </c>
      <c r="X1889" s="109" t="str">
        <f>IF(编辑!AI1889="","",编辑!AI1889)</f>
        <v/>
      </c>
      <c r="Y1889" s="109" t="str">
        <f>IF(编辑!AJ1889="","",编辑!AJ1889)</f>
        <v/>
      </c>
      <c r="Z1889" s="109" t="str">
        <f>IF(编辑!AK1889="","",编辑!AK1889)</f>
        <v/>
      </c>
      <c r="AA1889" s="109" t="str">
        <f>IF(编辑!AM1889="","",编辑!AM1889)</f>
        <v/>
      </c>
      <c r="AB1889" s="109" t="str">
        <f>IF(编辑!AN1889="","",编辑!AN1889)</f>
        <v/>
      </c>
      <c r="AC1889" s="111" t="str">
        <f>IF(编辑!AO1889="","",编辑!AO1889)</f>
        <v/>
      </c>
    </row>
    <row r="1890" spans="1:29">
      <c r="A1890" s="109">
        <f>IF(编辑!A1890="","",编辑!A1890)</f>
        <v>131212</v>
      </c>
      <c r="B1890" s="109" t="str">
        <f>IF(编辑!B1890="","",编辑!B1890)</f>
        <v>攻城</v>
      </c>
      <c r="C1890" s="109">
        <f>IF(编辑!I1890="","",编辑!I1890)</f>
        <v>1800</v>
      </c>
      <c r="D1890" s="109">
        <f>IF(编辑!J1890="","",编辑!J1890)</f>
        <v>41</v>
      </c>
      <c r="E1890" s="109" t="str">
        <f>IF(编辑!K1890="","",编辑!K1890)</f>
        <v/>
      </c>
      <c r="F1890" s="109">
        <f>IF(编辑!L1890="","",编辑!L1890)</f>
        <v>102065</v>
      </c>
      <c r="G1890" s="109">
        <f>IF(编辑!N1890="","",编辑!N1890)</f>
        <v>1</v>
      </c>
      <c r="H1890" s="109">
        <f>IF(编辑!O1890="","",编辑!O1890)</f>
        <v>1</v>
      </c>
      <c r="I1890" s="109">
        <f>IF(编辑!P1890="","",编辑!P1890)</f>
        <v>2000</v>
      </c>
      <c r="J1890" s="109" t="str">
        <f>IF(编辑!Q1890="","",编辑!Q1890)</f>
        <v/>
      </c>
      <c r="K1890" s="109" t="str">
        <f>IF(编辑!S1890="","",编辑!S1890)</f>
        <v/>
      </c>
      <c r="L1890" s="109" t="str">
        <f>IF(编辑!T1890="","",编辑!T1890)</f>
        <v/>
      </c>
      <c r="M1890" s="109" t="str">
        <f>IF(编辑!U1890="","",编辑!U1890)</f>
        <v/>
      </c>
      <c r="N1890" s="109" t="str">
        <f>IF(编辑!V1890="","",编辑!V1890)</f>
        <v/>
      </c>
      <c r="O1890" s="109" t="str">
        <f>IF(编辑!X1890="","",编辑!X1890)</f>
        <v/>
      </c>
      <c r="P1890" s="109" t="str">
        <f>IF(编辑!Y1890="","",编辑!Y1890)</f>
        <v/>
      </c>
      <c r="Q1890" s="109" t="str">
        <f>IF(编辑!Z1890="","",编辑!Z1890)</f>
        <v/>
      </c>
      <c r="R1890" s="109" t="str">
        <f>IF(编辑!AA1890="","",编辑!AA1890)</f>
        <v/>
      </c>
      <c r="S1890" s="109" t="str">
        <f>IF(编辑!AC1890="","",编辑!AC1890)</f>
        <v/>
      </c>
      <c r="T1890" s="109" t="str">
        <f>IF(编辑!AD1890="","",编辑!AD1890)</f>
        <v/>
      </c>
      <c r="U1890" s="109" t="str">
        <f>IF(编辑!AE1890="","",编辑!AE1890)</f>
        <v/>
      </c>
      <c r="V1890" s="109" t="str">
        <f>IF(编辑!AF1890="","",编辑!AF1890)</f>
        <v/>
      </c>
      <c r="W1890" s="109" t="str">
        <f>IF(编辑!AH1890="","",编辑!AH1890)</f>
        <v/>
      </c>
      <c r="X1890" s="109" t="str">
        <f>IF(编辑!AI1890="","",编辑!AI1890)</f>
        <v/>
      </c>
      <c r="Y1890" s="109" t="str">
        <f>IF(编辑!AJ1890="","",编辑!AJ1890)</f>
        <v/>
      </c>
      <c r="Z1890" s="109" t="str">
        <f>IF(编辑!AK1890="","",编辑!AK1890)</f>
        <v/>
      </c>
      <c r="AA1890" s="109" t="str">
        <f>IF(编辑!AM1890="","",编辑!AM1890)</f>
        <v/>
      </c>
      <c r="AB1890" s="109" t="str">
        <f>IF(编辑!AN1890="","",编辑!AN1890)</f>
        <v/>
      </c>
      <c r="AC1890" s="111" t="str">
        <f>IF(编辑!AO1890="","",编辑!AO1890)</f>
        <v/>
      </c>
    </row>
    <row r="1891" spans="1:29">
      <c r="A1891" s="109">
        <f>IF(编辑!A1891="","",编辑!A1891)</f>
        <v>131213</v>
      </c>
      <c r="B1891" s="109" t="str">
        <f>IF(编辑!B1891="","",编辑!B1891)</f>
        <v>攻城</v>
      </c>
      <c r="C1891" s="109">
        <f>IF(编辑!I1891="","",编辑!I1891)</f>
        <v>1800</v>
      </c>
      <c r="D1891" s="109">
        <f>IF(编辑!J1891="","",编辑!J1891)</f>
        <v>41</v>
      </c>
      <c r="E1891" s="109" t="str">
        <f>IF(编辑!K1891="","",编辑!K1891)</f>
        <v/>
      </c>
      <c r="F1891" s="109">
        <f>IF(编辑!L1891="","",编辑!L1891)</f>
        <v>102065</v>
      </c>
      <c r="G1891" s="109">
        <f>IF(编辑!N1891="","",编辑!N1891)</f>
        <v>1</v>
      </c>
      <c r="H1891" s="109">
        <f>IF(编辑!O1891="","",编辑!O1891)</f>
        <v>1</v>
      </c>
      <c r="I1891" s="109">
        <f>IF(编辑!P1891="","",编辑!P1891)</f>
        <v>2000</v>
      </c>
      <c r="J1891" s="109" t="str">
        <f>IF(编辑!Q1891="","",编辑!Q1891)</f>
        <v/>
      </c>
      <c r="K1891" s="109" t="str">
        <f>IF(编辑!S1891="","",编辑!S1891)</f>
        <v/>
      </c>
      <c r="L1891" s="109" t="str">
        <f>IF(编辑!T1891="","",编辑!T1891)</f>
        <v/>
      </c>
      <c r="M1891" s="109" t="str">
        <f>IF(编辑!U1891="","",编辑!U1891)</f>
        <v/>
      </c>
      <c r="N1891" s="109" t="str">
        <f>IF(编辑!V1891="","",编辑!V1891)</f>
        <v/>
      </c>
      <c r="O1891" s="109" t="str">
        <f>IF(编辑!X1891="","",编辑!X1891)</f>
        <v/>
      </c>
      <c r="P1891" s="109" t="str">
        <f>IF(编辑!Y1891="","",编辑!Y1891)</f>
        <v/>
      </c>
      <c r="Q1891" s="109" t="str">
        <f>IF(编辑!Z1891="","",编辑!Z1891)</f>
        <v/>
      </c>
      <c r="R1891" s="109" t="str">
        <f>IF(编辑!AA1891="","",编辑!AA1891)</f>
        <v/>
      </c>
      <c r="S1891" s="109" t="str">
        <f>IF(编辑!AC1891="","",编辑!AC1891)</f>
        <v/>
      </c>
      <c r="T1891" s="109" t="str">
        <f>IF(编辑!AD1891="","",编辑!AD1891)</f>
        <v/>
      </c>
      <c r="U1891" s="109" t="str">
        <f>IF(编辑!AE1891="","",编辑!AE1891)</f>
        <v/>
      </c>
      <c r="V1891" s="109" t="str">
        <f>IF(编辑!AF1891="","",编辑!AF1891)</f>
        <v/>
      </c>
      <c r="W1891" s="109" t="str">
        <f>IF(编辑!AH1891="","",编辑!AH1891)</f>
        <v/>
      </c>
      <c r="X1891" s="109" t="str">
        <f>IF(编辑!AI1891="","",编辑!AI1891)</f>
        <v/>
      </c>
      <c r="Y1891" s="109" t="str">
        <f>IF(编辑!AJ1891="","",编辑!AJ1891)</f>
        <v/>
      </c>
      <c r="Z1891" s="109" t="str">
        <f>IF(编辑!AK1891="","",编辑!AK1891)</f>
        <v/>
      </c>
      <c r="AA1891" s="109" t="str">
        <f>IF(编辑!AM1891="","",编辑!AM1891)</f>
        <v/>
      </c>
      <c r="AB1891" s="109" t="str">
        <f>IF(编辑!AN1891="","",编辑!AN1891)</f>
        <v/>
      </c>
      <c r="AC1891" s="111" t="str">
        <f>IF(编辑!AO1891="","",编辑!AO1891)</f>
        <v/>
      </c>
    </row>
    <row r="1892" spans="1:29">
      <c r="A1892" s="109">
        <f>IF(编辑!A1892="","",编辑!A1892)</f>
        <v>131214</v>
      </c>
      <c r="B1892" s="109" t="str">
        <f>IF(编辑!B1892="","",编辑!B1892)</f>
        <v>攻城</v>
      </c>
      <c r="C1892" s="109">
        <f>IF(编辑!I1892="","",编辑!I1892)</f>
        <v>1800</v>
      </c>
      <c r="D1892" s="109">
        <f>IF(编辑!J1892="","",编辑!J1892)</f>
        <v>41</v>
      </c>
      <c r="E1892" s="109" t="str">
        <f>IF(编辑!K1892="","",编辑!K1892)</f>
        <v/>
      </c>
      <c r="F1892" s="109">
        <f>IF(编辑!L1892="","",编辑!L1892)</f>
        <v>102065</v>
      </c>
      <c r="G1892" s="109">
        <f>IF(编辑!N1892="","",编辑!N1892)</f>
        <v>1</v>
      </c>
      <c r="H1892" s="109">
        <f>IF(编辑!O1892="","",编辑!O1892)</f>
        <v>1</v>
      </c>
      <c r="I1892" s="109">
        <f>IF(编辑!P1892="","",编辑!P1892)</f>
        <v>2000</v>
      </c>
      <c r="J1892" s="109" t="str">
        <f>IF(编辑!Q1892="","",编辑!Q1892)</f>
        <v/>
      </c>
      <c r="K1892" s="109" t="str">
        <f>IF(编辑!S1892="","",编辑!S1892)</f>
        <v/>
      </c>
      <c r="L1892" s="109" t="str">
        <f>IF(编辑!T1892="","",编辑!T1892)</f>
        <v/>
      </c>
      <c r="M1892" s="109" t="str">
        <f>IF(编辑!U1892="","",编辑!U1892)</f>
        <v/>
      </c>
      <c r="N1892" s="109" t="str">
        <f>IF(编辑!V1892="","",编辑!V1892)</f>
        <v/>
      </c>
      <c r="O1892" s="109" t="str">
        <f>IF(编辑!X1892="","",编辑!X1892)</f>
        <v/>
      </c>
      <c r="P1892" s="109" t="str">
        <f>IF(编辑!Y1892="","",编辑!Y1892)</f>
        <v/>
      </c>
      <c r="Q1892" s="109" t="str">
        <f>IF(编辑!Z1892="","",编辑!Z1892)</f>
        <v/>
      </c>
      <c r="R1892" s="109" t="str">
        <f>IF(编辑!AA1892="","",编辑!AA1892)</f>
        <v/>
      </c>
      <c r="S1892" s="109" t="str">
        <f>IF(编辑!AC1892="","",编辑!AC1892)</f>
        <v/>
      </c>
      <c r="T1892" s="109" t="str">
        <f>IF(编辑!AD1892="","",编辑!AD1892)</f>
        <v/>
      </c>
      <c r="U1892" s="109" t="str">
        <f>IF(编辑!AE1892="","",编辑!AE1892)</f>
        <v/>
      </c>
      <c r="V1892" s="109" t="str">
        <f>IF(编辑!AF1892="","",编辑!AF1892)</f>
        <v/>
      </c>
      <c r="W1892" s="109" t="str">
        <f>IF(编辑!AH1892="","",编辑!AH1892)</f>
        <v/>
      </c>
      <c r="X1892" s="109" t="str">
        <f>IF(编辑!AI1892="","",编辑!AI1892)</f>
        <v/>
      </c>
      <c r="Y1892" s="109" t="str">
        <f>IF(编辑!AJ1892="","",编辑!AJ1892)</f>
        <v/>
      </c>
      <c r="Z1892" s="109" t="str">
        <f>IF(编辑!AK1892="","",编辑!AK1892)</f>
        <v/>
      </c>
      <c r="AA1892" s="109" t="str">
        <f>IF(编辑!AM1892="","",编辑!AM1892)</f>
        <v/>
      </c>
      <c r="AB1892" s="109" t="str">
        <f>IF(编辑!AN1892="","",编辑!AN1892)</f>
        <v/>
      </c>
      <c r="AC1892" s="111" t="str">
        <f>IF(编辑!AO1892="","",编辑!AO1892)</f>
        <v/>
      </c>
    </row>
    <row r="1893" spans="1:29">
      <c r="A1893" s="109">
        <f>IF(编辑!A1893="","",编辑!A1893)</f>
        <v>131215</v>
      </c>
      <c r="B1893" s="109" t="str">
        <f>IF(编辑!B1893="","",编辑!B1893)</f>
        <v>攻城</v>
      </c>
      <c r="C1893" s="109">
        <f>IF(编辑!I1893="","",编辑!I1893)</f>
        <v>1800</v>
      </c>
      <c r="D1893" s="109">
        <f>IF(编辑!J1893="","",编辑!J1893)</f>
        <v>41</v>
      </c>
      <c r="E1893" s="109" t="str">
        <f>IF(编辑!K1893="","",编辑!K1893)</f>
        <v/>
      </c>
      <c r="F1893" s="109">
        <f>IF(编辑!L1893="","",编辑!L1893)</f>
        <v>102065</v>
      </c>
      <c r="G1893" s="109">
        <f>IF(编辑!N1893="","",编辑!N1893)</f>
        <v>1</v>
      </c>
      <c r="H1893" s="109">
        <f>IF(编辑!O1893="","",编辑!O1893)</f>
        <v>1</v>
      </c>
      <c r="I1893" s="109">
        <f>IF(编辑!P1893="","",编辑!P1893)</f>
        <v>2000</v>
      </c>
      <c r="J1893" s="109" t="str">
        <f>IF(编辑!Q1893="","",编辑!Q1893)</f>
        <v/>
      </c>
      <c r="K1893" s="109" t="str">
        <f>IF(编辑!S1893="","",编辑!S1893)</f>
        <v/>
      </c>
      <c r="L1893" s="109" t="str">
        <f>IF(编辑!T1893="","",编辑!T1893)</f>
        <v/>
      </c>
      <c r="M1893" s="109" t="str">
        <f>IF(编辑!U1893="","",编辑!U1893)</f>
        <v/>
      </c>
      <c r="N1893" s="109" t="str">
        <f>IF(编辑!V1893="","",编辑!V1893)</f>
        <v/>
      </c>
      <c r="O1893" s="109" t="str">
        <f>IF(编辑!X1893="","",编辑!X1893)</f>
        <v/>
      </c>
      <c r="P1893" s="109" t="str">
        <f>IF(编辑!Y1893="","",编辑!Y1893)</f>
        <v/>
      </c>
      <c r="Q1893" s="109" t="str">
        <f>IF(编辑!Z1893="","",编辑!Z1893)</f>
        <v/>
      </c>
      <c r="R1893" s="109" t="str">
        <f>IF(编辑!AA1893="","",编辑!AA1893)</f>
        <v/>
      </c>
      <c r="S1893" s="109" t="str">
        <f>IF(编辑!AC1893="","",编辑!AC1893)</f>
        <v/>
      </c>
      <c r="T1893" s="109" t="str">
        <f>IF(编辑!AD1893="","",编辑!AD1893)</f>
        <v/>
      </c>
      <c r="U1893" s="109" t="str">
        <f>IF(编辑!AE1893="","",编辑!AE1893)</f>
        <v/>
      </c>
      <c r="V1893" s="109" t="str">
        <f>IF(编辑!AF1893="","",编辑!AF1893)</f>
        <v/>
      </c>
      <c r="W1893" s="109" t="str">
        <f>IF(编辑!AH1893="","",编辑!AH1893)</f>
        <v/>
      </c>
      <c r="X1893" s="109" t="str">
        <f>IF(编辑!AI1893="","",编辑!AI1893)</f>
        <v/>
      </c>
      <c r="Y1893" s="109" t="str">
        <f>IF(编辑!AJ1893="","",编辑!AJ1893)</f>
        <v/>
      </c>
      <c r="Z1893" s="109" t="str">
        <f>IF(编辑!AK1893="","",编辑!AK1893)</f>
        <v/>
      </c>
      <c r="AA1893" s="109" t="str">
        <f>IF(编辑!AM1893="","",编辑!AM1893)</f>
        <v/>
      </c>
      <c r="AB1893" s="109" t="str">
        <f>IF(编辑!AN1893="","",编辑!AN1893)</f>
        <v/>
      </c>
      <c r="AC1893" s="111" t="str">
        <f>IF(编辑!AO1893="","",编辑!AO1893)</f>
        <v/>
      </c>
    </row>
    <row r="1894" spans="1:29">
      <c r="A1894" s="109">
        <f>IF(编辑!A1894="","",编辑!A1894)</f>
        <v>131216</v>
      </c>
      <c r="B1894" s="109" t="str">
        <f>IF(编辑!B1894="","",编辑!B1894)</f>
        <v>攻城</v>
      </c>
      <c r="C1894" s="109">
        <f>IF(编辑!I1894="","",编辑!I1894)</f>
        <v>1800</v>
      </c>
      <c r="D1894" s="109">
        <f>IF(编辑!J1894="","",编辑!J1894)</f>
        <v>41</v>
      </c>
      <c r="E1894" s="109" t="str">
        <f>IF(编辑!K1894="","",编辑!K1894)</f>
        <v/>
      </c>
      <c r="F1894" s="109">
        <f>IF(编辑!L1894="","",编辑!L1894)</f>
        <v>102065</v>
      </c>
      <c r="G1894" s="109">
        <f>IF(编辑!N1894="","",编辑!N1894)</f>
        <v>1</v>
      </c>
      <c r="H1894" s="109">
        <f>IF(编辑!O1894="","",编辑!O1894)</f>
        <v>1</v>
      </c>
      <c r="I1894" s="109">
        <f>IF(编辑!P1894="","",编辑!P1894)</f>
        <v>2000</v>
      </c>
      <c r="J1894" s="109" t="str">
        <f>IF(编辑!Q1894="","",编辑!Q1894)</f>
        <v/>
      </c>
      <c r="K1894" s="109" t="str">
        <f>IF(编辑!S1894="","",编辑!S1894)</f>
        <v/>
      </c>
      <c r="L1894" s="109" t="str">
        <f>IF(编辑!T1894="","",编辑!T1894)</f>
        <v/>
      </c>
      <c r="M1894" s="109" t="str">
        <f>IF(编辑!U1894="","",编辑!U1894)</f>
        <v/>
      </c>
      <c r="N1894" s="109" t="str">
        <f>IF(编辑!V1894="","",编辑!V1894)</f>
        <v/>
      </c>
      <c r="O1894" s="109" t="str">
        <f>IF(编辑!X1894="","",编辑!X1894)</f>
        <v/>
      </c>
      <c r="P1894" s="109" t="str">
        <f>IF(编辑!Y1894="","",编辑!Y1894)</f>
        <v/>
      </c>
      <c r="Q1894" s="109" t="str">
        <f>IF(编辑!Z1894="","",编辑!Z1894)</f>
        <v/>
      </c>
      <c r="R1894" s="109" t="str">
        <f>IF(编辑!AA1894="","",编辑!AA1894)</f>
        <v/>
      </c>
      <c r="S1894" s="109" t="str">
        <f>IF(编辑!AC1894="","",编辑!AC1894)</f>
        <v/>
      </c>
      <c r="T1894" s="109" t="str">
        <f>IF(编辑!AD1894="","",编辑!AD1894)</f>
        <v/>
      </c>
      <c r="U1894" s="109" t="str">
        <f>IF(编辑!AE1894="","",编辑!AE1894)</f>
        <v/>
      </c>
      <c r="V1894" s="109" t="str">
        <f>IF(编辑!AF1894="","",编辑!AF1894)</f>
        <v/>
      </c>
      <c r="W1894" s="109" t="str">
        <f>IF(编辑!AH1894="","",编辑!AH1894)</f>
        <v/>
      </c>
      <c r="X1894" s="109" t="str">
        <f>IF(编辑!AI1894="","",编辑!AI1894)</f>
        <v/>
      </c>
      <c r="Y1894" s="109" t="str">
        <f>IF(编辑!AJ1894="","",编辑!AJ1894)</f>
        <v/>
      </c>
      <c r="Z1894" s="109" t="str">
        <f>IF(编辑!AK1894="","",编辑!AK1894)</f>
        <v/>
      </c>
      <c r="AA1894" s="109" t="str">
        <f>IF(编辑!AM1894="","",编辑!AM1894)</f>
        <v/>
      </c>
      <c r="AB1894" s="109" t="str">
        <f>IF(编辑!AN1894="","",编辑!AN1894)</f>
        <v/>
      </c>
      <c r="AC1894" s="111" t="str">
        <f>IF(编辑!AO1894="","",编辑!AO1894)</f>
        <v/>
      </c>
    </row>
    <row r="1895" spans="1:29">
      <c r="A1895" s="109">
        <f>IF(编辑!A1895="","",编辑!A1895)</f>
        <v>131217</v>
      </c>
      <c r="B1895" s="109" t="str">
        <f>IF(编辑!B1895="","",编辑!B1895)</f>
        <v>攻城</v>
      </c>
      <c r="C1895" s="109">
        <f>IF(编辑!I1895="","",编辑!I1895)</f>
        <v>1150</v>
      </c>
      <c r="D1895" s="109">
        <f>IF(编辑!J1895="","",编辑!J1895)</f>
        <v>20</v>
      </c>
      <c r="E1895" s="109" t="str">
        <f>IF(编辑!K1895="","",编辑!K1895)</f>
        <v/>
      </c>
      <c r="F1895" s="109">
        <f>IF(编辑!L1895="","",编辑!L1895)</f>
        <v>102065</v>
      </c>
      <c r="G1895" s="109">
        <f>IF(编辑!N1895="","",编辑!N1895)</f>
        <v>1</v>
      </c>
      <c r="H1895" s="109">
        <f>IF(编辑!O1895="","",编辑!O1895)</f>
        <v>1</v>
      </c>
      <c r="I1895" s="109">
        <f>IF(编辑!P1895="","",编辑!P1895)</f>
        <v>2000</v>
      </c>
      <c r="J1895" s="109" t="str">
        <f>IF(编辑!Q1895="","",编辑!Q1895)</f>
        <v/>
      </c>
      <c r="K1895" s="109" t="str">
        <f>IF(编辑!S1895="","",编辑!S1895)</f>
        <v/>
      </c>
      <c r="L1895" s="109" t="str">
        <f>IF(编辑!T1895="","",编辑!T1895)</f>
        <v/>
      </c>
      <c r="M1895" s="109" t="str">
        <f>IF(编辑!U1895="","",编辑!U1895)</f>
        <v/>
      </c>
      <c r="N1895" s="109" t="str">
        <f>IF(编辑!V1895="","",编辑!V1895)</f>
        <v/>
      </c>
      <c r="O1895" s="109" t="str">
        <f>IF(编辑!X1895="","",编辑!X1895)</f>
        <v/>
      </c>
      <c r="P1895" s="109" t="str">
        <f>IF(编辑!Y1895="","",编辑!Y1895)</f>
        <v/>
      </c>
      <c r="Q1895" s="109" t="str">
        <f>IF(编辑!Z1895="","",编辑!Z1895)</f>
        <v/>
      </c>
      <c r="R1895" s="109" t="str">
        <f>IF(编辑!AA1895="","",编辑!AA1895)</f>
        <v/>
      </c>
      <c r="S1895" s="109" t="str">
        <f>IF(编辑!AC1895="","",编辑!AC1895)</f>
        <v/>
      </c>
      <c r="T1895" s="109" t="str">
        <f>IF(编辑!AD1895="","",编辑!AD1895)</f>
        <v/>
      </c>
      <c r="U1895" s="109" t="str">
        <f>IF(编辑!AE1895="","",编辑!AE1895)</f>
        <v/>
      </c>
      <c r="V1895" s="109" t="str">
        <f>IF(编辑!AF1895="","",编辑!AF1895)</f>
        <v/>
      </c>
      <c r="W1895" s="109" t="str">
        <f>IF(编辑!AH1895="","",编辑!AH1895)</f>
        <v/>
      </c>
      <c r="X1895" s="109" t="str">
        <f>IF(编辑!AI1895="","",编辑!AI1895)</f>
        <v/>
      </c>
      <c r="Y1895" s="109" t="str">
        <f>IF(编辑!AJ1895="","",编辑!AJ1895)</f>
        <v/>
      </c>
      <c r="Z1895" s="109" t="str">
        <f>IF(编辑!AK1895="","",编辑!AK1895)</f>
        <v/>
      </c>
      <c r="AA1895" s="109" t="str">
        <f>IF(编辑!AM1895="","",编辑!AM1895)</f>
        <v/>
      </c>
      <c r="AB1895" s="109" t="str">
        <f>IF(编辑!AN1895="","",编辑!AN1895)</f>
        <v/>
      </c>
      <c r="AC1895" s="111" t="str">
        <f>IF(编辑!AO1895="","",编辑!AO1895)</f>
        <v/>
      </c>
    </row>
    <row r="1896" spans="1:29">
      <c r="A1896" s="109">
        <f>IF(编辑!A1896="","",编辑!A1896)</f>
        <v>131218</v>
      </c>
      <c r="B1896" s="109" t="str">
        <f>IF(编辑!B1896="","",编辑!B1896)</f>
        <v>攻城</v>
      </c>
      <c r="C1896" s="109">
        <f>IF(编辑!I1896="","",编辑!I1896)</f>
        <v>1150</v>
      </c>
      <c r="D1896" s="109">
        <f>IF(编辑!J1896="","",编辑!J1896)</f>
        <v>20</v>
      </c>
      <c r="E1896" s="109" t="str">
        <f>IF(编辑!K1896="","",编辑!K1896)</f>
        <v/>
      </c>
      <c r="F1896" s="109">
        <f>IF(编辑!L1896="","",编辑!L1896)</f>
        <v>102065</v>
      </c>
      <c r="G1896" s="109">
        <f>IF(编辑!N1896="","",编辑!N1896)</f>
        <v>1</v>
      </c>
      <c r="H1896" s="109">
        <f>IF(编辑!O1896="","",编辑!O1896)</f>
        <v>1</v>
      </c>
      <c r="I1896" s="109">
        <f>IF(编辑!P1896="","",编辑!P1896)</f>
        <v>2000</v>
      </c>
      <c r="J1896" s="109" t="str">
        <f>IF(编辑!Q1896="","",编辑!Q1896)</f>
        <v/>
      </c>
      <c r="K1896" s="109" t="str">
        <f>IF(编辑!S1896="","",编辑!S1896)</f>
        <v/>
      </c>
      <c r="L1896" s="109" t="str">
        <f>IF(编辑!T1896="","",编辑!T1896)</f>
        <v/>
      </c>
      <c r="M1896" s="109" t="str">
        <f>IF(编辑!U1896="","",编辑!U1896)</f>
        <v/>
      </c>
      <c r="N1896" s="109" t="str">
        <f>IF(编辑!V1896="","",编辑!V1896)</f>
        <v/>
      </c>
      <c r="O1896" s="109" t="str">
        <f>IF(编辑!X1896="","",编辑!X1896)</f>
        <v/>
      </c>
      <c r="P1896" s="109" t="str">
        <f>IF(编辑!Y1896="","",编辑!Y1896)</f>
        <v/>
      </c>
      <c r="Q1896" s="109" t="str">
        <f>IF(编辑!Z1896="","",编辑!Z1896)</f>
        <v/>
      </c>
      <c r="R1896" s="109" t="str">
        <f>IF(编辑!AA1896="","",编辑!AA1896)</f>
        <v/>
      </c>
      <c r="S1896" s="109" t="str">
        <f>IF(编辑!AC1896="","",编辑!AC1896)</f>
        <v/>
      </c>
      <c r="T1896" s="109" t="str">
        <f>IF(编辑!AD1896="","",编辑!AD1896)</f>
        <v/>
      </c>
      <c r="U1896" s="109" t="str">
        <f>IF(编辑!AE1896="","",编辑!AE1896)</f>
        <v/>
      </c>
      <c r="V1896" s="109" t="str">
        <f>IF(编辑!AF1896="","",编辑!AF1896)</f>
        <v/>
      </c>
      <c r="W1896" s="109" t="str">
        <f>IF(编辑!AH1896="","",编辑!AH1896)</f>
        <v/>
      </c>
      <c r="X1896" s="109" t="str">
        <f>IF(编辑!AI1896="","",编辑!AI1896)</f>
        <v/>
      </c>
      <c r="Y1896" s="109" t="str">
        <f>IF(编辑!AJ1896="","",编辑!AJ1896)</f>
        <v/>
      </c>
      <c r="Z1896" s="109" t="str">
        <f>IF(编辑!AK1896="","",编辑!AK1896)</f>
        <v/>
      </c>
      <c r="AA1896" s="109" t="str">
        <f>IF(编辑!AM1896="","",编辑!AM1896)</f>
        <v/>
      </c>
      <c r="AB1896" s="109" t="str">
        <f>IF(编辑!AN1896="","",编辑!AN1896)</f>
        <v/>
      </c>
      <c r="AC1896" s="111" t="str">
        <f>IF(编辑!AO1896="","",编辑!AO1896)</f>
        <v/>
      </c>
    </row>
    <row r="1897" spans="1:29">
      <c r="A1897" s="109">
        <f>IF(编辑!A1897="","",编辑!A1897)</f>
        <v>131219</v>
      </c>
      <c r="B1897" s="109" t="str">
        <f>IF(编辑!B1897="","",编辑!B1897)</f>
        <v>攻城</v>
      </c>
      <c r="C1897" s="109">
        <f>IF(编辑!I1897="","",编辑!I1897)</f>
        <v>230</v>
      </c>
      <c r="D1897" s="109">
        <f>IF(编辑!J1897="","",编辑!J1897)</f>
        <v>20</v>
      </c>
      <c r="E1897" s="109" t="str">
        <f>IF(编辑!K1897="","",编辑!K1897)</f>
        <v/>
      </c>
      <c r="F1897" s="109">
        <f>IF(编辑!L1897="","",编辑!L1897)</f>
        <v>102065</v>
      </c>
      <c r="G1897" s="109">
        <f>IF(编辑!N1897="","",编辑!N1897)</f>
        <v>1</v>
      </c>
      <c r="H1897" s="109">
        <f>IF(编辑!O1897="","",编辑!O1897)</f>
        <v>1</v>
      </c>
      <c r="I1897" s="109">
        <f>IF(编辑!P1897="","",编辑!P1897)</f>
        <v>2000</v>
      </c>
      <c r="J1897" s="109" t="str">
        <f>IF(编辑!Q1897="","",编辑!Q1897)</f>
        <v/>
      </c>
      <c r="K1897" s="109" t="str">
        <f>IF(编辑!S1897="","",编辑!S1897)</f>
        <v/>
      </c>
      <c r="L1897" s="109" t="str">
        <f>IF(编辑!T1897="","",编辑!T1897)</f>
        <v/>
      </c>
      <c r="M1897" s="109" t="str">
        <f>IF(编辑!U1897="","",编辑!U1897)</f>
        <v/>
      </c>
      <c r="N1897" s="109" t="str">
        <f>IF(编辑!V1897="","",编辑!V1897)</f>
        <v/>
      </c>
      <c r="O1897" s="109" t="str">
        <f>IF(编辑!X1897="","",编辑!X1897)</f>
        <v/>
      </c>
      <c r="P1897" s="109" t="str">
        <f>IF(编辑!Y1897="","",编辑!Y1897)</f>
        <v/>
      </c>
      <c r="Q1897" s="109" t="str">
        <f>IF(编辑!Z1897="","",编辑!Z1897)</f>
        <v/>
      </c>
      <c r="R1897" s="109" t="str">
        <f>IF(编辑!AA1897="","",编辑!AA1897)</f>
        <v/>
      </c>
      <c r="S1897" s="109" t="str">
        <f>IF(编辑!AC1897="","",编辑!AC1897)</f>
        <v/>
      </c>
      <c r="T1897" s="109" t="str">
        <f>IF(编辑!AD1897="","",编辑!AD1897)</f>
        <v/>
      </c>
      <c r="U1897" s="109" t="str">
        <f>IF(编辑!AE1897="","",编辑!AE1897)</f>
        <v/>
      </c>
      <c r="V1897" s="109" t="str">
        <f>IF(编辑!AF1897="","",编辑!AF1897)</f>
        <v/>
      </c>
      <c r="W1897" s="109" t="str">
        <f>IF(编辑!AH1897="","",编辑!AH1897)</f>
        <v/>
      </c>
      <c r="X1897" s="109" t="str">
        <f>IF(编辑!AI1897="","",编辑!AI1897)</f>
        <v/>
      </c>
      <c r="Y1897" s="109" t="str">
        <f>IF(编辑!AJ1897="","",编辑!AJ1897)</f>
        <v/>
      </c>
      <c r="Z1897" s="109" t="str">
        <f>IF(编辑!AK1897="","",编辑!AK1897)</f>
        <v/>
      </c>
      <c r="AA1897" s="109" t="str">
        <f>IF(编辑!AM1897="","",编辑!AM1897)</f>
        <v/>
      </c>
      <c r="AB1897" s="109" t="str">
        <f>IF(编辑!AN1897="","",编辑!AN1897)</f>
        <v/>
      </c>
      <c r="AC1897" s="111" t="str">
        <f>IF(编辑!AO1897="","",编辑!AO1897)</f>
        <v/>
      </c>
    </row>
    <row r="1898" spans="1:29">
      <c r="A1898" s="109">
        <f>IF(编辑!A1898="","",编辑!A1898)</f>
        <v>131220</v>
      </c>
      <c r="B1898" s="109" t="str">
        <f>IF(编辑!B1898="","",编辑!B1898)</f>
        <v>攻城</v>
      </c>
      <c r="C1898" s="109">
        <f>IF(编辑!I1898="","",编辑!I1898)</f>
        <v>1150</v>
      </c>
      <c r="D1898" s="109">
        <f>IF(编辑!J1898="","",编辑!J1898)</f>
        <v>20</v>
      </c>
      <c r="E1898" s="109" t="str">
        <f>IF(编辑!K1898="","",编辑!K1898)</f>
        <v/>
      </c>
      <c r="F1898" s="109">
        <f>IF(编辑!L1898="","",编辑!L1898)</f>
        <v>102065</v>
      </c>
      <c r="G1898" s="109">
        <f>IF(编辑!N1898="","",编辑!N1898)</f>
        <v>1</v>
      </c>
      <c r="H1898" s="109">
        <f>IF(编辑!O1898="","",编辑!O1898)</f>
        <v>1</v>
      </c>
      <c r="I1898" s="109">
        <f>IF(编辑!P1898="","",编辑!P1898)</f>
        <v>2000</v>
      </c>
      <c r="J1898" s="109" t="str">
        <f>IF(编辑!Q1898="","",编辑!Q1898)</f>
        <v/>
      </c>
      <c r="K1898" s="109" t="str">
        <f>IF(编辑!S1898="","",编辑!S1898)</f>
        <v/>
      </c>
      <c r="L1898" s="109" t="str">
        <f>IF(编辑!T1898="","",编辑!T1898)</f>
        <v/>
      </c>
      <c r="M1898" s="109" t="str">
        <f>IF(编辑!U1898="","",编辑!U1898)</f>
        <v/>
      </c>
      <c r="N1898" s="109" t="str">
        <f>IF(编辑!V1898="","",编辑!V1898)</f>
        <v/>
      </c>
      <c r="O1898" s="109" t="str">
        <f>IF(编辑!X1898="","",编辑!X1898)</f>
        <v/>
      </c>
      <c r="P1898" s="109" t="str">
        <f>IF(编辑!Y1898="","",编辑!Y1898)</f>
        <v/>
      </c>
      <c r="Q1898" s="109" t="str">
        <f>IF(编辑!Z1898="","",编辑!Z1898)</f>
        <v/>
      </c>
      <c r="R1898" s="109" t="str">
        <f>IF(编辑!AA1898="","",编辑!AA1898)</f>
        <v/>
      </c>
      <c r="S1898" s="109" t="str">
        <f>IF(编辑!AC1898="","",编辑!AC1898)</f>
        <v/>
      </c>
      <c r="T1898" s="109" t="str">
        <f>IF(编辑!AD1898="","",编辑!AD1898)</f>
        <v/>
      </c>
      <c r="U1898" s="109" t="str">
        <f>IF(编辑!AE1898="","",编辑!AE1898)</f>
        <v/>
      </c>
      <c r="V1898" s="109" t="str">
        <f>IF(编辑!AF1898="","",编辑!AF1898)</f>
        <v/>
      </c>
      <c r="W1898" s="109" t="str">
        <f>IF(编辑!AH1898="","",编辑!AH1898)</f>
        <v/>
      </c>
      <c r="X1898" s="109" t="str">
        <f>IF(编辑!AI1898="","",编辑!AI1898)</f>
        <v/>
      </c>
      <c r="Y1898" s="109" t="str">
        <f>IF(编辑!AJ1898="","",编辑!AJ1898)</f>
        <v/>
      </c>
      <c r="Z1898" s="109" t="str">
        <f>IF(编辑!AK1898="","",编辑!AK1898)</f>
        <v/>
      </c>
      <c r="AA1898" s="109" t="str">
        <f>IF(编辑!AM1898="","",编辑!AM1898)</f>
        <v/>
      </c>
      <c r="AB1898" s="109" t="str">
        <f>IF(编辑!AN1898="","",编辑!AN1898)</f>
        <v/>
      </c>
      <c r="AC1898" s="111" t="str">
        <f>IF(编辑!AO1898="","",编辑!AO1898)</f>
        <v/>
      </c>
    </row>
    <row r="1899" spans="1:29">
      <c r="A1899" s="109">
        <f>IF(编辑!A1899="","",编辑!A1899)</f>
        <v>131221</v>
      </c>
      <c r="B1899" s="109" t="str">
        <f>IF(编辑!B1899="","",编辑!B1899)</f>
        <v>攻城</v>
      </c>
      <c r="C1899" s="109">
        <f>IF(编辑!I1899="","",编辑!I1899)</f>
        <v>1150</v>
      </c>
      <c r="D1899" s="109">
        <f>IF(编辑!J1899="","",编辑!J1899)</f>
        <v>20</v>
      </c>
      <c r="E1899" s="109" t="str">
        <f>IF(编辑!K1899="","",编辑!K1899)</f>
        <v/>
      </c>
      <c r="F1899" s="109">
        <f>IF(编辑!L1899="","",编辑!L1899)</f>
        <v>102065</v>
      </c>
      <c r="G1899" s="109">
        <f>IF(编辑!N1899="","",编辑!N1899)</f>
        <v>1</v>
      </c>
      <c r="H1899" s="109">
        <f>IF(编辑!O1899="","",编辑!O1899)</f>
        <v>1</v>
      </c>
      <c r="I1899" s="109">
        <f>IF(编辑!P1899="","",编辑!P1899)</f>
        <v>2000</v>
      </c>
      <c r="J1899" s="109" t="str">
        <f>IF(编辑!Q1899="","",编辑!Q1899)</f>
        <v/>
      </c>
      <c r="K1899" s="109" t="str">
        <f>IF(编辑!S1899="","",编辑!S1899)</f>
        <v/>
      </c>
      <c r="L1899" s="109" t="str">
        <f>IF(编辑!T1899="","",编辑!T1899)</f>
        <v/>
      </c>
      <c r="M1899" s="109" t="str">
        <f>IF(编辑!U1899="","",编辑!U1899)</f>
        <v/>
      </c>
      <c r="N1899" s="109" t="str">
        <f>IF(编辑!V1899="","",编辑!V1899)</f>
        <v/>
      </c>
      <c r="O1899" s="109" t="str">
        <f>IF(编辑!X1899="","",编辑!X1899)</f>
        <v/>
      </c>
      <c r="P1899" s="109" t="str">
        <f>IF(编辑!Y1899="","",编辑!Y1899)</f>
        <v/>
      </c>
      <c r="Q1899" s="109" t="str">
        <f>IF(编辑!Z1899="","",编辑!Z1899)</f>
        <v/>
      </c>
      <c r="R1899" s="109" t="str">
        <f>IF(编辑!AA1899="","",编辑!AA1899)</f>
        <v/>
      </c>
      <c r="S1899" s="109" t="str">
        <f>IF(编辑!AC1899="","",编辑!AC1899)</f>
        <v/>
      </c>
      <c r="T1899" s="109" t="str">
        <f>IF(编辑!AD1899="","",编辑!AD1899)</f>
        <v/>
      </c>
      <c r="U1899" s="109" t="str">
        <f>IF(编辑!AE1899="","",编辑!AE1899)</f>
        <v/>
      </c>
      <c r="V1899" s="109" t="str">
        <f>IF(编辑!AF1899="","",编辑!AF1899)</f>
        <v/>
      </c>
      <c r="W1899" s="109" t="str">
        <f>IF(编辑!AH1899="","",编辑!AH1899)</f>
        <v/>
      </c>
      <c r="X1899" s="109" t="str">
        <f>IF(编辑!AI1899="","",编辑!AI1899)</f>
        <v/>
      </c>
      <c r="Y1899" s="109" t="str">
        <f>IF(编辑!AJ1899="","",编辑!AJ1899)</f>
        <v/>
      </c>
      <c r="Z1899" s="109" t="str">
        <f>IF(编辑!AK1899="","",编辑!AK1899)</f>
        <v/>
      </c>
      <c r="AA1899" s="109" t="str">
        <f>IF(编辑!AM1899="","",编辑!AM1899)</f>
        <v/>
      </c>
      <c r="AB1899" s="109" t="str">
        <f>IF(编辑!AN1899="","",编辑!AN1899)</f>
        <v/>
      </c>
      <c r="AC1899" s="111" t="str">
        <f>IF(编辑!AO1899="","",编辑!AO1899)</f>
        <v/>
      </c>
    </row>
    <row r="1900" spans="1:29">
      <c r="A1900" s="109">
        <f>IF(编辑!A1900="","",编辑!A1900)</f>
        <v>131222</v>
      </c>
      <c r="B1900" s="109" t="str">
        <f>IF(编辑!B1900="","",编辑!B1900)</f>
        <v>攻城</v>
      </c>
      <c r="C1900" s="109">
        <f>IF(编辑!I1900="","",编辑!I1900)</f>
        <v>1700</v>
      </c>
      <c r="D1900" s="109">
        <f>IF(编辑!J1900="","",编辑!J1900)</f>
        <v>20</v>
      </c>
      <c r="E1900" s="109" t="str">
        <f>IF(编辑!K1900="","",编辑!K1900)</f>
        <v/>
      </c>
      <c r="F1900" s="109">
        <f>IF(编辑!L1900="","",编辑!L1900)</f>
        <v>102065</v>
      </c>
      <c r="G1900" s="109">
        <f>IF(编辑!N1900="","",编辑!N1900)</f>
        <v>1</v>
      </c>
      <c r="H1900" s="109">
        <f>IF(编辑!O1900="","",编辑!O1900)</f>
        <v>1</v>
      </c>
      <c r="I1900" s="109">
        <f>IF(编辑!P1900="","",编辑!P1900)</f>
        <v>2000</v>
      </c>
      <c r="J1900" s="109" t="str">
        <f>IF(编辑!Q1900="","",编辑!Q1900)</f>
        <v/>
      </c>
      <c r="K1900" s="109" t="str">
        <f>IF(编辑!S1900="","",编辑!S1900)</f>
        <v/>
      </c>
      <c r="L1900" s="109" t="str">
        <f>IF(编辑!T1900="","",编辑!T1900)</f>
        <v/>
      </c>
      <c r="M1900" s="109" t="str">
        <f>IF(编辑!U1900="","",编辑!U1900)</f>
        <v/>
      </c>
      <c r="N1900" s="109" t="str">
        <f>IF(编辑!V1900="","",编辑!V1900)</f>
        <v/>
      </c>
      <c r="O1900" s="109" t="str">
        <f>IF(编辑!X1900="","",编辑!X1900)</f>
        <v/>
      </c>
      <c r="P1900" s="109" t="str">
        <f>IF(编辑!Y1900="","",编辑!Y1900)</f>
        <v/>
      </c>
      <c r="Q1900" s="109" t="str">
        <f>IF(编辑!Z1900="","",编辑!Z1900)</f>
        <v/>
      </c>
      <c r="R1900" s="109" t="str">
        <f>IF(编辑!AA1900="","",编辑!AA1900)</f>
        <v/>
      </c>
      <c r="S1900" s="109" t="str">
        <f>IF(编辑!AC1900="","",编辑!AC1900)</f>
        <v/>
      </c>
      <c r="T1900" s="109" t="str">
        <f>IF(编辑!AD1900="","",编辑!AD1900)</f>
        <v/>
      </c>
      <c r="U1900" s="109" t="str">
        <f>IF(编辑!AE1900="","",编辑!AE1900)</f>
        <v/>
      </c>
      <c r="V1900" s="109" t="str">
        <f>IF(编辑!AF1900="","",编辑!AF1900)</f>
        <v/>
      </c>
      <c r="W1900" s="109" t="str">
        <f>IF(编辑!AH1900="","",编辑!AH1900)</f>
        <v/>
      </c>
      <c r="X1900" s="109" t="str">
        <f>IF(编辑!AI1900="","",编辑!AI1900)</f>
        <v/>
      </c>
      <c r="Y1900" s="109" t="str">
        <f>IF(编辑!AJ1900="","",编辑!AJ1900)</f>
        <v/>
      </c>
      <c r="Z1900" s="109" t="str">
        <f>IF(编辑!AK1900="","",编辑!AK1900)</f>
        <v/>
      </c>
      <c r="AA1900" s="109" t="str">
        <f>IF(编辑!AM1900="","",编辑!AM1900)</f>
        <v/>
      </c>
      <c r="AB1900" s="109" t="str">
        <f>IF(编辑!AN1900="","",编辑!AN1900)</f>
        <v/>
      </c>
      <c r="AC1900" s="111" t="str">
        <f>IF(编辑!AO1900="","",编辑!AO1900)</f>
        <v/>
      </c>
    </row>
    <row r="1901" spans="1:29">
      <c r="A1901" s="109">
        <f>IF(编辑!A1901="","",编辑!A1901)</f>
        <v>131223</v>
      </c>
      <c r="B1901" s="109" t="str">
        <f>IF(编辑!B1901="","",编辑!B1901)</f>
        <v>攻城</v>
      </c>
      <c r="C1901" s="109">
        <f>IF(编辑!I1901="","",编辑!I1901)</f>
        <v>1700</v>
      </c>
      <c r="D1901" s="109">
        <f>IF(编辑!J1901="","",编辑!J1901)</f>
        <v>20</v>
      </c>
      <c r="E1901" s="109" t="str">
        <f>IF(编辑!K1901="","",编辑!K1901)</f>
        <v/>
      </c>
      <c r="F1901" s="109">
        <f>IF(编辑!L1901="","",编辑!L1901)</f>
        <v>102065</v>
      </c>
      <c r="G1901" s="109">
        <f>IF(编辑!N1901="","",编辑!N1901)</f>
        <v>1</v>
      </c>
      <c r="H1901" s="109">
        <f>IF(编辑!O1901="","",编辑!O1901)</f>
        <v>1</v>
      </c>
      <c r="I1901" s="109">
        <f>IF(编辑!P1901="","",编辑!P1901)</f>
        <v>2000</v>
      </c>
      <c r="J1901" s="109" t="str">
        <f>IF(编辑!Q1901="","",编辑!Q1901)</f>
        <v/>
      </c>
      <c r="K1901" s="109" t="str">
        <f>IF(编辑!S1901="","",编辑!S1901)</f>
        <v/>
      </c>
      <c r="L1901" s="109" t="str">
        <f>IF(编辑!T1901="","",编辑!T1901)</f>
        <v/>
      </c>
      <c r="M1901" s="109" t="str">
        <f>IF(编辑!U1901="","",编辑!U1901)</f>
        <v/>
      </c>
      <c r="N1901" s="109" t="str">
        <f>IF(编辑!V1901="","",编辑!V1901)</f>
        <v/>
      </c>
      <c r="O1901" s="109" t="str">
        <f>IF(编辑!X1901="","",编辑!X1901)</f>
        <v/>
      </c>
      <c r="P1901" s="109" t="str">
        <f>IF(编辑!Y1901="","",编辑!Y1901)</f>
        <v/>
      </c>
      <c r="Q1901" s="109" t="str">
        <f>IF(编辑!Z1901="","",编辑!Z1901)</f>
        <v/>
      </c>
      <c r="R1901" s="109" t="str">
        <f>IF(编辑!AA1901="","",编辑!AA1901)</f>
        <v/>
      </c>
      <c r="S1901" s="109" t="str">
        <f>IF(编辑!AC1901="","",编辑!AC1901)</f>
        <v/>
      </c>
      <c r="T1901" s="109" t="str">
        <f>IF(编辑!AD1901="","",编辑!AD1901)</f>
        <v/>
      </c>
      <c r="U1901" s="109" t="str">
        <f>IF(编辑!AE1901="","",编辑!AE1901)</f>
        <v/>
      </c>
      <c r="V1901" s="109" t="str">
        <f>IF(编辑!AF1901="","",编辑!AF1901)</f>
        <v/>
      </c>
      <c r="W1901" s="109" t="str">
        <f>IF(编辑!AH1901="","",编辑!AH1901)</f>
        <v/>
      </c>
      <c r="X1901" s="109" t="str">
        <f>IF(编辑!AI1901="","",编辑!AI1901)</f>
        <v/>
      </c>
      <c r="Y1901" s="109" t="str">
        <f>IF(编辑!AJ1901="","",编辑!AJ1901)</f>
        <v/>
      </c>
      <c r="Z1901" s="109" t="str">
        <f>IF(编辑!AK1901="","",编辑!AK1901)</f>
        <v/>
      </c>
      <c r="AA1901" s="109" t="str">
        <f>IF(编辑!AM1901="","",编辑!AM1901)</f>
        <v/>
      </c>
      <c r="AB1901" s="109" t="str">
        <f>IF(编辑!AN1901="","",编辑!AN1901)</f>
        <v/>
      </c>
      <c r="AC1901" s="111" t="str">
        <f>IF(编辑!AO1901="","",编辑!AO1901)</f>
        <v/>
      </c>
    </row>
    <row r="1902" spans="1:29">
      <c r="A1902" s="109">
        <f>IF(编辑!A1902="","",编辑!A1902)</f>
        <v>131224</v>
      </c>
      <c r="B1902" s="109" t="str">
        <f>IF(编辑!B1902="","",编辑!B1902)</f>
        <v>攻城</v>
      </c>
      <c r="C1902" s="109">
        <f>IF(编辑!I1902="","",编辑!I1902)</f>
        <v>340</v>
      </c>
      <c r="D1902" s="109">
        <f>IF(编辑!J1902="","",编辑!J1902)</f>
        <v>20</v>
      </c>
      <c r="E1902" s="109" t="str">
        <f>IF(编辑!K1902="","",编辑!K1902)</f>
        <v/>
      </c>
      <c r="F1902" s="109">
        <f>IF(编辑!L1902="","",编辑!L1902)</f>
        <v>102065</v>
      </c>
      <c r="G1902" s="109">
        <f>IF(编辑!N1902="","",编辑!N1902)</f>
        <v>1</v>
      </c>
      <c r="H1902" s="109">
        <f>IF(编辑!O1902="","",编辑!O1902)</f>
        <v>1</v>
      </c>
      <c r="I1902" s="109">
        <f>IF(编辑!P1902="","",编辑!P1902)</f>
        <v>2000</v>
      </c>
      <c r="J1902" s="109" t="str">
        <f>IF(编辑!Q1902="","",编辑!Q1902)</f>
        <v/>
      </c>
      <c r="K1902" s="109" t="str">
        <f>IF(编辑!S1902="","",编辑!S1902)</f>
        <v/>
      </c>
      <c r="L1902" s="109" t="str">
        <f>IF(编辑!T1902="","",编辑!T1902)</f>
        <v/>
      </c>
      <c r="M1902" s="109" t="str">
        <f>IF(编辑!U1902="","",编辑!U1902)</f>
        <v/>
      </c>
      <c r="N1902" s="109" t="str">
        <f>IF(编辑!V1902="","",编辑!V1902)</f>
        <v/>
      </c>
      <c r="O1902" s="109" t="str">
        <f>IF(编辑!X1902="","",编辑!X1902)</f>
        <v/>
      </c>
      <c r="P1902" s="109" t="str">
        <f>IF(编辑!Y1902="","",编辑!Y1902)</f>
        <v/>
      </c>
      <c r="Q1902" s="109" t="str">
        <f>IF(编辑!Z1902="","",编辑!Z1902)</f>
        <v/>
      </c>
      <c r="R1902" s="109" t="str">
        <f>IF(编辑!AA1902="","",编辑!AA1902)</f>
        <v/>
      </c>
      <c r="S1902" s="109" t="str">
        <f>IF(编辑!AC1902="","",编辑!AC1902)</f>
        <v/>
      </c>
      <c r="T1902" s="109" t="str">
        <f>IF(编辑!AD1902="","",编辑!AD1902)</f>
        <v/>
      </c>
      <c r="U1902" s="109" t="str">
        <f>IF(编辑!AE1902="","",编辑!AE1902)</f>
        <v/>
      </c>
      <c r="V1902" s="109" t="str">
        <f>IF(编辑!AF1902="","",编辑!AF1902)</f>
        <v/>
      </c>
      <c r="W1902" s="109" t="str">
        <f>IF(编辑!AH1902="","",编辑!AH1902)</f>
        <v/>
      </c>
      <c r="X1902" s="109" t="str">
        <f>IF(编辑!AI1902="","",编辑!AI1902)</f>
        <v/>
      </c>
      <c r="Y1902" s="109" t="str">
        <f>IF(编辑!AJ1902="","",编辑!AJ1902)</f>
        <v/>
      </c>
      <c r="Z1902" s="109" t="str">
        <f>IF(编辑!AK1902="","",编辑!AK1902)</f>
        <v/>
      </c>
      <c r="AA1902" s="109" t="str">
        <f>IF(编辑!AM1902="","",编辑!AM1902)</f>
        <v/>
      </c>
      <c r="AB1902" s="109" t="str">
        <f>IF(编辑!AN1902="","",编辑!AN1902)</f>
        <v/>
      </c>
      <c r="AC1902" s="111" t="str">
        <f>IF(编辑!AO1902="","",编辑!AO1902)</f>
        <v/>
      </c>
    </row>
    <row r="1903" spans="1:29">
      <c r="A1903" s="109">
        <f>IF(编辑!A1903="","",编辑!A1903)</f>
        <v>131225</v>
      </c>
      <c r="B1903" s="109" t="str">
        <f>IF(编辑!B1903="","",编辑!B1903)</f>
        <v>攻城</v>
      </c>
      <c r="C1903" s="109">
        <f>IF(编辑!I1903="","",编辑!I1903)</f>
        <v>1700</v>
      </c>
      <c r="D1903" s="109">
        <f>IF(编辑!J1903="","",编辑!J1903)</f>
        <v>20</v>
      </c>
      <c r="E1903" s="109" t="str">
        <f>IF(编辑!K1903="","",编辑!K1903)</f>
        <v/>
      </c>
      <c r="F1903" s="109">
        <f>IF(编辑!L1903="","",编辑!L1903)</f>
        <v>102065</v>
      </c>
      <c r="G1903" s="109">
        <f>IF(编辑!N1903="","",编辑!N1903)</f>
        <v>1</v>
      </c>
      <c r="H1903" s="109">
        <f>IF(编辑!O1903="","",编辑!O1903)</f>
        <v>1</v>
      </c>
      <c r="I1903" s="109">
        <f>IF(编辑!P1903="","",编辑!P1903)</f>
        <v>2000</v>
      </c>
      <c r="J1903" s="109" t="str">
        <f>IF(编辑!Q1903="","",编辑!Q1903)</f>
        <v/>
      </c>
      <c r="K1903" s="109" t="str">
        <f>IF(编辑!S1903="","",编辑!S1903)</f>
        <v/>
      </c>
      <c r="L1903" s="109" t="str">
        <f>IF(编辑!T1903="","",编辑!T1903)</f>
        <v/>
      </c>
      <c r="M1903" s="109" t="str">
        <f>IF(编辑!U1903="","",编辑!U1903)</f>
        <v/>
      </c>
      <c r="N1903" s="109" t="str">
        <f>IF(编辑!V1903="","",编辑!V1903)</f>
        <v/>
      </c>
      <c r="O1903" s="109" t="str">
        <f>IF(编辑!X1903="","",编辑!X1903)</f>
        <v/>
      </c>
      <c r="P1903" s="109" t="str">
        <f>IF(编辑!Y1903="","",编辑!Y1903)</f>
        <v/>
      </c>
      <c r="Q1903" s="109" t="str">
        <f>IF(编辑!Z1903="","",编辑!Z1903)</f>
        <v/>
      </c>
      <c r="R1903" s="109" t="str">
        <f>IF(编辑!AA1903="","",编辑!AA1903)</f>
        <v/>
      </c>
      <c r="S1903" s="109" t="str">
        <f>IF(编辑!AC1903="","",编辑!AC1903)</f>
        <v/>
      </c>
      <c r="T1903" s="109" t="str">
        <f>IF(编辑!AD1903="","",编辑!AD1903)</f>
        <v/>
      </c>
      <c r="U1903" s="109" t="str">
        <f>IF(编辑!AE1903="","",编辑!AE1903)</f>
        <v/>
      </c>
      <c r="V1903" s="109" t="str">
        <f>IF(编辑!AF1903="","",编辑!AF1903)</f>
        <v/>
      </c>
      <c r="W1903" s="109" t="str">
        <f>IF(编辑!AH1903="","",编辑!AH1903)</f>
        <v/>
      </c>
      <c r="X1903" s="109" t="str">
        <f>IF(编辑!AI1903="","",编辑!AI1903)</f>
        <v/>
      </c>
      <c r="Y1903" s="109" t="str">
        <f>IF(编辑!AJ1903="","",编辑!AJ1903)</f>
        <v/>
      </c>
      <c r="Z1903" s="109" t="str">
        <f>IF(编辑!AK1903="","",编辑!AK1903)</f>
        <v/>
      </c>
      <c r="AA1903" s="109" t="str">
        <f>IF(编辑!AM1903="","",编辑!AM1903)</f>
        <v/>
      </c>
      <c r="AB1903" s="109" t="str">
        <f>IF(编辑!AN1903="","",编辑!AN1903)</f>
        <v/>
      </c>
      <c r="AC1903" s="111" t="str">
        <f>IF(编辑!AO1903="","",编辑!AO1903)</f>
        <v/>
      </c>
    </row>
    <row r="1904" spans="1:29">
      <c r="A1904" s="109">
        <f>IF(编辑!A1904="","",编辑!A1904)</f>
        <v>131226</v>
      </c>
      <c r="B1904" s="109" t="str">
        <f>IF(编辑!B1904="","",编辑!B1904)</f>
        <v>攻城</v>
      </c>
      <c r="C1904" s="109">
        <f>IF(编辑!I1904="","",编辑!I1904)</f>
        <v>1700</v>
      </c>
      <c r="D1904" s="109">
        <f>IF(编辑!J1904="","",编辑!J1904)</f>
        <v>20</v>
      </c>
      <c r="E1904" s="109" t="str">
        <f>IF(编辑!K1904="","",编辑!K1904)</f>
        <v/>
      </c>
      <c r="F1904" s="109">
        <f>IF(编辑!L1904="","",编辑!L1904)</f>
        <v>102065</v>
      </c>
      <c r="G1904" s="109">
        <f>IF(编辑!N1904="","",编辑!N1904)</f>
        <v>1</v>
      </c>
      <c r="H1904" s="109">
        <f>IF(编辑!O1904="","",编辑!O1904)</f>
        <v>1</v>
      </c>
      <c r="I1904" s="109">
        <f>IF(编辑!P1904="","",编辑!P1904)</f>
        <v>2000</v>
      </c>
      <c r="J1904" s="109" t="str">
        <f>IF(编辑!Q1904="","",编辑!Q1904)</f>
        <v/>
      </c>
      <c r="K1904" s="109" t="str">
        <f>IF(编辑!S1904="","",编辑!S1904)</f>
        <v/>
      </c>
      <c r="L1904" s="109" t="str">
        <f>IF(编辑!T1904="","",编辑!T1904)</f>
        <v/>
      </c>
      <c r="M1904" s="109" t="str">
        <f>IF(编辑!U1904="","",编辑!U1904)</f>
        <v/>
      </c>
      <c r="N1904" s="109" t="str">
        <f>IF(编辑!V1904="","",编辑!V1904)</f>
        <v/>
      </c>
      <c r="O1904" s="109" t="str">
        <f>IF(编辑!X1904="","",编辑!X1904)</f>
        <v/>
      </c>
      <c r="P1904" s="109" t="str">
        <f>IF(编辑!Y1904="","",编辑!Y1904)</f>
        <v/>
      </c>
      <c r="Q1904" s="109" t="str">
        <f>IF(编辑!Z1904="","",编辑!Z1904)</f>
        <v/>
      </c>
      <c r="R1904" s="109" t="str">
        <f>IF(编辑!AA1904="","",编辑!AA1904)</f>
        <v/>
      </c>
      <c r="S1904" s="109" t="str">
        <f>IF(编辑!AC1904="","",编辑!AC1904)</f>
        <v/>
      </c>
      <c r="T1904" s="109" t="str">
        <f>IF(编辑!AD1904="","",编辑!AD1904)</f>
        <v/>
      </c>
      <c r="U1904" s="109" t="str">
        <f>IF(编辑!AE1904="","",编辑!AE1904)</f>
        <v/>
      </c>
      <c r="V1904" s="109" t="str">
        <f>IF(编辑!AF1904="","",编辑!AF1904)</f>
        <v/>
      </c>
      <c r="W1904" s="109" t="str">
        <f>IF(编辑!AH1904="","",编辑!AH1904)</f>
        <v/>
      </c>
      <c r="X1904" s="109" t="str">
        <f>IF(编辑!AI1904="","",编辑!AI1904)</f>
        <v/>
      </c>
      <c r="Y1904" s="109" t="str">
        <f>IF(编辑!AJ1904="","",编辑!AJ1904)</f>
        <v/>
      </c>
      <c r="Z1904" s="109" t="str">
        <f>IF(编辑!AK1904="","",编辑!AK1904)</f>
        <v/>
      </c>
      <c r="AA1904" s="109" t="str">
        <f>IF(编辑!AM1904="","",编辑!AM1904)</f>
        <v/>
      </c>
      <c r="AB1904" s="109" t="str">
        <f>IF(编辑!AN1904="","",编辑!AN1904)</f>
        <v/>
      </c>
      <c r="AC1904" s="111" t="str">
        <f>IF(编辑!AO1904="","",编辑!AO1904)</f>
        <v/>
      </c>
    </row>
    <row r="1905" spans="1:29">
      <c r="A1905" s="109">
        <f>IF(编辑!A1905="","",编辑!A1905)</f>
        <v>131227</v>
      </c>
      <c r="B1905" s="109" t="str">
        <f>IF(编辑!B1905="","",编辑!B1905)</f>
        <v>攻城</v>
      </c>
      <c r="C1905" s="109">
        <f>IF(编辑!I1905="","",编辑!I1905)</f>
        <v>2400</v>
      </c>
      <c r="D1905" s="109">
        <f>IF(编辑!J1905="","",编辑!J1905)</f>
        <v>21</v>
      </c>
      <c r="E1905" s="109" t="str">
        <f>IF(编辑!K1905="","",编辑!K1905)</f>
        <v/>
      </c>
      <c r="F1905" s="109">
        <f>IF(编辑!L1905="","",编辑!L1905)</f>
        <v>102065</v>
      </c>
      <c r="G1905" s="109">
        <f>IF(编辑!N1905="","",编辑!N1905)</f>
        <v>1</v>
      </c>
      <c r="H1905" s="109">
        <f>IF(编辑!O1905="","",编辑!O1905)</f>
        <v>1</v>
      </c>
      <c r="I1905" s="109">
        <f>IF(编辑!P1905="","",编辑!P1905)</f>
        <v>2000</v>
      </c>
      <c r="J1905" s="109" t="str">
        <f>IF(编辑!Q1905="","",编辑!Q1905)</f>
        <v/>
      </c>
      <c r="K1905" s="109" t="str">
        <f>IF(编辑!S1905="","",编辑!S1905)</f>
        <v/>
      </c>
      <c r="L1905" s="109" t="str">
        <f>IF(编辑!T1905="","",编辑!T1905)</f>
        <v/>
      </c>
      <c r="M1905" s="109" t="str">
        <f>IF(编辑!U1905="","",编辑!U1905)</f>
        <v/>
      </c>
      <c r="N1905" s="109" t="str">
        <f>IF(编辑!V1905="","",编辑!V1905)</f>
        <v/>
      </c>
      <c r="O1905" s="109" t="str">
        <f>IF(编辑!X1905="","",编辑!X1905)</f>
        <v/>
      </c>
      <c r="P1905" s="109" t="str">
        <f>IF(编辑!Y1905="","",编辑!Y1905)</f>
        <v/>
      </c>
      <c r="Q1905" s="109" t="str">
        <f>IF(编辑!Z1905="","",编辑!Z1905)</f>
        <v/>
      </c>
      <c r="R1905" s="109" t="str">
        <f>IF(编辑!AA1905="","",编辑!AA1905)</f>
        <v/>
      </c>
      <c r="S1905" s="109" t="str">
        <f>IF(编辑!AC1905="","",编辑!AC1905)</f>
        <v/>
      </c>
      <c r="T1905" s="109" t="str">
        <f>IF(编辑!AD1905="","",编辑!AD1905)</f>
        <v/>
      </c>
      <c r="U1905" s="109" t="str">
        <f>IF(编辑!AE1905="","",编辑!AE1905)</f>
        <v/>
      </c>
      <c r="V1905" s="109" t="str">
        <f>IF(编辑!AF1905="","",编辑!AF1905)</f>
        <v/>
      </c>
      <c r="W1905" s="109" t="str">
        <f>IF(编辑!AH1905="","",编辑!AH1905)</f>
        <v/>
      </c>
      <c r="X1905" s="109" t="str">
        <f>IF(编辑!AI1905="","",编辑!AI1905)</f>
        <v/>
      </c>
      <c r="Y1905" s="109" t="str">
        <f>IF(编辑!AJ1905="","",编辑!AJ1905)</f>
        <v/>
      </c>
      <c r="Z1905" s="109" t="str">
        <f>IF(编辑!AK1905="","",编辑!AK1905)</f>
        <v/>
      </c>
      <c r="AA1905" s="109" t="str">
        <f>IF(编辑!AM1905="","",编辑!AM1905)</f>
        <v/>
      </c>
      <c r="AB1905" s="109" t="str">
        <f>IF(编辑!AN1905="","",编辑!AN1905)</f>
        <v/>
      </c>
      <c r="AC1905" s="111" t="str">
        <f>IF(编辑!AO1905="","",编辑!AO1905)</f>
        <v/>
      </c>
    </row>
    <row r="1906" spans="1:29">
      <c r="A1906" s="109">
        <f>IF(编辑!A1906="","",编辑!A1906)</f>
        <v>131228</v>
      </c>
      <c r="B1906" s="109" t="str">
        <f>IF(编辑!B1906="","",编辑!B1906)</f>
        <v>攻城</v>
      </c>
      <c r="C1906" s="109">
        <f>IF(编辑!I1906="","",编辑!I1906)</f>
        <v>2400</v>
      </c>
      <c r="D1906" s="109">
        <f>IF(编辑!J1906="","",编辑!J1906)</f>
        <v>21</v>
      </c>
      <c r="E1906" s="109" t="str">
        <f>IF(编辑!K1906="","",编辑!K1906)</f>
        <v/>
      </c>
      <c r="F1906" s="109">
        <f>IF(编辑!L1906="","",编辑!L1906)</f>
        <v>102065</v>
      </c>
      <c r="G1906" s="109">
        <f>IF(编辑!N1906="","",编辑!N1906)</f>
        <v>1</v>
      </c>
      <c r="H1906" s="109">
        <f>IF(编辑!O1906="","",编辑!O1906)</f>
        <v>1</v>
      </c>
      <c r="I1906" s="109">
        <f>IF(编辑!P1906="","",编辑!P1906)</f>
        <v>2000</v>
      </c>
      <c r="J1906" s="109" t="str">
        <f>IF(编辑!Q1906="","",编辑!Q1906)</f>
        <v/>
      </c>
      <c r="K1906" s="109" t="str">
        <f>IF(编辑!S1906="","",编辑!S1906)</f>
        <v/>
      </c>
      <c r="L1906" s="109" t="str">
        <f>IF(编辑!T1906="","",编辑!T1906)</f>
        <v/>
      </c>
      <c r="M1906" s="109" t="str">
        <f>IF(编辑!U1906="","",编辑!U1906)</f>
        <v/>
      </c>
      <c r="N1906" s="109" t="str">
        <f>IF(编辑!V1906="","",编辑!V1906)</f>
        <v/>
      </c>
      <c r="O1906" s="109" t="str">
        <f>IF(编辑!X1906="","",编辑!X1906)</f>
        <v/>
      </c>
      <c r="P1906" s="109" t="str">
        <f>IF(编辑!Y1906="","",编辑!Y1906)</f>
        <v/>
      </c>
      <c r="Q1906" s="109" t="str">
        <f>IF(编辑!Z1906="","",编辑!Z1906)</f>
        <v/>
      </c>
      <c r="R1906" s="109" t="str">
        <f>IF(编辑!AA1906="","",编辑!AA1906)</f>
        <v/>
      </c>
      <c r="S1906" s="109" t="str">
        <f>IF(编辑!AC1906="","",编辑!AC1906)</f>
        <v/>
      </c>
      <c r="T1906" s="109" t="str">
        <f>IF(编辑!AD1906="","",编辑!AD1906)</f>
        <v/>
      </c>
      <c r="U1906" s="109" t="str">
        <f>IF(编辑!AE1906="","",编辑!AE1906)</f>
        <v/>
      </c>
      <c r="V1906" s="109" t="str">
        <f>IF(编辑!AF1906="","",编辑!AF1906)</f>
        <v/>
      </c>
      <c r="W1906" s="109" t="str">
        <f>IF(编辑!AH1906="","",编辑!AH1906)</f>
        <v/>
      </c>
      <c r="X1906" s="109" t="str">
        <f>IF(编辑!AI1906="","",编辑!AI1906)</f>
        <v/>
      </c>
      <c r="Y1906" s="109" t="str">
        <f>IF(编辑!AJ1906="","",编辑!AJ1906)</f>
        <v/>
      </c>
      <c r="Z1906" s="109" t="str">
        <f>IF(编辑!AK1906="","",编辑!AK1906)</f>
        <v/>
      </c>
      <c r="AA1906" s="109" t="str">
        <f>IF(编辑!AM1906="","",编辑!AM1906)</f>
        <v/>
      </c>
      <c r="AB1906" s="109" t="str">
        <f>IF(编辑!AN1906="","",编辑!AN1906)</f>
        <v/>
      </c>
      <c r="AC1906" s="111" t="str">
        <f>IF(编辑!AO1906="","",编辑!AO1906)</f>
        <v/>
      </c>
    </row>
    <row r="1907" spans="1:29">
      <c r="A1907" s="109">
        <f>IF(编辑!A1907="","",编辑!A1907)</f>
        <v>131229</v>
      </c>
      <c r="B1907" s="109" t="str">
        <f>IF(编辑!B1907="","",编辑!B1907)</f>
        <v>攻城</v>
      </c>
      <c r="C1907" s="109">
        <f>IF(编辑!I1907="","",编辑!I1907)</f>
        <v>480</v>
      </c>
      <c r="D1907" s="109">
        <f>IF(编辑!J1907="","",编辑!J1907)</f>
        <v>21</v>
      </c>
      <c r="E1907" s="109" t="str">
        <f>IF(编辑!K1907="","",编辑!K1907)</f>
        <v/>
      </c>
      <c r="F1907" s="109">
        <f>IF(编辑!L1907="","",编辑!L1907)</f>
        <v>102065</v>
      </c>
      <c r="G1907" s="109">
        <f>IF(编辑!N1907="","",编辑!N1907)</f>
        <v>1</v>
      </c>
      <c r="H1907" s="109">
        <f>IF(编辑!O1907="","",编辑!O1907)</f>
        <v>1</v>
      </c>
      <c r="I1907" s="109">
        <f>IF(编辑!P1907="","",编辑!P1907)</f>
        <v>2000</v>
      </c>
      <c r="J1907" s="109" t="str">
        <f>IF(编辑!Q1907="","",编辑!Q1907)</f>
        <v/>
      </c>
      <c r="K1907" s="109" t="str">
        <f>IF(编辑!S1907="","",编辑!S1907)</f>
        <v/>
      </c>
      <c r="L1907" s="109" t="str">
        <f>IF(编辑!T1907="","",编辑!T1907)</f>
        <v/>
      </c>
      <c r="M1907" s="109" t="str">
        <f>IF(编辑!U1907="","",编辑!U1907)</f>
        <v/>
      </c>
      <c r="N1907" s="109" t="str">
        <f>IF(编辑!V1907="","",编辑!V1907)</f>
        <v/>
      </c>
      <c r="O1907" s="109" t="str">
        <f>IF(编辑!X1907="","",编辑!X1907)</f>
        <v/>
      </c>
      <c r="P1907" s="109" t="str">
        <f>IF(编辑!Y1907="","",编辑!Y1907)</f>
        <v/>
      </c>
      <c r="Q1907" s="109" t="str">
        <f>IF(编辑!Z1907="","",编辑!Z1907)</f>
        <v/>
      </c>
      <c r="R1907" s="109" t="str">
        <f>IF(编辑!AA1907="","",编辑!AA1907)</f>
        <v/>
      </c>
      <c r="S1907" s="109" t="str">
        <f>IF(编辑!AC1907="","",编辑!AC1907)</f>
        <v/>
      </c>
      <c r="T1907" s="109" t="str">
        <f>IF(编辑!AD1907="","",编辑!AD1907)</f>
        <v/>
      </c>
      <c r="U1907" s="109" t="str">
        <f>IF(编辑!AE1907="","",编辑!AE1907)</f>
        <v/>
      </c>
      <c r="V1907" s="109" t="str">
        <f>IF(编辑!AF1907="","",编辑!AF1907)</f>
        <v/>
      </c>
      <c r="W1907" s="109" t="str">
        <f>IF(编辑!AH1907="","",编辑!AH1907)</f>
        <v/>
      </c>
      <c r="X1907" s="109" t="str">
        <f>IF(编辑!AI1907="","",编辑!AI1907)</f>
        <v/>
      </c>
      <c r="Y1907" s="109" t="str">
        <f>IF(编辑!AJ1907="","",编辑!AJ1907)</f>
        <v/>
      </c>
      <c r="Z1907" s="109" t="str">
        <f>IF(编辑!AK1907="","",编辑!AK1907)</f>
        <v/>
      </c>
      <c r="AA1907" s="109" t="str">
        <f>IF(编辑!AM1907="","",编辑!AM1907)</f>
        <v/>
      </c>
      <c r="AB1907" s="109" t="str">
        <f>IF(编辑!AN1907="","",编辑!AN1907)</f>
        <v/>
      </c>
      <c r="AC1907" s="111" t="str">
        <f>IF(编辑!AO1907="","",编辑!AO1907)</f>
        <v/>
      </c>
    </row>
    <row r="1908" spans="1:29">
      <c r="A1908" s="109">
        <f>IF(编辑!A1908="","",编辑!A1908)</f>
        <v>131230</v>
      </c>
      <c r="B1908" s="109" t="str">
        <f>IF(编辑!B1908="","",编辑!B1908)</f>
        <v>攻城</v>
      </c>
      <c r="C1908" s="109">
        <f>IF(编辑!I1908="","",编辑!I1908)</f>
        <v>2400</v>
      </c>
      <c r="D1908" s="109">
        <f>IF(编辑!J1908="","",编辑!J1908)</f>
        <v>21</v>
      </c>
      <c r="E1908" s="109" t="str">
        <f>IF(编辑!K1908="","",编辑!K1908)</f>
        <v/>
      </c>
      <c r="F1908" s="109">
        <f>IF(编辑!L1908="","",编辑!L1908)</f>
        <v>102065</v>
      </c>
      <c r="G1908" s="109">
        <f>IF(编辑!N1908="","",编辑!N1908)</f>
        <v>1</v>
      </c>
      <c r="H1908" s="109">
        <f>IF(编辑!O1908="","",编辑!O1908)</f>
        <v>1</v>
      </c>
      <c r="I1908" s="109">
        <f>IF(编辑!P1908="","",编辑!P1908)</f>
        <v>2000</v>
      </c>
      <c r="J1908" s="109" t="str">
        <f>IF(编辑!Q1908="","",编辑!Q1908)</f>
        <v/>
      </c>
      <c r="K1908" s="109" t="str">
        <f>IF(编辑!S1908="","",编辑!S1908)</f>
        <v/>
      </c>
      <c r="L1908" s="109" t="str">
        <f>IF(编辑!T1908="","",编辑!T1908)</f>
        <v/>
      </c>
      <c r="M1908" s="109" t="str">
        <f>IF(编辑!U1908="","",编辑!U1908)</f>
        <v/>
      </c>
      <c r="N1908" s="109" t="str">
        <f>IF(编辑!V1908="","",编辑!V1908)</f>
        <v/>
      </c>
      <c r="O1908" s="109" t="str">
        <f>IF(编辑!X1908="","",编辑!X1908)</f>
        <v/>
      </c>
      <c r="P1908" s="109" t="str">
        <f>IF(编辑!Y1908="","",编辑!Y1908)</f>
        <v/>
      </c>
      <c r="Q1908" s="109" t="str">
        <f>IF(编辑!Z1908="","",编辑!Z1908)</f>
        <v/>
      </c>
      <c r="R1908" s="109" t="str">
        <f>IF(编辑!AA1908="","",编辑!AA1908)</f>
        <v/>
      </c>
      <c r="S1908" s="109" t="str">
        <f>IF(编辑!AC1908="","",编辑!AC1908)</f>
        <v/>
      </c>
      <c r="T1908" s="109" t="str">
        <f>IF(编辑!AD1908="","",编辑!AD1908)</f>
        <v/>
      </c>
      <c r="U1908" s="109" t="str">
        <f>IF(编辑!AE1908="","",编辑!AE1908)</f>
        <v/>
      </c>
      <c r="V1908" s="109" t="str">
        <f>IF(编辑!AF1908="","",编辑!AF1908)</f>
        <v/>
      </c>
      <c r="W1908" s="109" t="str">
        <f>IF(编辑!AH1908="","",编辑!AH1908)</f>
        <v/>
      </c>
      <c r="X1908" s="109" t="str">
        <f>IF(编辑!AI1908="","",编辑!AI1908)</f>
        <v/>
      </c>
      <c r="Y1908" s="109" t="str">
        <f>IF(编辑!AJ1908="","",编辑!AJ1908)</f>
        <v/>
      </c>
      <c r="Z1908" s="109" t="str">
        <f>IF(编辑!AK1908="","",编辑!AK1908)</f>
        <v/>
      </c>
      <c r="AA1908" s="109" t="str">
        <f>IF(编辑!AM1908="","",编辑!AM1908)</f>
        <v/>
      </c>
      <c r="AB1908" s="109" t="str">
        <f>IF(编辑!AN1908="","",编辑!AN1908)</f>
        <v/>
      </c>
      <c r="AC1908" s="111" t="str">
        <f>IF(编辑!AO1908="","",编辑!AO1908)</f>
        <v/>
      </c>
    </row>
    <row r="1909" spans="1:29">
      <c r="A1909" s="109">
        <f>IF(编辑!A1909="","",编辑!A1909)</f>
        <v>131231</v>
      </c>
      <c r="B1909" s="109" t="str">
        <f>IF(编辑!B1909="","",编辑!B1909)</f>
        <v>攻城</v>
      </c>
      <c r="C1909" s="109">
        <f>IF(编辑!I1909="","",编辑!I1909)</f>
        <v>2400</v>
      </c>
      <c r="D1909" s="109">
        <f>IF(编辑!J1909="","",编辑!J1909)</f>
        <v>21</v>
      </c>
      <c r="E1909" s="109" t="str">
        <f>IF(编辑!K1909="","",编辑!K1909)</f>
        <v/>
      </c>
      <c r="F1909" s="109">
        <f>IF(编辑!L1909="","",编辑!L1909)</f>
        <v>102065</v>
      </c>
      <c r="G1909" s="109">
        <f>IF(编辑!N1909="","",编辑!N1909)</f>
        <v>1</v>
      </c>
      <c r="H1909" s="109">
        <f>IF(编辑!O1909="","",编辑!O1909)</f>
        <v>1</v>
      </c>
      <c r="I1909" s="109">
        <f>IF(编辑!P1909="","",编辑!P1909)</f>
        <v>2000</v>
      </c>
      <c r="J1909" s="109" t="str">
        <f>IF(编辑!Q1909="","",编辑!Q1909)</f>
        <v/>
      </c>
      <c r="K1909" s="109" t="str">
        <f>IF(编辑!S1909="","",编辑!S1909)</f>
        <v/>
      </c>
      <c r="L1909" s="109" t="str">
        <f>IF(编辑!T1909="","",编辑!T1909)</f>
        <v/>
      </c>
      <c r="M1909" s="109" t="str">
        <f>IF(编辑!U1909="","",编辑!U1909)</f>
        <v/>
      </c>
      <c r="N1909" s="109" t="str">
        <f>IF(编辑!V1909="","",编辑!V1909)</f>
        <v/>
      </c>
      <c r="O1909" s="109" t="str">
        <f>IF(编辑!X1909="","",编辑!X1909)</f>
        <v/>
      </c>
      <c r="P1909" s="109" t="str">
        <f>IF(编辑!Y1909="","",编辑!Y1909)</f>
        <v/>
      </c>
      <c r="Q1909" s="109" t="str">
        <f>IF(编辑!Z1909="","",编辑!Z1909)</f>
        <v/>
      </c>
      <c r="R1909" s="109" t="str">
        <f>IF(编辑!AA1909="","",编辑!AA1909)</f>
        <v/>
      </c>
      <c r="S1909" s="109" t="str">
        <f>IF(编辑!AC1909="","",编辑!AC1909)</f>
        <v/>
      </c>
      <c r="T1909" s="109" t="str">
        <f>IF(编辑!AD1909="","",编辑!AD1909)</f>
        <v/>
      </c>
      <c r="U1909" s="109" t="str">
        <f>IF(编辑!AE1909="","",编辑!AE1909)</f>
        <v/>
      </c>
      <c r="V1909" s="109" t="str">
        <f>IF(编辑!AF1909="","",编辑!AF1909)</f>
        <v/>
      </c>
      <c r="W1909" s="109" t="str">
        <f>IF(编辑!AH1909="","",编辑!AH1909)</f>
        <v/>
      </c>
      <c r="X1909" s="109" t="str">
        <f>IF(编辑!AI1909="","",编辑!AI1909)</f>
        <v/>
      </c>
      <c r="Y1909" s="109" t="str">
        <f>IF(编辑!AJ1909="","",编辑!AJ1909)</f>
        <v/>
      </c>
      <c r="Z1909" s="109" t="str">
        <f>IF(编辑!AK1909="","",编辑!AK1909)</f>
        <v/>
      </c>
      <c r="AA1909" s="109" t="str">
        <f>IF(编辑!AM1909="","",编辑!AM1909)</f>
        <v/>
      </c>
      <c r="AB1909" s="109" t="str">
        <f>IF(编辑!AN1909="","",编辑!AN1909)</f>
        <v/>
      </c>
      <c r="AC1909" s="111" t="str">
        <f>IF(编辑!AO1909="","",编辑!AO1909)</f>
        <v/>
      </c>
    </row>
    <row r="1910" spans="1:29">
      <c r="A1910" s="109">
        <f>IF(编辑!A1910="","",编辑!A1910)</f>
        <v>131232</v>
      </c>
      <c r="B1910" s="109" t="str">
        <f>IF(编辑!B1910="","",编辑!B1910)</f>
        <v>攻城</v>
      </c>
      <c r="C1910" s="109">
        <f>IF(编辑!I1910="","",编辑!I1910)</f>
        <v>3250</v>
      </c>
      <c r="D1910" s="109">
        <f>IF(编辑!J1910="","",编辑!J1910)</f>
        <v>21</v>
      </c>
      <c r="E1910" s="109" t="str">
        <f>IF(编辑!K1910="","",编辑!K1910)</f>
        <v/>
      </c>
      <c r="F1910" s="109">
        <f>IF(编辑!L1910="","",编辑!L1910)</f>
        <v>102065</v>
      </c>
      <c r="G1910" s="109">
        <f>IF(编辑!N1910="","",编辑!N1910)</f>
        <v>1</v>
      </c>
      <c r="H1910" s="109">
        <f>IF(编辑!O1910="","",编辑!O1910)</f>
        <v>1</v>
      </c>
      <c r="I1910" s="109">
        <f>IF(编辑!P1910="","",编辑!P1910)</f>
        <v>2000</v>
      </c>
      <c r="J1910" s="109" t="str">
        <f>IF(编辑!Q1910="","",编辑!Q1910)</f>
        <v/>
      </c>
      <c r="K1910" s="109" t="str">
        <f>IF(编辑!S1910="","",编辑!S1910)</f>
        <v/>
      </c>
      <c r="L1910" s="109" t="str">
        <f>IF(编辑!T1910="","",编辑!T1910)</f>
        <v/>
      </c>
      <c r="M1910" s="109" t="str">
        <f>IF(编辑!U1910="","",编辑!U1910)</f>
        <v/>
      </c>
      <c r="N1910" s="109" t="str">
        <f>IF(编辑!V1910="","",编辑!V1910)</f>
        <v/>
      </c>
      <c r="O1910" s="109" t="str">
        <f>IF(编辑!X1910="","",编辑!X1910)</f>
        <v/>
      </c>
      <c r="P1910" s="109" t="str">
        <f>IF(编辑!Y1910="","",编辑!Y1910)</f>
        <v/>
      </c>
      <c r="Q1910" s="109" t="str">
        <f>IF(编辑!Z1910="","",编辑!Z1910)</f>
        <v/>
      </c>
      <c r="R1910" s="109" t="str">
        <f>IF(编辑!AA1910="","",编辑!AA1910)</f>
        <v/>
      </c>
      <c r="S1910" s="109" t="str">
        <f>IF(编辑!AC1910="","",编辑!AC1910)</f>
        <v/>
      </c>
      <c r="T1910" s="109" t="str">
        <f>IF(编辑!AD1910="","",编辑!AD1910)</f>
        <v/>
      </c>
      <c r="U1910" s="109" t="str">
        <f>IF(编辑!AE1910="","",编辑!AE1910)</f>
        <v/>
      </c>
      <c r="V1910" s="109" t="str">
        <f>IF(编辑!AF1910="","",编辑!AF1910)</f>
        <v/>
      </c>
      <c r="W1910" s="109" t="str">
        <f>IF(编辑!AH1910="","",编辑!AH1910)</f>
        <v/>
      </c>
      <c r="X1910" s="109" t="str">
        <f>IF(编辑!AI1910="","",编辑!AI1910)</f>
        <v/>
      </c>
      <c r="Y1910" s="109" t="str">
        <f>IF(编辑!AJ1910="","",编辑!AJ1910)</f>
        <v/>
      </c>
      <c r="Z1910" s="109" t="str">
        <f>IF(编辑!AK1910="","",编辑!AK1910)</f>
        <v/>
      </c>
      <c r="AA1910" s="109" t="str">
        <f>IF(编辑!AM1910="","",编辑!AM1910)</f>
        <v/>
      </c>
      <c r="AB1910" s="109" t="str">
        <f>IF(编辑!AN1910="","",编辑!AN1910)</f>
        <v/>
      </c>
      <c r="AC1910" s="111" t="str">
        <f>IF(编辑!AO1910="","",编辑!AO1910)</f>
        <v/>
      </c>
    </row>
    <row r="1911" spans="1:29">
      <c r="A1911" s="109">
        <f>IF(编辑!A1911="","",编辑!A1911)</f>
        <v>131233</v>
      </c>
      <c r="B1911" s="109" t="str">
        <f>IF(编辑!B1911="","",编辑!B1911)</f>
        <v>攻城</v>
      </c>
      <c r="C1911" s="109">
        <f>IF(编辑!I1911="","",编辑!I1911)</f>
        <v>3250</v>
      </c>
      <c r="D1911" s="109">
        <f>IF(编辑!J1911="","",编辑!J1911)</f>
        <v>21</v>
      </c>
      <c r="E1911" s="109" t="str">
        <f>IF(编辑!K1911="","",编辑!K1911)</f>
        <v/>
      </c>
      <c r="F1911" s="109">
        <f>IF(编辑!L1911="","",编辑!L1911)</f>
        <v>102065</v>
      </c>
      <c r="G1911" s="109">
        <f>IF(编辑!N1911="","",编辑!N1911)</f>
        <v>1</v>
      </c>
      <c r="H1911" s="109">
        <f>IF(编辑!O1911="","",编辑!O1911)</f>
        <v>1</v>
      </c>
      <c r="I1911" s="109">
        <f>IF(编辑!P1911="","",编辑!P1911)</f>
        <v>2000</v>
      </c>
      <c r="J1911" s="109" t="str">
        <f>IF(编辑!Q1911="","",编辑!Q1911)</f>
        <v/>
      </c>
      <c r="K1911" s="109" t="str">
        <f>IF(编辑!S1911="","",编辑!S1911)</f>
        <v/>
      </c>
      <c r="L1911" s="109" t="str">
        <f>IF(编辑!T1911="","",编辑!T1911)</f>
        <v/>
      </c>
      <c r="M1911" s="109" t="str">
        <f>IF(编辑!U1911="","",编辑!U1911)</f>
        <v/>
      </c>
      <c r="N1911" s="109" t="str">
        <f>IF(编辑!V1911="","",编辑!V1911)</f>
        <v/>
      </c>
      <c r="O1911" s="109" t="str">
        <f>IF(编辑!X1911="","",编辑!X1911)</f>
        <v/>
      </c>
      <c r="P1911" s="109" t="str">
        <f>IF(编辑!Y1911="","",编辑!Y1911)</f>
        <v/>
      </c>
      <c r="Q1911" s="109" t="str">
        <f>IF(编辑!Z1911="","",编辑!Z1911)</f>
        <v/>
      </c>
      <c r="R1911" s="109" t="str">
        <f>IF(编辑!AA1911="","",编辑!AA1911)</f>
        <v/>
      </c>
      <c r="S1911" s="109" t="str">
        <f>IF(编辑!AC1911="","",编辑!AC1911)</f>
        <v/>
      </c>
      <c r="T1911" s="109" t="str">
        <f>IF(编辑!AD1911="","",编辑!AD1911)</f>
        <v/>
      </c>
      <c r="U1911" s="109" t="str">
        <f>IF(编辑!AE1911="","",编辑!AE1911)</f>
        <v/>
      </c>
      <c r="V1911" s="109" t="str">
        <f>IF(编辑!AF1911="","",编辑!AF1911)</f>
        <v/>
      </c>
      <c r="W1911" s="109" t="str">
        <f>IF(编辑!AH1911="","",编辑!AH1911)</f>
        <v/>
      </c>
      <c r="X1911" s="109" t="str">
        <f>IF(编辑!AI1911="","",编辑!AI1911)</f>
        <v/>
      </c>
      <c r="Y1911" s="109" t="str">
        <f>IF(编辑!AJ1911="","",编辑!AJ1911)</f>
        <v/>
      </c>
      <c r="Z1911" s="109" t="str">
        <f>IF(编辑!AK1911="","",编辑!AK1911)</f>
        <v/>
      </c>
      <c r="AA1911" s="109" t="str">
        <f>IF(编辑!AM1911="","",编辑!AM1911)</f>
        <v/>
      </c>
      <c r="AB1911" s="109" t="str">
        <f>IF(编辑!AN1911="","",编辑!AN1911)</f>
        <v/>
      </c>
      <c r="AC1911" s="111" t="str">
        <f>IF(编辑!AO1911="","",编辑!AO1911)</f>
        <v/>
      </c>
    </row>
    <row r="1912" spans="1:29">
      <c r="A1912" s="109">
        <f>IF(编辑!A1912="","",编辑!A1912)</f>
        <v>131234</v>
      </c>
      <c r="B1912" s="109" t="str">
        <f>IF(编辑!B1912="","",编辑!B1912)</f>
        <v>攻城</v>
      </c>
      <c r="C1912" s="109">
        <f>IF(编辑!I1912="","",编辑!I1912)</f>
        <v>650</v>
      </c>
      <c r="D1912" s="109">
        <f>IF(编辑!J1912="","",编辑!J1912)</f>
        <v>21</v>
      </c>
      <c r="E1912" s="109" t="str">
        <f>IF(编辑!K1912="","",编辑!K1912)</f>
        <v/>
      </c>
      <c r="F1912" s="109">
        <f>IF(编辑!L1912="","",编辑!L1912)</f>
        <v>102065</v>
      </c>
      <c r="G1912" s="109">
        <f>IF(编辑!N1912="","",编辑!N1912)</f>
        <v>1</v>
      </c>
      <c r="H1912" s="109">
        <f>IF(编辑!O1912="","",编辑!O1912)</f>
        <v>1</v>
      </c>
      <c r="I1912" s="109">
        <f>IF(编辑!P1912="","",编辑!P1912)</f>
        <v>2000</v>
      </c>
      <c r="J1912" s="109" t="str">
        <f>IF(编辑!Q1912="","",编辑!Q1912)</f>
        <v/>
      </c>
      <c r="K1912" s="109" t="str">
        <f>IF(编辑!S1912="","",编辑!S1912)</f>
        <v/>
      </c>
      <c r="L1912" s="109" t="str">
        <f>IF(编辑!T1912="","",编辑!T1912)</f>
        <v/>
      </c>
      <c r="M1912" s="109" t="str">
        <f>IF(编辑!U1912="","",编辑!U1912)</f>
        <v/>
      </c>
      <c r="N1912" s="109" t="str">
        <f>IF(编辑!V1912="","",编辑!V1912)</f>
        <v/>
      </c>
      <c r="O1912" s="109" t="str">
        <f>IF(编辑!X1912="","",编辑!X1912)</f>
        <v/>
      </c>
      <c r="P1912" s="109" t="str">
        <f>IF(编辑!Y1912="","",编辑!Y1912)</f>
        <v/>
      </c>
      <c r="Q1912" s="109" t="str">
        <f>IF(编辑!Z1912="","",编辑!Z1912)</f>
        <v/>
      </c>
      <c r="R1912" s="109" t="str">
        <f>IF(编辑!AA1912="","",编辑!AA1912)</f>
        <v/>
      </c>
      <c r="S1912" s="109" t="str">
        <f>IF(编辑!AC1912="","",编辑!AC1912)</f>
        <v/>
      </c>
      <c r="T1912" s="109" t="str">
        <f>IF(编辑!AD1912="","",编辑!AD1912)</f>
        <v/>
      </c>
      <c r="U1912" s="109" t="str">
        <f>IF(编辑!AE1912="","",编辑!AE1912)</f>
        <v/>
      </c>
      <c r="V1912" s="109" t="str">
        <f>IF(编辑!AF1912="","",编辑!AF1912)</f>
        <v/>
      </c>
      <c r="W1912" s="109" t="str">
        <f>IF(编辑!AH1912="","",编辑!AH1912)</f>
        <v/>
      </c>
      <c r="X1912" s="109" t="str">
        <f>IF(编辑!AI1912="","",编辑!AI1912)</f>
        <v/>
      </c>
      <c r="Y1912" s="109" t="str">
        <f>IF(编辑!AJ1912="","",编辑!AJ1912)</f>
        <v/>
      </c>
      <c r="Z1912" s="109" t="str">
        <f>IF(编辑!AK1912="","",编辑!AK1912)</f>
        <v/>
      </c>
      <c r="AA1912" s="109" t="str">
        <f>IF(编辑!AM1912="","",编辑!AM1912)</f>
        <v/>
      </c>
      <c r="AB1912" s="109" t="str">
        <f>IF(编辑!AN1912="","",编辑!AN1912)</f>
        <v/>
      </c>
      <c r="AC1912" s="111" t="str">
        <f>IF(编辑!AO1912="","",编辑!AO1912)</f>
        <v/>
      </c>
    </row>
    <row r="1913" spans="1:29">
      <c r="A1913" s="109">
        <f>IF(编辑!A1913="","",编辑!A1913)</f>
        <v>131235</v>
      </c>
      <c r="B1913" s="109" t="str">
        <f>IF(编辑!B1913="","",编辑!B1913)</f>
        <v>攻城</v>
      </c>
      <c r="C1913" s="109">
        <f>IF(编辑!I1913="","",编辑!I1913)</f>
        <v>3250</v>
      </c>
      <c r="D1913" s="109">
        <f>IF(编辑!J1913="","",编辑!J1913)</f>
        <v>21</v>
      </c>
      <c r="E1913" s="109" t="str">
        <f>IF(编辑!K1913="","",编辑!K1913)</f>
        <v/>
      </c>
      <c r="F1913" s="109">
        <f>IF(编辑!L1913="","",编辑!L1913)</f>
        <v>102065</v>
      </c>
      <c r="G1913" s="109">
        <f>IF(编辑!N1913="","",编辑!N1913)</f>
        <v>1</v>
      </c>
      <c r="H1913" s="109">
        <f>IF(编辑!O1913="","",编辑!O1913)</f>
        <v>1</v>
      </c>
      <c r="I1913" s="109">
        <f>IF(编辑!P1913="","",编辑!P1913)</f>
        <v>2000</v>
      </c>
      <c r="J1913" s="109" t="str">
        <f>IF(编辑!Q1913="","",编辑!Q1913)</f>
        <v/>
      </c>
      <c r="K1913" s="109" t="str">
        <f>IF(编辑!S1913="","",编辑!S1913)</f>
        <v/>
      </c>
      <c r="L1913" s="109" t="str">
        <f>IF(编辑!T1913="","",编辑!T1913)</f>
        <v/>
      </c>
      <c r="M1913" s="109" t="str">
        <f>IF(编辑!U1913="","",编辑!U1913)</f>
        <v/>
      </c>
      <c r="N1913" s="109" t="str">
        <f>IF(编辑!V1913="","",编辑!V1913)</f>
        <v/>
      </c>
      <c r="O1913" s="109" t="str">
        <f>IF(编辑!X1913="","",编辑!X1913)</f>
        <v/>
      </c>
      <c r="P1913" s="109" t="str">
        <f>IF(编辑!Y1913="","",编辑!Y1913)</f>
        <v/>
      </c>
      <c r="Q1913" s="109" t="str">
        <f>IF(编辑!Z1913="","",编辑!Z1913)</f>
        <v/>
      </c>
      <c r="R1913" s="109" t="str">
        <f>IF(编辑!AA1913="","",编辑!AA1913)</f>
        <v/>
      </c>
      <c r="S1913" s="109" t="str">
        <f>IF(编辑!AC1913="","",编辑!AC1913)</f>
        <v/>
      </c>
      <c r="T1913" s="109" t="str">
        <f>IF(编辑!AD1913="","",编辑!AD1913)</f>
        <v/>
      </c>
      <c r="U1913" s="109" t="str">
        <f>IF(编辑!AE1913="","",编辑!AE1913)</f>
        <v/>
      </c>
      <c r="V1913" s="109" t="str">
        <f>IF(编辑!AF1913="","",编辑!AF1913)</f>
        <v/>
      </c>
      <c r="W1913" s="109" t="str">
        <f>IF(编辑!AH1913="","",编辑!AH1913)</f>
        <v/>
      </c>
      <c r="X1913" s="109" t="str">
        <f>IF(编辑!AI1913="","",编辑!AI1913)</f>
        <v/>
      </c>
      <c r="Y1913" s="109" t="str">
        <f>IF(编辑!AJ1913="","",编辑!AJ1913)</f>
        <v/>
      </c>
      <c r="Z1913" s="109" t="str">
        <f>IF(编辑!AK1913="","",编辑!AK1913)</f>
        <v/>
      </c>
      <c r="AA1913" s="109" t="str">
        <f>IF(编辑!AM1913="","",编辑!AM1913)</f>
        <v/>
      </c>
      <c r="AB1913" s="109" t="str">
        <f>IF(编辑!AN1913="","",编辑!AN1913)</f>
        <v/>
      </c>
      <c r="AC1913" s="111" t="str">
        <f>IF(编辑!AO1913="","",编辑!AO1913)</f>
        <v/>
      </c>
    </row>
    <row r="1914" spans="1:29">
      <c r="A1914" s="109">
        <f>IF(编辑!A1914="","",编辑!A1914)</f>
        <v>131236</v>
      </c>
      <c r="B1914" s="109" t="str">
        <f>IF(编辑!B1914="","",编辑!B1914)</f>
        <v>攻城</v>
      </c>
      <c r="C1914" s="109">
        <f>IF(编辑!I1914="","",编辑!I1914)</f>
        <v>3250</v>
      </c>
      <c r="D1914" s="109">
        <f>IF(编辑!J1914="","",编辑!J1914)</f>
        <v>21</v>
      </c>
      <c r="E1914" s="109" t="str">
        <f>IF(编辑!K1914="","",编辑!K1914)</f>
        <v/>
      </c>
      <c r="F1914" s="109">
        <f>IF(编辑!L1914="","",编辑!L1914)</f>
        <v>102065</v>
      </c>
      <c r="G1914" s="109">
        <f>IF(编辑!N1914="","",编辑!N1914)</f>
        <v>1</v>
      </c>
      <c r="H1914" s="109">
        <f>IF(编辑!O1914="","",编辑!O1914)</f>
        <v>1</v>
      </c>
      <c r="I1914" s="109">
        <f>IF(编辑!P1914="","",编辑!P1914)</f>
        <v>2000</v>
      </c>
      <c r="J1914" s="109" t="str">
        <f>IF(编辑!Q1914="","",编辑!Q1914)</f>
        <v/>
      </c>
      <c r="K1914" s="109" t="str">
        <f>IF(编辑!S1914="","",编辑!S1914)</f>
        <v/>
      </c>
      <c r="L1914" s="109" t="str">
        <f>IF(编辑!T1914="","",编辑!T1914)</f>
        <v/>
      </c>
      <c r="M1914" s="109" t="str">
        <f>IF(编辑!U1914="","",编辑!U1914)</f>
        <v/>
      </c>
      <c r="N1914" s="109" t="str">
        <f>IF(编辑!V1914="","",编辑!V1914)</f>
        <v/>
      </c>
      <c r="O1914" s="109" t="str">
        <f>IF(编辑!X1914="","",编辑!X1914)</f>
        <v/>
      </c>
      <c r="P1914" s="109" t="str">
        <f>IF(编辑!Y1914="","",编辑!Y1914)</f>
        <v/>
      </c>
      <c r="Q1914" s="109" t="str">
        <f>IF(编辑!Z1914="","",编辑!Z1914)</f>
        <v/>
      </c>
      <c r="R1914" s="109" t="str">
        <f>IF(编辑!AA1914="","",编辑!AA1914)</f>
        <v/>
      </c>
      <c r="S1914" s="109" t="str">
        <f>IF(编辑!AC1914="","",编辑!AC1914)</f>
        <v/>
      </c>
      <c r="T1914" s="109" t="str">
        <f>IF(编辑!AD1914="","",编辑!AD1914)</f>
        <v/>
      </c>
      <c r="U1914" s="109" t="str">
        <f>IF(编辑!AE1914="","",编辑!AE1914)</f>
        <v/>
      </c>
      <c r="V1914" s="109" t="str">
        <f>IF(编辑!AF1914="","",编辑!AF1914)</f>
        <v/>
      </c>
      <c r="W1914" s="109" t="str">
        <f>IF(编辑!AH1914="","",编辑!AH1914)</f>
        <v/>
      </c>
      <c r="X1914" s="109" t="str">
        <f>IF(编辑!AI1914="","",编辑!AI1914)</f>
        <v/>
      </c>
      <c r="Y1914" s="109" t="str">
        <f>IF(编辑!AJ1914="","",编辑!AJ1914)</f>
        <v/>
      </c>
      <c r="Z1914" s="109" t="str">
        <f>IF(编辑!AK1914="","",编辑!AK1914)</f>
        <v/>
      </c>
      <c r="AA1914" s="109" t="str">
        <f>IF(编辑!AM1914="","",编辑!AM1914)</f>
        <v/>
      </c>
      <c r="AB1914" s="109" t="str">
        <f>IF(编辑!AN1914="","",编辑!AN1914)</f>
        <v/>
      </c>
      <c r="AC1914" s="111" t="str">
        <f>IF(编辑!AO1914="","",编辑!AO1914)</f>
        <v/>
      </c>
    </row>
    <row r="1915" spans="1:29">
      <c r="A1915" s="109">
        <f>IF(编辑!A1915="","",编辑!A1915)</f>
        <v>131237</v>
      </c>
      <c r="B1915" s="109" t="str">
        <f>IF(编辑!B1915="","",编辑!B1915)</f>
        <v>攻城</v>
      </c>
      <c r="C1915" s="109">
        <f>IF(编辑!I1915="","",编辑!I1915)</f>
        <v>4300</v>
      </c>
      <c r="D1915" s="109">
        <f>IF(编辑!J1915="","",编辑!J1915)</f>
        <v>27</v>
      </c>
      <c r="E1915" s="109" t="str">
        <f>IF(编辑!K1915="","",编辑!K1915)</f>
        <v/>
      </c>
      <c r="F1915" s="109">
        <f>IF(编辑!L1915="","",编辑!L1915)</f>
        <v>102065</v>
      </c>
      <c r="G1915" s="109">
        <f>IF(编辑!N1915="","",编辑!N1915)</f>
        <v>1</v>
      </c>
      <c r="H1915" s="109">
        <f>IF(编辑!O1915="","",编辑!O1915)</f>
        <v>1</v>
      </c>
      <c r="I1915" s="109">
        <f>IF(编辑!P1915="","",编辑!P1915)</f>
        <v>2000</v>
      </c>
      <c r="J1915" s="109" t="str">
        <f>IF(编辑!Q1915="","",编辑!Q1915)</f>
        <v/>
      </c>
      <c r="K1915" s="109" t="str">
        <f>IF(编辑!S1915="","",编辑!S1915)</f>
        <v/>
      </c>
      <c r="L1915" s="109" t="str">
        <f>IF(编辑!T1915="","",编辑!T1915)</f>
        <v/>
      </c>
      <c r="M1915" s="109" t="str">
        <f>IF(编辑!U1915="","",编辑!U1915)</f>
        <v/>
      </c>
      <c r="N1915" s="109" t="str">
        <f>IF(编辑!V1915="","",编辑!V1915)</f>
        <v/>
      </c>
      <c r="O1915" s="109" t="str">
        <f>IF(编辑!X1915="","",编辑!X1915)</f>
        <v/>
      </c>
      <c r="P1915" s="109" t="str">
        <f>IF(编辑!Y1915="","",编辑!Y1915)</f>
        <v/>
      </c>
      <c r="Q1915" s="109" t="str">
        <f>IF(编辑!Z1915="","",编辑!Z1915)</f>
        <v/>
      </c>
      <c r="R1915" s="109" t="str">
        <f>IF(编辑!AA1915="","",编辑!AA1915)</f>
        <v/>
      </c>
      <c r="S1915" s="109" t="str">
        <f>IF(编辑!AC1915="","",编辑!AC1915)</f>
        <v/>
      </c>
      <c r="T1915" s="109" t="str">
        <f>IF(编辑!AD1915="","",编辑!AD1915)</f>
        <v/>
      </c>
      <c r="U1915" s="109" t="str">
        <f>IF(编辑!AE1915="","",编辑!AE1915)</f>
        <v/>
      </c>
      <c r="V1915" s="109" t="str">
        <f>IF(编辑!AF1915="","",编辑!AF1915)</f>
        <v/>
      </c>
      <c r="W1915" s="109" t="str">
        <f>IF(编辑!AH1915="","",编辑!AH1915)</f>
        <v/>
      </c>
      <c r="X1915" s="109" t="str">
        <f>IF(编辑!AI1915="","",编辑!AI1915)</f>
        <v/>
      </c>
      <c r="Y1915" s="109" t="str">
        <f>IF(编辑!AJ1915="","",编辑!AJ1915)</f>
        <v/>
      </c>
      <c r="Z1915" s="109" t="str">
        <f>IF(编辑!AK1915="","",编辑!AK1915)</f>
        <v/>
      </c>
      <c r="AA1915" s="109" t="str">
        <f>IF(编辑!AM1915="","",编辑!AM1915)</f>
        <v/>
      </c>
      <c r="AB1915" s="109" t="str">
        <f>IF(编辑!AN1915="","",编辑!AN1915)</f>
        <v/>
      </c>
      <c r="AC1915" s="111" t="str">
        <f>IF(编辑!AO1915="","",编辑!AO1915)</f>
        <v/>
      </c>
    </row>
    <row r="1916" spans="1:29">
      <c r="A1916" s="109">
        <f>IF(编辑!A1916="","",编辑!A1916)</f>
        <v>131238</v>
      </c>
      <c r="B1916" s="109" t="str">
        <f>IF(编辑!B1916="","",编辑!B1916)</f>
        <v>攻城</v>
      </c>
      <c r="C1916" s="109">
        <f>IF(编辑!I1916="","",编辑!I1916)</f>
        <v>4300</v>
      </c>
      <c r="D1916" s="109">
        <f>IF(编辑!J1916="","",编辑!J1916)</f>
        <v>27</v>
      </c>
      <c r="E1916" s="109" t="str">
        <f>IF(编辑!K1916="","",编辑!K1916)</f>
        <v/>
      </c>
      <c r="F1916" s="109">
        <f>IF(编辑!L1916="","",编辑!L1916)</f>
        <v>102065</v>
      </c>
      <c r="G1916" s="109">
        <f>IF(编辑!N1916="","",编辑!N1916)</f>
        <v>1</v>
      </c>
      <c r="H1916" s="109">
        <f>IF(编辑!O1916="","",编辑!O1916)</f>
        <v>1</v>
      </c>
      <c r="I1916" s="109">
        <f>IF(编辑!P1916="","",编辑!P1916)</f>
        <v>2000</v>
      </c>
      <c r="J1916" s="109" t="str">
        <f>IF(编辑!Q1916="","",编辑!Q1916)</f>
        <v/>
      </c>
      <c r="K1916" s="109" t="str">
        <f>IF(编辑!S1916="","",编辑!S1916)</f>
        <v/>
      </c>
      <c r="L1916" s="109" t="str">
        <f>IF(编辑!T1916="","",编辑!T1916)</f>
        <v/>
      </c>
      <c r="M1916" s="109" t="str">
        <f>IF(编辑!U1916="","",编辑!U1916)</f>
        <v/>
      </c>
      <c r="N1916" s="109" t="str">
        <f>IF(编辑!V1916="","",编辑!V1916)</f>
        <v/>
      </c>
      <c r="O1916" s="109" t="str">
        <f>IF(编辑!X1916="","",编辑!X1916)</f>
        <v/>
      </c>
      <c r="P1916" s="109" t="str">
        <f>IF(编辑!Y1916="","",编辑!Y1916)</f>
        <v/>
      </c>
      <c r="Q1916" s="109" t="str">
        <f>IF(编辑!Z1916="","",编辑!Z1916)</f>
        <v/>
      </c>
      <c r="R1916" s="109" t="str">
        <f>IF(编辑!AA1916="","",编辑!AA1916)</f>
        <v/>
      </c>
      <c r="S1916" s="109" t="str">
        <f>IF(编辑!AC1916="","",编辑!AC1916)</f>
        <v/>
      </c>
      <c r="T1916" s="109" t="str">
        <f>IF(编辑!AD1916="","",编辑!AD1916)</f>
        <v/>
      </c>
      <c r="U1916" s="109" t="str">
        <f>IF(编辑!AE1916="","",编辑!AE1916)</f>
        <v/>
      </c>
      <c r="V1916" s="109" t="str">
        <f>IF(编辑!AF1916="","",编辑!AF1916)</f>
        <v/>
      </c>
      <c r="W1916" s="109" t="str">
        <f>IF(编辑!AH1916="","",编辑!AH1916)</f>
        <v/>
      </c>
      <c r="X1916" s="109" t="str">
        <f>IF(编辑!AI1916="","",编辑!AI1916)</f>
        <v/>
      </c>
      <c r="Y1916" s="109" t="str">
        <f>IF(编辑!AJ1916="","",编辑!AJ1916)</f>
        <v/>
      </c>
      <c r="Z1916" s="109" t="str">
        <f>IF(编辑!AK1916="","",编辑!AK1916)</f>
        <v/>
      </c>
      <c r="AA1916" s="109" t="str">
        <f>IF(编辑!AM1916="","",编辑!AM1916)</f>
        <v/>
      </c>
      <c r="AB1916" s="109" t="str">
        <f>IF(编辑!AN1916="","",编辑!AN1916)</f>
        <v/>
      </c>
      <c r="AC1916" s="111" t="str">
        <f>IF(编辑!AO1916="","",编辑!AO1916)</f>
        <v/>
      </c>
    </row>
    <row r="1917" spans="1:29">
      <c r="A1917" s="109">
        <f>IF(编辑!A1917="","",编辑!A1917)</f>
        <v>131239</v>
      </c>
      <c r="B1917" s="109" t="str">
        <f>IF(编辑!B1917="","",编辑!B1917)</f>
        <v>攻城</v>
      </c>
      <c r="C1917" s="109">
        <f>IF(编辑!I1917="","",编辑!I1917)</f>
        <v>860</v>
      </c>
      <c r="D1917" s="109">
        <f>IF(编辑!J1917="","",编辑!J1917)</f>
        <v>27</v>
      </c>
      <c r="E1917" s="109" t="str">
        <f>IF(编辑!K1917="","",编辑!K1917)</f>
        <v/>
      </c>
      <c r="F1917" s="109">
        <f>IF(编辑!L1917="","",编辑!L1917)</f>
        <v>102065</v>
      </c>
      <c r="G1917" s="109">
        <f>IF(编辑!N1917="","",编辑!N1917)</f>
        <v>1</v>
      </c>
      <c r="H1917" s="109">
        <f>IF(编辑!O1917="","",编辑!O1917)</f>
        <v>1</v>
      </c>
      <c r="I1917" s="109">
        <f>IF(编辑!P1917="","",编辑!P1917)</f>
        <v>2000</v>
      </c>
      <c r="J1917" s="109" t="str">
        <f>IF(编辑!Q1917="","",编辑!Q1917)</f>
        <v/>
      </c>
      <c r="K1917" s="109" t="str">
        <f>IF(编辑!S1917="","",编辑!S1917)</f>
        <v/>
      </c>
      <c r="L1917" s="109" t="str">
        <f>IF(编辑!T1917="","",编辑!T1917)</f>
        <v/>
      </c>
      <c r="M1917" s="109" t="str">
        <f>IF(编辑!U1917="","",编辑!U1917)</f>
        <v/>
      </c>
      <c r="N1917" s="109" t="str">
        <f>IF(编辑!V1917="","",编辑!V1917)</f>
        <v/>
      </c>
      <c r="O1917" s="109" t="str">
        <f>IF(编辑!X1917="","",编辑!X1917)</f>
        <v/>
      </c>
      <c r="P1917" s="109" t="str">
        <f>IF(编辑!Y1917="","",编辑!Y1917)</f>
        <v/>
      </c>
      <c r="Q1917" s="109" t="str">
        <f>IF(编辑!Z1917="","",编辑!Z1917)</f>
        <v/>
      </c>
      <c r="R1917" s="109" t="str">
        <f>IF(编辑!AA1917="","",编辑!AA1917)</f>
        <v/>
      </c>
      <c r="S1917" s="109" t="str">
        <f>IF(编辑!AC1917="","",编辑!AC1917)</f>
        <v/>
      </c>
      <c r="T1917" s="109" t="str">
        <f>IF(编辑!AD1917="","",编辑!AD1917)</f>
        <v/>
      </c>
      <c r="U1917" s="109" t="str">
        <f>IF(编辑!AE1917="","",编辑!AE1917)</f>
        <v/>
      </c>
      <c r="V1917" s="109" t="str">
        <f>IF(编辑!AF1917="","",编辑!AF1917)</f>
        <v/>
      </c>
      <c r="W1917" s="109" t="str">
        <f>IF(编辑!AH1917="","",编辑!AH1917)</f>
        <v/>
      </c>
      <c r="X1917" s="109" t="str">
        <f>IF(编辑!AI1917="","",编辑!AI1917)</f>
        <v/>
      </c>
      <c r="Y1917" s="109" t="str">
        <f>IF(编辑!AJ1917="","",编辑!AJ1917)</f>
        <v/>
      </c>
      <c r="Z1917" s="109" t="str">
        <f>IF(编辑!AK1917="","",编辑!AK1917)</f>
        <v/>
      </c>
      <c r="AA1917" s="109" t="str">
        <f>IF(编辑!AM1917="","",编辑!AM1917)</f>
        <v/>
      </c>
      <c r="AB1917" s="109" t="str">
        <f>IF(编辑!AN1917="","",编辑!AN1917)</f>
        <v/>
      </c>
      <c r="AC1917" s="111" t="str">
        <f>IF(编辑!AO1917="","",编辑!AO1917)</f>
        <v/>
      </c>
    </row>
    <row r="1918" spans="1:29">
      <c r="A1918" s="109">
        <f>IF(编辑!A1918="","",编辑!A1918)</f>
        <v>131240</v>
      </c>
      <c r="B1918" s="109" t="str">
        <f>IF(编辑!B1918="","",编辑!B1918)</f>
        <v>攻城</v>
      </c>
      <c r="C1918" s="109">
        <f>IF(编辑!I1918="","",编辑!I1918)</f>
        <v>4300</v>
      </c>
      <c r="D1918" s="109">
        <f>IF(编辑!J1918="","",编辑!J1918)</f>
        <v>27</v>
      </c>
      <c r="E1918" s="109" t="str">
        <f>IF(编辑!K1918="","",编辑!K1918)</f>
        <v/>
      </c>
      <c r="F1918" s="109">
        <f>IF(编辑!L1918="","",编辑!L1918)</f>
        <v>102065</v>
      </c>
      <c r="G1918" s="109">
        <f>IF(编辑!N1918="","",编辑!N1918)</f>
        <v>1</v>
      </c>
      <c r="H1918" s="109">
        <f>IF(编辑!O1918="","",编辑!O1918)</f>
        <v>1</v>
      </c>
      <c r="I1918" s="109">
        <f>IF(编辑!P1918="","",编辑!P1918)</f>
        <v>2000</v>
      </c>
      <c r="J1918" s="109" t="str">
        <f>IF(编辑!Q1918="","",编辑!Q1918)</f>
        <v/>
      </c>
      <c r="K1918" s="109" t="str">
        <f>IF(编辑!S1918="","",编辑!S1918)</f>
        <v/>
      </c>
      <c r="L1918" s="109" t="str">
        <f>IF(编辑!T1918="","",编辑!T1918)</f>
        <v/>
      </c>
      <c r="M1918" s="109" t="str">
        <f>IF(编辑!U1918="","",编辑!U1918)</f>
        <v/>
      </c>
      <c r="N1918" s="109" t="str">
        <f>IF(编辑!V1918="","",编辑!V1918)</f>
        <v/>
      </c>
      <c r="O1918" s="109" t="str">
        <f>IF(编辑!X1918="","",编辑!X1918)</f>
        <v/>
      </c>
      <c r="P1918" s="109" t="str">
        <f>IF(编辑!Y1918="","",编辑!Y1918)</f>
        <v/>
      </c>
      <c r="Q1918" s="109" t="str">
        <f>IF(编辑!Z1918="","",编辑!Z1918)</f>
        <v/>
      </c>
      <c r="R1918" s="109" t="str">
        <f>IF(编辑!AA1918="","",编辑!AA1918)</f>
        <v/>
      </c>
      <c r="S1918" s="109" t="str">
        <f>IF(编辑!AC1918="","",编辑!AC1918)</f>
        <v/>
      </c>
      <c r="T1918" s="109" t="str">
        <f>IF(编辑!AD1918="","",编辑!AD1918)</f>
        <v/>
      </c>
      <c r="U1918" s="109" t="str">
        <f>IF(编辑!AE1918="","",编辑!AE1918)</f>
        <v/>
      </c>
      <c r="V1918" s="109" t="str">
        <f>IF(编辑!AF1918="","",编辑!AF1918)</f>
        <v/>
      </c>
      <c r="W1918" s="109" t="str">
        <f>IF(编辑!AH1918="","",编辑!AH1918)</f>
        <v/>
      </c>
      <c r="X1918" s="109" t="str">
        <f>IF(编辑!AI1918="","",编辑!AI1918)</f>
        <v/>
      </c>
      <c r="Y1918" s="109" t="str">
        <f>IF(编辑!AJ1918="","",编辑!AJ1918)</f>
        <v/>
      </c>
      <c r="Z1918" s="109" t="str">
        <f>IF(编辑!AK1918="","",编辑!AK1918)</f>
        <v/>
      </c>
      <c r="AA1918" s="109" t="str">
        <f>IF(编辑!AM1918="","",编辑!AM1918)</f>
        <v/>
      </c>
      <c r="AB1918" s="109" t="str">
        <f>IF(编辑!AN1918="","",编辑!AN1918)</f>
        <v/>
      </c>
      <c r="AC1918" s="111" t="str">
        <f>IF(编辑!AO1918="","",编辑!AO1918)</f>
        <v/>
      </c>
    </row>
    <row r="1919" spans="1:29">
      <c r="A1919" s="109">
        <f>IF(编辑!A1919="","",编辑!A1919)</f>
        <v>131241</v>
      </c>
      <c r="B1919" s="109" t="str">
        <f>IF(编辑!B1919="","",编辑!B1919)</f>
        <v>攻城</v>
      </c>
      <c r="C1919" s="109">
        <f>IF(编辑!I1919="","",编辑!I1919)</f>
        <v>4300</v>
      </c>
      <c r="D1919" s="109">
        <f>IF(编辑!J1919="","",编辑!J1919)</f>
        <v>27</v>
      </c>
      <c r="E1919" s="109" t="str">
        <f>IF(编辑!K1919="","",编辑!K1919)</f>
        <v/>
      </c>
      <c r="F1919" s="109">
        <f>IF(编辑!L1919="","",编辑!L1919)</f>
        <v>102065</v>
      </c>
      <c r="G1919" s="109">
        <f>IF(编辑!N1919="","",编辑!N1919)</f>
        <v>1</v>
      </c>
      <c r="H1919" s="109">
        <f>IF(编辑!O1919="","",编辑!O1919)</f>
        <v>1</v>
      </c>
      <c r="I1919" s="109">
        <f>IF(编辑!P1919="","",编辑!P1919)</f>
        <v>2000</v>
      </c>
      <c r="J1919" s="109" t="str">
        <f>IF(编辑!Q1919="","",编辑!Q1919)</f>
        <v/>
      </c>
      <c r="K1919" s="109" t="str">
        <f>IF(编辑!S1919="","",编辑!S1919)</f>
        <v/>
      </c>
      <c r="L1919" s="109" t="str">
        <f>IF(编辑!T1919="","",编辑!T1919)</f>
        <v/>
      </c>
      <c r="M1919" s="109" t="str">
        <f>IF(编辑!U1919="","",编辑!U1919)</f>
        <v/>
      </c>
      <c r="N1919" s="109" t="str">
        <f>IF(编辑!V1919="","",编辑!V1919)</f>
        <v/>
      </c>
      <c r="O1919" s="109" t="str">
        <f>IF(编辑!X1919="","",编辑!X1919)</f>
        <v/>
      </c>
      <c r="P1919" s="109" t="str">
        <f>IF(编辑!Y1919="","",编辑!Y1919)</f>
        <v/>
      </c>
      <c r="Q1919" s="109" t="str">
        <f>IF(编辑!Z1919="","",编辑!Z1919)</f>
        <v/>
      </c>
      <c r="R1919" s="109" t="str">
        <f>IF(编辑!AA1919="","",编辑!AA1919)</f>
        <v/>
      </c>
      <c r="S1919" s="109" t="str">
        <f>IF(编辑!AC1919="","",编辑!AC1919)</f>
        <v/>
      </c>
      <c r="T1919" s="109" t="str">
        <f>IF(编辑!AD1919="","",编辑!AD1919)</f>
        <v/>
      </c>
      <c r="U1919" s="109" t="str">
        <f>IF(编辑!AE1919="","",编辑!AE1919)</f>
        <v/>
      </c>
      <c r="V1919" s="109" t="str">
        <f>IF(编辑!AF1919="","",编辑!AF1919)</f>
        <v/>
      </c>
      <c r="W1919" s="109" t="str">
        <f>IF(编辑!AH1919="","",编辑!AH1919)</f>
        <v/>
      </c>
      <c r="X1919" s="109" t="str">
        <f>IF(编辑!AI1919="","",编辑!AI1919)</f>
        <v/>
      </c>
      <c r="Y1919" s="109" t="str">
        <f>IF(编辑!AJ1919="","",编辑!AJ1919)</f>
        <v/>
      </c>
      <c r="Z1919" s="109" t="str">
        <f>IF(编辑!AK1919="","",编辑!AK1919)</f>
        <v/>
      </c>
      <c r="AA1919" s="109" t="str">
        <f>IF(编辑!AM1919="","",编辑!AM1919)</f>
        <v/>
      </c>
      <c r="AB1919" s="109" t="str">
        <f>IF(编辑!AN1919="","",编辑!AN1919)</f>
        <v/>
      </c>
      <c r="AC1919" s="111" t="str">
        <f>IF(编辑!AO1919="","",编辑!AO1919)</f>
        <v/>
      </c>
    </row>
    <row r="1920" spans="1:29">
      <c r="A1920" s="109">
        <f>IF(编辑!A1920="","",编辑!A1920)</f>
        <v>131242</v>
      </c>
      <c r="B1920" s="109" t="str">
        <f>IF(编辑!B1920="","",编辑!B1920)</f>
        <v>攻城</v>
      </c>
      <c r="C1920" s="109">
        <f>IF(编辑!I1920="","",编辑!I1920)</f>
        <v>5600</v>
      </c>
      <c r="D1920" s="109">
        <f>IF(编辑!J1920="","",编辑!J1920)</f>
        <v>27</v>
      </c>
      <c r="E1920" s="109" t="str">
        <f>IF(编辑!K1920="","",编辑!K1920)</f>
        <v/>
      </c>
      <c r="F1920" s="109">
        <f>IF(编辑!L1920="","",编辑!L1920)</f>
        <v>102065</v>
      </c>
      <c r="G1920" s="109">
        <f>IF(编辑!N1920="","",编辑!N1920)</f>
        <v>1</v>
      </c>
      <c r="H1920" s="109">
        <f>IF(编辑!O1920="","",编辑!O1920)</f>
        <v>1</v>
      </c>
      <c r="I1920" s="109">
        <f>IF(编辑!P1920="","",编辑!P1920)</f>
        <v>2000</v>
      </c>
      <c r="J1920" s="109" t="str">
        <f>IF(编辑!Q1920="","",编辑!Q1920)</f>
        <v/>
      </c>
      <c r="K1920" s="109" t="str">
        <f>IF(编辑!S1920="","",编辑!S1920)</f>
        <v/>
      </c>
      <c r="L1920" s="109" t="str">
        <f>IF(编辑!T1920="","",编辑!T1920)</f>
        <v/>
      </c>
      <c r="M1920" s="109" t="str">
        <f>IF(编辑!U1920="","",编辑!U1920)</f>
        <v/>
      </c>
      <c r="N1920" s="109" t="str">
        <f>IF(编辑!V1920="","",编辑!V1920)</f>
        <v/>
      </c>
      <c r="O1920" s="109" t="str">
        <f>IF(编辑!X1920="","",编辑!X1920)</f>
        <v/>
      </c>
      <c r="P1920" s="109" t="str">
        <f>IF(编辑!Y1920="","",编辑!Y1920)</f>
        <v/>
      </c>
      <c r="Q1920" s="109" t="str">
        <f>IF(编辑!Z1920="","",编辑!Z1920)</f>
        <v/>
      </c>
      <c r="R1920" s="109" t="str">
        <f>IF(编辑!AA1920="","",编辑!AA1920)</f>
        <v/>
      </c>
      <c r="S1920" s="109" t="str">
        <f>IF(编辑!AC1920="","",编辑!AC1920)</f>
        <v/>
      </c>
      <c r="T1920" s="109" t="str">
        <f>IF(编辑!AD1920="","",编辑!AD1920)</f>
        <v/>
      </c>
      <c r="U1920" s="109" t="str">
        <f>IF(编辑!AE1920="","",编辑!AE1920)</f>
        <v/>
      </c>
      <c r="V1920" s="109" t="str">
        <f>IF(编辑!AF1920="","",编辑!AF1920)</f>
        <v/>
      </c>
      <c r="W1920" s="109" t="str">
        <f>IF(编辑!AH1920="","",编辑!AH1920)</f>
        <v/>
      </c>
      <c r="X1920" s="109" t="str">
        <f>IF(编辑!AI1920="","",编辑!AI1920)</f>
        <v/>
      </c>
      <c r="Y1920" s="109" t="str">
        <f>IF(编辑!AJ1920="","",编辑!AJ1920)</f>
        <v/>
      </c>
      <c r="Z1920" s="109" t="str">
        <f>IF(编辑!AK1920="","",编辑!AK1920)</f>
        <v/>
      </c>
      <c r="AA1920" s="109" t="str">
        <f>IF(编辑!AM1920="","",编辑!AM1920)</f>
        <v/>
      </c>
      <c r="AB1920" s="109" t="str">
        <f>IF(编辑!AN1920="","",编辑!AN1920)</f>
        <v/>
      </c>
      <c r="AC1920" s="111" t="str">
        <f>IF(编辑!AO1920="","",编辑!AO1920)</f>
        <v/>
      </c>
    </row>
    <row r="1921" spans="1:29">
      <c r="A1921" s="109">
        <f>IF(编辑!A1921="","",编辑!A1921)</f>
        <v>131243</v>
      </c>
      <c r="B1921" s="109" t="str">
        <f>IF(编辑!B1921="","",编辑!B1921)</f>
        <v>攻城</v>
      </c>
      <c r="C1921" s="109">
        <f>IF(编辑!I1921="","",编辑!I1921)</f>
        <v>5600</v>
      </c>
      <c r="D1921" s="109">
        <f>IF(编辑!J1921="","",编辑!J1921)</f>
        <v>27</v>
      </c>
      <c r="E1921" s="109" t="str">
        <f>IF(编辑!K1921="","",编辑!K1921)</f>
        <v/>
      </c>
      <c r="F1921" s="109">
        <f>IF(编辑!L1921="","",编辑!L1921)</f>
        <v>102065</v>
      </c>
      <c r="G1921" s="109">
        <f>IF(编辑!N1921="","",编辑!N1921)</f>
        <v>1</v>
      </c>
      <c r="H1921" s="109">
        <f>IF(编辑!O1921="","",编辑!O1921)</f>
        <v>1</v>
      </c>
      <c r="I1921" s="109">
        <f>IF(编辑!P1921="","",编辑!P1921)</f>
        <v>2000</v>
      </c>
      <c r="J1921" s="109" t="str">
        <f>IF(编辑!Q1921="","",编辑!Q1921)</f>
        <v/>
      </c>
      <c r="K1921" s="109" t="str">
        <f>IF(编辑!S1921="","",编辑!S1921)</f>
        <v/>
      </c>
      <c r="L1921" s="109" t="str">
        <f>IF(编辑!T1921="","",编辑!T1921)</f>
        <v/>
      </c>
      <c r="M1921" s="109" t="str">
        <f>IF(编辑!U1921="","",编辑!U1921)</f>
        <v/>
      </c>
      <c r="N1921" s="109" t="str">
        <f>IF(编辑!V1921="","",编辑!V1921)</f>
        <v/>
      </c>
      <c r="O1921" s="109" t="str">
        <f>IF(编辑!X1921="","",编辑!X1921)</f>
        <v/>
      </c>
      <c r="P1921" s="109" t="str">
        <f>IF(编辑!Y1921="","",编辑!Y1921)</f>
        <v/>
      </c>
      <c r="Q1921" s="109" t="str">
        <f>IF(编辑!Z1921="","",编辑!Z1921)</f>
        <v/>
      </c>
      <c r="R1921" s="109" t="str">
        <f>IF(编辑!AA1921="","",编辑!AA1921)</f>
        <v/>
      </c>
      <c r="S1921" s="109" t="str">
        <f>IF(编辑!AC1921="","",编辑!AC1921)</f>
        <v/>
      </c>
      <c r="T1921" s="109" t="str">
        <f>IF(编辑!AD1921="","",编辑!AD1921)</f>
        <v/>
      </c>
      <c r="U1921" s="109" t="str">
        <f>IF(编辑!AE1921="","",编辑!AE1921)</f>
        <v/>
      </c>
      <c r="V1921" s="109" t="str">
        <f>IF(编辑!AF1921="","",编辑!AF1921)</f>
        <v/>
      </c>
      <c r="W1921" s="109" t="str">
        <f>IF(编辑!AH1921="","",编辑!AH1921)</f>
        <v/>
      </c>
      <c r="X1921" s="109" t="str">
        <f>IF(编辑!AI1921="","",编辑!AI1921)</f>
        <v/>
      </c>
      <c r="Y1921" s="109" t="str">
        <f>IF(编辑!AJ1921="","",编辑!AJ1921)</f>
        <v/>
      </c>
      <c r="Z1921" s="109" t="str">
        <f>IF(编辑!AK1921="","",编辑!AK1921)</f>
        <v/>
      </c>
      <c r="AA1921" s="109" t="str">
        <f>IF(编辑!AM1921="","",编辑!AM1921)</f>
        <v/>
      </c>
      <c r="AB1921" s="109" t="str">
        <f>IF(编辑!AN1921="","",编辑!AN1921)</f>
        <v/>
      </c>
      <c r="AC1921" s="111" t="str">
        <f>IF(编辑!AO1921="","",编辑!AO1921)</f>
        <v/>
      </c>
    </row>
    <row r="1922" spans="1:29">
      <c r="A1922" s="109">
        <f>IF(编辑!A1922="","",编辑!A1922)</f>
        <v>131244</v>
      </c>
      <c r="B1922" s="109" t="str">
        <f>IF(编辑!B1922="","",编辑!B1922)</f>
        <v>攻城</v>
      </c>
      <c r="C1922" s="109">
        <f>IF(编辑!I1922="","",编辑!I1922)</f>
        <v>1120</v>
      </c>
      <c r="D1922" s="109">
        <f>IF(编辑!J1922="","",编辑!J1922)</f>
        <v>27</v>
      </c>
      <c r="E1922" s="109" t="str">
        <f>IF(编辑!K1922="","",编辑!K1922)</f>
        <v/>
      </c>
      <c r="F1922" s="109">
        <f>IF(编辑!L1922="","",编辑!L1922)</f>
        <v>102065</v>
      </c>
      <c r="G1922" s="109">
        <f>IF(编辑!N1922="","",编辑!N1922)</f>
        <v>1</v>
      </c>
      <c r="H1922" s="109">
        <f>IF(编辑!O1922="","",编辑!O1922)</f>
        <v>1</v>
      </c>
      <c r="I1922" s="109">
        <f>IF(编辑!P1922="","",编辑!P1922)</f>
        <v>2000</v>
      </c>
      <c r="J1922" s="109" t="str">
        <f>IF(编辑!Q1922="","",编辑!Q1922)</f>
        <v/>
      </c>
      <c r="K1922" s="109" t="str">
        <f>IF(编辑!S1922="","",编辑!S1922)</f>
        <v/>
      </c>
      <c r="L1922" s="109" t="str">
        <f>IF(编辑!T1922="","",编辑!T1922)</f>
        <v/>
      </c>
      <c r="M1922" s="109" t="str">
        <f>IF(编辑!U1922="","",编辑!U1922)</f>
        <v/>
      </c>
      <c r="N1922" s="109" t="str">
        <f>IF(编辑!V1922="","",编辑!V1922)</f>
        <v/>
      </c>
      <c r="O1922" s="109" t="str">
        <f>IF(编辑!X1922="","",编辑!X1922)</f>
        <v/>
      </c>
      <c r="P1922" s="109" t="str">
        <f>IF(编辑!Y1922="","",编辑!Y1922)</f>
        <v/>
      </c>
      <c r="Q1922" s="109" t="str">
        <f>IF(编辑!Z1922="","",编辑!Z1922)</f>
        <v/>
      </c>
      <c r="R1922" s="109" t="str">
        <f>IF(编辑!AA1922="","",编辑!AA1922)</f>
        <v/>
      </c>
      <c r="S1922" s="109" t="str">
        <f>IF(编辑!AC1922="","",编辑!AC1922)</f>
        <v/>
      </c>
      <c r="T1922" s="109" t="str">
        <f>IF(编辑!AD1922="","",编辑!AD1922)</f>
        <v/>
      </c>
      <c r="U1922" s="109" t="str">
        <f>IF(编辑!AE1922="","",编辑!AE1922)</f>
        <v/>
      </c>
      <c r="V1922" s="109" t="str">
        <f>IF(编辑!AF1922="","",编辑!AF1922)</f>
        <v/>
      </c>
      <c r="W1922" s="109" t="str">
        <f>IF(编辑!AH1922="","",编辑!AH1922)</f>
        <v/>
      </c>
      <c r="X1922" s="109" t="str">
        <f>IF(编辑!AI1922="","",编辑!AI1922)</f>
        <v/>
      </c>
      <c r="Y1922" s="109" t="str">
        <f>IF(编辑!AJ1922="","",编辑!AJ1922)</f>
        <v/>
      </c>
      <c r="Z1922" s="109" t="str">
        <f>IF(编辑!AK1922="","",编辑!AK1922)</f>
        <v/>
      </c>
      <c r="AA1922" s="109" t="str">
        <f>IF(编辑!AM1922="","",编辑!AM1922)</f>
        <v/>
      </c>
      <c r="AB1922" s="109" t="str">
        <f>IF(编辑!AN1922="","",编辑!AN1922)</f>
        <v/>
      </c>
      <c r="AC1922" s="111" t="str">
        <f>IF(编辑!AO1922="","",编辑!AO1922)</f>
        <v/>
      </c>
    </row>
    <row r="1923" spans="1:29">
      <c r="A1923" s="109">
        <f>IF(编辑!A1923="","",编辑!A1923)</f>
        <v>131245</v>
      </c>
      <c r="B1923" s="109" t="str">
        <f>IF(编辑!B1923="","",编辑!B1923)</f>
        <v>攻城</v>
      </c>
      <c r="C1923" s="109">
        <f>IF(编辑!I1923="","",编辑!I1923)</f>
        <v>5600</v>
      </c>
      <c r="D1923" s="109">
        <f>IF(编辑!J1923="","",编辑!J1923)</f>
        <v>27</v>
      </c>
      <c r="E1923" s="109" t="str">
        <f>IF(编辑!K1923="","",编辑!K1923)</f>
        <v/>
      </c>
      <c r="F1923" s="109">
        <f>IF(编辑!L1923="","",编辑!L1923)</f>
        <v>102065</v>
      </c>
      <c r="G1923" s="109">
        <f>IF(编辑!N1923="","",编辑!N1923)</f>
        <v>1</v>
      </c>
      <c r="H1923" s="109">
        <f>IF(编辑!O1923="","",编辑!O1923)</f>
        <v>1</v>
      </c>
      <c r="I1923" s="109">
        <f>IF(编辑!P1923="","",编辑!P1923)</f>
        <v>2000</v>
      </c>
      <c r="J1923" s="109" t="str">
        <f>IF(编辑!Q1923="","",编辑!Q1923)</f>
        <v/>
      </c>
      <c r="K1923" s="109" t="str">
        <f>IF(编辑!S1923="","",编辑!S1923)</f>
        <v/>
      </c>
      <c r="L1923" s="109" t="str">
        <f>IF(编辑!T1923="","",编辑!T1923)</f>
        <v/>
      </c>
      <c r="M1923" s="109" t="str">
        <f>IF(编辑!U1923="","",编辑!U1923)</f>
        <v/>
      </c>
      <c r="N1923" s="109" t="str">
        <f>IF(编辑!V1923="","",编辑!V1923)</f>
        <v/>
      </c>
      <c r="O1923" s="109" t="str">
        <f>IF(编辑!X1923="","",编辑!X1923)</f>
        <v/>
      </c>
      <c r="P1923" s="109" t="str">
        <f>IF(编辑!Y1923="","",编辑!Y1923)</f>
        <v/>
      </c>
      <c r="Q1923" s="109" t="str">
        <f>IF(编辑!Z1923="","",编辑!Z1923)</f>
        <v/>
      </c>
      <c r="R1923" s="109" t="str">
        <f>IF(编辑!AA1923="","",编辑!AA1923)</f>
        <v/>
      </c>
      <c r="S1923" s="109" t="str">
        <f>IF(编辑!AC1923="","",编辑!AC1923)</f>
        <v/>
      </c>
      <c r="T1923" s="109" t="str">
        <f>IF(编辑!AD1923="","",编辑!AD1923)</f>
        <v/>
      </c>
      <c r="U1923" s="109" t="str">
        <f>IF(编辑!AE1923="","",编辑!AE1923)</f>
        <v/>
      </c>
      <c r="V1923" s="109" t="str">
        <f>IF(编辑!AF1923="","",编辑!AF1923)</f>
        <v/>
      </c>
      <c r="W1923" s="109" t="str">
        <f>IF(编辑!AH1923="","",编辑!AH1923)</f>
        <v/>
      </c>
      <c r="X1923" s="109" t="str">
        <f>IF(编辑!AI1923="","",编辑!AI1923)</f>
        <v/>
      </c>
      <c r="Y1923" s="109" t="str">
        <f>IF(编辑!AJ1923="","",编辑!AJ1923)</f>
        <v/>
      </c>
      <c r="Z1923" s="109" t="str">
        <f>IF(编辑!AK1923="","",编辑!AK1923)</f>
        <v/>
      </c>
      <c r="AA1923" s="109" t="str">
        <f>IF(编辑!AM1923="","",编辑!AM1923)</f>
        <v/>
      </c>
      <c r="AB1923" s="109" t="str">
        <f>IF(编辑!AN1923="","",编辑!AN1923)</f>
        <v/>
      </c>
      <c r="AC1923" s="111" t="str">
        <f>IF(编辑!AO1923="","",编辑!AO1923)</f>
        <v/>
      </c>
    </row>
    <row r="1924" spans="1:29">
      <c r="A1924" s="109">
        <f>IF(编辑!A1924="","",编辑!A1924)</f>
        <v>131246</v>
      </c>
      <c r="B1924" s="109" t="str">
        <f>IF(编辑!B1924="","",编辑!B1924)</f>
        <v>攻城</v>
      </c>
      <c r="C1924" s="109">
        <f>IF(编辑!I1924="","",编辑!I1924)</f>
        <v>5600</v>
      </c>
      <c r="D1924" s="109">
        <f>IF(编辑!J1924="","",编辑!J1924)</f>
        <v>27</v>
      </c>
      <c r="E1924" s="109" t="str">
        <f>IF(编辑!K1924="","",编辑!K1924)</f>
        <v/>
      </c>
      <c r="F1924" s="109">
        <f>IF(编辑!L1924="","",编辑!L1924)</f>
        <v>102065</v>
      </c>
      <c r="G1924" s="109">
        <f>IF(编辑!N1924="","",编辑!N1924)</f>
        <v>1</v>
      </c>
      <c r="H1924" s="109">
        <f>IF(编辑!O1924="","",编辑!O1924)</f>
        <v>1</v>
      </c>
      <c r="I1924" s="109">
        <f>IF(编辑!P1924="","",编辑!P1924)</f>
        <v>2000</v>
      </c>
      <c r="J1924" s="109" t="str">
        <f>IF(编辑!Q1924="","",编辑!Q1924)</f>
        <v/>
      </c>
      <c r="K1924" s="109" t="str">
        <f>IF(编辑!S1924="","",编辑!S1924)</f>
        <v/>
      </c>
      <c r="L1924" s="109" t="str">
        <f>IF(编辑!T1924="","",编辑!T1924)</f>
        <v/>
      </c>
      <c r="M1924" s="109" t="str">
        <f>IF(编辑!U1924="","",编辑!U1924)</f>
        <v/>
      </c>
      <c r="N1924" s="109" t="str">
        <f>IF(编辑!V1924="","",编辑!V1924)</f>
        <v/>
      </c>
      <c r="O1924" s="109" t="str">
        <f>IF(编辑!X1924="","",编辑!X1924)</f>
        <v/>
      </c>
      <c r="P1924" s="109" t="str">
        <f>IF(编辑!Y1924="","",编辑!Y1924)</f>
        <v/>
      </c>
      <c r="Q1924" s="109" t="str">
        <f>IF(编辑!Z1924="","",编辑!Z1924)</f>
        <v/>
      </c>
      <c r="R1924" s="109" t="str">
        <f>IF(编辑!AA1924="","",编辑!AA1924)</f>
        <v/>
      </c>
      <c r="S1924" s="109" t="str">
        <f>IF(编辑!AC1924="","",编辑!AC1924)</f>
        <v/>
      </c>
      <c r="T1924" s="109" t="str">
        <f>IF(编辑!AD1924="","",编辑!AD1924)</f>
        <v/>
      </c>
      <c r="U1924" s="109" t="str">
        <f>IF(编辑!AE1924="","",编辑!AE1924)</f>
        <v/>
      </c>
      <c r="V1924" s="109" t="str">
        <f>IF(编辑!AF1924="","",编辑!AF1924)</f>
        <v/>
      </c>
      <c r="W1924" s="109" t="str">
        <f>IF(编辑!AH1924="","",编辑!AH1924)</f>
        <v/>
      </c>
      <c r="X1924" s="109" t="str">
        <f>IF(编辑!AI1924="","",编辑!AI1924)</f>
        <v/>
      </c>
      <c r="Y1924" s="109" t="str">
        <f>IF(编辑!AJ1924="","",编辑!AJ1924)</f>
        <v/>
      </c>
      <c r="Z1924" s="109" t="str">
        <f>IF(编辑!AK1924="","",编辑!AK1924)</f>
        <v/>
      </c>
      <c r="AA1924" s="109" t="str">
        <f>IF(编辑!AM1924="","",编辑!AM1924)</f>
        <v/>
      </c>
      <c r="AB1924" s="109" t="str">
        <f>IF(编辑!AN1924="","",编辑!AN1924)</f>
        <v/>
      </c>
      <c r="AC1924" s="111" t="str">
        <f>IF(编辑!AO1924="","",编辑!AO1924)</f>
        <v/>
      </c>
    </row>
    <row r="1925" spans="1:29">
      <c r="A1925" s="109">
        <f>IF(编辑!A1925="","",编辑!A1925)</f>
        <v>131247</v>
      </c>
      <c r="B1925" s="109" t="str">
        <f>IF(编辑!B1925="","",编辑!B1925)</f>
        <v>攻城</v>
      </c>
      <c r="C1925" s="109">
        <f>IF(编辑!I1925="","",编辑!I1925)</f>
        <v>7150</v>
      </c>
      <c r="D1925" s="109">
        <f>IF(编辑!J1925="","",编辑!J1925)</f>
        <v>34</v>
      </c>
      <c r="E1925" s="109" t="str">
        <f>IF(编辑!K1925="","",编辑!K1925)</f>
        <v/>
      </c>
      <c r="F1925" s="109">
        <f>IF(编辑!L1925="","",编辑!L1925)</f>
        <v>102065</v>
      </c>
      <c r="G1925" s="109">
        <f>IF(编辑!N1925="","",编辑!N1925)</f>
        <v>1</v>
      </c>
      <c r="H1925" s="109">
        <f>IF(编辑!O1925="","",编辑!O1925)</f>
        <v>1</v>
      </c>
      <c r="I1925" s="109">
        <f>IF(编辑!P1925="","",编辑!P1925)</f>
        <v>2000</v>
      </c>
      <c r="J1925" s="109" t="str">
        <f>IF(编辑!Q1925="","",编辑!Q1925)</f>
        <v/>
      </c>
      <c r="K1925" s="109" t="str">
        <f>IF(编辑!S1925="","",编辑!S1925)</f>
        <v/>
      </c>
      <c r="L1925" s="109" t="str">
        <f>IF(编辑!T1925="","",编辑!T1925)</f>
        <v/>
      </c>
      <c r="M1925" s="109" t="str">
        <f>IF(编辑!U1925="","",编辑!U1925)</f>
        <v/>
      </c>
      <c r="N1925" s="109" t="str">
        <f>IF(编辑!V1925="","",编辑!V1925)</f>
        <v/>
      </c>
      <c r="O1925" s="109" t="str">
        <f>IF(编辑!X1925="","",编辑!X1925)</f>
        <v/>
      </c>
      <c r="P1925" s="109" t="str">
        <f>IF(编辑!Y1925="","",编辑!Y1925)</f>
        <v/>
      </c>
      <c r="Q1925" s="109" t="str">
        <f>IF(编辑!Z1925="","",编辑!Z1925)</f>
        <v/>
      </c>
      <c r="R1925" s="109" t="str">
        <f>IF(编辑!AA1925="","",编辑!AA1925)</f>
        <v/>
      </c>
      <c r="S1925" s="109" t="str">
        <f>IF(编辑!AC1925="","",编辑!AC1925)</f>
        <v/>
      </c>
      <c r="T1925" s="109" t="str">
        <f>IF(编辑!AD1925="","",编辑!AD1925)</f>
        <v/>
      </c>
      <c r="U1925" s="109" t="str">
        <f>IF(编辑!AE1925="","",编辑!AE1925)</f>
        <v/>
      </c>
      <c r="V1925" s="109" t="str">
        <f>IF(编辑!AF1925="","",编辑!AF1925)</f>
        <v/>
      </c>
      <c r="W1925" s="109" t="str">
        <f>IF(编辑!AH1925="","",编辑!AH1925)</f>
        <v/>
      </c>
      <c r="X1925" s="109" t="str">
        <f>IF(编辑!AI1925="","",编辑!AI1925)</f>
        <v/>
      </c>
      <c r="Y1925" s="109" t="str">
        <f>IF(编辑!AJ1925="","",编辑!AJ1925)</f>
        <v/>
      </c>
      <c r="Z1925" s="109" t="str">
        <f>IF(编辑!AK1925="","",编辑!AK1925)</f>
        <v/>
      </c>
      <c r="AA1925" s="109" t="str">
        <f>IF(编辑!AM1925="","",编辑!AM1925)</f>
        <v/>
      </c>
      <c r="AB1925" s="109" t="str">
        <f>IF(编辑!AN1925="","",编辑!AN1925)</f>
        <v/>
      </c>
      <c r="AC1925" s="111" t="str">
        <f>IF(编辑!AO1925="","",编辑!AO1925)</f>
        <v/>
      </c>
    </row>
    <row r="1926" spans="1:29">
      <c r="A1926" s="109">
        <f>IF(编辑!A1926="","",编辑!A1926)</f>
        <v>131248</v>
      </c>
      <c r="B1926" s="109" t="str">
        <f>IF(编辑!B1926="","",编辑!B1926)</f>
        <v>攻城</v>
      </c>
      <c r="C1926" s="109">
        <f>IF(编辑!I1926="","",编辑!I1926)</f>
        <v>7150</v>
      </c>
      <c r="D1926" s="109">
        <f>IF(编辑!J1926="","",编辑!J1926)</f>
        <v>34</v>
      </c>
      <c r="E1926" s="109" t="str">
        <f>IF(编辑!K1926="","",编辑!K1926)</f>
        <v/>
      </c>
      <c r="F1926" s="109">
        <f>IF(编辑!L1926="","",编辑!L1926)</f>
        <v>102065</v>
      </c>
      <c r="G1926" s="109">
        <f>IF(编辑!N1926="","",编辑!N1926)</f>
        <v>1</v>
      </c>
      <c r="H1926" s="109">
        <f>IF(编辑!O1926="","",编辑!O1926)</f>
        <v>1</v>
      </c>
      <c r="I1926" s="109">
        <f>IF(编辑!P1926="","",编辑!P1926)</f>
        <v>2000</v>
      </c>
      <c r="J1926" s="109" t="str">
        <f>IF(编辑!Q1926="","",编辑!Q1926)</f>
        <v/>
      </c>
      <c r="K1926" s="109" t="str">
        <f>IF(编辑!S1926="","",编辑!S1926)</f>
        <v/>
      </c>
      <c r="L1926" s="109" t="str">
        <f>IF(编辑!T1926="","",编辑!T1926)</f>
        <v/>
      </c>
      <c r="M1926" s="109" t="str">
        <f>IF(编辑!U1926="","",编辑!U1926)</f>
        <v/>
      </c>
      <c r="N1926" s="109" t="str">
        <f>IF(编辑!V1926="","",编辑!V1926)</f>
        <v/>
      </c>
      <c r="O1926" s="109" t="str">
        <f>IF(编辑!X1926="","",编辑!X1926)</f>
        <v/>
      </c>
      <c r="P1926" s="109" t="str">
        <f>IF(编辑!Y1926="","",编辑!Y1926)</f>
        <v/>
      </c>
      <c r="Q1926" s="109" t="str">
        <f>IF(编辑!Z1926="","",编辑!Z1926)</f>
        <v/>
      </c>
      <c r="R1926" s="109" t="str">
        <f>IF(编辑!AA1926="","",编辑!AA1926)</f>
        <v/>
      </c>
      <c r="S1926" s="109" t="str">
        <f>IF(编辑!AC1926="","",编辑!AC1926)</f>
        <v/>
      </c>
      <c r="T1926" s="109" t="str">
        <f>IF(编辑!AD1926="","",编辑!AD1926)</f>
        <v/>
      </c>
      <c r="U1926" s="109" t="str">
        <f>IF(编辑!AE1926="","",编辑!AE1926)</f>
        <v/>
      </c>
      <c r="V1926" s="109" t="str">
        <f>IF(编辑!AF1926="","",编辑!AF1926)</f>
        <v/>
      </c>
      <c r="W1926" s="109" t="str">
        <f>IF(编辑!AH1926="","",编辑!AH1926)</f>
        <v/>
      </c>
      <c r="X1926" s="109" t="str">
        <f>IF(编辑!AI1926="","",编辑!AI1926)</f>
        <v/>
      </c>
      <c r="Y1926" s="109" t="str">
        <f>IF(编辑!AJ1926="","",编辑!AJ1926)</f>
        <v/>
      </c>
      <c r="Z1926" s="109" t="str">
        <f>IF(编辑!AK1926="","",编辑!AK1926)</f>
        <v/>
      </c>
      <c r="AA1926" s="109" t="str">
        <f>IF(编辑!AM1926="","",编辑!AM1926)</f>
        <v/>
      </c>
      <c r="AB1926" s="109" t="str">
        <f>IF(编辑!AN1926="","",编辑!AN1926)</f>
        <v/>
      </c>
      <c r="AC1926" s="111" t="str">
        <f>IF(编辑!AO1926="","",编辑!AO1926)</f>
        <v/>
      </c>
    </row>
    <row r="1927" spans="1:29">
      <c r="A1927" s="109">
        <f>IF(编辑!A1927="","",编辑!A1927)</f>
        <v>131249</v>
      </c>
      <c r="B1927" s="109" t="str">
        <f>IF(编辑!B1927="","",编辑!B1927)</f>
        <v>攻城</v>
      </c>
      <c r="C1927" s="109">
        <f>IF(编辑!I1927="","",编辑!I1927)</f>
        <v>1430</v>
      </c>
      <c r="D1927" s="109">
        <f>IF(编辑!J1927="","",编辑!J1927)</f>
        <v>34</v>
      </c>
      <c r="E1927" s="109" t="str">
        <f>IF(编辑!K1927="","",编辑!K1927)</f>
        <v/>
      </c>
      <c r="F1927" s="109">
        <f>IF(编辑!L1927="","",编辑!L1927)</f>
        <v>102065</v>
      </c>
      <c r="G1927" s="109">
        <f>IF(编辑!N1927="","",编辑!N1927)</f>
        <v>1</v>
      </c>
      <c r="H1927" s="109">
        <f>IF(编辑!O1927="","",编辑!O1927)</f>
        <v>1</v>
      </c>
      <c r="I1927" s="109">
        <f>IF(编辑!P1927="","",编辑!P1927)</f>
        <v>2000</v>
      </c>
      <c r="J1927" s="109" t="str">
        <f>IF(编辑!Q1927="","",编辑!Q1927)</f>
        <v/>
      </c>
      <c r="K1927" s="109" t="str">
        <f>IF(编辑!S1927="","",编辑!S1927)</f>
        <v/>
      </c>
      <c r="L1927" s="109" t="str">
        <f>IF(编辑!T1927="","",编辑!T1927)</f>
        <v/>
      </c>
      <c r="M1927" s="109" t="str">
        <f>IF(编辑!U1927="","",编辑!U1927)</f>
        <v/>
      </c>
      <c r="N1927" s="109" t="str">
        <f>IF(编辑!V1927="","",编辑!V1927)</f>
        <v/>
      </c>
      <c r="O1927" s="109" t="str">
        <f>IF(编辑!X1927="","",编辑!X1927)</f>
        <v/>
      </c>
      <c r="P1927" s="109" t="str">
        <f>IF(编辑!Y1927="","",编辑!Y1927)</f>
        <v/>
      </c>
      <c r="Q1927" s="109" t="str">
        <f>IF(编辑!Z1927="","",编辑!Z1927)</f>
        <v/>
      </c>
      <c r="R1927" s="109" t="str">
        <f>IF(编辑!AA1927="","",编辑!AA1927)</f>
        <v/>
      </c>
      <c r="S1927" s="109" t="str">
        <f>IF(编辑!AC1927="","",编辑!AC1927)</f>
        <v/>
      </c>
      <c r="T1927" s="109" t="str">
        <f>IF(编辑!AD1927="","",编辑!AD1927)</f>
        <v/>
      </c>
      <c r="U1927" s="109" t="str">
        <f>IF(编辑!AE1927="","",编辑!AE1927)</f>
        <v/>
      </c>
      <c r="V1927" s="109" t="str">
        <f>IF(编辑!AF1927="","",编辑!AF1927)</f>
        <v/>
      </c>
      <c r="W1927" s="109" t="str">
        <f>IF(编辑!AH1927="","",编辑!AH1927)</f>
        <v/>
      </c>
      <c r="X1927" s="109" t="str">
        <f>IF(编辑!AI1927="","",编辑!AI1927)</f>
        <v/>
      </c>
      <c r="Y1927" s="109" t="str">
        <f>IF(编辑!AJ1927="","",编辑!AJ1927)</f>
        <v/>
      </c>
      <c r="Z1927" s="109" t="str">
        <f>IF(编辑!AK1927="","",编辑!AK1927)</f>
        <v/>
      </c>
      <c r="AA1927" s="109" t="str">
        <f>IF(编辑!AM1927="","",编辑!AM1927)</f>
        <v/>
      </c>
      <c r="AB1927" s="109" t="str">
        <f>IF(编辑!AN1927="","",编辑!AN1927)</f>
        <v/>
      </c>
      <c r="AC1927" s="111" t="str">
        <f>IF(编辑!AO1927="","",编辑!AO1927)</f>
        <v/>
      </c>
    </row>
    <row r="1928" spans="1:29">
      <c r="A1928" s="109">
        <f>IF(编辑!A1928="","",编辑!A1928)</f>
        <v>131250</v>
      </c>
      <c r="B1928" s="109" t="str">
        <f>IF(编辑!B1928="","",编辑!B1928)</f>
        <v>攻城</v>
      </c>
      <c r="C1928" s="109">
        <f>IF(编辑!I1928="","",编辑!I1928)</f>
        <v>7150</v>
      </c>
      <c r="D1928" s="109">
        <f>IF(编辑!J1928="","",编辑!J1928)</f>
        <v>34</v>
      </c>
      <c r="E1928" s="109" t="str">
        <f>IF(编辑!K1928="","",编辑!K1928)</f>
        <v/>
      </c>
      <c r="F1928" s="109">
        <f>IF(编辑!L1928="","",编辑!L1928)</f>
        <v>102065</v>
      </c>
      <c r="G1928" s="109">
        <f>IF(编辑!N1928="","",编辑!N1928)</f>
        <v>1</v>
      </c>
      <c r="H1928" s="109">
        <f>IF(编辑!O1928="","",编辑!O1928)</f>
        <v>1</v>
      </c>
      <c r="I1928" s="109">
        <f>IF(编辑!P1928="","",编辑!P1928)</f>
        <v>2000</v>
      </c>
      <c r="J1928" s="109" t="str">
        <f>IF(编辑!Q1928="","",编辑!Q1928)</f>
        <v/>
      </c>
      <c r="K1928" s="109" t="str">
        <f>IF(编辑!S1928="","",编辑!S1928)</f>
        <v/>
      </c>
      <c r="L1928" s="109" t="str">
        <f>IF(编辑!T1928="","",编辑!T1928)</f>
        <v/>
      </c>
      <c r="M1928" s="109" t="str">
        <f>IF(编辑!U1928="","",编辑!U1928)</f>
        <v/>
      </c>
      <c r="N1928" s="109" t="str">
        <f>IF(编辑!V1928="","",编辑!V1928)</f>
        <v/>
      </c>
      <c r="O1928" s="109" t="str">
        <f>IF(编辑!X1928="","",编辑!X1928)</f>
        <v/>
      </c>
      <c r="P1928" s="109" t="str">
        <f>IF(编辑!Y1928="","",编辑!Y1928)</f>
        <v/>
      </c>
      <c r="Q1928" s="109" t="str">
        <f>IF(编辑!Z1928="","",编辑!Z1928)</f>
        <v/>
      </c>
      <c r="R1928" s="109" t="str">
        <f>IF(编辑!AA1928="","",编辑!AA1928)</f>
        <v/>
      </c>
      <c r="S1928" s="109" t="str">
        <f>IF(编辑!AC1928="","",编辑!AC1928)</f>
        <v/>
      </c>
      <c r="T1928" s="109" t="str">
        <f>IF(编辑!AD1928="","",编辑!AD1928)</f>
        <v/>
      </c>
      <c r="U1928" s="109" t="str">
        <f>IF(编辑!AE1928="","",编辑!AE1928)</f>
        <v/>
      </c>
      <c r="V1928" s="109" t="str">
        <f>IF(编辑!AF1928="","",编辑!AF1928)</f>
        <v/>
      </c>
      <c r="W1928" s="109" t="str">
        <f>IF(编辑!AH1928="","",编辑!AH1928)</f>
        <v/>
      </c>
      <c r="X1928" s="109" t="str">
        <f>IF(编辑!AI1928="","",编辑!AI1928)</f>
        <v/>
      </c>
      <c r="Y1928" s="109" t="str">
        <f>IF(编辑!AJ1928="","",编辑!AJ1928)</f>
        <v/>
      </c>
      <c r="Z1928" s="109" t="str">
        <f>IF(编辑!AK1928="","",编辑!AK1928)</f>
        <v/>
      </c>
      <c r="AA1928" s="109" t="str">
        <f>IF(编辑!AM1928="","",编辑!AM1928)</f>
        <v/>
      </c>
      <c r="AB1928" s="109" t="str">
        <f>IF(编辑!AN1928="","",编辑!AN1928)</f>
        <v/>
      </c>
      <c r="AC1928" s="111" t="str">
        <f>IF(编辑!AO1928="","",编辑!AO1928)</f>
        <v/>
      </c>
    </row>
    <row r="1929" spans="1:29">
      <c r="A1929" s="109">
        <f>IF(编辑!A1929="","",编辑!A1929)</f>
        <v>131251</v>
      </c>
      <c r="B1929" s="109" t="str">
        <f>IF(编辑!B1929="","",编辑!B1929)</f>
        <v>攻城</v>
      </c>
      <c r="C1929" s="109">
        <f>IF(编辑!I1929="","",编辑!I1929)</f>
        <v>7150</v>
      </c>
      <c r="D1929" s="109">
        <f>IF(编辑!J1929="","",编辑!J1929)</f>
        <v>34</v>
      </c>
      <c r="E1929" s="109" t="str">
        <f>IF(编辑!K1929="","",编辑!K1929)</f>
        <v/>
      </c>
      <c r="F1929" s="109">
        <f>IF(编辑!L1929="","",编辑!L1929)</f>
        <v>102065</v>
      </c>
      <c r="G1929" s="109">
        <f>IF(编辑!N1929="","",编辑!N1929)</f>
        <v>1</v>
      </c>
      <c r="H1929" s="109">
        <f>IF(编辑!O1929="","",编辑!O1929)</f>
        <v>1</v>
      </c>
      <c r="I1929" s="109">
        <f>IF(编辑!P1929="","",编辑!P1929)</f>
        <v>2000</v>
      </c>
      <c r="J1929" s="109" t="str">
        <f>IF(编辑!Q1929="","",编辑!Q1929)</f>
        <v/>
      </c>
      <c r="K1929" s="109" t="str">
        <f>IF(编辑!S1929="","",编辑!S1929)</f>
        <v/>
      </c>
      <c r="L1929" s="109" t="str">
        <f>IF(编辑!T1929="","",编辑!T1929)</f>
        <v/>
      </c>
      <c r="M1929" s="109" t="str">
        <f>IF(编辑!U1929="","",编辑!U1929)</f>
        <v/>
      </c>
      <c r="N1929" s="109" t="str">
        <f>IF(编辑!V1929="","",编辑!V1929)</f>
        <v/>
      </c>
      <c r="O1929" s="109" t="str">
        <f>IF(编辑!X1929="","",编辑!X1929)</f>
        <v/>
      </c>
      <c r="P1929" s="109" t="str">
        <f>IF(编辑!Y1929="","",编辑!Y1929)</f>
        <v/>
      </c>
      <c r="Q1929" s="109" t="str">
        <f>IF(编辑!Z1929="","",编辑!Z1929)</f>
        <v/>
      </c>
      <c r="R1929" s="109" t="str">
        <f>IF(编辑!AA1929="","",编辑!AA1929)</f>
        <v/>
      </c>
      <c r="S1929" s="109" t="str">
        <f>IF(编辑!AC1929="","",编辑!AC1929)</f>
        <v/>
      </c>
      <c r="T1929" s="109" t="str">
        <f>IF(编辑!AD1929="","",编辑!AD1929)</f>
        <v/>
      </c>
      <c r="U1929" s="109" t="str">
        <f>IF(编辑!AE1929="","",编辑!AE1929)</f>
        <v/>
      </c>
      <c r="V1929" s="109" t="str">
        <f>IF(编辑!AF1929="","",编辑!AF1929)</f>
        <v/>
      </c>
      <c r="W1929" s="109" t="str">
        <f>IF(编辑!AH1929="","",编辑!AH1929)</f>
        <v/>
      </c>
      <c r="X1929" s="109" t="str">
        <f>IF(编辑!AI1929="","",编辑!AI1929)</f>
        <v/>
      </c>
      <c r="Y1929" s="109" t="str">
        <f>IF(编辑!AJ1929="","",编辑!AJ1929)</f>
        <v/>
      </c>
      <c r="Z1929" s="109" t="str">
        <f>IF(编辑!AK1929="","",编辑!AK1929)</f>
        <v/>
      </c>
      <c r="AA1929" s="109" t="str">
        <f>IF(编辑!AM1929="","",编辑!AM1929)</f>
        <v/>
      </c>
      <c r="AB1929" s="109" t="str">
        <f>IF(编辑!AN1929="","",编辑!AN1929)</f>
        <v/>
      </c>
      <c r="AC1929" s="111" t="str">
        <f>IF(编辑!AO1929="","",编辑!AO1929)</f>
        <v/>
      </c>
    </row>
    <row r="1930" spans="1:29">
      <c r="A1930" s="109">
        <f>IF(编辑!A1930="","",编辑!A1930)</f>
        <v>131252</v>
      </c>
      <c r="B1930" s="109" t="str">
        <f>IF(编辑!B1930="","",编辑!B1930)</f>
        <v>攻城</v>
      </c>
      <c r="C1930" s="109">
        <f>IF(编辑!I1930="","",编辑!I1930)</f>
        <v>9000</v>
      </c>
      <c r="D1930" s="109">
        <f>IF(编辑!J1930="","",编辑!J1930)</f>
        <v>41</v>
      </c>
      <c r="E1930" s="109" t="str">
        <f>IF(编辑!K1930="","",编辑!K1930)</f>
        <v/>
      </c>
      <c r="F1930" s="109">
        <f>IF(编辑!L1930="","",编辑!L1930)</f>
        <v>102065</v>
      </c>
      <c r="G1930" s="109">
        <f>IF(编辑!N1930="","",编辑!N1930)</f>
        <v>1</v>
      </c>
      <c r="H1930" s="109">
        <f>IF(编辑!O1930="","",编辑!O1930)</f>
        <v>1</v>
      </c>
      <c r="I1930" s="109">
        <f>IF(编辑!P1930="","",编辑!P1930)</f>
        <v>2000</v>
      </c>
      <c r="J1930" s="109" t="str">
        <f>IF(编辑!Q1930="","",编辑!Q1930)</f>
        <v/>
      </c>
      <c r="K1930" s="109" t="str">
        <f>IF(编辑!S1930="","",编辑!S1930)</f>
        <v/>
      </c>
      <c r="L1930" s="109" t="str">
        <f>IF(编辑!T1930="","",编辑!T1930)</f>
        <v/>
      </c>
      <c r="M1930" s="109" t="str">
        <f>IF(编辑!U1930="","",编辑!U1930)</f>
        <v/>
      </c>
      <c r="N1930" s="109" t="str">
        <f>IF(编辑!V1930="","",编辑!V1930)</f>
        <v/>
      </c>
      <c r="O1930" s="109" t="str">
        <f>IF(编辑!X1930="","",编辑!X1930)</f>
        <v/>
      </c>
      <c r="P1930" s="109" t="str">
        <f>IF(编辑!Y1930="","",编辑!Y1930)</f>
        <v/>
      </c>
      <c r="Q1930" s="109" t="str">
        <f>IF(编辑!Z1930="","",编辑!Z1930)</f>
        <v/>
      </c>
      <c r="R1930" s="109" t="str">
        <f>IF(编辑!AA1930="","",编辑!AA1930)</f>
        <v/>
      </c>
      <c r="S1930" s="109" t="str">
        <f>IF(编辑!AC1930="","",编辑!AC1930)</f>
        <v/>
      </c>
      <c r="T1930" s="109" t="str">
        <f>IF(编辑!AD1930="","",编辑!AD1930)</f>
        <v/>
      </c>
      <c r="U1930" s="109" t="str">
        <f>IF(编辑!AE1930="","",编辑!AE1930)</f>
        <v/>
      </c>
      <c r="V1930" s="109" t="str">
        <f>IF(编辑!AF1930="","",编辑!AF1930)</f>
        <v/>
      </c>
      <c r="W1930" s="109" t="str">
        <f>IF(编辑!AH1930="","",编辑!AH1930)</f>
        <v/>
      </c>
      <c r="X1930" s="109" t="str">
        <f>IF(编辑!AI1930="","",编辑!AI1930)</f>
        <v/>
      </c>
      <c r="Y1930" s="109" t="str">
        <f>IF(编辑!AJ1930="","",编辑!AJ1930)</f>
        <v/>
      </c>
      <c r="Z1930" s="109" t="str">
        <f>IF(编辑!AK1930="","",编辑!AK1930)</f>
        <v/>
      </c>
      <c r="AA1930" s="109" t="str">
        <f>IF(编辑!AM1930="","",编辑!AM1930)</f>
        <v/>
      </c>
      <c r="AB1930" s="109" t="str">
        <f>IF(编辑!AN1930="","",编辑!AN1930)</f>
        <v/>
      </c>
      <c r="AC1930" s="111" t="str">
        <f>IF(编辑!AO1930="","",编辑!AO1930)</f>
        <v/>
      </c>
    </row>
    <row r="1931" spans="1:29">
      <c r="A1931" s="109">
        <f>IF(编辑!A1931="","",编辑!A1931)</f>
        <v>131253</v>
      </c>
      <c r="B1931" s="109" t="str">
        <f>IF(编辑!B1931="","",编辑!B1931)</f>
        <v>攻城</v>
      </c>
      <c r="C1931" s="109">
        <f>IF(编辑!I1931="","",编辑!I1931)</f>
        <v>9000</v>
      </c>
      <c r="D1931" s="109">
        <f>IF(编辑!J1931="","",编辑!J1931)</f>
        <v>41</v>
      </c>
      <c r="E1931" s="109" t="str">
        <f>IF(编辑!K1931="","",编辑!K1931)</f>
        <v/>
      </c>
      <c r="F1931" s="109">
        <f>IF(编辑!L1931="","",编辑!L1931)</f>
        <v>102065</v>
      </c>
      <c r="G1931" s="109">
        <f>IF(编辑!N1931="","",编辑!N1931)</f>
        <v>1</v>
      </c>
      <c r="H1931" s="109">
        <f>IF(编辑!O1931="","",编辑!O1931)</f>
        <v>1</v>
      </c>
      <c r="I1931" s="109">
        <f>IF(编辑!P1931="","",编辑!P1931)</f>
        <v>2000</v>
      </c>
      <c r="J1931" s="109" t="str">
        <f>IF(编辑!Q1931="","",编辑!Q1931)</f>
        <v/>
      </c>
      <c r="K1931" s="109" t="str">
        <f>IF(编辑!S1931="","",编辑!S1931)</f>
        <v/>
      </c>
      <c r="L1931" s="109" t="str">
        <f>IF(编辑!T1931="","",编辑!T1931)</f>
        <v/>
      </c>
      <c r="M1931" s="109" t="str">
        <f>IF(编辑!U1931="","",编辑!U1931)</f>
        <v/>
      </c>
      <c r="N1931" s="109" t="str">
        <f>IF(编辑!V1931="","",编辑!V1931)</f>
        <v/>
      </c>
      <c r="O1931" s="109" t="str">
        <f>IF(编辑!X1931="","",编辑!X1931)</f>
        <v/>
      </c>
      <c r="P1931" s="109" t="str">
        <f>IF(编辑!Y1931="","",编辑!Y1931)</f>
        <v/>
      </c>
      <c r="Q1931" s="109" t="str">
        <f>IF(编辑!Z1931="","",编辑!Z1931)</f>
        <v/>
      </c>
      <c r="R1931" s="109" t="str">
        <f>IF(编辑!AA1931="","",编辑!AA1931)</f>
        <v/>
      </c>
      <c r="S1931" s="109" t="str">
        <f>IF(编辑!AC1931="","",编辑!AC1931)</f>
        <v/>
      </c>
      <c r="T1931" s="109" t="str">
        <f>IF(编辑!AD1931="","",编辑!AD1931)</f>
        <v/>
      </c>
      <c r="U1931" s="109" t="str">
        <f>IF(编辑!AE1931="","",编辑!AE1931)</f>
        <v/>
      </c>
      <c r="V1931" s="109" t="str">
        <f>IF(编辑!AF1931="","",编辑!AF1931)</f>
        <v/>
      </c>
      <c r="W1931" s="109" t="str">
        <f>IF(编辑!AH1931="","",编辑!AH1931)</f>
        <v/>
      </c>
      <c r="X1931" s="109" t="str">
        <f>IF(编辑!AI1931="","",编辑!AI1931)</f>
        <v/>
      </c>
      <c r="Y1931" s="109" t="str">
        <f>IF(编辑!AJ1931="","",编辑!AJ1931)</f>
        <v/>
      </c>
      <c r="Z1931" s="109" t="str">
        <f>IF(编辑!AK1931="","",编辑!AK1931)</f>
        <v/>
      </c>
      <c r="AA1931" s="109" t="str">
        <f>IF(编辑!AM1931="","",编辑!AM1931)</f>
        <v/>
      </c>
      <c r="AB1931" s="109" t="str">
        <f>IF(编辑!AN1931="","",编辑!AN1931)</f>
        <v/>
      </c>
      <c r="AC1931" s="111" t="str">
        <f>IF(编辑!AO1931="","",编辑!AO1931)</f>
        <v/>
      </c>
    </row>
    <row r="1932" spans="1:29">
      <c r="A1932" s="109">
        <f>IF(编辑!A1932="","",编辑!A1932)</f>
        <v>131254</v>
      </c>
      <c r="B1932" s="109" t="str">
        <f>IF(编辑!B1932="","",编辑!B1932)</f>
        <v>攻城</v>
      </c>
      <c r="C1932" s="109">
        <f>IF(编辑!I1932="","",编辑!I1932)</f>
        <v>1800</v>
      </c>
      <c r="D1932" s="109">
        <f>IF(编辑!J1932="","",编辑!J1932)</f>
        <v>41</v>
      </c>
      <c r="E1932" s="109" t="str">
        <f>IF(编辑!K1932="","",编辑!K1932)</f>
        <v/>
      </c>
      <c r="F1932" s="109">
        <f>IF(编辑!L1932="","",编辑!L1932)</f>
        <v>102065</v>
      </c>
      <c r="G1932" s="109">
        <f>IF(编辑!N1932="","",编辑!N1932)</f>
        <v>1</v>
      </c>
      <c r="H1932" s="109">
        <f>IF(编辑!O1932="","",编辑!O1932)</f>
        <v>1</v>
      </c>
      <c r="I1932" s="109">
        <f>IF(编辑!P1932="","",编辑!P1932)</f>
        <v>2000</v>
      </c>
      <c r="J1932" s="109" t="str">
        <f>IF(编辑!Q1932="","",编辑!Q1932)</f>
        <v/>
      </c>
      <c r="K1932" s="109" t="str">
        <f>IF(编辑!S1932="","",编辑!S1932)</f>
        <v/>
      </c>
      <c r="L1932" s="109" t="str">
        <f>IF(编辑!T1932="","",编辑!T1932)</f>
        <v/>
      </c>
      <c r="M1932" s="109" t="str">
        <f>IF(编辑!U1932="","",编辑!U1932)</f>
        <v/>
      </c>
      <c r="N1932" s="109" t="str">
        <f>IF(编辑!V1932="","",编辑!V1932)</f>
        <v/>
      </c>
      <c r="O1932" s="109" t="str">
        <f>IF(编辑!X1932="","",编辑!X1932)</f>
        <v/>
      </c>
      <c r="P1932" s="109" t="str">
        <f>IF(编辑!Y1932="","",编辑!Y1932)</f>
        <v/>
      </c>
      <c r="Q1932" s="109" t="str">
        <f>IF(编辑!Z1932="","",编辑!Z1932)</f>
        <v/>
      </c>
      <c r="R1932" s="109" t="str">
        <f>IF(编辑!AA1932="","",编辑!AA1932)</f>
        <v/>
      </c>
      <c r="S1932" s="109" t="str">
        <f>IF(编辑!AC1932="","",编辑!AC1932)</f>
        <v/>
      </c>
      <c r="T1932" s="109" t="str">
        <f>IF(编辑!AD1932="","",编辑!AD1932)</f>
        <v/>
      </c>
      <c r="U1932" s="109" t="str">
        <f>IF(编辑!AE1932="","",编辑!AE1932)</f>
        <v/>
      </c>
      <c r="V1932" s="109" t="str">
        <f>IF(编辑!AF1932="","",编辑!AF1932)</f>
        <v/>
      </c>
      <c r="W1932" s="109" t="str">
        <f>IF(编辑!AH1932="","",编辑!AH1932)</f>
        <v/>
      </c>
      <c r="X1932" s="109" t="str">
        <f>IF(编辑!AI1932="","",编辑!AI1932)</f>
        <v/>
      </c>
      <c r="Y1932" s="109" t="str">
        <f>IF(编辑!AJ1932="","",编辑!AJ1932)</f>
        <v/>
      </c>
      <c r="Z1932" s="109" t="str">
        <f>IF(编辑!AK1932="","",编辑!AK1932)</f>
        <v/>
      </c>
      <c r="AA1932" s="109" t="str">
        <f>IF(编辑!AM1932="","",编辑!AM1932)</f>
        <v/>
      </c>
      <c r="AB1932" s="109" t="str">
        <f>IF(编辑!AN1932="","",编辑!AN1932)</f>
        <v/>
      </c>
      <c r="AC1932" s="111" t="str">
        <f>IF(编辑!AO1932="","",编辑!AO1932)</f>
        <v/>
      </c>
    </row>
    <row r="1933" spans="1:29">
      <c r="A1933" s="109">
        <f>IF(编辑!A1933="","",编辑!A1933)</f>
        <v>131255</v>
      </c>
      <c r="B1933" s="109" t="str">
        <f>IF(编辑!B1933="","",编辑!B1933)</f>
        <v>攻城</v>
      </c>
      <c r="C1933" s="109">
        <f>IF(编辑!I1933="","",编辑!I1933)</f>
        <v>9000</v>
      </c>
      <c r="D1933" s="109">
        <f>IF(编辑!J1933="","",编辑!J1933)</f>
        <v>41</v>
      </c>
      <c r="E1933" s="109" t="str">
        <f>IF(编辑!K1933="","",编辑!K1933)</f>
        <v/>
      </c>
      <c r="F1933" s="109">
        <f>IF(编辑!L1933="","",编辑!L1933)</f>
        <v>102065</v>
      </c>
      <c r="G1933" s="109">
        <f>IF(编辑!N1933="","",编辑!N1933)</f>
        <v>1</v>
      </c>
      <c r="H1933" s="109">
        <f>IF(编辑!O1933="","",编辑!O1933)</f>
        <v>1</v>
      </c>
      <c r="I1933" s="109">
        <f>IF(编辑!P1933="","",编辑!P1933)</f>
        <v>2000</v>
      </c>
      <c r="J1933" s="109" t="str">
        <f>IF(编辑!Q1933="","",编辑!Q1933)</f>
        <v/>
      </c>
      <c r="K1933" s="109" t="str">
        <f>IF(编辑!S1933="","",编辑!S1933)</f>
        <v/>
      </c>
      <c r="L1933" s="109" t="str">
        <f>IF(编辑!T1933="","",编辑!T1933)</f>
        <v/>
      </c>
      <c r="M1933" s="109" t="str">
        <f>IF(编辑!U1933="","",编辑!U1933)</f>
        <v/>
      </c>
      <c r="N1933" s="109" t="str">
        <f>IF(编辑!V1933="","",编辑!V1933)</f>
        <v/>
      </c>
      <c r="O1933" s="109" t="str">
        <f>IF(编辑!X1933="","",编辑!X1933)</f>
        <v/>
      </c>
      <c r="P1933" s="109" t="str">
        <f>IF(编辑!Y1933="","",编辑!Y1933)</f>
        <v/>
      </c>
      <c r="Q1933" s="109" t="str">
        <f>IF(编辑!Z1933="","",编辑!Z1933)</f>
        <v/>
      </c>
      <c r="R1933" s="109" t="str">
        <f>IF(编辑!AA1933="","",编辑!AA1933)</f>
        <v/>
      </c>
      <c r="S1933" s="109" t="str">
        <f>IF(编辑!AC1933="","",编辑!AC1933)</f>
        <v/>
      </c>
      <c r="T1933" s="109" t="str">
        <f>IF(编辑!AD1933="","",编辑!AD1933)</f>
        <v/>
      </c>
      <c r="U1933" s="109" t="str">
        <f>IF(编辑!AE1933="","",编辑!AE1933)</f>
        <v/>
      </c>
      <c r="V1933" s="109" t="str">
        <f>IF(编辑!AF1933="","",编辑!AF1933)</f>
        <v/>
      </c>
      <c r="W1933" s="109" t="str">
        <f>IF(编辑!AH1933="","",编辑!AH1933)</f>
        <v/>
      </c>
      <c r="X1933" s="109" t="str">
        <f>IF(编辑!AI1933="","",编辑!AI1933)</f>
        <v/>
      </c>
      <c r="Y1933" s="109" t="str">
        <f>IF(编辑!AJ1933="","",编辑!AJ1933)</f>
        <v/>
      </c>
      <c r="Z1933" s="109" t="str">
        <f>IF(编辑!AK1933="","",编辑!AK1933)</f>
        <v/>
      </c>
      <c r="AA1933" s="109" t="str">
        <f>IF(编辑!AM1933="","",编辑!AM1933)</f>
        <v/>
      </c>
      <c r="AB1933" s="109" t="str">
        <f>IF(编辑!AN1933="","",编辑!AN1933)</f>
        <v/>
      </c>
      <c r="AC1933" s="111" t="str">
        <f>IF(编辑!AO1933="","",编辑!AO1933)</f>
        <v/>
      </c>
    </row>
    <row r="1934" spans="1:29">
      <c r="A1934" s="109">
        <f>IF(编辑!A1934="","",编辑!A1934)</f>
        <v>131256</v>
      </c>
      <c r="B1934" s="109" t="str">
        <f>IF(编辑!B1934="","",编辑!B1934)</f>
        <v>攻城</v>
      </c>
      <c r="C1934" s="109">
        <f>IF(编辑!I1934="","",编辑!I1934)</f>
        <v>9000</v>
      </c>
      <c r="D1934" s="109">
        <f>IF(编辑!J1934="","",编辑!J1934)</f>
        <v>41</v>
      </c>
      <c r="E1934" s="109" t="str">
        <f>IF(编辑!K1934="","",编辑!K1934)</f>
        <v/>
      </c>
      <c r="F1934" s="109">
        <f>IF(编辑!L1934="","",编辑!L1934)</f>
        <v>102065</v>
      </c>
      <c r="G1934" s="109">
        <f>IF(编辑!N1934="","",编辑!N1934)</f>
        <v>1</v>
      </c>
      <c r="H1934" s="109">
        <f>IF(编辑!O1934="","",编辑!O1934)</f>
        <v>1</v>
      </c>
      <c r="I1934" s="109">
        <f>IF(编辑!P1934="","",编辑!P1934)</f>
        <v>2000</v>
      </c>
      <c r="J1934" s="109" t="str">
        <f>IF(编辑!Q1934="","",编辑!Q1934)</f>
        <v/>
      </c>
      <c r="K1934" s="109" t="str">
        <f>IF(编辑!S1934="","",编辑!S1934)</f>
        <v/>
      </c>
      <c r="L1934" s="109" t="str">
        <f>IF(编辑!T1934="","",编辑!T1934)</f>
        <v/>
      </c>
      <c r="M1934" s="109" t="str">
        <f>IF(编辑!U1934="","",编辑!U1934)</f>
        <v/>
      </c>
      <c r="N1934" s="109" t="str">
        <f>IF(编辑!V1934="","",编辑!V1934)</f>
        <v/>
      </c>
      <c r="O1934" s="109" t="str">
        <f>IF(编辑!X1934="","",编辑!X1934)</f>
        <v/>
      </c>
      <c r="P1934" s="109" t="str">
        <f>IF(编辑!Y1934="","",编辑!Y1934)</f>
        <v/>
      </c>
      <c r="Q1934" s="109" t="str">
        <f>IF(编辑!Z1934="","",编辑!Z1934)</f>
        <v/>
      </c>
      <c r="R1934" s="109" t="str">
        <f>IF(编辑!AA1934="","",编辑!AA1934)</f>
        <v/>
      </c>
      <c r="S1934" s="109" t="str">
        <f>IF(编辑!AC1934="","",编辑!AC1934)</f>
        <v/>
      </c>
      <c r="T1934" s="109" t="str">
        <f>IF(编辑!AD1934="","",编辑!AD1934)</f>
        <v/>
      </c>
      <c r="U1934" s="109" t="str">
        <f>IF(编辑!AE1934="","",编辑!AE1934)</f>
        <v/>
      </c>
      <c r="V1934" s="109" t="str">
        <f>IF(编辑!AF1934="","",编辑!AF1934)</f>
        <v/>
      </c>
      <c r="W1934" s="109" t="str">
        <f>IF(编辑!AH1934="","",编辑!AH1934)</f>
        <v/>
      </c>
      <c r="X1934" s="109" t="str">
        <f>IF(编辑!AI1934="","",编辑!AI1934)</f>
        <v/>
      </c>
      <c r="Y1934" s="109" t="str">
        <f>IF(编辑!AJ1934="","",编辑!AJ1934)</f>
        <v/>
      </c>
      <c r="Z1934" s="109" t="str">
        <f>IF(编辑!AK1934="","",编辑!AK1934)</f>
        <v/>
      </c>
      <c r="AA1934" s="109" t="str">
        <f>IF(编辑!AM1934="","",编辑!AM1934)</f>
        <v/>
      </c>
      <c r="AB1934" s="109" t="str">
        <f>IF(编辑!AN1934="","",编辑!AN1934)</f>
        <v/>
      </c>
      <c r="AC1934" s="111" t="str">
        <f>IF(编辑!AO1934="","",编辑!AO1934)</f>
        <v/>
      </c>
    </row>
    <row r="1935" spans="1:29">
      <c r="A1935" s="109">
        <f>IF(编辑!A1935="","",编辑!A1935)</f>
        <v>160000</v>
      </c>
      <c r="B1935" s="109" t="str">
        <f>IF(编辑!B1935="","",编辑!B1935)</f>
        <v>伙伴挑战</v>
      </c>
      <c r="C1935" s="109">
        <f>IF(编辑!I1935="","",编辑!I1935)</f>
        <v>130000</v>
      </c>
      <c r="D1935" s="109">
        <f>IF(编辑!J1935="","",编辑!J1935)</f>
        <v>14</v>
      </c>
      <c r="E1935" s="109" t="str">
        <f>IF(编辑!K1935="","",编辑!K1935)</f>
        <v/>
      </c>
      <c r="F1935" s="109">
        <f>IF(编辑!L1935="","",编辑!L1935)</f>
        <v>2036</v>
      </c>
      <c r="G1935" s="109">
        <f>IF(编辑!N1935="","",编辑!N1935)</f>
        <v>1</v>
      </c>
      <c r="H1935" s="109">
        <f>IF(编辑!O1935="","",编辑!O1935)</f>
        <v>1</v>
      </c>
      <c r="I1935" s="109">
        <f>IF(编辑!P1935="","",编辑!P1935)</f>
        <v>10000</v>
      </c>
      <c r="J1935" s="109" t="str">
        <f>IF(编辑!Q1935="","",编辑!Q1935)</f>
        <v/>
      </c>
      <c r="K1935" s="109" t="str">
        <f>IF(编辑!S1935="","",编辑!S1935)</f>
        <v/>
      </c>
      <c r="L1935" s="109" t="str">
        <f>IF(编辑!T1935="","",编辑!T1935)</f>
        <v/>
      </c>
      <c r="M1935" s="109" t="str">
        <f>IF(编辑!U1935="","",编辑!U1935)</f>
        <v/>
      </c>
      <c r="N1935" s="109" t="str">
        <f>IF(编辑!V1935="","",编辑!V1935)</f>
        <v/>
      </c>
      <c r="O1935" s="109" t="str">
        <f>IF(编辑!X1935="","",编辑!X1935)</f>
        <v/>
      </c>
      <c r="P1935" s="109" t="str">
        <f>IF(编辑!Y1935="","",编辑!Y1935)</f>
        <v/>
      </c>
      <c r="Q1935" s="109" t="str">
        <f>IF(编辑!Z1935="","",编辑!Z1935)</f>
        <v/>
      </c>
      <c r="R1935" s="109" t="str">
        <f>IF(编辑!AA1935="","",编辑!AA1935)</f>
        <v/>
      </c>
      <c r="S1935" s="109" t="str">
        <f>IF(编辑!AC1935="","",编辑!AC1935)</f>
        <v/>
      </c>
      <c r="T1935" s="109" t="str">
        <f>IF(编辑!AD1935="","",编辑!AD1935)</f>
        <v/>
      </c>
      <c r="U1935" s="109" t="str">
        <f>IF(编辑!AE1935="","",编辑!AE1935)</f>
        <v/>
      </c>
      <c r="V1935" s="109" t="str">
        <f>IF(编辑!AF1935="","",编辑!AF1935)</f>
        <v/>
      </c>
      <c r="W1935" s="109" t="str">
        <f>IF(编辑!AH1935="","",编辑!AH1935)</f>
        <v/>
      </c>
      <c r="X1935" s="109" t="str">
        <f>IF(编辑!AI1935="","",编辑!AI1935)</f>
        <v/>
      </c>
      <c r="Y1935" s="109" t="str">
        <f>IF(编辑!AJ1935="","",编辑!AJ1935)</f>
        <v/>
      </c>
      <c r="Z1935" s="109" t="str">
        <f>IF(编辑!AK1935="","",编辑!AK1935)</f>
        <v/>
      </c>
      <c r="AA1935" s="109" t="str">
        <f>IF(编辑!AM1935="","",编辑!AM1935)</f>
        <v/>
      </c>
      <c r="AB1935" s="109" t="str">
        <f>IF(编辑!AN1935="","",编辑!AN1935)</f>
        <v/>
      </c>
      <c r="AC1935" s="111" t="str">
        <f>IF(编辑!AO1935="","",编辑!AO1935)</f>
        <v/>
      </c>
    </row>
    <row r="1936" spans="1:29">
      <c r="A1936" s="109">
        <f>IF(编辑!A1936="","",编辑!A1936)</f>
        <v>160001</v>
      </c>
      <c r="B1936" s="109" t="str">
        <f>IF(编辑!B1936="","",编辑!B1936)</f>
        <v>伙伴挑战</v>
      </c>
      <c r="C1936" s="109">
        <f>IF(编辑!I1936="","",编辑!I1936)</f>
        <v>135000</v>
      </c>
      <c r="D1936" s="109">
        <f>IF(编辑!J1936="","",编辑!J1936)</f>
        <v>14</v>
      </c>
      <c r="E1936" s="109" t="str">
        <f>IF(编辑!K1936="","",编辑!K1936)</f>
        <v/>
      </c>
      <c r="F1936" s="109">
        <f>IF(编辑!L1936="","",编辑!L1936)</f>
        <v>2031</v>
      </c>
      <c r="G1936" s="109">
        <f>IF(编辑!N1936="","",编辑!N1936)</f>
        <v>1</v>
      </c>
      <c r="H1936" s="109">
        <f>IF(编辑!O1936="","",编辑!O1936)</f>
        <v>1</v>
      </c>
      <c r="I1936" s="109">
        <f>IF(编辑!P1936="","",编辑!P1936)</f>
        <v>10000</v>
      </c>
      <c r="J1936" s="109" t="str">
        <f>IF(编辑!Q1936="","",编辑!Q1936)</f>
        <v/>
      </c>
      <c r="K1936" s="109" t="str">
        <f>IF(编辑!S1936="","",编辑!S1936)</f>
        <v/>
      </c>
      <c r="L1936" s="109" t="str">
        <f>IF(编辑!T1936="","",编辑!T1936)</f>
        <v/>
      </c>
      <c r="M1936" s="109" t="str">
        <f>IF(编辑!U1936="","",编辑!U1936)</f>
        <v/>
      </c>
      <c r="N1936" s="109" t="str">
        <f>IF(编辑!V1936="","",编辑!V1936)</f>
        <v/>
      </c>
      <c r="O1936" s="109" t="str">
        <f>IF(编辑!X1936="","",编辑!X1936)</f>
        <v/>
      </c>
      <c r="P1936" s="109" t="str">
        <f>IF(编辑!Y1936="","",编辑!Y1936)</f>
        <v/>
      </c>
      <c r="Q1936" s="109" t="str">
        <f>IF(编辑!Z1936="","",编辑!Z1936)</f>
        <v/>
      </c>
      <c r="R1936" s="109" t="str">
        <f>IF(编辑!AA1936="","",编辑!AA1936)</f>
        <v/>
      </c>
      <c r="S1936" s="109" t="str">
        <f>IF(编辑!AC1936="","",编辑!AC1936)</f>
        <v/>
      </c>
      <c r="T1936" s="109" t="str">
        <f>IF(编辑!AD1936="","",编辑!AD1936)</f>
        <v/>
      </c>
      <c r="U1936" s="109" t="str">
        <f>IF(编辑!AE1936="","",编辑!AE1936)</f>
        <v/>
      </c>
      <c r="V1936" s="109" t="str">
        <f>IF(编辑!AF1936="","",编辑!AF1936)</f>
        <v/>
      </c>
      <c r="W1936" s="109" t="str">
        <f>IF(编辑!AH1936="","",编辑!AH1936)</f>
        <v/>
      </c>
      <c r="X1936" s="109" t="str">
        <f>IF(编辑!AI1936="","",编辑!AI1936)</f>
        <v/>
      </c>
      <c r="Y1936" s="109" t="str">
        <f>IF(编辑!AJ1936="","",编辑!AJ1936)</f>
        <v/>
      </c>
      <c r="Z1936" s="109" t="str">
        <f>IF(编辑!AK1936="","",编辑!AK1936)</f>
        <v/>
      </c>
      <c r="AA1936" s="109" t="str">
        <f>IF(编辑!AM1936="","",编辑!AM1936)</f>
        <v/>
      </c>
      <c r="AB1936" s="109" t="str">
        <f>IF(编辑!AN1936="","",编辑!AN1936)</f>
        <v/>
      </c>
      <c r="AC1936" s="111" t="str">
        <f>IF(编辑!AO1936="","",编辑!AO1936)</f>
        <v/>
      </c>
    </row>
    <row r="1937" spans="1:29">
      <c r="A1937" s="109">
        <f>IF(编辑!A1937="","",编辑!A1937)</f>
        <v>160002</v>
      </c>
      <c r="B1937" s="109" t="str">
        <f>IF(编辑!B1937="","",编辑!B1937)</f>
        <v>伙伴挑战</v>
      </c>
      <c r="C1937" s="109">
        <f>IF(编辑!I1937="","",编辑!I1937)</f>
        <v>140000</v>
      </c>
      <c r="D1937" s="109">
        <f>IF(编辑!J1937="","",编辑!J1937)</f>
        <v>16</v>
      </c>
      <c r="E1937" s="109" t="str">
        <f>IF(编辑!K1937="","",编辑!K1937)</f>
        <v/>
      </c>
      <c r="F1937" s="109">
        <f>IF(编辑!L1937="","",编辑!L1937)</f>
        <v>2025</v>
      </c>
      <c r="G1937" s="109">
        <f>IF(编辑!N1937="","",编辑!N1937)</f>
        <v>1</v>
      </c>
      <c r="H1937" s="109">
        <f>IF(编辑!O1937="","",编辑!O1937)</f>
        <v>1</v>
      </c>
      <c r="I1937" s="109">
        <f>IF(编辑!P1937="","",编辑!P1937)</f>
        <v>10000</v>
      </c>
      <c r="J1937" s="109" t="str">
        <f>IF(编辑!Q1937="","",编辑!Q1937)</f>
        <v/>
      </c>
      <c r="K1937" s="109" t="str">
        <f>IF(编辑!S1937="","",编辑!S1937)</f>
        <v/>
      </c>
      <c r="L1937" s="109" t="str">
        <f>IF(编辑!T1937="","",编辑!T1937)</f>
        <v/>
      </c>
      <c r="M1937" s="109" t="str">
        <f>IF(编辑!U1937="","",编辑!U1937)</f>
        <v/>
      </c>
      <c r="N1937" s="109" t="str">
        <f>IF(编辑!V1937="","",编辑!V1937)</f>
        <v/>
      </c>
      <c r="O1937" s="109" t="str">
        <f>IF(编辑!X1937="","",编辑!X1937)</f>
        <v/>
      </c>
      <c r="P1937" s="109" t="str">
        <f>IF(编辑!Y1937="","",编辑!Y1937)</f>
        <v/>
      </c>
      <c r="Q1937" s="109" t="str">
        <f>IF(编辑!Z1937="","",编辑!Z1937)</f>
        <v/>
      </c>
      <c r="R1937" s="109" t="str">
        <f>IF(编辑!AA1937="","",编辑!AA1937)</f>
        <v/>
      </c>
      <c r="S1937" s="109" t="str">
        <f>IF(编辑!AC1937="","",编辑!AC1937)</f>
        <v/>
      </c>
      <c r="T1937" s="109" t="str">
        <f>IF(编辑!AD1937="","",编辑!AD1937)</f>
        <v/>
      </c>
      <c r="U1937" s="109" t="str">
        <f>IF(编辑!AE1937="","",编辑!AE1937)</f>
        <v/>
      </c>
      <c r="V1937" s="109" t="str">
        <f>IF(编辑!AF1937="","",编辑!AF1937)</f>
        <v/>
      </c>
      <c r="W1937" s="109" t="str">
        <f>IF(编辑!AH1937="","",编辑!AH1937)</f>
        <v/>
      </c>
      <c r="X1937" s="109" t="str">
        <f>IF(编辑!AI1937="","",编辑!AI1937)</f>
        <v/>
      </c>
      <c r="Y1937" s="109" t="str">
        <f>IF(编辑!AJ1937="","",编辑!AJ1937)</f>
        <v/>
      </c>
      <c r="Z1937" s="109" t="str">
        <f>IF(编辑!AK1937="","",编辑!AK1937)</f>
        <v/>
      </c>
      <c r="AA1937" s="109" t="str">
        <f>IF(编辑!AM1937="","",编辑!AM1937)</f>
        <v/>
      </c>
      <c r="AB1937" s="109" t="str">
        <f>IF(编辑!AN1937="","",编辑!AN1937)</f>
        <v/>
      </c>
      <c r="AC1937" s="111" t="str">
        <f>IF(编辑!AO1937="","",编辑!AO1937)</f>
        <v/>
      </c>
    </row>
    <row r="1938" spans="1:29">
      <c r="A1938" s="109">
        <f>IF(编辑!A1938="","",编辑!A1938)</f>
        <v>160003</v>
      </c>
      <c r="B1938" s="109" t="str">
        <f>IF(编辑!B1938="","",编辑!B1938)</f>
        <v>伙伴挑战</v>
      </c>
      <c r="C1938" s="109">
        <f>IF(编辑!I1938="","",编辑!I1938)</f>
        <v>160000</v>
      </c>
      <c r="D1938" s="109">
        <f>IF(编辑!J1938="","",编辑!J1938)</f>
        <v>16</v>
      </c>
      <c r="E1938" s="109" t="str">
        <f>IF(编辑!K1938="","",编辑!K1938)</f>
        <v/>
      </c>
      <c r="F1938" s="109">
        <f>IF(编辑!L1938="","",编辑!L1938)</f>
        <v>2014</v>
      </c>
      <c r="G1938" s="109">
        <f>IF(编辑!N1938="","",编辑!N1938)</f>
        <v>1</v>
      </c>
      <c r="H1938" s="109">
        <f>IF(编辑!O1938="","",编辑!O1938)</f>
        <v>1</v>
      </c>
      <c r="I1938" s="109">
        <f>IF(编辑!P1938="","",编辑!P1938)</f>
        <v>10000</v>
      </c>
      <c r="J1938" s="109" t="str">
        <f>IF(编辑!Q1938="","",编辑!Q1938)</f>
        <v/>
      </c>
      <c r="K1938" s="109" t="str">
        <f>IF(编辑!S1938="","",编辑!S1938)</f>
        <v/>
      </c>
      <c r="L1938" s="109" t="str">
        <f>IF(编辑!T1938="","",编辑!T1938)</f>
        <v/>
      </c>
      <c r="M1938" s="109" t="str">
        <f>IF(编辑!U1938="","",编辑!U1938)</f>
        <v/>
      </c>
      <c r="N1938" s="109" t="str">
        <f>IF(编辑!V1938="","",编辑!V1938)</f>
        <v/>
      </c>
      <c r="O1938" s="109" t="str">
        <f>IF(编辑!X1938="","",编辑!X1938)</f>
        <v/>
      </c>
      <c r="P1938" s="109" t="str">
        <f>IF(编辑!Y1938="","",编辑!Y1938)</f>
        <v/>
      </c>
      <c r="Q1938" s="109" t="str">
        <f>IF(编辑!Z1938="","",编辑!Z1938)</f>
        <v/>
      </c>
      <c r="R1938" s="109" t="str">
        <f>IF(编辑!AA1938="","",编辑!AA1938)</f>
        <v/>
      </c>
      <c r="S1938" s="109" t="str">
        <f>IF(编辑!AC1938="","",编辑!AC1938)</f>
        <v/>
      </c>
      <c r="T1938" s="109" t="str">
        <f>IF(编辑!AD1938="","",编辑!AD1938)</f>
        <v/>
      </c>
      <c r="U1938" s="109" t="str">
        <f>IF(编辑!AE1938="","",编辑!AE1938)</f>
        <v/>
      </c>
      <c r="V1938" s="109" t="str">
        <f>IF(编辑!AF1938="","",编辑!AF1938)</f>
        <v/>
      </c>
      <c r="W1938" s="109" t="str">
        <f>IF(编辑!AH1938="","",编辑!AH1938)</f>
        <v/>
      </c>
      <c r="X1938" s="109" t="str">
        <f>IF(编辑!AI1938="","",编辑!AI1938)</f>
        <v/>
      </c>
      <c r="Y1938" s="109" t="str">
        <f>IF(编辑!AJ1938="","",编辑!AJ1938)</f>
        <v/>
      </c>
      <c r="Z1938" s="109" t="str">
        <f>IF(编辑!AK1938="","",编辑!AK1938)</f>
        <v/>
      </c>
      <c r="AA1938" s="109" t="str">
        <f>IF(编辑!AM1938="","",编辑!AM1938)</f>
        <v/>
      </c>
      <c r="AB1938" s="109" t="str">
        <f>IF(编辑!AN1938="","",编辑!AN1938)</f>
        <v/>
      </c>
      <c r="AC1938" s="111" t="str">
        <f>IF(编辑!AO1938="","",编辑!AO1938)</f>
        <v/>
      </c>
    </row>
    <row r="1939" spans="1:29">
      <c r="A1939" s="109">
        <f>IF(编辑!A1939="","",编辑!A1939)</f>
        <v>160004</v>
      </c>
      <c r="B1939" s="109" t="str">
        <f>IF(编辑!B1939="","",编辑!B1939)</f>
        <v>伙伴挑战</v>
      </c>
      <c r="C1939" s="109">
        <f>IF(编辑!I1939="","",编辑!I1939)</f>
        <v>180000</v>
      </c>
      <c r="D1939" s="109">
        <f>IF(编辑!J1939="","",编辑!J1939)</f>
        <v>20</v>
      </c>
      <c r="E1939" s="109" t="str">
        <f>IF(编辑!K1939="","",编辑!K1939)</f>
        <v/>
      </c>
      <c r="F1939" s="109">
        <f>IF(编辑!L1939="","",编辑!L1939)</f>
        <v>2019</v>
      </c>
      <c r="G1939" s="109">
        <f>IF(编辑!N1939="","",编辑!N1939)</f>
        <v>1</v>
      </c>
      <c r="H1939" s="109">
        <f>IF(编辑!O1939="","",编辑!O1939)</f>
        <v>1</v>
      </c>
      <c r="I1939" s="109">
        <f>IF(编辑!P1939="","",编辑!P1939)</f>
        <v>10000</v>
      </c>
      <c r="J1939" s="109" t="str">
        <f>IF(编辑!Q1939="","",编辑!Q1939)</f>
        <v/>
      </c>
      <c r="K1939" s="109" t="str">
        <f>IF(编辑!S1939="","",编辑!S1939)</f>
        <v/>
      </c>
      <c r="L1939" s="109" t="str">
        <f>IF(编辑!T1939="","",编辑!T1939)</f>
        <v/>
      </c>
      <c r="M1939" s="109" t="str">
        <f>IF(编辑!U1939="","",编辑!U1939)</f>
        <v/>
      </c>
      <c r="N1939" s="109" t="str">
        <f>IF(编辑!V1939="","",编辑!V1939)</f>
        <v/>
      </c>
      <c r="O1939" s="109" t="str">
        <f>IF(编辑!X1939="","",编辑!X1939)</f>
        <v/>
      </c>
      <c r="P1939" s="109" t="str">
        <f>IF(编辑!Y1939="","",编辑!Y1939)</f>
        <v/>
      </c>
      <c r="Q1939" s="109" t="str">
        <f>IF(编辑!Z1939="","",编辑!Z1939)</f>
        <v/>
      </c>
      <c r="R1939" s="109" t="str">
        <f>IF(编辑!AA1939="","",编辑!AA1939)</f>
        <v/>
      </c>
      <c r="S1939" s="109" t="str">
        <f>IF(编辑!AC1939="","",编辑!AC1939)</f>
        <v/>
      </c>
      <c r="T1939" s="109" t="str">
        <f>IF(编辑!AD1939="","",编辑!AD1939)</f>
        <v/>
      </c>
      <c r="U1939" s="109" t="str">
        <f>IF(编辑!AE1939="","",编辑!AE1939)</f>
        <v/>
      </c>
      <c r="V1939" s="109" t="str">
        <f>IF(编辑!AF1939="","",编辑!AF1939)</f>
        <v/>
      </c>
      <c r="W1939" s="109" t="str">
        <f>IF(编辑!AH1939="","",编辑!AH1939)</f>
        <v/>
      </c>
      <c r="X1939" s="109" t="str">
        <f>IF(编辑!AI1939="","",编辑!AI1939)</f>
        <v/>
      </c>
      <c r="Y1939" s="109" t="str">
        <f>IF(编辑!AJ1939="","",编辑!AJ1939)</f>
        <v/>
      </c>
      <c r="Z1939" s="109" t="str">
        <f>IF(编辑!AK1939="","",编辑!AK1939)</f>
        <v/>
      </c>
      <c r="AA1939" s="109" t="str">
        <f>IF(编辑!AM1939="","",编辑!AM1939)</f>
        <v/>
      </c>
      <c r="AB1939" s="109" t="str">
        <f>IF(编辑!AN1939="","",编辑!AN1939)</f>
        <v/>
      </c>
      <c r="AC1939" s="111" t="str">
        <f>IF(编辑!AO1939="","",编辑!AO1939)</f>
        <v/>
      </c>
    </row>
    <row r="1940" spans="1:29">
      <c r="A1940" s="109">
        <f>IF(编辑!A1940="","",编辑!A1940)</f>
        <v>160005</v>
      </c>
      <c r="B1940" s="109" t="str">
        <f>IF(编辑!B1940="","",编辑!B1940)</f>
        <v>伙伴挑战</v>
      </c>
      <c r="C1940" s="109">
        <f>IF(编辑!I1940="","",编辑!I1940)</f>
        <v>200000</v>
      </c>
      <c r="D1940" s="109">
        <f>IF(编辑!J1940="","",编辑!J1940)</f>
        <v>20</v>
      </c>
      <c r="E1940" s="109" t="str">
        <f>IF(编辑!K1940="","",编辑!K1940)</f>
        <v/>
      </c>
      <c r="F1940" s="109">
        <f>IF(编辑!L1940="","",编辑!L1940)</f>
        <v>2002</v>
      </c>
      <c r="G1940" s="109">
        <f>IF(编辑!N1940="","",编辑!N1940)</f>
        <v>1</v>
      </c>
      <c r="H1940" s="109">
        <f>IF(编辑!O1940="","",编辑!O1940)</f>
        <v>1</v>
      </c>
      <c r="I1940" s="109">
        <f>IF(编辑!P1940="","",编辑!P1940)</f>
        <v>10000</v>
      </c>
      <c r="J1940" s="109" t="str">
        <f>IF(编辑!Q1940="","",编辑!Q1940)</f>
        <v/>
      </c>
      <c r="K1940" s="109" t="str">
        <f>IF(编辑!S1940="","",编辑!S1940)</f>
        <v/>
      </c>
      <c r="L1940" s="109" t="str">
        <f>IF(编辑!T1940="","",编辑!T1940)</f>
        <v/>
      </c>
      <c r="M1940" s="109" t="str">
        <f>IF(编辑!U1940="","",编辑!U1940)</f>
        <v/>
      </c>
      <c r="N1940" s="109" t="str">
        <f>IF(编辑!V1940="","",编辑!V1940)</f>
        <v/>
      </c>
      <c r="O1940" s="109" t="str">
        <f>IF(编辑!X1940="","",编辑!X1940)</f>
        <v/>
      </c>
      <c r="P1940" s="109" t="str">
        <f>IF(编辑!Y1940="","",编辑!Y1940)</f>
        <v/>
      </c>
      <c r="Q1940" s="109" t="str">
        <f>IF(编辑!Z1940="","",编辑!Z1940)</f>
        <v/>
      </c>
      <c r="R1940" s="109" t="str">
        <f>IF(编辑!AA1940="","",编辑!AA1940)</f>
        <v/>
      </c>
      <c r="S1940" s="109" t="str">
        <f>IF(编辑!AC1940="","",编辑!AC1940)</f>
        <v/>
      </c>
      <c r="T1940" s="109" t="str">
        <f>IF(编辑!AD1940="","",编辑!AD1940)</f>
        <v/>
      </c>
      <c r="U1940" s="109" t="str">
        <f>IF(编辑!AE1940="","",编辑!AE1940)</f>
        <v/>
      </c>
      <c r="V1940" s="109" t="str">
        <f>IF(编辑!AF1940="","",编辑!AF1940)</f>
        <v/>
      </c>
      <c r="W1940" s="109" t="str">
        <f>IF(编辑!AH1940="","",编辑!AH1940)</f>
        <v/>
      </c>
      <c r="X1940" s="109" t="str">
        <f>IF(编辑!AI1940="","",编辑!AI1940)</f>
        <v/>
      </c>
      <c r="Y1940" s="109" t="str">
        <f>IF(编辑!AJ1940="","",编辑!AJ1940)</f>
        <v/>
      </c>
      <c r="Z1940" s="109" t="str">
        <f>IF(编辑!AK1940="","",编辑!AK1940)</f>
        <v/>
      </c>
      <c r="AA1940" s="109" t="str">
        <f>IF(编辑!AM1940="","",编辑!AM1940)</f>
        <v/>
      </c>
      <c r="AB1940" s="109" t="str">
        <f>IF(编辑!AN1940="","",编辑!AN1940)</f>
        <v/>
      </c>
      <c r="AC1940" s="111" t="str">
        <f>IF(编辑!AO1940="","",编辑!AO1940)</f>
        <v/>
      </c>
    </row>
    <row r="1941" spans="1:29">
      <c r="A1941" s="109">
        <f>IF(编辑!A1941="","",编辑!A1941)</f>
        <v>160006</v>
      </c>
      <c r="B1941" s="109" t="str">
        <f>IF(编辑!B1941="","",编辑!B1941)</f>
        <v>伙伴挑战</v>
      </c>
      <c r="C1941" s="109">
        <f>IF(编辑!I1941="","",编辑!I1941)</f>
        <v>220000</v>
      </c>
      <c r="D1941" s="109">
        <f>IF(编辑!J1941="","",编辑!J1941)</f>
        <v>20</v>
      </c>
      <c r="E1941" s="109" t="str">
        <f>IF(编辑!K1941="","",编辑!K1941)</f>
        <v/>
      </c>
      <c r="F1941" s="109">
        <f>IF(编辑!L1941="","",编辑!L1941)</f>
        <v>2007</v>
      </c>
      <c r="G1941" s="109">
        <f>IF(编辑!N1941="","",编辑!N1941)</f>
        <v>1</v>
      </c>
      <c r="H1941" s="109">
        <f>IF(编辑!O1941="","",编辑!O1941)</f>
        <v>1</v>
      </c>
      <c r="I1941" s="109">
        <f>IF(编辑!P1941="","",编辑!P1941)</f>
        <v>10000</v>
      </c>
      <c r="J1941" s="109" t="str">
        <f>IF(编辑!Q1941="","",编辑!Q1941)</f>
        <v/>
      </c>
      <c r="K1941" s="109" t="str">
        <f>IF(编辑!S1941="","",编辑!S1941)</f>
        <v/>
      </c>
      <c r="L1941" s="109" t="str">
        <f>IF(编辑!T1941="","",编辑!T1941)</f>
        <v/>
      </c>
      <c r="M1941" s="109" t="str">
        <f>IF(编辑!U1941="","",编辑!U1941)</f>
        <v/>
      </c>
      <c r="N1941" s="109" t="str">
        <f>IF(编辑!V1941="","",编辑!V1941)</f>
        <v/>
      </c>
      <c r="O1941" s="109" t="str">
        <f>IF(编辑!X1941="","",编辑!X1941)</f>
        <v/>
      </c>
      <c r="P1941" s="109" t="str">
        <f>IF(编辑!Y1941="","",编辑!Y1941)</f>
        <v/>
      </c>
      <c r="Q1941" s="109" t="str">
        <f>IF(编辑!Z1941="","",编辑!Z1941)</f>
        <v/>
      </c>
      <c r="R1941" s="109" t="str">
        <f>IF(编辑!AA1941="","",编辑!AA1941)</f>
        <v/>
      </c>
      <c r="S1941" s="109" t="str">
        <f>IF(编辑!AC1941="","",编辑!AC1941)</f>
        <v/>
      </c>
      <c r="T1941" s="109" t="str">
        <f>IF(编辑!AD1941="","",编辑!AD1941)</f>
        <v/>
      </c>
      <c r="U1941" s="109" t="str">
        <f>IF(编辑!AE1941="","",编辑!AE1941)</f>
        <v/>
      </c>
      <c r="V1941" s="109" t="str">
        <f>IF(编辑!AF1941="","",编辑!AF1941)</f>
        <v/>
      </c>
      <c r="W1941" s="109" t="str">
        <f>IF(编辑!AH1941="","",编辑!AH1941)</f>
        <v/>
      </c>
      <c r="X1941" s="109" t="str">
        <f>IF(编辑!AI1941="","",编辑!AI1941)</f>
        <v/>
      </c>
      <c r="Y1941" s="109" t="str">
        <f>IF(编辑!AJ1941="","",编辑!AJ1941)</f>
        <v/>
      </c>
      <c r="Z1941" s="109" t="str">
        <f>IF(编辑!AK1941="","",编辑!AK1941)</f>
        <v/>
      </c>
      <c r="AA1941" s="109" t="str">
        <f>IF(编辑!AM1941="","",编辑!AM1941)</f>
        <v/>
      </c>
      <c r="AB1941" s="109" t="str">
        <f>IF(编辑!AN1941="","",编辑!AN1941)</f>
        <v/>
      </c>
      <c r="AC1941" s="111" t="str">
        <f>IF(编辑!AO1941="","",编辑!AO1941)</f>
        <v/>
      </c>
    </row>
    <row r="1942" spans="1:29">
      <c r="A1942" s="109">
        <f>IF(编辑!A1942="","",编辑!A1942)</f>
        <v>160007</v>
      </c>
      <c r="B1942" s="109" t="str">
        <f>IF(编辑!B1942="","",编辑!B1942)</f>
        <v>伙伴挑战</v>
      </c>
      <c r="C1942" s="109">
        <f>IF(编辑!I1942="","",编辑!I1942)</f>
        <v>240000</v>
      </c>
      <c r="D1942" s="109">
        <f>IF(编辑!J1942="","",编辑!J1942)</f>
        <v>20</v>
      </c>
      <c r="E1942" s="109" t="str">
        <f>IF(编辑!K1942="","",编辑!K1942)</f>
        <v/>
      </c>
      <c r="F1942" s="109">
        <f>IF(编辑!L1942="","",编辑!L1942)</f>
        <v>2020</v>
      </c>
      <c r="G1942" s="109">
        <f>IF(编辑!N1942="","",编辑!N1942)</f>
        <v>1</v>
      </c>
      <c r="H1942" s="109">
        <f>IF(编辑!O1942="","",编辑!O1942)</f>
        <v>1</v>
      </c>
      <c r="I1942" s="109">
        <f>IF(编辑!P1942="","",编辑!P1942)</f>
        <v>10000</v>
      </c>
      <c r="J1942" s="109" t="str">
        <f>IF(编辑!Q1942="","",编辑!Q1942)</f>
        <v/>
      </c>
      <c r="K1942" s="109" t="str">
        <f>IF(编辑!S1942="","",编辑!S1942)</f>
        <v/>
      </c>
      <c r="L1942" s="109" t="str">
        <f>IF(编辑!T1942="","",编辑!T1942)</f>
        <v/>
      </c>
      <c r="M1942" s="109" t="str">
        <f>IF(编辑!U1942="","",编辑!U1942)</f>
        <v/>
      </c>
      <c r="N1942" s="109" t="str">
        <f>IF(编辑!V1942="","",编辑!V1942)</f>
        <v/>
      </c>
      <c r="O1942" s="109" t="str">
        <f>IF(编辑!X1942="","",编辑!X1942)</f>
        <v/>
      </c>
      <c r="P1942" s="109" t="str">
        <f>IF(编辑!Y1942="","",编辑!Y1942)</f>
        <v/>
      </c>
      <c r="Q1942" s="109" t="str">
        <f>IF(编辑!Z1942="","",编辑!Z1942)</f>
        <v/>
      </c>
      <c r="R1942" s="109" t="str">
        <f>IF(编辑!AA1942="","",编辑!AA1942)</f>
        <v/>
      </c>
      <c r="S1942" s="109" t="str">
        <f>IF(编辑!AC1942="","",编辑!AC1942)</f>
        <v/>
      </c>
      <c r="T1942" s="109" t="str">
        <f>IF(编辑!AD1942="","",编辑!AD1942)</f>
        <v/>
      </c>
      <c r="U1942" s="109" t="str">
        <f>IF(编辑!AE1942="","",编辑!AE1942)</f>
        <v/>
      </c>
      <c r="V1942" s="109" t="str">
        <f>IF(编辑!AF1942="","",编辑!AF1942)</f>
        <v/>
      </c>
      <c r="W1942" s="109" t="str">
        <f>IF(编辑!AH1942="","",编辑!AH1942)</f>
        <v/>
      </c>
      <c r="X1942" s="109" t="str">
        <f>IF(编辑!AI1942="","",编辑!AI1942)</f>
        <v/>
      </c>
      <c r="Y1942" s="109" t="str">
        <f>IF(编辑!AJ1942="","",编辑!AJ1942)</f>
        <v/>
      </c>
      <c r="Z1942" s="109" t="str">
        <f>IF(编辑!AK1942="","",编辑!AK1942)</f>
        <v/>
      </c>
      <c r="AA1942" s="109" t="str">
        <f>IF(编辑!AM1942="","",编辑!AM1942)</f>
        <v/>
      </c>
      <c r="AB1942" s="109" t="str">
        <f>IF(编辑!AN1942="","",编辑!AN1942)</f>
        <v/>
      </c>
      <c r="AC1942" s="111" t="str">
        <f>IF(编辑!AO1942="","",编辑!AO1942)</f>
        <v/>
      </c>
    </row>
    <row r="1943" spans="1:29">
      <c r="A1943" s="109">
        <f>IF(编辑!A1943="","",编辑!A1943)</f>
        <v>160008</v>
      </c>
      <c r="B1943" s="109" t="str">
        <f>IF(编辑!B1943="","",编辑!B1943)</f>
        <v>伙伴挑战</v>
      </c>
      <c r="C1943" s="109">
        <f>IF(编辑!I1943="","",编辑!I1943)</f>
        <v>260000</v>
      </c>
      <c r="D1943" s="109">
        <f>IF(编辑!J1943="","",编辑!J1943)</f>
        <v>21</v>
      </c>
      <c r="E1943" s="109" t="str">
        <f>IF(编辑!K1943="","",编辑!K1943)</f>
        <v/>
      </c>
      <c r="F1943" s="109">
        <f>IF(编辑!L1943="","",编辑!L1943)</f>
        <v>2043</v>
      </c>
      <c r="G1943" s="109">
        <f>IF(编辑!N1943="","",编辑!N1943)</f>
        <v>1</v>
      </c>
      <c r="H1943" s="109">
        <f>IF(编辑!O1943="","",编辑!O1943)</f>
        <v>1</v>
      </c>
      <c r="I1943" s="109">
        <f>IF(编辑!P1943="","",编辑!P1943)</f>
        <v>10000</v>
      </c>
      <c r="J1943" s="109" t="str">
        <f>IF(编辑!Q1943="","",编辑!Q1943)</f>
        <v/>
      </c>
      <c r="K1943" s="109" t="str">
        <f>IF(编辑!S1943="","",编辑!S1943)</f>
        <v/>
      </c>
      <c r="L1943" s="109" t="str">
        <f>IF(编辑!T1943="","",编辑!T1943)</f>
        <v/>
      </c>
      <c r="M1943" s="109" t="str">
        <f>IF(编辑!U1943="","",编辑!U1943)</f>
        <v/>
      </c>
      <c r="N1943" s="109" t="str">
        <f>IF(编辑!V1943="","",编辑!V1943)</f>
        <v/>
      </c>
      <c r="O1943" s="109" t="str">
        <f>IF(编辑!X1943="","",编辑!X1943)</f>
        <v/>
      </c>
      <c r="P1943" s="109" t="str">
        <f>IF(编辑!Y1943="","",编辑!Y1943)</f>
        <v/>
      </c>
      <c r="Q1943" s="109" t="str">
        <f>IF(编辑!Z1943="","",编辑!Z1943)</f>
        <v/>
      </c>
      <c r="R1943" s="109" t="str">
        <f>IF(编辑!AA1943="","",编辑!AA1943)</f>
        <v/>
      </c>
      <c r="S1943" s="109" t="str">
        <f>IF(编辑!AC1943="","",编辑!AC1943)</f>
        <v/>
      </c>
      <c r="T1943" s="109" t="str">
        <f>IF(编辑!AD1943="","",编辑!AD1943)</f>
        <v/>
      </c>
      <c r="U1943" s="109" t="str">
        <f>IF(编辑!AE1943="","",编辑!AE1943)</f>
        <v/>
      </c>
      <c r="V1943" s="109" t="str">
        <f>IF(编辑!AF1943="","",编辑!AF1943)</f>
        <v/>
      </c>
      <c r="W1943" s="109" t="str">
        <f>IF(编辑!AH1943="","",编辑!AH1943)</f>
        <v/>
      </c>
      <c r="X1943" s="109" t="str">
        <f>IF(编辑!AI1943="","",编辑!AI1943)</f>
        <v/>
      </c>
      <c r="Y1943" s="109" t="str">
        <f>IF(编辑!AJ1943="","",编辑!AJ1943)</f>
        <v/>
      </c>
      <c r="Z1943" s="109" t="str">
        <f>IF(编辑!AK1943="","",编辑!AK1943)</f>
        <v/>
      </c>
      <c r="AA1943" s="109" t="str">
        <f>IF(编辑!AM1943="","",编辑!AM1943)</f>
        <v/>
      </c>
      <c r="AB1943" s="109" t="str">
        <f>IF(编辑!AN1943="","",编辑!AN1943)</f>
        <v/>
      </c>
      <c r="AC1943" s="111" t="str">
        <f>IF(编辑!AO1943="","",编辑!AO1943)</f>
        <v/>
      </c>
    </row>
    <row r="1944" spans="1:29">
      <c r="A1944" s="109">
        <f>IF(编辑!A1944="","",编辑!A1944)</f>
        <v>160009</v>
      </c>
      <c r="B1944" s="109" t="str">
        <f>IF(编辑!B1944="","",编辑!B1944)</f>
        <v>伙伴挑战</v>
      </c>
      <c r="C1944" s="109">
        <f>IF(编辑!I1944="","",编辑!I1944)</f>
        <v>280000</v>
      </c>
      <c r="D1944" s="109">
        <f>IF(编辑!J1944="","",编辑!J1944)</f>
        <v>21</v>
      </c>
      <c r="E1944" s="109" t="str">
        <f>IF(编辑!K1944="","",编辑!K1944)</f>
        <v/>
      </c>
      <c r="F1944" s="109">
        <f>IF(编辑!L1944="","",编辑!L1944)</f>
        <v>2038</v>
      </c>
      <c r="G1944" s="109">
        <f>IF(编辑!N1944="","",编辑!N1944)</f>
        <v>1</v>
      </c>
      <c r="H1944" s="109">
        <f>IF(编辑!O1944="","",编辑!O1944)</f>
        <v>1</v>
      </c>
      <c r="I1944" s="109">
        <f>IF(编辑!P1944="","",编辑!P1944)</f>
        <v>10000</v>
      </c>
      <c r="J1944" s="109" t="str">
        <f>IF(编辑!Q1944="","",编辑!Q1944)</f>
        <v/>
      </c>
      <c r="K1944" s="109" t="str">
        <f>IF(编辑!S1944="","",编辑!S1944)</f>
        <v/>
      </c>
      <c r="L1944" s="109" t="str">
        <f>IF(编辑!T1944="","",编辑!T1944)</f>
        <v/>
      </c>
      <c r="M1944" s="109" t="str">
        <f>IF(编辑!U1944="","",编辑!U1944)</f>
        <v/>
      </c>
      <c r="N1944" s="109" t="str">
        <f>IF(编辑!V1944="","",编辑!V1944)</f>
        <v/>
      </c>
      <c r="O1944" s="109" t="str">
        <f>IF(编辑!X1944="","",编辑!X1944)</f>
        <v/>
      </c>
      <c r="P1944" s="109" t="str">
        <f>IF(编辑!Y1944="","",编辑!Y1944)</f>
        <v/>
      </c>
      <c r="Q1944" s="109" t="str">
        <f>IF(编辑!Z1944="","",编辑!Z1944)</f>
        <v/>
      </c>
      <c r="R1944" s="109" t="str">
        <f>IF(编辑!AA1944="","",编辑!AA1944)</f>
        <v/>
      </c>
      <c r="S1944" s="109" t="str">
        <f>IF(编辑!AC1944="","",编辑!AC1944)</f>
        <v/>
      </c>
      <c r="T1944" s="109" t="str">
        <f>IF(编辑!AD1944="","",编辑!AD1944)</f>
        <v/>
      </c>
      <c r="U1944" s="109" t="str">
        <f>IF(编辑!AE1944="","",编辑!AE1944)</f>
        <v/>
      </c>
      <c r="V1944" s="109" t="str">
        <f>IF(编辑!AF1944="","",编辑!AF1944)</f>
        <v/>
      </c>
      <c r="W1944" s="109" t="str">
        <f>IF(编辑!AH1944="","",编辑!AH1944)</f>
        <v/>
      </c>
      <c r="X1944" s="109" t="str">
        <f>IF(编辑!AI1944="","",编辑!AI1944)</f>
        <v/>
      </c>
      <c r="Y1944" s="109" t="str">
        <f>IF(编辑!AJ1944="","",编辑!AJ1944)</f>
        <v/>
      </c>
      <c r="Z1944" s="109" t="str">
        <f>IF(编辑!AK1944="","",编辑!AK1944)</f>
        <v/>
      </c>
      <c r="AA1944" s="109" t="str">
        <f>IF(编辑!AM1944="","",编辑!AM1944)</f>
        <v/>
      </c>
      <c r="AB1944" s="109" t="str">
        <f>IF(编辑!AN1944="","",编辑!AN1944)</f>
        <v/>
      </c>
      <c r="AC1944" s="111" t="str">
        <f>IF(编辑!AO1944="","",编辑!AO1944)</f>
        <v/>
      </c>
    </row>
    <row r="1945" spans="1:29">
      <c r="A1945" s="109">
        <f>IF(编辑!A1945="","",编辑!A1945)</f>
        <v>160010</v>
      </c>
      <c r="B1945" s="109" t="str">
        <f>IF(编辑!B1945="","",编辑!B1945)</f>
        <v>伙伴挑战</v>
      </c>
      <c r="C1945" s="109">
        <f>IF(编辑!I1945="","",编辑!I1945)</f>
        <v>300000</v>
      </c>
      <c r="D1945" s="109">
        <f>IF(编辑!J1945="","",编辑!J1945)</f>
        <v>21</v>
      </c>
      <c r="E1945" s="109" t="str">
        <f>IF(编辑!K1945="","",编辑!K1945)</f>
        <v/>
      </c>
      <c r="F1945" s="109">
        <f>IF(编辑!L1945="","",编辑!L1945)</f>
        <v>2037</v>
      </c>
      <c r="G1945" s="109">
        <f>IF(编辑!N1945="","",编辑!N1945)</f>
        <v>1</v>
      </c>
      <c r="H1945" s="109">
        <f>IF(编辑!O1945="","",编辑!O1945)</f>
        <v>1</v>
      </c>
      <c r="I1945" s="109">
        <f>IF(编辑!P1945="","",编辑!P1945)</f>
        <v>10000</v>
      </c>
      <c r="J1945" s="109" t="str">
        <f>IF(编辑!Q1945="","",编辑!Q1945)</f>
        <v/>
      </c>
      <c r="K1945" s="109" t="str">
        <f>IF(编辑!S1945="","",编辑!S1945)</f>
        <v/>
      </c>
      <c r="L1945" s="109" t="str">
        <f>IF(编辑!T1945="","",编辑!T1945)</f>
        <v/>
      </c>
      <c r="M1945" s="109" t="str">
        <f>IF(编辑!U1945="","",编辑!U1945)</f>
        <v/>
      </c>
      <c r="N1945" s="109" t="str">
        <f>IF(编辑!V1945="","",编辑!V1945)</f>
        <v/>
      </c>
      <c r="O1945" s="109" t="str">
        <f>IF(编辑!X1945="","",编辑!X1945)</f>
        <v/>
      </c>
      <c r="P1945" s="109" t="str">
        <f>IF(编辑!Y1945="","",编辑!Y1945)</f>
        <v/>
      </c>
      <c r="Q1945" s="109" t="str">
        <f>IF(编辑!Z1945="","",编辑!Z1945)</f>
        <v/>
      </c>
      <c r="R1945" s="109" t="str">
        <f>IF(编辑!AA1945="","",编辑!AA1945)</f>
        <v/>
      </c>
      <c r="S1945" s="109" t="str">
        <f>IF(编辑!AC1945="","",编辑!AC1945)</f>
        <v/>
      </c>
      <c r="T1945" s="109" t="str">
        <f>IF(编辑!AD1945="","",编辑!AD1945)</f>
        <v/>
      </c>
      <c r="U1945" s="109" t="str">
        <f>IF(编辑!AE1945="","",编辑!AE1945)</f>
        <v/>
      </c>
      <c r="V1945" s="109" t="str">
        <f>IF(编辑!AF1945="","",编辑!AF1945)</f>
        <v/>
      </c>
      <c r="W1945" s="109" t="str">
        <f>IF(编辑!AH1945="","",编辑!AH1945)</f>
        <v/>
      </c>
      <c r="X1945" s="109" t="str">
        <f>IF(编辑!AI1945="","",编辑!AI1945)</f>
        <v/>
      </c>
      <c r="Y1945" s="109" t="str">
        <f>IF(编辑!AJ1945="","",编辑!AJ1945)</f>
        <v/>
      </c>
      <c r="Z1945" s="109" t="str">
        <f>IF(编辑!AK1945="","",编辑!AK1945)</f>
        <v/>
      </c>
      <c r="AA1945" s="109" t="str">
        <f>IF(编辑!AM1945="","",编辑!AM1945)</f>
        <v/>
      </c>
      <c r="AB1945" s="109" t="str">
        <f>IF(编辑!AN1945="","",编辑!AN1945)</f>
        <v/>
      </c>
      <c r="AC1945" s="111" t="str">
        <f>IF(编辑!AO1945="","",编辑!AO1945)</f>
        <v/>
      </c>
    </row>
    <row r="1946" spans="1:29">
      <c r="A1946" s="109">
        <f>IF(编辑!A1946="","",编辑!A1946)</f>
        <v>160011</v>
      </c>
      <c r="B1946" s="109" t="str">
        <f>IF(编辑!B1946="","",编辑!B1946)</f>
        <v>伙伴挑战</v>
      </c>
      <c r="C1946" s="109">
        <f>IF(编辑!I1946="","",编辑!I1946)</f>
        <v>320000</v>
      </c>
      <c r="D1946" s="109">
        <f>IF(编辑!J1946="","",编辑!J1946)</f>
        <v>21</v>
      </c>
      <c r="E1946" s="109" t="str">
        <f>IF(编辑!K1946="","",编辑!K1946)</f>
        <v/>
      </c>
      <c r="F1946" s="109">
        <f>IF(编辑!L1946="","",编辑!L1946)</f>
        <v>2008</v>
      </c>
      <c r="G1946" s="109">
        <f>IF(编辑!N1946="","",编辑!N1946)</f>
        <v>1</v>
      </c>
      <c r="H1946" s="109">
        <f>IF(编辑!O1946="","",编辑!O1946)</f>
        <v>1</v>
      </c>
      <c r="I1946" s="109">
        <f>IF(编辑!P1946="","",编辑!P1946)</f>
        <v>10000</v>
      </c>
      <c r="J1946" s="109" t="str">
        <f>IF(编辑!Q1946="","",编辑!Q1946)</f>
        <v/>
      </c>
      <c r="K1946" s="109" t="str">
        <f>IF(编辑!S1946="","",编辑!S1946)</f>
        <v/>
      </c>
      <c r="L1946" s="109" t="str">
        <f>IF(编辑!T1946="","",编辑!T1946)</f>
        <v/>
      </c>
      <c r="M1946" s="109" t="str">
        <f>IF(编辑!U1946="","",编辑!U1946)</f>
        <v/>
      </c>
      <c r="N1946" s="109" t="str">
        <f>IF(编辑!V1946="","",编辑!V1946)</f>
        <v/>
      </c>
      <c r="O1946" s="109" t="str">
        <f>IF(编辑!X1946="","",编辑!X1946)</f>
        <v/>
      </c>
      <c r="P1946" s="109" t="str">
        <f>IF(编辑!Y1946="","",编辑!Y1946)</f>
        <v/>
      </c>
      <c r="Q1946" s="109" t="str">
        <f>IF(编辑!Z1946="","",编辑!Z1946)</f>
        <v/>
      </c>
      <c r="R1946" s="109" t="str">
        <f>IF(编辑!AA1946="","",编辑!AA1946)</f>
        <v/>
      </c>
      <c r="S1946" s="109" t="str">
        <f>IF(编辑!AC1946="","",编辑!AC1946)</f>
        <v/>
      </c>
      <c r="T1946" s="109" t="str">
        <f>IF(编辑!AD1946="","",编辑!AD1946)</f>
        <v/>
      </c>
      <c r="U1946" s="109" t="str">
        <f>IF(编辑!AE1946="","",编辑!AE1946)</f>
        <v/>
      </c>
      <c r="V1946" s="109" t="str">
        <f>IF(编辑!AF1946="","",编辑!AF1946)</f>
        <v/>
      </c>
      <c r="W1946" s="109" t="str">
        <f>IF(编辑!AH1946="","",编辑!AH1946)</f>
        <v/>
      </c>
      <c r="X1946" s="109" t="str">
        <f>IF(编辑!AI1946="","",编辑!AI1946)</f>
        <v/>
      </c>
      <c r="Y1946" s="109" t="str">
        <f>IF(编辑!AJ1946="","",编辑!AJ1946)</f>
        <v/>
      </c>
      <c r="Z1946" s="109" t="str">
        <f>IF(编辑!AK1946="","",编辑!AK1946)</f>
        <v/>
      </c>
      <c r="AA1946" s="109" t="str">
        <f>IF(编辑!AM1946="","",编辑!AM1946)</f>
        <v/>
      </c>
      <c r="AB1946" s="109" t="str">
        <f>IF(编辑!AN1946="","",编辑!AN1946)</f>
        <v/>
      </c>
      <c r="AC1946" s="111" t="str">
        <f>IF(编辑!AO1946="","",编辑!AO1946)</f>
        <v/>
      </c>
    </row>
    <row r="1947" spans="1:29">
      <c r="A1947" s="109">
        <f>IF(编辑!A1947="","",编辑!A1947)</f>
        <v>160012</v>
      </c>
      <c r="B1947" s="109" t="str">
        <f>IF(编辑!B1947="","",编辑!B1947)</f>
        <v>伙伴挑战</v>
      </c>
      <c r="C1947" s="109">
        <f>IF(编辑!I1947="","",编辑!I1947)</f>
        <v>340000</v>
      </c>
      <c r="D1947" s="109">
        <f>IF(编辑!J1947="","",编辑!J1947)</f>
        <v>27</v>
      </c>
      <c r="E1947" s="109" t="str">
        <f>IF(编辑!K1947="","",编辑!K1947)</f>
        <v/>
      </c>
      <c r="F1947" s="109">
        <f>IF(编辑!L1947="","",编辑!L1947)</f>
        <v>2001</v>
      </c>
      <c r="G1947" s="109">
        <f>IF(编辑!N1947="","",编辑!N1947)</f>
        <v>1</v>
      </c>
      <c r="H1947" s="109">
        <f>IF(编辑!O1947="","",编辑!O1947)</f>
        <v>1</v>
      </c>
      <c r="I1947" s="109">
        <f>IF(编辑!P1947="","",编辑!P1947)</f>
        <v>10000</v>
      </c>
      <c r="J1947" s="109" t="str">
        <f>IF(编辑!Q1947="","",编辑!Q1947)</f>
        <v/>
      </c>
      <c r="K1947" s="109" t="str">
        <f>IF(编辑!S1947="","",编辑!S1947)</f>
        <v/>
      </c>
      <c r="L1947" s="109" t="str">
        <f>IF(编辑!T1947="","",编辑!T1947)</f>
        <v/>
      </c>
      <c r="M1947" s="109" t="str">
        <f>IF(编辑!U1947="","",编辑!U1947)</f>
        <v/>
      </c>
      <c r="N1947" s="109" t="str">
        <f>IF(编辑!V1947="","",编辑!V1947)</f>
        <v/>
      </c>
      <c r="O1947" s="109" t="str">
        <f>IF(编辑!X1947="","",编辑!X1947)</f>
        <v/>
      </c>
      <c r="P1947" s="109" t="str">
        <f>IF(编辑!Y1947="","",编辑!Y1947)</f>
        <v/>
      </c>
      <c r="Q1947" s="109" t="str">
        <f>IF(编辑!Z1947="","",编辑!Z1947)</f>
        <v/>
      </c>
      <c r="R1947" s="109" t="str">
        <f>IF(编辑!AA1947="","",编辑!AA1947)</f>
        <v/>
      </c>
      <c r="S1947" s="109" t="str">
        <f>IF(编辑!AC1947="","",编辑!AC1947)</f>
        <v/>
      </c>
      <c r="T1947" s="109" t="str">
        <f>IF(编辑!AD1947="","",编辑!AD1947)</f>
        <v/>
      </c>
      <c r="U1947" s="109" t="str">
        <f>IF(编辑!AE1947="","",编辑!AE1947)</f>
        <v/>
      </c>
      <c r="V1947" s="109" t="str">
        <f>IF(编辑!AF1947="","",编辑!AF1947)</f>
        <v/>
      </c>
      <c r="W1947" s="109" t="str">
        <f>IF(编辑!AH1947="","",编辑!AH1947)</f>
        <v/>
      </c>
      <c r="X1947" s="109" t="str">
        <f>IF(编辑!AI1947="","",编辑!AI1947)</f>
        <v/>
      </c>
      <c r="Y1947" s="109" t="str">
        <f>IF(编辑!AJ1947="","",编辑!AJ1947)</f>
        <v/>
      </c>
      <c r="Z1947" s="109" t="str">
        <f>IF(编辑!AK1947="","",编辑!AK1947)</f>
        <v/>
      </c>
      <c r="AA1947" s="109" t="str">
        <f>IF(编辑!AM1947="","",编辑!AM1947)</f>
        <v/>
      </c>
      <c r="AB1947" s="109" t="str">
        <f>IF(编辑!AN1947="","",编辑!AN1947)</f>
        <v/>
      </c>
      <c r="AC1947" s="111" t="str">
        <f>IF(编辑!AO1947="","",编辑!AO1947)</f>
        <v/>
      </c>
    </row>
    <row r="1948" spans="1:29">
      <c r="A1948" s="109">
        <f>IF(编辑!A1948="","",编辑!A1948)</f>
        <v>160013</v>
      </c>
      <c r="B1948" s="109" t="str">
        <f>IF(编辑!B1948="","",编辑!B1948)</f>
        <v>伙伴挑战</v>
      </c>
      <c r="C1948" s="109">
        <f>IF(编辑!I1948="","",编辑!I1948)</f>
        <v>360000</v>
      </c>
      <c r="D1948" s="109">
        <f>IF(编辑!J1948="","",编辑!J1948)</f>
        <v>27</v>
      </c>
      <c r="E1948" s="109" t="str">
        <f>IF(编辑!K1948="","",编辑!K1948)</f>
        <v/>
      </c>
      <c r="F1948" s="109">
        <f>IF(编辑!L1948="","",编辑!L1948)</f>
        <v>2026</v>
      </c>
      <c r="G1948" s="109">
        <f>IF(编辑!N1948="","",编辑!N1948)</f>
        <v>1</v>
      </c>
      <c r="H1948" s="109">
        <f>IF(编辑!O1948="","",编辑!O1948)</f>
        <v>1</v>
      </c>
      <c r="I1948" s="109">
        <f>IF(编辑!P1948="","",编辑!P1948)</f>
        <v>10000</v>
      </c>
      <c r="J1948" s="109" t="str">
        <f>IF(编辑!Q1948="","",编辑!Q1948)</f>
        <v/>
      </c>
      <c r="K1948" s="109" t="str">
        <f>IF(编辑!S1948="","",编辑!S1948)</f>
        <v/>
      </c>
      <c r="L1948" s="109" t="str">
        <f>IF(编辑!T1948="","",编辑!T1948)</f>
        <v/>
      </c>
      <c r="M1948" s="109" t="str">
        <f>IF(编辑!U1948="","",编辑!U1948)</f>
        <v/>
      </c>
      <c r="N1948" s="109" t="str">
        <f>IF(编辑!V1948="","",编辑!V1948)</f>
        <v/>
      </c>
      <c r="O1948" s="109" t="str">
        <f>IF(编辑!X1948="","",编辑!X1948)</f>
        <v/>
      </c>
      <c r="P1948" s="109" t="str">
        <f>IF(编辑!Y1948="","",编辑!Y1948)</f>
        <v/>
      </c>
      <c r="Q1948" s="109" t="str">
        <f>IF(编辑!Z1948="","",编辑!Z1948)</f>
        <v/>
      </c>
      <c r="R1948" s="109" t="str">
        <f>IF(编辑!AA1948="","",编辑!AA1948)</f>
        <v/>
      </c>
      <c r="S1948" s="109" t="str">
        <f>IF(编辑!AC1948="","",编辑!AC1948)</f>
        <v/>
      </c>
      <c r="T1948" s="109" t="str">
        <f>IF(编辑!AD1948="","",编辑!AD1948)</f>
        <v/>
      </c>
      <c r="U1948" s="109" t="str">
        <f>IF(编辑!AE1948="","",编辑!AE1948)</f>
        <v/>
      </c>
      <c r="V1948" s="109" t="str">
        <f>IF(编辑!AF1948="","",编辑!AF1948)</f>
        <v/>
      </c>
      <c r="W1948" s="109" t="str">
        <f>IF(编辑!AH1948="","",编辑!AH1948)</f>
        <v/>
      </c>
      <c r="X1948" s="109" t="str">
        <f>IF(编辑!AI1948="","",编辑!AI1948)</f>
        <v/>
      </c>
      <c r="Y1948" s="109" t="str">
        <f>IF(编辑!AJ1948="","",编辑!AJ1948)</f>
        <v/>
      </c>
      <c r="Z1948" s="109" t="str">
        <f>IF(编辑!AK1948="","",编辑!AK1948)</f>
        <v/>
      </c>
      <c r="AA1948" s="109" t="str">
        <f>IF(编辑!AM1948="","",编辑!AM1948)</f>
        <v/>
      </c>
      <c r="AB1948" s="109" t="str">
        <f>IF(编辑!AN1948="","",编辑!AN1948)</f>
        <v/>
      </c>
      <c r="AC1948" s="111" t="str">
        <f>IF(编辑!AO1948="","",编辑!AO1948)</f>
        <v/>
      </c>
    </row>
    <row r="1949" spans="1:29">
      <c r="A1949" s="109">
        <f>IF(编辑!A1949="","",编辑!A1949)</f>
        <v>160014</v>
      </c>
      <c r="B1949" s="109" t="str">
        <f>IF(编辑!B1949="","",编辑!B1949)</f>
        <v>伙伴挑战</v>
      </c>
      <c r="C1949" s="109">
        <f>IF(编辑!I1949="","",编辑!I1949)</f>
        <v>380000</v>
      </c>
      <c r="D1949" s="109">
        <f>IF(编辑!J1949="","",编辑!J1949)</f>
        <v>27</v>
      </c>
      <c r="E1949" s="109" t="str">
        <f>IF(编辑!K1949="","",编辑!K1949)</f>
        <v/>
      </c>
      <c r="F1949" s="109">
        <f>IF(编辑!L1949="","",编辑!L1949)</f>
        <v>2013</v>
      </c>
      <c r="G1949" s="109">
        <f>IF(编辑!N1949="","",编辑!N1949)</f>
        <v>1</v>
      </c>
      <c r="H1949" s="109">
        <f>IF(编辑!O1949="","",编辑!O1949)</f>
        <v>1</v>
      </c>
      <c r="I1949" s="109">
        <f>IF(编辑!P1949="","",编辑!P1949)</f>
        <v>10000</v>
      </c>
      <c r="J1949" s="109" t="str">
        <f>IF(编辑!Q1949="","",编辑!Q1949)</f>
        <v/>
      </c>
      <c r="K1949" s="109" t="str">
        <f>IF(编辑!S1949="","",编辑!S1949)</f>
        <v/>
      </c>
      <c r="L1949" s="109" t="str">
        <f>IF(编辑!T1949="","",编辑!T1949)</f>
        <v/>
      </c>
      <c r="M1949" s="109" t="str">
        <f>IF(编辑!U1949="","",编辑!U1949)</f>
        <v/>
      </c>
      <c r="N1949" s="109" t="str">
        <f>IF(编辑!V1949="","",编辑!V1949)</f>
        <v/>
      </c>
      <c r="O1949" s="109" t="str">
        <f>IF(编辑!X1949="","",编辑!X1949)</f>
        <v/>
      </c>
      <c r="P1949" s="109" t="str">
        <f>IF(编辑!Y1949="","",编辑!Y1949)</f>
        <v/>
      </c>
      <c r="Q1949" s="109" t="str">
        <f>IF(编辑!Z1949="","",编辑!Z1949)</f>
        <v/>
      </c>
      <c r="R1949" s="109" t="str">
        <f>IF(编辑!AA1949="","",编辑!AA1949)</f>
        <v/>
      </c>
      <c r="S1949" s="109" t="str">
        <f>IF(编辑!AC1949="","",编辑!AC1949)</f>
        <v/>
      </c>
      <c r="T1949" s="109" t="str">
        <f>IF(编辑!AD1949="","",编辑!AD1949)</f>
        <v/>
      </c>
      <c r="U1949" s="109" t="str">
        <f>IF(编辑!AE1949="","",编辑!AE1949)</f>
        <v/>
      </c>
      <c r="V1949" s="109" t="str">
        <f>IF(编辑!AF1949="","",编辑!AF1949)</f>
        <v/>
      </c>
      <c r="W1949" s="109" t="str">
        <f>IF(编辑!AH1949="","",编辑!AH1949)</f>
        <v/>
      </c>
      <c r="X1949" s="109" t="str">
        <f>IF(编辑!AI1949="","",编辑!AI1949)</f>
        <v/>
      </c>
      <c r="Y1949" s="109" t="str">
        <f>IF(编辑!AJ1949="","",编辑!AJ1949)</f>
        <v/>
      </c>
      <c r="Z1949" s="109" t="str">
        <f>IF(编辑!AK1949="","",编辑!AK1949)</f>
        <v/>
      </c>
      <c r="AA1949" s="109" t="str">
        <f>IF(编辑!AM1949="","",编辑!AM1949)</f>
        <v/>
      </c>
      <c r="AB1949" s="109" t="str">
        <f>IF(编辑!AN1949="","",编辑!AN1949)</f>
        <v/>
      </c>
      <c r="AC1949" s="111" t="str">
        <f>IF(编辑!AO1949="","",编辑!AO1949)</f>
        <v/>
      </c>
    </row>
    <row r="1950" spans="1:29">
      <c r="A1950" s="109">
        <f>IF(编辑!A1950="","",编辑!A1950)</f>
        <v>160015</v>
      </c>
      <c r="B1950" s="109" t="str">
        <f>IF(编辑!B1950="","",编辑!B1950)</f>
        <v>伙伴挑战</v>
      </c>
      <c r="C1950" s="109">
        <f>IF(编辑!I1950="","",编辑!I1950)</f>
        <v>400000</v>
      </c>
      <c r="D1950" s="109">
        <f>IF(编辑!J1950="","",编辑!J1950)</f>
        <v>27</v>
      </c>
      <c r="E1950" s="109" t="str">
        <f>IF(编辑!K1950="","",编辑!K1950)</f>
        <v/>
      </c>
      <c r="F1950" s="109">
        <f>IF(编辑!L1950="","",编辑!L1950)</f>
        <v>2044</v>
      </c>
      <c r="G1950" s="109">
        <f>IF(编辑!N1950="","",编辑!N1950)</f>
        <v>1</v>
      </c>
      <c r="H1950" s="109">
        <f>IF(编辑!O1950="","",编辑!O1950)</f>
        <v>1</v>
      </c>
      <c r="I1950" s="109">
        <f>IF(编辑!P1950="","",编辑!P1950)</f>
        <v>10000</v>
      </c>
      <c r="J1950" s="109" t="str">
        <f>IF(编辑!Q1950="","",编辑!Q1950)</f>
        <v/>
      </c>
      <c r="K1950" s="109" t="str">
        <f>IF(编辑!S1950="","",编辑!S1950)</f>
        <v/>
      </c>
      <c r="L1950" s="109" t="str">
        <f>IF(编辑!T1950="","",编辑!T1950)</f>
        <v/>
      </c>
      <c r="M1950" s="109" t="str">
        <f>IF(编辑!U1950="","",编辑!U1950)</f>
        <v/>
      </c>
      <c r="N1950" s="109" t="str">
        <f>IF(编辑!V1950="","",编辑!V1950)</f>
        <v/>
      </c>
      <c r="O1950" s="109" t="str">
        <f>IF(编辑!X1950="","",编辑!X1950)</f>
        <v/>
      </c>
      <c r="P1950" s="109" t="str">
        <f>IF(编辑!Y1950="","",编辑!Y1950)</f>
        <v/>
      </c>
      <c r="Q1950" s="109" t="str">
        <f>IF(编辑!Z1950="","",编辑!Z1950)</f>
        <v/>
      </c>
      <c r="R1950" s="109" t="str">
        <f>IF(编辑!AA1950="","",编辑!AA1950)</f>
        <v/>
      </c>
      <c r="S1950" s="109" t="str">
        <f>IF(编辑!AC1950="","",编辑!AC1950)</f>
        <v/>
      </c>
      <c r="T1950" s="109" t="str">
        <f>IF(编辑!AD1950="","",编辑!AD1950)</f>
        <v/>
      </c>
      <c r="U1950" s="109" t="str">
        <f>IF(编辑!AE1950="","",编辑!AE1950)</f>
        <v/>
      </c>
      <c r="V1950" s="109" t="str">
        <f>IF(编辑!AF1950="","",编辑!AF1950)</f>
        <v/>
      </c>
      <c r="W1950" s="109" t="str">
        <f>IF(编辑!AH1950="","",编辑!AH1950)</f>
        <v/>
      </c>
      <c r="X1950" s="109" t="str">
        <f>IF(编辑!AI1950="","",编辑!AI1950)</f>
        <v/>
      </c>
      <c r="Y1950" s="109" t="str">
        <f>IF(编辑!AJ1950="","",编辑!AJ1950)</f>
        <v/>
      </c>
      <c r="Z1950" s="109" t="str">
        <f>IF(编辑!AK1950="","",编辑!AK1950)</f>
        <v/>
      </c>
      <c r="AA1950" s="109" t="str">
        <f>IF(编辑!AM1950="","",编辑!AM1950)</f>
        <v/>
      </c>
      <c r="AB1950" s="109" t="str">
        <f>IF(编辑!AN1950="","",编辑!AN1950)</f>
        <v/>
      </c>
      <c r="AC1950" s="111" t="str">
        <f>IF(编辑!AO1950="","",编辑!AO1950)</f>
        <v/>
      </c>
    </row>
    <row r="1951" spans="1:29">
      <c r="A1951" s="109">
        <f>IF(编辑!A1951="","",编辑!A1951)</f>
        <v>160016</v>
      </c>
      <c r="B1951" s="109" t="str">
        <f>IF(编辑!B1951="","",编辑!B1951)</f>
        <v>伙伴挑战</v>
      </c>
      <c r="C1951" s="109">
        <f>IF(编辑!I1951="","",编辑!I1951)</f>
        <v>420000</v>
      </c>
      <c r="D1951" s="109">
        <f>IF(编辑!J1951="","",编辑!J1951)</f>
        <v>34</v>
      </c>
      <c r="E1951" s="109" t="str">
        <f>IF(编辑!K1951="","",编辑!K1951)</f>
        <v/>
      </c>
      <c r="F1951" s="109">
        <f>IF(编辑!L1951="","",编辑!L1951)</f>
        <v>2032</v>
      </c>
      <c r="G1951" s="109">
        <f>IF(编辑!N1951="","",编辑!N1951)</f>
        <v>1</v>
      </c>
      <c r="H1951" s="109">
        <f>IF(编辑!O1951="","",编辑!O1951)</f>
        <v>1</v>
      </c>
      <c r="I1951" s="109">
        <f>IF(编辑!P1951="","",编辑!P1951)</f>
        <v>10000</v>
      </c>
      <c r="J1951" s="109" t="str">
        <f>IF(编辑!Q1951="","",编辑!Q1951)</f>
        <v/>
      </c>
      <c r="K1951" s="109" t="str">
        <f>IF(编辑!S1951="","",编辑!S1951)</f>
        <v/>
      </c>
      <c r="L1951" s="109" t="str">
        <f>IF(编辑!T1951="","",编辑!T1951)</f>
        <v/>
      </c>
      <c r="M1951" s="109" t="str">
        <f>IF(编辑!U1951="","",编辑!U1951)</f>
        <v/>
      </c>
      <c r="N1951" s="109" t="str">
        <f>IF(编辑!V1951="","",编辑!V1951)</f>
        <v/>
      </c>
      <c r="O1951" s="109" t="str">
        <f>IF(编辑!X1951="","",编辑!X1951)</f>
        <v/>
      </c>
      <c r="P1951" s="109" t="str">
        <f>IF(编辑!Y1951="","",编辑!Y1951)</f>
        <v/>
      </c>
      <c r="Q1951" s="109" t="str">
        <f>IF(编辑!Z1951="","",编辑!Z1951)</f>
        <v/>
      </c>
      <c r="R1951" s="109" t="str">
        <f>IF(编辑!AA1951="","",编辑!AA1951)</f>
        <v/>
      </c>
      <c r="S1951" s="109" t="str">
        <f>IF(编辑!AC1951="","",编辑!AC1951)</f>
        <v/>
      </c>
      <c r="T1951" s="109" t="str">
        <f>IF(编辑!AD1951="","",编辑!AD1951)</f>
        <v/>
      </c>
      <c r="U1951" s="109" t="str">
        <f>IF(编辑!AE1951="","",编辑!AE1951)</f>
        <v/>
      </c>
      <c r="V1951" s="109" t="str">
        <f>IF(编辑!AF1951="","",编辑!AF1951)</f>
        <v/>
      </c>
      <c r="W1951" s="109" t="str">
        <f>IF(编辑!AH1951="","",编辑!AH1951)</f>
        <v/>
      </c>
      <c r="X1951" s="109" t="str">
        <f>IF(编辑!AI1951="","",编辑!AI1951)</f>
        <v/>
      </c>
      <c r="Y1951" s="109" t="str">
        <f>IF(编辑!AJ1951="","",编辑!AJ1951)</f>
        <v/>
      </c>
      <c r="Z1951" s="109" t="str">
        <f>IF(编辑!AK1951="","",编辑!AK1951)</f>
        <v/>
      </c>
      <c r="AA1951" s="109" t="str">
        <f>IF(编辑!AM1951="","",编辑!AM1951)</f>
        <v/>
      </c>
      <c r="AB1951" s="109" t="str">
        <f>IF(编辑!AN1951="","",编辑!AN1951)</f>
        <v/>
      </c>
      <c r="AC1951" s="111" t="str">
        <f>IF(编辑!AO1951="","",编辑!AO1951)</f>
        <v/>
      </c>
    </row>
    <row r="1952" spans="1:29">
      <c r="A1952" s="109">
        <f>IF(编辑!A1952="","",编辑!A1952)</f>
        <v>160017</v>
      </c>
      <c r="B1952" s="109" t="str">
        <f>IF(编辑!B1952="","",编辑!B1952)</f>
        <v>伙伴挑战</v>
      </c>
      <c r="C1952" s="109">
        <f>IF(编辑!I1952="","",编辑!I1952)</f>
        <v>440000</v>
      </c>
      <c r="D1952" s="109">
        <f>IF(编辑!J1952="","",编辑!J1952)</f>
        <v>34</v>
      </c>
      <c r="E1952" s="109" t="str">
        <f>IF(编辑!K1952="","",编辑!K1952)</f>
        <v/>
      </c>
      <c r="F1952" s="109">
        <f>IF(编辑!L1952="","",编辑!L1952)</f>
        <v>2050</v>
      </c>
      <c r="G1952" s="109">
        <f>IF(编辑!N1952="","",编辑!N1952)</f>
        <v>1</v>
      </c>
      <c r="H1952" s="109">
        <f>IF(编辑!O1952="","",编辑!O1952)</f>
        <v>1</v>
      </c>
      <c r="I1952" s="109">
        <f>IF(编辑!P1952="","",编辑!P1952)</f>
        <v>10000</v>
      </c>
      <c r="J1952" s="109" t="str">
        <f>IF(编辑!Q1952="","",编辑!Q1952)</f>
        <v/>
      </c>
      <c r="K1952" s="109" t="str">
        <f>IF(编辑!S1952="","",编辑!S1952)</f>
        <v/>
      </c>
      <c r="L1952" s="109" t="str">
        <f>IF(编辑!T1952="","",编辑!T1952)</f>
        <v/>
      </c>
      <c r="M1952" s="109" t="str">
        <f>IF(编辑!U1952="","",编辑!U1952)</f>
        <v/>
      </c>
      <c r="N1952" s="109" t="str">
        <f>IF(编辑!V1952="","",编辑!V1952)</f>
        <v/>
      </c>
      <c r="O1952" s="109" t="str">
        <f>IF(编辑!X1952="","",编辑!X1952)</f>
        <v/>
      </c>
      <c r="P1952" s="109" t="str">
        <f>IF(编辑!Y1952="","",编辑!Y1952)</f>
        <v/>
      </c>
      <c r="Q1952" s="109" t="str">
        <f>IF(编辑!Z1952="","",编辑!Z1952)</f>
        <v/>
      </c>
      <c r="R1952" s="109" t="str">
        <f>IF(编辑!AA1952="","",编辑!AA1952)</f>
        <v/>
      </c>
      <c r="S1952" s="109" t="str">
        <f>IF(编辑!AC1952="","",编辑!AC1952)</f>
        <v/>
      </c>
      <c r="T1952" s="109" t="str">
        <f>IF(编辑!AD1952="","",编辑!AD1952)</f>
        <v/>
      </c>
      <c r="U1952" s="109" t="str">
        <f>IF(编辑!AE1952="","",编辑!AE1952)</f>
        <v/>
      </c>
      <c r="V1952" s="109" t="str">
        <f>IF(编辑!AF1952="","",编辑!AF1952)</f>
        <v/>
      </c>
      <c r="W1952" s="109" t="str">
        <f>IF(编辑!AH1952="","",编辑!AH1952)</f>
        <v/>
      </c>
      <c r="X1952" s="109" t="str">
        <f>IF(编辑!AI1952="","",编辑!AI1952)</f>
        <v/>
      </c>
      <c r="Y1952" s="109" t="str">
        <f>IF(编辑!AJ1952="","",编辑!AJ1952)</f>
        <v/>
      </c>
      <c r="Z1952" s="109" t="str">
        <f>IF(编辑!AK1952="","",编辑!AK1952)</f>
        <v/>
      </c>
      <c r="AA1952" s="109" t="str">
        <f>IF(编辑!AM1952="","",编辑!AM1952)</f>
        <v/>
      </c>
      <c r="AB1952" s="109" t="str">
        <f>IF(编辑!AN1952="","",编辑!AN1952)</f>
        <v/>
      </c>
      <c r="AC1952" s="111" t="str">
        <f>IF(编辑!AO1952="","",编辑!AO1952)</f>
        <v/>
      </c>
    </row>
    <row r="1953" spans="1:29">
      <c r="A1953" s="109">
        <f>IF(编辑!A1953="","",编辑!A1953)</f>
        <v>160018</v>
      </c>
      <c r="B1953" s="109" t="str">
        <f>IF(编辑!B1953="","",编辑!B1953)</f>
        <v>伙伴挑战</v>
      </c>
      <c r="C1953" s="109">
        <f>IF(编辑!I1953="","",编辑!I1953)</f>
        <v>460000</v>
      </c>
      <c r="D1953" s="109">
        <f>IF(编辑!J1953="","",编辑!J1953)</f>
        <v>34</v>
      </c>
      <c r="E1953" s="109" t="str">
        <f>IF(编辑!K1953="","",编辑!K1953)</f>
        <v/>
      </c>
      <c r="F1953" s="109">
        <f>IF(编辑!L1953="","",编辑!L1953)</f>
        <v>2049</v>
      </c>
      <c r="G1953" s="109">
        <f>IF(编辑!N1953="","",编辑!N1953)</f>
        <v>1</v>
      </c>
      <c r="H1953" s="109">
        <f>IF(编辑!O1953="","",编辑!O1953)</f>
        <v>1</v>
      </c>
      <c r="I1953" s="109">
        <f>IF(编辑!P1953="","",编辑!P1953)</f>
        <v>10000</v>
      </c>
      <c r="J1953" s="109" t="str">
        <f>IF(编辑!Q1953="","",编辑!Q1953)</f>
        <v/>
      </c>
      <c r="K1953" s="109" t="str">
        <f>IF(编辑!S1953="","",编辑!S1953)</f>
        <v/>
      </c>
      <c r="L1953" s="109" t="str">
        <f>IF(编辑!T1953="","",编辑!T1953)</f>
        <v/>
      </c>
      <c r="M1953" s="109" t="str">
        <f>IF(编辑!U1953="","",编辑!U1953)</f>
        <v/>
      </c>
      <c r="N1953" s="109" t="str">
        <f>IF(编辑!V1953="","",编辑!V1953)</f>
        <v/>
      </c>
      <c r="O1953" s="109" t="str">
        <f>IF(编辑!X1953="","",编辑!X1953)</f>
        <v/>
      </c>
      <c r="P1953" s="109" t="str">
        <f>IF(编辑!Y1953="","",编辑!Y1953)</f>
        <v/>
      </c>
      <c r="Q1953" s="109" t="str">
        <f>IF(编辑!Z1953="","",编辑!Z1953)</f>
        <v/>
      </c>
      <c r="R1953" s="109" t="str">
        <f>IF(编辑!AA1953="","",编辑!AA1953)</f>
        <v/>
      </c>
      <c r="S1953" s="109" t="str">
        <f>IF(编辑!AC1953="","",编辑!AC1953)</f>
        <v/>
      </c>
      <c r="T1953" s="109" t="str">
        <f>IF(编辑!AD1953="","",编辑!AD1953)</f>
        <v/>
      </c>
      <c r="U1953" s="109" t="str">
        <f>IF(编辑!AE1953="","",编辑!AE1953)</f>
        <v/>
      </c>
      <c r="V1953" s="109" t="str">
        <f>IF(编辑!AF1953="","",编辑!AF1953)</f>
        <v/>
      </c>
      <c r="W1953" s="109" t="str">
        <f>IF(编辑!AH1953="","",编辑!AH1953)</f>
        <v/>
      </c>
      <c r="X1953" s="109" t="str">
        <f>IF(编辑!AI1953="","",编辑!AI1953)</f>
        <v/>
      </c>
      <c r="Y1953" s="109" t="str">
        <f>IF(编辑!AJ1953="","",编辑!AJ1953)</f>
        <v/>
      </c>
      <c r="Z1953" s="109" t="str">
        <f>IF(编辑!AK1953="","",编辑!AK1953)</f>
        <v/>
      </c>
      <c r="AA1953" s="109" t="str">
        <f>IF(编辑!AM1953="","",编辑!AM1953)</f>
        <v/>
      </c>
      <c r="AB1953" s="109" t="str">
        <f>IF(编辑!AN1953="","",编辑!AN1953)</f>
        <v/>
      </c>
      <c r="AC1953" s="111" t="str">
        <f>IF(编辑!AO1953="","",编辑!AO1953)</f>
        <v/>
      </c>
    </row>
    <row r="1954" spans="1:29">
      <c r="A1954" s="109">
        <f>IF(编辑!A1954="","",编辑!A1954)</f>
        <v>160019</v>
      </c>
      <c r="B1954" s="109" t="str">
        <f>IF(编辑!B1954="","",编辑!B1954)</f>
        <v>伙伴挑战</v>
      </c>
      <c r="C1954" s="109">
        <f>IF(编辑!I1954="","",编辑!I1954)</f>
        <v>480000</v>
      </c>
      <c r="D1954" s="109">
        <f>IF(编辑!J1954="","",编辑!J1954)</f>
        <v>34</v>
      </c>
      <c r="E1954" s="109" t="str">
        <f>IF(编辑!K1954="","",编辑!K1954)</f>
        <v/>
      </c>
      <c r="F1954" s="109">
        <f>IF(编辑!L1954="","",编辑!L1954)</f>
        <v>2056</v>
      </c>
      <c r="G1954" s="109">
        <f>IF(编辑!N1954="","",编辑!N1954)</f>
        <v>1</v>
      </c>
      <c r="H1954" s="109">
        <f>IF(编辑!O1954="","",编辑!O1954)</f>
        <v>1</v>
      </c>
      <c r="I1954" s="109">
        <f>IF(编辑!P1954="","",编辑!P1954)</f>
        <v>10000</v>
      </c>
      <c r="J1954" s="109" t="str">
        <f>IF(编辑!Q1954="","",编辑!Q1954)</f>
        <v/>
      </c>
      <c r="K1954" s="109" t="str">
        <f>IF(编辑!S1954="","",编辑!S1954)</f>
        <v/>
      </c>
      <c r="L1954" s="109" t="str">
        <f>IF(编辑!T1954="","",编辑!T1954)</f>
        <v/>
      </c>
      <c r="M1954" s="109" t="str">
        <f>IF(编辑!U1954="","",编辑!U1954)</f>
        <v/>
      </c>
      <c r="N1954" s="109" t="str">
        <f>IF(编辑!V1954="","",编辑!V1954)</f>
        <v/>
      </c>
      <c r="O1954" s="109" t="str">
        <f>IF(编辑!X1954="","",编辑!X1954)</f>
        <v/>
      </c>
      <c r="P1954" s="109" t="str">
        <f>IF(编辑!Y1954="","",编辑!Y1954)</f>
        <v/>
      </c>
      <c r="Q1954" s="109" t="str">
        <f>IF(编辑!Z1954="","",编辑!Z1954)</f>
        <v/>
      </c>
      <c r="R1954" s="109" t="str">
        <f>IF(编辑!AA1954="","",编辑!AA1954)</f>
        <v/>
      </c>
      <c r="S1954" s="109" t="str">
        <f>IF(编辑!AC1954="","",编辑!AC1954)</f>
        <v/>
      </c>
      <c r="T1954" s="109" t="str">
        <f>IF(编辑!AD1954="","",编辑!AD1954)</f>
        <v/>
      </c>
      <c r="U1954" s="109" t="str">
        <f>IF(编辑!AE1954="","",编辑!AE1954)</f>
        <v/>
      </c>
      <c r="V1954" s="109" t="str">
        <f>IF(编辑!AF1954="","",编辑!AF1954)</f>
        <v/>
      </c>
      <c r="W1954" s="109" t="str">
        <f>IF(编辑!AH1954="","",编辑!AH1954)</f>
        <v/>
      </c>
      <c r="X1954" s="109" t="str">
        <f>IF(编辑!AI1954="","",编辑!AI1954)</f>
        <v/>
      </c>
      <c r="Y1954" s="109" t="str">
        <f>IF(编辑!AJ1954="","",编辑!AJ1954)</f>
        <v/>
      </c>
      <c r="Z1954" s="109" t="str">
        <f>IF(编辑!AK1954="","",编辑!AK1954)</f>
        <v/>
      </c>
      <c r="AA1954" s="109" t="str">
        <f>IF(编辑!AM1954="","",编辑!AM1954)</f>
        <v/>
      </c>
      <c r="AB1954" s="109" t="str">
        <f>IF(编辑!AN1954="","",编辑!AN1954)</f>
        <v/>
      </c>
      <c r="AC1954" s="111" t="str">
        <f>IF(编辑!AO1954="","",编辑!AO1954)</f>
        <v/>
      </c>
    </row>
    <row r="1955" spans="1:29">
      <c r="A1955" s="109">
        <f>IF(编辑!A1955="","",编辑!A1955)</f>
        <v>160020</v>
      </c>
      <c r="B1955" s="109" t="str">
        <f>IF(编辑!B1955="","",编辑!B1955)</f>
        <v>伙伴挑战</v>
      </c>
      <c r="C1955" s="109">
        <f>IF(编辑!I1955="","",编辑!I1955)</f>
        <v>500000</v>
      </c>
      <c r="D1955" s="109">
        <f>IF(编辑!J1955="","",编辑!J1955)</f>
        <v>41</v>
      </c>
      <c r="E1955" s="109" t="str">
        <f>IF(编辑!K1955="","",编辑!K1955)</f>
        <v/>
      </c>
      <c r="F1955" s="109">
        <f>IF(编辑!L1955="","",编辑!L1955)</f>
        <v>2055</v>
      </c>
      <c r="G1955" s="109">
        <f>IF(编辑!N1955="","",编辑!N1955)</f>
        <v>1</v>
      </c>
      <c r="H1955" s="109">
        <f>IF(编辑!O1955="","",编辑!O1955)</f>
        <v>1</v>
      </c>
      <c r="I1955" s="109">
        <f>IF(编辑!P1955="","",编辑!P1955)</f>
        <v>10000</v>
      </c>
      <c r="J1955" s="109" t="str">
        <f>IF(编辑!Q1955="","",编辑!Q1955)</f>
        <v/>
      </c>
      <c r="K1955" s="109" t="str">
        <f>IF(编辑!S1955="","",编辑!S1955)</f>
        <v/>
      </c>
      <c r="L1955" s="109" t="str">
        <f>IF(编辑!T1955="","",编辑!T1955)</f>
        <v/>
      </c>
      <c r="M1955" s="109" t="str">
        <f>IF(编辑!U1955="","",编辑!U1955)</f>
        <v/>
      </c>
      <c r="N1955" s="109" t="str">
        <f>IF(编辑!V1955="","",编辑!V1955)</f>
        <v/>
      </c>
      <c r="O1955" s="109" t="str">
        <f>IF(编辑!X1955="","",编辑!X1955)</f>
        <v/>
      </c>
      <c r="P1955" s="109" t="str">
        <f>IF(编辑!Y1955="","",编辑!Y1955)</f>
        <v/>
      </c>
      <c r="Q1955" s="109" t="str">
        <f>IF(编辑!Z1955="","",编辑!Z1955)</f>
        <v/>
      </c>
      <c r="R1955" s="109" t="str">
        <f>IF(编辑!AA1955="","",编辑!AA1955)</f>
        <v/>
      </c>
      <c r="S1955" s="109" t="str">
        <f>IF(编辑!AC1955="","",编辑!AC1955)</f>
        <v/>
      </c>
      <c r="T1955" s="109" t="str">
        <f>IF(编辑!AD1955="","",编辑!AD1955)</f>
        <v/>
      </c>
      <c r="U1955" s="109" t="str">
        <f>IF(编辑!AE1955="","",编辑!AE1955)</f>
        <v/>
      </c>
      <c r="V1955" s="109" t="str">
        <f>IF(编辑!AF1955="","",编辑!AF1955)</f>
        <v/>
      </c>
      <c r="W1955" s="109" t="str">
        <f>IF(编辑!AH1955="","",编辑!AH1955)</f>
        <v/>
      </c>
      <c r="X1955" s="109" t="str">
        <f>IF(编辑!AI1955="","",编辑!AI1955)</f>
        <v/>
      </c>
      <c r="Y1955" s="109" t="str">
        <f>IF(编辑!AJ1955="","",编辑!AJ1955)</f>
        <v/>
      </c>
      <c r="Z1955" s="109" t="str">
        <f>IF(编辑!AK1955="","",编辑!AK1955)</f>
        <v/>
      </c>
      <c r="AA1955" s="109" t="str">
        <f>IF(编辑!AM1955="","",编辑!AM1955)</f>
        <v/>
      </c>
      <c r="AB1955" s="109" t="str">
        <f>IF(编辑!AN1955="","",编辑!AN1955)</f>
        <v/>
      </c>
      <c r="AC1955" s="111" t="str">
        <f>IF(编辑!AO1955="","",编辑!AO1955)</f>
        <v/>
      </c>
    </row>
    <row r="1956" spans="1:29">
      <c r="A1956" s="109">
        <f>IF(编辑!A1956="","",编辑!A1956)</f>
        <v>160021</v>
      </c>
      <c r="B1956" s="109" t="str">
        <f>IF(编辑!B1956="","",编辑!B1956)</f>
        <v>伙伴挑战</v>
      </c>
      <c r="C1956" s="109">
        <f>IF(编辑!I1956="","",编辑!I1956)</f>
        <v>520000</v>
      </c>
      <c r="D1956" s="109">
        <f>IF(编辑!J1956="","",编辑!J1956)</f>
        <v>41</v>
      </c>
      <c r="E1956" s="109" t="str">
        <f>IF(编辑!K1956="","",编辑!K1956)</f>
        <v/>
      </c>
      <c r="F1956" s="109">
        <f>IF(编辑!L1956="","",编辑!L1956)</f>
        <v>2019</v>
      </c>
      <c r="G1956" s="109">
        <f>IF(编辑!N1956="","",编辑!N1956)</f>
        <v>1</v>
      </c>
      <c r="H1956" s="109">
        <f>IF(编辑!O1956="","",编辑!O1956)</f>
        <v>1</v>
      </c>
      <c r="I1956" s="109">
        <f>IF(编辑!P1956="","",编辑!P1956)</f>
        <v>10000</v>
      </c>
      <c r="J1956" s="109" t="str">
        <f>IF(编辑!Q1956="","",编辑!Q1956)</f>
        <v/>
      </c>
      <c r="K1956" s="109" t="str">
        <f>IF(编辑!S1956="","",编辑!S1956)</f>
        <v/>
      </c>
      <c r="L1956" s="109" t="str">
        <f>IF(编辑!T1956="","",编辑!T1956)</f>
        <v/>
      </c>
      <c r="M1956" s="109" t="str">
        <f>IF(编辑!U1956="","",编辑!U1956)</f>
        <v/>
      </c>
      <c r="N1956" s="109" t="str">
        <f>IF(编辑!V1956="","",编辑!V1956)</f>
        <v/>
      </c>
      <c r="O1956" s="109" t="str">
        <f>IF(编辑!X1956="","",编辑!X1956)</f>
        <v/>
      </c>
      <c r="P1956" s="109" t="str">
        <f>IF(编辑!Y1956="","",编辑!Y1956)</f>
        <v/>
      </c>
      <c r="Q1956" s="109" t="str">
        <f>IF(编辑!Z1956="","",编辑!Z1956)</f>
        <v/>
      </c>
      <c r="R1956" s="109" t="str">
        <f>IF(编辑!AA1956="","",编辑!AA1956)</f>
        <v/>
      </c>
      <c r="S1956" s="109" t="str">
        <f>IF(编辑!AC1956="","",编辑!AC1956)</f>
        <v/>
      </c>
      <c r="T1956" s="109" t="str">
        <f>IF(编辑!AD1956="","",编辑!AD1956)</f>
        <v/>
      </c>
      <c r="U1956" s="109" t="str">
        <f>IF(编辑!AE1956="","",编辑!AE1956)</f>
        <v/>
      </c>
      <c r="V1956" s="109" t="str">
        <f>IF(编辑!AF1956="","",编辑!AF1956)</f>
        <v/>
      </c>
      <c r="W1956" s="109" t="str">
        <f>IF(编辑!AH1956="","",编辑!AH1956)</f>
        <v/>
      </c>
      <c r="X1956" s="109" t="str">
        <f>IF(编辑!AI1956="","",编辑!AI1956)</f>
        <v/>
      </c>
      <c r="Y1956" s="109" t="str">
        <f>IF(编辑!AJ1956="","",编辑!AJ1956)</f>
        <v/>
      </c>
      <c r="Z1956" s="109" t="str">
        <f>IF(编辑!AK1956="","",编辑!AK1956)</f>
        <v/>
      </c>
      <c r="AA1956" s="109" t="str">
        <f>IF(编辑!AM1956="","",编辑!AM1956)</f>
        <v/>
      </c>
      <c r="AB1956" s="109" t="str">
        <f>IF(编辑!AN1956="","",编辑!AN1956)</f>
        <v/>
      </c>
      <c r="AC1956" s="111" t="str">
        <f>IF(编辑!AO1956="","",编辑!AO1956)</f>
        <v/>
      </c>
    </row>
    <row r="1957" spans="1:29">
      <c r="A1957" s="109">
        <f>IF(编辑!A1957="","",编辑!A1957)</f>
        <v>151000</v>
      </c>
      <c r="B1957" s="109" t="str">
        <f>IF(编辑!B1957="","",编辑!B1957)</f>
        <v>百人</v>
      </c>
      <c r="C1957" s="109">
        <f>IF(编辑!I1957="","",编辑!I1957)</f>
        <v>97600</v>
      </c>
      <c r="D1957" s="109">
        <f>IF(编辑!J1957="","",编辑!J1957)</f>
        <v>0</v>
      </c>
      <c r="E1957" s="109" t="str">
        <f>IF(编辑!K1957="","",编辑!K1957)</f>
        <v/>
      </c>
      <c r="F1957" s="109">
        <f>IF(编辑!L1957="","",编辑!L1957)</f>
        <v>10003</v>
      </c>
      <c r="G1957" s="109">
        <f>IF(编辑!N1957="","",编辑!N1957)</f>
        <v>1</v>
      </c>
      <c r="H1957" s="109">
        <f>IF(编辑!O1957="","",编辑!O1957)</f>
        <v>1</v>
      </c>
      <c r="I1957" s="109">
        <f>IF(编辑!P1957="","",编辑!P1957)</f>
        <v>5000</v>
      </c>
      <c r="J1957" s="109">
        <f>IF(编辑!Q1957="","",编辑!Q1957)</f>
        <v>21350</v>
      </c>
      <c r="K1957" s="109">
        <f>IF(编辑!S1957="","",编辑!S1957)</f>
        <v>1</v>
      </c>
      <c r="L1957" s="109">
        <f>IF(编辑!T1957="","",编辑!T1957)</f>
        <v>1</v>
      </c>
      <c r="M1957" s="109">
        <f>IF(编辑!U1957="","",编辑!U1957)</f>
        <v>1000</v>
      </c>
      <c r="N1957" s="109">
        <f>IF(编辑!V1957="","",编辑!V1957)</f>
        <v>1405</v>
      </c>
      <c r="O1957" s="109">
        <f>IF(编辑!X1957="","",编辑!X1957)</f>
        <v>1</v>
      </c>
      <c r="P1957" s="109">
        <f>IF(编辑!Y1957="","",编辑!Y1957)</f>
        <v>1</v>
      </c>
      <c r="Q1957" s="109">
        <f>IF(编辑!Z1957="","",编辑!Z1957)</f>
        <v>500</v>
      </c>
      <c r="R1957" s="109">
        <f>IF(编辑!AA1957="","",编辑!AA1957)</f>
        <v>5040</v>
      </c>
      <c r="S1957" s="109">
        <f>IF(编辑!AC1957="","",编辑!AC1957)</f>
        <v>1</v>
      </c>
      <c r="T1957" s="109">
        <f>IF(编辑!AD1957="","",编辑!AD1957)</f>
        <v>1</v>
      </c>
      <c r="U1957" s="109">
        <f>IF(编辑!AE1957="","",编辑!AE1957)</f>
        <v>500</v>
      </c>
      <c r="V1957" s="109">
        <f>IF(编辑!AF1957="","",编辑!AF1957)</f>
        <v>4509</v>
      </c>
      <c r="W1957" s="109">
        <f>IF(编辑!AH1957="","",编辑!AH1957)</f>
        <v>1</v>
      </c>
      <c r="X1957" s="109">
        <f>IF(编辑!AI1957="","",编辑!AI1957)</f>
        <v>1</v>
      </c>
      <c r="Y1957" s="109">
        <f>IF(编辑!AJ1957="","",编辑!AJ1957)</f>
        <v>1000</v>
      </c>
      <c r="Z1957" s="109" t="str">
        <f>IF(编辑!AK1957="","",编辑!AK1957)</f>
        <v/>
      </c>
      <c r="AA1957" s="109" t="str">
        <f>IF(编辑!AM1957="","",编辑!AM1957)</f>
        <v/>
      </c>
      <c r="AB1957" s="109" t="str">
        <f>IF(编辑!AN1957="","",编辑!AN1957)</f>
        <v/>
      </c>
      <c r="AC1957" s="111" t="str">
        <f>IF(编辑!AO1957="","",编辑!AO1957)</f>
        <v/>
      </c>
    </row>
    <row r="1958" spans="1:29">
      <c r="A1958" s="109">
        <f>IF(编辑!A1958="","",编辑!A1958)</f>
        <v>151001</v>
      </c>
      <c r="B1958" s="109" t="str">
        <f>IF(编辑!B1958="","",编辑!B1958)</f>
        <v>百人</v>
      </c>
      <c r="C1958" s="109">
        <f>IF(编辑!I1958="","",编辑!I1958)</f>
        <v>97600</v>
      </c>
      <c r="D1958" s="109">
        <f>IF(编辑!J1958="","",编辑!J1958)</f>
        <v>0</v>
      </c>
      <c r="E1958" s="109" t="str">
        <f>IF(编辑!K1958="","",编辑!K1958)</f>
        <v/>
      </c>
      <c r="F1958" s="109">
        <f>IF(编辑!L1958="","",编辑!L1958)</f>
        <v>10013</v>
      </c>
      <c r="G1958" s="109">
        <f>IF(编辑!N1958="","",编辑!N1958)</f>
        <v>1</v>
      </c>
      <c r="H1958" s="109">
        <f>IF(编辑!O1958="","",编辑!O1958)</f>
        <v>1</v>
      </c>
      <c r="I1958" s="109">
        <f>IF(编辑!P1958="","",编辑!P1958)</f>
        <v>5000</v>
      </c>
      <c r="J1958" s="109">
        <f>IF(编辑!Q1958="","",编辑!Q1958)</f>
        <v>21350</v>
      </c>
      <c r="K1958" s="109">
        <f>IF(编辑!S1958="","",编辑!S1958)</f>
        <v>1</v>
      </c>
      <c r="L1958" s="109">
        <f>IF(编辑!T1958="","",编辑!T1958)</f>
        <v>1</v>
      </c>
      <c r="M1958" s="109">
        <f>IF(编辑!U1958="","",编辑!U1958)</f>
        <v>1000</v>
      </c>
      <c r="N1958" s="109">
        <f>IF(编辑!V1958="","",编辑!V1958)</f>
        <v>1406</v>
      </c>
      <c r="O1958" s="109">
        <f>IF(编辑!X1958="","",编辑!X1958)</f>
        <v>1</v>
      </c>
      <c r="P1958" s="109">
        <f>IF(编辑!Y1958="","",编辑!Y1958)</f>
        <v>1</v>
      </c>
      <c r="Q1958" s="109">
        <f>IF(编辑!Z1958="","",编辑!Z1958)</f>
        <v>500</v>
      </c>
      <c r="R1958" s="109">
        <f>IF(编辑!AA1958="","",编辑!AA1958)</f>
        <v>5040</v>
      </c>
      <c r="S1958" s="109">
        <f>IF(编辑!AC1958="","",编辑!AC1958)</f>
        <v>1</v>
      </c>
      <c r="T1958" s="109">
        <f>IF(编辑!AD1958="","",编辑!AD1958)</f>
        <v>1</v>
      </c>
      <c r="U1958" s="109">
        <f>IF(编辑!AE1958="","",编辑!AE1958)</f>
        <v>500</v>
      </c>
      <c r="V1958" s="109">
        <f>IF(编辑!AF1958="","",编辑!AF1958)</f>
        <v>4509</v>
      </c>
      <c r="W1958" s="109">
        <f>IF(编辑!AH1958="","",编辑!AH1958)</f>
        <v>1</v>
      </c>
      <c r="X1958" s="109">
        <f>IF(编辑!AI1958="","",编辑!AI1958)</f>
        <v>1</v>
      </c>
      <c r="Y1958" s="109">
        <f>IF(编辑!AJ1958="","",编辑!AJ1958)</f>
        <v>1000</v>
      </c>
      <c r="Z1958" s="109" t="str">
        <f>IF(编辑!AK1958="","",编辑!AK1958)</f>
        <v/>
      </c>
      <c r="AA1958" s="109" t="str">
        <f>IF(编辑!AM1958="","",编辑!AM1958)</f>
        <v/>
      </c>
      <c r="AB1958" s="109" t="str">
        <f>IF(编辑!AN1958="","",编辑!AN1958)</f>
        <v/>
      </c>
      <c r="AC1958" s="111" t="str">
        <f>IF(编辑!AO1958="","",编辑!AO1958)</f>
        <v/>
      </c>
    </row>
    <row r="1959" spans="1:29">
      <c r="A1959" s="109">
        <f>IF(编辑!A1959="","",编辑!A1959)</f>
        <v>151002</v>
      </c>
      <c r="B1959" s="109" t="str">
        <f>IF(编辑!B1959="","",编辑!B1959)</f>
        <v>百人</v>
      </c>
      <c r="C1959" s="109">
        <f>IF(编辑!I1959="","",编辑!I1959)</f>
        <v>97600</v>
      </c>
      <c r="D1959" s="109">
        <f>IF(编辑!J1959="","",编辑!J1959)</f>
        <v>0</v>
      </c>
      <c r="E1959" s="109" t="str">
        <f>IF(编辑!K1959="","",编辑!K1959)</f>
        <v/>
      </c>
      <c r="F1959" s="109">
        <f>IF(编辑!L1959="","",编辑!L1959)</f>
        <v>10023</v>
      </c>
      <c r="G1959" s="109">
        <f>IF(编辑!N1959="","",编辑!N1959)</f>
        <v>1</v>
      </c>
      <c r="H1959" s="109">
        <f>IF(编辑!O1959="","",编辑!O1959)</f>
        <v>1</v>
      </c>
      <c r="I1959" s="109">
        <f>IF(编辑!P1959="","",编辑!P1959)</f>
        <v>5000</v>
      </c>
      <c r="J1959" s="109">
        <f>IF(编辑!Q1959="","",编辑!Q1959)</f>
        <v>21350</v>
      </c>
      <c r="K1959" s="109">
        <f>IF(编辑!S1959="","",编辑!S1959)</f>
        <v>1</v>
      </c>
      <c r="L1959" s="109">
        <f>IF(编辑!T1959="","",编辑!T1959)</f>
        <v>1</v>
      </c>
      <c r="M1959" s="109">
        <f>IF(编辑!U1959="","",编辑!U1959)</f>
        <v>1000</v>
      </c>
      <c r="N1959" s="109">
        <f>IF(编辑!V1959="","",编辑!V1959)</f>
        <v>1433</v>
      </c>
      <c r="O1959" s="109">
        <f>IF(编辑!X1959="","",编辑!X1959)</f>
        <v>1</v>
      </c>
      <c r="P1959" s="109">
        <f>IF(编辑!Y1959="","",编辑!Y1959)</f>
        <v>1</v>
      </c>
      <c r="Q1959" s="109">
        <f>IF(编辑!Z1959="","",编辑!Z1959)</f>
        <v>500</v>
      </c>
      <c r="R1959" s="109">
        <f>IF(编辑!AA1959="","",编辑!AA1959)</f>
        <v>5040</v>
      </c>
      <c r="S1959" s="109">
        <f>IF(编辑!AC1959="","",编辑!AC1959)</f>
        <v>1</v>
      </c>
      <c r="T1959" s="109">
        <f>IF(编辑!AD1959="","",编辑!AD1959)</f>
        <v>1</v>
      </c>
      <c r="U1959" s="109">
        <f>IF(编辑!AE1959="","",编辑!AE1959)</f>
        <v>500</v>
      </c>
      <c r="V1959" s="109">
        <f>IF(编辑!AF1959="","",编辑!AF1959)</f>
        <v>4509</v>
      </c>
      <c r="W1959" s="109">
        <f>IF(编辑!AH1959="","",编辑!AH1959)</f>
        <v>1</v>
      </c>
      <c r="X1959" s="109">
        <f>IF(编辑!AI1959="","",编辑!AI1959)</f>
        <v>1</v>
      </c>
      <c r="Y1959" s="109">
        <f>IF(编辑!AJ1959="","",编辑!AJ1959)</f>
        <v>1000</v>
      </c>
      <c r="Z1959" s="109" t="str">
        <f>IF(编辑!AK1959="","",编辑!AK1959)</f>
        <v/>
      </c>
      <c r="AA1959" s="109" t="str">
        <f>IF(编辑!AM1959="","",编辑!AM1959)</f>
        <v/>
      </c>
      <c r="AB1959" s="109" t="str">
        <f>IF(编辑!AN1959="","",编辑!AN1959)</f>
        <v/>
      </c>
      <c r="AC1959" s="111" t="str">
        <f>IF(编辑!AO1959="","",编辑!AO1959)</f>
        <v/>
      </c>
    </row>
    <row r="1960" spans="1:29">
      <c r="A1960" s="109">
        <f>IF(编辑!A1960="","",编辑!A1960)</f>
        <v>151003</v>
      </c>
      <c r="B1960" s="109" t="str">
        <f>IF(编辑!B1960="","",编辑!B1960)</f>
        <v>百人</v>
      </c>
      <c r="C1960" s="109">
        <f>IF(编辑!I1960="","",编辑!I1960)</f>
        <v>97600</v>
      </c>
      <c r="D1960" s="109">
        <f>IF(编辑!J1960="","",编辑!J1960)</f>
        <v>0</v>
      </c>
      <c r="E1960" s="109" t="str">
        <f>IF(编辑!K1960="","",编辑!K1960)</f>
        <v/>
      </c>
      <c r="F1960" s="109">
        <f>IF(编辑!L1960="","",编辑!L1960)</f>
        <v>10033</v>
      </c>
      <c r="G1960" s="109">
        <f>IF(编辑!N1960="","",编辑!N1960)</f>
        <v>1</v>
      </c>
      <c r="H1960" s="109">
        <f>IF(编辑!O1960="","",编辑!O1960)</f>
        <v>1</v>
      </c>
      <c r="I1960" s="109">
        <f>IF(编辑!P1960="","",编辑!P1960)</f>
        <v>5000</v>
      </c>
      <c r="J1960" s="109">
        <f>IF(编辑!Q1960="","",编辑!Q1960)</f>
        <v>21350</v>
      </c>
      <c r="K1960" s="109">
        <f>IF(编辑!S1960="","",编辑!S1960)</f>
        <v>1</v>
      </c>
      <c r="L1960" s="109">
        <f>IF(编辑!T1960="","",编辑!T1960)</f>
        <v>1</v>
      </c>
      <c r="M1960" s="109">
        <f>IF(编辑!U1960="","",编辑!U1960)</f>
        <v>1000</v>
      </c>
      <c r="N1960" s="109">
        <f>IF(编辑!V1960="","",编辑!V1960)</f>
        <v>1434</v>
      </c>
      <c r="O1960" s="109">
        <f>IF(编辑!X1960="","",编辑!X1960)</f>
        <v>1</v>
      </c>
      <c r="P1960" s="109">
        <f>IF(编辑!Y1960="","",编辑!Y1960)</f>
        <v>1</v>
      </c>
      <c r="Q1960" s="109">
        <f>IF(编辑!Z1960="","",编辑!Z1960)</f>
        <v>500</v>
      </c>
      <c r="R1960" s="109">
        <f>IF(编辑!AA1960="","",编辑!AA1960)</f>
        <v>5040</v>
      </c>
      <c r="S1960" s="109">
        <f>IF(编辑!AC1960="","",编辑!AC1960)</f>
        <v>1</v>
      </c>
      <c r="T1960" s="109">
        <f>IF(编辑!AD1960="","",编辑!AD1960)</f>
        <v>1</v>
      </c>
      <c r="U1960" s="109">
        <f>IF(编辑!AE1960="","",编辑!AE1960)</f>
        <v>500</v>
      </c>
      <c r="V1960" s="109">
        <f>IF(编辑!AF1960="","",编辑!AF1960)</f>
        <v>4509</v>
      </c>
      <c r="W1960" s="109">
        <f>IF(编辑!AH1960="","",编辑!AH1960)</f>
        <v>1</v>
      </c>
      <c r="X1960" s="109">
        <f>IF(编辑!AI1960="","",编辑!AI1960)</f>
        <v>1</v>
      </c>
      <c r="Y1960" s="109">
        <f>IF(编辑!AJ1960="","",编辑!AJ1960)</f>
        <v>1000</v>
      </c>
      <c r="Z1960" s="109" t="str">
        <f>IF(编辑!AK1960="","",编辑!AK1960)</f>
        <v/>
      </c>
      <c r="AA1960" s="109" t="str">
        <f>IF(编辑!AM1960="","",编辑!AM1960)</f>
        <v/>
      </c>
      <c r="AB1960" s="109" t="str">
        <f>IF(编辑!AN1960="","",编辑!AN1960)</f>
        <v/>
      </c>
      <c r="AC1960" s="111" t="str">
        <f>IF(编辑!AO1960="","",编辑!AO1960)</f>
        <v/>
      </c>
    </row>
    <row r="1961" spans="1:29">
      <c r="A1961" s="109">
        <f>IF(编辑!A1961="","",编辑!A1961)</f>
        <v>151004</v>
      </c>
      <c r="B1961" s="109" t="str">
        <f>IF(编辑!B1961="","",编辑!B1961)</f>
        <v>百人</v>
      </c>
      <c r="C1961" s="109">
        <f>IF(编辑!I1961="","",编辑!I1961)</f>
        <v>97600</v>
      </c>
      <c r="D1961" s="109">
        <f>IF(编辑!J1961="","",编辑!J1961)</f>
        <v>0</v>
      </c>
      <c r="E1961" s="109" t="str">
        <f>IF(编辑!K1961="","",编辑!K1961)</f>
        <v/>
      </c>
      <c r="F1961" s="109">
        <f>IF(编辑!L1961="","",编辑!L1961)</f>
        <v>10043</v>
      </c>
      <c r="G1961" s="109">
        <f>IF(编辑!N1961="","",编辑!N1961)</f>
        <v>1</v>
      </c>
      <c r="H1961" s="109">
        <f>IF(编辑!O1961="","",编辑!O1961)</f>
        <v>1</v>
      </c>
      <c r="I1961" s="109">
        <f>IF(编辑!P1961="","",编辑!P1961)</f>
        <v>5000</v>
      </c>
      <c r="J1961" s="109">
        <f>IF(编辑!Q1961="","",编辑!Q1961)</f>
        <v>21350</v>
      </c>
      <c r="K1961" s="109">
        <f>IF(编辑!S1961="","",编辑!S1961)</f>
        <v>1</v>
      </c>
      <c r="L1961" s="109">
        <f>IF(编辑!T1961="","",编辑!T1961)</f>
        <v>1</v>
      </c>
      <c r="M1961" s="109">
        <f>IF(编辑!U1961="","",编辑!U1961)</f>
        <v>10000</v>
      </c>
      <c r="N1961" s="109">
        <f>IF(编辑!V1961="","",编辑!V1961)</f>
        <v>1435</v>
      </c>
      <c r="O1961" s="109">
        <f>IF(编辑!X1961="","",编辑!X1961)</f>
        <v>1</v>
      </c>
      <c r="P1961" s="109">
        <f>IF(编辑!Y1961="","",编辑!Y1961)</f>
        <v>1</v>
      </c>
      <c r="Q1961" s="109">
        <f>IF(编辑!Z1961="","",编辑!Z1961)</f>
        <v>500</v>
      </c>
      <c r="R1961" s="109">
        <f>IF(编辑!AA1961="","",编辑!AA1961)</f>
        <v>5040</v>
      </c>
      <c r="S1961" s="109">
        <f>IF(编辑!AC1961="","",编辑!AC1961)</f>
        <v>1</v>
      </c>
      <c r="T1961" s="109">
        <f>IF(编辑!AD1961="","",编辑!AD1961)</f>
        <v>1</v>
      </c>
      <c r="U1961" s="109">
        <f>IF(编辑!AE1961="","",编辑!AE1961)</f>
        <v>500</v>
      </c>
      <c r="V1961" s="109">
        <f>IF(编辑!AF1961="","",编辑!AF1961)</f>
        <v>3809</v>
      </c>
      <c r="W1961" s="109">
        <f>IF(编辑!AH1961="","",编辑!AH1961)</f>
        <v>1</v>
      </c>
      <c r="X1961" s="109">
        <f>IF(编辑!AI1961="","",编辑!AI1961)</f>
        <v>1</v>
      </c>
      <c r="Y1961" s="109">
        <f>IF(编辑!AJ1961="","",编辑!AJ1961)</f>
        <v>1000</v>
      </c>
      <c r="Z1961" s="109" t="str">
        <f>IF(编辑!AK1961="","",编辑!AK1961)</f>
        <v/>
      </c>
      <c r="AA1961" s="109" t="str">
        <f>IF(编辑!AM1961="","",编辑!AM1961)</f>
        <v/>
      </c>
      <c r="AB1961" s="109" t="str">
        <f>IF(编辑!AN1961="","",编辑!AN1961)</f>
        <v/>
      </c>
      <c r="AC1961" s="111" t="str">
        <f>IF(编辑!AO1961="","",编辑!AO1961)</f>
        <v/>
      </c>
    </row>
    <row r="1962" spans="1:29">
      <c r="A1962" s="109">
        <f>IF(编辑!A1962="","",编辑!A1962)</f>
        <v>151005</v>
      </c>
      <c r="B1962" s="109" t="str">
        <f>IF(编辑!B1962="","",编辑!B1962)</f>
        <v>百人</v>
      </c>
      <c r="C1962" s="109">
        <f>IF(编辑!I1962="","",编辑!I1962)</f>
        <v>97600</v>
      </c>
      <c r="D1962" s="109">
        <f>IF(编辑!J1962="","",编辑!J1962)</f>
        <v>0</v>
      </c>
      <c r="E1962" s="109" t="str">
        <f>IF(编辑!K1962="","",编辑!K1962)</f>
        <v/>
      </c>
      <c r="F1962" s="109">
        <f>IF(编辑!L1962="","",编辑!L1962)</f>
        <v>10053</v>
      </c>
      <c r="G1962" s="109">
        <f>IF(编辑!N1962="","",编辑!N1962)</f>
        <v>1</v>
      </c>
      <c r="H1962" s="109">
        <f>IF(编辑!O1962="","",编辑!O1962)</f>
        <v>1</v>
      </c>
      <c r="I1962" s="109">
        <f>IF(编辑!P1962="","",编辑!P1962)</f>
        <v>5000</v>
      </c>
      <c r="J1962" s="109">
        <f>IF(编辑!Q1962="","",编辑!Q1962)</f>
        <v>21350</v>
      </c>
      <c r="K1962" s="109">
        <f>IF(编辑!S1962="","",编辑!S1962)</f>
        <v>1</v>
      </c>
      <c r="L1962" s="109">
        <f>IF(编辑!T1962="","",编辑!T1962)</f>
        <v>1</v>
      </c>
      <c r="M1962" s="109">
        <f>IF(编辑!U1962="","",编辑!U1962)</f>
        <v>1000</v>
      </c>
      <c r="N1962" s="109">
        <f>IF(编辑!V1962="","",编辑!V1962)</f>
        <v>1436</v>
      </c>
      <c r="O1962" s="109">
        <f>IF(编辑!X1962="","",编辑!X1962)</f>
        <v>1</v>
      </c>
      <c r="P1962" s="109">
        <f>IF(编辑!Y1962="","",编辑!Y1962)</f>
        <v>1</v>
      </c>
      <c r="Q1962" s="109">
        <f>IF(编辑!Z1962="","",编辑!Z1962)</f>
        <v>500</v>
      </c>
      <c r="R1962" s="109">
        <f>IF(编辑!AA1962="","",编辑!AA1962)</f>
        <v>5041</v>
      </c>
      <c r="S1962" s="109">
        <f>IF(编辑!AC1962="","",编辑!AC1962)</f>
        <v>1</v>
      </c>
      <c r="T1962" s="109">
        <f>IF(编辑!AD1962="","",编辑!AD1962)</f>
        <v>1</v>
      </c>
      <c r="U1962" s="109">
        <f>IF(编辑!AE1962="","",编辑!AE1962)</f>
        <v>500</v>
      </c>
      <c r="V1962" s="109">
        <f>IF(编辑!AF1962="","",编辑!AF1962)</f>
        <v>4509</v>
      </c>
      <c r="W1962" s="109">
        <f>IF(编辑!AH1962="","",编辑!AH1962)</f>
        <v>1</v>
      </c>
      <c r="X1962" s="109">
        <f>IF(编辑!AI1962="","",编辑!AI1962)</f>
        <v>1</v>
      </c>
      <c r="Y1962" s="109">
        <f>IF(编辑!AJ1962="","",编辑!AJ1962)</f>
        <v>1000</v>
      </c>
      <c r="Z1962" s="109" t="str">
        <f>IF(编辑!AK1962="","",编辑!AK1962)</f>
        <v/>
      </c>
      <c r="AA1962" s="109" t="str">
        <f>IF(编辑!AM1962="","",编辑!AM1962)</f>
        <v/>
      </c>
      <c r="AB1962" s="109" t="str">
        <f>IF(编辑!AN1962="","",编辑!AN1962)</f>
        <v/>
      </c>
      <c r="AC1962" s="111" t="str">
        <f>IF(编辑!AO1962="","",编辑!AO1962)</f>
        <v/>
      </c>
    </row>
    <row r="1963" spans="1:29">
      <c r="A1963" s="109">
        <f>IF(编辑!A1963="","",编辑!A1963)</f>
        <v>151006</v>
      </c>
      <c r="B1963" s="109" t="str">
        <f>IF(编辑!B1963="","",编辑!B1963)</f>
        <v>百人</v>
      </c>
      <c r="C1963" s="109">
        <f>IF(编辑!I1963="","",编辑!I1963)</f>
        <v>97600</v>
      </c>
      <c r="D1963" s="109">
        <f>IF(编辑!J1963="","",编辑!J1963)</f>
        <v>0</v>
      </c>
      <c r="E1963" s="109" t="str">
        <f>IF(编辑!K1963="","",编辑!K1963)</f>
        <v/>
      </c>
      <c r="F1963" s="109">
        <f>IF(编辑!L1963="","",编辑!L1963)</f>
        <v>10063</v>
      </c>
      <c r="G1963" s="109">
        <f>IF(编辑!N1963="","",编辑!N1963)</f>
        <v>1</v>
      </c>
      <c r="H1963" s="109">
        <f>IF(编辑!O1963="","",编辑!O1963)</f>
        <v>1</v>
      </c>
      <c r="I1963" s="109">
        <f>IF(编辑!P1963="","",编辑!P1963)</f>
        <v>5000</v>
      </c>
      <c r="J1963" s="109">
        <f>IF(编辑!Q1963="","",编辑!Q1963)</f>
        <v>21350</v>
      </c>
      <c r="K1963" s="109">
        <f>IF(编辑!S1963="","",编辑!S1963)</f>
        <v>1</v>
      </c>
      <c r="L1963" s="109">
        <f>IF(编辑!T1963="","",编辑!T1963)</f>
        <v>1</v>
      </c>
      <c r="M1963" s="109">
        <f>IF(编辑!U1963="","",编辑!U1963)</f>
        <v>1000</v>
      </c>
      <c r="N1963" s="109">
        <f>IF(编辑!V1963="","",编辑!V1963)</f>
        <v>1438</v>
      </c>
      <c r="O1963" s="109">
        <f>IF(编辑!X1963="","",编辑!X1963)</f>
        <v>1</v>
      </c>
      <c r="P1963" s="109">
        <f>IF(编辑!Y1963="","",编辑!Y1963)</f>
        <v>1</v>
      </c>
      <c r="Q1963" s="109">
        <f>IF(编辑!Z1963="","",编辑!Z1963)</f>
        <v>500</v>
      </c>
      <c r="R1963" s="109">
        <f>IF(编辑!AA1963="","",编辑!AA1963)</f>
        <v>5041</v>
      </c>
      <c r="S1963" s="109">
        <f>IF(编辑!AC1963="","",编辑!AC1963)</f>
        <v>1</v>
      </c>
      <c r="T1963" s="109">
        <f>IF(编辑!AD1963="","",编辑!AD1963)</f>
        <v>1</v>
      </c>
      <c r="U1963" s="109">
        <f>IF(编辑!AE1963="","",编辑!AE1963)</f>
        <v>500</v>
      </c>
      <c r="V1963" s="109">
        <f>IF(编辑!AF1963="","",编辑!AF1963)</f>
        <v>4509</v>
      </c>
      <c r="W1963" s="109">
        <f>IF(编辑!AH1963="","",编辑!AH1963)</f>
        <v>1</v>
      </c>
      <c r="X1963" s="109">
        <f>IF(编辑!AI1963="","",编辑!AI1963)</f>
        <v>1</v>
      </c>
      <c r="Y1963" s="109">
        <f>IF(编辑!AJ1963="","",编辑!AJ1963)</f>
        <v>1000</v>
      </c>
      <c r="Z1963" s="109" t="str">
        <f>IF(编辑!AK1963="","",编辑!AK1963)</f>
        <v/>
      </c>
      <c r="AA1963" s="109" t="str">
        <f>IF(编辑!AM1963="","",编辑!AM1963)</f>
        <v/>
      </c>
      <c r="AB1963" s="109" t="str">
        <f>IF(编辑!AN1963="","",编辑!AN1963)</f>
        <v/>
      </c>
      <c r="AC1963" s="111" t="str">
        <f>IF(编辑!AO1963="","",编辑!AO1963)</f>
        <v/>
      </c>
    </row>
    <row r="1964" spans="1:29">
      <c r="A1964" s="109">
        <f>IF(编辑!A1964="","",编辑!A1964)</f>
        <v>151007</v>
      </c>
      <c r="B1964" s="109" t="str">
        <f>IF(编辑!B1964="","",编辑!B1964)</f>
        <v>百人</v>
      </c>
      <c r="C1964" s="109">
        <f>IF(编辑!I1964="","",编辑!I1964)</f>
        <v>97600</v>
      </c>
      <c r="D1964" s="109">
        <f>IF(编辑!J1964="","",编辑!J1964)</f>
        <v>0</v>
      </c>
      <c r="E1964" s="109" t="str">
        <f>IF(编辑!K1964="","",编辑!K1964)</f>
        <v/>
      </c>
      <c r="F1964" s="109">
        <f>IF(编辑!L1964="","",编辑!L1964)</f>
        <v>10073</v>
      </c>
      <c r="G1964" s="109">
        <f>IF(编辑!N1964="","",编辑!N1964)</f>
        <v>1</v>
      </c>
      <c r="H1964" s="109">
        <f>IF(编辑!O1964="","",编辑!O1964)</f>
        <v>1</v>
      </c>
      <c r="I1964" s="109">
        <f>IF(编辑!P1964="","",编辑!P1964)</f>
        <v>5000</v>
      </c>
      <c r="J1964" s="109">
        <f>IF(编辑!Q1964="","",编辑!Q1964)</f>
        <v>21350</v>
      </c>
      <c r="K1964" s="109">
        <f>IF(编辑!S1964="","",编辑!S1964)</f>
        <v>1</v>
      </c>
      <c r="L1964" s="109">
        <f>IF(编辑!T1964="","",编辑!T1964)</f>
        <v>1</v>
      </c>
      <c r="M1964" s="109">
        <f>IF(编辑!U1964="","",编辑!U1964)</f>
        <v>1000</v>
      </c>
      <c r="N1964" s="109">
        <f>IF(编辑!V1964="","",编辑!V1964)</f>
        <v>1439</v>
      </c>
      <c r="O1964" s="109">
        <f>IF(编辑!X1964="","",编辑!X1964)</f>
        <v>1</v>
      </c>
      <c r="P1964" s="109">
        <f>IF(编辑!Y1964="","",编辑!Y1964)</f>
        <v>1</v>
      </c>
      <c r="Q1964" s="109">
        <f>IF(编辑!Z1964="","",编辑!Z1964)</f>
        <v>500</v>
      </c>
      <c r="R1964" s="109">
        <f>IF(编辑!AA1964="","",编辑!AA1964)</f>
        <v>5041</v>
      </c>
      <c r="S1964" s="109">
        <f>IF(编辑!AC1964="","",编辑!AC1964)</f>
        <v>1</v>
      </c>
      <c r="T1964" s="109">
        <f>IF(编辑!AD1964="","",编辑!AD1964)</f>
        <v>1</v>
      </c>
      <c r="U1964" s="109">
        <f>IF(编辑!AE1964="","",编辑!AE1964)</f>
        <v>500</v>
      </c>
      <c r="V1964" s="109">
        <f>IF(编辑!AF1964="","",编辑!AF1964)</f>
        <v>4509</v>
      </c>
      <c r="W1964" s="109">
        <f>IF(编辑!AH1964="","",编辑!AH1964)</f>
        <v>1</v>
      </c>
      <c r="X1964" s="109">
        <f>IF(编辑!AI1964="","",编辑!AI1964)</f>
        <v>1</v>
      </c>
      <c r="Y1964" s="109">
        <f>IF(编辑!AJ1964="","",编辑!AJ1964)</f>
        <v>1000</v>
      </c>
      <c r="Z1964" s="109" t="str">
        <f>IF(编辑!AK1964="","",编辑!AK1964)</f>
        <v/>
      </c>
      <c r="AA1964" s="109" t="str">
        <f>IF(编辑!AM1964="","",编辑!AM1964)</f>
        <v/>
      </c>
      <c r="AB1964" s="109" t="str">
        <f>IF(编辑!AN1964="","",编辑!AN1964)</f>
        <v/>
      </c>
      <c r="AC1964" s="111" t="str">
        <f>IF(编辑!AO1964="","",编辑!AO1964)</f>
        <v/>
      </c>
    </row>
    <row r="1965" spans="1:29">
      <c r="A1965" s="109">
        <f>IF(编辑!A1965="","",编辑!A1965)</f>
        <v>151008</v>
      </c>
      <c r="B1965" s="109" t="str">
        <f>IF(编辑!B1965="","",编辑!B1965)</f>
        <v>百人</v>
      </c>
      <c r="C1965" s="109">
        <f>IF(编辑!I1965="","",编辑!I1965)</f>
        <v>97600</v>
      </c>
      <c r="D1965" s="109">
        <f>IF(编辑!J1965="","",编辑!J1965)</f>
        <v>0</v>
      </c>
      <c r="E1965" s="109" t="str">
        <f>IF(编辑!K1965="","",编辑!K1965)</f>
        <v/>
      </c>
      <c r="F1965" s="109">
        <f>IF(编辑!L1965="","",编辑!L1965)</f>
        <v>10003</v>
      </c>
      <c r="G1965" s="109">
        <f>IF(编辑!N1965="","",编辑!N1965)</f>
        <v>1</v>
      </c>
      <c r="H1965" s="109">
        <f>IF(编辑!O1965="","",编辑!O1965)</f>
        <v>1</v>
      </c>
      <c r="I1965" s="109">
        <f>IF(编辑!P1965="","",编辑!P1965)</f>
        <v>5000</v>
      </c>
      <c r="J1965" s="109">
        <f>IF(编辑!Q1965="","",编辑!Q1965)</f>
        <v>21350</v>
      </c>
      <c r="K1965" s="109">
        <f>IF(编辑!S1965="","",编辑!S1965)</f>
        <v>1</v>
      </c>
      <c r="L1965" s="109">
        <f>IF(编辑!T1965="","",编辑!T1965)</f>
        <v>1</v>
      </c>
      <c r="M1965" s="109">
        <f>IF(编辑!U1965="","",编辑!U1965)</f>
        <v>1000</v>
      </c>
      <c r="N1965" s="109">
        <f>IF(编辑!V1965="","",编辑!V1965)</f>
        <v>1676</v>
      </c>
      <c r="O1965" s="109">
        <f>IF(编辑!X1965="","",编辑!X1965)</f>
        <v>1</v>
      </c>
      <c r="P1965" s="109">
        <f>IF(编辑!Y1965="","",编辑!Y1965)</f>
        <v>1</v>
      </c>
      <c r="Q1965" s="109">
        <f>IF(编辑!Z1965="","",编辑!Z1965)</f>
        <v>500</v>
      </c>
      <c r="R1965" s="109">
        <f>IF(编辑!AA1965="","",编辑!AA1965)</f>
        <v>5041</v>
      </c>
      <c r="S1965" s="109">
        <f>IF(编辑!AC1965="","",编辑!AC1965)</f>
        <v>1</v>
      </c>
      <c r="T1965" s="109">
        <f>IF(编辑!AD1965="","",编辑!AD1965)</f>
        <v>1</v>
      </c>
      <c r="U1965" s="109">
        <f>IF(编辑!AE1965="","",编辑!AE1965)</f>
        <v>500</v>
      </c>
      <c r="V1965" s="109">
        <f>IF(编辑!AF1965="","",编辑!AF1965)</f>
        <v>4509</v>
      </c>
      <c r="W1965" s="109">
        <f>IF(编辑!AH1965="","",编辑!AH1965)</f>
        <v>1</v>
      </c>
      <c r="X1965" s="109">
        <f>IF(编辑!AI1965="","",编辑!AI1965)</f>
        <v>1</v>
      </c>
      <c r="Y1965" s="109">
        <f>IF(编辑!AJ1965="","",编辑!AJ1965)</f>
        <v>1000</v>
      </c>
      <c r="Z1965" s="109" t="str">
        <f>IF(编辑!AK1965="","",编辑!AK1965)</f>
        <v/>
      </c>
      <c r="AA1965" s="109" t="str">
        <f>IF(编辑!AM1965="","",编辑!AM1965)</f>
        <v/>
      </c>
      <c r="AB1965" s="109" t="str">
        <f>IF(编辑!AN1965="","",编辑!AN1965)</f>
        <v/>
      </c>
      <c r="AC1965" s="111" t="str">
        <f>IF(编辑!AO1965="","",编辑!AO1965)</f>
        <v/>
      </c>
    </row>
    <row r="1966" spans="1:29">
      <c r="A1966" s="109">
        <f>IF(编辑!A1966="","",编辑!A1966)</f>
        <v>151009</v>
      </c>
      <c r="B1966" s="109" t="str">
        <f>IF(编辑!B1966="","",编辑!B1966)</f>
        <v>百人</v>
      </c>
      <c r="C1966" s="109">
        <f>IF(编辑!I1966="","",编辑!I1966)</f>
        <v>97600</v>
      </c>
      <c r="D1966" s="109">
        <f>IF(编辑!J1966="","",编辑!J1966)</f>
        <v>0</v>
      </c>
      <c r="E1966" s="109" t="str">
        <f>IF(编辑!K1966="","",编辑!K1966)</f>
        <v/>
      </c>
      <c r="F1966" s="109">
        <f>IF(编辑!L1966="","",编辑!L1966)</f>
        <v>10013</v>
      </c>
      <c r="G1966" s="109">
        <f>IF(编辑!N1966="","",编辑!N1966)</f>
        <v>1</v>
      </c>
      <c r="H1966" s="109">
        <f>IF(编辑!O1966="","",编辑!O1966)</f>
        <v>1</v>
      </c>
      <c r="I1966" s="109">
        <f>IF(编辑!P1966="","",编辑!P1966)</f>
        <v>5000</v>
      </c>
      <c r="J1966" s="109">
        <f>IF(编辑!Q1966="","",编辑!Q1966)</f>
        <v>21350</v>
      </c>
      <c r="K1966" s="109">
        <f>IF(编辑!S1966="","",编辑!S1966)</f>
        <v>1</v>
      </c>
      <c r="L1966" s="109">
        <f>IF(编辑!T1966="","",编辑!T1966)</f>
        <v>1</v>
      </c>
      <c r="M1966" s="109">
        <f>IF(编辑!U1966="","",编辑!U1966)</f>
        <v>10000</v>
      </c>
      <c r="N1966" s="109">
        <f>IF(编辑!V1966="","",编辑!V1966)</f>
        <v>1677</v>
      </c>
      <c r="O1966" s="109">
        <f>IF(编辑!X1966="","",编辑!X1966)</f>
        <v>1</v>
      </c>
      <c r="P1966" s="109">
        <f>IF(编辑!Y1966="","",编辑!Y1966)</f>
        <v>1</v>
      </c>
      <c r="Q1966" s="109">
        <f>IF(编辑!Z1966="","",编辑!Z1966)</f>
        <v>500</v>
      </c>
      <c r="R1966" s="109">
        <f>IF(编辑!AA1966="","",编辑!AA1966)</f>
        <v>5041</v>
      </c>
      <c r="S1966" s="109">
        <f>IF(编辑!AC1966="","",编辑!AC1966)</f>
        <v>1</v>
      </c>
      <c r="T1966" s="109">
        <f>IF(编辑!AD1966="","",编辑!AD1966)</f>
        <v>1</v>
      </c>
      <c r="U1966" s="109">
        <f>IF(编辑!AE1966="","",编辑!AE1966)</f>
        <v>500</v>
      </c>
      <c r="V1966" s="109">
        <f>IF(编辑!AF1966="","",编辑!AF1966)</f>
        <v>3809</v>
      </c>
      <c r="W1966" s="109">
        <f>IF(编辑!AH1966="","",编辑!AH1966)</f>
        <v>1</v>
      </c>
      <c r="X1966" s="109">
        <f>IF(编辑!AI1966="","",编辑!AI1966)</f>
        <v>1</v>
      </c>
      <c r="Y1966" s="109">
        <f>IF(编辑!AJ1966="","",编辑!AJ1966)</f>
        <v>1000</v>
      </c>
      <c r="Z1966" s="109">
        <f>IF(编辑!AK1966="","",编辑!AK1966)</f>
        <v>1723</v>
      </c>
      <c r="AA1966" s="109">
        <f>IF(编辑!AM1966="","",编辑!AM1966)</f>
        <v>1</v>
      </c>
      <c r="AB1966" s="109">
        <f>IF(编辑!AN1966="","",编辑!AN1966)</f>
        <v>1</v>
      </c>
      <c r="AC1966" s="111">
        <f>IF(编辑!AO1966="","",编辑!AO1966)</f>
        <v>100</v>
      </c>
    </row>
    <row r="1967" spans="1:29">
      <c r="A1967" s="109">
        <f>IF(编辑!A1967="","",编辑!A1967)</f>
        <v>151010</v>
      </c>
      <c r="B1967" s="109" t="str">
        <f>IF(编辑!B1967="","",编辑!B1967)</f>
        <v>百人</v>
      </c>
      <c r="C1967" s="109">
        <f>IF(编辑!I1967="","",编辑!I1967)</f>
        <v>97600</v>
      </c>
      <c r="D1967" s="109">
        <f>IF(编辑!J1967="","",编辑!J1967)</f>
        <v>0</v>
      </c>
      <c r="E1967" s="109" t="str">
        <f>IF(编辑!K1967="","",编辑!K1967)</f>
        <v/>
      </c>
      <c r="F1967" s="109">
        <f>IF(编辑!L1967="","",编辑!L1967)</f>
        <v>10023</v>
      </c>
      <c r="G1967" s="109">
        <f>IF(编辑!N1967="","",编辑!N1967)</f>
        <v>1</v>
      </c>
      <c r="H1967" s="109">
        <f>IF(编辑!O1967="","",编辑!O1967)</f>
        <v>1</v>
      </c>
      <c r="I1967" s="109">
        <f>IF(编辑!P1967="","",编辑!P1967)</f>
        <v>5000</v>
      </c>
      <c r="J1967" s="109">
        <f>IF(编辑!Q1967="","",编辑!Q1967)</f>
        <v>21350</v>
      </c>
      <c r="K1967" s="109">
        <f>IF(编辑!S1967="","",编辑!S1967)</f>
        <v>1</v>
      </c>
      <c r="L1967" s="109">
        <f>IF(编辑!T1967="","",编辑!T1967)</f>
        <v>1</v>
      </c>
      <c r="M1967" s="109">
        <f>IF(编辑!U1967="","",编辑!U1967)</f>
        <v>1000</v>
      </c>
      <c r="N1967" s="109">
        <f>IF(编辑!V1967="","",编辑!V1967)</f>
        <v>1678</v>
      </c>
      <c r="O1967" s="109">
        <f>IF(编辑!X1967="","",编辑!X1967)</f>
        <v>1</v>
      </c>
      <c r="P1967" s="109">
        <f>IF(编辑!Y1967="","",编辑!Y1967)</f>
        <v>1</v>
      </c>
      <c r="Q1967" s="109">
        <f>IF(编辑!Z1967="","",编辑!Z1967)</f>
        <v>500</v>
      </c>
      <c r="R1967" s="109">
        <f>IF(编辑!AA1967="","",编辑!AA1967)</f>
        <v>5042</v>
      </c>
      <c r="S1967" s="109">
        <f>IF(编辑!AC1967="","",编辑!AC1967)</f>
        <v>1</v>
      </c>
      <c r="T1967" s="109">
        <f>IF(编辑!AD1967="","",编辑!AD1967)</f>
        <v>1</v>
      </c>
      <c r="U1967" s="109">
        <f>IF(编辑!AE1967="","",编辑!AE1967)</f>
        <v>500</v>
      </c>
      <c r="V1967" s="109">
        <f>IF(编辑!AF1967="","",编辑!AF1967)</f>
        <v>4509</v>
      </c>
      <c r="W1967" s="109">
        <f>IF(编辑!AH1967="","",编辑!AH1967)</f>
        <v>1</v>
      </c>
      <c r="X1967" s="109">
        <f>IF(编辑!AI1967="","",编辑!AI1967)</f>
        <v>1</v>
      </c>
      <c r="Y1967" s="109">
        <f>IF(编辑!AJ1967="","",编辑!AJ1967)</f>
        <v>1000</v>
      </c>
      <c r="Z1967" s="109" t="str">
        <f>IF(编辑!AK1967="","",编辑!AK1967)</f>
        <v/>
      </c>
      <c r="AA1967" s="109" t="str">
        <f>IF(编辑!AM1967="","",编辑!AM1967)</f>
        <v/>
      </c>
      <c r="AB1967" s="109" t="str">
        <f>IF(编辑!AN1967="","",编辑!AN1967)</f>
        <v/>
      </c>
      <c r="AC1967" s="111" t="str">
        <f>IF(编辑!AO1967="","",编辑!AO1967)</f>
        <v/>
      </c>
    </row>
    <row r="1968" spans="1:29">
      <c r="A1968" s="109">
        <f>IF(编辑!A1968="","",编辑!A1968)</f>
        <v>151011</v>
      </c>
      <c r="B1968" s="109" t="str">
        <f>IF(编辑!B1968="","",编辑!B1968)</f>
        <v>百人</v>
      </c>
      <c r="C1968" s="109">
        <f>IF(编辑!I1968="","",编辑!I1968)</f>
        <v>97600</v>
      </c>
      <c r="D1968" s="109">
        <f>IF(编辑!J1968="","",编辑!J1968)</f>
        <v>0</v>
      </c>
      <c r="E1968" s="109" t="str">
        <f>IF(编辑!K1968="","",编辑!K1968)</f>
        <v/>
      </c>
      <c r="F1968" s="109">
        <f>IF(编辑!L1968="","",编辑!L1968)</f>
        <v>10033</v>
      </c>
      <c r="G1968" s="109">
        <f>IF(编辑!N1968="","",编辑!N1968)</f>
        <v>1</v>
      </c>
      <c r="H1968" s="109">
        <f>IF(编辑!O1968="","",编辑!O1968)</f>
        <v>1</v>
      </c>
      <c r="I1968" s="109">
        <f>IF(编辑!P1968="","",编辑!P1968)</f>
        <v>5000</v>
      </c>
      <c r="J1968" s="109">
        <f>IF(编辑!Q1968="","",编辑!Q1968)</f>
        <v>21350</v>
      </c>
      <c r="K1968" s="109">
        <f>IF(编辑!S1968="","",编辑!S1968)</f>
        <v>1</v>
      </c>
      <c r="L1968" s="109">
        <f>IF(编辑!T1968="","",编辑!T1968)</f>
        <v>1</v>
      </c>
      <c r="M1968" s="109">
        <f>IF(编辑!U1968="","",编辑!U1968)</f>
        <v>1000</v>
      </c>
      <c r="N1968" s="109">
        <f>IF(编辑!V1968="","",编辑!V1968)</f>
        <v>1683</v>
      </c>
      <c r="O1968" s="109">
        <f>IF(编辑!X1968="","",编辑!X1968)</f>
        <v>1</v>
      </c>
      <c r="P1968" s="109">
        <f>IF(编辑!Y1968="","",编辑!Y1968)</f>
        <v>1</v>
      </c>
      <c r="Q1968" s="109">
        <f>IF(编辑!Z1968="","",编辑!Z1968)</f>
        <v>500</v>
      </c>
      <c r="R1968" s="109">
        <f>IF(编辑!AA1968="","",编辑!AA1968)</f>
        <v>5042</v>
      </c>
      <c r="S1968" s="109">
        <f>IF(编辑!AC1968="","",编辑!AC1968)</f>
        <v>1</v>
      </c>
      <c r="T1968" s="109">
        <f>IF(编辑!AD1968="","",编辑!AD1968)</f>
        <v>1</v>
      </c>
      <c r="U1968" s="109">
        <f>IF(编辑!AE1968="","",编辑!AE1968)</f>
        <v>500</v>
      </c>
      <c r="V1968" s="109">
        <f>IF(编辑!AF1968="","",编辑!AF1968)</f>
        <v>4509</v>
      </c>
      <c r="W1968" s="109">
        <f>IF(编辑!AH1968="","",编辑!AH1968)</f>
        <v>1</v>
      </c>
      <c r="X1968" s="109">
        <f>IF(编辑!AI1968="","",编辑!AI1968)</f>
        <v>1</v>
      </c>
      <c r="Y1968" s="109">
        <f>IF(编辑!AJ1968="","",编辑!AJ1968)</f>
        <v>1000</v>
      </c>
      <c r="Z1968" s="109" t="str">
        <f>IF(编辑!AK1968="","",编辑!AK1968)</f>
        <v/>
      </c>
      <c r="AA1968" s="109" t="str">
        <f>IF(编辑!AM1968="","",编辑!AM1968)</f>
        <v/>
      </c>
      <c r="AB1968" s="109" t="str">
        <f>IF(编辑!AN1968="","",编辑!AN1968)</f>
        <v/>
      </c>
      <c r="AC1968" s="111" t="str">
        <f>IF(编辑!AO1968="","",编辑!AO1968)</f>
        <v/>
      </c>
    </row>
    <row r="1969" spans="1:29">
      <c r="A1969" s="109">
        <f>IF(编辑!A1969="","",编辑!A1969)</f>
        <v>151012</v>
      </c>
      <c r="B1969" s="109" t="str">
        <f>IF(编辑!B1969="","",编辑!B1969)</f>
        <v>百人</v>
      </c>
      <c r="C1969" s="109">
        <f>IF(编辑!I1969="","",编辑!I1969)</f>
        <v>97600</v>
      </c>
      <c r="D1969" s="109">
        <f>IF(编辑!J1969="","",编辑!J1969)</f>
        <v>0</v>
      </c>
      <c r="E1969" s="109" t="str">
        <f>IF(编辑!K1969="","",编辑!K1969)</f>
        <v/>
      </c>
      <c r="F1969" s="109">
        <f>IF(编辑!L1969="","",编辑!L1969)</f>
        <v>10043</v>
      </c>
      <c r="G1969" s="109">
        <f>IF(编辑!N1969="","",编辑!N1969)</f>
        <v>1</v>
      </c>
      <c r="H1969" s="109">
        <f>IF(编辑!O1969="","",编辑!O1969)</f>
        <v>1</v>
      </c>
      <c r="I1969" s="109">
        <f>IF(编辑!P1969="","",编辑!P1969)</f>
        <v>5000</v>
      </c>
      <c r="J1969" s="109">
        <f>IF(编辑!Q1969="","",编辑!Q1969)</f>
        <v>21350</v>
      </c>
      <c r="K1969" s="109">
        <f>IF(编辑!S1969="","",编辑!S1969)</f>
        <v>1</v>
      </c>
      <c r="L1969" s="109">
        <f>IF(编辑!T1969="","",编辑!T1969)</f>
        <v>1</v>
      </c>
      <c r="M1969" s="109">
        <f>IF(编辑!U1969="","",编辑!U1969)</f>
        <v>1000</v>
      </c>
      <c r="N1969" s="109">
        <f>IF(编辑!V1969="","",编辑!V1969)</f>
        <v>1684</v>
      </c>
      <c r="O1969" s="109">
        <f>IF(编辑!X1969="","",编辑!X1969)</f>
        <v>1</v>
      </c>
      <c r="P1969" s="109">
        <f>IF(编辑!Y1969="","",编辑!Y1969)</f>
        <v>1</v>
      </c>
      <c r="Q1969" s="109">
        <f>IF(编辑!Z1969="","",编辑!Z1969)</f>
        <v>500</v>
      </c>
      <c r="R1969" s="109">
        <f>IF(编辑!AA1969="","",编辑!AA1969)</f>
        <v>5042</v>
      </c>
      <c r="S1969" s="109">
        <f>IF(编辑!AC1969="","",编辑!AC1969)</f>
        <v>1</v>
      </c>
      <c r="T1969" s="109">
        <f>IF(编辑!AD1969="","",编辑!AD1969)</f>
        <v>1</v>
      </c>
      <c r="U1969" s="109">
        <f>IF(编辑!AE1969="","",编辑!AE1969)</f>
        <v>500</v>
      </c>
      <c r="V1969" s="109">
        <f>IF(编辑!AF1969="","",编辑!AF1969)</f>
        <v>4509</v>
      </c>
      <c r="W1969" s="109">
        <f>IF(编辑!AH1969="","",编辑!AH1969)</f>
        <v>1</v>
      </c>
      <c r="X1969" s="109">
        <f>IF(编辑!AI1969="","",编辑!AI1969)</f>
        <v>1</v>
      </c>
      <c r="Y1969" s="109">
        <f>IF(编辑!AJ1969="","",编辑!AJ1969)</f>
        <v>1000</v>
      </c>
      <c r="Z1969" s="109" t="str">
        <f>IF(编辑!AK1969="","",编辑!AK1969)</f>
        <v/>
      </c>
      <c r="AA1969" s="109" t="str">
        <f>IF(编辑!AM1969="","",编辑!AM1969)</f>
        <v/>
      </c>
      <c r="AB1969" s="109" t="str">
        <f>IF(编辑!AN1969="","",编辑!AN1969)</f>
        <v/>
      </c>
      <c r="AC1969" s="111" t="str">
        <f>IF(编辑!AO1969="","",编辑!AO1969)</f>
        <v/>
      </c>
    </row>
    <row r="1970" spans="1:29">
      <c r="A1970" s="109">
        <f>IF(编辑!A1970="","",编辑!A1970)</f>
        <v>151013</v>
      </c>
      <c r="B1970" s="109" t="str">
        <f>IF(编辑!B1970="","",编辑!B1970)</f>
        <v>百人</v>
      </c>
      <c r="C1970" s="109">
        <f>IF(编辑!I1970="","",编辑!I1970)</f>
        <v>97600</v>
      </c>
      <c r="D1970" s="109">
        <f>IF(编辑!J1970="","",编辑!J1970)</f>
        <v>0</v>
      </c>
      <c r="E1970" s="109" t="str">
        <f>IF(编辑!K1970="","",编辑!K1970)</f>
        <v/>
      </c>
      <c r="F1970" s="109">
        <f>IF(编辑!L1970="","",编辑!L1970)</f>
        <v>10053</v>
      </c>
      <c r="G1970" s="109">
        <f>IF(编辑!N1970="","",编辑!N1970)</f>
        <v>1</v>
      </c>
      <c r="H1970" s="109">
        <f>IF(编辑!O1970="","",编辑!O1970)</f>
        <v>1</v>
      </c>
      <c r="I1970" s="109">
        <f>IF(编辑!P1970="","",编辑!P1970)</f>
        <v>5000</v>
      </c>
      <c r="J1970" s="109">
        <f>IF(编辑!Q1970="","",编辑!Q1970)</f>
        <v>21350</v>
      </c>
      <c r="K1970" s="109">
        <f>IF(编辑!S1970="","",编辑!S1970)</f>
        <v>1</v>
      </c>
      <c r="L1970" s="109">
        <f>IF(编辑!T1970="","",编辑!T1970)</f>
        <v>1</v>
      </c>
      <c r="M1970" s="109">
        <f>IF(编辑!U1970="","",编辑!U1970)</f>
        <v>1000</v>
      </c>
      <c r="N1970" s="109">
        <f>IF(编辑!V1970="","",编辑!V1970)</f>
        <v>1685</v>
      </c>
      <c r="O1970" s="109">
        <f>IF(编辑!X1970="","",编辑!X1970)</f>
        <v>1</v>
      </c>
      <c r="P1970" s="109">
        <f>IF(编辑!Y1970="","",编辑!Y1970)</f>
        <v>1</v>
      </c>
      <c r="Q1970" s="109">
        <f>IF(编辑!Z1970="","",编辑!Z1970)</f>
        <v>500</v>
      </c>
      <c r="R1970" s="109">
        <f>IF(编辑!AA1970="","",编辑!AA1970)</f>
        <v>5042</v>
      </c>
      <c r="S1970" s="109">
        <f>IF(编辑!AC1970="","",编辑!AC1970)</f>
        <v>1</v>
      </c>
      <c r="T1970" s="109">
        <f>IF(编辑!AD1970="","",编辑!AD1970)</f>
        <v>1</v>
      </c>
      <c r="U1970" s="109">
        <f>IF(编辑!AE1970="","",编辑!AE1970)</f>
        <v>500</v>
      </c>
      <c r="V1970" s="109">
        <f>IF(编辑!AF1970="","",编辑!AF1970)</f>
        <v>4509</v>
      </c>
      <c r="W1970" s="109">
        <f>IF(编辑!AH1970="","",编辑!AH1970)</f>
        <v>1</v>
      </c>
      <c r="X1970" s="109">
        <f>IF(编辑!AI1970="","",编辑!AI1970)</f>
        <v>1</v>
      </c>
      <c r="Y1970" s="109">
        <f>IF(编辑!AJ1970="","",编辑!AJ1970)</f>
        <v>1000</v>
      </c>
      <c r="Z1970" s="109" t="str">
        <f>IF(编辑!AK1970="","",编辑!AK1970)</f>
        <v/>
      </c>
      <c r="AA1970" s="109" t="str">
        <f>IF(编辑!AM1970="","",编辑!AM1970)</f>
        <v/>
      </c>
      <c r="AB1970" s="109" t="str">
        <f>IF(编辑!AN1970="","",编辑!AN1970)</f>
        <v/>
      </c>
      <c r="AC1970" s="111" t="str">
        <f>IF(编辑!AO1970="","",编辑!AO1970)</f>
        <v/>
      </c>
    </row>
    <row r="1971" spans="1:29">
      <c r="A1971" s="109">
        <f>IF(编辑!A1971="","",编辑!A1971)</f>
        <v>151014</v>
      </c>
      <c r="B1971" s="109" t="str">
        <f>IF(编辑!B1971="","",编辑!B1971)</f>
        <v>百人</v>
      </c>
      <c r="C1971" s="109">
        <f>IF(编辑!I1971="","",编辑!I1971)</f>
        <v>97600</v>
      </c>
      <c r="D1971" s="109">
        <f>IF(编辑!J1971="","",编辑!J1971)</f>
        <v>0</v>
      </c>
      <c r="E1971" s="109" t="str">
        <f>IF(编辑!K1971="","",编辑!K1971)</f>
        <v/>
      </c>
      <c r="F1971" s="109">
        <f>IF(编辑!L1971="","",编辑!L1971)</f>
        <v>10063</v>
      </c>
      <c r="G1971" s="109">
        <f>IF(编辑!N1971="","",编辑!N1971)</f>
        <v>1</v>
      </c>
      <c r="H1971" s="109">
        <f>IF(编辑!O1971="","",编辑!O1971)</f>
        <v>1</v>
      </c>
      <c r="I1971" s="109">
        <f>IF(编辑!P1971="","",编辑!P1971)</f>
        <v>5000</v>
      </c>
      <c r="J1971" s="109">
        <f>IF(编辑!Q1971="","",编辑!Q1971)</f>
        <v>21350</v>
      </c>
      <c r="K1971" s="109">
        <f>IF(编辑!S1971="","",编辑!S1971)</f>
        <v>1</v>
      </c>
      <c r="L1971" s="109">
        <f>IF(编辑!T1971="","",编辑!T1971)</f>
        <v>1</v>
      </c>
      <c r="M1971" s="109">
        <f>IF(编辑!U1971="","",编辑!U1971)</f>
        <v>10000</v>
      </c>
      <c r="N1971" s="109">
        <f>IF(编辑!V1971="","",编辑!V1971)</f>
        <v>1686</v>
      </c>
      <c r="O1971" s="109">
        <f>IF(编辑!X1971="","",编辑!X1971)</f>
        <v>1</v>
      </c>
      <c r="P1971" s="109">
        <f>IF(编辑!Y1971="","",编辑!Y1971)</f>
        <v>1</v>
      </c>
      <c r="Q1971" s="109">
        <f>IF(编辑!Z1971="","",编辑!Z1971)</f>
        <v>500</v>
      </c>
      <c r="R1971" s="109">
        <f>IF(编辑!AA1971="","",编辑!AA1971)</f>
        <v>5042</v>
      </c>
      <c r="S1971" s="109">
        <f>IF(编辑!AC1971="","",编辑!AC1971)</f>
        <v>1</v>
      </c>
      <c r="T1971" s="109">
        <f>IF(编辑!AD1971="","",编辑!AD1971)</f>
        <v>1</v>
      </c>
      <c r="U1971" s="109">
        <f>IF(编辑!AE1971="","",编辑!AE1971)</f>
        <v>500</v>
      </c>
      <c r="V1971" s="109">
        <f>IF(编辑!AF1971="","",编辑!AF1971)</f>
        <v>3809</v>
      </c>
      <c r="W1971" s="109">
        <f>IF(编辑!AH1971="","",编辑!AH1971)</f>
        <v>1</v>
      </c>
      <c r="X1971" s="109">
        <f>IF(编辑!AI1971="","",编辑!AI1971)</f>
        <v>1</v>
      </c>
      <c r="Y1971" s="109">
        <f>IF(编辑!AJ1971="","",编辑!AJ1971)</f>
        <v>1000</v>
      </c>
      <c r="Z1971" s="109" t="str">
        <f>IF(编辑!AK1971="","",编辑!AK1971)</f>
        <v/>
      </c>
      <c r="AA1971" s="109" t="str">
        <f>IF(编辑!AM1971="","",编辑!AM1971)</f>
        <v/>
      </c>
      <c r="AB1971" s="109" t="str">
        <f>IF(编辑!AN1971="","",编辑!AN1971)</f>
        <v/>
      </c>
      <c r="AC1971" s="111" t="str">
        <f>IF(编辑!AO1971="","",编辑!AO1971)</f>
        <v/>
      </c>
    </row>
    <row r="1972" spans="1:29">
      <c r="A1972" s="109">
        <f>IF(编辑!A1972="","",编辑!A1972)</f>
        <v>151015</v>
      </c>
      <c r="B1972" s="109" t="str">
        <f>IF(编辑!B1972="","",编辑!B1972)</f>
        <v>百人</v>
      </c>
      <c r="C1972" s="109">
        <f>IF(编辑!I1972="","",编辑!I1972)</f>
        <v>97600</v>
      </c>
      <c r="D1972" s="109">
        <f>IF(编辑!J1972="","",编辑!J1972)</f>
        <v>0</v>
      </c>
      <c r="E1972" s="109" t="str">
        <f>IF(编辑!K1972="","",编辑!K1972)</f>
        <v/>
      </c>
      <c r="F1972" s="109">
        <f>IF(编辑!L1972="","",编辑!L1972)</f>
        <v>10073</v>
      </c>
      <c r="G1972" s="109">
        <f>IF(编辑!N1972="","",编辑!N1972)</f>
        <v>1</v>
      </c>
      <c r="H1972" s="109">
        <f>IF(编辑!O1972="","",编辑!O1972)</f>
        <v>1</v>
      </c>
      <c r="I1972" s="109">
        <f>IF(编辑!P1972="","",编辑!P1972)</f>
        <v>5000</v>
      </c>
      <c r="J1972" s="109">
        <f>IF(编辑!Q1972="","",编辑!Q1972)</f>
        <v>21350</v>
      </c>
      <c r="K1972" s="109">
        <f>IF(编辑!S1972="","",编辑!S1972)</f>
        <v>1</v>
      </c>
      <c r="L1972" s="109">
        <f>IF(编辑!T1972="","",编辑!T1972)</f>
        <v>1</v>
      </c>
      <c r="M1972" s="109">
        <f>IF(编辑!U1972="","",编辑!U1972)</f>
        <v>1000</v>
      </c>
      <c r="N1972" s="109">
        <f>IF(编辑!V1972="","",编辑!V1972)</f>
        <v>1405</v>
      </c>
      <c r="O1972" s="109">
        <f>IF(编辑!X1972="","",编辑!X1972)</f>
        <v>1</v>
      </c>
      <c r="P1972" s="109">
        <f>IF(编辑!Y1972="","",编辑!Y1972)</f>
        <v>1</v>
      </c>
      <c r="Q1972" s="109">
        <f>IF(编辑!Z1972="","",编辑!Z1972)</f>
        <v>500</v>
      </c>
      <c r="R1972" s="109">
        <f>IF(编辑!AA1972="","",编辑!AA1972)</f>
        <v>5042</v>
      </c>
      <c r="S1972" s="109">
        <f>IF(编辑!AC1972="","",编辑!AC1972)</f>
        <v>1</v>
      </c>
      <c r="T1972" s="109">
        <f>IF(编辑!AD1972="","",编辑!AD1972)</f>
        <v>1</v>
      </c>
      <c r="U1972" s="109">
        <f>IF(编辑!AE1972="","",编辑!AE1972)</f>
        <v>500</v>
      </c>
      <c r="V1972" s="109">
        <f>IF(编辑!AF1972="","",编辑!AF1972)</f>
        <v>4509</v>
      </c>
      <c r="W1972" s="109">
        <f>IF(编辑!AH1972="","",编辑!AH1972)</f>
        <v>1</v>
      </c>
      <c r="X1972" s="109">
        <f>IF(编辑!AI1972="","",编辑!AI1972)</f>
        <v>1</v>
      </c>
      <c r="Y1972" s="109">
        <f>IF(编辑!AJ1972="","",编辑!AJ1972)</f>
        <v>1000</v>
      </c>
      <c r="Z1972" s="109" t="str">
        <f>IF(编辑!AK1972="","",编辑!AK1972)</f>
        <v/>
      </c>
      <c r="AA1972" s="109" t="str">
        <f>IF(编辑!AM1972="","",编辑!AM1972)</f>
        <v/>
      </c>
      <c r="AB1972" s="109" t="str">
        <f>IF(编辑!AN1972="","",编辑!AN1972)</f>
        <v/>
      </c>
      <c r="AC1972" s="111" t="str">
        <f>IF(编辑!AO1972="","",编辑!AO1972)</f>
        <v/>
      </c>
    </row>
    <row r="1973" spans="1:29">
      <c r="A1973" s="109">
        <f>IF(编辑!A1973="","",编辑!A1973)</f>
        <v>151016</v>
      </c>
      <c r="B1973" s="109" t="str">
        <f>IF(编辑!B1973="","",编辑!B1973)</f>
        <v>百人</v>
      </c>
      <c r="C1973" s="109">
        <f>IF(编辑!I1973="","",编辑!I1973)</f>
        <v>97600</v>
      </c>
      <c r="D1973" s="109">
        <f>IF(编辑!J1973="","",编辑!J1973)</f>
        <v>0</v>
      </c>
      <c r="E1973" s="109" t="str">
        <f>IF(编辑!K1973="","",编辑!K1973)</f>
        <v/>
      </c>
      <c r="F1973" s="109">
        <f>IF(编辑!L1973="","",编辑!L1973)</f>
        <v>10003</v>
      </c>
      <c r="G1973" s="109">
        <f>IF(编辑!N1973="","",编辑!N1973)</f>
        <v>1</v>
      </c>
      <c r="H1973" s="109">
        <f>IF(编辑!O1973="","",编辑!O1973)</f>
        <v>1</v>
      </c>
      <c r="I1973" s="109">
        <f>IF(编辑!P1973="","",编辑!P1973)</f>
        <v>5000</v>
      </c>
      <c r="J1973" s="109">
        <f>IF(编辑!Q1973="","",编辑!Q1973)</f>
        <v>21350</v>
      </c>
      <c r="K1973" s="109">
        <f>IF(编辑!S1973="","",编辑!S1973)</f>
        <v>1</v>
      </c>
      <c r="L1973" s="109">
        <f>IF(编辑!T1973="","",编辑!T1973)</f>
        <v>1</v>
      </c>
      <c r="M1973" s="109">
        <f>IF(编辑!U1973="","",编辑!U1973)</f>
        <v>1000</v>
      </c>
      <c r="N1973" s="109">
        <f>IF(编辑!V1973="","",编辑!V1973)</f>
        <v>1406</v>
      </c>
      <c r="O1973" s="109">
        <f>IF(编辑!X1973="","",编辑!X1973)</f>
        <v>1</v>
      </c>
      <c r="P1973" s="109">
        <f>IF(编辑!Y1973="","",编辑!Y1973)</f>
        <v>1</v>
      </c>
      <c r="Q1973" s="109">
        <f>IF(编辑!Z1973="","",编辑!Z1973)</f>
        <v>500</v>
      </c>
      <c r="R1973" s="109">
        <f>IF(编辑!AA1973="","",编辑!AA1973)</f>
        <v>5043</v>
      </c>
      <c r="S1973" s="109">
        <f>IF(编辑!AC1973="","",编辑!AC1973)</f>
        <v>1</v>
      </c>
      <c r="T1973" s="109">
        <f>IF(编辑!AD1973="","",编辑!AD1973)</f>
        <v>1</v>
      </c>
      <c r="U1973" s="109">
        <f>IF(编辑!AE1973="","",编辑!AE1973)</f>
        <v>500</v>
      </c>
      <c r="V1973" s="109">
        <f>IF(编辑!AF1973="","",编辑!AF1973)</f>
        <v>4509</v>
      </c>
      <c r="W1973" s="109">
        <f>IF(编辑!AH1973="","",编辑!AH1973)</f>
        <v>1</v>
      </c>
      <c r="X1973" s="109">
        <f>IF(编辑!AI1973="","",编辑!AI1973)</f>
        <v>1</v>
      </c>
      <c r="Y1973" s="109">
        <f>IF(编辑!AJ1973="","",编辑!AJ1973)</f>
        <v>1000</v>
      </c>
      <c r="Z1973" s="109" t="str">
        <f>IF(编辑!AK1973="","",编辑!AK1973)</f>
        <v/>
      </c>
      <c r="AA1973" s="109" t="str">
        <f>IF(编辑!AM1973="","",编辑!AM1973)</f>
        <v/>
      </c>
      <c r="AB1973" s="109" t="str">
        <f>IF(编辑!AN1973="","",编辑!AN1973)</f>
        <v/>
      </c>
      <c r="AC1973" s="111" t="str">
        <f>IF(编辑!AO1973="","",编辑!AO1973)</f>
        <v/>
      </c>
    </row>
    <row r="1974" spans="1:29">
      <c r="A1974" s="109">
        <f>IF(编辑!A1974="","",编辑!A1974)</f>
        <v>151017</v>
      </c>
      <c r="B1974" s="109" t="str">
        <f>IF(编辑!B1974="","",编辑!B1974)</f>
        <v>百人</v>
      </c>
      <c r="C1974" s="109">
        <f>IF(编辑!I1974="","",编辑!I1974)</f>
        <v>97600</v>
      </c>
      <c r="D1974" s="109">
        <f>IF(编辑!J1974="","",编辑!J1974)</f>
        <v>0</v>
      </c>
      <c r="E1974" s="109" t="str">
        <f>IF(编辑!K1974="","",编辑!K1974)</f>
        <v/>
      </c>
      <c r="F1974" s="109">
        <f>IF(编辑!L1974="","",编辑!L1974)</f>
        <v>10013</v>
      </c>
      <c r="G1974" s="109">
        <f>IF(编辑!N1974="","",编辑!N1974)</f>
        <v>1</v>
      </c>
      <c r="H1974" s="109">
        <f>IF(编辑!O1974="","",编辑!O1974)</f>
        <v>1</v>
      </c>
      <c r="I1974" s="109">
        <f>IF(编辑!P1974="","",编辑!P1974)</f>
        <v>5000</v>
      </c>
      <c r="J1974" s="109">
        <f>IF(编辑!Q1974="","",编辑!Q1974)</f>
        <v>21350</v>
      </c>
      <c r="K1974" s="109">
        <f>IF(编辑!S1974="","",编辑!S1974)</f>
        <v>1</v>
      </c>
      <c r="L1974" s="109">
        <f>IF(编辑!T1974="","",编辑!T1974)</f>
        <v>1</v>
      </c>
      <c r="M1974" s="109">
        <f>IF(编辑!U1974="","",编辑!U1974)</f>
        <v>1000</v>
      </c>
      <c r="N1974" s="109">
        <f>IF(编辑!V1974="","",编辑!V1974)</f>
        <v>1433</v>
      </c>
      <c r="O1974" s="109">
        <f>IF(编辑!X1974="","",编辑!X1974)</f>
        <v>1</v>
      </c>
      <c r="P1974" s="109">
        <f>IF(编辑!Y1974="","",编辑!Y1974)</f>
        <v>1</v>
      </c>
      <c r="Q1974" s="109">
        <f>IF(编辑!Z1974="","",编辑!Z1974)</f>
        <v>500</v>
      </c>
      <c r="R1974" s="109">
        <f>IF(编辑!AA1974="","",编辑!AA1974)</f>
        <v>5043</v>
      </c>
      <c r="S1974" s="109">
        <f>IF(编辑!AC1974="","",编辑!AC1974)</f>
        <v>1</v>
      </c>
      <c r="T1974" s="109">
        <f>IF(编辑!AD1974="","",编辑!AD1974)</f>
        <v>1</v>
      </c>
      <c r="U1974" s="109">
        <f>IF(编辑!AE1974="","",编辑!AE1974)</f>
        <v>500</v>
      </c>
      <c r="V1974" s="109">
        <f>IF(编辑!AF1974="","",编辑!AF1974)</f>
        <v>4509</v>
      </c>
      <c r="W1974" s="109">
        <f>IF(编辑!AH1974="","",编辑!AH1974)</f>
        <v>1</v>
      </c>
      <c r="X1974" s="109">
        <f>IF(编辑!AI1974="","",编辑!AI1974)</f>
        <v>1</v>
      </c>
      <c r="Y1974" s="109">
        <f>IF(编辑!AJ1974="","",编辑!AJ1974)</f>
        <v>1000</v>
      </c>
      <c r="Z1974" s="109" t="str">
        <f>IF(编辑!AK1974="","",编辑!AK1974)</f>
        <v/>
      </c>
      <c r="AA1974" s="109" t="str">
        <f>IF(编辑!AM1974="","",编辑!AM1974)</f>
        <v/>
      </c>
      <c r="AB1974" s="109" t="str">
        <f>IF(编辑!AN1974="","",编辑!AN1974)</f>
        <v/>
      </c>
      <c r="AC1974" s="111" t="str">
        <f>IF(编辑!AO1974="","",编辑!AO1974)</f>
        <v/>
      </c>
    </row>
    <row r="1975" spans="1:29">
      <c r="A1975" s="109">
        <f>IF(编辑!A1975="","",编辑!A1975)</f>
        <v>151018</v>
      </c>
      <c r="B1975" s="109" t="str">
        <f>IF(编辑!B1975="","",编辑!B1975)</f>
        <v>百人</v>
      </c>
      <c r="C1975" s="109">
        <f>IF(编辑!I1975="","",编辑!I1975)</f>
        <v>97600</v>
      </c>
      <c r="D1975" s="109">
        <f>IF(编辑!J1975="","",编辑!J1975)</f>
        <v>0</v>
      </c>
      <c r="E1975" s="109" t="str">
        <f>IF(编辑!K1975="","",编辑!K1975)</f>
        <v/>
      </c>
      <c r="F1975" s="109">
        <f>IF(编辑!L1975="","",编辑!L1975)</f>
        <v>10023</v>
      </c>
      <c r="G1975" s="109">
        <f>IF(编辑!N1975="","",编辑!N1975)</f>
        <v>1</v>
      </c>
      <c r="H1975" s="109">
        <f>IF(编辑!O1975="","",编辑!O1975)</f>
        <v>1</v>
      </c>
      <c r="I1975" s="109">
        <f>IF(编辑!P1975="","",编辑!P1975)</f>
        <v>5000</v>
      </c>
      <c r="J1975" s="109">
        <f>IF(编辑!Q1975="","",编辑!Q1975)</f>
        <v>21350</v>
      </c>
      <c r="K1975" s="109">
        <f>IF(编辑!S1975="","",编辑!S1975)</f>
        <v>1</v>
      </c>
      <c r="L1975" s="109">
        <f>IF(编辑!T1975="","",编辑!T1975)</f>
        <v>1</v>
      </c>
      <c r="M1975" s="109">
        <f>IF(编辑!U1975="","",编辑!U1975)</f>
        <v>1000</v>
      </c>
      <c r="N1975" s="109">
        <f>IF(编辑!V1975="","",编辑!V1975)</f>
        <v>1434</v>
      </c>
      <c r="O1975" s="109">
        <f>IF(编辑!X1975="","",编辑!X1975)</f>
        <v>1</v>
      </c>
      <c r="P1975" s="109">
        <f>IF(编辑!Y1975="","",编辑!Y1975)</f>
        <v>1</v>
      </c>
      <c r="Q1975" s="109">
        <f>IF(编辑!Z1975="","",编辑!Z1975)</f>
        <v>500</v>
      </c>
      <c r="R1975" s="109">
        <f>IF(编辑!AA1975="","",编辑!AA1975)</f>
        <v>5043</v>
      </c>
      <c r="S1975" s="109">
        <f>IF(编辑!AC1975="","",编辑!AC1975)</f>
        <v>1</v>
      </c>
      <c r="T1975" s="109">
        <f>IF(编辑!AD1975="","",编辑!AD1975)</f>
        <v>1</v>
      </c>
      <c r="U1975" s="109">
        <f>IF(编辑!AE1975="","",编辑!AE1975)</f>
        <v>500</v>
      </c>
      <c r="V1975" s="109">
        <f>IF(编辑!AF1975="","",编辑!AF1975)</f>
        <v>4509</v>
      </c>
      <c r="W1975" s="109">
        <f>IF(编辑!AH1975="","",编辑!AH1975)</f>
        <v>1</v>
      </c>
      <c r="X1975" s="109">
        <f>IF(编辑!AI1975="","",编辑!AI1975)</f>
        <v>1</v>
      </c>
      <c r="Y1975" s="109">
        <f>IF(编辑!AJ1975="","",编辑!AJ1975)</f>
        <v>1000</v>
      </c>
      <c r="Z1975" s="109" t="str">
        <f>IF(编辑!AK1975="","",编辑!AK1975)</f>
        <v/>
      </c>
      <c r="AA1975" s="109" t="str">
        <f>IF(编辑!AM1975="","",编辑!AM1975)</f>
        <v/>
      </c>
      <c r="AB1975" s="109" t="str">
        <f>IF(编辑!AN1975="","",编辑!AN1975)</f>
        <v/>
      </c>
      <c r="AC1975" s="111" t="str">
        <f>IF(编辑!AO1975="","",编辑!AO1975)</f>
        <v/>
      </c>
    </row>
    <row r="1976" spans="1:29">
      <c r="A1976" s="109">
        <f>IF(编辑!A1976="","",编辑!A1976)</f>
        <v>151019</v>
      </c>
      <c r="B1976" s="109" t="str">
        <f>IF(编辑!B1976="","",编辑!B1976)</f>
        <v>百人</v>
      </c>
      <c r="C1976" s="109">
        <f>IF(编辑!I1976="","",编辑!I1976)</f>
        <v>97600</v>
      </c>
      <c r="D1976" s="109">
        <f>IF(编辑!J1976="","",编辑!J1976)</f>
        <v>0</v>
      </c>
      <c r="E1976" s="109" t="str">
        <f>IF(编辑!K1976="","",编辑!K1976)</f>
        <v/>
      </c>
      <c r="F1976" s="109">
        <f>IF(编辑!L1976="","",编辑!L1976)</f>
        <v>10033</v>
      </c>
      <c r="G1976" s="109">
        <f>IF(编辑!N1976="","",编辑!N1976)</f>
        <v>1</v>
      </c>
      <c r="H1976" s="109">
        <f>IF(编辑!O1976="","",编辑!O1976)</f>
        <v>1</v>
      </c>
      <c r="I1976" s="109">
        <f>IF(编辑!P1976="","",编辑!P1976)</f>
        <v>5000</v>
      </c>
      <c r="J1976" s="109">
        <f>IF(编辑!Q1976="","",编辑!Q1976)</f>
        <v>21350</v>
      </c>
      <c r="K1976" s="109">
        <f>IF(编辑!S1976="","",编辑!S1976)</f>
        <v>1</v>
      </c>
      <c r="L1976" s="109">
        <f>IF(编辑!T1976="","",编辑!T1976)</f>
        <v>1</v>
      </c>
      <c r="M1976" s="109">
        <f>IF(编辑!U1976="","",编辑!U1976)</f>
        <v>10000</v>
      </c>
      <c r="N1976" s="109">
        <f>IF(编辑!V1976="","",编辑!V1976)</f>
        <v>1435</v>
      </c>
      <c r="O1976" s="109">
        <f>IF(编辑!X1976="","",编辑!X1976)</f>
        <v>1</v>
      </c>
      <c r="P1976" s="109">
        <f>IF(编辑!Y1976="","",编辑!Y1976)</f>
        <v>1</v>
      </c>
      <c r="Q1976" s="109">
        <f>IF(编辑!Z1976="","",编辑!Z1976)</f>
        <v>500</v>
      </c>
      <c r="R1976" s="109">
        <f>IF(编辑!AA1976="","",编辑!AA1976)</f>
        <v>5043</v>
      </c>
      <c r="S1976" s="109">
        <f>IF(编辑!AC1976="","",编辑!AC1976)</f>
        <v>1</v>
      </c>
      <c r="T1976" s="109">
        <f>IF(编辑!AD1976="","",编辑!AD1976)</f>
        <v>1</v>
      </c>
      <c r="U1976" s="109">
        <f>IF(编辑!AE1976="","",编辑!AE1976)</f>
        <v>500</v>
      </c>
      <c r="V1976" s="109">
        <f>IF(编辑!AF1976="","",编辑!AF1976)</f>
        <v>3809</v>
      </c>
      <c r="W1976" s="109">
        <f>IF(编辑!AH1976="","",编辑!AH1976)</f>
        <v>1</v>
      </c>
      <c r="X1976" s="109">
        <f>IF(编辑!AI1976="","",编辑!AI1976)</f>
        <v>1</v>
      </c>
      <c r="Y1976" s="109">
        <f>IF(编辑!AJ1976="","",编辑!AJ1976)</f>
        <v>1000</v>
      </c>
      <c r="Z1976" s="109">
        <f>IF(编辑!AK1976="","",编辑!AK1976)</f>
        <v>1723</v>
      </c>
      <c r="AA1976" s="109">
        <f>IF(编辑!AM1976="","",编辑!AM1976)</f>
        <v>1</v>
      </c>
      <c r="AB1976" s="109">
        <f>IF(编辑!AN1976="","",编辑!AN1976)</f>
        <v>1</v>
      </c>
      <c r="AC1976" s="111">
        <f>IF(编辑!AO1976="","",编辑!AO1976)</f>
        <v>200</v>
      </c>
    </row>
    <row r="1977" spans="1:29">
      <c r="A1977" s="109">
        <f>IF(编辑!A1977="","",编辑!A1977)</f>
        <v>151020</v>
      </c>
      <c r="B1977" s="109" t="str">
        <f>IF(编辑!B1977="","",编辑!B1977)</f>
        <v>百人</v>
      </c>
      <c r="C1977" s="109">
        <f>IF(编辑!I1977="","",编辑!I1977)</f>
        <v>97600</v>
      </c>
      <c r="D1977" s="109">
        <f>IF(编辑!J1977="","",编辑!J1977)</f>
        <v>0</v>
      </c>
      <c r="E1977" s="109" t="str">
        <f>IF(编辑!K1977="","",编辑!K1977)</f>
        <v/>
      </c>
      <c r="F1977" s="109">
        <f>IF(编辑!L1977="","",编辑!L1977)</f>
        <v>10043</v>
      </c>
      <c r="G1977" s="109">
        <f>IF(编辑!N1977="","",编辑!N1977)</f>
        <v>1</v>
      </c>
      <c r="H1977" s="109">
        <f>IF(编辑!O1977="","",编辑!O1977)</f>
        <v>1</v>
      </c>
      <c r="I1977" s="109">
        <f>IF(编辑!P1977="","",编辑!P1977)</f>
        <v>5000</v>
      </c>
      <c r="J1977" s="109">
        <f>IF(编辑!Q1977="","",编辑!Q1977)</f>
        <v>21350</v>
      </c>
      <c r="K1977" s="109">
        <f>IF(编辑!S1977="","",编辑!S1977)</f>
        <v>1</v>
      </c>
      <c r="L1977" s="109">
        <f>IF(编辑!T1977="","",编辑!T1977)</f>
        <v>1</v>
      </c>
      <c r="M1977" s="109">
        <f>IF(编辑!U1977="","",编辑!U1977)</f>
        <v>1000</v>
      </c>
      <c r="N1977" s="109">
        <f>IF(编辑!V1977="","",编辑!V1977)</f>
        <v>1436</v>
      </c>
      <c r="O1977" s="109">
        <f>IF(编辑!X1977="","",编辑!X1977)</f>
        <v>1</v>
      </c>
      <c r="P1977" s="109">
        <f>IF(编辑!Y1977="","",编辑!Y1977)</f>
        <v>1</v>
      </c>
      <c r="Q1977" s="109">
        <f>IF(编辑!Z1977="","",编辑!Z1977)</f>
        <v>500</v>
      </c>
      <c r="R1977" s="109">
        <f>IF(编辑!AA1977="","",编辑!AA1977)</f>
        <v>5043</v>
      </c>
      <c r="S1977" s="109">
        <f>IF(编辑!AC1977="","",编辑!AC1977)</f>
        <v>1</v>
      </c>
      <c r="T1977" s="109">
        <f>IF(编辑!AD1977="","",编辑!AD1977)</f>
        <v>1</v>
      </c>
      <c r="U1977" s="109">
        <f>IF(编辑!AE1977="","",编辑!AE1977)</f>
        <v>500</v>
      </c>
      <c r="V1977" s="109">
        <f>IF(编辑!AF1977="","",编辑!AF1977)</f>
        <v>4509</v>
      </c>
      <c r="W1977" s="109">
        <f>IF(编辑!AH1977="","",编辑!AH1977)</f>
        <v>1</v>
      </c>
      <c r="X1977" s="109">
        <f>IF(编辑!AI1977="","",编辑!AI1977)</f>
        <v>1</v>
      </c>
      <c r="Y1977" s="109">
        <f>IF(编辑!AJ1977="","",编辑!AJ1977)</f>
        <v>1000</v>
      </c>
      <c r="Z1977" s="109" t="str">
        <f>IF(编辑!AK1977="","",编辑!AK1977)</f>
        <v/>
      </c>
      <c r="AA1977" s="109" t="str">
        <f>IF(编辑!AM1977="","",编辑!AM1977)</f>
        <v/>
      </c>
      <c r="AB1977" s="109" t="str">
        <f>IF(编辑!AN1977="","",编辑!AN1977)</f>
        <v/>
      </c>
      <c r="AC1977" s="111" t="str">
        <f>IF(编辑!AO1977="","",编辑!AO1977)</f>
        <v/>
      </c>
    </row>
    <row r="1978" spans="1:29">
      <c r="A1978" s="109">
        <f>IF(编辑!A1978="","",编辑!A1978)</f>
        <v>151021</v>
      </c>
      <c r="B1978" s="109" t="str">
        <f>IF(编辑!B1978="","",编辑!B1978)</f>
        <v>百人</v>
      </c>
      <c r="C1978" s="109">
        <f>IF(编辑!I1978="","",编辑!I1978)</f>
        <v>97600</v>
      </c>
      <c r="D1978" s="109">
        <f>IF(编辑!J1978="","",编辑!J1978)</f>
        <v>0</v>
      </c>
      <c r="E1978" s="109" t="str">
        <f>IF(编辑!K1978="","",编辑!K1978)</f>
        <v/>
      </c>
      <c r="F1978" s="109">
        <f>IF(编辑!L1978="","",编辑!L1978)</f>
        <v>10053</v>
      </c>
      <c r="G1978" s="109">
        <f>IF(编辑!N1978="","",编辑!N1978)</f>
        <v>1</v>
      </c>
      <c r="H1978" s="109">
        <f>IF(编辑!O1978="","",编辑!O1978)</f>
        <v>1</v>
      </c>
      <c r="I1978" s="109">
        <f>IF(编辑!P1978="","",编辑!P1978)</f>
        <v>5000</v>
      </c>
      <c r="J1978" s="109">
        <f>IF(编辑!Q1978="","",编辑!Q1978)</f>
        <v>21350</v>
      </c>
      <c r="K1978" s="109">
        <f>IF(编辑!S1978="","",编辑!S1978)</f>
        <v>1</v>
      </c>
      <c r="L1978" s="109">
        <f>IF(编辑!T1978="","",编辑!T1978)</f>
        <v>1</v>
      </c>
      <c r="M1978" s="109">
        <f>IF(编辑!U1978="","",编辑!U1978)</f>
        <v>1000</v>
      </c>
      <c r="N1978" s="109">
        <f>IF(编辑!V1978="","",编辑!V1978)</f>
        <v>1438</v>
      </c>
      <c r="O1978" s="109">
        <f>IF(编辑!X1978="","",编辑!X1978)</f>
        <v>1</v>
      </c>
      <c r="P1978" s="109">
        <f>IF(编辑!Y1978="","",编辑!Y1978)</f>
        <v>1</v>
      </c>
      <c r="Q1978" s="109">
        <f>IF(编辑!Z1978="","",编辑!Z1978)</f>
        <v>500</v>
      </c>
      <c r="R1978" s="109">
        <f>IF(编辑!AA1978="","",编辑!AA1978)</f>
        <v>5043</v>
      </c>
      <c r="S1978" s="109">
        <f>IF(编辑!AC1978="","",编辑!AC1978)</f>
        <v>1</v>
      </c>
      <c r="T1978" s="109">
        <f>IF(编辑!AD1978="","",编辑!AD1978)</f>
        <v>1</v>
      </c>
      <c r="U1978" s="109">
        <f>IF(编辑!AE1978="","",编辑!AE1978)</f>
        <v>500</v>
      </c>
      <c r="V1978" s="109">
        <f>IF(编辑!AF1978="","",编辑!AF1978)</f>
        <v>4509</v>
      </c>
      <c r="W1978" s="109">
        <f>IF(编辑!AH1978="","",编辑!AH1978)</f>
        <v>1</v>
      </c>
      <c r="X1978" s="109">
        <f>IF(编辑!AI1978="","",编辑!AI1978)</f>
        <v>1</v>
      </c>
      <c r="Y1978" s="109">
        <f>IF(编辑!AJ1978="","",编辑!AJ1978)</f>
        <v>1000</v>
      </c>
      <c r="Z1978" s="109" t="str">
        <f>IF(编辑!AK1978="","",编辑!AK1978)</f>
        <v/>
      </c>
      <c r="AA1978" s="109" t="str">
        <f>IF(编辑!AM1978="","",编辑!AM1978)</f>
        <v/>
      </c>
      <c r="AB1978" s="109" t="str">
        <f>IF(编辑!AN1978="","",编辑!AN1978)</f>
        <v/>
      </c>
      <c r="AC1978" s="111" t="str">
        <f>IF(编辑!AO1978="","",编辑!AO1978)</f>
        <v/>
      </c>
    </row>
    <row r="1979" spans="1:29">
      <c r="A1979" s="109">
        <f>IF(编辑!A1979="","",编辑!A1979)</f>
        <v>151022</v>
      </c>
      <c r="B1979" s="109" t="str">
        <f>IF(编辑!B1979="","",编辑!B1979)</f>
        <v>百人</v>
      </c>
      <c r="C1979" s="109">
        <f>IF(编辑!I1979="","",编辑!I1979)</f>
        <v>97600</v>
      </c>
      <c r="D1979" s="109">
        <f>IF(编辑!J1979="","",编辑!J1979)</f>
        <v>0</v>
      </c>
      <c r="E1979" s="109" t="str">
        <f>IF(编辑!K1979="","",编辑!K1979)</f>
        <v/>
      </c>
      <c r="F1979" s="109">
        <f>IF(编辑!L1979="","",编辑!L1979)</f>
        <v>10063</v>
      </c>
      <c r="G1979" s="109">
        <f>IF(编辑!N1979="","",编辑!N1979)</f>
        <v>1</v>
      </c>
      <c r="H1979" s="109">
        <f>IF(编辑!O1979="","",编辑!O1979)</f>
        <v>1</v>
      </c>
      <c r="I1979" s="109">
        <f>IF(编辑!P1979="","",编辑!P1979)</f>
        <v>5000</v>
      </c>
      <c r="J1979" s="109">
        <f>IF(编辑!Q1979="","",编辑!Q1979)</f>
        <v>21350</v>
      </c>
      <c r="K1979" s="109">
        <f>IF(编辑!S1979="","",编辑!S1979)</f>
        <v>1</v>
      </c>
      <c r="L1979" s="109">
        <f>IF(编辑!T1979="","",编辑!T1979)</f>
        <v>1</v>
      </c>
      <c r="M1979" s="109">
        <f>IF(编辑!U1979="","",编辑!U1979)</f>
        <v>1000</v>
      </c>
      <c r="N1979" s="109">
        <f>IF(编辑!V1979="","",编辑!V1979)</f>
        <v>1439</v>
      </c>
      <c r="O1979" s="109">
        <f>IF(编辑!X1979="","",编辑!X1979)</f>
        <v>1</v>
      </c>
      <c r="P1979" s="109">
        <f>IF(编辑!Y1979="","",编辑!Y1979)</f>
        <v>1</v>
      </c>
      <c r="Q1979" s="109">
        <f>IF(编辑!Z1979="","",编辑!Z1979)</f>
        <v>500</v>
      </c>
      <c r="R1979" s="109">
        <f>IF(编辑!AA1979="","",编辑!AA1979)</f>
        <v>5044</v>
      </c>
      <c r="S1979" s="109">
        <f>IF(编辑!AC1979="","",编辑!AC1979)</f>
        <v>1</v>
      </c>
      <c r="T1979" s="109">
        <f>IF(编辑!AD1979="","",编辑!AD1979)</f>
        <v>1</v>
      </c>
      <c r="U1979" s="109">
        <f>IF(编辑!AE1979="","",编辑!AE1979)</f>
        <v>500</v>
      </c>
      <c r="V1979" s="109">
        <f>IF(编辑!AF1979="","",编辑!AF1979)</f>
        <v>4509</v>
      </c>
      <c r="W1979" s="109">
        <f>IF(编辑!AH1979="","",编辑!AH1979)</f>
        <v>1</v>
      </c>
      <c r="X1979" s="109">
        <f>IF(编辑!AI1979="","",编辑!AI1979)</f>
        <v>1</v>
      </c>
      <c r="Y1979" s="109">
        <f>IF(编辑!AJ1979="","",编辑!AJ1979)</f>
        <v>1000</v>
      </c>
      <c r="Z1979" s="109" t="str">
        <f>IF(编辑!AK1979="","",编辑!AK1979)</f>
        <v/>
      </c>
      <c r="AA1979" s="109" t="str">
        <f>IF(编辑!AM1979="","",编辑!AM1979)</f>
        <v/>
      </c>
      <c r="AB1979" s="109" t="str">
        <f>IF(编辑!AN1979="","",编辑!AN1979)</f>
        <v/>
      </c>
      <c r="AC1979" s="111" t="str">
        <f>IF(编辑!AO1979="","",编辑!AO1979)</f>
        <v/>
      </c>
    </row>
    <row r="1980" spans="1:29">
      <c r="A1980" s="109">
        <f>IF(编辑!A1980="","",编辑!A1980)</f>
        <v>151023</v>
      </c>
      <c r="B1980" s="109" t="str">
        <f>IF(编辑!B1980="","",编辑!B1980)</f>
        <v>百人</v>
      </c>
      <c r="C1980" s="109">
        <f>IF(编辑!I1980="","",编辑!I1980)</f>
        <v>97600</v>
      </c>
      <c r="D1980" s="109">
        <f>IF(编辑!J1980="","",编辑!J1980)</f>
        <v>0</v>
      </c>
      <c r="E1980" s="109" t="str">
        <f>IF(编辑!K1980="","",编辑!K1980)</f>
        <v/>
      </c>
      <c r="F1980" s="109">
        <f>IF(编辑!L1980="","",编辑!L1980)</f>
        <v>10073</v>
      </c>
      <c r="G1980" s="109">
        <f>IF(编辑!N1980="","",编辑!N1980)</f>
        <v>1</v>
      </c>
      <c r="H1980" s="109">
        <f>IF(编辑!O1980="","",编辑!O1980)</f>
        <v>1</v>
      </c>
      <c r="I1980" s="109">
        <f>IF(编辑!P1980="","",编辑!P1980)</f>
        <v>5000</v>
      </c>
      <c r="J1980" s="109">
        <f>IF(编辑!Q1980="","",编辑!Q1980)</f>
        <v>21350</v>
      </c>
      <c r="K1980" s="109">
        <f>IF(编辑!S1980="","",编辑!S1980)</f>
        <v>1</v>
      </c>
      <c r="L1980" s="109">
        <f>IF(编辑!T1980="","",编辑!T1980)</f>
        <v>1</v>
      </c>
      <c r="M1980" s="109">
        <f>IF(编辑!U1980="","",编辑!U1980)</f>
        <v>1000</v>
      </c>
      <c r="N1980" s="109">
        <f>IF(编辑!V1980="","",编辑!V1980)</f>
        <v>1676</v>
      </c>
      <c r="O1980" s="109">
        <f>IF(编辑!X1980="","",编辑!X1980)</f>
        <v>1</v>
      </c>
      <c r="P1980" s="109">
        <f>IF(编辑!Y1980="","",编辑!Y1980)</f>
        <v>1</v>
      </c>
      <c r="Q1980" s="109">
        <f>IF(编辑!Z1980="","",编辑!Z1980)</f>
        <v>500</v>
      </c>
      <c r="R1980" s="109">
        <f>IF(编辑!AA1980="","",编辑!AA1980)</f>
        <v>5044</v>
      </c>
      <c r="S1980" s="109">
        <f>IF(编辑!AC1980="","",编辑!AC1980)</f>
        <v>1</v>
      </c>
      <c r="T1980" s="109">
        <f>IF(编辑!AD1980="","",编辑!AD1980)</f>
        <v>1</v>
      </c>
      <c r="U1980" s="109">
        <f>IF(编辑!AE1980="","",编辑!AE1980)</f>
        <v>500</v>
      </c>
      <c r="V1980" s="109">
        <f>IF(编辑!AF1980="","",编辑!AF1980)</f>
        <v>4509</v>
      </c>
      <c r="W1980" s="109">
        <f>IF(编辑!AH1980="","",编辑!AH1980)</f>
        <v>1</v>
      </c>
      <c r="X1980" s="109">
        <f>IF(编辑!AI1980="","",编辑!AI1980)</f>
        <v>1</v>
      </c>
      <c r="Y1980" s="109">
        <f>IF(编辑!AJ1980="","",编辑!AJ1980)</f>
        <v>1000</v>
      </c>
      <c r="Z1980" s="109" t="str">
        <f>IF(编辑!AK1980="","",编辑!AK1980)</f>
        <v/>
      </c>
      <c r="AA1980" s="109" t="str">
        <f>IF(编辑!AM1980="","",编辑!AM1980)</f>
        <v/>
      </c>
      <c r="AB1980" s="109" t="str">
        <f>IF(编辑!AN1980="","",编辑!AN1980)</f>
        <v/>
      </c>
      <c r="AC1980" s="111" t="str">
        <f>IF(编辑!AO1980="","",编辑!AO1980)</f>
        <v/>
      </c>
    </row>
    <row r="1981" spans="1:29">
      <c r="A1981" s="109">
        <f>IF(编辑!A1981="","",编辑!A1981)</f>
        <v>151024</v>
      </c>
      <c r="B1981" s="109" t="str">
        <f>IF(编辑!B1981="","",编辑!B1981)</f>
        <v>百人</v>
      </c>
      <c r="C1981" s="109">
        <f>IF(编辑!I1981="","",编辑!I1981)</f>
        <v>97600</v>
      </c>
      <c r="D1981" s="109">
        <f>IF(编辑!J1981="","",编辑!J1981)</f>
        <v>0</v>
      </c>
      <c r="E1981" s="109" t="str">
        <f>IF(编辑!K1981="","",编辑!K1981)</f>
        <v/>
      </c>
      <c r="F1981" s="109">
        <f>IF(编辑!L1981="","",编辑!L1981)</f>
        <v>10003</v>
      </c>
      <c r="G1981" s="109">
        <f>IF(编辑!N1981="","",编辑!N1981)</f>
        <v>1</v>
      </c>
      <c r="H1981" s="109">
        <f>IF(编辑!O1981="","",编辑!O1981)</f>
        <v>1</v>
      </c>
      <c r="I1981" s="109">
        <f>IF(编辑!P1981="","",编辑!P1981)</f>
        <v>5000</v>
      </c>
      <c r="J1981" s="109">
        <f>IF(编辑!Q1981="","",编辑!Q1981)</f>
        <v>21350</v>
      </c>
      <c r="K1981" s="109">
        <f>IF(编辑!S1981="","",编辑!S1981)</f>
        <v>1</v>
      </c>
      <c r="L1981" s="109">
        <f>IF(编辑!T1981="","",编辑!T1981)</f>
        <v>1</v>
      </c>
      <c r="M1981" s="109">
        <f>IF(编辑!U1981="","",编辑!U1981)</f>
        <v>10000</v>
      </c>
      <c r="N1981" s="109">
        <f>IF(编辑!V1981="","",编辑!V1981)</f>
        <v>1677</v>
      </c>
      <c r="O1981" s="109">
        <f>IF(编辑!X1981="","",编辑!X1981)</f>
        <v>1</v>
      </c>
      <c r="P1981" s="109">
        <f>IF(编辑!Y1981="","",编辑!Y1981)</f>
        <v>1</v>
      </c>
      <c r="Q1981" s="109">
        <f>IF(编辑!Z1981="","",编辑!Z1981)</f>
        <v>500</v>
      </c>
      <c r="R1981" s="109">
        <f>IF(编辑!AA1981="","",编辑!AA1981)</f>
        <v>5044</v>
      </c>
      <c r="S1981" s="109">
        <f>IF(编辑!AC1981="","",编辑!AC1981)</f>
        <v>1</v>
      </c>
      <c r="T1981" s="109">
        <f>IF(编辑!AD1981="","",编辑!AD1981)</f>
        <v>1</v>
      </c>
      <c r="U1981" s="109">
        <f>IF(编辑!AE1981="","",编辑!AE1981)</f>
        <v>500</v>
      </c>
      <c r="V1981" s="109">
        <f>IF(编辑!AF1981="","",编辑!AF1981)</f>
        <v>3809</v>
      </c>
      <c r="W1981" s="109">
        <f>IF(编辑!AH1981="","",编辑!AH1981)</f>
        <v>1</v>
      </c>
      <c r="X1981" s="109">
        <f>IF(编辑!AI1981="","",编辑!AI1981)</f>
        <v>1</v>
      </c>
      <c r="Y1981" s="109">
        <f>IF(编辑!AJ1981="","",编辑!AJ1981)</f>
        <v>1000</v>
      </c>
      <c r="Z1981" s="109" t="str">
        <f>IF(编辑!AK1981="","",编辑!AK1981)</f>
        <v/>
      </c>
      <c r="AA1981" s="109" t="str">
        <f>IF(编辑!AM1981="","",编辑!AM1981)</f>
        <v/>
      </c>
      <c r="AB1981" s="109" t="str">
        <f>IF(编辑!AN1981="","",编辑!AN1981)</f>
        <v/>
      </c>
      <c r="AC1981" s="111" t="str">
        <f>IF(编辑!AO1981="","",编辑!AO1981)</f>
        <v/>
      </c>
    </row>
    <row r="1982" spans="1:29">
      <c r="A1982" s="109">
        <f>IF(编辑!A1982="","",编辑!A1982)</f>
        <v>151025</v>
      </c>
      <c r="B1982" s="109" t="str">
        <f>IF(编辑!B1982="","",编辑!B1982)</f>
        <v>百人</v>
      </c>
      <c r="C1982" s="109">
        <f>IF(编辑!I1982="","",编辑!I1982)</f>
        <v>97600</v>
      </c>
      <c r="D1982" s="109">
        <f>IF(编辑!J1982="","",编辑!J1982)</f>
        <v>0</v>
      </c>
      <c r="E1982" s="109" t="str">
        <f>IF(编辑!K1982="","",编辑!K1982)</f>
        <v/>
      </c>
      <c r="F1982" s="109">
        <f>IF(编辑!L1982="","",编辑!L1982)</f>
        <v>10013</v>
      </c>
      <c r="G1982" s="109">
        <f>IF(编辑!N1982="","",编辑!N1982)</f>
        <v>1</v>
      </c>
      <c r="H1982" s="109">
        <f>IF(编辑!O1982="","",编辑!O1982)</f>
        <v>1</v>
      </c>
      <c r="I1982" s="109">
        <f>IF(编辑!P1982="","",编辑!P1982)</f>
        <v>5000</v>
      </c>
      <c r="J1982" s="109">
        <f>IF(编辑!Q1982="","",编辑!Q1982)</f>
        <v>21350</v>
      </c>
      <c r="K1982" s="109">
        <f>IF(编辑!S1982="","",编辑!S1982)</f>
        <v>1</v>
      </c>
      <c r="L1982" s="109">
        <f>IF(编辑!T1982="","",编辑!T1982)</f>
        <v>1</v>
      </c>
      <c r="M1982" s="109">
        <f>IF(编辑!U1982="","",编辑!U1982)</f>
        <v>1000</v>
      </c>
      <c r="N1982" s="109">
        <f>IF(编辑!V1982="","",编辑!V1982)</f>
        <v>1678</v>
      </c>
      <c r="O1982" s="109">
        <f>IF(编辑!X1982="","",编辑!X1982)</f>
        <v>1</v>
      </c>
      <c r="P1982" s="109">
        <f>IF(编辑!Y1982="","",编辑!Y1982)</f>
        <v>1</v>
      </c>
      <c r="Q1982" s="109">
        <f>IF(编辑!Z1982="","",编辑!Z1982)</f>
        <v>500</v>
      </c>
      <c r="R1982" s="109">
        <f>IF(编辑!AA1982="","",编辑!AA1982)</f>
        <v>5044</v>
      </c>
      <c r="S1982" s="109">
        <f>IF(编辑!AC1982="","",编辑!AC1982)</f>
        <v>1</v>
      </c>
      <c r="T1982" s="109">
        <f>IF(编辑!AD1982="","",编辑!AD1982)</f>
        <v>1</v>
      </c>
      <c r="U1982" s="109">
        <f>IF(编辑!AE1982="","",编辑!AE1982)</f>
        <v>500</v>
      </c>
      <c r="V1982" s="109">
        <f>IF(编辑!AF1982="","",编辑!AF1982)</f>
        <v>4509</v>
      </c>
      <c r="W1982" s="109">
        <f>IF(编辑!AH1982="","",编辑!AH1982)</f>
        <v>1</v>
      </c>
      <c r="X1982" s="109">
        <f>IF(编辑!AI1982="","",编辑!AI1982)</f>
        <v>1</v>
      </c>
      <c r="Y1982" s="109">
        <f>IF(编辑!AJ1982="","",编辑!AJ1982)</f>
        <v>1000</v>
      </c>
      <c r="Z1982" s="109" t="str">
        <f>IF(编辑!AK1982="","",编辑!AK1982)</f>
        <v/>
      </c>
      <c r="AA1982" s="109" t="str">
        <f>IF(编辑!AM1982="","",编辑!AM1982)</f>
        <v/>
      </c>
      <c r="AB1982" s="109" t="str">
        <f>IF(编辑!AN1982="","",编辑!AN1982)</f>
        <v/>
      </c>
      <c r="AC1982" s="111" t="str">
        <f>IF(编辑!AO1982="","",编辑!AO1982)</f>
        <v/>
      </c>
    </row>
    <row r="1983" spans="1:29">
      <c r="A1983" s="109">
        <f>IF(编辑!A1983="","",编辑!A1983)</f>
        <v>151026</v>
      </c>
      <c r="B1983" s="109" t="str">
        <f>IF(编辑!B1983="","",编辑!B1983)</f>
        <v>百人</v>
      </c>
      <c r="C1983" s="109">
        <f>IF(编辑!I1983="","",编辑!I1983)</f>
        <v>97600</v>
      </c>
      <c r="D1983" s="109">
        <f>IF(编辑!J1983="","",编辑!J1983)</f>
        <v>0</v>
      </c>
      <c r="E1983" s="109" t="str">
        <f>IF(编辑!K1983="","",编辑!K1983)</f>
        <v/>
      </c>
      <c r="F1983" s="109">
        <f>IF(编辑!L1983="","",编辑!L1983)</f>
        <v>10023</v>
      </c>
      <c r="G1983" s="109">
        <f>IF(编辑!N1983="","",编辑!N1983)</f>
        <v>1</v>
      </c>
      <c r="H1983" s="109">
        <f>IF(编辑!O1983="","",编辑!O1983)</f>
        <v>1</v>
      </c>
      <c r="I1983" s="109">
        <f>IF(编辑!P1983="","",编辑!P1983)</f>
        <v>5000</v>
      </c>
      <c r="J1983" s="109">
        <f>IF(编辑!Q1983="","",编辑!Q1983)</f>
        <v>21350</v>
      </c>
      <c r="K1983" s="109">
        <f>IF(编辑!S1983="","",编辑!S1983)</f>
        <v>1</v>
      </c>
      <c r="L1983" s="109">
        <f>IF(编辑!T1983="","",编辑!T1983)</f>
        <v>1</v>
      </c>
      <c r="M1983" s="109">
        <f>IF(编辑!U1983="","",编辑!U1983)</f>
        <v>1000</v>
      </c>
      <c r="N1983" s="109">
        <f>IF(编辑!V1983="","",编辑!V1983)</f>
        <v>1683</v>
      </c>
      <c r="O1983" s="109">
        <f>IF(编辑!X1983="","",编辑!X1983)</f>
        <v>1</v>
      </c>
      <c r="P1983" s="109">
        <f>IF(编辑!Y1983="","",编辑!Y1983)</f>
        <v>1</v>
      </c>
      <c r="Q1983" s="109">
        <f>IF(编辑!Z1983="","",编辑!Z1983)</f>
        <v>500</v>
      </c>
      <c r="R1983" s="109">
        <f>IF(编辑!AA1983="","",编辑!AA1983)</f>
        <v>5044</v>
      </c>
      <c r="S1983" s="109">
        <f>IF(编辑!AC1983="","",编辑!AC1983)</f>
        <v>1</v>
      </c>
      <c r="T1983" s="109">
        <f>IF(编辑!AD1983="","",编辑!AD1983)</f>
        <v>1</v>
      </c>
      <c r="U1983" s="109">
        <f>IF(编辑!AE1983="","",编辑!AE1983)</f>
        <v>500</v>
      </c>
      <c r="V1983" s="109">
        <f>IF(编辑!AF1983="","",编辑!AF1983)</f>
        <v>4509</v>
      </c>
      <c r="W1983" s="109">
        <f>IF(编辑!AH1983="","",编辑!AH1983)</f>
        <v>1</v>
      </c>
      <c r="X1983" s="109">
        <f>IF(编辑!AI1983="","",编辑!AI1983)</f>
        <v>1</v>
      </c>
      <c r="Y1983" s="109">
        <f>IF(编辑!AJ1983="","",编辑!AJ1983)</f>
        <v>1000</v>
      </c>
      <c r="Z1983" s="109" t="str">
        <f>IF(编辑!AK1983="","",编辑!AK1983)</f>
        <v/>
      </c>
      <c r="AA1983" s="109" t="str">
        <f>IF(编辑!AM1983="","",编辑!AM1983)</f>
        <v/>
      </c>
      <c r="AB1983" s="109" t="str">
        <f>IF(编辑!AN1983="","",编辑!AN1983)</f>
        <v/>
      </c>
      <c r="AC1983" s="111" t="str">
        <f>IF(编辑!AO1983="","",编辑!AO1983)</f>
        <v/>
      </c>
    </row>
    <row r="1984" spans="1:29">
      <c r="A1984" s="109">
        <f>IF(编辑!A1984="","",编辑!A1984)</f>
        <v>151027</v>
      </c>
      <c r="B1984" s="109" t="str">
        <f>IF(编辑!B1984="","",编辑!B1984)</f>
        <v>百人</v>
      </c>
      <c r="C1984" s="109">
        <f>IF(编辑!I1984="","",编辑!I1984)</f>
        <v>97600</v>
      </c>
      <c r="D1984" s="109">
        <f>IF(编辑!J1984="","",编辑!J1984)</f>
        <v>0</v>
      </c>
      <c r="E1984" s="109" t="str">
        <f>IF(编辑!K1984="","",编辑!K1984)</f>
        <v/>
      </c>
      <c r="F1984" s="109">
        <f>IF(编辑!L1984="","",编辑!L1984)</f>
        <v>10033</v>
      </c>
      <c r="G1984" s="109">
        <f>IF(编辑!N1984="","",编辑!N1984)</f>
        <v>1</v>
      </c>
      <c r="H1984" s="109">
        <f>IF(编辑!O1984="","",编辑!O1984)</f>
        <v>1</v>
      </c>
      <c r="I1984" s="109">
        <f>IF(编辑!P1984="","",编辑!P1984)</f>
        <v>5000</v>
      </c>
      <c r="J1984" s="109">
        <f>IF(编辑!Q1984="","",编辑!Q1984)</f>
        <v>21350</v>
      </c>
      <c r="K1984" s="109">
        <f>IF(编辑!S1984="","",编辑!S1984)</f>
        <v>1</v>
      </c>
      <c r="L1984" s="109">
        <f>IF(编辑!T1984="","",编辑!T1984)</f>
        <v>1</v>
      </c>
      <c r="M1984" s="109">
        <f>IF(编辑!U1984="","",编辑!U1984)</f>
        <v>1000</v>
      </c>
      <c r="N1984" s="109">
        <f>IF(编辑!V1984="","",编辑!V1984)</f>
        <v>1684</v>
      </c>
      <c r="O1984" s="109">
        <f>IF(编辑!X1984="","",编辑!X1984)</f>
        <v>1</v>
      </c>
      <c r="P1984" s="109">
        <f>IF(编辑!Y1984="","",编辑!Y1984)</f>
        <v>1</v>
      </c>
      <c r="Q1984" s="109">
        <f>IF(编辑!Z1984="","",编辑!Z1984)</f>
        <v>500</v>
      </c>
      <c r="R1984" s="109">
        <f>IF(编辑!AA1984="","",编辑!AA1984)</f>
        <v>5044</v>
      </c>
      <c r="S1984" s="109">
        <f>IF(编辑!AC1984="","",编辑!AC1984)</f>
        <v>1</v>
      </c>
      <c r="T1984" s="109">
        <f>IF(编辑!AD1984="","",编辑!AD1984)</f>
        <v>1</v>
      </c>
      <c r="U1984" s="109">
        <f>IF(编辑!AE1984="","",编辑!AE1984)</f>
        <v>500</v>
      </c>
      <c r="V1984" s="109">
        <f>IF(编辑!AF1984="","",编辑!AF1984)</f>
        <v>4509</v>
      </c>
      <c r="W1984" s="109">
        <f>IF(编辑!AH1984="","",编辑!AH1984)</f>
        <v>1</v>
      </c>
      <c r="X1984" s="109">
        <f>IF(编辑!AI1984="","",编辑!AI1984)</f>
        <v>1</v>
      </c>
      <c r="Y1984" s="109">
        <f>IF(编辑!AJ1984="","",编辑!AJ1984)</f>
        <v>1000</v>
      </c>
      <c r="Z1984" s="109" t="str">
        <f>IF(编辑!AK1984="","",编辑!AK1984)</f>
        <v/>
      </c>
      <c r="AA1984" s="109" t="str">
        <f>IF(编辑!AM1984="","",编辑!AM1984)</f>
        <v/>
      </c>
      <c r="AB1984" s="109" t="str">
        <f>IF(编辑!AN1984="","",编辑!AN1984)</f>
        <v/>
      </c>
      <c r="AC1984" s="111" t="str">
        <f>IF(编辑!AO1984="","",编辑!AO1984)</f>
        <v/>
      </c>
    </row>
    <row r="1985" spans="1:29">
      <c r="A1985" s="109">
        <f>IF(编辑!A1985="","",编辑!A1985)</f>
        <v>151028</v>
      </c>
      <c r="B1985" s="109" t="str">
        <f>IF(编辑!B1985="","",编辑!B1985)</f>
        <v>百人</v>
      </c>
      <c r="C1985" s="109">
        <f>IF(编辑!I1985="","",编辑!I1985)</f>
        <v>97600</v>
      </c>
      <c r="D1985" s="109">
        <f>IF(编辑!J1985="","",编辑!J1985)</f>
        <v>0</v>
      </c>
      <c r="E1985" s="109" t="str">
        <f>IF(编辑!K1985="","",编辑!K1985)</f>
        <v/>
      </c>
      <c r="F1985" s="109">
        <f>IF(编辑!L1985="","",编辑!L1985)</f>
        <v>10043</v>
      </c>
      <c r="G1985" s="109">
        <f>IF(编辑!N1985="","",编辑!N1985)</f>
        <v>1</v>
      </c>
      <c r="H1985" s="109">
        <f>IF(编辑!O1985="","",编辑!O1985)</f>
        <v>1</v>
      </c>
      <c r="I1985" s="109">
        <f>IF(编辑!P1985="","",编辑!P1985)</f>
        <v>5000</v>
      </c>
      <c r="J1985" s="109">
        <f>IF(编辑!Q1985="","",编辑!Q1985)</f>
        <v>21350</v>
      </c>
      <c r="K1985" s="109">
        <f>IF(编辑!S1985="","",编辑!S1985)</f>
        <v>1</v>
      </c>
      <c r="L1985" s="109">
        <f>IF(编辑!T1985="","",编辑!T1985)</f>
        <v>1</v>
      </c>
      <c r="M1985" s="109">
        <f>IF(编辑!U1985="","",编辑!U1985)</f>
        <v>1000</v>
      </c>
      <c r="N1985" s="109">
        <f>IF(编辑!V1985="","",编辑!V1985)</f>
        <v>1685</v>
      </c>
      <c r="O1985" s="109">
        <f>IF(编辑!X1985="","",编辑!X1985)</f>
        <v>1</v>
      </c>
      <c r="P1985" s="109">
        <f>IF(编辑!Y1985="","",编辑!Y1985)</f>
        <v>1</v>
      </c>
      <c r="Q1985" s="109">
        <f>IF(编辑!Z1985="","",编辑!Z1985)</f>
        <v>500</v>
      </c>
      <c r="R1985" s="109">
        <f>IF(编辑!AA1985="","",编辑!AA1985)</f>
        <v>5044</v>
      </c>
      <c r="S1985" s="109">
        <f>IF(编辑!AC1985="","",编辑!AC1985)</f>
        <v>1</v>
      </c>
      <c r="T1985" s="109">
        <f>IF(编辑!AD1985="","",编辑!AD1985)</f>
        <v>1</v>
      </c>
      <c r="U1985" s="109">
        <f>IF(编辑!AE1985="","",编辑!AE1985)</f>
        <v>500</v>
      </c>
      <c r="V1985" s="109">
        <f>IF(编辑!AF1985="","",编辑!AF1985)</f>
        <v>4509</v>
      </c>
      <c r="W1985" s="109">
        <f>IF(编辑!AH1985="","",编辑!AH1985)</f>
        <v>1</v>
      </c>
      <c r="X1985" s="109">
        <f>IF(编辑!AI1985="","",编辑!AI1985)</f>
        <v>1</v>
      </c>
      <c r="Y1985" s="109">
        <f>IF(编辑!AJ1985="","",编辑!AJ1985)</f>
        <v>1000</v>
      </c>
      <c r="Z1985" s="109" t="str">
        <f>IF(编辑!AK1985="","",编辑!AK1985)</f>
        <v/>
      </c>
      <c r="AA1985" s="109" t="str">
        <f>IF(编辑!AM1985="","",编辑!AM1985)</f>
        <v/>
      </c>
      <c r="AB1985" s="109" t="str">
        <f>IF(编辑!AN1985="","",编辑!AN1985)</f>
        <v/>
      </c>
      <c r="AC1985" s="111" t="str">
        <f>IF(编辑!AO1985="","",编辑!AO1985)</f>
        <v/>
      </c>
    </row>
    <row r="1986" spans="1:29">
      <c r="A1986" s="109">
        <f>IF(编辑!A1986="","",编辑!A1986)</f>
        <v>151029</v>
      </c>
      <c r="B1986" s="109" t="str">
        <f>IF(编辑!B1986="","",编辑!B1986)</f>
        <v>百人</v>
      </c>
      <c r="C1986" s="109">
        <f>IF(编辑!I1986="","",编辑!I1986)</f>
        <v>97600</v>
      </c>
      <c r="D1986" s="109">
        <f>IF(编辑!J1986="","",编辑!J1986)</f>
        <v>0</v>
      </c>
      <c r="E1986" s="109" t="str">
        <f>IF(编辑!K1986="","",编辑!K1986)</f>
        <v/>
      </c>
      <c r="F1986" s="109">
        <f>IF(编辑!L1986="","",编辑!L1986)</f>
        <v>10053</v>
      </c>
      <c r="G1986" s="109">
        <f>IF(编辑!N1986="","",编辑!N1986)</f>
        <v>1</v>
      </c>
      <c r="H1986" s="109">
        <f>IF(编辑!O1986="","",编辑!O1986)</f>
        <v>1</v>
      </c>
      <c r="I1986" s="109">
        <f>IF(编辑!P1986="","",编辑!P1986)</f>
        <v>5000</v>
      </c>
      <c r="J1986" s="109">
        <f>IF(编辑!Q1986="","",编辑!Q1986)</f>
        <v>21350</v>
      </c>
      <c r="K1986" s="109">
        <f>IF(编辑!S1986="","",编辑!S1986)</f>
        <v>1</v>
      </c>
      <c r="L1986" s="109">
        <f>IF(编辑!T1986="","",编辑!T1986)</f>
        <v>1</v>
      </c>
      <c r="M1986" s="109">
        <f>IF(编辑!U1986="","",编辑!U1986)</f>
        <v>10000</v>
      </c>
      <c r="N1986" s="109">
        <f>IF(编辑!V1986="","",编辑!V1986)</f>
        <v>1686</v>
      </c>
      <c r="O1986" s="109">
        <f>IF(编辑!X1986="","",编辑!X1986)</f>
        <v>1</v>
      </c>
      <c r="P1986" s="109">
        <f>IF(编辑!Y1986="","",编辑!Y1986)</f>
        <v>1</v>
      </c>
      <c r="Q1986" s="109">
        <f>IF(编辑!Z1986="","",编辑!Z1986)</f>
        <v>500</v>
      </c>
      <c r="R1986" s="109">
        <f>IF(编辑!AA1986="","",编辑!AA1986)</f>
        <v>5044</v>
      </c>
      <c r="S1986" s="109">
        <f>IF(编辑!AC1986="","",编辑!AC1986)</f>
        <v>1</v>
      </c>
      <c r="T1986" s="109">
        <f>IF(编辑!AD1986="","",编辑!AD1986)</f>
        <v>1</v>
      </c>
      <c r="U1986" s="109">
        <f>IF(编辑!AE1986="","",编辑!AE1986)</f>
        <v>500</v>
      </c>
      <c r="V1986" s="109">
        <f>IF(编辑!AF1986="","",编辑!AF1986)</f>
        <v>3809</v>
      </c>
      <c r="W1986" s="109">
        <f>IF(编辑!AH1986="","",编辑!AH1986)</f>
        <v>1</v>
      </c>
      <c r="X1986" s="109">
        <f>IF(编辑!AI1986="","",编辑!AI1986)</f>
        <v>1</v>
      </c>
      <c r="Y1986" s="109">
        <f>IF(编辑!AJ1986="","",编辑!AJ1986)</f>
        <v>1000</v>
      </c>
      <c r="Z1986" s="109">
        <f>IF(编辑!AK1986="","",编辑!AK1986)</f>
        <v>1723</v>
      </c>
      <c r="AA1986" s="109">
        <f>IF(编辑!AM1986="","",编辑!AM1986)</f>
        <v>1</v>
      </c>
      <c r="AB1986" s="109">
        <f>IF(编辑!AN1986="","",编辑!AN1986)</f>
        <v>1</v>
      </c>
      <c r="AC1986" s="111">
        <f>IF(编辑!AO1986="","",编辑!AO1986)</f>
        <v>250</v>
      </c>
    </row>
    <row r="1987" spans="1:29">
      <c r="A1987" s="109">
        <f>IF(编辑!A1987="","",编辑!A1987)</f>
        <v>151030</v>
      </c>
      <c r="B1987" s="109" t="str">
        <f>IF(编辑!B1987="","",编辑!B1987)</f>
        <v>百人</v>
      </c>
      <c r="C1987" s="109">
        <f>IF(编辑!I1987="","",编辑!I1987)</f>
        <v>97600</v>
      </c>
      <c r="D1987" s="109">
        <f>IF(编辑!J1987="","",编辑!J1987)</f>
        <v>0</v>
      </c>
      <c r="E1987" s="109" t="str">
        <f>IF(编辑!K1987="","",编辑!K1987)</f>
        <v/>
      </c>
      <c r="F1987" s="109">
        <f>IF(编辑!L1987="","",编辑!L1987)</f>
        <v>10063</v>
      </c>
      <c r="G1987" s="109">
        <f>IF(编辑!N1987="","",编辑!N1987)</f>
        <v>1</v>
      </c>
      <c r="H1987" s="109">
        <f>IF(编辑!O1987="","",编辑!O1987)</f>
        <v>1</v>
      </c>
      <c r="I1987" s="109">
        <f>IF(编辑!P1987="","",编辑!P1987)</f>
        <v>5000</v>
      </c>
      <c r="J1987" s="109">
        <f>IF(编辑!Q1987="","",编辑!Q1987)</f>
        <v>21350</v>
      </c>
      <c r="K1987" s="109">
        <f>IF(编辑!S1987="","",编辑!S1987)</f>
        <v>1</v>
      </c>
      <c r="L1987" s="109">
        <f>IF(编辑!T1987="","",编辑!T1987)</f>
        <v>1</v>
      </c>
      <c r="M1987" s="109">
        <f>IF(编辑!U1987="","",编辑!U1987)</f>
        <v>1000</v>
      </c>
      <c r="N1987" s="109">
        <f>IF(编辑!V1987="","",编辑!V1987)</f>
        <v>1405</v>
      </c>
      <c r="O1987" s="109">
        <f>IF(编辑!X1987="","",编辑!X1987)</f>
        <v>1</v>
      </c>
      <c r="P1987" s="109">
        <f>IF(编辑!Y1987="","",编辑!Y1987)</f>
        <v>1</v>
      </c>
      <c r="Q1987" s="109">
        <f>IF(编辑!Z1987="","",编辑!Z1987)</f>
        <v>500</v>
      </c>
      <c r="R1987" s="109">
        <f>IF(编辑!AA1987="","",编辑!AA1987)</f>
        <v>5044</v>
      </c>
      <c r="S1987" s="109">
        <f>IF(编辑!AC1987="","",编辑!AC1987)</f>
        <v>1</v>
      </c>
      <c r="T1987" s="109">
        <f>IF(编辑!AD1987="","",编辑!AD1987)</f>
        <v>1</v>
      </c>
      <c r="U1987" s="109">
        <f>IF(编辑!AE1987="","",编辑!AE1987)</f>
        <v>500</v>
      </c>
      <c r="V1987" s="109">
        <f>IF(编辑!AF1987="","",编辑!AF1987)</f>
        <v>4509</v>
      </c>
      <c r="W1987" s="109">
        <f>IF(编辑!AH1987="","",编辑!AH1987)</f>
        <v>1</v>
      </c>
      <c r="X1987" s="109">
        <f>IF(编辑!AI1987="","",编辑!AI1987)</f>
        <v>1</v>
      </c>
      <c r="Y1987" s="109">
        <f>IF(编辑!AJ1987="","",编辑!AJ1987)</f>
        <v>1000</v>
      </c>
      <c r="Z1987" s="109" t="str">
        <f>IF(编辑!AK1987="","",编辑!AK1987)</f>
        <v/>
      </c>
      <c r="AA1987" s="109" t="str">
        <f>IF(编辑!AM1987="","",编辑!AM1987)</f>
        <v/>
      </c>
      <c r="AB1987" s="109" t="str">
        <f>IF(编辑!AN1987="","",编辑!AN1987)</f>
        <v/>
      </c>
      <c r="AC1987" s="111" t="str">
        <f>IF(编辑!AO1987="","",编辑!AO1987)</f>
        <v/>
      </c>
    </row>
    <row r="1988" spans="1:29">
      <c r="A1988" s="109">
        <f>IF(编辑!A1988="","",编辑!A1988)</f>
        <v>151031</v>
      </c>
      <c r="B1988" s="109" t="str">
        <f>IF(编辑!B1988="","",编辑!B1988)</f>
        <v>百人</v>
      </c>
      <c r="C1988" s="109">
        <f>IF(编辑!I1988="","",编辑!I1988)</f>
        <v>97600</v>
      </c>
      <c r="D1988" s="109">
        <f>IF(编辑!J1988="","",编辑!J1988)</f>
        <v>0</v>
      </c>
      <c r="E1988" s="109" t="str">
        <f>IF(编辑!K1988="","",编辑!K1988)</f>
        <v/>
      </c>
      <c r="F1988" s="109">
        <f>IF(编辑!L1988="","",编辑!L1988)</f>
        <v>10073</v>
      </c>
      <c r="G1988" s="109">
        <f>IF(编辑!N1988="","",编辑!N1988)</f>
        <v>1</v>
      </c>
      <c r="H1988" s="109">
        <f>IF(编辑!O1988="","",编辑!O1988)</f>
        <v>1</v>
      </c>
      <c r="I1988" s="109">
        <f>IF(编辑!P1988="","",编辑!P1988)</f>
        <v>5000</v>
      </c>
      <c r="J1988" s="109">
        <f>IF(编辑!Q1988="","",编辑!Q1988)</f>
        <v>21350</v>
      </c>
      <c r="K1988" s="109">
        <f>IF(编辑!S1988="","",编辑!S1988)</f>
        <v>1</v>
      </c>
      <c r="L1988" s="109">
        <f>IF(编辑!T1988="","",编辑!T1988)</f>
        <v>1</v>
      </c>
      <c r="M1988" s="109">
        <f>IF(编辑!U1988="","",编辑!U1988)</f>
        <v>1000</v>
      </c>
      <c r="N1988" s="109">
        <f>IF(编辑!V1988="","",编辑!V1988)</f>
        <v>1406</v>
      </c>
      <c r="O1988" s="109">
        <f>IF(编辑!X1988="","",编辑!X1988)</f>
        <v>1</v>
      </c>
      <c r="P1988" s="109">
        <f>IF(编辑!Y1988="","",编辑!Y1988)</f>
        <v>1</v>
      </c>
      <c r="Q1988" s="109">
        <f>IF(编辑!Z1988="","",编辑!Z1988)</f>
        <v>500</v>
      </c>
      <c r="R1988" s="109">
        <f>IF(编辑!AA1988="","",编辑!AA1988)</f>
        <v>5044</v>
      </c>
      <c r="S1988" s="109">
        <f>IF(编辑!AC1988="","",编辑!AC1988)</f>
        <v>1</v>
      </c>
      <c r="T1988" s="109">
        <f>IF(编辑!AD1988="","",编辑!AD1988)</f>
        <v>1</v>
      </c>
      <c r="U1988" s="109">
        <f>IF(编辑!AE1988="","",编辑!AE1988)</f>
        <v>500</v>
      </c>
      <c r="V1988" s="109">
        <f>IF(编辑!AF1988="","",编辑!AF1988)</f>
        <v>4509</v>
      </c>
      <c r="W1988" s="109">
        <f>IF(编辑!AH1988="","",编辑!AH1988)</f>
        <v>1</v>
      </c>
      <c r="X1988" s="109">
        <f>IF(编辑!AI1988="","",编辑!AI1988)</f>
        <v>1</v>
      </c>
      <c r="Y1988" s="109">
        <f>IF(编辑!AJ1988="","",编辑!AJ1988)</f>
        <v>1000</v>
      </c>
      <c r="Z1988" s="109" t="str">
        <f>IF(编辑!AK1988="","",编辑!AK1988)</f>
        <v/>
      </c>
      <c r="AA1988" s="109" t="str">
        <f>IF(编辑!AM1988="","",编辑!AM1988)</f>
        <v/>
      </c>
      <c r="AB1988" s="109" t="str">
        <f>IF(编辑!AN1988="","",编辑!AN1988)</f>
        <v/>
      </c>
      <c r="AC1988" s="111" t="str">
        <f>IF(编辑!AO1988="","",编辑!AO1988)</f>
        <v/>
      </c>
    </row>
    <row r="1989" spans="1:29">
      <c r="A1989" s="109">
        <f>IF(编辑!A1989="","",编辑!A1989)</f>
        <v>151032</v>
      </c>
      <c r="B1989" s="109" t="str">
        <f>IF(编辑!B1989="","",编辑!B1989)</f>
        <v>百人</v>
      </c>
      <c r="C1989" s="109">
        <f>IF(编辑!I1989="","",编辑!I1989)</f>
        <v>97600</v>
      </c>
      <c r="D1989" s="109">
        <f>IF(编辑!J1989="","",编辑!J1989)</f>
        <v>0</v>
      </c>
      <c r="E1989" s="109" t="str">
        <f>IF(编辑!K1989="","",编辑!K1989)</f>
        <v/>
      </c>
      <c r="F1989" s="109">
        <f>IF(编辑!L1989="","",编辑!L1989)</f>
        <v>10033</v>
      </c>
      <c r="G1989" s="109">
        <f>IF(编辑!N1989="","",编辑!N1989)</f>
        <v>1</v>
      </c>
      <c r="H1989" s="109">
        <f>IF(编辑!O1989="","",编辑!O1989)</f>
        <v>1</v>
      </c>
      <c r="I1989" s="109">
        <f>IF(编辑!P1989="","",编辑!P1989)</f>
        <v>5000</v>
      </c>
      <c r="J1989" s="109">
        <f>IF(编辑!Q1989="","",编辑!Q1989)</f>
        <v>21350</v>
      </c>
      <c r="K1989" s="109">
        <f>IF(编辑!S1989="","",编辑!S1989)</f>
        <v>1</v>
      </c>
      <c r="L1989" s="109">
        <f>IF(编辑!T1989="","",编辑!T1989)</f>
        <v>1</v>
      </c>
      <c r="M1989" s="109">
        <f>IF(编辑!U1989="","",编辑!U1989)</f>
        <v>1000</v>
      </c>
      <c r="N1989" s="109">
        <f>IF(编辑!V1989="","",编辑!V1989)</f>
        <v>1433</v>
      </c>
      <c r="O1989" s="109">
        <f>IF(编辑!X1989="","",编辑!X1989)</f>
        <v>1</v>
      </c>
      <c r="P1989" s="109">
        <f>IF(编辑!Y1989="","",编辑!Y1989)</f>
        <v>1</v>
      </c>
      <c r="Q1989" s="109">
        <f>IF(编辑!Z1989="","",编辑!Z1989)</f>
        <v>500</v>
      </c>
      <c r="R1989" s="109">
        <f>IF(编辑!AA1989="","",编辑!AA1989)</f>
        <v>5044</v>
      </c>
      <c r="S1989" s="109">
        <f>IF(编辑!AC1989="","",编辑!AC1989)</f>
        <v>1</v>
      </c>
      <c r="T1989" s="109">
        <f>IF(编辑!AD1989="","",编辑!AD1989)</f>
        <v>1</v>
      </c>
      <c r="U1989" s="109">
        <f>IF(编辑!AE1989="","",编辑!AE1989)</f>
        <v>500</v>
      </c>
      <c r="V1989" s="109">
        <f>IF(编辑!AF1989="","",编辑!AF1989)</f>
        <v>4509</v>
      </c>
      <c r="W1989" s="109">
        <f>IF(编辑!AH1989="","",编辑!AH1989)</f>
        <v>1</v>
      </c>
      <c r="X1989" s="109">
        <f>IF(编辑!AI1989="","",编辑!AI1989)</f>
        <v>1</v>
      </c>
      <c r="Y1989" s="109">
        <f>IF(编辑!AJ1989="","",编辑!AJ1989)</f>
        <v>1000</v>
      </c>
      <c r="Z1989" s="109" t="str">
        <f>IF(编辑!AK1989="","",编辑!AK1989)</f>
        <v/>
      </c>
      <c r="AA1989" s="109" t="str">
        <f>IF(编辑!AM1989="","",编辑!AM1989)</f>
        <v/>
      </c>
      <c r="AB1989" s="109" t="str">
        <f>IF(编辑!AN1989="","",编辑!AN1989)</f>
        <v/>
      </c>
      <c r="AC1989" s="111" t="str">
        <f>IF(编辑!AO1989="","",编辑!AO1989)</f>
        <v/>
      </c>
    </row>
    <row r="1990" spans="1:29">
      <c r="A1990" s="109">
        <f>IF(编辑!A1990="","",编辑!A1990)</f>
        <v>151033</v>
      </c>
      <c r="B1990" s="109" t="str">
        <f>IF(编辑!B1990="","",编辑!B1990)</f>
        <v>百人</v>
      </c>
      <c r="C1990" s="109">
        <f>IF(编辑!I1990="","",编辑!I1990)</f>
        <v>97600</v>
      </c>
      <c r="D1990" s="109">
        <f>IF(编辑!J1990="","",编辑!J1990)</f>
        <v>0</v>
      </c>
      <c r="E1990" s="109" t="str">
        <f>IF(编辑!K1990="","",编辑!K1990)</f>
        <v/>
      </c>
      <c r="F1990" s="109">
        <f>IF(编辑!L1990="","",编辑!L1990)</f>
        <v>10043</v>
      </c>
      <c r="G1990" s="109">
        <f>IF(编辑!N1990="","",编辑!N1990)</f>
        <v>1</v>
      </c>
      <c r="H1990" s="109">
        <f>IF(编辑!O1990="","",编辑!O1990)</f>
        <v>1</v>
      </c>
      <c r="I1990" s="109">
        <f>IF(编辑!P1990="","",编辑!P1990)</f>
        <v>5000</v>
      </c>
      <c r="J1990" s="109">
        <f>IF(编辑!Q1990="","",编辑!Q1990)</f>
        <v>21350</v>
      </c>
      <c r="K1990" s="109">
        <f>IF(编辑!S1990="","",编辑!S1990)</f>
        <v>1</v>
      </c>
      <c r="L1990" s="109">
        <f>IF(编辑!T1990="","",编辑!T1990)</f>
        <v>1</v>
      </c>
      <c r="M1990" s="109">
        <f>IF(编辑!U1990="","",编辑!U1990)</f>
        <v>1000</v>
      </c>
      <c r="N1990" s="109">
        <f>IF(编辑!V1990="","",编辑!V1990)</f>
        <v>1434</v>
      </c>
      <c r="O1990" s="109">
        <f>IF(编辑!X1990="","",编辑!X1990)</f>
        <v>1</v>
      </c>
      <c r="P1990" s="109">
        <f>IF(编辑!Y1990="","",编辑!Y1990)</f>
        <v>1</v>
      </c>
      <c r="Q1990" s="109">
        <f>IF(编辑!Z1990="","",编辑!Z1990)</f>
        <v>500</v>
      </c>
      <c r="R1990" s="109">
        <f>IF(编辑!AA1990="","",编辑!AA1990)</f>
        <v>5044</v>
      </c>
      <c r="S1990" s="109">
        <f>IF(编辑!AC1990="","",编辑!AC1990)</f>
        <v>1</v>
      </c>
      <c r="T1990" s="109">
        <f>IF(编辑!AD1990="","",编辑!AD1990)</f>
        <v>1</v>
      </c>
      <c r="U1990" s="109">
        <f>IF(编辑!AE1990="","",编辑!AE1990)</f>
        <v>500</v>
      </c>
      <c r="V1990" s="109">
        <f>IF(编辑!AF1990="","",编辑!AF1990)</f>
        <v>4509</v>
      </c>
      <c r="W1990" s="109">
        <f>IF(编辑!AH1990="","",编辑!AH1990)</f>
        <v>1</v>
      </c>
      <c r="X1990" s="109">
        <f>IF(编辑!AI1990="","",编辑!AI1990)</f>
        <v>1</v>
      </c>
      <c r="Y1990" s="109">
        <f>IF(编辑!AJ1990="","",编辑!AJ1990)</f>
        <v>1000</v>
      </c>
      <c r="Z1990" s="109" t="str">
        <f>IF(编辑!AK1990="","",编辑!AK1990)</f>
        <v/>
      </c>
      <c r="AA1990" s="109" t="str">
        <f>IF(编辑!AM1990="","",编辑!AM1990)</f>
        <v/>
      </c>
      <c r="AB1990" s="109" t="str">
        <f>IF(编辑!AN1990="","",编辑!AN1990)</f>
        <v/>
      </c>
      <c r="AC1990" s="111" t="str">
        <f>IF(编辑!AO1990="","",编辑!AO1990)</f>
        <v/>
      </c>
    </row>
    <row r="1991" spans="1:29">
      <c r="A1991" s="109">
        <f>IF(编辑!A1991="","",编辑!A1991)</f>
        <v>151034</v>
      </c>
      <c r="B1991" s="109" t="str">
        <f>IF(编辑!B1991="","",编辑!B1991)</f>
        <v>百人</v>
      </c>
      <c r="C1991" s="109">
        <f>IF(编辑!I1991="","",编辑!I1991)</f>
        <v>97600</v>
      </c>
      <c r="D1991" s="109">
        <f>IF(编辑!J1991="","",编辑!J1991)</f>
        <v>0</v>
      </c>
      <c r="E1991" s="109" t="str">
        <f>IF(编辑!K1991="","",编辑!K1991)</f>
        <v/>
      </c>
      <c r="F1991" s="109">
        <f>IF(编辑!L1991="","",编辑!L1991)</f>
        <v>10053</v>
      </c>
      <c r="G1991" s="109">
        <f>IF(编辑!N1991="","",编辑!N1991)</f>
        <v>1</v>
      </c>
      <c r="H1991" s="109">
        <f>IF(编辑!O1991="","",编辑!O1991)</f>
        <v>1</v>
      </c>
      <c r="I1991" s="109">
        <f>IF(编辑!P1991="","",编辑!P1991)</f>
        <v>5000</v>
      </c>
      <c r="J1991" s="109">
        <f>IF(编辑!Q1991="","",编辑!Q1991)</f>
        <v>21350</v>
      </c>
      <c r="K1991" s="109">
        <f>IF(编辑!S1991="","",编辑!S1991)</f>
        <v>1</v>
      </c>
      <c r="L1991" s="109">
        <f>IF(编辑!T1991="","",编辑!T1991)</f>
        <v>1</v>
      </c>
      <c r="M1991" s="109">
        <f>IF(编辑!U1991="","",编辑!U1991)</f>
        <v>10000</v>
      </c>
      <c r="N1991" s="109">
        <f>IF(编辑!V1991="","",编辑!V1991)</f>
        <v>1435</v>
      </c>
      <c r="O1991" s="109">
        <f>IF(编辑!X1991="","",编辑!X1991)</f>
        <v>1</v>
      </c>
      <c r="P1991" s="109">
        <f>IF(编辑!Y1991="","",编辑!Y1991)</f>
        <v>1</v>
      </c>
      <c r="Q1991" s="109">
        <f>IF(编辑!Z1991="","",编辑!Z1991)</f>
        <v>500</v>
      </c>
      <c r="R1991" s="109">
        <f>IF(编辑!AA1991="","",编辑!AA1991)</f>
        <v>5044</v>
      </c>
      <c r="S1991" s="109">
        <f>IF(编辑!AC1991="","",编辑!AC1991)</f>
        <v>1</v>
      </c>
      <c r="T1991" s="109">
        <f>IF(编辑!AD1991="","",编辑!AD1991)</f>
        <v>1</v>
      </c>
      <c r="U1991" s="109">
        <f>IF(编辑!AE1991="","",编辑!AE1991)</f>
        <v>500</v>
      </c>
      <c r="V1991" s="109">
        <f>IF(编辑!AF1991="","",编辑!AF1991)</f>
        <v>3809</v>
      </c>
      <c r="W1991" s="109">
        <f>IF(编辑!AH1991="","",编辑!AH1991)</f>
        <v>1</v>
      </c>
      <c r="X1991" s="109">
        <f>IF(编辑!AI1991="","",编辑!AI1991)</f>
        <v>1</v>
      </c>
      <c r="Y1991" s="109">
        <f>IF(编辑!AJ1991="","",编辑!AJ1991)</f>
        <v>1000</v>
      </c>
      <c r="Z1991" s="109" t="str">
        <f>IF(编辑!AK1991="","",编辑!AK1991)</f>
        <v/>
      </c>
      <c r="AA1991" s="109" t="str">
        <f>IF(编辑!AM1991="","",编辑!AM1991)</f>
        <v/>
      </c>
      <c r="AB1991" s="109" t="str">
        <f>IF(编辑!AN1991="","",编辑!AN1991)</f>
        <v/>
      </c>
      <c r="AC1991" s="111" t="str">
        <f>IF(编辑!AO1991="","",编辑!AO1991)</f>
        <v/>
      </c>
    </row>
    <row r="1992" spans="1:29">
      <c r="A1992" s="109">
        <f>IF(编辑!A1992="","",编辑!A1992)</f>
        <v>151035</v>
      </c>
      <c r="B1992" s="109" t="str">
        <f>IF(编辑!B1992="","",编辑!B1992)</f>
        <v>百人</v>
      </c>
      <c r="C1992" s="109">
        <f>IF(编辑!I1992="","",编辑!I1992)</f>
        <v>97600</v>
      </c>
      <c r="D1992" s="109">
        <f>IF(编辑!J1992="","",编辑!J1992)</f>
        <v>0</v>
      </c>
      <c r="E1992" s="109" t="str">
        <f>IF(编辑!K1992="","",编辑!K1992)</f>
        <v/>
      </c>
      <c r="F1992" s="109">
        <f>IF(编辑!L1992="","",编辑!L1992)</f>
        <v>10063</v>
      </c>
      <c r="G1992" s="109">
        <f>IF(编辑!N1992="","",编辑!N1992)</f>
        <v>1</v>
      </c>
      <c r="H1992" s="109">
        <f>IF(编辑!O1992="","",编辑!O1992)</f>
        <v>1</v>
      </c>
      <c r="I1992" s="109">
        <f>IF(编辑!P1992="","",编辑!P1992)</f>
        <v>5000</v>
      </c>
      <c r="J1992" s="109">
        <f>IF(编辑!Q1992="","",编辑!Q1992)</f>
        <v>21350</v>
      </c>
      <c r="K1992" s="109">
        <f>IF(编辑!S1992="","",编辑!S1992)</f>
        <v>1</v>
      </c>
      <c r="L1992" s="109">
        <f>IF(编辑!T1992="","",编辑!T1992)</f>
        <v>1</v>
      </c>
      <c r="M1992" s="109">
        <f>IF(编辑!U1992="","",编辑!U1992)</f>
        <v>1000</v>
      </c>
      <c r="N1992" s="109">
        <f>IF(编辑!V1992="","",编辑!V1992)</f>
        <v>1436</v>
      </c>
      <c r="O1992" s="109">
        <f>IF(编辑!X1992="","",编辑!X1992)</f>
        <v>1</v>
      </c>
      <c r="P1992" s="109">
        <f>IF(编辑!Y1992="","",编辑!Y1992)</f>
        <v>1</v>
      </c>
      <c r="Q1992" s="109">
        <f>IF(编辑!Z1992="","",编辑!Z1992)</f>
        <v>500</v>
      </c>
      <c r="R1992" s="109">
        <f>IF(编辑!AA1992="","",编辑!AA1992)</f>
        <v>5044</v>
      </c>
      <c r="S1992" s="109">
        <f>IF(编辑!AC1992="","",编辑!AC1992)</f>
        <v>1</v>
      </c>
      <c r="T1992" s="109">
        <f>IF(编辑!AD1992="","",编辑!AD1992)</f>
        <v>1</v>
      </c>
      <c r="U1992" s="109">
        <f>IF(编辑!AE1992="","",编辑!AE1992)</f>
        <v>500</v>
      </c>
      <c r="V1992" s="109">
        <f>IF(编辑!AF1992="","",编辑!AF1992)</f>
        <v>4509</v>
      </c>
      <c r="W1992" s="109">
        <f>IF(编辑!AH1992="","",编辑!AH1992)</f>
        <v>1</v>
      </c>
      <c r="X1992" s="109">
        <f>IF(编辑!AI1992="","",编辑!AI1992)</f>
        <v>1</v>
      </c>
      <c r="Y1992" s="109">
        <f>IF(编辑!AJ1992="","",编辑!AJ1992)</f>
        <v>1000</v>
      </c>
      <c r="Z1992" s="109" t="str">
        <f>IF(编辑!AK1992="","",编辑!AK1992)</f>
        <v/>
      </c>
      <c r="AA1992" s="109" t="str">
        <f>IF(编辑!AM1992="","",编辑!AM1992)</f>
        <v/>
      </c>
      <c r="AB1992" s="109" t="str">
        <f>IF(编辑!AN1992="","",编辑!AN1992)</f>
        <v/>
      </c>
      <c r="AC1992" s="111" t="str">
        <f>IF(编辑!AO1992="","",编辑!AO1992)</f>
        <v/>
      </c>
    </row>
    <row r="1993" spans="1:29">
      <c r="A1993" s="109">
        <f>IF(编辑!A1993="","",编辑!A1993)</f>
        <v>151036</v>
      </c>
      <c r="B1993" s="109" t="str">
        <f>IF(编辑!B1993="","",编辑!B1993)</f>
        <v>百人</v>
      </c>
      <c r="C1993" s="109">
        <f>IF(编辑!I1993="","",编辑!I1993)</f>
        <v>97600</v>
      </c>
      <c r="D1993" s="109">
        <f>IF(编辑!J1993="","",编辑!J1993)</f>
        <v>0</v>
      </c>
      <c r="E1993" s="109" t="str">
        <f>IF(编辑!K1993="","",编辑!K1993)</f>
        <v/>
      </c>
      <c r="F1993" s="109">
        <f>IF(编辑!L1993="","",编辑!L1993)</f>
        <v>10073</v>
      </c>
      <c r="G1993" s="109">
        <f>IF(编辑!N1993="","",编辑!N1993)</f>
        <v>1</v>
      </c>
      <c r="H1993" s="109">
        <f>IF(编辑!O1993="","",编辑!O1993)</f>
        <v>1</v>
      </c>
      <c r="I1993" s="109">
        <f>IF(编辑!P1993="","",编辑!P1993)</f>
        <v>5000</v>
      </c>
      <c r="J1993" s="109">
        <f>IF(编辑!Q1993="","",编辑!Q1993)</f>
        <v>21350</v>
      </c>
      <c r="K1993" s="109">
        <f>IF(编辑!S1993="","",编辑!S1993)</f>
        <v>1</v>
      </c>
      <c r="L1993" s="109">
        <f>IF(编辑!T1993="","",编辑!T1993)</f>
        <v>1</v>
      </c>
      <c r="M1993" s="109">
        <f>IF(编辑!U1993="","",编辑!U1993)</f>
        <v>1000</v>
      </c>
      <c r="N1993" s="109">
        <f>IF(编辑!V1993="","",编辑!V1993)</f>
        <v>1438</v>
      </c>
      <c r="O1993" s="109">
        <f>IF(编辑!X1993="","",编辑!X1993)</f>
        <v>1</v>
      </c>
      <c r="P1993" s="109">
        <f>IF(编辑!Y1993="","",编辑!Y1993)</f>
        <v>1</v>
      </c>
      <c r="Q1993" s="109">
        <f>IF(编辑!Z1993="","",编辑!Z1993)</f>
        <v>500</v>
      </c>
      <c r="R1993" s="109">
        <f>IF(编辑!AA1993="","",编辑!AA1993)</f>
        <v>5044</v>
      </c>
      <c r="S1993" s="109">
        <f>IF(编辑!AC1993="","",编辑!AC1993)</f>
        <v>1</v>
      </c>
      <c r="T1993" s="109">
        <f>IF(编辑!AD1993="","",编辑!AD1993)</f>
        <v>1</v>
      </c>
      <c r="U1993" s="109">
        <f>IF(编辑!AE1993="","",编辑!AE1993)</f>
        <v>500</v>
      </c>
      <c r="V1993" s="109">
        <f>IF(编辑!AF1993="","",编辑!AF1993)</f>
        <v>4509</v>
      </c>
      <c r="W1993" s="109">
        <f>IF(编辑!AH1993="","",编辑!AH1993)</f>
        <v>1</v>
      </c>
      <c r="X1993" s="109">
        <f>IF(编辑!AI1993="","",编辑!AI1993)</f>
        <v>1</v>
      </c>
      <c r="Y1993" s="109">
        <f>IF(编辑!AJ1993="","",编辑!AJ1993)</f>
        <v>1000</v>
      </c>
      <c r="Z1993" s="109" t="str">
        <f>IF(编辑!AK1993="","",编辑!AK1993)</f>
        <v/>
      </c>
      <c r="AA1993" s="109" t="str">
        <f>IF(编辑!AM1993="","",编辑!AM1993)</f>
        <v/>
      </c>
      <c r="AB1993" s="109" t="str">
        <f>IF(编辑!AN1993="","",编辑!AN1993)</f>
        <v/>
      </c>
      <c r="AC1993" s="111" t="str">
        <f>IF(编辑!AO1993="","",编辑!AO1993)</f>
        <v/>
      </c>
    </row>
    <row r="1994" spans="1:29">
      <c r="A1994" s="109">
        <f>IF(编辑!A1994="","",编辑!A1994)</f>
        <v>151037</v>
      </c>
      <c r="B1994" s="109" t="str">
        <f>IF(编辑!B1994="","",编辑!B1994)</f>
        <v>百人</v>
      </c>
      <c r="C1994" s="109">
        <f>IF(编辑!I1994="","",编辑!I1994)</f>
        <v>97600</v>
      </c>
      <c r="D1994" s="109">
        <f>IF(编辑!J1994="","",编辑!J1994)</f>
        <v>0</v>
      </c>
      <c r="E1994" s="109" t="str">
        <f>IF(编辑!K1994="","",编辑!K1994)</f>
        <v/>
      </c>
      <c r="F1994" s="109">
        <f>IF(编辑!L1994="","",编辑!L1994)</f>
        <v>10003</v>
      </c>
      <c r="G1994" s="109">
        <f>IF(编辑!N1994="","",编辑!N1994)</f>
        <v>1</v>
      </c>
      <c r="H1994" s="109">
        <f>IF(编辑!O1994="","",编辑!O1994)</f>
        <v>1</v>
      </c>
      <c r="I1994" s="109">
        <f>IF(编辑!P1994="","",编辑!P1994)</f>
        <v>5000</v>
      </c>
      <c r="J1994" s="109">
        <f>IF(编辑!Q1994="","",编辑!Q1994)</f>
        <v>21350</v>
      </c>
      <c r="K1994" s="109">
        <f>IF(编辑!S1994="","",编辑!S1994)</f>
        <v>1</v>
      </c>
      <c r="L1994" s="109">
        <f>IF(编辑!T1994="","",编辑!T1994)</f>
        <v>1</v>
      </c>
      <c r="M1994" s="109">
        <f>IF(编辑!U1994="","",编辑!U1994)</f>
        <v>1000</v>
      </c>
      <c r="N1994" s="109">
        <f>IF(编辑!V1994="","",编辑!V1994)</f>
        <v>1439</v>
      </c>
      <c r="O1994" s="109">
        <f>IF(编辑!X1994="","",编辑!X1994)</f>
        <v>1</v>
      </c>
      <c r="P1994" s="109">
        <f>IF(编辑!Y1994="","",编辑!Y1994)</f>
        <v>1</v>
      </c>
      <c r="Q1994" s="109">
        <f>IF(编辑!Z1994="","",编辑!Z1994)</f>
        <v>500</v>
      </c>
      <c r="R1994" s="109">
        <f>IF(编辑!AA1994="","",编辑!AA1994)</f>
        <v>5044</v>
      </c>
      <c r="S1994" s="109">
        <f>IF(编辑!AC1994="","",编辑!AC1994)</f>
        <v>1</v>
      </c>
      <c r="T1994" s="109">
        <f>IF(编辑!AD1994="","",编辑!AD1994)</f>
        <v>1</v>
      </c>
      <c r="U1994" s="109">
        <f>IF(编辑!AE1994="","",编辑!AE1994)</f>
        <v>500</v>
      </c>
      <c r="V1994" s="109">
        <f>IF(编辑!AF1994="","",编辑!AF1994)</f>
        <v>4509</v>
      </c>
      <c r="W1994" s="109">
        <f>IF(编辑!AH1994="","",编辑!AH1994)</f>
        <v>1</v>
      </c>
      <c r="X1994" s="109">
        <f>IF(编辑!AI1994="","",编辑!AI1994)</f>
        <v>1</v>
      </c>
      <c r="Y1994" s="109">
        <f>IF(编辑!AJ1994="","",编辑!AJ1994)</f>
        <v>1000</v>
      </c>
      <c r="Z1994" s="109" t="str">
        <f>IF(编辑!AK1994="","",编辑!AK1994)</f>
        <v/>
      </c>
      <c r="AA1994" s="109" t="str">
        <f>IF(编辑!AM1994="","",编辑!AM1994)</f>
        <v/>
      </c>
      <c r="AB1994" s="109" t="str">
        <f>IF(编辑!AN1994="","",编辑!AN1994)</f>
        <v/>
      </c>
      <c r="AC1994" s="111" t="str">
        <f>IF(编辑!AO1994="","",编辑!AO1994)</f>
        <v/>
      </c>
    </row>
    <row r="1995" spans="1:29">
      <c r="A1995" s="109">
        <f>IF(编辑!A1995="","",编辑!A1995)</f>
        <v>151038</v>
      </c>
      <c r="B1995" s="109" t="str">
        <f>IF(编辑!B1995="","",编辑!B1995)</f>
        <v>百人</v>
      </c>
      <c r="C1995" s="109">
        <f>IF(编辑!I1995="","",编辑!I1995)</f>
        <v>97600</v>
      </c>
      <c r="D1995" s="109">
        <f>IF(编辑!J1995="","",编辑!J1995)</f>
        <v>0</v>
      </c>
      <c r="E1995" s="109" t="str">
        <f>IF(编辑!K1995="","",编辑!K1995)</f>
        <v/>
      </c>
      <c r="F1995" s="109">
        <f>IF(编辑!L1995="","",编辑!L1995)</f>
        <v>10013</v>
      </c>
      <c r="G1995" s="109">
        <f>IF(编辑!N1995="","",编辑!N1995)</f>
        <v>1</v>
      </c>
      <c r="H1995" s="109">
        <f>IF(编辑!O1995="","",编辑!O1995)</f>
        <v>1</v>
      </c>
      <c r="I1995" s="109">
        <f>IF(编辑!P1995="","",编辑!P1995)</f>
        <v>5000</v>
      </c>
      <c r="J1995" s="109">
        <f>IF(编辑!Q1995="","",编辑!Q1995)</f>
        <v>21350</v>
      </c>
      <c r="K1995" s="109">
        <f>IF(编辑!S1995="","",编辑!S1995)</f>
        <v>1</v>
      </c>
      <c r="L1995" s="109">
        <f>IF(编辑!T1995="","",编辑!T1995)</f>
        <v>1</v>
      </c>
      <c r="M1995" s="109">
        <f>IF(编辑!U1995="","",编辑!U1995)</f>
        <v>10000</v>
      </c>
      <c r="N1995" s="109">
        <f>IF(编辑!V1995="","",编辑!V1995)</f>
        <v>1676</v>
      </c>
      <c r="O1995" s="109">
        <f>IF(编辑!X1995="","",编辑!X1995)</f>
        <v>1</v>
      </c>
      <c r="P1995" s="109">
        <f>IF(编辑!Y1995="","",编辑!Y1995)</f>
        <v>1</v>
      </c>
      <c r="Q1995" s="109">
        <f>IF(编辑!Z1995="","",编辑!Z1995)</f>
        <v>500</v>
      </c>
      <c r="R1995" s="109">
        <f>IF(编辑!AA1995="","",编辑!AA1995)</f>
        <v>5044</v>
      </c>
      <c r="S1995" s="109">
        <f>IF(编辑!AC1995="","",编辑!AC1995)</f>
        <v>1</v>
      </c>
      <c r="T1995" s="109">
        <f>IF(编辑!AD1995="","",编辑!AD1995)</f>
        <v>1</v>
      </c>
      <c r="U1995" s="109">
        <f>IF(编辑!AE1995="","",编辑!AE1995)</f>
        <v>500</v>
      </c>
      <c r="V1995" s="109">
        <f>IF(编辑!AF1995="","",编辑!AF1995)</f>
        <v>4509</v>
      </c>
      <c r="W1995" s="109">
        <f>IF(编辑!AH1995="","",编辑!AH1995)</f>
        <v>1</v>
      </c>
      <c r="X1995" s="109">
        <f>IF(编辑!AI1995="","",编辑!AI1995)</f>
        <v>1</v>
      </c>
      <c r="Y1995" s="109">
        <f>IF(编辑!AJ1995="","",编辑!AJ1995)</f>
        <v>1000</v>
      </c>
      <c r="Z1995" s="109">
        <f>IF(编辑!AK1995="","",编辑!AK1995)</f>
        <v>1723</v>
      </c>
      <c r="AA1995" s="109">
        <f>IF(编辑!AM1995="","",编辑!AM1995)</f>
        <v>1</v>
      </c>
      <c r="AB1995" s="109">
        <f>IF(编辑!AN1995="","",编辑!AN1995)</f>
        <v>1</v>
      </c>
      <c r="AC1995" s="111">
        <f>IF(编辑!AO1995="","",编辑!AO1995)</f>
        <v>300</v>
      </c>
    </row>
    <row r="1996" spans="1:29">
      <c r="A1996" s="109">
        <f>IF(编辑!A1996="","",编辑!A1996)</f>
        <v>151039</v>
      </c>
      <c r="B1996" s="109" t="str">
        <f>IF(编辑!B1996="","",编辑!B1996)</f>
        <v>百人</v>
      </c>
      <c r="C1996" s="109">
        <f>IF(编辑!I1996="","",编辑!I1996)</f>
        <v>97600</v>
      </c>
      <c r="D1996" s="109">
        <f>IF(编辑!J1996="","",编辑!J1996)</f>
        <v>0</v>
      </c>
      <c r="E1996" s="109" t="str">
        <f>IF(编辑!K1996="","",编辑!K1996)</f>
        <v/>
      </c>
      <c r="F1996" s="109">
        <f>IF(编辑!L1996="","",编辑!L1996)</f>
        <v>10075</v>
      </c>
      <c r="G1996" s="109">
        <f>IF(编辑!N1996="","",编辑!N1996)</f>
        <v>1</v>
      </c>
      <c r="H1996" s="109">
        <f>IF(编辑!O1996="","",编辑!O1996)</f>
        <v>1</v>
      </c>
      <c r="I1996" s="109">
        <f>IF(编辑!P1996="","",编辑!P1996)</f>
        <v>500</v>
      </c>
      <c r="J1996" s="109">
        <f>IF(编辑!Q1996="","",编辑!Q1996)</f>
        <v>21350</v>
      </c>
      <c r="K1996" s="109">
        <f>IF(编辑!S1996="","",编辑!S1996)</f>
        <v>2</v>
      </c>
      <c r="L1996" s="109">
        <f>IF(编辑!T1996="","",编辑!T1996)</f>
        <v>1</v>
      </c>
      <c r="M1996" s="109">
        <f>IF(编辑!U1996="","",编辑!U1996)</f>
        <v>10000</v>
      </c>
      <c r="N1996" s="109">
        <f>IF(编辑!V1996="","",编辑!V1996)</f>
        <v>1686</v>
      </c>
      <c r="O1996" s="109">
        <f>IF(编辑!X1996="","",编辑!X1996)</f>
        <v>1</v>
      </c>
      <c r="P1996" s="109">
        <f>IF(编辑!Y1996="","",编辑!Y1996)</f>
        <v>1</v>
      </c>
      <c r="Q1996" s="109">
        <f>IF(编辑!Z1996="","",编辑!Z1996)</f>
        <v>500</v>
      </c>
      <c r="R1996" s="109">
        <f>IF(编辑!AA1996="","",编辑!AA1996)</f>
        <v>5044</v>
      </c>
      <c r="S1996" s="109">
        <f>IF(编辑!AC1996="","",编辑!AC1996)</f>
        <v>1</v>
      </c>
      <c r="T1996" s="109">
        <f>IF(编辑!AD1996="","",编辑!AD1996)</f>
        <v>1</v>
      </c>
      <c r="U1996" s="109">
        <f>IF(编辑!AE1996="","",编辑!AE1996)</f>
        <v>500</v>
      </c>
      <c r="V1996" s="109">
        <f>IF(编辑!AF1996="","",编辑!AF1996)</f>
        <v>3809</v>
      </c>
      <c r="W1996" s="109">
        <f>IF(编辑!AH1996="","",编辑!AH1996)</f>
        <v>1</v>
      </c>
      <c r="X1996" s="109">
        <f>IF(编辑!AI1996="","",编辑!AI1996)</f>
        <v>1</v>
      </c>
      <c r="Y1996" s="109">
        <f>IF(编辑!AJ1996="","",编辑!AJ1996)</f>
        <v>1000</v>
      </c>
      <c r="Z1996" s="109" t="str">
        <f>IF(编辑!AK1996="","",编辑!AK1996)</f>
        <v/>
      </c>
      <c r="AA1996" s="109" t="str">
        <f>IF(编辑!AM1996="","",编辑!AM1996)</f>
        <v/>
      </c>
      <c r="AB1996" s="109" t="str">
        <f>IF(编辑!AN1996="","",编辑!AN1996)</f>
        <v/>
      </c>
      <c r="AC1996" s="111" t="str">
        <f>IF(编辑!AO1996="","",编辑!AO1996)</f>
        <v/>
      </c>
    </row>
    <row r="1997" spans="1:29">
      <c r="A1997" s="109">
        <f>IF(编辑!A1997="","",编辑!A1997)</f>
        <v>151040</v>
      </c>
      <c r="B1997" s="109" t="str">
        <f>IF(编辑!B1997="","",编辑!B1997)</f>
        <v>百人</v>
      </c>
      <c r="C1997" s="109">
        <f>IF(编辑!I1997="","",编辑!I1997)</f>
        <v>97600</v>
      </c>
      <c r="D1997" s="109">
        <f>IF(编辑!J1997="","",编辑!J1997)</f>
        <v>0</v>
      </c>
      <c r="E1997" s="109" t="str">
        <f>IF(编辑!K1997="","",编辑!K1997)</f>
        <v/>
      </c>
      <c r="F1997" s="109">
        <f>IF(编辑!L1997="","",编辑!L1997)</f>
        <v>10065</v>
      </c>
      <c r="G1997" s="109">
        <f>IF(编辑!N1997="","",编辑!N1997)</f>
        <v>1</v>
      </c>
      <c r="H1997" s="109">
        <f>IF(编辑!O1997="","",编辑!O1997)</f>
        <v>1</v>
      </c>
      <c r="I1997" s="109">
        <f>IF(编辑!P1997="","",编辑!P1997)</f>
        <v>500</v>
      </c>
      <c r="J1997" s="109">
        <f>IF(编辑!Q1997="","",编辑!Q1997)</f>
        <v>21350</v>
      </c>
      <c r="K1997" s="109">
        <f>IF(编辑!S1997="","",编辑!S1997)</f>
        <v>2</v>
      </c>
      <c r="L1997" s="109">
        <f>IF(编辑!T1997="","",编辑!T1997)</f>
        <v>1</v>
      </c>
      <c r="M1997" s="109">
        <f>IF(编辑!U1997="","",编辑!U1997)</f>
        <v>1000</v>
      </c>
      <c r="N1997" s="109">
        <f>IF(编辑!V1997="","",编辑!V1997)</f>
        <v>1405</v>
      </c>
      <c r="O1997" s="109">
        <f>IF(编辑!X1997="","",编辑!X1997)</f>
        <v>1</v>
      </c>
      <c r="P1997" s="109">
        <f>IF(编辑!Y1997="","",编辑!Y1997)</f>
        <v>1</v>
      </c>
      <c r="Q1997" s="109">
        <f>IF(编辑!Z1997="","",编辑!Z1997)</f>
        <v>500</v>
      </c>
      <c r="R1997" s="109">
        <f>IF(编辑!AA1997="","",编辑!AA1997)</f>
        <v>5044</v>
      </c>
      <c r="S1997" s="109">
        <f>IF(编辑!AC1997="","",编辑!AC1997)</f>
        <v>1</v>
      </c>
      <c r="T1997" s="109">
        <f>IF(编辑!AD1997="","",编辑!AD1997)</f>
        <v>1</v>
      </c>
      <c r="U1997" s="109">
        <f>IF(编辑!AE1997="","",编辑!AE1997)</f>
        <v>500</v>
      </c>
      <c r="V1997" s="109">
        <f>IF(编辑!AF1997="","",编辑!AF1997)</f>
        <v>4509</v>
      </c>
      <c r="W1997" s="109">
        <f>IF(编辑!AH1997="","",编辑!AH1997)</f>
        <v>1</v>
      </c>
      <c r="X1997" s="109">
        <f>IF(编辑!AI1997="","",编辑!AI1997)</f>
        <v>1</v>
      </c>
      <c r="Y1997" s="109">
        <f>IF(编辑!AJ1997="","",编辑!AJ1997)</f>
        <v>1000</v>
      </c>
      <c r="Z1997" s="109" t="str">
        <f>IF(编辑!AK1997="","",编辑!AK1997)</f>
        <v/>
      </c>
      <c r="AA1997" s="109" t="str">
        <f>IF(编辑!AM1997="","",编辑!AM1997)</f>
        <v/>
      </c>
      <c r="AB1997" s="109" t="str">
        <f>IF(编辑!AN1997="","",编辑!AN1997)</f>
        <v/>
      </c>
      <c r="AC1997" s="111" t="str">
        <f>IF(编辑!AO1997="","",编辑!AO1997)</f>
        <v/>
      </c>
    </row>
    <row r="1998" spans="1:29">
      <c r="A1998" s="109">
        <f>IF(编辑!A1998="","",编辑!A1998)</f>
        <v>151041</v>
      </c>
      <c r="B1998" s="109" t="str">
        <f>IF(编辑!B1998="","",编辑!B1998)</f>
        <v>百人</v>
      </c>
      <c r="C1998" s="109">
        <f>IF(编辑!I1998="","",编辑!I1998)</f>
        <v>97600</v>
      </c>
      <c r="D1998" s="109">
        <f>IF(编辑!J1998="","",编辑!J1998)</f>
        <v>0</v>
      </c>
      <c r="E1998" s="109" t="str">
        <f>IF(编辑!K1998="","",编辑!K1998)</f>
        <v/>
      </c>
      <c r="F1998" s="109">
        <f>IF(编辑!L1998="","",编辑!L1998)</f>
        <v>10025</v>
      </c>
      <c r="G1998" s="109">
        <f>IF(编辑!N1998="","",编辑!N1998)</f>
        <v>1</v>
      </c>
      <c r="H1998" s="109">
        <f>IF(编辑!O1998="","",编辑!O1998)</f>
        <v>1</v>
      </c>
      <c r="I1998" s="109">
        <f>IF(编辑!P1998="","",编辑!P1998)</f>
        <v>500</v>
      </c>
      <c r="J1998" s="109">
        <f>IF(编辑!Q1998="","",编辑!Q1998)</f>
        <v>21350</v>
      </c>
      <c r="K1998" s="109">
        <f>IF(编辑!S1998="","",编辑!S1998)</f>
        <v>2</v>
      </c>
      <c r="L1998" s="109">
        <f>IF(编辑!T1998="","",编辑!T1998)</f>
        <v>1</v>
      </c>
      <c r="M1998" s="109">
        <f>IF(编辑!U1998="","",编辑!U1998)</f>
        <v>1000</v>
      </c>
      <c r="N1998" s="109">
        <f>IF(编辑!V1998="","",编辑!V1998)</f>
        <v>1406</v>
      </c>
      <c r="O1998" s="109">
        <f>IF(编辑!X1998="","",编辑!X1998)</f>
        <v>1</v>
      </c>
      <c r="P1998" s="109">
        <f>IF(编辑!Y1998="","",编辑!Y1998)</f>
        <v>1</v>
      </c>
      <c r="Q1998" s="109">
        <f>IF(编辑!Z1998="","",编辑!Z1998)</f>
        <v>500</v>
      </c>
      <c r="R1998" s="109">
        <f>IF(编辑!AA1998="","",编辑!AA1998)</f>
        <v>5044</v>
      </c>
      <c r="S1998" s="109">
        <f>IF(编辑!AC1998="","",编辑!AC1998)</f>
        <v>1</v>
      </c>
      <c r="T1998" s="109">
        <f>IF(编辑!AD1998="","",编辑!AD1998)</f>
        <v>1</v>
      </c>
      <c r="U1998" s="109">
        <f>IF(编辑!AE1998="","",编辑!AE1998)</f>
        <v>500</v>
      </c>
      <c r="V1998" s="109">
        <f>IF(编辑!AF1998="","",编辑!AF1998)</f>
        <v>4509</v>
      </c>
      <c r="W1998" s="109">
        <f>IF(编辑!AH1998="","",编辑!AH1998)</f>
        <v>1</v>
      </c>
      <c r="X1998" s="109">
        <f>IF(编辑!AI1998="","",编辑!AI1998)</f>
        <v>1</v>
      </c>
      <c r="Y1998" s="109">
        <f>IF(编辑!AJ1998="","",编辑!AJ1998)</f>
        <v>1000</v>
      </c>
      <c r="Z1998" s="109" t="str">
        <f>IF(编辑!AK1998="","",编辑!AK1998)</f>
        <v/>
      </c>
      <c r="AA1998" s="109" t="str">
        <f>IF(编辑!AM1998="","",编辑!AM1998)</f>
        <v/>
      </c>
      <c r="AB1998" s="109" t="str">
        <f>IF(编辑!AN1998="","",编辑!AN1998)</f>
        <v/>
      </c>
      <c r="AC1998" s="111" t="str">
        <f>IF(编辑!AO1998="","",编辑!AO1998)</f>
        <v/>
      </c>
    </row>
    <row r="1999" spans="1:29">
      <c r="A1999" s="109">
        <f>IF(编辑!A1999="","",编辑!A1999)</f>
        <v>151042</v>
      </c>
      <c r="B1999" s="109" t="str">
        <f>IF(编辑!B1999="","",编辑!B1999)</f>
        <v>百人</v>
      </c>
      <c r="C1999" s="109">
        <f>IF(编辑!I1999="","",编辑!I1999)</f>
        <v>97600</v>
      </c>
      <c r="D1999" s="109">
        <f>IF(编辑!J1999="","",编辑!J1999)</f>
        <v>0</v>
      </c>
      <c r="E1999" s="109" t="str">
        <f>IF(编辑!K1999="","",编辑!K1999)</f>
        <v/>
      </c>
      <c r="F1999" s="109">
        <f>IF(编辑!L1999="","",编辑!L1999)</f>
        <v>10035</v>
      </c>
      <c r="G1999" s="109">
        <f>IF(编辑!N1999="","",编辑!N1999)</f>
        <v>1</v>
      </c>
      <c r="H1999" s="109">
        <f>IF(编辑!O1999="","",编辑!O1999)</f>
        <v>1</v>
      </c>
      <c r="I1999" s="109">
        <f>IF(编辑!P1999="","",编辑!P1999)</f>
        <v>500</v>
      </c>
      <c r="J1999" s="109">
        <f>IF(编辑!Q1999="","",编辑!Q1999)</f>
        <v>21350</v>
      </c>
      <c r="K1999" s="109">
        <f>IF(编辑!S1999="","",编辑!S1999)</f>
        <v>2</v>
      </c>
      <c r="L1999" s="109">
        <f>IF(编辑!T1999="","",编辑!T1999)</f>
        <v>1</v>
      </c>
      <c r="M1999" s="109">
        <f>IF(编辑!U1999="","",编辑!U1999)</f>
        <v>1000</v>
      </c>
      <c r="N1999" s="109">
        <f>IF(编辑!V1999="","",编辑!V1999)</f>
        <v>1433</v>
      </c>
      <c r="O1999" s="109">
        <f>IF(编辑!X1999="","",编辑!X1999)</f>
        <v>1</v>
      </c>
      <c r="P1999" s="109">
        <f>IF(编辑!Y1999="","",编辑!Y1999)</f>
        <v>1</v>
      </c>
      <c r="Q1999" s="109">
        <f>IF(编辑!Z1999="","",编辑!Z1999)</f>
        <v>500</v>
      </c>
      <c r="R1999" s="109">
        <f>IF(编辑!AA1999="","",编辑!AA1999)</f>
        <v>5044</v>
      </c>
      <c r="S1999" s="109">
        <f>IF(编辑!AC1999="","",编辑!AC1999)</f>
        <v>1</v>
      </c>
      <c r="T1999" s="109">
        <f>IF(编辑!AD1999="","",编辑!AD1999)</f>
        <v>1</v>
      </c>
      <c r="U1999" s="109">
        <f>IF(编辑!AE1999="","",编辑!AE1999)</f>
        <v>500</v>
      </c>
      <c r="V1999" s="109">
        <f>IF(编辑!AF1999="","",编辑!AF1999)</f>
        <v>4509</v>
      </c>
      <c r="W1999" s="109">
        <f>IF(编辑!AH1999="","",编辑!AH1999)</f>
        <v>1</v>
      </c>
      <c r="X1999" s="109">
        <f>IF(编辑!AI1999="","",编辑!AI1999)</f>
        <v>1</v>
      </c>
      <c r="Y1999" s="109">
        <f>IF(编辑!AJ1999="","",编辑!AJ1999)</f>
        <v>1000</v>
      </c>
      <c r="Z1999" s="109" t="str">
        <f>IF(编辑!AK1999="","",编辑!AK1999)</f>
        <v/>
      </c>
      <c r="AA1999" s="109" t="str">
        <f>IF(编辑!AM1999="","",编辑!AM1999)</f>
        <v/>
      </c>
      <c r="AB1999" s="109" t="str">
        <f>IF(编辑!AN1999="","",编辑!AN1999)</f>
        <v/>
      </c>
      <c r="AC1999" s="111" t="str">
        <f>IF(编辑!AO1999="","",编辑!AO1999)</f>
        <v/>
      </c>
    </row>
    <row r="2000" spans="1:29">
      <c r="A2000" s="109">
        <f>IF(编辑!A2000="","",编辑!A2000)</f>
        <v>151043</v>
      </c>
      <c r="B2000" s="109" t="str">
        <f>IF(编辑!B2000="","",编辑!B2000)</f>
        <v>百人</v>
      </c>
      <c r="C2000" s="109">
        <f>IF(编辑!I2000="","",编辑!I2000)</f>
        <v>97600</v>
      </c>
      <c r="D2000" s="109">
        <f>IF(编辑!J2000="","",编辑!J2000)</f>
        <v>0</v>
      </c>
      <c r="E2000" s="109" t="str">
        <f>IF(编辑!K2000="","",编辑!K2000)</f>
        <v/>
      </c>
      <c r="F2000" s="109">
        <f>IF(编辑!L2000="","",编辑!L2000)</f>
        <v>10045</v>
      </c>
      <c r="G2000" s="109">
        <f>IF(编辑!N2000="","",编辑!N2000)</f>
        <v>1</v>
      </c>
      <c r="H2000" s="109">
        <f>IF(编辑!O2000="","",编辑!O2000)</f>
        <v>1</v>
      </c>
      <c r="I2000" s="109">
        <f>IF(编辑!P2000="","",编辑!P2000)</f>
        <v>500</v>
      </c>
      <c r="J2000" s="109">
        <f>IF(编辑!Q2000="","",编辑!Q2000)</f>
        <v>21350</v>
      </c>
      <c r="K2000" s="109">
        <f>IF(编辑!S2000="","",编辑!S2000)</f>
        <v>2</v>
      </c>
      <c r="L2000" s="109">
        <f>IF(编辑!T2000="","",编辑!T2000)</f>
        <v>1</v>
      </c>
      <c r="M2000" s="109">
        <f>IF(编辑!U2000="","",编辑!U2000)</f>
        <v>1000</v>
      </c>
      <c r="N2000" s="109">
        <f>IF(编辑!V2000="","",编辑!V2000)</f>
        <v>1434</v>
      </c>
      <c r="O2000" s="109">
        <f>IF(编辑!X2000="","",编辑!X2000)</f>
        <v>1</v>
      </c>
      <c r="P2000" s="109">
        <f>IF(编辑!Y2000="","",编辑!Y2000)</f>
        <v>1</v>
      </c>
      <c r="Q2000" s="109">
        <f>IF(编辑!Z2000="","",编辑!Z2000)</f>
        <v>500</v>
      </c>
      <c r="R2000" s="109">
        <f>IF(编辑!AA2000="","",编辑!AA2000)</f>
        <v>5044</v>
      </c>
      <c r="S2000" s="109">
        <f>IF(编辑!AC2000="","",编辑!AC2000)</f>
        <v>1</v>
      </c>
      <c r="T2000" s="109">
        <f>IF(编辑!AD2000="","",编辑!AD2000)</f>
        <v>1</v>
      </c>
      <c r="U2000" s="109">
        <f>IF(编辑!AE2000="","",编辑!AE2000)</f>
        <v>500</v>
      </c>
      <c r="V2000" s="109">
        <f>IF(编辑!AF2000="","",编辑!AF2000)</f>
        <v>4509</v>
      </c>
      <c r="W2000" s="109">
        <f>IF(编辑!AH2000="","",编辑!AH2000)</f>
        <v>1</v>
      </c>
      <c r="X2000" s="109">
        <f>IF(编辑!AI2000="","",编辑!AI2000)</f>
        <v>1</v>
      </c>
      <c r="Y2000" s="109">
        <f>IF(编辑!AJ2000="","",编辑!AJ2000)</f>
        <v>1000</v>
      </c>
      <c r="Z2000" s="109" t="str">
        <f>IF(编辑!AK2000="","",编辑!AK2000)</f>
        <v/>
      </c>
      <c r="AA2000" s="109" t="str">
        <f>IF(编辑!AM2000="","",编辑!AM2000)</f>
        <v/>
      </c>
      <c r="AB2000" s="109" t="str">
        <f>IF(编辑!AN2000="","",编辑!AN2000)</f>
        <v/>
      </c>
      <c r="AC2000" s="111" t="str">
        <f>IF(编辑!AO2000="","",编辑!AO2000)</f>
        <v/>
      </c>
    </row>
    <row r="2001" spans="1:29">
      <c r="A2001" s="109">
        <f>IF(编辑!A2001="","",编辑!A2001)</f>
        <v>151044</v>
      </c>
      <c r="B2001" s="109" t="str">
        <f>IF(编辑!B2001="","",编辑!B2001)</f>
        <v>百人</v>
      </c>
      <c r="C2001" s="109">
        <f>IF(编辑!I2001="","",编辑!I2001)</f>
        <v>97600</v>
      </c>
      <c r="D2001" s="109">
        <f>IF(编辑!J2001="","",编辑!J2001)</f>
        <v>0</v>
      </c>
      <c r="E2001" s="109" t="str">
        <f>IF(编辑!K2001="","",编辑!K2001)</f>
        <v/>
      </c>
      <c r="F2001" s="109">
        <f>IF(编辑!L2001="","",编辑!L2001)</f>
        <v>10055</v>
      </c>
      <c r="G2001" s="109">
        <f>IF(编辑!N2001="","",编辑!N2001)</f>
        <v>1</v>
      </c>
      <c r="H2001" s="109">
        <f>IF(编辑!O2001="","",编辑!O2001)</f>
        <v>1</v>
      </c>
      <c r="I2001" s="109">
        <f>IF(编辑!P2001="","",编辑!P2001)</f>
        <v>500</v>
      </c>
      <c r="J2001" s="109">
        <f>IF(编辑!Q2001="","",编辑!Q2001)</f>
        <v>21350</v>
      </c>
      <c r="K2001" s="109">
        <f>IF(编辑!S2001="","",编辑!S2001)</f>
        <v>2</v>
      </c>
      <c r="L2001" s="109">
        <f>IF(编辑!T2001="","",编辑!T2001)</f>
        <v>1</v>
      </c>
      <c r="M2001" s="109">
        <f>IF(编辑!U2001="","",编辑!U2001)</f>
        <v>10000</v>
      </c>
      <c r="N2001" s="109">
        <f>IF(编辑!V2001="","",编辑!V2001)</f>
        <v>1435</v>
      </c>
      <c r="O2001" s="109">
        <f>IF(编辑!X2001="","",编辑!X2001)</f>
        <v>1</v>
      </c>
      <c r="P2001" s="109">
        <f>IF(编辑!Y2001="","",编辑!Y2001)</f>
        <v>1</v>
      </c>
      <c r="Q2001" s="109">
        <f>IF(编辑!Z2001="","",编辑!Z2001)</f>
        <v>500</v>
      </c>
      <c r="R2001" s="109">
        <f>IF(编辑!AA2001="","",编辑!AA2001)</f>
        <v>5044</v>
      </c>
      <c r="S2001" s="109">
        <f>IF(编辑!AC2001="","",编辑!AC2001)</f>
        <v>1</v>
      </c>
      <c r="T2001" s="109">
        <f>IF(编辑!AD2001="","",编辑!AD2001)</f>
        <v>1</v>
      </c>
      <c r="U2001" s="109">
        <f>IF(编辑!AE2001="","",编辑!AE2001)</f>
        <v>500</v>
      </c>
      <c r="V2001" s="109">
        <f>IF(编辑!AF2001="","",编辑!AF2001)</f>
        <v>3809</v>
      </c>
      <c r="W2001" s="109">
        <f>IF(编辑!AH2001="","",编辑!AH2001)</f>
        <v>1</v>
      </c>
      <c r="X2001" s="109">
        <f>IF(编辑!AI2001="","",编辑!AI2001)</f>
        <v>1</v>
      </c>
      <c r="Y2001" s="109">
        <f>IF(编辑!AJ2001="","",编辑!AJ2001)</f>
        <v>1000</v>
      </c>
      <c r="Z2001" s="109" t="str">
        <f>IF(编辑!AK2001="","",编辑!AK2001)</f>
        <v/>
      </c>
      <c r="AA2001" s="109" t="str">
        <f>IF(编辑!AM2001="","",编辑!AM2001)</f>
        <v/>
      </c>
      <c r="AB2001" s="109" t="str">
        <f>IF(编辑!AN2001="","",编辑!AN2001)</f>
        <v/>
      </c>
      <c r="AC2001" s="111" t="str">
        <f>IF(编辑!AO2001="","",编辑!AO2001)</f>
        <v/>
      </c>
    </row>
    <row r="2002" spans="1:29">
      <c r="A2002" s="109">
        <f>IF(编辑!A2002="","",编辑!A2002)</f>
        <v>151045</v>
      </c>
      <c r="B2002" s="109" t="str">
        <f>IF(编辑!B2002="","",编辑!B2002)</f>
        <v>百人</v>
      </c>
      <c r="C2002" s="109">
        <f>IF(编辑!I2002="","",编辑!I2002)</f>
        <v>97600</v>
      </c>
      <c r="D2002" s="109">
        <f>IF(编辑!J2002="","",编辑!J2002)</f>
        <v>0</v>
      </c>
      <c r="E2002" s="109" t="str">
        <f>IF(编辑!K2002="","",编辑!K2002)</f>
        <v/>
      </c>
      <c r="F2002" s="109">
        <f>IF(编辑!L2002="","",编辑!L2002)</f>
        <v>10015</v>
      </c>
      <c r="G2002" s="109">
        <f>IF(编辑!N2002="","",编辑!N2002)</f>
        <v>1</v>
      </c>
      <c r="H2002" s="109">
        <f>IF(编辑!O2002="","",编辑!O2002)</f>
        <v>1</v>
      </c>
      <c r="I2002" s="109">
        <f>IF(编辑!P2002="","",编辑!P2002)</f>
        <v>500</v>
      </c>
      <c r="J2002" s="109">
        <f>IF(编辑!Q2002="","",编辑!Q2002)</f>
        <v>21350</v>
      </c>
      <c r="K2002" s="109">
        <f>IF(编辑!S2002="","",编辑!S2002)</f>
        <v>2</v>
      </c>
      <c r="L2002" s="109">
        <f>IF(编辑!T2002="","",编辑!T2002)</f>
        <v>1</v>
      </c>
      <c r="M2002" s="109">
        <f>IF(编辑!U2002="","",编辑!U2002)</f>
        <v>1000</v>
      </c>
      <c r="N2002" s="109">
        <f>IF(编辑!V2002="","",编辑!V2002)</f>
        <v>1436</v>
      </c>
      <c r="O2002" s="109">
        <f>IF(编辑!X2002="","",编辑!X2002)</f>
        <v>1</v>
      </c>
      <c r="P2002" s="109">
        <f>IF(编辑!Y2002="","",编辑!Y2002)</f>
        <v>1</v>
      </c>
      <c r="Q2002" s="109">
        <f>IF(编辑!Z2002="","",编辑!Z2002)</f>
        <v>500</v>
      </c>
      <c r="R2002" s="109">
        <f>IF(编辑!AA2002="","",编辑!AA2002)</f>
        <v>5044</v>
      </c>
      <c r="S2002" s="109">
        <f>IF(编辑!AC2002="","",编辑!AC2002)</f>
        <v>1</v>
      </c>
      <c r="T2002" s="109">
        <f>IF(编辑!AD2002="","",编辑!AD2002)</f>
        <v>1</v>
      </c>
      <c r="U2002" s="109">
        <f>IF(编辑!AE2002="","",编辑!AE2002)</f>
        <v>500</v>
      </c>
      <c r="V2002" s="109">
        <f>IF(编辑!AF2002="","",编辑!AF2002)</f>
        <v>4509</v>
      </c>
      <c r="W2002" s="109">
        <f>IF(编辑!AH2002="","",编辑!AH2002)</f>
        <v>1</v>
      </c>
      <c r="X2002" s="109">
        <f>IF(编辑!AI2002="","",编辑!AI2002)</f>
        <v>1</v>
      </c>
      <c r="Y2002" s="109">
        <f>IF(编辑!AJ2002="","",编辑!AJ2002)</f>
        <v>1000</v>
      </c>
      <c r="Z2002" s="109" t="str">
        <f>IF(编辑!AK2002="","",编辑!AK2002)</f>
        <v/>
      </c>
      <c r="AA2002" s="109" t="str">
        <f>IF(编辑!AM2002="","",编辑!AM2002)</f>
        <v/>
      </c>
      <c r="AB2002" s="109" t="str">
        <f>IF(编辑!AN2002="","",编辑!AN2002)</f>
        <v/>
      </c>
      <c r="AC2002" s="111" t="str">
        <f>IF(编辑!AO2002="","",编辑!AO2002)</f>
        <v/>
      </c>
    </row>
    <row r="2003" spans="1:29">
      <c r="A2003" s="109">
        <f>IF(编辑!A2003="","",编辑!A2003)</f>
        <v>151046</v>
      </c>
      <c r="B2003" s="109" t="str">
        <f>IF(编辑!B2003="","",编辑!B2003)</f>
        <v>百人</v>
      </c>
      <c r="C2003" s="109">
        <f>IF(编辑!I2003="","",编辑!I2003)</f>
        <v>97600</v>
      </c>
      <c r="D2003" s="109">
        <f>IF(编辑!J2003="","",编辑!J2003)</f>
        <v>0</v>
      </c>
      <c r="E2003" s="109" t="str">
        <f>IF(编辑!K2003="","",编辑!K2003)</f>
        <v/>
      </c>
      <c r="F2003" s="109">
        <f>IF(编辑!L2003="","",编辑!L2003)</f>
        <v>10005</v>
      </c>
      <c r="G2003" s="109">
        <f>IF(编辑!N2003="","",编辑!N2003)</f>
        <v>1</v>
      </c>
      <c r="H2003" s="109">
        <f>IF(编辑!O2003="","",编辑!O2003)</f>
        <v>1</v>
      </c>
      <c r="I2003" s="109">
        <f>IF(编辑!P2003="","",编辑!P2003)</f>
        <v>500</v>
      </c>
      <c r="J2003" s="109">
        <f>IF(编辑!Q2003="","",编辑!Q2003)</f>
        <v>21350</v>
      </c>
      <c r="K2003" s="109">
        <f>IF(编辑!S2003="","",编辑!S2003)</f>
        <v>2</v>
      </c>
      <c r="L2003" s="109">
        <f>IF(编辑!T2003="","",编辑!T2003)</f>
        <v>1</v>
      </c>
      <c r="M2003" s="109">
        <f>IF(编辑!U2003="","",编辑!U2003)</f>
        <v>1000</v>
      </c>
      <c r="N2003" s="109">
        <f>IF(编辑!V2003="","",编辑!V2003)</f>
        <v>1438</v>
      </c>
      <c r="O2003" s="109">
        <f>IF(编辑!X2003="","",编辑!X2003)</f>
        <v>1</v>
      </c>
      <c r="P2003" s="109">
        <f>IF(编辑!Y2003="","",编辑!Y2003)</f>
        <v>1</v>
      </c>
      <c r="Q2003" s="109">
        <f>IF(编辑!Z2003="","",编辑!Z2003)</f>
        <v>500</v>
      </c>
      <c r="R2003" s="109">
        <f>IF(编辑!AA2003="","",编辑!AA2003)</f>
        <v>5044</v>
      </c>
      <c r="S2003" s="109">
        <f>IF(编辑!AC2003="","",编辑!AC2003)</f>
        <v>1</v>
      </c>
      <c r="T2003" s="109">
        <f>IF(编辑!AD2003="","",编辑!AD2003)</f>
        <v>1</v>
      </c>
      <c r="U2003" s="109">
        <f>IF(编辑!AE2003="","",编辑!AE2003)</f>
        <v>500</v>
      </c>
      <c r="V2003" s="109">
        <f>IF(编辑!AF2003="","",编辑!AF2003)</f>
        <v>4509</v>
      </c>
      <c r="W2003" s="109">
        <f>IF(编辑!AH2003="","",编辑!AH2003)</f>
        <v>1</v>
      </c>
      <c r="X2003" s="109">
        <f>IF(编辑!AI2003="","",编辑!AI2003)</f>
        <v>1</v>
      </c>
      <c r="Y2003" s="109">
        <f>IF(编辑!AJ2003="","",编辑!AJ2003)</f>
        <v>1000</v>
      </c>
      <c r="Z2003" s="109" t="str">
        <f>IF(编辑!AK2003="","",编辑!AK2003)</f>
        <v/>
      </c>
      <c r="AA2003" s="109" t="str">
        <f>IF(编辑!AM2003="","",编辑!AM2003)</f>
        <v/>
      </c>
      <c r="AB2003" s="109" t="str">
        <f>IF(编辑!AN2003="","",编辑!AN2003)</f>
        <v/>
      </c>
      <c r="AC2003" s="111" t="str">
        <f>IF(编辑!AO2003="","",编辑!AO2003)</f>
        <v/>
      </c>
    </row>
    <row r="2004" spans="1:29">
      <c r="A2004" s="109">
        <f>IF(编辑!A2004="","",编辑!A2004)</f>
        <v>151047</v>
      </c>
      <c r="B2004" s="109" t="str">
        <f>IF(编辑!B2004="","",编辑!B2004)</f>
        <v>百人</v>
      </c>
      <c r="C2004" s="109">
        <f>IF(编辑!I2004="","",编辑!I2004)</f>
        <v>97600</v>
      </c>
      <c r="D2004" s="109">
        <f>IF(编辑!J2004="","",编辑!J2004)</f>
        <v>0</v>
      </c>
      <c r="E2004" s="109" t="str">
        <f>IF(编辑!K2004="","",编辑!K2004)</f>
        <v/>
      </c>
      <c r="F2004" s="109">
        <f>IF(编辑!L2004="","",编辑!L2004)</f>
        <v>10006</v>
      </c>
      <c r="G2004" s="109">
        <f>IF(编辑!N2004="","",编辑!N2004)</f>
        <v>1</v>
      </c>
      <c r="H2004" s="109">
        <f>IF(编辑!O2004="","",编辑!O2004)</f>
        <v>1</v>
      </c>
      <c r="I2004" s="109">
        <f>IF(编辑!P2004="","",编辑!P2004)</f>
        <v>500</v>
      </c>
      <c r="J2004" s="109">
        <f>IF(编辑!Q2004="","",编辑!Q2004)</f>
        <v>21350</v>
      </c>
      <c r="K2004" s="109">
        <f>IF(编辑!S2004="","",编辑!S2004)</f>
        <v>2</v>
      </c>
      <c r="L2004" s="109">
        <f>IF(编辑!T2004="","",编辑!T2004)</f>
        <v>1</v>
      </c>
      <c r="M2004" s="109">
        <f>IF(编辑!U2004="","",编辑!U2004)</f>
        <v>1000</v>
      </c>
      <c r="N2004" s="109">
        <f>IF(编辑!V2004="","",编辑!V2004)</f>
        <v>1439</v>
      </c>
      <c r="O2004" s="109">
        <f>IF(编辑!X2004="","",编辑!X2004)</f>
        <v>1</v>
      </c>
      <c r="P2004" s="109">
        <f>IF(编辑!Y2004="","",编辑!Y2004)</f>
        <v>1</v>
      </c>
      <c r="Q2004" s="109">
        <f>IF(编辑!Z2004="","",编辑!Z2004)</f>
        <v>500</v>
      </c>
      <c r="R2004" s="109">
        <f>IF(编辑!AA2004="","",编辑!AA2004)</f>
        <v>5044</v>
      </c>
      <c r="S2004" s="109">
        <f>IF(编辑!AC2004="","",编辑!AC2004)</f>
        <v>1</v>
      </c>
      <c r="T2004" s="109">
        <f>IF(编辑!AD2004="","",编辑!AD2004)</f>
        <v>1</v>
      </c>
      <c r="U2004" s="109">
        <f>IF(编辑!AE2004="","",编辑!AE2004)</f>
        <v>500</v>
      </c>
      <c r="V2004" s="109">
        <f>IF(编辑!AF2004="","",编辑!AF2004)</f>
        <v>4509</v>
      </c>
      <c r="W2004" s="109">
        <f>IF(编辑!AH2004="","",编辑!AH2004)</f>
        <v>1</v>
      </c>
      <c r="X2004" s="109">
        <f>IF(编辑!AI2004="","",编辑!AI2004)</f>
        <v>1</v>
      </c>
      <c r="Y2004" s="109">
        <f>IF(编辑!AJ2004="","",编辑!AJ2004)</f>
        <v>1000</v>
      </c>
      <c r="Z2004" s="109" t="str">
        <f>IF(编辑!AK2004="","",编辑!AK2004)</f>
        <v/>
      </c>
      <c r="AA2004" s="109" t="str">
        <f>IF(编辑!AM2004="","",编辑!AM2004)</f>
        <v/>
      </c>
      <c r="AB2004" s="109" t="str">
        <f>IF(编辑!AN2004="","",编辑!AN2004)</f>
        <v/>
      </c>
      <c r="AC2004" s="111" t="str">
        <f>IF(编辑!AO2004="","",编辑!AO2004)</f>
        <v/>
      </c>
    </row>
    <row r="2005" spans="1:29">
      <c r="A2005" s="109">
        <f>IF(编辑!A2005="","",编辑!A2005)</f>
        <v>151048</v>
      </c>
      <c r="B2005" s="109" t="str">
        <f>IF(编辑!B2005="","",编辑!B2005)</f>
        <v>百人</v>
      </c>
      <c r="C2005" s="109">
        <f>IF(编辑!I2005="","",编辑!I2005)</f>
        <v>97600</v>
      </c>
      <c r="D2005" s="109">
        <f>IF(编辑!J2005="","",编辑!J2005)</f>
        <v>0</v>
      </c>
      <c r="E2005" s="109" t="str">
        <f>IF(编辑!K2005="","",编辑!K2005)</f>
        <v/>
      </c>
      <c r="F2005" s="109">
        <f>IF(编辑!L2005="","",编辑!L2005)</f>
        <v>10016</v>
      </c>
      <c r="G2005" s="109">
        <f>IF(编辑!N2005="","",编辑!N2005)</f>
        <v>1</v>
      </c>
      <c r="H2005" s="109">
        <f>IF(编辑!O2005="","",编辑!O2005)</f>
        <v>1</v>
      </c>
      <c r="I2005" s="109">
        <f>IF(编辑!P2005="","",编辑!P2005)</f>
        <v>200</v>
      </c>
      <c r="J2005" s="109">
        <f>IF(编辑!Q2005="","",编辑!Q2005)</f>
        <v>21350</v>
      </c>
      <c r="K2005" s="109">
        <f>IF(编辑!S2005="","",编辑!S2005)</f>
        <v>2</v>
      </c>
      <c r="L2005" s="109">
        <f>IF(编辑!T2005="","",编辑!T2005)</f>
        <v>1</v>
      </c>
      <c r="M2005" s="109">
        <f>IF(编辑!U2005="","",编辑!U2005)</f>
        <v>10000</v>
      </c>
      <c r="N2005" s="109">
        <f>IF(编辑!V2005="","",编辑!V2005)</f>
        <v>1676</v>
      </c>
      <c r="O2005" s="109">
        <f>IF(编辑!X2005="","",编辑!X2005)</f>
        <v>1</v>
      </c>
      <c r="P2005" s="109">
        <f>IF(编辑!Y2005="","",编辑!Y2005)</f>
        <v>1</v>
      </c>
      <c r="Q2005" s="109">
        <f>IF(编辑!Z2005="","",编辑!Z2005)</f>
        <v>500</v>
      </c>
      <c r="R2005" s="109">
        <f>IF(编辑!AA2005="","",编辑!AA2005)</f>
        <v>5044</v>
      </c>
      <c r="S2005" s="109">
        <f>IF(编辑!AC2005="","",编辑!AC2005)</f>
        <v>1</v>
      </c>
      <c r="T2005" s="109">
        <f>IF(编辑!AD2005="","",编辑!AD2005)</f>
        <v>1</v>
      </c>
      <c r="U2005" s="109">
        <f>IF(编辑!AE2005="","",编辑!AE2005)</f>
        <v>500</v>
      </c>
      <c r="V2005" s="109">
        <f>IF(编辑!AF2005="","",编辑!AF2005)</f>
        <v>4509</v>
      </c>
      <c r="W2005" s="109">
        <f>IF(编辑!AH2005="","",编辑!AH2005)</f>
        <v>1</v>
      </c>
      <c r="X2005" s="109">
        <f>IF(编辑!AI2005="","",编辑!AI2005)</f>
        <v>1</v>
      </c>
      <c r="Y2005" s="109">
        <f>IF(编辑!AJ2005="","",编辑!AJ2005)</f>
        <v>1000</v>
      </c>
      <c r="Z2005" s="109">
        <f>IF(编辑!AK2005="","",编辑!AK2005)</f>
        <v>1723</v>
      </c>
      <c r="AA2005" s="109">
        <f>IF(编辑!AM2005="","",编辑!AM2005)</f>
        <v>1</v>
      </c>
      <c r="AB2005" s="109">
        <f>IF(编辑!AN2005="","",编辑!AN2005)</f>
        <v>1</v>
      </c>
      <c r="AC2005" s="111">
        <f>IF(编辑!AO2005="","",编辑!AO2005)</f>
        <v>300</v>
      </c>
    </row>
    <row r="2006" spans="1:29">
      <c r="A2006" s="109">
        <f>IF(编辑!A2006="","",编辑!A2006)</f>
        <v>151049</v>
      </c>
      <c r="B2006" s="109" t="str">
        <f>IF(编辑!B2006="","",编辑!B2006)</f>
        <v>百人</v>
      </c>
      <c r="C2006" s="109">
        <f>IF(编辑!I2006="","",编辑!I2006)</f>
        <v>97600</v>
      </c>
      <c r="D2006" s="109">
        <f>IF(编辑!J2006="","",编辑!J2006)</f>
        <v>0</v>
      </c>
      <c r="E2006" s="109" t="str">
        <f>IF(编辑!K2006="","",编辑!K2006)</f>
        <v/>
      </c>
      <c r="F2006" s="109">
        <f>IF(编辑!L2006="","",编辑!L2006)</f>
        <v>10006</v>
      </c>
      <c r="G2006" s="109">
        <f>IF(编辑!N2006="","",编辑!N2006)</f>
        <v>1</v>
      </c>
      <c r="H2006" s="109">
        <f>IF(编辑!O2006="","",编辑!O2006)</f>
        <v>1</v>
      </c>
      <c r="I2006" s="109">
        <f>IF(编辑!P2006="","",编辑!P2006)</f>
        <v>200</v>
      </c>
      <c r="J2006" s="109">
        <f>IF(编辑!Q2006="","",编辑!Q2006)</f>
        <v>21350</v>
      </c>
      <c r="K2006" s="109">
        <f>IF(编辑!S2006="","",编辑!S2006)</f>
        <v>2</v>
      </c>
      <c r="L2006" s="109">
        <f>IF(编辑!T2006="","",编辑!T2006)</f>
        <v>1</v>
      </c>
      <c r="M2006" s="109">
        <f>IF(编辑!U2006="","",编辑!U2006)</f>
        <v>1000</v>
      </c>
      <c r="N2006" s="109">
        <f>IF(编辑!V2006="","",编辑!V2006)</f>
        <v>1439</v>
      </c>
      <c r="O2006" s="109">
        <f>IF(编辑!X2006="","",编辑!X2006)</f>
        <v>1</v>
      </c>
      <c r="P2006" s="109">
        <f>IF(编辑!Y2006="","",编辑!Y2006)</f>
        <v>1</v>
      </c>
      <c r="Q2006" s="109">
        <f>IF(编辑!Z2006="","",编辑!Z2006)</f>
        <v>500</v>
      </c>
      <c r="R2006" s="109">
        <f>IF(编辑!AA2006="","",编辑!AA2006)</f>
        <v>5044</v>
      </c>
      <c r="S2006" s="109">
        <f>IF(编辑!AC2006="","",编辑!AC2006)</f>
        <v>1</v>
      </c>
      <c r="T2006" s="109">
        <f>IF(编辑!AD2006="","",编辑!AD2006)</f>
        <v>1</v>
      </c>
      <c r="U2006" s="109">
        <f>IF(编辑!AE2006="","",编辑!AE2006)</f>
        <v>500</v>
      </c>
      <c r="V2006" s="109">
        <f>IF(编辑!AF2006="","",编辑!AF2006)</f>
        <v>4509</v>
      </c>
      <c r="W2006" s="109">
        <f>IF(编辑!AH2006="","",编辑!AH2006)</f>
        <v>1</v>
      </c>
      <c r="X2006" s="109">
        <f>IF(编辑!AI2006="","",编辑!AI2006)</f>
        <v>1</v>
      </c>
      <c r="Y2006" s="109">
        <f>IF(编辑!AJ2006="","",编辑!AJ2006)</f>
        <v>1000</v>
      </c>
      <c r="Z2006" s="109">
        <f>IF(编辑!AK2006="","",编辑!AK2006)</f>
        <v>1723</v>
      </c>
      <c r="AA2006" s="109">
        <f>IF(编辑!AM2006="","",编辑!AM2006)</f>
        <v>1</v>
      </c>
      <c r="AB2006" s="109">
        <f>IF(编辑!AN2006="","",编辑!AN2006)</f>
        <v>1</v>
      </c>
      <c r="AC2006" s="111">
        <f>IF(编辑!AO2006="","",编辑!AO2006)</f>
        <v>300</v>
      </c>
    </row>
    <row r="2007" spans="1:29">
      <c r="A2007" s="109">
        <f>IF(编辑!A2007="","",编辑!A2007)</f>
        <v>151050</v>
      </c>
      <c r="B2007" s="109" t="str">
        <f>IF(编辑!B2007="","",编辑!B2007)</f>
        <v>百人</v>
      </c>
      <c r="C2007" s="109">
        <f>IF(编辑!I2007="","",编辑!I2007)</f>
        <v>97600</v>
      </c>
      <c r="D2007" s="109">
        <f>IF(编辑!J2007="","",编辑!J2007)</f>
        <v>0</v>
      </c>
      <c r="E2007" s="109" t="str">
        <f>IF(编辑!K2007="","",编辑!K2007)</f>
        <v/>
      </c>
      <c r="F2007" s="109">
        <f>IF(编辑!L2007="","",编辑!L2007)</f>
        <v>10016</v>
      </c>
      <c r="G2007" s="109">
        <f>IF(编辑!N2007="","",编辑!N2007)</f>
        <v>1</v>
      </c>
      <c r="H2007" s="109">
        <f>IF(编辑!O2007="","",编辑!O2007)</f>
        <v>1</v>
      </c>
      <c r="I2007" s="109">
        <f>IF(编辑!P2007="","",编辑!P2007)</f>
        <v>200</v>
      </c>
      <c r="J2007" s="109">
        <f>IF(编辑!Q2007="","",编辑!Q2007)</f>
        <v>21350</v>
      </c>
      <c r="K2007" s="109">
        <f>IF(编辑!S2007="","",编辑!S2007)</f>
        <v>2</v>
      </c>
      <c r="L2007" s="109">
        <f>IF(编辑!T2007="","",编辑!T2007)</f>
        <v>1</v>
      </c>
      <c r="M2007" s="109">
        <f>IF(编辑!U2007="","",编辑!U2007)</f>
        <v>10000</v>
      </c>
      <c r="N2007" s="109">
        <f>IF(编辑!V2007="","",编辑!V2007)</f>
        <v>1676</v>
      </c>
      <c r="O2007" s="109">
        <f>IF(编辑!X2007="","",编辑!X2007)</f>
        <v>1</v>
      </c>
      <c r="P2007" s="109">
        <f>IF(编辑!Y2007="","",编辑!Y2007)</f>
        <v>1</v>
      </c>
      <c r="Q2007" s="109">
        <f>IF(编辑!Z2007="","",编辑!Z2007)</f>
        <v>500</v>
      </c>
      <c r="R2007" s="109">
        <f>IF(编辑!AA2007="","",编辑!AA2007)</f>
        <v>5044</v>
      </c>
      <c r="S2007" s="109">
        <f>IF(编辑!AC2007="","",编辑!AC2007)</f>
        <v>1</v>
      </c>
      <c r="T2007" s="109">
        <f>IF(编辑!AD2007="","",编辑!AD2007)</f>
        <v>1</v>
      </c>
      <c r="U2007" s="109">
        <f>IF(编辑!AE2007="","",编辑!AE2007)</f>
        <v>500</v>
      </c>
      <c r="V2007" s="109">
        <f>IF(编辑!AF2007="","",编辑!AF2007)</f>
        <v>4509</v>
      </c>
      <c r="W2007" s="109">
        <f>IF(编辑!AH2007="","",编辑!AH2007)</f>
        <v>1</v>
      </c>
      <c r="X2007" s="109">
        <f>IF(编辑!AI2007="","",编辑!AI2007)</f>
        <v>1</v>
      </c>
      <c r="Y2007" s="109">
        <f>IF(编辑!AJ2007="","",编辑!AJ2007)</f>
        <v>1000</v>
      </c>
      <c r="Z2007" s="109">
        <f>IF(编辑!AK2007="","",编辑!AK2007)</f>
        <v>1723</v>
      </c>
      <c r="AA2007" s="109">
        <f>IF(编辑!AM2007="","",编辑!AM2007)</f>
        <v>1</v>
      </c>
      <c r="AB2007" s="109">
        <f>IF(编辑!AN2007="","",编辑!AN2007)</f>
        <v>1</v>
      </c>
      <c r="AC2007" s="111">
        <f>IF(编辑!AO2007="","",编辑!AO2007)</f>
        <v>300</v>
      </c>
    </row>
    <row r="2008" spans="1:29">
      <c r="A2008" s="109">
        <f>IF(编辑!A2008="","",编辑!A2008)</f>
        <v>310001</v>
      </c>
      <c r="B2008" s="109" t="str">
        <f>IF(编辑!B2008="","",编辑!B2008)</f>
        <v>采集掉落</v>
      </c>
      <c r="C2008" s="109" t="str">
        <f>IF(编辑!I2008="","",编辑!I2008)</f>
        <v/>
      </c>
      <c r="D2008" s="109">
        <f>IF(编辑!J2008="","",编辑!J2008)</f>
        <v>0</v>
      </c>
      <c r="E2008" s="109" t="str">
        <f>IF(编辑!K2008="","",编辑!K2008)</f>
        <v/>
      </c>
      <c r="F2008" s="109">
        <f>IF(编辑!L2008="","",编辑!L2008)</f>
        <v>3001</v>
      </c>
      <c r="G2008" s="109">
        <f>IF(编辑!N2008="","",编辑!N2008)</f>
        <v>3</v>
      </c>
      <c r="H2008" s="109">
        <f>IF(编辑!O2008="","",编辑!O2008)</f>
        <v>1</v>
      </c>
      <c r="I2008" s="109">
        <f>IF(编辑!P2008="","",编辑!P2008)</f>
        <v>10000</v>
      </c>
      <c r="J2008" s="109">
        <f>IF(编辑!Q2008="","",编辑!Q2008)</f>
        <v>3001</v>
      </c>
      <c r="K2008" s="109">
        <f>IF(编辑!S2008="","",编辑!S2008)</f>
        <v>1</v>
      </c>
      <c r="L2008" s="109">
        <f>IF(编辑!T2008="","",编辑!T2008)</f>
        <v>1</v>
      </c>
      <c r="M2008" s="109">
        <f>IF(编辑!U2008="","",编辑!U2008)</f>
        <v>3000</v>
      </c>
      <c r="N2008" s="109">
        <f>IF(编辑!V2008="","",编辑!V2008)</f>
        <v>3001</v>
      </c>
      <c r="O2008" s="109">
        <f>IF(编辑!X2008="","",编辑!X2008)</f>
        <v>1</v>
      </c>
      <c r="P2008" s="109">
        <f>IF(编辑!Y2008="","",编辑!Y2008)</f>
        <v>1</v>
      </c>
      <c r="Q2008" s="109">
        <f>IF(编辑!Z2008="","",编辑!Z2008)</f>
        <v>1000</v>
      </c>
      <c r="R2008" s="109">
        <f>IF(编辑!AA2008="","",编辑!AA2008)</f>
        <v>5086</v>
      </c>
      <c r="S2008" s="109">
        <f>IF(编辑!AC2008="","",编辑!AC2008)</f>
        <v>1</v>
      </c>
      <c r="T2008" s="109">
        <f>IF(编辑!AD2008="","",编辑!AD2008)</f>
        <v>1</v>
      </c>
      <c r="U2008" s="109">
        <f>IF(编辑!AE2008="","",编辑!AE2008)</f>
        <v>300</v>
      </c>
      <c r="V2008" s="109" t="str">
        <f>IF(编辑!AF2008="","",编辑!AF2008)</f>
        <v/>
      </c>
      <c r="W2008" s="109" t="str">
        <f>IF(编辑!AH2008="","",编辑!AH2008)</f>
        <v/>
      </c>
      <c r="X2008" s="109" t="str">
        <f>IF(编辑!AI2008="","",编辑!AI2008)</f>
        <v/>
      </c>
      <c r="Y2008" s="109" t="str">
        <f>IF(编辑!AJ2008="","",编辑!AJ2008)</f>
        <v/>
      </c>
      <c r="Z2008" s="109" t="str">
        <f>IF(编辑!AK2008="","",编辑!AK2008)</f>
        <v/>
      </c>
      <c r="AA2008" s="109" t="str">
        <f>IF(编辑!AM2008="","",编辑!AM2008)</f>
        <v/>
      </c>
      <c r="AB2008" s="109" t="str">
        <f>IF(编辑!AN2008="","",编辑!AN2008)</f>
        <v/>
      </c>
      <c r="AC2008" s="111" t="str">
        <f>IF(编辑!AO2008="","",编辑!AO2008)</f>
        <v/>
      </c>
    </row>
    <row r="2009" spans="1:29">
      <c r="A2009" s="109">
        <f>IF(编辑!A2009="","",编辑!A2009)</f>
        <v>310002</v>
      </c>
      <c r="B2009" s="109" t="str">
        <f>IF(编辑!B2009="","",编辑!B2009)</f>
        <v>采集掉落</v>
      </c>
      <c r="C2009" s="109" t="str">
        <f>IF(编辑!I2009="","",编辑!I2009)</f>
        <v/>
      </c>
      <c r="D2009" s="109">
        <f>IF(编辑!J2009="","",编辑!J2009)</f>
        <v>0</v>
      </c>
      <c r="E2009" s="109" t="str">
        <f>IF(编辑!K2009="","",编辑!K2009)</f>
        <v/>
      </c>
      <c r="F2009" s="109">
        <f>IF(编辑!L2009="","",编辑!L2009)</f>
        <v>3002</v>
      </c>
      <c r="G2009" s="109">
        <f>IF(编辑!N2009="","",编辑!N2009)</f>
        <v>3</v>
      </c>
      <c r="H2009" s="109">
        <f>IF(编辑!O2009="","",编辑!O2009)</f>
        <v>1</v>
      </c>
      <c r="I2009" s="109">
        <f>IF(编辑!P2009="","",编辑!P2009)</f>
        <v>10000</v>
      </c>
      <c r="J2009" s="109">
        <f>IF(编辑!Q2009="","",编辑!Q2009)</f>
        <v>3002</v>
      </c>
      <c r="K2009" s="109">
        <f>IF(编辑!S2009="","",编辑!S2009)</f>
        <v>1</v>
      </c>
      <c r="L2009" s="109">
        <f>IF(编辑!T2009="","",编辑!T2009)</f>
        <v>1</v>
      </c>
      <c r="M2009" s="109">
        <f>IF(编辑!U2009="","",编辑!U2009)</f>
        <v>3000</v>
      </c>
      <c r="N2009" s="109">
        <f>IF(编辑!V2009="","",编辑!V2009)</f>
        <v>3002</v>
      </c>
      <c r="O2009" s="109">
        <f>IF(编辑!X2009="","",编辑!X2009)</f>
        <v>1</v>
      </c>
      <c r="P2009" s="109">
        <f>IF(编辑!Y2009="","",编辑!Y2009)</f>
        <v>1</v>
      </c>
      <c r="Q2009" s="109">
        <f>IF(编辑!Z2009="","",编辑!Z2009)</f>
        <v>1000</v>
      </c>
      <c r="R2009" s="109">
        <f>IF(编辑!AA2009="","",编辑!AA2009)</f>
        <v>5086</v>
      </c>
      <c r="S2009" s="109">
        <f>IF(编辑!AC2009="","",编辑!AC2009)</f>
        <v>1</v>
      </c>
      <c r="T2009" s="109">
        <f>IF(编辑!AD2009="","",编辑!AD2009)</f>
        <v>1</v>
      </c>
      <c r="U2009" s="109">
        <f>IF(编辑!AE2009="","",编辑!AE2009)</f>
        <v>300</v>
      </c>
      <c r="V2009" s="109" t="str">
        <f>IF(编辑!AF2009="","",编辑!AF2009)</f>
        <v/>
      </c>
      <c r="W2009" s="109" t="str">
        <f>IF(编辑!AH2009="","",编辑!AH2009)</f>
        <v/>
      </c>
      <c r="X2009" s="109" t="str">
        <f>IF(编辑!AI2009="","",编辑!AI2009)</f>
        <v/>
      </c>
      <c r="Y2009" s="109" t="str">
        <f>IF(编辑!AJ2009="","",编辑!AJ2009)</f>
        <v/>
      </c>
      <c r="Z2009" s="109" t="str">
        <f>IF(编辑!AK2009="","",编辑!AK2009)</f>
        <v/>
      </c>
      <c r="AA2009" s="109" t="str">
        <f>IF(编辑!AM2009="","",编辑!AM2009)</f>
        <v/>
      </c>
      <c r="AB2009" s="109" t="str">
        <f>IF(编辑!AN2009="","",编辑!AN2009)</f>
        <v/>
      </c>
      <c r="AC2009" s="111" t="str">
        <f>IF(编辑!AO2009="","",编辑!AO2009)</f>
        <v/>
      </c>
    </row>
    <row r="2010" spans="1:29">
      <c r="A2010" s="109">
        <f>IF(编辑!A2010="","",编辑!A2010)</f>
        <v>310003</v>
      </c>
      <c r="B2010" s="109" t="str">
        <f>IF(编辑!B2010="","",编辑!B2010)</f>
        <v>采集掉落</v>
      </c>
      <c r="C2010" s="109" t="str">
        <f>IF(编辑!I2010="","",编辑!I2010)</f>
        <v/>
      </c>
      <c r="D2010" s="109">
        <f>IF(编辑!J2010="","",编辑!J2010)</f>
        <v>0</v>
      </c>
      <c r="E2010" s="109" t="str">
        <f>IF(编辑!K2010="","",编辑!K2010)</f>
        <v/>
      </c>
      <c r="F2010" s="109">
        <f>IF(编辑!L2010="","",编辑!L2010)</f>
        <v>3003</v>
      </c>
      <c r="G2010" s="109">
        <f>IF(编辑!N2010="","",编辑!N2010)</f>
        <v>3</v>
      </c>
      <c r="H2010" s="109">
        <f>IF(编辑!O2010="","",编辑!O2010)</f>
        <v>1</v>
      </c>
      <c r="I2010" s="109">
        <f>IF(编辑!P2010="","",编辑!P2010)</f>
        <v>10000</v>
      </c>
      <c r="J2010" s="109">
        <f>IF(编辑!Q2010="","",编辑!Q2010)</f>
        <v>3003</v>
      </c>
      <c r="K2010" s="109">
        <f>IF(编辑!S2010="","",编辑!S2010)</f>
        <v>1</v>
      </c>
      <c r="L2010" s="109">
        <f>IF(编辑!T2010="","",编辑!T2010)</f>
        <v>1</v>
      </c>
      <c r="M2010" s="109">
        <f>IF(编辑!U2010="","",编辑!U2010)</f>
        <v>3000</v>
      </c>
      <c r="N2010" s="109">
        <f>IF(编辑!V2010="","",编辑!V2010)</f>
        <v>3003</v>
      </c>
      <c r="O2010" s="109">
        <f>IF(编辑!X2010="","",编辑!X2010)</f>
        <v>1</v>
      </c>
      <c r="P2010" s="109">
        <f>IF(编辑!Y2010="","",编辑!Y2010)</f>
        <v>1</v>
      </c>
      <c r="Q2010" s="109">
        <f>IF(编辑!Z2010="","",编辑!Z2010)</f>
        <v>1000</v>
      </c>
      <c r="R2010" s="109">
        <f>IF(编辑!AA2010="","",编辑!AA2010)</f>
        <v>5086</v>
      </c>
      <c r="S2010" s="109">
        <f>IF(编辑!AC2010="","",编辑!AC2010)</f>
        <v>1</v>
      </c>
      <c r="T2010" s="109">
        <f>IF(编辑!AD2010="","",编辑!AD2010)</f>
        <v>1</v>
      </c>
      <c r="U2010" s="109">
        <f>IF(编辑!AE2010="","",编辑!AE2010)</f>
        <v>300</v>
      </c>
      <c r="V2010" s="109" t="str">
        <f>IF(编辑!AF2010="","",编辑!AF2010)</f>
        <v/>
      </c>
      <c r="W2010" s="109" t="str">
        <f>IF(编辑!AH2010="","",编辑!AH2010)</f>
        <v/>
      </c>
      <c r="X2010" s="109" t="str">
        <f>IF(编辑!AI2010="","",编辑!AI2010)</f>
        <v/>
      </c>
      <c r="Y2010" s="109" t="str">
        <f>IF(编辑!AJ2010="","",编辑!AJ2010)</f>
        <v/>
      </c>
      <c r="Z2010" s="109" t="str">
        <f>IF(编辑!AK2010="","",编辑!AK2010)</f>
        <v/>
      </c>
      <c r="AA2010" s="109" t="str">
        <f>IF(编辑!AM2010="","",编辑!AM2010)</f>
        <v/>
      </c>
      <c r="AB2010" s="109" t="str">
        <f>IF(编辑!AN2010="","",编辑!AN2010)</f>
        <v/>
      </c>
      <c r="AC2010" s="111" t="str">
        <f>IF(编辑!AO2010="","",编辑!AO2010)</f>
        <v/>
      </c>
    </row>
    <row r="2011" spans="1:29">
      <c r="A2011" s="109">
        <f>IF(编辑!A2011="","",编辑!A2011)</f>
        <v>310004</v>
      </c>
      <c r="B2011" s="109" t="str">
        <f>IF(编辑!B2011="","",编辑!B2011)</f>
        <v>采集掉落</v>
      </c>
      <c r="C2011" s="109" t="str">
        <f>IF(编辑!I2011="","",编辑!I2011)</f>
        <v/>
      </c>
      <c r="D2011" s="109">
        <f>IF(编辑!J2011="","",编辑!J2011)</f>
        <v>0</v>
      </c>
      <c r="E2011" s="109" t="str">
        <f>IF(编辑!K2011="","",编辑!K2011)</f>
        <v/>
      </c>
      <c r="F2011" s="109">
        <f>IF(编辑!L2011="","",编辑!L2011)</f>
        <v>3004</v>
      </c>
      <c r="G2011" s="109">
        <f>IF(编辑!N2011="","",编辑!N2011)</f>
        <v>3</v>
      </c>
      <c r="H2011" s="109">
        <f>IF(编辑!O2011="","",编辑!O2011)</f>
        <v>1</v>
      </c>
      <c r="I2011" s="109">
        <f>IF(编辑!P2011="","",编辑!P2011)</f>
        <v>10000</v>
      </c>
      <c r="J2011" s="109">
        <f>IF(编辑!Q2011="","",编辑!Q2011)</f>
        <v>3004</v>
      </c>
      <c r="K2011" s="109">
        <f>IF(编辑!S2011="","",编辑!S2011)</f>
        <v>1</v>
      </c>
      <c r="L2011" s="109">
        <f>IF(编辑!T2011="","",编辑!T2011)</f>
        <v>1</v>
      </c>
      <c r="M2011" s="109">
        <f>IF(编辑!U2011="","",编辑!U2011)</f>
        <v>3000</v>
      </c>
      <c r="N2011" s="109">
        <f>IF(编辑!V2011="","",编辑!V2011)</f>
        <v>3004</v>
      </c>
      <c r="O2011" s="109">
        <f>IF(编辑!X2011="","",编辑!X2011)</f>
        <v>1</v>
      </c>
      <c r="P2011" s="109">
        <f>IF(编辑!Y2011="","",编辑!Y2011)</f>
        <v>1</v>
      </c>
      <c r="Q2011" s="109">
        <f>IF(编辑!Z2011="","",编辑!Z2011)</f>
        <v>1000</v>
      </c>
      <c r="R2011" s="109">
        <f>IF(编辑!AA2011="","",编辑!AA2011)</f>
        <v>5086</v>
      </c>
      <c r="S2011" s="109">
        <f>IF(编辑!AC2011="","",编辑!AC2011)</f>
        <v>1</v>
      </c>
      <c r="T2011" s="109">
        <f>IF(编辑!AD2011="","",编辑!AD2011)</f>
        <v>1</v>
      </c>
      <c r="U2011" s="109">
        <f>IF(编辑!AE2011="","",编辑!AE2011)</f>
        <v>400</v>
      </c>
      <c r="V2011" s="109" t="str">
        <f>IF(编辑!AF2011="","",编辑!AF2011)</f>
        <v/>
      </c>
      <c r="W2011" s="109" t="str">
        <f>IF(编辑!AH2011="","",编辑!AH2011)</f>
        <v/>
      </c>
      <c r="X2011" s="109" t="str">
        <f>IF(编辑!AI2011="","",编辑!AI2011)</f>
        <v/>
      </c>
      <c r="Y2011" s="109" t="str">
        <f>IF(编辑!AJ2011="","",编辑!AJ2011)</f>
        <v/>
      </c>
      <c r="Z2011" s="109" t="str">
        <f>IF(编辑!AK2011="","",编辑!AK2011)</f>
        <v/>
      </c>
      <c r="AA2011" s="109" t="str">
        <f>IF(编辑!AM2011="","",编辑!AM2011)</f>
        <v/>
      </c>
      <c r="AB2011" s="109" t="str">
        <f>IF(编辑!AN2011="","",编辑!AN2011)</f>
        <v/>
      </c>
      <c r="AC2011" s="111" t="str">
        <f>IF(编辑!AO2011="","",编辑!AO2011)</f>
        <v/>
      </c>
    </row>
    <row r="2012" spans="1:29">
      <c r="A2012" s="109">
        <f>IF(编辑!A2012="","",编辑!A2012)</f>
        <v>310005</v>
      </c>
      <c r="B2012" s="109" t="str">
        <f>IF(编辑!B2012="","",编辑!B2012)</f>
        <v>采集掉落</v>
      </c>
      <c r="C2012" s="109" t="str">
        <f>IF(编辑!I2012="","",编辑!I2012)</f>
        <v/>
      </c>
      <c r="D2012" s="109">
        <f>IF(编辑!J2012="","",编辑!J2012)</f>
        <v>0</v>
      </c>
      <c r="E2012" s="109" t="str">
        <f>IF(编辑!K2012="","",编辑!K2012)</f>
        <v/>
      </c>
      <c r="F2012" s="109">
        <f>IF(编辑!L2012="","",编辑!L2012)</f>
        <v>3005</v>
      </c>
      <c r="G2012" s="109">
        <f>IF(编辑!N2012="","",编辑!N2012)</f>
        <v>3</v>
      </c>
      <c r="H2012" s="109">
        <f>IF(编辑!O2012="","",编辑!O2012)</f>
        <v>1</v>
      </c>
      <c r="I2012" s="109">
        <f>IF(编辑!P2012="","",编辑!P2012)</f>
        <v>10000</v>
      </c>
      <c r="J2012" s="109">
        <f>IF(编辑!Q2012="","",编辑!Q2012)</f>
        <v>3005</v>
      </c>
      <c r="K2012" s="109">
        <f>IF(编辑!S2012="","",编辑!S2012)</f>
        <v>1</v>
      </c>
      <c r="L2012" s="109">
        <f>IF(编辑!T2012="","",编辑!T2012)</f>
        <v>1</v>
      </c>
      <c r="M2012" s="109">
        <f>IF(编辑!U2012="","",编辑!U2012)</f>
        <v>3000</v>
      </c>
      <c r="N2012" s="109">
        <f>IF(编辑!V2012="","",编辑!V2012)</f>
        <v>3005</v>
      </c>
      <c r="O2012" s="109">
        <f>IF(编辑!X2012="","",编辑!X2012)</f>
        <v>1</v>
      </c>
      <c r="P2012" s="109">
        <f>IF(编辑!Y2012="","",编辑!Y2012)</f>
        <v>1</v>
      </c>
      <c r="Q2012" s="109">
        <f>IF(编辑!Z2012="","",编辑!Z2012)</f>
        <v>1000</v>
      </c>
      <c r="R2012" s="109">
        <f>IF(编辑!AA2012="","",编辑!AA2012)</f>
        <v>5086</v>
      </c>
      <c r="S2012" s="109">
        <f>IF(编辑!AC2012="","",编辑!AC2012)</f>
        <v>1</v>
      </c>
      <c r="T2012" s="109">
        <f>IF(编辑!AD2012="","",编辑!AD2012)</f>
        <v>1</v>
      </c>
      <c r="U2012" s="109">
        <f>IF(编辑!AE2012="","",编辑!AE2012)</f>
        <v>400</v>
      </c>
      <c r="V2012" s="109" t="str">
        <f>IF(编辑!AF2012="","",编辑!AF2012)</f>
        <v/>
      </c>
      <c r="W2012" s="109" t="str">
        <f>IF(编辑!AH2012="","",编辑!AH2012)</f>
        <v/>
      </c>
      <c r="X2012" s="109" t="str">
        <f>IF(编辑!AI2012="","",编辑!AI2012)</f>
        <v/>
      </c>
      <c r="Y2012" s="109" t="str">
        <f>IF(编辑!AJ2012="","",编辑!AJ2012)</f>
        <v/>
      </c>
      <c r="Z2012" s="109" t="str">
        <f>IF(编辑!AK2012="","",编辑!AK2012)</f>
        <v/>
      </c>
      <c r="AA2012" s="109" t="str">
        <f>IF(编辑!AM2012="","",编辑!AM2012)</f>
        <v/>
      </c>
      <c r="AB2012" s="109" t="str">
        <f>IF(编辑!AN2012="","",编辑!AN2012)</f>
        <v/>
      </c>
      <c r="AC2012" s="111" t="str">
        <f>IF(编辑!AO2012="","",编辑!AO2012)</f>
        <v/>
      </c>
    </row>
    <row r="2013" spans="1:29">
      <c r="A2013" s="109">
        <f>IF(编辑!A2013="","",编辑!A2013)</f>
        <v>310006</v>
      </c>
      <c r="B2013" s="109" t="str">
        <f>IF(编辑!B2013="","",编辑!B2013)</f>
        <v>采集掉落</v>
      </c>
      <c r="C2013" s="109" t="str">
        <f>IF(编辑!I2013="","",编辑!I2013)</f>
        <v/>
      </c>
      <c r="D2013" s="109">
        <f>IF(编辑!J2013="","",编辑!J2013)</f>
        <v>0</v>
      </c>
      <c r="E2013" s="109" t="str">
        <f>IF(编辑!K2013="","",编辑!K2013)</f>
        <v/>
      </c>
      <c r="F2013" s="109">
        <f>IF(编辑!L2013="","",编辑!L2013)</f>
        <v>3006</v>
      </c>
      <c r="G2013" s="109">
        <f>IF(编辑!N2013="","",编辑!N2013)</f>
        <v>3</v>
      </c>
      <c r="H2013" s="109">
        <f>IF(编辑!O2013="","",编辑!O2013)</f>
        <v>1</v>
      </c>
      <c r="I2013" s="109">
        <f>IF(编辑!P2013="","",编辑!P2013)</f>
        <v>10000</v>
      </c>
      <c r="J2013" s="109">
        <f>IF(编辑!Q2013="","",编辑!Q2013)</f>
        <v>3006</v>
      </c>
      <c r="K2013" s="109">
        <f>IF(编辑!S2013="","",编辑!S2013)</f>
        <v>1</v>
      </c>
      <c r="L2013" s="109">
        <f>IF(编辑!T2013="","",编辑!T2013)</f>
        <v>1</v>
      </c>
      <c r="M2013" s="109">
        <f>IF(编辑!U2013="","",编辑!U2013)</f>
        <v>3000</v>
      </c>
      <c r="N2013" s="109">
        <f>IF(编辑!V2013="","",编辑!V2013)</f>
        <v>3006</v>
      </c>
      <c r="O2013" s="109">
        <f>IF(编辑!X2013="","",编辑!X2013)</f>
        <v>1</v>
      </c>
      <c r="P2013" s="109">
        <f>IF(编辑!Y2013="","",编辑!Y2013)</f>
        <v>1</v>
      </c>
      <c r="Q2013" s="109">
        <f>IF(编辑!Z2013="","",编辑!Z2013)</f>
        <v>1000</v>
      </c>
      <c r="R2013" s="109">
        <f>IF(编辑!AA2013="","",编辑!AA2013)</f>
        <v>5086</v>
      </c>
      <c r="S2013" s="109">
        <f>IF(编辑!AC2013="","",编辑!AC2013)</f>
        <v>1</v>
      </c>
      <c r="T2013" s="109">
        <f>IF(编辑!AD2013="","",编辑!AD2013)</f>
        <v>1</v>
      </c>
      <c r="U2013" s="109">
        <f>IF(编辑!AE2013="","",编辑!AE2013)</f>
        <v>500</v>
      </c>
      <c r="V2013" s="109" t="str">
        <f>IF(编辑!AF2013="","",编辑!AF2013)</f>
        <v/>
      </c>
      <c r="W2013" s="109" t="str">
        <f>IF(编辑!AH2013="","",编辑!AH2013)</f>
        <v/>
      </c>
      <c r="X2013" s="109" t="str">
        <f>IF(编辑!AI2013="","",编辑!AI2013)</f>
        <v/>
      </c>
      <c r="Y2013" s="109" t="str">
        <f>IF(编辑!AJ2013="","",编辑!AJ2013)</f>
        <v/>
      </c>
      <c r="Z2013" s="109" t="str">
        <f>IF(编辑!AK2013="","",编辑!AK2013)</f>
        <v/>
      </c>
      <c r="AA2013" s="109" t="str">
        <f>IF(编辑!AM2013="","",编辑!AM2013)</f>
        <v/>
      </c>
      <c r="AB2013" s="109" t="str">
        <f>IF(编辑!AN2013="","",编辑!AN2013)</f>
        <v/>
      </c>
      <c r="AC2013" s="111" t="str">
        <f>IF(编辑!AO2013="","",编辑!AO2013)</f>
        <v/>
      </c>
    </row>
    <row r="2014" spans="1:29">
      <c r="A2014" s="109">
        <f>IF(编辑!A2014="","",编辑!A2014)</f>
        <v>310007</v>
      </c>
      <c r="B2014" s="109" t="str">
        <f>IF(编辑!B2014="","",编辑!B2014)</f>
        <v>采集掉落</v>
      </c>
      <c r="C2014" s="109" t="str">
        <f>IF(编辑!I2014="","",编辑!I2014)</f>
        <v/>
      </c>
      <c r="D2014" s="109">
        <f>IF(编辑!J2014="","",编辑!J2014)</f>
        <v>0</v>
      </c>
      <c r="E2014" s="109" t="str">
        <f>IF(编辑!K2014="","",编辑!K2014)</f>
        <v/>
      </c>
      <c r="F2014" s="109">
        <f>IF(编辑!L2014="","",编辑!L2014)</f>
        <v>3101</v>
      </c>
      <c r="G2014" s="109">
        <f>IF(编辑!N2014="","",编辑!N2014)</f>
        <v>3</v>
      </c>
      <c r="H2014" s="109">
        <f>IF(编辑!O2014="","",编辑!O2014)</f>
        <v>1</v>
      </c>
      <c r="I2014" s="109">
        <f>IF(编辑!P2014="","",编辑!P2014)</f>
        <v>10000</v>
      </c>
      <c r="J2014" s="109">
        <f>IF(编辑!Q2014="","",编辑!Q2014)</f>
        <v>3101</v>
      </c>
      <c r="K2014" s="109">
        <f>IF(编辑!S2014="","",编辑!S2014)</f>
        <v>1</v>
      </c>
      <c r="L2014" s="109">
        <f>IF(编辑!T2014="","",编辑!T2014)</f>
        <v>1</v>
      </c>
      <c r="M2014" s="109">
        <f>IF(编辑!U2014="","",编辑!U2014)</f>
        <v>3000</v>
      </c>
      <c r="N2014" s="109">
        <f>IF(编辑!V2014="","",编辑!V2014)</f>
        <v>3101</v>
      </c>
      <c r="O2014" s="109">
        <f>IF(编辑!X2014="","",编辑!X2014)</f>
        <v>1</v>
      </c>
      <c r="P2014" s="109">
        <f>IF(编辑!Y2014="","",编辑!Y2014)</f>
        <v>1</v>
      </c>
      <c r="Q2014" s="109">
        <f>IF(编辑!Z2014="","",编辑!Z2014)</f>
        <v>1000</v>
      </c>
      <c r="R2014" s="109">
        <f>IF(编辑!AA2014="","",编辑!AA2014)</f>
        <v>5086</v>
      </c>
      <c r="S2014" s="109">
        <f>IF(编辑!AC2014="","",编辑!AC2014)</f>
        <v>1</v>
      </c>
      <c r="T2014" s="109">
        <f>IF(编辑!AD2014="","",编辑!AD2014)</f>
        <v>1</v>
      </c>
      <c r="U2014" s="109">
        <f>IF(编辑!AE2014="","",编辑!AE2014)</f>
        <v>300</v>
      </c>
      <c r="V2014" s="109" t="str">
        <f>IF(编辑!AF2014="","",编辑!AF2014)</f>
        <v/>
      </c>
      <c r="W2014" s="109" t="str">
        <f>IF(编辑!AH2014="","",编辑!AH2014)</f>
        <v/>
      </c>
      <c r="X2014" s="109" t="str">
        <f>IF(编辑!AI2014="","",编辑!AI2014)</f>
        <v/>
      </c>
      <c r="Y2014" s="109" t="str">
        <f>IF(编辑!AJ2014="","",编辑!AJ2014)</f>
        <v/>
      </c>
      <c r="Z2014" s="109" t="str">
        <f>IF(编辑!AK2014="","",编辑!AK2014)</f>
        <v/>
      </c>
      <c r="AA2014" s="109" t="str">
        <f>IF(编辑!AM2014="","",编辑!AM2014)</f>
        <v/>
      </c>
      <c r="AB2014" s="109" t="str">
        <f>IF(编辑!AN2014="","",编辑!AN2014)</f>
        <v/>
      </c>
      <c r="AC2014" s="111" t="str">
        <f>IF(编辑!AO2014="","",编辑!AO2014)</f>
        <v/>
      </c>
    </row>
    <row r="2015" spans="1:29">
      <c r="A2015" s="109">
        <f>IF(编辑!A2015="","",编辑!A2015)</f>
        <v>310008</v>
      </c>
      <c r="B2015" s="109" t="str">
        <f>IF(编辑!B2015="","",编辑!B2015)</f>
        <v>采集掉落</v>
      </c>
      <c r="C2015" s="109" t="str">
        <f>IF(编辑!I2015="","",编辑!I2015)</f>
        <v/>
      </c>
      <c r="D2015" s="109">
        <f>IF(编辑!J2015="","",编辑!J2015)</f>
        <v>0</v>
      </c>
      <c r="E2015" s="109" t="str">
        <f>IF(编辑!K2015="","",编辑!K2015)</f>
        <v/>
      </c>
      <c r="F2015" s="109">
        <f>IF(编辑!L2015="","",编辑!L2015)</f>
        <v>3102</v>
      </c>
      <c r="G2015" s="109">
        <f>IF(编辑!N2015="","",编辑!N2015)</f>
        <v>3</v>
      </c>
      <c r="H2015" s="109">
        <f>IF(编辑!O2015="","",编辑!O2015)</f>
        <v>1</v>
      </c>
      <c r="I2015" s="109">
        <f>IF(编辑!P2015="","",编辑!P2015)</f>
        <v>10000</v>
      </c>
      <c r="J2015" s="109">
        <f>IF(编辑!Q2015="","",编辑!Q2015)</f>
        <v>3102</v>
      </c>
      <c r="K2015" s="109">
        <f>IF(编辑!S2015="","",编辑!S2015)</f>
        <v>1</v>
      </c>
      <c r="L2015" s="109">
        <f>IF(编辑!T2015="","",编辑!T2015)</f>
        <v>1</v>
      </c>
      <c r="M2015" s="109">
        <f>IF(编辑!U2015="","",编辑!U2015)</f>
        <v>3000</v>
      </c>
      <c r="N2015" s="109">
        <f>IF(编辑!V2015="","",编辑!V2015)</f>
        <v>3102</v>
      </c>
      <c r="O2015" s="109">
        <f>IF(编辑!X2015="","",编辑!X2015)</f>
        <v>1</v>
      </c>
      <c r="P2015" s="109">
        <f>IF(编辑!Y2015="","",编辑!Y2015)</f>
        <v>1</v>
      </c>
      <c r="Q2015" s="109">
        <f>IF(编辑!Z2015="","",编辑!Z2015)</f>
        <v>1000</v>
      </c>
      <c r="R2015" s="109">
        <f>IF(编辑!AA2015="","",编辑!AA2015)</f>
        <v>5086</v>
      </c>
      <c r="S2015" s="109">
        <f>IF(编辑!AC2015="","",编辑!AC2015)</f>
        <v>1</v>
      </c>
      <c r="T2015" s="109">
        <f>IF(编辑!AD2015="","",编辑!AD2015)</f>
        <v>1</v>
      </c>
      <c r="U2015" s="109">
        <f>IF(编辑!AE2015="","",编辑!AE2015)</f>
        <v>300</v>
      </c>
      <c r="V2015" s="109" t="str">
        <f>IF(编辑!AF2015="","",编辑!AF2015)</f>
        <v/>
      </c>
      <c r="W2015" s="109" t="str">
        <f>IF(编辑!AH2015="","",编辑!AH2015)</f>
        <v/>
      </c>
      <c r="X2015" s="109" t="str">
        <f>IF(编辑!AI2015="","",编辑!AI2015)</f>
        <v/>
      </c>
      <c r="Y2015" s="109" t="str">
        <f>IF(编辑!AJ2015="","",编辑!AJ2015)</f>
        <v/>
      </c>
      <c r="Z2015" s="109" t="str">
        <f>IF(编辑!AK2015="","",编辑!AK2015)</f>
        <v/>
      </c>
      <c r="AA2015" s="109" t="str">
        <f>IF(编辑!AM2015="","",编辑!AM2015)</f>
        <v/>
      </c>
      <c r="AB2015" s="109" t="str">
        <f>IF(编辑!AN2015="","",编辑!AN2015)</f>
        <v/>
      </c>
      <c r="AC2015" s="111" t="str">
        <f>IF(编辑!AO2015="","",编辑!AO2015)</f>
        <v/>
      </c>
    </row>
    <row r="2016" spans="1:29">
      <c r="A2016" s="109">
        <f>IF(编辑!A2016="","",编辑!A2016)</f>
        <v>310009</v>
      </c>
      <c r="B2016" s="109" t="str">
        <f>IF(编辑!B2016="","",编辑!B2016)</f>
        <v>采集掉落</v>
      </c>
      <c r="C2016" s="109" t="str">
        <f>IF(编辑!I2016="","",编辑!I2016)</f>
        <v/>
      </c>
      <c r="D2016" s="109">
        <f>IF(编辑!J2016="","",编辑!J2016)</f>
        <v>0</v>
      </c>
      <c r="E2016" s="109" t="str">
        <f>IF(编辑!K2016="","",编辑!K2016)</f>
        <v/>
      </c>
      <c r="F2016" s="109">
        <f>IF(编辑!L2016="","",编辑!L2016)</f>
        <v>3103</v>
      </c>
      <c r="G2016" s="109">
        <f>IF(编辑!N2016="","",编辑!N2016)</f>
        <v>3</v>
      </c>
      <c r="H2016" s="109">
        <f>IF(编辑!O2016="","",编辑!O2016)</f>
        <v>1</v>
      </c>
      <c r="I2016" s="109">
        <f>IF(编辑!P2016="","",编辑!P2016)</f>
        <v>10000</v>
      </c>
      <c r="J2016" s="109">
        <f>IF(编辑!Q2016="","",编辑!Q2016)</f>
        <v>3103</v>
      </c>
      <c r="K2016" s="109">
        <f>IF(编辑!S2016="","",编辑!S2016)</f>
        <v>1</v>
      </c>
      <c r="L2016" s="109">
        <f>IF(编辑!T2016="","",编辑!T2016)</f>
        <v>1</v>
      </c>
      <c r="M2016" s="109">
        <f>IF(编辑!U2016="","",编辑!U2016)</f>
        <v>3000</v>
      </c>
      <c r="N2016" s="109">
        <f>IF(编辑!V2016="","",编辑!V2016)</f>
        <v>3103</v>
      </c>
      <c r="O2016" s="109">
        <f>IF(编辑!X2016="","",编辑!X2016)</f>
        <v>1</v>
      </c>
      <c r="P2016" s="109">
        <f>IF(编辑!Y2016="","",编辑!Y2016)</f>
        <v>1</v>
      </c>
      <c r="Q2016" s="109">
        <f>IF(编辑!Z2016="","",编辑!Z2016)</f>
        <v>1000</v>
      </c>
      <c r="R2016" s="109">
        <f>IF(编辑!AA2016="","",编辑!AA2016)</f>
        <v>5086</v>
      </c>
      <c r="S2016" s="109">
        <f>IF(编辑!AC2016="","",编辑!AC2016)</f>
        <v>1</v>
      </c>
      <c r="T2016" s="109">
        <f>IF(编辑!AD2016="","",编辑!AD2016)</f>
        <v>1</v>
      </c>
      <c r="U2016" s="109">
        <f>IF(编辑!AE2016="","",编辑!AE2016)</f>
        <v>300</v>
      </c>
      <c r="V2016" s="109" t="str">
        <f>IF(编辑!AF2016="","",编辑!AF2016)</f>
        <v/>
      </c>
      <c r="W2016" s="109" t="str">
        <f>IF(编辑!AH2016="","",编辑!AH2016)</f>
        <v/>
      </c>
      <c r="X2016" s="109" t="str">
        <f>IF(编辑!AI2016="","",编辑!AI2016)</f>
        <v/>
      </c>
      <c r="Y2016" s="109" t="str">
        <f>IF(编辑!AJ2016="","",编辑!AJ2016)</f>
        <v/>
      </c>
      <c r="Z2016" s="109" t="str">
        <f>IF(编辑!AK2016="","",编辑!AK2016)</f>
        <v/>
      </c>
      <c r="AA2016" s="109" t="str">
        <f>IF(编辑!AM2016="","",编辑!AM2016)</f>
        <v/>
      </c>
      <c r="AB2016" s="109" t="str">
        <f>IF(编辑!AN2016="","",编辑!AN2016)</f>
        <v/>
      </c>
      <c r="AC2016" s="111" t="str">
        <f>IF(编辑!AO2016="","",编辑!AO2016)</f>
        <v/>
      </c>
    </row>
    <row r="2017" spans="1:29">
      <c r="A2017" s="109">
        <f>IF(编辑!A2017="","",编辑!A2017)</f>
        <v>310010</v>
      </c>
      <c r="B2017" s="109" t="str">
        <f>IF(编辑!B2017="","",编辑!B2017)</f>
        <v>采集掉落</v>
      </c>
      <c r="C2017" s="109" t="str">
        <f>IF(编辑!I2017="","",编辑!I2017)</f>
        <v/>
      </c>
      <c r="D2017" s="109">
        <f>IF(编辑!J2017="","",编辑!J2017)</f>
        <v>0</v>
      </c>
      <c r="E2017" s="109" t="str">
        <f>IF(编辑!K2017="","",编辑!K2017)</f>
        <v/>
      </c>
      <c r="F2017" s="109">
        <f>IF(编辑!L2017="","",编辑!L2017)</f>
        <v>3104</v>
      </c>
      <c r="G2017" s="109">
        <f>IF(编辑!N2017="","",编辑!N2017)</f>
        <v>3</v>
      </c>
      <c r="H2017" s="109">
        <f>IF(编辑!O2017="","",编辑!O2017)</f>
        <v>1</v>
      </c>
      <c r="I2017" s="109">
        <f>IF(编辑!P2017="","",编辑!P2017)</f>
        <v>10000</v>
      </c>
      <c r="J2017" s="109">
        <f>IF(编辑!Q2017="","",编辑!Q2017)</f>
        <v>3104</v>
      </c>
      <c r="K2017" s="109">
        <f>IF(编辑!S2017="","",编辑!S2017)</f>
        <v>1</v>
      </c>
      <c r="L2017" s="109">
        <f>IF(编辑!T2017="","",编辑!T2017)</f>
        <v>1</v>
      </c>
      <c r="M2017" s="109">
        <f>IF(编辑!U2017="","",编辑!U2017)</f>
        <v>3000</v>
      </c>
      <c r="N2017" s="109">
        <f>IF(编辑!V2017="","",编辑!V2017)</f>
        <v>3104</v>
      </c>
      <c r="O2017" s="109">
        <f>IF(编辑!X2017="","",编辑!X2017)</f>
        <v>1</v>
      </c>
      <c r="P2017" s="109">
        <f>IF(编辑!Y2017="","",编辑!Y2017)</f>
        <v>1</v>
      </c>
      <c r="Q2017" s="109">
        <f>IF(编辑!Z2017="","",编辑!Z2017)</f>
        <v>1000</v>
      </c>
      <c r="R2017" s="109">
        <f>IF(编辑!AA2017="","",编辑!AA2017)</f>
        <v>5086</v>
      </c>
      <c r="S2017" s="109">
        <f>IF(编辑!AC2017="","",编辑!AC2017)</f>
        <v>1</v>
      </c>
      <c r="T2017" s="109">
        <f>IF(编辑!AD2017="","",编辑!AD2017)</f>
        <v>1</v>
      </c>
      <c r="U2017" s="109">
        <f>IF(编辑!AE2017="","",编辑!AE2017)</f>
        <v>400</v>
      </c>
      <c r="V2017" s="109" t="str">
        <f>IF(编辑!AF2017="","",编辑!AF2017)</f>
        <v/>
      </c>
      <c r="W2017" s="109" t="str">
        <f>IF(编辑!AH2017="","",编辑!AH2017)</f>
        <v/>
      </c>
      <c r="X2017" s="109" t="str">
        <f>IF(编辑!AI2017="","",编辑!AI2017)</f>
        <v/>
      </c>
      <c r="Y2017" s="109" t="str">
        <f>IF(编辑!AJ2017="","",编辑!AJ2017)</f>
        <v/>
      </c>
      <c r="Z2017" s="109" t="str">
        <f>IF(编辑!AK2017="","",编辑!AK2017)</f>
        <v/>
      </c>
      <c r="AA2017" s="109" t="str">
        <f>IF(编辑!AM2017="","",编辑!AM2017)</f>
        <v/>
      </c>
      <c r="AB2017" s="109" t="str">
        <f>IF(编辑!AN2017="","",编辑!AN2017)</f>
        <v/>
      </c>
      <c r="AC2017" s="111" t="str">
        <f>IF(编辑!AO2017="","",编辑!AO2017)</f>
        <v/>
      </c>
    </row>
    <row r="2018" spans="1:29">
      <c r="A2018" s="109">
        <f>IF(编辑!A2018="","",编辑!A2018)</f>
        <v>310011</v>
      </c>
      <c r="B2018" s="109" t="str">
        <f>IF(编辑!B2018="","",编辑!B2018)</f>
        <v>采集掉落</v>
      </c>
      <c r="C2018" s="109" t="str">
        <f>IF(编辑!I2018="","",编辑!I2018)</f>
        <v/>
      </c>
      <c r="D2018" s="109">
        <f>IF(编辑!J2018="","",编辑!J2018)</f>
        <v>0</v>
      </c>
      <c r="E2018" s="109" t="str">
        <f>IF(编辑!K2018="","",编辑!K2018)</f>
        <v/>
      </c>
      <c r="F2018" s="109">
        <f>IF(编辑!L2018="","",编辑!L2018)</f>
        <v>3105</v>
      </c>
      <c r="G2018" s="109">
        <f>IF(编辑!N2018="","",编辑!N2018)</f>
        <v>3</v>
      </c>
      <c r="H2018" s="109">
        <f>IF(编辑!O2018="","",编辑!O2018)</f>
        <v>1</v>
      </c>
      <c r="I2018" s="109">
        <f>IF(编辑!P2018="","",编辑!P2018)</f>
        <v>10000</v>
      </c>
      <c r="J2018" s="109">
        <f>IF(编辑!Q2018="","",编辑!Q2018)</f>
        <v>3105</v>
      </c>
      <c r="K2018" s="109">
        <f>IF(编辑!S2018="","",编辑!S2018)</f>
        <v>1</v>
      </c>
      <c r="L2018" s="109">
        <f>IF(编辑!T2018="","",编辑!T2018)</f>
        <v>1</v>
      </c>
      <c r="M2018" s="109">
        <f>IF(编辑!U2018="","",编辑!U2018)</f>
        <v>3000</v>
      </c>
      <c r="N2018" s="109">
        <f>IF(编辑!V2018="","",编辑!V2018)</f>
        <v>3105</v>
      </c>
      <c r="O2018" s="109">
        <f>IF(编辑!X2018="","",编辑!X2018)</f>
        <v>1</v>
      </c>
      <c r="P2018" s="109">
        <f>IF(编辑!Y2018="","",编辑!Y2018)</f>
        <v>1</v>
      </c>
      <c r="Q2018" s="109">
        <f>IF(编辑!Z2018="","",编辑!Z2018)</f>
        <v>1000</v>
      </c>
      <c r="R2018" s="109">
        <f>IF(编辑!AA2018="","",编辑!AA2018)</f>
        <v>5086</v>
      </c>
      <c r="S2018" s="109">
        <f>IF(编辑!AC2018="","",编辑!AC2018)</f>
        <v>1</v>
      </c>
      <c r="T2018" s="109">
        <f>IF(编辑!AD2018="","",编辑!AD2018)</f>
        <v>1</v>
      </c>
      <c r="U2018" s="109">
        <f>IF(编辑!AE2018="","",编辑!AE2018)</f>
        <v>400</v>
      </c>
      <c r="V2018" s="109" t="str">
        <f>IF(编辑!AF2018="","",编辑!AF2018)</f>
        <v/>
      </c>
      <c r="W2018" s="109" t="str">
        <f>IF(编辑!AH2018="","",编辑!AH2018)</f>
        <v/>
      </c>
      <c r="X2018" s="109" t="str">
        <f>IF(编辑!AI2018="","",编辑!AI2018)</f>
        <v/>
      </c>
      <c r="Y2018" s="109" t="str">
        <f>IF(编辑!AJ2018="","",编辑!AJ2018)</f>
        <v/>
      </c>
      <c r="Z2018" s="109" t="str">
        <f>IF(编辑!AK2018="","",编辑!AK2018)</f>
        <v/>
      </c>
      <c r="AA2018" s="109" t="str">
        <f>IF(编辑!AM2018="","",编辑!AM2018)</f>
        <v/>
      </c>
      <c r="AB2018" s="109" t="str">
        <f>IF(编辑!AN2018="","",编辑!AN2018)</f>
        <v/>
      </c>
      <c r="AC2018" s="111" t="str">
        <f>IF(编辑!AO2018="","",编辑!AO2018)</f>
        <v/>
      </c>
    </row>
    <row r="2019" spans="1:29">
      <c r="A2019" s="109">
        <f>IF(编辑!A2019="","",编辑!A2019)</f>
        <v>310012</v>
      </c>
      <c r="B2019" s="109" t="str">
        <f>IF(编辑!B2019="","",编辑!B2019)</f>
        <v>采集掉落</v>
      </c>
      <c r="C2019" s="109" t="str">
        <f>IF(编辑!I2019="","",编辑!I2019)</f>
        <v/>
      </c>
      <c r="D2019" s="109">
        <f>IF(编辑!J2019="","",编辑!J2019)</f>
        <v>0</v>
      </c>
      <c r="E2019" s="109" t="str">
        <f>IF(编辑!K2019="","",编辑!K2019)</f>
        <v/>
      </c>
      <c r="F2019" s="109">
        <f>IF(编辑!L2019="","",编辑!L2019)</f>
        <v>3106</v>
      </c>
      <c r="G2019" s="109">
        <f>IF(编辑!N2019="","",编辑!N2019)</f>
        <v>3</v>
      </c>
      <c r="H2019" s="109">
        <f>IF(编辑!O2019="","",编辑!O2019)</f>
        <v>1</v>
      </c>
      <c r="I2019" s="109">
        <f>IF(编辑!P2019="","",编辑!P2019)</f>
        <v>10000</v>
      </c>
      <c r="J2019" s="109">
        <f>IF(编辑!Q2019="","",编辑!Q2019)</f>
        <v>3106</v>
      </c>
      <c r="K2019" s="109">
        <f>IF(编辑!S2019="","",编辑!S2019)</f>
        <v>1</v>
      </c>
      <c r="L2019" s="109">
        <f>IF(编辑!T2019="","",编辑!T2019)</f>
        <v>1</v>
      </c>
      <c r="M2019" s="109">
        <f>IF(编辑!U2019="","",编辑!U2019)</f>
        <v>3000</v>
      </c>
      <c r="N2019" s="109">
        <f>IF(编辑!V2019="","",编辑!V2019)</f>
        <v>3106</v>
      </c>
      <c r="O2019" s="109">
        <f>IF(编辑!X2019="","",编辑!X2019)</f>
        <v>1</v>
      </c>
      <c r="P2019" s="109">
        <f>IF(编辑!Y2019="","",编辑!Y2019)</f>
        <v>1</v>
      </c>
      <c r="Q2019" s="109">
        <f>IF(编辑!Z2019="","",编辑!Z2019)</f>
        <v>1000</v>
      </c>
      <c r="R2019" s="109">
        <f>IF(编辑!AA2019="","",编辑!AA2019)</f>
        <v>5086</v>
      </c>
      <c r="S2019" s="109">
        <f>IF(编辑!AC2019="","",编辑!AC2019)</f>
        <v>1</v>
      </c>
      <c r="T2019" s="109">
        <f>IF(编辑!AD2019="","",编辑!AD2019)</f>
        <v>1</v>
      </c>
      <c r="U2019" s="109">
        <f>IF(编辑!AE2019="","",编辑!AE2019)</f>
        <v>500</v>
      </c>
      <c r="V2019" s="109" t="str">
        <f>IF(编辑!AF2019="","",编辑!AF2019)</f>
        <v/>
      </c>
      <c r="W2019" s="109" t="str">
        <f>IF(编辑!AH2019="","",编辑!AH2019)</f>
        <v/>
      </c>
      <c r="X2019" s="109" t="str">
        <f>IF(编辑!AI2019="","",编辑!AI2019)</f>
        <v/>
      </c>
      <c r="Y2019" s="109" t="str">
        <f>IF(编辑!AJ2019="","",编辑!AJ2019)</f>
        <v/>
      </c>
      <c r="Z2019" s="109" t="str">
        <f>IF(编辑!AK2019="","",编辑!AK2019)</f>
        <v/>
      </c>
      <c r="AA2019" s="109" t="str">
        <f>IF(编辑!AM2019="","",编辑!AM2019)</f>
        <v/>
      </c>
      <c r="AB2019" s="109" t="str">
        <f>IF(编辑!AN2019="","",编辑!AN2019)</f>
        <v/>
      </c>
      <c r="AC2019" s="111" t="str">
        <f>IF(编辑!AO2019="","",编辑!AO2019)</f>
        <v/>
      </c>
    </row>
    <row r="2020" spans="1:29">
      <c r="A2020" s="109">
        <f>IF(编辑!A2020="","",编辑!A2020)</f>
        <v>310013</v>
      </c>
      <c r="B2020" s="109" t="str">
        <f>IF(编辑!B2020="","",编辑!B2020)</f>
        <v>采集掉落</v>
      </c>
      <c r="C2020" s="109" t="str">
        <f>IF(编辑!I2020="","",编辑!I2020)</f>
        <v/>
      </c>
      <c r="D2020" s="109">
        <f>IF(编辑!J2020="","",编辑!J2020)</f>
        <v>0</v>
      </c>
      <c r="E2020" s="109" t="str">
        <f>IF(编辑!K2020="","",编辑!K2020)</f>
        <v/>
      </c>
      <c r="F2020" s="109">
        <f>IF(编辑!L2020="","",编辑!L2020)</f>
        <v>3401</v>
      </c>
      <c r="G2020" s="109">
        <f>IF(编辑!N2020="","",编辑!N2020)</f>
        <v>3</v>
      </c>
      <c r="H2020" s="109">
        <f>IF(编辑!O2020="","",编辑!O2020)</f>
        <v>1</v>
      </c>
      <c r="I2020" s="109">
        <f>IF(编辑!P2020="","",编辑!P2020)</f>
        <v>10000</v>
      </c>
      <c r="J2020" s="109">
        <f>IF(编辑!Q2020="","",编辑!Q2020)</f>
        <v>3401</v>
      </c>
      <c r="K2020" s="109">
        <f>IF(编辑!S2020="","",编辑!S2020)</f>
        <v>1</v>
      </c>
      <c r="L2020" s="109">
        <f>IF(编辑!T2020="","",编辑!T2020)</f>
        <v>1</v>
      </c>
      <c r="M2020" s="109">
        <f>IF(编辑!U2020="","",编辑!U2020)</f>
        <v>3000</v>
      </c>
      <c r="N2020" s="109">
        <f>IF(编辑!V2020="","",编辑!V2020)</f>
        <v>3401</v>
      </c>
      <c r="O2020" s="109">
        <f>IF(编辑!X2020="","",编辑!X2020)</f>
        <v>1</v>
      </c>
      <c r="P2020" s="109">
        <f>IF(编辑!Y2020="","",编辑!Y2020)</f>
        <v>1</v>
      </c>
      <c r="Q2020" s="109">
        <f>IF(编辑!Z2020="","",编辑!Z2020)</f>
        <v>1000</v>
      </c>
      <c r="R2020" s="109">
        <f>IF(编辑!AA2020="","",编辑!AA2020)</f>
        <v>5086</v>
      </c>
      <c r="S2020" s="109">
        <f>IF(编辑!AC2020="","",编辑!AC2020)</f>
        <v>1</v>
      </c>
      <c r="T2020" s="109">
        <f>IF(编辑!AD2020="","",编辑!AD2020)</f>
        <v>1</v>
      </c>
      <c r="U2020" s="109">
        <f>IF(编辑!AE2020="","",编辑!AE2020)</f>
        <v>300</v>
      </c>
      <c r="V2020" s="109" t="str">
        <f>IF(编辑!AF2020="","",编辑!AF2020)</f>
        <v/>
      </c>
      <c r="W2020" s="109" t="str">
        <f>IF(编辑!AH2020="","",编辑!AH2020)</f>
        <v/>
      </c>
      <c r="X2020" s="109" t="str">
        <f>IF(编辑!AI2020="","",编辑!AI2020)</f>
        <v/>
      </c>
      <c r="Y2020" s="109" t="str">
        <f>IF(编辑!AJ2020="","",编辑!AJ2020)</f>
        <v/>
      </c>
      <c r="Z2020" s="109" t="str">
        <f>IF(编辑!AK2020="","",编辑!AK2020)</f>
        <v/>
      </c>
      <c r="AA2020" s="109" t="str">
        <f>IF(编辑!AM2020="","",编辑!AM2020)</f>
        <v/>
      </c>
      <c r="AB2020" s="109" t="str">
        <f>IF(编辑!AN2020="","",编辑!AN2020)</f>
        <v/>
      </c>
      <c r="AC2020" s="111" t="str">
        <f>IF(编辑!AO2020="","",编辑!AO2020)</f>
        <v/>
      </c>
    </row>
    <row r="2021" spans="1:29">
      <c r="A2021" s="109">
        <f>IF(编辑!A2021="","",编辑!A2021)</f>
        <v>310014</v>
      </c>
      <c r="B2021" s="109" t="str">
        <f>IF(编辑!B2021="","",编辑!B2021)</f>
        <v>采集掉落</v>
      </c>
      <c r="C2021" s="109" t="str">
        <f>IF(编辑!I2021="","",编辑!I2021)</f>
        <v/>
      </c>
      <c r="D2021" s="109">
        <f>IF(编辑!J2021="","",编辑!J2021)</f>
        <v>0</v>
      </c>
      <c r="E2021" s="109" t="str">
        <f>IF(编辑!K2021="","",编辑!K2021)</f>
        <v/>
      </c>
      <c r="F2021" s="109">
        <f>IF(编辑!L2021="","",编辑!L2021)</f>
        <v>3402</v>
      </c>
      <c r="G2021" s="109">
        <f>IF(编辑!N2021="","",编辑!N2021)</f>
        <v>3</v>
      </c>
      <c r="H2021" s="109">
        <f>IF(编辑!O2021="","",编辑!O2021)</f>
        <v>1</v>
      </c>
      <c r="I2021" s="109">
        <f>IF(编辑!P2021="","",编辑!P2021)</f>
        <v>10000</v>
      </c>
      <c r="J2021" s="109">
        <f>IF(编辑!Q2021="","",编辑!Q2021)</f>
        <v>3402</v>
      </c>
      <c r="K2021" s="109">
        <f>IF(编辑!S2021="","",编辑!S2021)</f>
        <v>1</v>
      </c>
      <c r="L2021" s="109">
        <f>IF(编辑!T2021="","",编辑!T2021)</f>
        <v>1</v>
      </c>
      <c r="M2021" s="109">
        <f>IF(编辑!U2021="","",编辑!U2021)</f>
        <v>3000</v>
      </c>
      <c r="N2021" s="109">
        <f>IF(编辑!V2021="","",编辑!V2021)</f>
        <v>3402</v>
      </c>
      <c r="O2021" s="109">
        <f>IF(编辑!X2021="","",编辑!X2021)</f>
        <v>1</v>
      </c>
      <c r="P2021" s="109">
        <f>IF(编辑!Y2021="","",编辑!Y2021)</f>
        <v>1</v>
      </c>
      <c r="Q2021" s="109">
        <f>IF(编辑!Z2021="","",编辑!Z2021)</f>
        <v>1000</v>
      </c>
      <c r="R2021" s="109">
        <f>IF(编辑!AA2021="","",编辑!AA2021)</f>
        <v>5086</v>
      </c>
      <c r="S2021" s="109">
        <f>IF(编辑!AC2021="","",编辑!AC2021)</f>
        <v>1</v>
      </c>
      <c r="T2021" s="109">
        <f>IF(编辑!AD2021="","",编辑!AD2021)</f>
        <v>1</v>
      </c>
      <c r="U2021" s="109">
        <f>IF(编辑!AE2021="","",编辑!AE2021)</f>
        <v>300</v>
      </c>
      <c r="V2021" s="109" t="str">
        <f>IF(编辑!AF2021="","",编辑!AF2021)</f>
        <v/>
      </c>
      <c r="W2021" s="109" t="str">
        <f>IF(编辑!AH2021="","",编辑!AH2021)</f>
        <v/>
      </c>
      <c r="X2021" s="109" t="str">
        <f>IF(编辑!AI2021="","",编辑!AI2021)</f>
        <v/>
      </c>
      <c r="Y2021" s="109" t="str">
        <f>IF(编辑!AJ2021="","",编辑!AJ2021)</f>
        <v/>
      </c>
      <c r="Z2021" s="109" t="str">
        <f>IF(编辑!AK2021="","",编辑!AK2021)</f>
        <v/>
      </c>
      <c r="AA2021" s="109" t="str">
        <f>IF(编辑!AM2021="","",编辑!AM2021)</f>
        <v/>
      </c>
      <c r="AB2021" s="109" t="str">
        <f>IF(编辑!AN2021="","",编辑!AN2021)</f>
        <v/>
      </c>
      <c r="AC2021" s="111" t="str">
        <f>IF(编辑!AO2021="","",编辑!AO2021)</f>
        <v/>
      </c>
    </row>
    <row r="2022" spans="1:29">
      <c r="A2022" s="109">
        <f>IF(编辑!A2022="","",编辑!A2022)</f>
        <v>310015</v>
      </c>
      <c r="B2022" s="109" t="str">
        <f>IF(编辑!B2022="","",编辑!B2022)</f>
        <v>采集掉落</v>
      </c>
      <c r="C2022" s="109" t="str">
        <f>IF(编辑!I2022="","",编辑!I2022)</f>
        <v/>
      </c>
      <c r="D2022" s="109">
        <f>IF(编辑!J2022="","",编辑!J2022)</f>
        <v>0</v>
      </c>
      <c r="E2022" s="109" t="str">
        <f>IF(编辑!K2022="","",编辑!K2022)</f>
        <v/>
      </c>
      <c r="F2022" s="109">
        <f>IF(编辑!L2022="","",编辑!L2022)</f>
        <v>3403</v>
      </c>
      <c r="G2022" s="109">
        <f>IF(编辑!N2022="","",编辑!N2022)</f>
        <v>3</v>
      </c>
      <c r="H2022" s="109">
        <f>IF(编辑!O2022="","",编辑!O2022)</f>
        <v>1</v>
      </c>
      <c r="I2022" s="109">
        <f>IF(编辑!P2022="","",编辑!P2022)</f>
        <v>10000</v>
      </c>
      <c r="J2022" s="109">
        <f>IF(编辑!Q2022="","",编辑!Q2022)</f>
        <v>3403</v>
      </c>
      <c r="K2022" s="109">
        <f>IF(编辑!S2022="","",编辑!S2022)</f>
        <v>1</v>
      </c>
      <c r="L2022" s="109">
        <f>IF(编辑!T2022="","",编辑!T2022)</f>
        <v>1</v>
      </c>
      <c r="M2022" s="109">
        <f>IF(编辑!U2022="","",编辑!U2022)</f>
        <v>3000</v>
      </c>
      <c r="N2022" s="109">
        <f>IF(编辑!V2022="","",编辑!V2022)</f>
        <v>3403</v>
      </c>
      <c r="O2022" s="109">
        <f>IF(编辑!X2022="","",编辑!X2022)</f>
        <v>1</v>
      </c>
      <c r="P2022" s="109">
        <f>IF(编辑!Y2022="","",编辑!Y2022)</f>
        <v>1</v>
      </c>
      <c r="Q2022" s="109">
        <f>IF(编辑!Z2022="","",编辑!Z2022)</f>
        <v>1000</v>
      </c>
      <c r="R2022" s="109">
        <f>IF(编辑!AA2022="","",编辑!AA2022)</f>
        <v>5086</v>
      </c>
      <c r="S2022" s="109">
        <f>IF(编辑!AC2022="","",编辑!AC2022)</f>
        <v>1</v>
      </c>
      <c r="T2022" s="109">
        <f>IF(编辑!AD2022="","",编辑!AD2022)</f>
        <v>1</v>
      </c>
      <c r="U2022" s="109">
        <f>IF(编辑!AE2022="","",编辑!AE2022)</f>
        <v>300</v>
      </c>
      <c r="V2022" s="109" t="str">
        <f>IF(编辑!AF2022="","",编辑!AF2022)</f>
        <v/>
      </c>
      <c r="W2022" s="109" t="str">
        <f>IF(编辑!AH2022="","",编辑!AH2022)</f>
        <v/>
      </c>
      <c r="X2022" s="109" t="str">
        <f>IF(编辑!AI2022="","",编辑!AI2022)</f>
        <v/>
      </c>
      <c r="Y2022" s="109" t="str">
        <f>IF(编辑!AJ2022="","",编辑!AJ2022)</f>
        <v/>
      </c>
      <c r="Z2022" s="109" t="str">
        <f>IF(编辑!AK2022="","",编辑!AK2022)</f>
        <v/>
      </c>
      <c r="AA2022" s="109" t="str">
        <f>IF(编辑!AM2022="","",编辑!AM2022)</f>
        <v/>
      </c>
      <c r="AB2022" s="109" t="str">
        <f>IF(编辑!AN2022="","",编辑!AN2022)</f>
        <v/>
      </c>
      <c r="AC2022" s="111" t="str">
        <f>IF(编辑!AO2022="","",编辑!AO2022)</f>
        <v/>
      </c>
    </row>
    <row r="2023" spans="1:29">
      <c r="A2023" s="109">
        <f>IF(编辑!A2023="","",编辑!A2023)</f>
        <v>310016</v>
      </c>
      <c r="B2023" s="109" t="str">
        <f>IF(编辑!B2023="","",编辑!B2023)</f>
        <v>采集掉落</v>
      </c>
      <c r="C2023" s="109" t="str">
        <f>IF(编辑!I2023="","",编辑!I2023)</f>
        <v/>
      </c>
      <c r="D2023" s="109">
        <f>IF(编辑!J2023="","",编辑!J2023)</f>
        <v>0</v>
      </c>
      <c r="E2023" s="109" t="str">
        <f>IF(编辑!K2023="","",编辑!K2023)</f>
        <v/>
      </c>
      <c r="F2023" s="109">
        <f>IF(编辑!L2023="","",编辑!L2023)</f>
        <v>3404</v>
      </c>
      <c r="G2023" s="109">
        <f>IF(编辑!N2023="","",编辑!N2023)</f>
        <v>3</v>
      </c>
      <c r="H2023" s="109">
        <f>IF(编辑!O2023="","",编辑!O2023)</f>
        <v>1</v>
      </c>
      <c r="I2023" s="109">
        <f>IF(编辑!P2023="","",编辑!P2023)</f>
        <v>10000</v>
      </c>
      <c r="J2023" s="109">
        <f>IF(编辑!Q2023="","",编辑!Q2023)</f>
        <v>3404</v>
      </c>
      <c r="K2023" s="109">
        <f>IF(编辑!S2023="","",编辑!S2023)</f>
        <v>1</v>
      </c>
      <c r="L2023" s="109">
        <f>IF(编辑!T2023="","",编辑!T2023)</f>
        <v>1</v>
      </c>
      <c r="M2023" s="109">
        <f>IF(编辑!U2023="","",编辑!U2023)</f>
        <v>3000</v>
      </c>
      <c r="N2023" s="109">
        <f>IF(编辑!V2023="","",编辑!V2023)</f>
        <v>3404</v>
      </c>
      <c r="O2023" s="109">
        <f>IF(编辑!X2023="","",编辑!X2023)</f>
        <v>1</v>
      </c>
      <c r="P2023" s="109">
        <f>IF(编辑!Y2023="","",编辑!Y2023)</f>
        <v>1</v>
      </c>
      <c r="Q2023" s="109">
        <f>IF(编辑!Z2023="","",编辑!Z2023)</f>
        <v>1000</v>
      </c>
      <c r="R2023" s="109">
        <f>IF(编辑!AA2023="","",编辑!AA2023)</f>
        <v>5086</v>
      </c>
      <c r="S2023" s="109">
        <f>IF(编辑!AC2023="","",编辑!AC2023)</f>
        <v>1</v>
      </c>
      <c r="T2023" s="109">
        <f>IF(编辑!AD2023="","",编辑!AD2023)</f>
        <v>1</v>
      </c>
      <c r="U2023" s="109">
        <f>IF(编辑!AE2023="","",编辑!AE2023)</f>
        <v>400</v>
      </c>
      <c r="V2023" s="109" t="str">
        <f>IF(编辑!AF2023="","",编辑!AF2023)</f>
        <v/>
      </c>
      <c r="W2023" s="109" t="str">
        <f>IF(编辑!AH2023="","",编辑!AH2023)</f>
        <v/>
      </c>
      <c r="X2023" s="109" t="str">
        <f>IF(编辑!AI2023="","",编辑!AI2023)</f>
        <v/>
      </c>
      <c r="Y2023" s="109" t="str">
        <f>IF(编辑!AJ2023="","",编辑!AJ2023)</f>
        <v/>
      </c>
      <c r="Z2023" s="109" t="str">
        <f>IF(编辑!AK2023="","",编辑!AK2023)</f>
        <v/>
      </c>
      <c r="AA2023" s="109" t="str">
        <f>IF(编辑!AM2023="","",编辑!AM2023)</f>
        <v/>
      </c>
      <c r="AB2023" s="109" t="str">
        <f>IF(编辑!AN2023="","",编辑!AN2023)</f>
        <v/>
      </c>
      <c r="AC2023" s="111" t="str">
        <f>IF(编辑!AO2023="","",编辑!AO2023)</f>
        <v/>
      </c>
    </row>
    <row r="2024" spans="1:29">
      <c r="A2024" s="109">
        <f>IF(编辑!A2024="","",编辑!A2024)</f>
        <v>310017</v>
      </c>
      <c r="B2024" s="109" t="str">
        <f>IF(编辑!B2024="","",编辑!B2024)</f>
        <v>采集掉落</v>
      </c>
      <c r="C2024" s="109" t="str">
        <f>IF(编辑!I2024="","",编辑!I2024)</f>
        <v/>
      </c>
      <c r="D2024" s="109">
        <f>IF(编辑!J2024="","",编辑!J2024)</f>
        <v>0</v>
      </c>
      <c r="E2024" s="109" t="str">
        <f>IF(编辑!K2024="","",编辑!K2024)</f>
        <v/>
      </c>
      <c r="F2024" s="109">
        <f>IF(编辑!L2024="","",编辑!L2024)</f>
        <v>3405</v>
      </c>
      <c r="G2024" s="109">
        <f>IF(编辑!N2024="","",编辑!N2024)</f>
        <v>3</v>
      </c>
      <c r="H2024" s="109">
        <f>IF(编辑!O2024="","",编辑!O2024)</f>
        <v>1</v>
      </c>
      <c r="I2024" s="109">
        <f>IF(编辑!P2024="","",编辑!P2024)</f>
        <v>10000</v>
      </c>
      <c r="J2024" s="109">
        <f>IF(编辑!Q2024="","",编辑!Q2024)</f>
        <v>3405</v>
      </c>
      <c r="K2024" s="109">
        <f>IF(编辑!S2024="","",编辑!S2024)</f>
        <v>1</v>
      </c>
      <c r="L2024" s="109">
        <f>IF(编辑!T2024="","",编辑!T2024)</f>
        <v>1</v>
      </c>
      <c r="M2024" s="109">
        <f>IF(编辑!U2024="","",编辑!U2024)</f>
        <v>3000</v>
      </c>
      <c r="N2024" s="109">
        <f>IF(编辑!V2024="","",编辑!V2024)</f>
        <v>3405</v>
      </c>
      <c r="O2024" s="109">
        <f>IF(编辑!X2024="","",编辑!X2024)</f>
        <v>1</v>
      </c>
      <c r="P2024" s="109">
        <f>IF(编辑!Y2024="","",编辑!Y2024)</f>
        <v>1</v>
      </c>
      <c r="Q2024" s="109">
        <f>IF(编辑!Z2024="","",编辑!Z2024)</f>
        <v>1000</v>
      </c>
      <c r="R2024" s="109">
        <f>IF(编辑!AA2024="","",编辑!AA2024)</f>
        <v>5086</v>
      </c>
      <c r="S2024" s="109">
        <f>IF(编辑!AC2024="","",编辑!AC2024)</f>
        <v>1</v>
      </c>
      <c r="T2024" s="109">
        <f>IF(编辑!AD2024="","",编辑!AD2024)</f>
        <v>1</v>
      </c>
      <c r="U2024" s="109">
        <f>IF(编辑!AE2024="","",编辑!AE2024)</f>
        <v>400</v>
      </c>
      <c r="V2024" s="109" t="str">
        <f>IF(编辑!AF2024="","",编辑!AF2024)</f>
        <v/>
      </c>
      <c r="W2024" s="109" t="str">
        <f>IF(编辑!AH2024="","",编辑!AH2024)</f>
        <v/>
      </c>
      <c r="X2024" s="109" t="str">
        <f>IF(编辑!AI2024="","",编辑!AI2024)</f>
        <v/>
      </c>
      <c r="Y2024" s="109" t="str">
        <f>IF(编辑!AJ2024="","",编辑!AJ2024)</f>
        <v/>
      </c>
      <c r="Z2024" s="109" t="str">
        <f>IF(编辑!AK2024="","",编辑!AK2024)</f>
        <v/>
      </c>
      <c r="AA2024" s="109" t="str">
        <f>IF(编辑!AM2024="","",编辑!AM2024)</f>
        <v/>
      </c>
      <c r="AB2024" s="109" t="str">
        <f>IF(编辑!AN2024="","",编辑!AN2024)</f>
        <v/>
      </c>
      <c r="AC2024" s="111" t="str">
        <f>IF(编辑!AO2024="","",编辑!AO2024)</f>
        <v/>
      </c>
    </row>
    <row r="2025" spans="1:29">
      <c r="A2025" s="109">
        <f>IF(编辑!A2025="","",编辑!A2025)</f>
        <v>310018</v>
      </c>
      <c r="B2025" s="109" t="str">
        <f>IF(编辑!B2025="","",编辑!B2025)</f>
        <v>采集掉落</v>
      </c>
      <c r="C2025" s="109" t="str">
        <f>IF(编辑!I2025="","",编辑!I2025)</f>
        <v/>
      </c>
      <c r="D2025" s="109">
        <f>IF(编辑!J2025="","",编辑!J2025)</f>
        <v>0</v>
      </c>
      <c r="E2025" s="109" t="str">
        <f>IF(编辑!K2025="","",编辑!K2025)</f>
        <v/>
      </c>
      <c r="F2025" s="109">
        <f>IF(编辑!L2025="","",编辑!L2025)</f>
        <v>3406</v>
      </c>
      <c r="G2025" s="109">
        <f>IF(编辑!N2025="","",编辑!N2025)</f>
        <v>3</v>
      </c>
      <c r="H2025" s="109">
        <f>IF(编辑!O2025="","",编辑!O2025)</f>
        <v>1</v>
      </c>
      <c r="I2025" s="109">
        <f>IF(编辑!P2025="","",编辑!P2025)</f>
        <v>10000</v>
      </c>
      <c r="J2025" s="109">
        <f>IF(编辑!Q2025="","",编辑!Q2025)</f>
        <v>3406</v>
      </c>
      <c r="K2025" s="109">
        <f>IF(编辑!S2025="","",编辑!S2025)</f>
        <v>1</v>
      </c>
      <c r="L2025" s="109">
        <f>IF(编辑!T2025="","",编辑!T2025)</f>
        <v>1</v>
      </c>
      <c r="M2025" s="109">
        <f>IF(编辑!U2025="","",编辑!U2025)</f>
        <v>3000</v>
      </c>
      <c r="N2025" s="109">
        <f>IF(编辑!V2025="","",编辑!V2025)</f>
        <v>3406</v>
      </c>
      <c r="O2025" s="109">
        <f>IF(编辑!X2025="","",编辑!X2025)</f>
        <v>1</v>
      </c>
      <c r="P2025" s="109">
        <f>IF(编辑!Y2025="","",编辑!Y2025)</f>
        <v>1</v>
      </c>
      <c r="Q2025" s="109">
        <f>IF(编辑!Z2025="","",编辑!Z2025)</f>
        <v>1000</v>
      </c>
      <c r="R2025" s="109">
        <f>IF(编辑!AA2025="","",编辑!AA2025)</f>
        <v>5086</v>
      </c>
      <c r="S2025" s="109">
        <f>IF(编辑!AC2025="","",编辑!AC2025)</f>
        <v>1</v>
      </c>
      <c r="T2025" s="109">
        <f>IF(编辑!AD2025="","",编辑!AD2025)</f>
        <v>1</v>
      </c>
      <c r="U2025" s="109">
        <f>IF(编辑!AE2025="","",编辑!AE2025)</f>
        <v>500</v>
      </c>
      <c r="V2025" s="109" t="str">
        <f>IF(编辑!AF2025="","",编辑!AF2025)</f>
        <v/>
      </c>
      <c r="W2025" s="109" t="str">
        <f>IF(编辑!AH2025="","",编辑!AH2025)</f>
        <v/>
      </c>
      <c r="X2025" s="109" t="str">
        <f>IF(编辑!AI2025="","",编辑!AI2025)</f>
        <v/>
      </c>
      <c r="Y2025" s="109" t="str">
        <f>IF(编辑!AJ2025="","",编辑!AJ2025)</f>
        <v/>
      </c>
      <c r="Z2025" s="109" t="str">
        <f>IF(编辑!AK2025="","",编辑!AK2025)</f>
        <v/>
      </c>
      <c r="AA2025" s="109" t="str">
        <f>IF(编辑!AM2025="","",编辑!AM2025)</f>
        <v/>
      </c>
      <c r="AB2025" s="109" t="str">
        <f>IF(编辑!AN2025="","",编辑!AN2025)</f>
        <v/>
      </c>
      <c r="AC2025" s="111" t="str">
        <f>IF(编辑!AO2025="","",编辑!AO2025)</f>
        <v/>
      </c>
    </row>
    <row r="2026" spans="1:29">
      <c r="A2026" s="109">
        <f>IF(编辑!A2026="","",编辑!A2026)</f>
        <v>310019</v>
      </c>
      <c r="B2026" s="109" t="str">
        <f>IF(编辑!B2026="","",编辑!B2026)</f>
        <v>高级采集</v>
      </c>
      <c r="C2026" s="109" t="str">
        <f>IF(编辑!I2026="","",编辑!I2026)</f>
        <v/>
      </c>
      <c r="D2026" s="109">
        <f>IF(编辑!J2026="","",编辑!J2026)</f>
        <v>0</v>
      </c>
      <c r="E2026" s="109" t="str">
        <f>IF(编辑!K2026="","",编辑!K2026)</f>
        <v/>
      </c>
      <c r="F2026" s="109">
        <f>IF(编辑!L2026="","",编辑!L2026)</f>
        <v>3001</v>
      </c>
      <c r="G2026" s="109">
        <f>IF(编辑!N2026="","",编辑!N2026)</f>
        <v>6</v>
      </c>
      <c r="H2026" s="109">
        <f>IF(编辑!O2026="","",编辑!O2026)</f>
        <v>1</v>
      </c>
      <c r="I2026" s="109">
        <f>IF(编辑!P2026="","",编辑!P2026)</f>
        <v>10000</v>
      </c>
      <c r="J2026" s="109">
        <f>IF(编辑!Q2026="","",编辑!Q2026)</f>
        <v>3001</v>
      </c>
      <c r="K2026" s="109">
        <f>IF(编辑!S2026="","",编辑!S2026)</f>
        <v>2</v>
      </c>
      <c r="L2026" s="109">
        <f>IF(编辑!T2026="","",编辑!T2026)</f>
        <v>1</v>
      </c>
      <c r="M2026" s="109">
        <f>IF(编辑!U2026="","",编辑!U2026)</f>
        <v>3000</v>
      </c>
      <c r="N2026" s="109">
        <f>IF(编辑!V2026="","",编辑!V2026)</f>
        <v>3001</v>
      </c>
      <c r="O2026" s="109">
        <f>IF(编辑!X2026="","",编辑!X2026)</f>
        <v>2</v>
      </c>
      <c r="P2026" s="109">
        <f>IF(编辑!Y2026="","",编辑!Y2026)</f>
        <v>1</v>
      </c>
      <c r="Q2026" s="109">
        <f>IF(编辑!Z2026="","",编辑!Z2026)</f>
        <v>1000</v>
      </c>
      <c r="R2026" s="109">
        <f>IF(编辑!AA2026="","",编辑!AA2026)</f>
        <v>5086</v>
      </c>
      <c r="S2026" s="109">
        <f>IF(编辑!AC2026="","",编辑!AC2026)</f>
        <v>2</v>
      </c>
      <c r="T2026" s="109">
        <f>IF(编辑!AD2026="","",编辑!AD2026)</f>
        <v>1</v>
      </c>
      <c r="U2026" s="109">
        <f>IF(编辑!AE2026="","",编辑!AE2026)</f>
        <v>300</v>
      </c>
      <c r="V2026" s="109" t="str">
        <f>IF(编辑!AF2026="","",编辑!AF2026)</f>
        <v/>
      </c>
      <c r="W2026" s="109" t="str">
        <f>IF(编辑!AH2026="","",编辑!AH2026)</f>
        <v/>
      </c>
      <c r="X2026" s="109" t="str">
        <f>IF(编辑!AI2026="","",编辑!AI2026)</f>
        <v/>
      </c>
      <c r="Y2026" s="109" t="str">
        <f>IF(编辑!AJ2026="","",编辑!AJ2026)</f>
        <v/>
      </c>
      <c r="Z2026" s="109" t="str">
        <f>IF(编辑!AK2026="","",编辑!AK2026)</f>
        <v/>
      </c>
      <c r="AA2026" s="109" t="str">
        <f>IF(编辑!AM2026="","",编辑!AM2026)</f>
        <v/>
      </c>
      <c r="AB2026" s="109" t="str">
        <f>IF(编辑!AN2026="","",编辑!AN2026)</f>
        <v/>
      </c>
      <c r="AC2026" s="111" t="str">
        <f>IF(编辑!AO2026="","",编辑!AO2026)</f>
        <v/>
      </c>
    </row>
    <row r="2027" spans="1:29">
      <c r="A2027" s="109">
        <f>IF(编辑!A2027="","",编辑!A2027)</f>
        <v>310020</v>
      </c>
      <c r="B2027" s="109" t="str">
        <f>IF(编辑!B2027="","",编辑!B2027)</f>
        <v>高级采集</v>
      </c>
      <c r="C2027" s="109" t="str">
        <f>IF(编辑!I2027="","",编辑!I2027)</f>
        <v/>
      </c>
      <c r="D2027" s="109">
        <f>IF(编辑!J2027="","",编辑!J2027)</f>
        <v>0</v>
      </c>
      <c r="E2027" s="109" t="str">
        <f>IF(编辑!K2027="","",编辑!K2027)</f>
        <v/>
      </c>
      <c r="F2027" s="109">
        <f>IF(编辑!L2027="","",编辑!L2027)</f>
        <v>3002</v>
      </c>
      <c r="G2027" s="109">
        <f>IF(编辑!N2027="","",编辑!N2027)</f>
        <v>6</v>
      </c>
      <c r="H2027" s="109">
        <f>IF(编辑!O2027="","",编辑!O2027)</f>
        <v>1</v>
      </c>
      <c r="I2027" s="109">
        <f>IF(编辑!P2027="","",编辑!P2027)</f>
        <v>10000</v>
      </c>
      <c r="J2027" s="109">
        <f>IF(编辑!Q2027="","",编辑!Q2027)</f>
        <v>3002</v>
      </c>
      <c r="K2027" s="109">
        <f>IF(编辑!S2027="","",编辑!S2027)</f>
        <v>2</v>
      </c>
      <c r="L2027" s="109">
        <f>IF(编辑!T2027="","",编辑!T2027)</f>
        <v>1</v>
      </c>
      <c r="M2027" s="109">
        <f>IF(编辑!U2027="","",编辑!U2027)</f>
        <v>3000</v>
      </c>
      <c r="N2027" s="109">
        <f>IF(编辑!V2027="","",编辑!V2027)</f>
        <v>3002</v>
      </c>
      <c r="O2027" s="109">
        <f>IF(编辑!X2027="","",编辑!X2027)</f>
        <v>2</v>
      </c>
      <c r="P2027" s="109">
        <f>IF(编辑!Y2027="","",编辑!Y2027)</f>
        <v>1</v>
      </c>
      <c r="Q2027" s="109">
        <f>IF(编辑!Z2027="","",编辑!Z2027)</f>
        <v>1000</v>
      </c>
      <c r="R2027" s="109">
        <f>IF(编辑!AA2027="","",编辑!AA2027)</f>
        <v>5086</v>
      </c>
      <c r="S2027" s="109">
        <f>IF(编辑!AC2027="","",编辑!AC2027)</f>
        <v>2</v>
      </c>
      <c r="T2027" s="109">
        <f>IF(编辑!AD2027="","",编辑!AD2027)</f>
        <v>1</v>
      </c>
      <c r="U2027" s="109">
        <f>IF(编辑!AE2027="","",编辑!AE2027)</f>
        <v>300</v>
      </c>
      <c r="V2027" s="109" t="str">
        <f>IF(编辑!AF2027="","",编辑!AF2027)</f>
        <v/>
      </c>
      <c r="W2027" s="109" t="str">
        <f>IF(编辑!AH2027="","",编辑!AH2027)</f>
        <v/>
      </c>
      <c r="X2027" s="109" t="str">
        <f>IF(编辑!AI2027="","",编辑!AI2027)</f>
        <v/>
      </c>
      <c r="Y2027" s="109" t="str">
        <f>IF(编辑!AJ2027="","",编辑!AJ2027)</f>
        <v/>
      </c>
      <c r="Z2027" s="109" t="str">
        <f>IF(编辑!AK2027="","",编辑!AK2027)</f>
        <v/>
      </c>
      <c r="AA2027" s="109" t="str">
        <f>IF(编辑!AM2027="","",编辑!AM2027)</f>
        <v/>
      </c>
      <c r="AB2027" s="109" t="str">
        <f>IF(编辑!AN2027="","",编辑!AN2027)</f>
        <v/>
      </c>
      <c r="AC2027" s="111" t="str">
        <f>IF(编辑!AO2027="","",编辑!AO2027)</f>
        <v/>
      </c>
    </row>
    <row r="2028" spans="1:29">
      <c r="A2028" s="109">
        <f>IF(编辑!A2028="","",编辑!A2028)</f>
        <v>310021</v>
      </c>
      <c r="B2028" s="109" t="str">
        <f>IF(编辑!B2028="","",编辑!B2028)</f>
        <v>高级采集</v>
      </c>
      <c r="C2028" s="109" t="str">
        <f>IF(编辑!I2028="","",编辑!I2028)</f>
        <v/>
      </c>
      <c r="D2028" s="109">
        <f>IF(编辑!J2028="","",编辑!J2028)</f>
        <v>0</v>
      </c>
      <c r="E2028" s="109" t="str">
        <f>IF(编辑!K2028="","",编辑!K2028)</f>
        <v/>
      </c>
      <c r="F2028" s="109">
        <f>IF(编辑!L2028="","",编辑!L2028)</f>
        <v>3003</v>
      </c>
      <c r="G2028" s="109">
        <f>IF(编辑!N2028="","",编辑!N2028)</f>
        <v>6</v>
      </c>
      <c r="H2028" s="109">
        <f>IF(编辑!O2028="","",编辑!O2028)</f>
        <v>1</v>
      </c>
      <c r="I2028" s="109">
        <f>IF(编辑!P2028="","",编辑!P2028)</f>
        <v>10000</v>
      </c>
      <c r="J2028" s="109">
        <f>IF(编辑!Q2028="","",编辑!Q2028)</f>
        <v>3003</v>
      </c>
      <c r="K2028" s="109">
        <f>IF(编辑!S2028="","",编辑!S2028)</f>
        <v>2</v>
      </c>
      <c r="L2028" s="109">
        <f>IF(编辑!T2028="","",编辑!T2028)</f>
        <v>1</v>
      </c>
      <c r="M2028" s="109">
        <f>IF(编辑!U2028="","",编辑!U2028)</f>
        <v>3000</v>
      </c>
      <c r="N2028" s="109">
        <f>IF(编辑!V2028="","",编辑!V2028)</f>
        <v>3003</v>
      </c>
      <c r="O2028" s="109">
        <f>IF(编辑!X2028="","",编辑!X2028)</f>
        <v>2</v>
      </c>
      <c r="P2028" s="109">
        <f>IF(编辑!Y2028="","",编辑!Y2028)</f>
        <v>1</v>
      </c>
      <c r="Q2028" s="109">
        <f>IF(编辑!Z2028="","",编辑!Z2028)</f>
        <v>1000</v>
      </c>
      <c r="R2028" s="109">
        <f>IF(编辑!AA2028="","",编辑!AA2028)</f>
        <v>5086</v>
      </c>
      <c r="S2028" s="109">
        <f>IF(编辑!AC2028="","",编辑!AC2028)</f>
        <v>2</v>
      </c>
      <c r="T2028" s="109">
        <f>IF(编辑!AD2028="","",编辑!AD2028)</f>
        <v>1</v>
      </c>
      <c r="U2028" s="109">
        <f>IF(编辑!AE2028="","",编辑!AE2028)</f>
        <v>300</v>
      </c>
      <c r="V2028" s="109" t="str">
        <f>IF(编辑!AF2028="","",编辑!AF2028)</f>
        <v/>
      </c>
      <c r="W2028" s="109" t="str">
        <f>IF(编辑!AH2028="","",编辑!AH2028)</f>
        <v/>
      </c>
      <c r="X2028" s="109" t="str">
        <f>IF(编辑!AI2028="","",编辑!AI2028)</f>
        <v/>
      </c>
      <c r="Y2028" s="109" t="str">
        <f>IF(编辑!AJ2028="","",编辑!AJ2028)</f>
        <v/>
      </c>
      <c r="Z2028" s="109" t="str">
        <f>IF(编辑!AK2028="","",编辑!AK2028)</f>
        <v/>
      </c>
      <c r="AA2028" s="109" t="str">
        <f>IF(编辑!AM2028="","",编辑!AM2028)</f>
        <v/>
      </c>
      <c r="AB2028" s="109" t="str">
        <f>IF(编辑!AN2028="","",编辑!AN2028)</f>
        <v/>
      </c>
      <c r="AC2028" s="111" t="str">
        <f>IF(编辑!AO2028="","",编辑!AO2028)</f>
        <v/>
      </c>
    </row>
    <row r="2029" spans="1:29">
      <c r="A2029" s="109">
        <f>IF(编辑!A2029="","",编辑!A2029)</f>
        <v>310022</v>
      </c>
      <c r="B2029" s="109" t="str">
        <f>IF(编辑!B2029="","",编辑!B2029)</f>
        <v>高级采集</v>
      </c>
      <c r="C2029" s="109" t="str">
        <f>IF(编辑!I2029="","",编辑!I2029)</f>
        <v/>
      </c>
      <c r="D2029" s="109">
        <f>IF(编辑!J2029="","",编辑!J2029)</f>
        <v>0</v>
      </c>
      <c r="E2029" s="109" t="str">
        <f>IF(编辑!K2029="","",编辑!K2029)</f>
        <v/>
      </c>
      <c r="F2029" s="109">
        <f>IF(编辑!L2029="","",编辑!L2029)</f>
        <v>3004</v>
      </c>
      <c r="G2029" s="109">
        <f>IF(编辑!N2029="","",编辑!N2029)</f>
        <v>6</v>
      </c>
      <c r="H2029" s="109">
        <f>IF(编辑!O2029="","",编辑!O2029)</f>
        <v>1</v>
      </c>
      <c r="I2029" s="109">
        <f>IF(编辑!P2029="","",编辑!P2029)</f>
        <v>10000</v>
      </c>
      <c r="J2029" s="109">
        <f>IF(编辑!Q2029="","",编辑!Q2029)</f>
        <v>3004</v>
      </c>
      <c r="K2029" s="109">
        <f>IF(编辑!S2029="","",编辑!S2029)</f>
        <v>2</v>
      </c>
      <c r="L2029" s="109">
        <f>IF(编辑!T2029="","",编辑!T2029)</f>
        <v>1</v>
      </c>
      <c r="M2029" s="109">
        <f>IF(编辑!U2029="","",编辑!U2029)</f>
        <v>3000</v>
      </c>
      <c r="N2029" s="109">
        <f>IF(编辑!V2029="","",编辑!V2029)</f>
        <v>3004</v>
      </c>
      <c r="O2029" s="109">
        <f>IF(编辑!X2029="","",编辑!X2029)</f>
        <v>2</v>
      </c>
      <c r="P2029" s="109">
        <f>IF(编辑!Y2029="","",编辑!Y2029)</f>
        <v>1</v>
      </c>
      <c r="Q2029" s="109">
        <f>IF(编辑!Z2029="","",编辑!Z2029)</f>
        <v>1000</v>
      </c>
      <c r="R2029" s="109">
        <f>IF(编辑!AA2029="","",编辑!AA2029)</f>
        <v>5086</v>
      </c>
      <c r="S2029" s="109">
        <f>IF(编辑!AC2029="","",编辑!AC2029)</f>
        <v>2</v>
      </c>
      <c r="T2029" s="109">
        <f>IF(编辑!AD2029="","",编辑!AD2029)</f>
        <v>1</v>
      </c>
      <c r="U2029" s="109">
        <f>IF(编辑!AE2029="","",编辑!AE2029)</f>
        <v>400</v>
      </c>
      <c r="V2029" s="109" t="str">
        <f>IF(编辑!AF2029="","",编辑!AF2029)</f>
        <v/>
      </c>
      <c r="W2029" s="109" t="str">
        <f>IF(编辑!AH2029="","",编辑!AH2029)</f>
        <v/>
      </c>
      <c r="X2029" s="109" t="str">
        <f>IF(编辑!AI2029="","",编辑!AI2029)</f>
        <v/>
      </c>
      <c r="Y2029" s="109" t="str">
        <f>IF(编辑!AJ2029="","",编辑!AJ2029)</f>
        <v/>
      </c>
      <c r="Z2029" s="109" t="str">
        <f>IF(编辑!AK2029="","",编辑!AK2029)</f>
        <v/>
      </c>
      <c r="AA2029" s="109" t="str">
        <f>IF(编辑!AM2029="","",编辑!AM2029)</f>
        <v/>
      </c>
      <c r="AB2029" s="109" t="str">
        <f>IF(编辑!AN2029="","",编辑!AN2029)</f>
        <v/>
      </c>
      <c r="AC2029" s="111" t="str">
        <f>IF(编辑!AO2029="","",编辑!AO2029)</f>
        <v/>
      </c>
    </row>
    <row r="2030" spans="1:29">
      <c r="A2030" s="109">
        <f>IF(编辑!A2030="","",编辑!A2030)</f>
        <v>310023</v>
      </c>
      <c r="B2030" s="109" t="str">
        <f>IF(编辑!B2030="","",编辑!B2030)</f>
        <v>高级采集</v>
      </c>
      <c r="C2030" s="109" t="str">
        <f>IF(编辑!I2030="","",编辑!I2030)</f>
        <v/>
      </c>
      <c r="D2030" s="109">
        <f>IF(编辑!J2030="","",编辑!J2030)</f>
        <v>0</v>
      </c>
      <c r="E2030" s="109" t="str">
        <f>IF(编辑!K2030="","",编辑!K2030)</f>
        <v/>
      </c>
      <c r="F2030" s="109">
        <f>IF(编辑!L2030="","",编辑!L2030)</f>
        <v>3005</v>
      </c>
      <c r="G2030" s="109">
        <f>IF(编辑!N2030="","",编辑!N2030)</f>
        <v>6</v>
      </c>
      <c r="H2030" s="109">
        <f>IF(编辑!O2030="","",编辑!O2030)</f>
        <v>1</v>
      </c>
      <c r="I2030" s="109">
        <f>IF(编辑!P2030="","",编辑!P2030)</f>
        <v>10000</v>
      </c>
      <c r="J2030" s="109">
        <f>IF(编辑!Q2030="","",编辑!Q2030)</f>
        <v>3005</v>
      </c>
      <c r="K2030" s="109">
        <f>IF(编辑!S2030="","",编辑!S2030)</f>
        <v>2</v>
      </c>
      <c r="L2030" s="109">
        <f>IF(编辑!T2030="","",编辑!T2030)</f>
        <v>1</v>
      </c>
      <c r="M2030" s="109">
        <f>IF(编辑!U2030="","",编辑!U2030)</f>
        <v>3000</v>
      </c>
      <c r="N2030" s="109">
        <f>IF(编辑!V2030="","",编辑!V2030)</f>
        <v>3005</v>
      </c>
      <c r="O2030" s="109">
        <f>IF(编辑!X2030="","",编辑!X2030)</f>
        <v>2</v>
      </c>
      <c r="P2030" s="109">
        <f>IF(编辑!Y2030="","",编辑!Y2030)</f>
        <v>1</v>
      </c>
      <c r="Q2030" s="109">
        <f>IF(编辑!Z2030="","",编辑!Z2030)</f>
        <v>1000</v>
      </c>
      <c r="R2030" s="109">
        <f>IF(编辑!AA2030="","",编辑!AA2030)</f>
        <v>5086</v>
      </c>
      <c r="S2030" s="109">
        <f>IF(编辑!AC2030="","",编辑!AC2030)</f>
        <v>2</v>
      </c>
      <c r="T2030" s="109">
        <f>IF(编辑!AD2030="","",编辑!AD2030)</f>
        <v>1</v>
      </c>
      <c r="U2030" s="109">
        <f>IF(编辑!AE2030="","",编辑!AE2030)</f>
        <v>400</v>
      </c>
      <c r="V2030" s="109" t="str">
        <f>IF(编辑!AF2030="","",编辑!AF2030)</f>
        <v/>
      </c>
      <c r="W2030" s="109" t="str">
        <f>IF(编辑!AH2030="","",编辑!AH2030)</f>
        <v/>
      </c>
      <c r="X2030" s="109" t="str">
        <f>IF(编辑!AI2030="","",编辑!AI2030)</f>
        <v/>
      </c>
      <c r="Y2030" s="109" t="str">
        <f>IF(编辑!AJ2030="","",编辑!AJ2030)</f>
        <v/>
      </c>
      <c r="Z2030" s="109" t="str">
        <f>IF(编辑!AK2030="","",编辑!AK2030)</f>
        <v/>
      </c>
      <c r="AA2030" s="109" t="str">
        <f>IF(编辑!AM2030="","",编辑!AM2030)</f>
        <v/>
      </c>
      <c r="AB2030" s="109" t="str">
        <f>IF(编辑!AN2030="","",编辑!AN2030)</f>
        <v/>
      </c>
      <c r="AC2030" s="111" t="str">
        <f>IF(编辑!AO2030="","",编辑!AO2030)</f>
        <v/>
      </c>
    </row>
    <row r="2031" spans="1:29">
      <c r="A2031" s="109">
        <f>IF(编辑!A2031="","",编辑!A2031)</f>
        <v>310024</v>
      </c>
      <c r="B2031" s="109" t="str">
        <f>IF(编辑!B2031="","",编辑!B2031)</f>
        <v>高级采集</v>
      </c>
      <c r="C2031" s="109" t="str">
        <f>IF(编辑!I2031="","",编辑!I2031)</f>
        <v/>
      </c>
      <c r="D2031" s="109">
        <f>IF(编辑!J2031="","",编辑!J2031)</f>
        <v>0</v>
      </c>
      <c r="E2031" s="109" t="str">
        <f>IF(编辑!K2031="","",编辑!K2031)</f>
        <v/>
      </c>
      <c r="F2031" s="109">
        <f>IF(编辑!L2031="","",编辑!L2031)</f>
        <v>3006</v>
      </c>
      <c r="G2031" s="109">
        <f>IF(编辑!N2031="","",编辑!N2031)</f>
        <v>6</v>
      </c>
      <c r="H2031" s="109">
        <f>IF(编辑!O2031="","",编辑!O2031)</f>
        <v>1</v>
      </c>
      <c r="I2031" s="109">
        <f>IF(编辑!P2031="","",编辑!P2031)</f>
        <v>10000</v>
      </c>
      <c r="J2031" s="109">
        <f>IF(编辑!Q2031="","",编辑!Q2031)</f>
        <v>3006</v>
      </c>
      <c r="K2031" s="109">
        <f>IF(编辑!S2031="","",编辑!S2031)</f>
        <v>2</v>
      </c>
      <c r="L2031" s="109">
        <f>IF(编辑!T2031="","",编辑!T2031)</f>
        <v>1</v>
      </c>
      <c r="M2031" s="109">
        <f>IF(编辑!U2031="","",编辑!U2031)</f>
        <v>3000</v>
      </c>
      <c r="N2031" s="109">
        <f>IF(编辑!V2031="","",编辑!V2031)</f>
        <v>3006</v>
      </c>
      <c r="O2031" s="109">
        <f>IF(编辑!X2031="","",编辑!X2031)</f>
        <v>2</v>
      </c>
      <c r="P2031" s="109">
        <f>IF(编辑!Y2031="","",编辑!Y2031)</f>
        <v>1</v>
      </c>
      <c r="Q2031" s="109">
        <f>IF(编辑!Z2031="","",编辑!Z2031)</f>
        <v>1000</v>
      </c>
      <c r="R2031" s="109">
        <f>IF(编辑!AA2031="","",编辑!AA2031)</f>
        <v>5086</v>
      </c>
      <c r="S2031" s="109">
        <f>IF(编辑!AC2031="","",编辑!AC2031)</f>
        <v>2</v>
      </c>
      <c r="T2031" s="109">
        <f>IF(编辑!AD2031="","",编辑!AD2031)</f>
        <v>1</v>
      </c>
      <c r="U2031" s="109">
        <f>IF(编辑!AE2031="","",编辑!AE2031)</f>
        <v>500</v>
      </c>
      <c r="V2031" s="109" t="str">
        <f>IF(编辑!AF2031="","",编辑!AF2031)</f>
        <v/>
      </c>
      <c r="W2031" s="109" t="str">
        <f>IF(编辑!AH2031="","",编辑!AH2031)</f>
        <v/>
      </c>
      <c r="X2031" s="109" t="str">
        <f>IF(编辑!AI2031="","",编辑!AI2031)</f>
        <v/>
      </c>
      <c r="Y2031" s="109" t="str">
        <f>IF(编辑!AJ2031="","",编辑!AJ2031)</f>
        <v/>
      </c>
      <c r="Z2031" s="109" t="str">
        <f>IF(编辑!AK2031="","",编辑!AK2031)</f>
        <v/>
      </c>
      <c r="AA2031" s="109" t="str">
        <f>IF(编辑!AM2031="","",编辑!AM2031)</f>
        <v/>
      </c>
      <c r="AB2031" s="109" t="str">
        <f>IF(编辑!AN2031="","",编辑!AN2031)</f>
        <v/>
      </c>
      <c r="AC2031" s="111" t="str">
        <f>IF(编辑!AO2031="","",编辑!AO2031)</f>
        <v/>
      </c>
    </row>
    <row r="2032" spans="1:29">
      <c r="A2032" s="109">
        <f>IF(编辑!A2032="","",编辑!A2032)</f>
        <v>310025</v>
      </c>
      <c r="B2032" s="109" t="str">
        <f>IF(编辑!B2032="","",编辑!B2032)</f>
        <v>高级采集</v>
      </c>
      <c r="C2032" s="109" t="str">
        <f>IF(编辑!I2032="","",编辑!I2032)</f>
        <v/>
      </c>
      <c r="D2032" s="109">
        <f>IF(编辑!J2032="","",编辑!J2032)</f>
        <v>0</v>
      </c>
      <c r="E2032" s="109" t="str">
        <f>IF(编辑!K2032="","",编辑!K2032)</f>
        <v/>
      </c>
      <c r="F2032" s="109">
        <f>IF(编辑!L2032="","",编辑!L2032)</f>
        <v>3101</v>
      </c>
      <c r="G2032" s="109">
        <f>IF(编辑!N2032="","",编辑!N2032)</f>
        <v>6</v>
      </c>
      <c r="H2032" s="109">
        <f>IF(编辑!O2032="","",编辑!O2032)</f>
        <v>1</v>
      </c>
      <c r="I2032" s="109">
        <f>IF(编辑!P2032="","",编辑!P2032)</f>
        <v>10000</v>
      </c>
      <c r="J2032" s="109">
        <f>IF(编辑!Q2032="","",编辑!Q2032)</f>
        <v>3101</v>
      </c>
      <c r="K2032" s="109">
        <f>IF(编辑!S2032="","",编辑!S2032)</f>
        <v>2</v>
      </c>
      <c r="L2032" s="109">
        <f>IF(编辑!T2032="","",编辑!T2032)</f>
        <v>1</v>
      </c>
      <c r="M2032" s="109">
        <f>IF(编辑!U2032="","",编辑!U2032)</f>
        <v>3000</v>
      </c>
      <c r="N2032" s="109">
        <f>IF(编辑!V2032="","",编辑!V2032)</f>
        <v>3101</v>
      </c>
      <c r="O2032" s="109">
        <f>IF(编辑!X2032="","",编辑!X2032)</f>
        <v>2</v>
      </c>
      <c r="P2032" s="109">
        <f>IF(编辑!Y2032="","",编辑!Y2032)</f>
        <v>1</v>
      </c>
      <c r="Q2032" s="109">
        <f>IF(编辑!Z2032="","",编辑!Z2032)</f>
        <v>1000</v>
      </c>
      <c r="R2032" s="109">
        <f>IF(编辑!AA2032="","",编辑!AA2032)</f>
        <v>5086</v>
      </c>
      <c r="S2032" s="109">
        <f>IF(编辑!AC2032="","",编辑!AC2032)</f>
        <v>2</v>
      </c>
      <c r="T2032" s="109">
        <f>IF(编辑!AD2032="","",编辑!AD2032)</f>
        <v>1</v>
      </c>
      <c r="U2032" s="109">
        <f>IF(编辑!AE2032="","",编辑!AE2032)</f>
        <v>300</v>
      </c>
      <c r="V2032" s="109" t="str">
        <f>IF(编辑!AF2032="","",编辑!AF2032)</f>
        <v/>
      </c>
      <c r="W2032" s="109" t="str">
        <f>IF(编辑!AH2032="","",编辑!AH2032)</f>
        <v/>
      </c>
      <c r="X2032" s="109" t="str">
        <f>IF(编辑!AI2032="","",编辑!AI2032)</f>
        <v/>
      </c>
      <c r="Y2032" s="109" t="str">
        <f>IF(编辑!AJ2032="","",编辑!AJ2032)</f>
        <v/>
      </c>
      <c r="Z2032" s="109" t="str">
        <f>IF(编辑!AK2032="","",编辑!AK2032)</f>
        <v/>
      </c>
      <c r="AA2032" s="109" t="str">
        <f>IF(编辑!AM2032="","",编辑!AM2032)</f>
        <v/>
      </c>
      <c r="AB2032" s="109" t="str">
        <f>IF(编辑!AN2032="","",编辑!AN2032)</f>
        <v/>
      </c>
      <c r="AC2032" s="111" t="str">
        <f>IF(编辑!AO2032="","",编辑!AO2032)</f>
        <v/>
      </c>
    </row>
    <row r="2033" spans="1:29">
      <c r="A2033" s="109">
        <f>IF(编辑!A2033="","",编辑!A2033)</f>
        <v>310026</v>
      </c>
      <c r="B2033" s="109" t="str">
        <f>IF(编辑!B2033="","",编辑!B2033)</f>
        <v>高级采集</v>
      </c>
      <c r="C2033" s="109" t="str">
        <f>IF(编辑!I2033="","",编辑!I2033)</f>
        <v/>
      </c>
      <c r="D2033" s="109">
        <f>IF(编辑!J2033="","",编辑!J2033)</f>
        <v>0</v>
      </c>
      <c r="E2033" s="109" t="str">
        <f>IF(编辑!K2033="","",编辑!K2033)</f>
        <v/>
      </c>
      <c r="F2033" s="109">
        <f>IF(编辑!L2033="","",编辑!L2033)</f>
        <v>3102</v>
      </c>
      <c r="G2033" s="109">
        <f>IF(编辑!N2033="","",编辑!N2033)</f>
        <v>6</v>
      </c>
      <c r="H2033" s="109">
        <f>IF(编辑!O2033="","",编辑!O2033)</f>
        <v>1</v>
      </c>
      <c r="I2033" s="109">
        <f>IF(编辑!P2033="","",编辑!P2033)</f>
        <v>10000</v>
      </c>
      <c r="J2033" s="109">
        <f>IF(编辑!Q2033="","",编辑!Q2033)</f>
        <v>3102</v>
      </c>
      <c r="K2033" s="109">
        <f>IF(编辑!S2033="","",编辑!S2033)</f>
        <v>2</v>
      </c>
      <c r="L2033" s="109">
        <f>IF(编辑!T2033="","",编辑!T2033)</f>
        <v>1</v>
      </c>
      <c r="M2033" s="109">
        <f>IF(编辑!U2033="","",编辑!U2033)</f>
        <v>3000</v>
      </c>
      <c r="N2033" s="109">
        <f>IF(编辑!V2033="","",编辑!V2033)</f>
        <v>3102</v>
      </c>
      <c r="O2033" s="109">
        <f>IF(编辑!X2033="","",编辑!X2033)</f>
        <v>2</v>
      </c>
      <c r="P2033" s="109">
        <f>IF(编辑!Y2033="","",编辑!Y2033)</f>
        <v>1</v>
      </c>
      <c r="Q2033" s="109">
        <f>IF(编辑!Z2033="","",编辑!Z2033)</f>
        <v>1000</v>
      </c>
      <c r="R2033" s="109">
        <f>IF(编辑!AA2033="","",编辑!AA2033)</f>
        <v>5086</v>
      </c>
      <c r="S2033" s="109">
        <f>IF(编辑!AC2033="","",编辑!AC2033)</f>
        <v>2</v>
      </c>
      <c r="T2033" s="109">
        <f>IF(编辑!AD2033="","",编辑!AD2033)</f>
        <v>1</v>
      </c>
      <c r="U2033" s="109">
        <f>IF(编辑!AE2033="","",编辑!AE2033)</f>
        <v>300</v>
      </c>
      <c r="V2033" s="109" t="str">
        <f>IF(编辑!AF2033="","",编辑!AF2033)</f>
        <v/>
      </c>
      <c r="W2033" s="109" t="str">
        <f>IF(编辑!AH2033="","",编辑!AH2033)</f>
        <v/>
      </c>
      <c r="X2033" s="109" t="str">
        <f>IF(编辑!AI2033="","",编辑!AI2033)</f>
        <v/>
      </c>
      <c r="Y2033" s="109" t="str">
        <f>IF(编辑!AJ2033="","",编辑!AJ2033)</f>
        <v/>
      </c>
      <c r="Z2033" s="109" t="str">
        <f>IF(编辑!AK2033="","",编辑!AK2033)</f>
        <v/>
      </c>
      <c r="AA2033" s="109" t="str">
        <f>IF(编辑!AM2033="","",编辑!AM2033)</f>
        <v/>
      </c>
      <c r="AB2033" s="109" t="str">
        <f>IF(编辑!AN2033="","",编辑!AN2033)</f>
        <v/>
      </c>
      <c r="AC2033" s="111" t="str">
        <f>IF(编辑!AO2033="","",编辑!AO2033)</f>
        <v/>
      </c>
    </row>
    <row r="2034" spans="1:29">
      <c r="A2034" s="109">
        <f>IF(编辑!A2034="","",编辑!A2034)</f>
        <v>310027</v>
      </c>
      <c r="B2034" s="109" t="str">
        <f>IF(编辑!B2034="","",编辑!B2034)</f>
        <v>高级采集</v>
      </c>
      <c r="C2034" s="109" t="str">
        <f>IF(编辑!I2034="","",编辑!I2034)</f>
        <v/>
      </c>
      <c r="D2034" s="109">
        <f>IF(编辑!J2034="","",编辑!J2034)</f>
        <v>0</v>
      </c>
      <c r="E2034" s="109" t="str">
        <f>IF(编辑!K2034="","",编辑!K2034)</f>
        <v/>
      </c>
      <c r="F2034" s="109">
        <f>IF(编辑!L2034="","",编辑!L2034)</f>
        <v>3103</v>
      </c>
      <c r="G2034" s="109">
        <f>IF(编辑!N2034="","",编辑!N2034)</f>
        <v>6</v>
      </c>
      <c r="H2034" s="109">
        <f>IF(编辑!O2034="","",编辑!O2034)</f>
        <v>1</v>
      </c>
      <c r="I2034" s="109">
        <f>IF(编辑!P2034="","",编辑!P2034)</f>
        <v>10000</v>
      </c>
      <c r="J2034" s="109">
        <f>IF(编辑!Q2034="","",编辑!Q2034)</f>
        <v>3103</v>
      </c>
      <c r="K2034" s="109">
        <f>IF(编辑!S2034="","",编辑!S2034)</f>
        <v>2</v>
      </c>
      <c r="L2034" s="109">
        <f>IF(编辑!T2034="","",编辑!T2034)</f>
        <v>1</v>
      </c>
      <c r="M2034" s="109">
        <f>IF(编辑!U2034="","",编辑!U2034)</f>
        <v>3000</v>
      </c>
      <c r="N2034" s="109">
        <f>IF(编辑!V2034="","",编辑!V2034)</f>
        <v>3103</v>
      </c>
      <c r="O2034" s="109">
        <f>IF(编辑!X2034="","",编辑!X2034)</f>
        <v>2</v>
      </c>
      <c r="P2034" s="109">
        <f>IF(编辑!Y2034="","",编辑!Y2034)</f>
        <v>1</v>
      </c>
      <c r="Q2034" s="109">
        <f>IF(编辑!Z2034="","",编辑!Z2034)</f>
        <v>1000</v>
      </c>
      <c r="R2034" s="109">
        <f>IF(编辑!AA2034="","",编辑!AA2034)</f>
        <v>5086</v>
      </c>
      <c r="S2034" s="109">
        <f>IF(编辑!AC2034="","",编辑!AC2034)</f>
        <v>2</v>
      </c>
      <c r="T2034" s="109">
        <f>IF(编辑!AD2034="","",编辑!AD2034)</f>
        <v>1</v>
      </c>
      <c r="U2034" s="109">
        <f>IF(编辑!AE2034="","",编辑!AE2034)</f>
        <v>300</v>
      </c>
      <c r="V2034" s="109" t="str">
        <f>IF(编辑!AF2034="","",编辑!AF2034)</f>
        <v/>
      </c>
      <c r="W2034" s="109" t="str">
        <f>IF(编辑!AH2034="","",编辑!AH2034)</f>
        <v/>
      </c>
      <c r="X2034" s="109" t="str">
        <f>IF(编辑!AI2034="","",编辑!AI2034)</f>
        <v/>
      </c>
      <c r="Y2034" s="109" t="str">
        <f>IF(编辑!AJ2034="","",编辑!AJ2034)</f>
        <v/>
      </c>
      <c r="Z2034" s="109" t="str">
        <f>IF(编辑!AK2034="","",编辑!AK2034)</f>
        <v/>
      </c>
      <c r="AA2034" s="109" t="str">
        <f>IF(编辑!AM2034="","",编辑!AM2034)</f>
        <v/>
      </c>
      <c r="AB2034" s="109" t="str">
        <f>IF(编辑!AN2034="","",编辑!AN2034)</f>
        <v/>
      </c>
      <c r="AC2034" s="111" t="str">
        <f>IF(编辑!AO2034="","",编辑!AO2034)</f>
        <v/>
      </c>
    </row>
    <row r="2035" spans="1:29">
      <c r="A2035" s="109">
        <f>IF(编辑!A2035="","",编辑!A2035)</f>
        <v>310028</v>
      </c>
      <c r="B2035" s="109" t="str">
        <f>IF(编辑!B2035="","",编辑!B2035)</f>
        <v>高级采集</v>
      </c>
      <c r="C2035" s="109" t="str">
        <f>IF(编辑!I2035="","",编辑!I2035)</f>
        <v/>
      </c>
      <c r="D2035" s="109">
        <f>IF(编辑!J2035="","",编辑!J2035)</f>
        <v>0</v>
      </c>
      <c r="E2035" s="109" t="str">
        <f>IF(编辑!K2035="","",编辑!K2035)</f>
        <v/>
      </c>
      <c r="F2035" s="109">
        <f>IF(编辑!L2035="","",编辑!L2035)</f>
        <v>3104</v>
      </c>
      <c r="G2035" s="109">
        <f>IF(编辑!N2035="","",编辑!N2035)</f>
        <v>6</v>
      </c>
      <c r="H2035" s="109">
        <f>IF(编辑!O2035="","",编辑!O2035)</f>
        <v>1</v>
      </c>
      <c r="I2035" s="109">
        <f>IF(编辑!P2035="","",编辑!P2035)</f>
        <v>10000</v>
      </c>
      <c r="J2035" s="109">
        <f>IF(编辑!Q2035="","",编辑!Q2035)</f>
        <v>3104</v>
      </c>
      <c r="K2035" s="109">
        <f>IF(编辑!S2035="","",编辑!S2035)</f>
        <v>2</v>
      </c>
      <c r="L2035" s="109">
        <f>IF(编辑!T2035="","",编辑!T2035)</f>
        <v>1</v>
      </c>
      <c r="M2035" s="109">
        <f>IF(编辑!U2035="","",编辑!U2035)</f>
        <v>3000</v>
      </c>
      <c r="N2035" s="109">
        <f>IF(编辑!V2035="","",编辑!V2035)</f>
        <v>3104</v>
      </c>
      <c r="O2035" s="109">
        <f>IF(编辑!X2035="","",编辑!X2035)</f>
        <v>2</v>
      </c>
      <c r="P2035" s="109">
        <f>IF(编辑!Y2035="","",编辑!Y2035)</f>
        <v>1</v>
      </c>
      <c r="Q2035" s="109">
        <f>IF(编辑!Z2035="","",编辑!Z2035)</f>
        <v>1000</v>
      </c>
      <c r="R2035" s="109">
        <f>IF(编辑!AA2035="","",编辑!AA2035)</f>
        <v>5086</v>
      </c>
      <c r="S2035" s="109">
        <f>IF(编辑!AC2035="","",编辑!AC2035)</f>
        <v>2</v>
      </c>
      <c r="T2035" s="109">
        <f>IF(编辑!AD2035="","",编辑!AD2035)</f>
        <v>1</v>
      </c>
      <c r="U2035" s="109">
        <f>IF(编辑!AE2035="","",编辑!AE2035)</f>
        <v>400</v>
      </c>
      <c r="V2035" s="109" t="str">
        <f>IF(编辑!AF2035="","",编辑!AF2035)</f>
        <v/>
      </c>
      <c r="W2035" s="109" t="str">
        <f>IF(编辑!AH2035="","",编辑!AH2035)</f>
        <v/>
      </c>
      <c r="X2035" s="109" t="str">
        <f>IF(编辑!AI2035="","",编辑!AI2035)</f>
        <v/>
      </c>
      <c r="Y2035" s="109" t="str">
        <f>IF(编辑!AJ2035="","",编辑!AJ2035)</f>
        <v/>
      </c>
      <c r="Z2035" s="109" t="str">
        <f>IF(编辑!AK2035="","",编辑!AK2035)</f>
        <v/>
      </c>
      <c r="AA2035" s="109" t="str">
        <f>IF(编辑!AM2035="","",编辑!AM2035)</f>
        <v/>
      </c>
      <c r="AB2035" s="109" t="str">
        <f>IF(编辑!AN2035="","",编辑!AN2035)</f>
        <v/>
      </c>
      <c r="AC2035" s="111" t="str">
        <f>IF(编辑!AO2035="","",编辑!AO2035)</f>
        <v/>
      </c>
    </row>
    <row r="2036" spans="1:29">
      <c r="A2036" s="109">
        <f>IF(编辑!A2036="","",编辑!A2036)</f>
        <v>310029</v>
      </c>
      <c r="B2036" s="109" t="str">
        <f>IF(编辑!B2036="","",编辑!B2036)</f>
        <v>高级采集</v>
      </c>
      <c r="C2036" s="109" t="str">
        <f>IF(编辑!I2036="","",编辑!I2036)</f>
        <v/>
      </c>
      <c r="D2036" s="109">
        <f>IF(编辑!J2036="","",编辑!J2036)</f>
        <v>0</v>
      </c>
      <c r="E2036" s="109" t="str">
        <f>IF(编辑!K2036="","",编辑!K2036)</f>
        <v/>
      </c>
      <c r="F2036" s="109">
        <f>IF(编辑!L2036="","",编辑!L2036)</f>
        <v>3105</v>
      </c>
      <c r="G2036" s="109">
        <f>IF(编辑!N2036="","",编辑!N2036)</f>
        <v>6</v>
      </c>
      <c r="H2036" s="109">
        <f>IF(编辑!O2036="","",编辑!O2036)</f>
        <v>1</v>
      </c>
      <c r="I2036" s="109">
        <f>IF(编辑!P2036="","",编辑!P2036)</f>
        <v>10000</v>
      </c>
      <c r="J2036" s="109">
        <f>IF(编辑!Q2036="","",编辑!Q2036)</f>
        <v>3105</v>
      </c>
      <c r="K2036" s="109">
        <f>IF(编辑!S2036="","",编辑!S2036)</f>
        <v>2</v>
      </c>
      <c r="L2036" s="109">
        <f>IF(编辑!T2036="","",编辑!T2036)</f>
        <v>1</v>
      </c>
      <c r="M2036" s="109">
        <f>IF(编辑!U2036="","",编辑!U2036)</f>
        <v>3000</v>
      </c>
      <c r="N2036" s="109">
        <f>IF(编辑!V2036="","",编辑!V2036)</f>
        <v>3105</v>
      </c>
      <c r="O2036" s="109">
        <f>IF(编辑!X2036="","",编辑!X2036)</f>
        <v>2</v>
      </c>
      <c r="P2036" s="109">
        <f>IF(编辑!Y2036="","",编辑!Y2036)</f>
        <v>1</v>
      </c>
      <c r="Q2036" s="109">
        <f>IF(编辑!Z2036="","",编辑!Z2036)</f>
        <v>1000</v>
      </c>
      <c r="R2036" s="109">
        <f>IF(编辑!AA2036="","",编辑!AA2036)</f>
        <v>5086</v>
      </c>
      <c r="S2036" s="109">
        <f>IF(编辑!AC2036="","",编辑!AC2036)</f>
        <v>2</v>
      </c>
      <c r="T2036" s="109">
        <f>IF(编辑!AD2036="","",编辑!AD2036)</f>
        <v>1</v>
      </c>
      <c r="U2036" s="109">
        <f>IF(编辑!AE2036="","",编辑!AE2036)</f>
        <v>400</v>
      </c>
      <c r="V2036" s="109" t="str">
        <f>IF(编辑!AF2036="","",编辑!AF2036)</f>
        <v/>
      </c>
      <c r="W2036" s="109" t="str">
        <f>IF(编辑!AH2036="","",编辑!AH2036)</f>
        <v/>
      </c>
      <c r="X2036" s="109" t="str">
        <f>IF(编辑!AI2036="","",编辑!AI2036)</f>
        <v/>
      </c>
      <c r="Y2036" s="109" t="str">
        <f>IF(编辑!AJ2036="","",编辑!AJ2036)</f>
        <v/>
      </c>
      <c r="Z2036" s="109" t="str">
        <f>IF(编辑!AK2036="","",编辑!AK2036)</f>
        <v/>
      </c>
      <c r="AA2036" s="109" t="str">
        <f>IF(编辑!AM2036="","",编辑!AM2036)</f>
        <v/>
      </c>
      <c r="AB2036" s="109" t="str">
        <f>IF(编辑!AN2036="","",编辑!AN2036)</f>
        <v/>
      </c>
      <c r="AC2036" s="111" t="str">
        <f>IF(编辑!AO2036="","",编辑!AO2036)</f>
        <v/>
      </c>
    </row>
    <row r="2037" spans="1:29">
      <c r="A2037" s="109">
        <f>IF(编辑!A2037="","",编辑!A2037)</f>
        <v>310030</v>
      </c>
      <c r="B2037" s="109" t="str">
        <f>IF(编辑!B2037="","",编辑!B2037)</f>
        <v>高级采集</v>
      </c>
      <c r="C2037" s="109" t="str">
        <f>IF(编辑!I2037="","",编辑!I2037)</f>
        <v/>
      </c>
      <c r="D2037" s="109">
        <f>IF(编辑!J2037="","",编辑!J2037)</f>
        <v>0</v>
      </c>
      <c r="E2037" s="109" t="str">
        <f>IF(编辑!K2037="","",编辑!K2037)</f>
        <v/>
      </c>
      <c r="F2037" s="109">
        <f>IF(编辑!L2037="","",编辑!L2037)</f>
        <v>3106</v>
      </c>
      <c r="G2037" s="109">
        <f>IF(编辑!N2037="","",编辑!N2037)</f>
        <v>6</v>
      </c>
      <c r="H2037" s="109">
        <f>IF(编辑!O2037="","",编辑!O2037)</f>
        <v>1</v>
      </c>
      <c r="I2037" s="109">
        <f>IF(编辑!P2037="","",编辑!P2037)</f>
        <v>10000</v>
      </c>
      <c r="J2037" s="109">
        <f>IF(编辑!Q2037="","",编辑!Q2037)</f>
        <v>3106</v>
      </c>
      <c r="K2037" s="109">
        <f>IF(编辑!S2037="","",编辑!S2037)</f>
        <v>2</v>
      </c>
      <c r="L2037" s="109">
        <f>IF(编辑!T2037="","",编辑!T2037)</f>
        <v>1</v>
      </c>
      <c r="M2037" s="109">
        <f>IF(编辑!U2037="","",编辑!U2037)</f>
        <v>3000</v>
      </c>
      <c r="N2037" s="109">
        <f>IF(编辑!V2037="","",编辑!V2037)</f>
        <v>3106</v>
      </c>
      <c r="O2037" s="109">
        <f>IF(编辑!X2037="","",编辑!X2037)</f>
        <v>2</v>
      </c>
      <c r="P2037" s="109">
        <f>IF(编辑!Y2037="","",编辑!Y2037)</f>
        <v>1</v>
      </c>
      <c r="Q2037" s="109">
        <f>IF(编辑!Z2037="","",编辑!Z2037)</f>
        <v>1000</v>
      </c>
      <c r="R2037" s="109">
        <f>IF(编辑!AA2037="","",编辑!AA2037)</f>
        <v>5086</v>
      </c>
      <c r="S2037" s="109">
        <f>IF(编辑!AC2037="","",编辑!AC2037)</f>
        <v>2</v>
      </c>
      <c r="T2037" s="109">
        <f>IF(编辑!AD2037="","",编辑!AD2037)</f>
        <v>1</v>
      </c>
      <c r="U2037" s="109">
        <f>IF(编辑!AE2037="","",编辑!AE2037)</f>
        <v>500</v>
      </c>
      <c r="V2037" s="109" t="str">
        <f>IF(编辑!AF2037="","",编辑!AF2037)</f>
        <v/>
      </c>
      <c r="W2037" s="109" t="str">
        <f>IF(编辑!AH2037="","",编辑!AH2037)</f>
        <v/>
      </c>
      <c r="X2037" s="109" t="str">
        <f>IF(编辑!AI2037="","",编辑!AI2037)</f>
        <v/>
      </c>
      <c r="Y2037" s="109" t="str">
        <f>IF(编辑!AJ2037="","",编辑!AJ2037)</f>
        <v/>
      </c>
      <c r="Z2037" s="109" t="str">
        <f>IF(编辑!AK2037="","",编辑!AK2037)</f>
        <v/>
      </c>
      <c r="AA2037" s="109" t="str">
        <f>IF(编辑!AM2037="","",编辑!AM2037)</f>
        <v/>
      </c>
      <c r="AB2037" s="109" t="str">
        <f>IF(编辑!AN2037="","",编辑!AN2037)</f>
        <v/>
      </c>
      <c r="AC2037" s="111" t="str">
        <f>IF(编辑!AO2037="","",编辑!AO2037)</f>
        <v/>
      </c>
    </row>
    <row r="2038" spans="1:29">
      <c r="A2038" s="109">
        <f>IF(编辑!A2038="","",编辑!A2038)</f>
        <v>310031</v>
      </c>
      <c r="B2038" s="109" t="str">
        <f>IF(编辑!B2038="","",编辑!B2038)</f>
        <v>高级采集</v>
      </c>
      <c r="C2038" s="109" t="str">
        <f>IF(编辑!I2038="","",编辑!I2038)</f>
        <v/>
      </c>
      <c r="D2038" s="109">
        <f>IF(编辑!J2038="","",编辑!J2038)</f>
        <v>0</v>
      </c>
      <c r="E2038" s="109" t="str">
        <f>IF(编辑!K2038="","",编辑!K2038)</f>
        <v/>
      </c>
      <c r="F2038" s="109">
        <f>IF(编辑!L2038="","",编辑!L2038)</f>
        <v>3401</v>
      </c>
      <c r="G2038" s="109">
        <f>IF(编辑!N2038="","",编辑!N2038)</f>
        <v>6</v>
      </c>
      <c r="H2038" s="109">
        <f>IF(编辑!O2038="","",编辑!O2038)</f>
        <v>1</v>
      </c>
      <c r="I2038" s="109">
        <f>IF(编辑!P2038="","",编辑!P2038)</f>
        <v>10000</v>
      </c>
      <c r="J2038" s="109">
        <f>IF(编辑!Q2038="","",编辑!Q2038)</f>
        <v>3401</v>
      </c>
      <c r="K2038" s="109">
        <f>IF(编辑!S2038="","",编辑!S2038)</f>
        <v>2</v>
      </c>
      <c r="L2038" s="109">
        <f>IF(编辑!T2038="","",编辑!T2038)</f>
        <v>1</v>
      </c>
      <c r="M2038" s="109">
        <f>IF(编辑!U2038="","",编辑!U2038)</f>
        <v>3000</v>
      </c>
      <c r="N2038" s="109">
        <f>IF(编辑!V2038="","",编辑!V2038)</f>
        <v>3401</v>
      </c>
      <c r="O2038" s="109">
        <f>IF(编辑!X2038="","",编辑!X2038)</f>
        <v>2</v>
      </c>
      <c r="P2038" s="109">
        <f>IF(编辑!Y2038="","",编辑!Y2038)</f>
        <v>1</v>
      </c>
      <c r="Q2038" s="109">
        <f>IF(编辑!Z2038="","",编辑!Z2038)</f>
        <v>1000</v>
      </c>
      <c r="R2038" s="109">
        <f>IF(编辑!AA2038="","",编辑!AA2038)</f>
        <v>5086</v>
      </c>
      <c r="S2038" s="109">
        <f>IF(编辑!AC2038="","",编辑!AC2038)</f>
        <v>2</v>
      </c>
      <c r="T2038" s="109">
        <f>IF(编辑!AD2038="","",编辑!AD2038)</f>
        <v>1</v>
      </c>
      <c r="U2038" s="109">
        <f>IF(编辑!AE2038="","",编辑!AE2038)</f>
        <v>300</v>
      </c>
      <c r="V2038" s="109" t="str">
        <f>IF(编辑!AF2038="","",编辑!AF2038)</f>
        <v/>
      </c>
      <c r="W2038" s="109" t="str">
        <f>IF(编辑!AH2038="","",编辑!AH2038)</f>
        <v/>
      </c>
      <c r="X2038" s="109" t="str">
        <f>IF(编辑!AI2038="","",编辑!AI2038)</f>
        <v/>
      </c>
      <c r="Y2038" s="109" t="str">
        <f>IF(编辑!AJ2038="","",编辑!AJ2038)</f>
        <v/>
      </c>
      <c r="Z2038" s="109" t="str">
        <f>IF(编辑!AK2038="","",编辑!AK2038)</f>
        <v/>
      </c>
      <c r="AA2038" s="109" t="str">
        <f>IF(编辑!AM2038="","",编辑!AM2038)</f>
        <v/>
      </c>
      <c r="AB2038" s="109" t="str">
        <f>IF(编辑!AN2038="","",编辑!AN2038)</f>
        <v/>
      </c>
      <c r="AC2038" s="111" t="str">
        <f>IF(编辑!AO2038="","",编辑!AO2038)</f>
        <v/>
      </c>
    </row>
    <row r="2039" spans="1:29">
      <c r="A2039" s="109">
        <f>IF(编辑!A2039="","",编辑!A2039)</f>
        <v>310032</v>
      </c>
      <c r="B2039" s="109" t="str">
        <f>IF(编辑!B2039="","",编辑!B2039)</f>
        <v>高级采集</v>
      </c>
      <c r="C2039" s="109" t="str">
        <f>IF(编辑!I2039="","",编辑!I2039)</f>
        <v/>
      </c>
      <c r="D2039" s="109">
        <f>IF(编辑!J2039="","",编辑!J2039)</f>
        <v>0</v>
      </c>
      <c r="E2039" s="109" t="str">
        <f>IF(编辑!K2039="","",编辑!K2039)</f>
        <v/>
      </c>
      <c r="F2039" s="109">
        <f>IF(编辑!L2039="","",编辑!L2039)</f>
        <v>3402</v>
      </c>
      <c r="G2039" s="109">
        <f>IF(编辑!N2039="","",编辑!N2039)</f>
        <v>6</v>
      </c>
      <c r="H2039" s="109">
        <f>IF(编辑!O2039="","",编辑!O2039)</f>
        <v>1</v>
      </c>
      <c r="I2039" s="109">
        <f>IF(编辑!P2039="","",编辑!P2039)</f>
        <v>10000</v>
      </c>
      <c r="J2039" s="109">
        <f>IF(编辑!Q2039="","",编辑!Q2039)</f>
        <v>3402</v>
      </c>
      <c r="K2039" s="109">
        <f>IF(编辑!S2039="","",编辑!S2039)</f>
        <v>2</v>
      </c>
      <c r="L2039" s="109">
        <f>IF(编辑!T2039="","",编辑!T2039)</f>
        <v>1</v>
      </c>
      <c r="M2039" s="109">
        <f>IF(编辑!U2039="","",编辑!U2039)</f>
        <v>3000</v>
      </c>
      <c r="N2039" s="109">
        <f>IF(编辑!V2039="","",编辑!V2039)</f>
        <v>3402</v>
      </c>
      <c r="O2039" s="109">
        <f>IF(编辑!X2039="","",编辑!X2039)</f>
        <v>2</v>
      </c>
      <c r="P2039" s="109">
        <f>IF(编辑!Y2039="","",编辑!Y2039)</f>
        <v>1</v>
      </c>
      <c r="Q2039" s="109">
        <f>IF(编辑!Z2039="","",编辑!Z2039)</f>
        <v>1000</v>
      </c>
      <c r="R2039" s="109">
        <f>IF(编辑!AA2039="","",编辑!AA2039)</f>
        <v>5086</v>
      </c>
      <c r="S2039" s="109">
        <f>IF(编辑!AC2039="","",编辑!AC2039)</f>
        <v>2</v>
      </c>
      <c r="T2039" s="109">
        <f>IF(编辑!AD2039="","",编辑!AD2039)</f>
        <v>1</v>
      </c>
      <c r="U2039" s="109">
        <f>IF(编辑!AE2039="","",编辑!AE2039)</f>
        <v>300</v>
      </c>
      <c r="V2039" s="109" t="str">
        <f>IF(编辑!AF2039="","",编辑!AF2039)</f>
        <v/>
      </c>
      <c r="W2039" s="109" t="str">
        <f>IF(编辑!AH2039="","",编辑!AH2039)</f>
        <v/>
      </c>
      <c r="X2039" s="109" t="str">
        <f>IF(编辑!AI2039="","",编辑!AI2039)</f>
        <v/>
      </c>
      <c r="Y2039" s="109" t="str">
        <f>IF(编辑!AJ2039="","",编辑!AJ2039)</f>
        <v/>
      </c>
      <c r="Z2039" s="109" t="str">
        <f>IF(编辑!AK2039="","",编辑!AK2039)</f>
        <v/>
      </c>
      <c r="AA2039" s="109" t="str">
        <f>IF(编辑!AM2039="","",编辑!AM2039)</f>
        <v/>
      </c>
      <c r="AB2039" s="109" t="str">
        <f>IF(编辑!AN2039="","",编辑!AN2039)</f>
        <v/>
      </c>
      <c r="AC2039" s="111" t="str">
        <f>IF(编辑!AO2039="","",编辑!AO2039)</f>
        <v/>
      </c>
    </row>
    <row r="2040" spans="1:29">
      <c r="A2040" s="109">
        <f>IF(编辑!A2040="","",编辑!A2040)</f>
        <v>310033</v>
      </c>
      <c r="B2040" s="109" t="str">
        <f>IF(编辑!B2040="","",编辑!B2040)</f>
        <v>高级采集</v>
      </c>
      <c r="C2040" s="109" t="str">
        <f>IF(编辑!I2040="","",编辑!I2040)</f>
        <v/>
      </c>
      <c r="D2040" s="109">
        <f>IF(编辑!J2040="","",编辑!J2040)</f>
        <v>0</v>
      </c>
      <c r="E2040" s="109" t="str">
        <f>IF(编辑!K2040="","",编辑!K2040)</f>
        <v/>
      </c>
      <c r="F2040" s="109">
        <f>IF(编辑!L2040="","",编辑!L2040)</f>
        <v>3403</v>
      </c>
      <c r="G2040" s="109">
        <f>IF(编辑!N2040="","",编辑!N2040)</f>
        <v>6</v>
      </c>
      <c r="H2040" s="109">
        <f>IF(编辑!O2040="","",编辑!O2040)</f>
        <v>1</v>
      </c>
      <c r="I2040" s="109">
        <f>IF(编辑!P2040="","",编辑!P2040)</f>
        <v>10000</v>
      </c>
      <c r="J2040" s="109">
        <f>IF(编辑!Q2040="","",编辑!Q2040)</f>
        <v>3403</v>
      </c>
      <c r="K2040" s="109">
        <f>IF(编辑!S2040="","",编辑!S2040)</f>
        <v>2</v>
      </c>
      <c r="L2040" s="109">
        <f>IF(编辑!T2040="","",编辑!T2040)</f>
        <v>1</v>
      </c>
      <c r="M2040" s="109">
        <f>IF(编辑!U2040="","",编辑!U2040)</f>
        <v>3000</v>
      </c>
      <c r="N2040" s="109">
        <f>IF(编辑!V2040="","",编辑!V2040)</f>
        <v>3403</v>
      </c>
      <c r="O2040" s="109">
        <f>IF(编辑!X2040="","",编辑!X2040)</f>
        <v>2</v>
      </c>
      <c r="P2040" s="109">
        <f>IF(编辑!Y2040="","",编辑!Y2040)</f>
        <v>1</v>
      </c>
      <c r="Q2040" s="109">
        <f>IF(编辑!Z2040="","",编辑!Z2040)</f>
        <v>1000</v>
      </c>
      <c r="R2040" s="109">
        <f>IF(编辑!AA2040="","",编辑!AA2040)</f>
        <v>5086</v>
      </c>
      <c r="S2040" s="109">
        <f>IF(编辑!AC2040="","",编辑!AC2040)</f>
        <v>2</v>
      </c>
      <c r="T2040" s="109">
        <f>IF(编辑!AD2040="","",编辑!AD2040)</f>
        <v>1</v>
      </c>
      <c r="U2040" s="109">
        <f>IF(编辑!AE2040="","",编辑!AE2040)</f>
        <v>300</v>
      </c>
      <c r="V2040" s="109" t="str">
        <f>IF(编辑!AF2040="","",编辑!AF2040)</f>
        <v/>
      </c>
      <c r="W2040" s="109" t="str">
        <f>IF(编辑!AH2040="","",编辑!AH2040)</f>
        <v/>
      </c>
      <c r="X2040" s="109" t="str">
        <f>IF(编辑!AI2040="","",编辑!AI2040)</f>
        <v/>
      </c>
      <c r="Y2040" s="109" t="str">
        <f>IF(编辑!AJ2040="","",编辑!AJ2040)</f>
        <v/>
      </c>
      <c r="Z2040" s="109" t="str">
        <f>IF(编辑!AK2040="","",编辑!AK2040)</f>
        <v/>
      </c>
      <c r="AA2040" s="109" t="str">
        <f>IF(编辑!AM2040="","",编辑!AM2040)</f>
        <v/>
      </c>
      <c r="AB2040" s="109" t="str">
        <f>IF(编辑!AN2040="","",编辑!AN2040)</f>
        <v/>
      </c>
      <c r="AC2040" s="111" t="str">
        <f>IF(编辑!AO2040="","",编辑!AO2040)</f>
        <v/>
      </c>
    </row>
    <row r="2041" spans="1:29">
      <c r="A2041" s="109">
        <f>IF(编辑!A2041="","",编辑!A2041)</f>
        <v>310034</v>
      </c>
      <c r="B2041" s="109" t="str">
        <f>IF(编辑!B2041="","",编辑!B2041)</f>
        <v>高级采集</v>
      </c>
      <c r="C2041" s="109" t="str">
        <f>IF(编辑!I2041="","",编辑!I2041)</f>
        <v/>
      </c>
      <c r="D2041" s="109">
        <f>IF(编辑!J2041="","",编辑!J2041)</f>
        <v>0</v>
      </c>
      <c r="E2041" s="109" t="str">
        <f>IF(编辑!K2041="","",编辑!K2041)</f>
        <v/>
      </c>
      <c r="F2041" s="109">
        <f>IF(编辑!L2041="","",编辑!L2041)</f>
        <v>3404</v>
      </c>
      <c r="G2041" s="109">
        <f>IF(编辑!N2041="","",编辑!N2041)</f>
        <v>6</v>
      </c>
      <c r="H2041" s="109">
        <f>IF(编辑!O2041="","",编辑!O2041)</f>
        <v>1</v>
      </c>
      <c r="I2041" s="109">
        <f>IF(编辑!P2041="","",编辑!P2041)</f>
        <v>10000</v>
      </c>
      <c r="J2041" s="109">
        <f>IF(编辑!Q2041="","",编辑!Q2041)</f>
        <v>3404</v>
      </c>
      <c r="K2041" s="109">
        <f>IF(编辑!S2041="","",编辑!S2041)</f>
        <v>2</v>
      </c>
      <c r="L2041" s="109">
        <f>IF(编辑!T2041="","",编辑!T2041)</f>
        <v>1</v>
      </c>
      <c r="M2041" s="109">
        <f>IF(编辑!U2041="","",编辑!U2041)</f>
        <v>3000</v>
      </c>
      <c r="N2041" s="109">
        <f>IF(编辑!V2041="","",编辑!V2041)</f>
        <v>3404</v>
      </c>
      <c r="O2041" s="109">
        <f>IF(编辑!X2041="","",编辑!X2041)</f>
        <v>2</v>
      </c>
      <c r="P2041" s="109">
        <f>IF(编辑!Y2041="","",编辑!Y2041)</f>
        <v>1</v>
      </c>
      <c r="Q2041" s="109">
        <f>IF(编辑!Z2041="","",编辑!Z2041)</f>
        <v>1000</v>
      </c>
      <c r="R2041" s="109">
        <f>IF(编辑!AA2041="","",编辑!AA2041)</f>
        <v>5086</v>
      </c>
      <c r="S2041" s="109">
        <f>IF(编辑!AC2041="","",编辑!AC2041)</f>
        <v>2</v>
      </c>
      <c r="T2041" s="109">
        <f>IF(编辑!AD2041="","",编辑!AD2041)</f>
        <v>1</v>
      </c>
      <c r="U2041" s="109">
        <f>IF(编辑!AE2041="","",编辑!AE2041)</f>
        <v>400</v>
      </c>
      <c r="V2041" s="109" t="str">
        <f>IF(编辑!AF2041="","",编辑!AF2041)</f>
        <v/>
      </c>
      <c r="W2041" s="109" t="str">
        <f>IF(编辑!AH2041="","",编辑!AH2041)</f>
        <v/>
      </c>
      <c r="X2041" s="109" t="str">
        <f>IF(编辑!AI2041="","",编辑!AI2041)</f>
        <v/>
      </c>
      <c r="Y2041" s="109" t="str">
        <f>IF(编辑!AJ2041="","",编辑!AJ2041)</f>
        <v/>
      </c>
      <c r="Z2041" s="109" t="str">
        <f>IF(编辑!AK2041="","",编辑!AK2041)</f>
        <v/>
      </c>
      <c r="AA2041" s="109" t="str">
        <f>IF(编辑!AM2041="","",编辑!AM2041)</f>
        <v/>
      </c>
      <c r="AB2041" s="109" t="str">
        <f>IF(编辑!AN2041="","",编辑!AN2041)</f>
        <v/>
      </c>
      <c r="AC2041" s="111" t="str">
        <f>IF(编辑!AO2041="","",编辑!AO2041)</f>
        <v/>
      </c>
    </row>
    <row r="2042" spans="1:29">
      <c r="A2042" s="109">
        <f>IF(编辑!A2042="","",编辑!A2042)</f>
        <v>310035</v>
      </c>
      <c r="B2042" s="109" t="str">
        <f>IF(编辑!B2042="","",编辑!B2042)</f>
        <v>高级采集</v>
      </c>
      <c r="C2042" s="109" t="str">
        <f>IF(编辑!I2042="","",编辑!I2042)</f>
        <v/>
      </c>
      <c r="D2042" s="109">
        <f>IF(编辑!J2042="","",编辑!J2042)</f>
        <v>0</v>
      </c>
      <c r="E2042" s="109" t="str">
        <f>IF(编辑!K2042="","",编辑!K2042)</f>
        <v/>
      </c>
      <c r="F2042" s="109">
        <f>IF(编辑!L2042="","",编辑!L2042)</f>
        <v>3405</v>
      </c>
      <c r="G2042" s="109">
        <f>IF(编辑!N2042="","",编辑!N2042)</f>
        <v>6</v>
      </c>
      <c r="H2042" s="109">
        <f>IF(编辑!O2042="","",编辑!O2042)</f>
        <v>1</v>
      </c>
      <c r="I2042" s="109">
        <f>IF(编辑!P2042="","",编辑!P2042)</f>
        <v>10000</v>
      </c>
      <c r="J2042" s="109">
        <f>IF(编辑!Q2042="","",编辑!Q2042)</f>
        <v>3405</v>
      </c>
      <c r="K2042" s="109">
        <f>IF(编辑!S2042="","",编辑!S2042)</f>
        <v>2</v>
      </c>
      <c r="L2042" s="109">
        <f>IF(编辑!T2042="","",编辑!T2042)</f>
        <v>1</v>
      </c>
      <c r="M2042" s="109">
        <f>IF(编辑!U2042="","",编辑!U2042)</f>
        <v>3000</v>
      </c>
      <c r="N2042" s="109">
        <f>IF(编辑!V2042="","",编辑!V2042)</f>
        <v>3405</v>
      </c>
      <c r="O2042" s="109">
        <f>IF(编辑!X2042="","",编辑!X2042)</f>
        <v>2</v>
      </c>
      <c r="P2042" s="109">
        <f>IF(编辑!Y2042="","",编辑!Y2042)</f>
        <v>1</v>
      </c>
      <c r="Q2042" s="109">
        <f>IF(编辑!Z2042="","",编辑!Z2042)</f>
        <v>1000</v>
      </c>
      <c r="R2042" s="109">
        <f>IF(编辑!AA2042="","",编辑!AA2042)</f>
        <v>5086</v>
      </c>
      <c r="S2042" s="109">
        <f>IF(编辑!AC2042="","",编辑!AC2042)</f>
        <v>2</v>
      </c>
      <c r="T2042" s="109">
        <f>IF(编辑!AD2042="","",编辑!AD2042)</f>
        <v>1</v>
      </c>
      <c r="U2042" s="109">
        <f>IF(编辑!AE2042="","",编辑!AE2042)</f>
        <v>400</v>
      </c>
      <c r="V2042" s="109" t="str">
        <f>IF(编辑!AF2042="","",编辑!AF2042)</f>
        <v/>
      </c>
      <c r="W2042" s="109" t="str">
        <f>IF(编辑!AH2042="","",编辑!AH2042)</f>
        <v/>
      </c>
      <c r="X2042" s="109" t="str">
        <f>IF(编辑!AI2042="","",编辑!AI2042)</f>
        <v/>
      </c>
      <c r="Y2042" s="109" t="str">
        <f>IF(编辑!AJ2042="","",编辑!AJ2042)</f>
        <v/>
      </c>
      <c r="Z2042" s="109" t="str">
        <f>IF(编辑!AK2042="","",编辑!AK2042)</f>
        <v/>
      </c>
      <c r="AA2042" s="109" t="str">
        <f>IF(编辑!AM2042="","",编辑!AM2042)</f>
        <v/>
      </c>
      <c r="AB2042" s="109" t="str">
        <f>IF(编辑!AN2042="","",编辑!AN2042)</f>
        <v/>
      </c>
      <c r="AC2042" s="111" t="str">
        <f>IF(编辑!AO2042="","",编辑!AO2042)</f>
        <v/>
      </c>
    </row>
    <row r="2043" spans="1:29">
      <c r="A2043" s="109">
        <f>IF(编辑!A2043="","",编辑!A2043)</f>
        <v>310036</v>
      </c>
      <c r="B2043" s="109" t="str">
        <f>IF(编辑!B2043="","",编辑!B2043)</f>
        <v>高级采集</v>
      </c>
      <c r="C2043" s="109" t="str">
        <f>IF(编辑!I2043="","",编辑!I2043)</f>
        <v/>
      </c>
      <c r="D2043" s="109">
        <f>IF(编辑!J2043="","",编辑!J2043)</f>
        <v>0</v>
      </c>
      <c r="E2043" s="109" t="str">
        <f>IF(编辑!K2043="","",编辑!K2043)</f>
        <v/>
      </c>
      <c r="F2043" s="109">
        <f>IF(编辑!L2043="","",编辑!L2043)</f>
        <v>3406</v>
      </c>
      <c r="G2043" s="109">
        <f>IF(编辑!N2043="","",编辑!N2043)</f>
        <v>6</v>
      </c>
      <c r="H2043" s="109">
        <f>IF(编辑!O2043="","",编辑!O2043)</f>
        <v>1</v>
      </c>
      <c r="I2043" s="109">
        <f>IF(编辑!P2043="","",编辑!P2043)</f>
        <v>10000</v>
      </c>
      <c r="J2043" s="109">
        <f>IF(编辑!Q2043="","",编辑!Q2043)</f>
        <v>3406</v>
      </c>
      <c r="K2043" s="109">
        <f>IF(编辑!S2043="","",编辑!S2043)</f>
        <v>2</v>
      </c>
      <c r="L2043" s="109">
        <f>IF(编辑!T2043="","",编辑!T2043)</f>
        <v>1</v>
      </c>
      <c r="M2043" s="109">
        <f>IF(编辑!U2043="","",编辑!U2043)</f>
        <v>3000</v>
      </c>
      <c r="N2043" s="109">
        <f>IF(编辑!V2043="","",编辑!V2043)</f>
        <v>3406</v>
      </c>
      <c r="O2043" s="109">
        <f>IF(编辑!X2043="","",编辑!X2043)</f>
        <v>2</v>
      </c>
      <c r="P2043" s="109">
        <f>IF(编辑!Y2043="","",编辑!Y2043)</f>
        <v>1</v>
      </c>
      <c r="Q2043" s="109">
        <f>IF(编辑!Z2043="","",编辑!Z2043)</f>
        <v>1000</v>
      </c>
      <c r="R2043" s="109">
        <f>IF(编辑!AA2043="","",编辑!AA2043)</f>
        <v>5086</v>
      </c>
      <c r="S2043" s="109">
        <f>IF(编辑!AC2043="","",编辑!AC2043)</f>
        <v>2</v>
      </c>
      <c r="T2043" s="109">
        <f>IF(编辑!AD2043="","",编辑!AD2043)</f>
        <v>1</v>
      </c>
      <c r="U2043" s="109">
        <f>IF(编辑!AE2043="","",编辑!AE2043)</f>
        <v>500</v>
      </c>
      <c r="V2043" s="109" t="str">
        <f>IF(编辑!AF2043="","",编辑!AF2043)</f>
        <v/>
      </c>
      <c r="W2043" s="109" t="str">
        <f>IF(编辑!AH2043="","",编辑!AH2043)</f>
        <v/>
      </c>
      <c r="X2043" s="109" t="str">
        <f>IF(编辑!AI2043="","",编辑!AI2043)</f>
        <v/>
      </c>
      <c r="Y2043" s="109" t="str">
        <f>IF(编辑!AJ2043="","",编辑!AJ2043)</f>
        <v/>
      </c>
      <c r="Z2043" s="109" t="str">
        <f>IF(编辑!AK2043="","",编辑!AK2043)</f>
        <v/>
      </c>
      <c r="AA2043" s="109" t="str">
        <f>IF(编辑!AM2043="","",编辑!AM2043)</f>
        <v/>
      </c>
      <c r="AB2043" s="109" t="str">
        <f>IF(编辑!AN2043="","",编辑!AN2043)</f>
        <v/>
      </c>
      <c r="AC2043" s="111" t="str">
        <f>IF(编辑!AO2043="","",编辑!AO2043)</f>
        <v/>
      </c>
    </row>
    <row r="2044" spans="1:29">
      <c r="A2044" s="109">
        <f>IF(编辑!A2044="","",编辑!A2044)</f>
        <v>310037</v>
      </c>
      <c r="B2044" s="109" t="str">
        <f>IF(编辑!B2044="","",编辑!B2044)</f>
        <v>采集掉落</v>
      </c>
      <c r="C2044" s="109" t="str">
        <f>IF(编辑!I2044="","",编辑!I2044)</f>
        <v/>
      </c>
      <c r="D2044" s="109">
        <f>IF(编辑!J2044="","",编辑!J2044)</f>
        <v>0</v>
      </c>
      <c r="E2044" s="109" t="str">
        <f>IF(编辑!K2044="","",编辑!K2044)</f>
        <v/>
      </c>
      <c r="F2044" s="109">
        <f>IF(编辑!L2044="","",编辑!L2044)</f>
        <v>3007</v>
      </c>
      <c r="G2044" s="109">
        <f>IF(编辑!N2044="","",编辑!N2044)</f>
        <v>3</v>
      </c>
      <c r="H2044" s="109">
        <f>IF(编辑!O2044="","",编辑!O2044)</f>
        <v>1</v>
      </c>
      <c r="I2044" s="109">
        <f>IF(编辑!P2044="","",编辑!P2044)</f>
        <v>10000</v>
      </c>
      <c r="J2044" s="109">
        <f>IF(编辑!Q2044="","",编辑!Q2044)</f>
        <v>3007</v>
      </c>
      <c r="K2044" s="109">
        <f>IF(编辑!S2044="","",编辑!S2044)</f>
        <v>1</v>
      </c>
      <c r="L2044" s="109">
        <f>IF(编辑!T2044="","",编辑!T2044)</f>
        <v>1</v>
      </c>
      <c r="M2044" s="109">
        <f>IF(编辑!U2044="","",编辑!U2044)</f>
        <v>3000</v>
      </c>
      <c r="N2044" s="109">
        <f>IF(编辑!V2044="","",编辑!V2044)</f>
        <v>3007</v>
      </c>
      <c r="O2044" s="109">
        <f>IF(编辑!X2044="","",编辑!X2044)</f>
        <v>1</v>
      </c>
      <c r="P2044" s="109">
        <f>IF(编辑!Y2044="","",编辑!Y2044)</f>
        <v>1</v>
      </c>
      <c r="Q2044" s="109">
        <f>IF(编辑!Z2044="","",编辑!Z2044)</f>
        <v>1000</v>
      </c>
      <c r="R2044" s="109">
        <f>IF(编辑!AA2044="","",编辑!AA2044)</f>
        <v>5086</v>
      </c>
      <c r="S2044" s="109">
        <f>IF(编辑!AC2044="","",编辑!AC2044)</f>
        <v>2</v>
      </c>
      <c r="T2044" s="109">
        <f>IF(编辑!AD2044="","",编辑!AD2044)</f>
        <v>1</v>
      </c>
      <c r="U2044" s="109">
        <f>IF(编辑!AE2044="","",编辑!AE2044)</f>
        <v>500</v>
      </c>
      <c r="V2044" s="109"/>
      <c r="W2044" s="109"/>
      <c r="X2044" s="109"/>
      <c r="Y2044" s="109"/>
      <c r="Z2044" s="109"/>
      <c r="AA2044" s="109"/>
      <c r="AB2044" s="109"/>
      <c r="AC2044" s="111"/>
    </row>
    <row r="2045" spans="1:29">
      <c r="A2045" s="109">
        <f>IF(编辑!A2045="","",编辑!A2045)</f>
        <v>310038</v>
      </c>
      <c r="B2045" s="109" t="str">
        <f>IF(编辑!B2045="","",编辑!B2045)</f>
        <v>采集掉落</v>
      </c>
      <c r="C2045" s="109" t="str">
        <f>IF(编辑!I2045="","",编辑!I2045)</f>
        <v/>
      </c>
      <c r="D2045" s="109">
        <f>IF(编辑!J2045="","",编辑!J2045)</f>
        <v>0</v>
      </c>
      <c r="E2045" s="109" t="str">
        <f>IF(编辑!K2045="","",编辑!K2045)</f>
        <v/>
      </c>
      <c r="F2045" s="109">
        <f>IF(编辑!L2045="","",编辑!L2045)</f>
        <v>3107</v>
      </c>
      <c r="G2045" s="109">
        <f>IF(编辑!N2045="","",编辑!N2045)</f>
        <v>3</v>
      </c>
      <c r="H2045" s="109">
        <f>IF(编辑!O2045="","",编辑!O2045)</f>
        <v>1</v>
      </c>
      <c r="I2045" s="109">
        <f>IF(编辑!P2045="","",编辑!P2045)</f>
        <v>10000</v>
      </c>
      <c r="J2045" s="109">
        <f>IF(编辑!Q2045="","",编辑!Q2045)</f>
        <v>3107</v>
      </c>
      <c r="K2045" s="109">
        <f>IF(编辑!S2045="","",编辑!S2045)</f>
        <v>1</v>
      </c>
      <c r="L2045" s="109">
        <f>IF(编辑!T2045="","",编辑!T2045)</f>
        <v>1</v>
      </c>
      <c r="M2045" s="109">
        <f>IF(编辑!U2045="","",编辑!U2045)</f>
        <v>3000</v>
      </c>
      <c r="N2045" s="109">
        <f>IF(编辑!V2045="","",编辑!V2045)</f>
        <v>3107</v>
      </c>
      <c r="O2045" s="109">
        <f>IF(编辑!X2045="","",编辑!X2045)</f>
        <v>1</v>
      </c>
      <c r="P2045" s="109">
        <f>IF(编辑!Y2045="","",编辑!Y2045)</f>
        <v>1</v>
      </c>
      <c r="Q2045" s="109">
        <f>IF(编辑!Z2045="","",编辑!Z2045)</f>
        <v>1000</v>
      </c>
      <c r="R2045" s="109">
        <f>IF(编辑!AA2045="","",编辑!AA2045)</f>
        <v>5086</v>
      </c>
      <c r="S2045" s="109">
        <f>IF(编辑!AC2045="","",编辑!AC2045)</f>
        <v>2</v>
      </c>
      <c r="T2045" s="109">
        <f>IF(编辑!AD2045="","",编辑!AD2045)</f>
        <v>1</v>
      </c>
      <c r="U2045" s="109">
        <f>IF(编辑!AE2045="","",编辑!AE2045)</f>
        <v>500</v>
      </c>
      <c r="V2045" s="109"/>
      <c r="W2045" s="109"/>
      <c r="X2045" s="109"/>
      <c r="Y2045" s="109"/>
      <c r="Z2045" s="109"/>
      <c r="AA2045" s="109"/>
      <c r="AB2045" s="109"/>
      <c r="AC2045" s="111"/>
    </row>
    <row r="2046" spans="1:29">
      <c r="A2046" s="109">
        <f>IF(编辑!A2046="","",编辑!A2046)</f>
        <v>310039</v>
      </c>
      <c r="B2046" s="109" t="str">
        <f>IF(编辑!B2046="","",编辑!B2046)</f>
        <v>采集掉落</v>
      </c>
      <c r="C2046" s="109" t="str">
        <f>IF(编辑!I2046="","",编辑!I2046)</f>
        <v/>
      </c>
      <c r="D2046" s="109">
        <f>IF(编辑!J2046="","",编辑!J2046)</f>
        <v>0</v>
      </c>
      <c r="E2046" s="109" t="str">
        <f>IF(编辑!K2046="","",编辑!K2046)</f>
        <v/>
      </c>
      <c r="F2046" s="109">
        <f>IF(编辑!L2046="","",编辑!L2046)</f>
        <v>3407</v>
      </c>
      <c r="G2046" s="109">
        <f>IF(编辑!N2046="","",编辑!N2046)</f>
        <v>3</v>
      </c>
      <c r="H2046" s="109">
        <f>IF(编辑!O2046="","",编辑!O2046)</f>
        <v>1</v>
      </c>
      <c r="I2046" s="109">
        <f>IF(编辑!P2046="","",编辑!P2046)</f>
        <v>10000</v>
      </c>
      <c r="J2046" s="109">
        <f>IF(编辑!Q2046="","",编辑!Q2046)</f>
        <v>3407</v>
      </c>
      <c r="K2046" s="109">
        <f>IF(编辑!S2046="","",编辑!S2046)</f>
        <v>1</v>
      </c>
      <c r="L2046" s="109">
        <f>IF(编辑!T2046="","",编辑!T2046)</f>
        <v>1</v>
      </c>
      <c r="M2046" s="109">
        <f>IF(编辑!U2046="","",编辑!U2046)</f>
        <v>3000</v>
      </c>
      <c r="N2046" s="109">
        <f>IF(编辑!V2046="","",编辑!V2046)</f>
        <v>3407</v>
      </c>
      <c r="O2046" s="109">
        <f>IF(编辑!X2046="","",编辑!X2046)</f>
        <v>1</v>
      </c>
      <c r="P2046" s="109">
        <f>IF(编辑!Y2046="","",编辑!Y2046)</f>
        <v>1</v>
      </c>
      <c r="Q2046" s="109">
        <f>IF(编辑!Z2046="","",编辑!Z2046)</f>
        <v>1000</v>
      </c>
      <c r="R2046" s="109">
        <f>IF(编辑!AA2046="","",编辑!AA2046)</f>
        <v>5086</v>
      </c>
      <c r="S2046" s="109">
        <f>IF(编辑!AC2046="","",编辑!AC2046)</f>
        <v>2</v>
      </c>
      <c r="T2046" s="109">
        <f>IF(编辑!AD2046="","",编辑!AD2046)</f>
        <v>1</v>
      </c>
      <c r="U2046" s="109">
        <f>IF(编辑!AE2046="","",编辑!AE2046)</f>
        <v>500</v>
      </c>
      <c r="V2046" s="109"/>
      <c r="W2046" s="109"/>
      <c r="X2046" s="109"/>
      <c r="Y2046" s="109"/>
      <c r="Z2046" s="109"/>
      <c r="AA2046" s="109"/>
      <c r="AB2046" s="109"/>
      <c r="AC2046" s="111"/>
    </row>
    <row r="2047" spans="1:29">
      <c r="A2047" s="109">
        <f>IF(编辑!A2047="","",编辑!A2047)</f>
        <v>310040</v>
      </c>
      <c r="B2047" s="109" t="str">
        <f>IF(编辑!B2047="","",编辑!B2047)</f>
        <v>高级采集</v>
      </c>
      <c r="C2047" s="109" t="str">
        <f>IF(编辑!I2047="","",编辑!I2047)</f>
        <v/>
      </c>
      <c r="D2047" s="109">
        <f>IF(编辑!J2047="","",编辑!J2047)</f>
        <v>0</v>
      </c>
      <c r="E2047" s="109" t="str">
        <f>IF(编辑!K2047="","",编辑!K2047)</f>
        <v/>
      </c>
      <c r="F2047" s="109">
        <f>IF(编辑!L2047="","",编辑!L2047)</f>
        <v>3007</v>
      </c>
      <c r="G2047" s="109">
        <f>IF(编辑!N2047="","",编辑!N2047)</f>
        <v>6</v>
      </c>
      <c r="H2047" s="109">
        <f>IF(编辑!O2047="","",编辑!O2047)</f>
        <v>1</v>
      </c>
      <c r="I2047" s="109">
        <f>IF(编辑!P2047="","",编辑!P2047)</f>
        <v>10000</v>
      </c>
      <c r="J2047" s="109">
        <f>IF(编辑!Q2047="","",编辑!Q2047)</f>
        <v>3007</v>
      </c>
      <c r="K2047" s="109">
        <f>IF(编辑!S2047="","",编辑!S2047)</f>
        <v>2</v>
      </c>
      <c r="L2047" s="109">
        <f>IF(编辑!T2047="","",编辑!T2047)</f>
        <v>1</v>
      </c>
      <c r="M2047" s="109">
        <f>IF(编辑!U2047="","",编辑!U2047)</f>
        <v>3000</v>
      </c>
      <c r="N2047" s="109">
        <f>IF(编辑!V2047="","",编辑!V2047)</f>
        <v>3007</v>
      </c>
      <c r="O2047" s="109">
        <f>IF(编辑!X2047="","",编辑!X2047)</f>
        <v>2</v>
      </c>
      <c r="P2047" s="109">
        <f>IF(编辑!Y2047="","",编辑!Y2047)</f>
        <v>1</v>
      </c>
      <c r="Q2047" s="109">
        <f>IF(编辑!Z2047="","",编辑!Z2047)</f>
        <v>1000</v>
      </c>
      <c r="R2047" s="109">
        <f>IF(编辑!AA2047="","",编辑!AA2047)</f>
        <v>5086</v>
      </c>
      <c r="S2047" s="109">
        <f>IF(编辑!AC2047="","",编辑!AC2047)</f>
        <v>2</v>
      </c>
      <c r="T2047" s="109">
        <f>IF(编辑!AD2047="","",编辑!AD2047)</f>
        <v>1</v>
      </c>
      <c r="U2047" s="109">
        <f>IF(编辑!AE2047="","",编辑!AE2047)</f>
        <v>300</v>
      </c>
      <c r="V2047" s="109"/>
      <c r="W2047" s="109"/>
      <c r="X2047" s="109"/>
      <c r="Y2047" s="109"/>
      <c r="Z2047" s="109"/>
      <c r="AA2047" s="109"/>
      <c r="AB2047" s="109"/>
      <c r="AC2047" s="111"/>
    </row>
    <row r="2048" spans="1:29">
      <c r="A2048" s="109">
        <f>IF(编辑!A2048="","",编辑!A2048)</f>
        <v>310041</v>
      </c>
      <c r="B2048" s="109" t="str">
        <f>IF(编辑!B2048="","",编辑!B2048)</f>
        <v>高级采集</v>
      </c>
      <c r="C2048" s="109" t="str">
        <f>IF(编辑!I2048="","",编辑!I2048)</f>
        <v/>
      </c>
      <c r="D2048" s="109">
        <f>IF(编辑!J2048="","",编辑!J2048)</f>
        <v>0</v>
      </c>
      <c r="E2048" s="109" t="str">
        <f>IF(编辑!K2048="","",编辑!K2048)</f>
        <v/>
      </c>
      <c r="F2048" s="109">
        <f>IF(编辑!L2048="","",编辑!L2048)</f>
        <v>3107</v>
      </c>
      <c r="G2048" s="109">
        <f>IF(编辑!N2048="","",编辑!N2048)</f>
        <v>6</v>
      </c>
      <c r="H2048" s="109">
        <f>IF(编辑!O2048="","",编辑!O2048)</f>
        <v>1</v>
      </c>
      <c r="I2048" s="109">
        <f>IF(编辑!P2048="","",编辑!P2048)</f>
        <v>10000</v>
      </c>
      <c r="J2048" s="109">
        <f>IF(编辑!Q2048="","",编辑!Q2048)</f>
        <v>3107</v>
      </c>
      <c r="K2048" s="109">
        <f>IF(编辑!S2048="","",编辑!S2048)</f>
        <v>2</v>
      </c>
      <c r="L2048" s="109">
        <f>IF(编辑!T2048="","",编辑!T2048)</f>
        <v>1</v>
      </c>
      <c r="M2048" s="109">
        <f>IF(编辑!U2048="","",编辑!U2048)</f>
        <v>3000</v>
      </c>
      <c r="N2048" s="109">
        <f>IF(编辑!V2048="","",编辑!V2048)</f>
        <v>3107</v>
      </c>
      <c r="O2048" s="109">
        <f>IF(编辑!X2048="","",编辑!X2048)</f>
        <v>2</v>
      </c>
      <c r="P2048" s="109">
        <f>IF(编辑!Y2048="","",编辑!Y2048)</f>
        <v>1</v>
      </c>
      <c r="Q2048" s="109">
        <f>IF(编辑!Z2048="","",编辑!Z2048)</f>
        <v>1000</v>
      </c>
      <c r="R2048" s="109">
        <f>IF(编辑!AA2048="","",编辑!AA2048)</f>
        <v>5086</v>
      </c>
      <c r="S2048" s="109">
        <f>IF(编辑!AC2048="","",编辑!AC2048)</f>
        <v>2</v>
      </c>
      <c r="T2048" s="109">
        <f>IF(编辑!AD2048="","",编辑!AD2048)</f>
        <v>1</v>
      </c>
      <c r="U2048" s="109">
        <f>IF(编辑!AE2048="","",编辑!AE2048)</f>
        <v>300</v>
      </c>
      <c r="V2048" s="109"/>
      <c r="W2048" s="109"/>
      <c r="X2048" s="109"/>
      <c r="Y2048" s="109"/>
      <c r="Z2048" s="109"/>
      <c r="AA2048" s="109"/>
      <c r="AB2048" s="109"/>
      <c r="AC2048" s="111"/>
    </row>
    <row r="2049" spans="1:29">
      <c r="A2049" s="109">
        <f>IF(编辑!A2049="","",编辑!A2049)</f>
        <v>310042</v>
      </c>
      <c r="B2049" s="109" t="str">
        <f>IF(编辑!B2049="","",编辑!B2049)</f>
        <v>高级采集</v>
      </c>
      <c r="C2049" s="109" t="str">
        <f>IF(编辑!I2049="","",编辑!I2049)</f>
        <v/>
      </c>
      <c r="D2049" s="109">
        <f>IF(编辑!J2049="","",编辑!J2049)</f>
        <v>0</v>
      </c>
      <c r="E2049" s="109" t="str">
        <f>IF(编辑!K2049="","",编辑!K2049)</f>
        <v/>
      </c>
      <c r="F2049" s="109">
        <f>IF(编辑!L2049="","",编辑!L2049)</f>
        <v>3407</v>
      </c>
      <c r="G2049" s="109">
        <f>IF(编辑!N2049="","",编辑!N2049)</f>
        <v>6</v>
      </c>
      <c r="H2049" s="109">
        <f>IF(编辑!O2049="","",编辑!O2049)</f>
        <v>1</v>
      </c>
      <c r="I2049" s="109">
        <f>IF(编辑!P2049="","",编辑!P2049)</f>
        <v>10000</v>
      </c>
      <c r="J2049" s="109">
        <f>IF(编辑!Q2049="","",编辑!Q2049)</f>
        <v>3407</v>
      </c>
      <c r="K2049" s="109">
        <f>IF(编辑!S2049="","",编辑!S2049)</f>
        <v>2</v>
      </c>
      <c r="L2049" s="109">
        <f>IF(编辑!T2049="","",编辑!T2049)</f>
        <v>1</v>
      </c>
      <c r="M2049" s="109">
        <f>IF(编辑!U2049="","",编辑!U2049)</f>
        <v>3000</v>
      </c>
      <c r="N2049" s="109">
        <f>IF(编辑!V2049="","",编辑!V2049)</f>
        <v>3407</v>
      </c>
      <c r="O2049" s="109">
        <f>IF(编辑!X2049="","",编辑!X2049)</f>
        <v>2</v>
      </c>
      <c r="P2049" s="109">
        <f>IF(编辑!Y2049="","",编辑!Y2049)</f>
        <v>1</v>
      </c>
      <c r="Q2049" s="109">
        <f>IF(编辑!Z2049="","",编辑!Z2049)</f>
        <v>1000</v>
      </c>
      <c r="R2049" s="109">
        <f>IF(编辑!AA2049="","",编辑!AA2049)</f>
        <v>5086</v>
      </c>
      <c r="S2049" s="109">
        <f>IF(编辑!AC2049="","",编辑!AC2049)</f>
        <v>2</v>
      </c>
      <c r="T2049" s="109">
        <f>IF(编辑!AD2049="","",编辑!AD2049)</f>
        <v>1</v>
      </c>
      <c r="U2049" s="109">
        <f>IF(编辑!AE2049="","",编辑!AE2049)</f>
        <v>300</v>
      </c>
      <c r="V2049" s="109"/>
      <c r="W2049" s="109"/>
      <c r="X2049" s="109"/>
      <c r="Y2049" s="109"/>
      <c r="Z2049" s="109"/>
      <c r="AA2049" s="109"/>
      <c r="AB2049" s="109"/>
      <c r="AC2049" s="111"/>
    </row>
    <row r="2050" spans="1:29">
      <c r="A2050" s="109">
        <f>IF(编辑!A2050="","",编辑!A2050)</f>
        <v>300001</v>
      </c>
      <c r="B2050" s="109" t="str">
        <f>IF(编辑!B2050="","",编辑!B2050)</f>
        <v>主角等级达到10级</v>
      </c>
      <c r="C2050" s="109" t="str">
        <f>IF(编辑!I2050="","",编辑!I2050)</f>
        <v/>
      </c>
      <c r="D2050" s="109">
        <f>IF(编辑!J2050="","",编辑!J2050)</f>
        <v>0</v>
      </c>
      <c r="E2050" s="109" t="str">
        <f>IF(编辑!K2050="","",编辑!K2050)</f>
        <v/>
      </c>
      <c r="F2050" s="109">
        <f>IF(编辑!L2050="","",编辑!L2050)</f>
        <v>102039</v>
      </c>
      <c r="G2050" s="109">
        <f>IF(编辑!N2050="","",编辑!N2050)</f>
        <v>60</v>
      </c>
      <c r="H2050" s="109">
        <f>IF(编辑!O2050="","",编辑!O2050)</f>
        <v>1</v>
      </c>
      <c r="I2050" s="109">
        <f>IF(编辑!P2050="","",编辑!P2050)</f>
        <v>10000</v>
      </c>
      <c r="J2050" s="109" t="str">
        <f>IF(编辑!Q2050="","",编辑!Q2050)</f>
        <v/>
      </c>
      <c r="K2050" s="109" t="str">
        <f>IF(编辑!S2050="","",编辑!S2050)</f>
        <v/>
      </c>
      <c r="L2050" s="109" t="str">
        <f>IF(编辑!T2050="","",编辑!T2050)</f>
        <v/>
      </c>
      <c r="M2050" s="109" t="str">
        <f>IF(编辑!U2050="","",编辑!U2050)</f>
        <v/>
      </c>
      <c r="N2050" s="109" t="str">
        <f>IF(编辑!V2050="","",编辑!V2050)</f>
        <v/>
      </c>
      <c r="O2050" s="109" t="str">
        <f>IF(编辑!X2050="","",编辑!X2050)</f>
        <v/>
      </c>
      <c r="P2050" s="109" t="str">
        <f>IF(编辑!Y2050="","",编辑!Y2050)</f>
        <v/>
      </c>
      <c r="Q2050" s="109" t="str">
        <f>IF(编辑!Z2050="","",编辑!Z2050)</f>
        <v/>
      </c>
      <c r="R2050" s="109" t="str">
        <f>IF(编辑!AA2050="","",编辑!AA2050)</f>
        <v/>
      </c>
      <c r="S2050" s="109" t="str">
        <f>IF(编辑!AC2050="","",编辑!AC2050)</f>
        <v/>
      </c>
      <c r="T2050" s="109" t="str">
        <f>IF(编辑!AD2050="","",编辑!AD2050)</f>
        <v/>
      </c>
      <c r="U2050" s="109" t="str">
        <f>IF(编辑!AE2050="","",编辑!AE2050)</f>
        <v/>
      </c>
      <c r="V2050" s="109" t="str">
        <f>IF(编辑!AF2050="","",编辑!AF2050)</f>
        <v/>
      </c>
      <c r="W2050" s="109" t="str">
        <f>IF(编辑!AH2050="","",编辑!AH2050)</f>
        <v/>
      </c>
      <c r="X2050" s="109" t="str">
        <f>IF(编辑!AI2050="","",编辑!AI2050)</f>
        <v/>
      </c>
      <c r="Y2050" s="109" t="str">
        <f>IF(编辑!AJ2050="","",编辑!AJ2050)</f>
        <v/>
      </c>
      <c r="Z2050" s="109" t="str">
        <f>IF(编辑!AK2050="","",编辑!AK2050)</f>
        <v/>
      </c>
      <c r="AA2050" s="109" t="str">
        <f>IF(编辑!AM2050="","",编辑!AM2050)</f>
        <v/>
      </c>
      <c r="AB2050" s="109" t="str">
        <f>IF(编辑!AN2050="","",编辑!AN2050)</f>
        <v/>
      </c>
      <c r="AC2050" s="111" t="str">
        <f>IF(编辑!AO2050="","",编辑!AO2050)</f>
        <v/>
      </c>
    </row>
    <row r="2051" spans="1:29">
      <c r="A2051" s="109">
        <f>IF(编辑!A2051="","",编辑!A2051)</f>
        <v>300002</v>
      </c>
      <c r="B2051" s="109" t="str">
        <f>IF(编辑!B2051="","",编辑!B2051)</f>
        <v>主角等级达到20级</v>
      </c>
      <c r="C2051" s="109" t="str">
        <f>IF(编辑!I2051="","",编辑!I2051)</f>
        <v/>
      </c>
      <c r="D2051" s="109">
        <f>IF(编辑!J2051="","",编辑!J2051)</f>
        <v>0</v>
      </c>
      <c r="E2051" s="109" t="str">
        <f>IF(编辑!K2051="","",编辑!K2051)</f>
        <v/>
      </c>
      <c r="F2051" s="109">
        <f>IF(编辑!L2051="","",编辑!L2051)</f>
        <v>102039</v>
      </c>
      <c r="G2051" s="109">
        <f>IF(编辑!N2051="","",编辑!N2051)</f>
        <v>60</v>
      </c>
      <c r="H2051" s="109">
        <f>IF(编辑!O2051="","",编辑!O2051)</f>
        <v>1</v>
      </c>
      <c r="I2051" s="109">
        <f>IF(编辑!P2051="","",编辑!P2051)</f>
        <v>10000</v>
      </c>
      <c r="J2051" s="109" t="str">
        <f>IF(编辑!Q2051="","",编辑!Q2051)</f>
        <v/>
      </c>
      <c r="K2051" s="109" t="str">
        <f>IF(编辑!S2051="","",编辑!S2051)</f>
        <v/>
      </c>
      <c r="L2051" s="109" t="str">
        <f>IF(编辑!T2051="","",编辑!T2051)</f>
        <v/>
      </c>
      <c r="M2051" s="109" t="str">
        <f>IF(编辑!U2051="","",编辑!U2051)</f>
        <v/>
      </c>
      <c r="N2051" s="109" t="str">
        <f>IF(编辑!V2051="","",编辑!V2051)</f>
        <v/>
      </c>
      <c r="O2051" s="109" t="str">
        <f>IF(编辑!X2051="","",编辑!X2051)</f>
        <v/>
      </c>
      <c r="P2051" s="109" t="str">
        <f>IF(编辑!Y2051="","",编辑!Y2051)</f>
        <v/>
      </c>
      <c r="Q2051" s="109" t="str">
        <f>IF(编辑!Z2051="","",编辑!Z2051)</f>
        <v/>
      </c>
      <c r="R2051" s="109" t="str">
        <f>IF(编辑!AA2051="","",编辑!AA2051)</f>
        <v/>
      </c>
      <c r="S2051" s="109" t="str">
        <f>IF(编辑!AC2051="","",编辑!AC2051)</f>
        <v/>
      </c>
      <c r="T2051" s="109" t="str">
        <f>IF(编辑!AD2051="","",编辑!AD2051)</f>
        <v/>
      </c>
      <c r="U2051" s="109" t="str">
        <f>IF(编辑!AE2051="","",编辑!AE2051)</f>
        <v/>
      </c>
      <c r="V2051" s="109" t="str">
        <f>IF(编辑!AF2051="","",编辑!AF2051)</f>
        <v/>
      </c>
      <c r="W2051" s="109" t="str">
        <f>IF(编辑!AH2051="","",编辑!AH2051)</f>
        <v/>
      </c>
      <c r="X2051" s="109" t="str">
        <f>IF(编辑!AI2051="","",编辑!AI2051)</f>
        <v/>
      </c>
      <c r="Y2051" s="109" t="str">
        <f>IF(编辑!AJ2051="","",编辑!AJ2051)</f>
        <v/>
      </c>
      <c r="Z2051" s="109" t="str">
        <f>IF(编辑!AK2051="","",编辑!AK2051)</f>
        <v/>
      </c>
      <c r="AA2051" s="109" t="str">
        <f>IF(编辑!AM2051="","",编辑!AM2051)</f>
        <v/>
      </c>
      <c r="AB2051" s="109" t="str">
        <f>IF(编辑!AN2051="","",编辑!AN2051)</f>
        <v/>
      </c>
      <c r="AC2051" s="111" t="str">
        <f>IF(编辑!AO2051="","",编辑!AO2051)</f>
        <v/>
      </c>
    </row>
    <row r="2052" spans="1:29">
      <c r="A2052" s="109">
        <f>IF(编辑!A2052="","",编辑!A2052)</f>
        <v>300003</v>
      </c>
      <c r="B2052" s="109" t="str">
        <f>IF(编辑!B2052="","",编辑!B2052)</f>
        <v>主角等级达到30级</v>
      </c>
      <c r="C2052" s="109" t="str">
        <f>IF(编辑!I2052="","",编辑!I2052)</f>
        <v/>
      </c>
      <c r="D2052" s="109">
        <f>IF(编辑!J2052="","",编辑!J2052)</f>
        <v>0</v>
      </c>
      <c r="E2052" s="109" t="str">
        <f>IF(编辑!K2052="","",编辑!K2052)</f>
        <v/>
      </c>
      <c r="F2052" s="109">
        <f>IF(编辑!L2052="","",编辑!L2052)</f>
        <v>102039</v>
      </c>
      <c r="G2052" s="109">
        <f>IF(编辑!N2052="","",编辑!N2052)</f>
        <v>120</v>
      </c>
      <c r="H2052" s="109">
        <f>IF(编辑!O2052="","",编辑!O2052)</f>
        <v>1</v>
      </c>
      <c r="I2052" s="109">
        <f>IF(编辑!P2052="","",编辑!P2052)</f>
        <v>10000</v>
      </c>
      <c r="J2052" s="109" t="str">
        <f>IF(编辑!Q2052="","",编辑!Q2052)</f>
        <v/>
      </c>
      <c r="K2052" s="109" t="str">
        <f>IF(编辑!S2052="","",编辑!S2052)</f>
        <v/>
      </c>
      <c r="L2052" s="109" t="str">
        <f>IF(编辑!T2052="","",编辑!T2052)</f>
        <v/>
      </c>
      <c r="M2052" s="109" t="str">
        <f>IF(编辑!U2052="","",编辑!U2052)</f>
        <v/>
      </c>
      <c r="N2052" s="109" t="str">
        <f>IF(编辑!V2052="","",编辑!V2052)</f>
        <v/>
      </c>
      <c r="O2052" s="109" t="str">
        <f>IF(编辑!X2052="","",编辑!X2052)</f>
        <v/>
      </c>
      <c r="P2052" s="109" t="str">
        <f>IF(编辑!Y2052="","",编辑!Y2052)</f>
        <v/>
      </c>
      <c r="Q2052" s="109" t="str">
        <f>IF(编辑!Z2052="","",编辑!Z2052)</f>
        <v/>
      </c>
      <c r="R2052" s="109" t="str">
        <f>IF(编辑!AA2052="","",编辑!AA2052)</f>
        <v/>
      </c>
      <c r="S2052" s="109" t="str">
        <f>IF(编辑!AC2052="","",编辑!AC2052)</f>
        <v/>
      </c>
      <c r="T2052" s="109" t="str">
        <f>IF(编辑!AD2052="","",编辑!AD2052)</f>
        <v/>
      </c>
      <c r="U2052" s="109" t="str">
        <f>IF(编辑!AE2052="","",编辑!AE2052)</f>
        <v/>
      </c>
      <c r="V2052" s="109" t="str">
        <f>IF(编辑!AF2052="","",编辑!AF2052)</f>
        <v/>
      </c>
      <c r="W2052" s="109" t="str">
        <f>IF(编辑!AH2052="","",编辑!AH2052)</f>
        <v/>
      </c>
      <c r="X2052" s="109" t="str">
        <f>IF(编辑!AI2052="","",编辑!AI2052)</f>
        <v/>
      </c>
      <c r="Y2052" s="109" t="str">
        <f>IF(编辑!AJ2052="","",编辑!AJ2052)</f>
        <v/>
      </c>
      <c r="Z2052" s="109" t="str">
        <f>IF(编辑!AK2052="","",编辑!AK2052)</f>
        <v/>
      </c>
      <c r="AA2052" s="109" t="str">
        <f>IF(编辑!AM2052="","",编辑!AM2052)</f>
        <v/>
      </c>
      <c r="AB2052" s="109" t="str">
        <f>IF(编辑!AN2052="","",编辑!AN2052)</f>
        <v/>
      </c>
      <c r="AC2052" s="111" t="str">
        <f>IF(编辑!AO2052="","",编辑!AO2052)</f>
        <v/>
      </c>
    </row>
    <row r="2053" spans="1:29">
      <c r="A2053" s="109">
        <f>IF(编辑!A2053="","",编辑!A2053)</f>
        <v>300004</v>
      </c>
      <c r="B2053" s="109" t="str">
        <f>IF(编辑!B2053="","",编辑!B2053)</f>
        <v>主角等级达到40级</v>
      </c>
      <c r="C2053" s="109" t="str">
        <f>IF(编辑!I2053="","",编辑!I2053)</f>
        <v/>
      </c>
      <c r="D2053" s="109">
        <f>IF(编辑!J2053="","",编辑!J2053)</f>
        <v>0</v>
      </c>
      <c r="E2053" s="109" t="str">
        <f>IF(编辑!K2053="","",编辑!K2053)</f>
        <v/>
      </c>
      <c r="F2053" s="109">
        <f>IF(编辑!L2053="","",编辑!L2053)</f>
        <v>202008</v>
      </c>
      <c r="G2053" s="109">
        <f>IF(编辑!N2053="","",编辑!N2053)</f>
        <v>1</v>
      </c>
      <c r="H2053" s="109">
        <f>IF(编辑!O2053="","",编辑!O2053)</f>
        <v>1</v>
      </c>
      <c r="I2053" s="109">
        <f>IF(编辑!P2053="","",编辑!P2053)</f>
        <v>10000</v>
      </c>
      <c r="J2053" s="109" t="str">
        <f>IF(编辑!Q2053="","",编辑!Q2053)</f>
        <v/>
      </c>
      <c r="K2053" s="109" t="str">
        <f>IF(编辑!S2053="","",编辑!S2053)</f>
        <v/>
      </c>
      <c r="L2053" s="109" t="str">
        <f>IF(编辑!T2053="","",编辑!T2053)</f>
        <v/>
      </c>
      <c r="M2053" s="109" t="str">
        <f>IF(编辑!U2053="","",编辑!U2053)</f>
        <v/>
      </c>
      <c r="N2053" s="109" t="str">
        <f>IF(编辑!V2053="","",编辑!V2053)</f>
        <v/>
      </c>
      <c r="O2053" s="109" t="str">
        <f>IF(编辑!X2053="","",编辑!X2053)</f>
        <v/>
      </c>
      <c r="P2053" s="109" t="str">
        <f>IF(编辑!Y2053="","",编辑!Y2053)</f>
        <v/>
      </c>
      <c r="Q2053" s="109" t="str">
        <f>IF(编辑!Z2053="","",编辑!Z2053)</f>
        <v/>
      </c>
      <c r="R2053" s="109" t="str">
        <f>IF(编辑!AA2053="","",编辑!AA2053)</f>
        <v/>
      </c>
      <c r="S2053" s="109" t="str">
        <f>IF(编辑!AC2053="","",编辑!AC2053)</f>
        <v/>
      </c>
      <c r="T2053" s="109" t="str">
        <f>IF(编辑!AD2053="","",编辑!AD2053)</f>
        <v/>
      </c>
      <c r="U2053" s="109" t="str">
        <f>IF(编辑!AE2053="","",编辑!AE2053)</f>
        <v/>
      </c>
      <c r="V2053" s="109" t="str">
        <f>IF(编辑!AF2053="","",编辑!AF2053)</f>
        <v/>
      </c>
      <c r="W2053" s="109" t="str">
        <f>IF(编辑!AH2053="","",编辑!AH2053)</f>
        <v/>
      </c>
      <c r="X2053" s="109" t="str">
        <f>IF(编辑!AI2053="","",编辑!AI2053)</f>
        <v/>
      </c>
      <c r="Y2053" s="109" t="str">
        <f>IF(编辑!AJ2053="","",编辑!AJ2053)</f>
        <v/>
      </c>
      <c r="Z2053" s="109" t="str">
        <f>IF(编辑!AK2053="","",编辑!AK2053)</f>
        <v/>
      </c>
      <c r="AA2053" s="109" t="str">
        <f>IF(编辑!AM2053="","",编辑!AM2053)</f>
        <v/>
      </c>
      <c r="AB2053" s="109" t="str">
        <f>IF(编辑!AN2053="","",编辑!AN2053)</f>
        <v/>
      </c>
      <c r="AC2053" s="111" t="str">
        <f>IF(编辑!AO2053="","",编辑!AO2053)</f>
        <v/>
      </c>
    </row>
    <row r="2054" spans="1:29">
      <c r="A2054" s="109">
        <f>IF(编辑!A2054="","",编辑!A2054)</f>
        <v>300005</v>
      </c>
      <c r="B2054" s="109" t="str">
        <f>IF(编辑!B2054="","",编辑!B2054)</f>
        <v>主角等级达到50级</v>
      </c>
      <c r="C2054" s="109" t="str">
        <f>IF(编辑!I2054="","",编辑!I2054)</f>
        <v/>
      </c>
      <c r="D2054" s="109">
        <f>IF(编辑!J2054="","",编辑!J2054)</f>
        <v>0</v>
      </c>
      <c r="E2054" s="109" t="str">
        <f>IF(编辑!K2054="","",编辑!K2054)</f>
        <v/>
      </c>
      <c r="F2054" s="109">
        <f>IF(编辑!L2054="","",编辑!L2054)</f>
        <v>202009</v>
      </c>
      <c r="G2054" s="109">
        <f>IF(编辑!N2054="","",编辑!N2054)</f>
        <v>1</v>
      </c>
      <c r="H2054" s="109">
        <f>IF(编辑!O2054="","",编辑!O2054)</f>
        <v>1</v>
      </c>
      <c r="I2054" s="109">
        <f>IF(编辑!P2054="","",编辑!P2054)</f>
        <v>10000</v>
      </c>
      <c r="J2054" s="109" t="str">
        <f>IF(编辑!Q2054="","",编辑!Q2054)</f>
        <v/>
      </c>
      <c r="K2054" s="109" t="str">
        <f>IF(编辑!S2054="","",编辑!S2054)</f>
        <v/>
      </c>
      <c r="L2054" s="109" t="str">
        <f>IF(编辑!T2054="","",编辑!T2054)</f>
        <v/>
      </c>
      <c r="M2054" s="109" t="str">
        <f>IF(编辑!U2054="","",编辑!U2054)</f>
        <v/>
      </c>
      <c r="N2054" s="109" t="str">
        <f>IF(编辑!V2054="","",编辑!V2054)</f>
        <v/>
      </c>
      <c r="O2054" s="109" t="str">
        <f>IF(编辑!X2054="","",编辑!X2054)</f>
        <v/>
      </c>
      <c r="P2054" s="109" t="str">
        <f>IF(编辑!Y2054="","",编辑!Y2054)</f>
        <v/>
      </c>
      <c r="Q2054" s="109" t="str">
        <f>IF(编辑!Z2054="","",编辑!Z2054)</f>
        <v/>
      </c>
      <c r="R2054" s="109" t="str">
        <f>IF(编辑!AA2054="","",编辑!AA2054)</f>
        <v/>
      </c>
      <c r="S2054" s="109" t="str">
        <f>IF(编辑!AC2054="","",编辑!AC2054)</f>
        <v/>
      </c>
      <c r="T2054" s="109" t="str">
        <f>IF(编辑!AD2054="","",编辑!AD2054)</f>
        <v/>
      </c>
      <c r="U2054" s="109" t="str">
        <f>IF(编辑!AE2054="","",编辑!AE2054)</f>
        <v/>
      </c>
      <c r="V2054" s="109" t="str">
        <f>IF(编辑!AF2054="","",编辑!AF2054)</f>
        <v/>
      </c>
      <c r="W2054" s="109" t="str">
        <f>IF(编辑!AH2054="","",编辑!AH2054)</f>
        <v/>
      </c>
      <c r="X2054" s="109" t="str">
        <f>IF(编辑!AI2054="","",编辑!AI2054)</f>
        <v/>
      </c>
      <c r="Y2054" s="109" t="str">
        <f>IF(编辑!AJ2054="","",编辑!AJ2054)</f>
        <v/>
      </c>
      <c r="Z2054" s="109" t="str">
        <f>IF(编辑!AK2054="","",编辑!AK2054)</f>
        <v/>
      </c>
      <c r="AA2054" s="109" t="str">
        <f>IF(编辑!AM2054="","",编辑!AM2054)</f>
        <v/>
      </c>
      <c r="AB2054" s="109" t="str">
        <f>IF(编辑!AN2054="","",编辑!AN2054)</f>
        <v/>
      </c>
      <c r="AC2054" s="111" t="str">
        <f>IF(编辑!AO2054="","",编辑!AO2054)</f>
        <v/>
      </c>
    </row>
    <row r="2055" spans="1:29">
      <c r="A2055" s="109">
        <f>IF(编辑!A2055="","",编辑!A2055)</f>
        <v>300006</v>
      </c>
      <c r="B2055" s="109" t="str">
        <f>IF(编辑!B2055="","",编辑!B2055)</f>
        <v>主角等级达到60级</v>
      </c>
      <c r="C2055" s="109" t="str">
        <f>IF(编辑!I2055="","",编辑!I2055)</f>
        <v/>
      </c>
      <c r="D2055" s="109">
        <f>IF(编辑!J2055="","",编辑!J2055)</f>
        <v>0</v>
      </c>
      <c r="E2055" s="109" t="str">
        <f>IF(编辑!K2055="","",编辑!K2055)</f>
        <v/>
      </c>
      <c r="F2055" s="109">
        <f>IF(编辑!L2055="","",编辑!L2055)</f>
        <v>202010</v>
      </c>
      <c r="G2055" s="109">
        <f>IF(编辑!N2055="","",编辑!N2055)</f>
        <v>1</v>
      </c>
      <c r="H2055" s="109">
        <f>IF(编辑!O2055="","",编辑!O2055)</f>
        <v>1</v>
      </c>
      <c r="I2055" s="109">
        <f>IF(编辑!P2055="","",编辑!P2055)</f>
        <v>10000</v>
      </c>
      <c r="J2055" s="109" t="str">
        <f>IF(编辑!Q2055="","",编辑!Q2055)</f>
        <v/>
      </c>
      <c r="K2055" s="109" t="str">
        <f>IF(编辑!S2055="","",编辑!S2055)</f>
        <v/>
      </c>
      <c r="L2055" s="109" t="str">
        <f>IF(编辑!T2055="","",编辑!T2055)</f>
        <v/>
      </c>
      <c r="M2055" s="109" t="str">
        <f>IF(编辑!U2055="","",编辑!U2055)</f>
        <v/>
      </c>
      <c r="N2055" s="109" t="str">
        <f>IF(编辑!V2055="","",编辑!V2055)</f>
        <v/>
      </c>
      <c r="O2055" s="109" t="str">
        <f>IF(编辑!X2055="","",编辑!X2055)</f>
        <v/>
      </c>
      <c r="P2055" s="109" t="str">
        <f>IF(编辑!Y2055="","",编辑!Y2055)</f>
        <v/>
      </c>
      <c r="Q2055" s="109" t="str">
        <f>IF(编辑!Z2055="","",编辑!Z2055)</f>
        <v/>
      </c>
      <c r="R2055" s="109" t="str">
        <f>IF(编辑!AA2055="","",编辑!AA2055)</f>
        <v/>
      </c>
      <c r="S2055" s="109" t="str">
        <f>IF(编辑!AC2055="","",编辑!AC2055)</f>
        <v/>
      </c>
      <c r="T2055" s="109" t="str">
        <f>IF(编辑!AD2055="","",编辑!AD2055)</f>
        <v/>
      </c>
      <c r="U2055" s="109" t="str">
        <f>IF(编辑!AE2055="","",编辑!AE2055)</f>
        <v/>
      </c>
      <c r="V2055" s="109" t="str">
        <f>IF(编辑!AF2055="","",编辑!AF2055)</f>
        <v/>
      </c>
      <c r="W2055" s="109" t="str">
        <f>IF(编辑!AH2055="","",编辑!AH2055)</f>
        <v/>
      </c>
      <c r="X2055" s="109" t="str">
        <f>IF(编辑!AI2055="","",编辑!AI2055)</f>
        <v/>
      </c>
      <c r="Y2055" s="109" t="str">
        <f>IF(编辑!AJ2055="","",编辑!AJ2055)</f>
        <v/>
      </c>
      <c r="Z2055" s="109" t="str">
        <f>IF(编辑!AK2055="","",编辑!AK2055)</f>
        <v/>
      </c>
      <c r="AA2055" s="109" t="str">
        <f>IF(编辑!AM2055="","",编辑!AM2055)</f>
        <v/>
      </c>
      <c r="AB2055" s="109" t="str">
        <f>IF(编辑!AN2055="","",编辑!AN2055)</f>
        <v/>
      </c>
      <c r="AC2055" s="111" t="str">
        <f>IF(编辑!AO2055="","",编辑!AO2055)</f>
        <v/>
      </c>
    </row>
    <row r="2056" spans="1:29">
      <c r="A2056" s="109">
        <f>IF(编辑!A2056="","",编辑!A2056)</f>
        <v>300007</v>
      </c>
      <c r="B2056" s="109" t="str">
        <f>IF(编辑!B2056="","",编辑!B2056)</f>
        <v>击杀怪物50只</v>
      </c>
      <c r="C2056" s="109" t="str">
        <f>IF(编辑!I2056="","",编辑!I2056)</f>
        <v/>
      </c>
      <c r="D2056" s="109">
        <f>IF(编辑!J2056="","",编辑!J2056)</f>
        <v>0</v>
      </c>
      <c r="E2056" s="109" t="str">
        <f>IF(编辑!K2056="","",编辑!K2056)</f>
        <v/>
      </c>
      <c r="F2056" s="109">
        <f>IF(编辑!L2056="","",编辑!L2056)</f>
        <v>3804</v>
      </c>
      <c r="G2056" s="109">
        <f>IF(编辑!N2056="","",编辑!N2056)</f>
        <v>1</v>
      </c>
      <c r="H2056" s="109">
        <f>IF(编辑!O2056="","",编辑!O2056)</f>
        <v>1</v>
      </c>
      <c r="I2056" s="109">
        <f>IF(编辑!P2056="","",编辑!P2056)</f>
        <v>10000</v>
      </c>
      <c r="J2056" s="109" t="str">
        <f>IF(编辑!Q2056="","",编辑!Q2056)</f>
        <v/>
      </c>
      <c r="K2056" s="109" t="str">
        <f>IF(编辑!S2056="","",编辑!S2056)</f>
        <v/>
      </c>
      <c r="L2056" s="109" t="str">
        <f>IF(编辑!T2056="","",编辑!T2056)</f>
        <v/>
      </c>
      <c r="M2056" s="109" t="str">
        <f>IF(编辑!U2056="","",编辑!U2056)</f>
        <v/>
      </c>
      <c r="N2056" s="109" t="str">
        <f>IF(编辑!V2056="","",编辑!V2056)</f>
        <v/>
      </c>
      <c r="O2056" s="109" t="str">
        <f>IF(编辑!X2056="","",编辑!X2056)</f>
        <v/>
      </c>
      <c r="P2056" s="109" t="str">
        <f>IF(编辑!Y2056="","",编辑!Y2056)</f>
        <v/>
      </c>
      <c r="Q2056" s="109" t="str">
        <f>IF(编辑!Z2056="","",编辑!Z2056)</f>
        <v/>
      </c>
      <c r="R2056" s="109" t="str">
        <f>IF(编辑!AA2056="","",编辑!AA2056)</f>
        <v/>
      </c>
      <c r="S2056" s="109" t="str">
        <f>IF(编辑!AC2056="","",编辑!AC2056)</f>
        <v/>
      </c>
      <c r="T2056" s="109" t="str">
        <f>IF(编辑!AD2056="","",编辑!AD2056)</f>
        <v/>
      </c>
      <c r="U2056" s="109" t="str">
        <f>IF(编辑!AE2056="","",编辑!AE2056)</f>
        <v/>
      </c>
      <c r="V2056" s="109" t="str">
        <f>IF(编辑!AF2056="","",编辑!AF2056)</f>
        <v/>
      </c>
      <c r="W2056" s="109" t="str">
        <f>IF(编辑!AH2056="","",编辑!AH2056)</f>
        <v/>
      </c>
      <c r="X2056" s="109" t="str">
        <f>IF(编辑!AI2056="","",编辑!AI2056)</f>
        <v/>
      </c>
      <c r="Y2056" s="109" t="str">
        <f>IF(编辑!AJ2056="","",编辑!AJ2056)</f>
        <v/>
      </c>
      <c r="Z2056" s="109" t="str">
        <f>IF(编辑!AK2056="","",编辑!AK2056)</f>
        <v/>
      </c>
      <c r="AA2056" s="109" t="str">
        <f>IF(编辑!AM2056="","",编辑!AM2056)</f>
        <v/>
      </c>
      <c r="AB2056" s="109" t="str">
        <f>IF(编辑!AN2056="","",编辑!AN2056)</f>
        <v/>
      </c>
      <c r="AC2056" s="111" t="str">
        <f>IF(编辑!AO2056="","",编辑!AO2056)</f>
        <v/>
      </c>
    </row>
    <row r="2057" spans="1:29">
      <c r="A2057" s="109">
        <f>IF(编辑!A2057="","",编辑!A2057)</f>
        <v>300008</v>
      </c>
      <c r="B2057" s="109" t="str">
        <f>IF(编辑!B2057="","",编辑!B2057)</f>
        <v>击杀怪物100只</v>
      </c>
      <c r="C2057" s="109" t="str">
        <f>IF(编辑!I2057="","",编辑!I2057)</f>
        <v/>
      </c>
      <c r="D2057" s="109">
        <f>IF(编辑!J2057="","",编辑!J2057)</f>
        <v>0</v>
      </c>
      <c r="E2057" s="109" t="str">
        <f>IF(编辑!K2057="","",编辑!K2057)</f>
        <v/>
      </c>
      <c r="F2057" s="109">
        <f>IF(编辑!L2057="","",编辑!L2057)</f>
        <v>3805</v>
      </c>
      <c r="G2057" s="109">
        <f>IF(编辑!N2057="","",编辑!N2057)</f>
        <v>1</v>
      </c>
      <c r="H2057" s="109">
        <f>IF(编辑!O2057="","",编辑!O2057)</f>
        <v>1</v>
      </c>
      <c r="I2057" s="109">
        <f>IF(编辑!P2057="","",编辑!P2057)</f>
        <v>10000</v>
      </c>
      <c r="J2057" s="109" t="str">
        <f>IF(编辑!Q2057="","",编辑!Q2057)</f>
        <v/>
      </c>
      <c r="K2057" s="109" t="str">
        <f>IF(编辑!S2057="","",编辑!S2057)</f>
        <v/>
      </c>
      <c r="L2057" s="109" t="str">
        <f>IF(编辑!T2057="","",编辑!T2057)</f>
        <v/>
      </c>
      <c r="M2057" s="109" t="str">
        <f>IF(编辑!U2057="","",编辑!U2057)</f>
        <v/>
      </c>
      <c r="N2057" s="109" t="str">
        <f>IF(编辑!V2057="","",编辑!V2057)</f>
        <v/>
      </c>
      <c r="O2057" s="109" t="str">
        <f>IF(编辑!X2057="","",编辑!X2057)</f>
        <v/>
      </c>
      <c r="P2057" s="109" t="str">
        <f>IF(编辑!Y2057="","",编辑!Y2057)</f>
        <v/>
      </c>
      <c r="Q2057" s="109" t="str">
        <f>IF(编辑!Z2057="","",编辑!Z2057)</f>
        <v/>
      </c>
      <c r="R2057" s="109" t="str">
        <f>IF(编辑!AA2057="","",编辑!AA2057)</f>
        <v/>
      </c>
      <c r="S2057" s="109" t="str">
        <f>IF(编辑!AC2057="","",编辑!AC2057)</f>
        <v/>
      </c>
      <c r="T2057" s="109" t="str">
        <f>IF(编辑!AD2057="","",编辑!AD2057)</f>
        <v/>
      </c>
      <c r="U2057" s="109" t="str">
        <f>IF(编辑!AE2057="","",编辑!AE2057)</f>
        <v/>
      </c>
      <c r="V2057" s="109" t="str">
        <f>IF(编辑!AF2057="","",编辑!AF2057)</f>
        <v/>
      </c>
      <c r="W2057" s="109" t="str">
        <f>IF(编辑!AH2057="","",编辑!AH2057)</f>
        <v/>
      </c>
      <c r="X2057" s="109" t="str">
        <f>IF(编辑!AI2057="","",编辑!AI2057)</f>
        <v/>
      </c>
      <c r="Y2057" s="109" t="str">
        <f>IF(编辑!AJ2057="","",编辑!AJ2057)</f>
        <v/>
      </c>
      <c r="Z2057" s="109" t="str">
        <f>IF(编辑!AK2057="","",编辑!AK2057)</f>
        <v/>
      </c>
      <c r="AA2057" s="109" t="str">
        <f>IF(编辑!AM2057="","",编辑!AM2057)</f>
        <v/>
      </c>
      <c r="AB2057" s="109" t="str">
        <f>IF(编辑!AN2057="","",编辑!AN2057)</f>
        <v/>
      </c>
      <c r="AC2057" s="111" t="str">
        <f>IF(编辑!AO2057="","",编辑!AO2057)</f>
        <v/>
      </c>
    </row>
    <row r="2058" spans="1:29">
      <c r="A2058" s="109">
        <f>IF(编辑!A2058="","",编辑!A2058)</f>
        <v>300009</v>
      </c>
      <c r="B2058" s="109" t="str">
        <f>IF(编辑!B2058="","",编辑!B2058)</f>
        <v>击杀怪物1000只</v>
      </c>
      <c r="C2058" s="109" t="str">
        <f>IF(编辑!I2058="","",编辑!I2058)</f>
        <v/>
      </c>
      <c r="D2058" s="109">
        <f>IF(编辑!J2058="","",编辑!J2058)</f>
        <v>0</v>
      </c>
      <c r="E2058" s="109" t="str">
        <f>IF(编辑!K2058="","",编辑!K2058)</f>
        <v/>
      </c>
      <c r="F2058" s="109">
        <f>IF(编辑!L2058="","",编辑!L2058)</f>
        <v>3807</v>
      </c>
      <c r="G2058" s="109">
        <f>IF(编辑!N2058="","",编辑!N2058)</f>
        <v>1</v>
      </c>
      <c r="H2058" s="109">
        <f>IF(编辑!O2058="","",编辑!O2058)</f>
        <v>1</v>
      </c>
      <c r="I2058" s="109">
        <f>IF(编辑!P2058="","",编辑!P2058)</f>
        <v>10000</v>
      </c>
      <c r="J2058" s="109" t="str">
        <f>IF(编辑!Q2058="","",编辑!Q2058)</f>
        <v/>
      </c>
      <c r="K2058" s="109" t="str">
        <f>IF(编辑!S2058="","",编辑!S2058)</f>
        <v/>
      </c>
      <c r="L2058" s="109" t="str">
        <f>IF(编辑!T2058="","",编辑!T2058)</f>
        <v/>
      </c>
      <c r="M2058" s="109" t="str">
        <f>IF(编辑!U2058="","",编辑!U2058)</f>
        <v/>
      </c>
      <c r="N2058" s="109" t="str">
        <f>IF(编辑!V2058="","",编辑!V2058)</f>
        <v/>
      </c>
      <c r="O2058" s="109" t="str">
        <f>IF(编辑!X2058="","",编辑!X2058)</f>
        <v/>
      </c>
      <c r="P2058" s="109" t="str">
        <f>IF(编辑!Y2058="","",编辑!Y2058)</f>
        <v/>
      </c>
      <c r="Q2058" s="109" t="str">
        <f>IF(编辑!Z2058="","",编辑!Z2058)</f>
        <v/>
      </c>
      <c r="R2058" s="109" t="str">
        <f>IF(编辑!AA2058="","",编辑!AA2058)</f>
        <v/>
      </c>
      <c r="S2058" s="109" t="str">
        <f>IF(编辑!AC2058="","",编辑!AC2058)</f>
        <v/>
      </c>
      <c r="T2058" s="109" t="str">
        <f>IF(编辑!AD2058="","",编辑!AD2058)</f>
        <v/>
      </c>
      <c r="U2058" s="109" t="str">
        <f>IF(编辑!AE2058="","",编辑!AE2058)</f>
        <v/>
      </c>
      <c r="V2058" s="109" t="str">
        <f>IF(编辑!AF2058="","",编辑!AF2058)</f>
        <v/>
      </c>
      <c r="W2058" s="109" t="str">
        <f>IF(编辑!AH2058="","",编辑!AH2058)</f>
        <v/>
      </c>
      <c r="X2058" s="109" t="str">
        <f>IF(编辑!AI2058="","",编辑!AI2058)</f>
        <v/>
      </c>
      <c r="Y2058" s="109" t="str">
        <f>IF(编辑!AJ2058="","",编辑!AJ2058)</f>
        <v/>
      </c>
      <c r="Z2058" s="109" t="str">
        <f>IF(编辑!AK2058="","",编辑!AK2058)</f>
        <v/>
      </c>
      <c r="AA2058" s="109" t="str">
        <f>IF(编辑!AM2058="","",编辑!AM2058)</f>
        <v/>
      </c>
      <c r="AB2058" s="109" t="str">
        <f>IF(编辑!AN2058="","",编辑!AN2058)</f>
        <v/>
      </c>
      <c r="AC2058" s="111" t="str">
        <f>IF(编辑!AO2058="","",编辑!AO2058)</f>
        <v/>
      </c>
    </row>
    <row r="2059" spans="1:29">
      <c r="A2059" s="109">
        <f>IF(编辑!A2059="","",编辑!A2059)</f>
        <v>300010</v>
      </c>
      <c r="B2059" s="109" t="str">
        <f>IF(编辑!B2059="","",编辑!B2059)</f>
        <v>击杀怪物1w只</v>
      </c>
      <c r="C2059" s="109" t="str">
        <f>IF(编辑!I2059="","",编辑!I2059)</f>
        <v/>
      </c>
      <c r="D2059" s="109">
        <f>IF(编辑!J2059="","",编辑!J2059)</f>
        <v>0</v>
      </c>
      <c r="E2059" s="109" t="str">
        <f>IF(编辑!K2059="","",编辑!K2059)</f>
        <v/>
      </c>
      <c r="F2059" s="109">
        <f>IF(编辑!L2059="","",编辑!L2059)</f>
        <v>3809</v>
      </c>
      <c r="G2059" s="109">
        <f>IF(编辑!N2059="","",编辑!N2059)</f>
        <v>1</v>
      </c>
      <c r="H2059" s="109">
        <f>IF(编辑!O2059="","",编辑!O2059)</f>
        <v>1</v>
      </c>
      <c r="I2059" s="109">
        <f>IF(编辑!P2059="","",编辑!P2059)</f>
        <v>10000</v>
      </c>
      <c r="J2059" s="109" t="str">
        <f>IF(编辑!Q2059="","",编辑!Q2059)</f>
        <v/>
      </c>
      <c r="K2059" s="109" t="str">
        <f>IF(编辑!S2059="","",编辑!S2059)</f>
        <v/>
      </c>
      <c r="L2059" s="109" t="str">
        <f>IF(编辑!T2059="","",编辑!T2059)</f>
        <v/>
      </c>
      <c r="M2059" s="109" t="str">
        <f>IF(编辑!U2059="","",编辑!U2059)</f>
        <v/>
      </c>
      <c r="N2059" s="109" t="str">
        <f>IF(编辑!V2059="","",编辑!V2059)</f>
        <v/>
      </c>
      <c r="O2059" s="109" t="str">
        <f>IF(编辑!X2059="","",编辑!X2059)</f>
        <v/>
      </c>
      <c r="P2059" s="109" t="str">
        <f>IF(编辑!Y2059="","",编辑!Y2059)</f>
        <v/>
      </c>
      <c r="Q2059" s="109" t="str">
        <f>IF(编辑!Z2059="","",编辑!Z2059)</f>
        <v/>
      </c>
      <c r="R2059" s="109" t="str">
        <f>IF(编辑!AA2059="","",编辑!AA2059)</f>
        <v/>
      </c>
      <c r="S2059" s="109" t="str">
        <f>IF(编辑!AC2059="","",编辑!AC2059)</f>
        <v/>
      </c>
      <c r="T2059" s="109" t="str">
        <f>IF(编辑!AD2059="","",编辑!AD2059)</f>
        <v/>
      </c>
      <c r="U2059" s="109" t="str">
        <f>IF(编辑!AE2059="","",编辑!AE2059)</f>
        <v/>
      </c>
      <c r="V2059" s="109" t="str">
        <f>IF(编辑!AF2059="","",编辑!AF2059)</f>
        <v/>
      </c>
      <c r="W2059" s="109" t="str">
        <f>IF(编辑!AH2059="","",编辑!AH2059)</f>
        <v/>
      </c>
      <c r="X2059" s="109" t="str">
        <f>IF(编辑!AI2059="","",编辑!AI2059)</f>
        <v/>
      </c>
      <c r="Y2059" s="109" t="str">
        <f>IF(编辑!AJ2059="","",编辑!AJ2059)</f>
        <v/>
      </c>
      <c r="Z2059" s="109" t="str">
        <f>IF(编辑!AK2059="","",编辑!AK2059)</f>
        <v/>
      </c>
      <c r="AA2059" s="109" t="str">
        <f>IF(编辑!AM2059="","",编辑!AM2059)</f>
        <v/>
      </c>
      <c r="AB2059" s="109" t="str">
        <f>IF(编辑!AN2059="","",编辑!AN2059)</f>
        <v/>
      </c>
      <c r="AC2059" s="111" t="str">
        <f>IF(编辑!AO2059="","",编辑!AO2059)</f>
        <v/>
      </c>
    </row>
    <row r="2060" spans="1:29">
      <c r="A2060" s="109">
        <f>IF(编辑!A2060="","",编辑!A2060)</f>
        <v>300011</v>
      </c>
      <c r="B2060" s="109" t="str">
        <f>IF(编辑!B2060="","",编辑!B2060)</f>
        <v>宠物等级达到5级</v>
      </c>
      <c r="C2060" s="109" t="str">
        <f>IF(编辑!I2060="","",编辑!I2060)</f>
        <v/>
      </c>
      <c r="D2060" s="109">
        <f>IF(编辑!J2060="","",编辑!J2060)</f>
        <v>0</v>
      </c>
      <c r="E2060" s="109" t="str">
        <f>IF(编辑!K2060="","",编辑!K2060)</f>
        <v/>
      </c>
      <c r="F2060" s="109">
        <f>IF(编辑!L2060="","",编辑!L2060)</f>
        <v>4510</v>
      </c>
      <c r="G2060" s="109">
        <f>IF(编辑!N2060="","",编辑!N2060)</f>
        <v>1</v>
      </c>
      <c r="H2060" s="109">
        <f>IF(编辑!O2060="","",编辑!O2060)</f>
        <v>1</v>
      </c>
      <c r="I2060" s="109">
        <f>IF(编辑!P2060="","",编辑!P2060)</f>
        <v>10000</v>
      </c>
      <c r="J2060" s="109" t="str">
        <f>IF(编辑!Q2060="","",编辑!Q2060)</f>
        <v/>
      </c>
      <c r="K2060" s="109" t="str">
        <f>IF(编辑!S2060="","",编辑!S2060)</f>
        <v/>
      </c>
      <c r="L2060" s="109" t="str">
        <f>IF(编辑!T2060="","",编辑!T2060)</f>
        <v/>
      </c>
      <c r="M2060" s="109" t="str">
        <f>IF(编辑!U2060="","",编辑!U2060)</f>
        <v/>
      </c>
      <c r="N2060" s="109" t="str">
        <f>IF(编辑!V2060="","",编辑!V2060)</f>
        <v/>
      </c>
      <c r="O2060" s="109" t="str">
        <f>IF(编辑!X2060="","",编辑!X2060)</f>
        <v/>
      </c>
      <c r="P2060" s="109" t="str">
        <f>IF(编辑!Y2060="","",编辑!Y2060)</f>
        <v/>
      </c>
      <c r="Q2060" s="109" t="str">
        <f>IF(编辑!Z2060="","",编辑!Z2060)</f>
        <v/>
      </c>
      <c r="R2060" s="109" t="str">
        <f>IF(编辑!AA2060="","",编辑!AA2060)</f>
        <v/>
      </c>
      <c r="S2060" s="109" t="str">
        <f>IF(编辑!AC2060="","",编辑!AC2060)</f>
        <v/>
      </c>
      <c r="T2060" s="109" t="str">
        <f>IF(编辑!AD2060="","",编辑!AD2060)</f>
        <v/>
      </c>
      <c r="U2060" s="109" t="str">
        <f>IF(编辑!AE2060="","",编辑!AE2060)</f>
        <v/>
      </c>
      <c r="V2060" s="109" t="str">
        <f>IF(编辑!AF2060="","",编辑!AF2060)</f>
        <v/>
      </c>
      <c r="W2060" s="109" t="str">
        <f>IF(编辑!AH2060="","",编辑!AH2060)</f>
        <v/>
      </c>
      <c r="X2060" s="109" t="str">
        <f>IF(编辑!AI2060="","",编辑!AI2060)</f>
        <v/>
      </c>
      <c r="Y2060" s="109" t="str">
        <f>IF(编辑!AJ2060="","",编辑!AJ2060)</f>
        <v/>
      </c>
      <c r="Z2060" s="109" t="str">
        <f>IF(编辑!AK2060="","",编辑!AK2060)</f>
        <v/>
      </c>
      <c r="AA2060" s="109" t="str">
        <f>IF(编辑!AM2060="","",编辑!AM2060)</f>
        <v/>
      </c>
      <c r="AB2060" s="109" t="str">
        <f>IF(编辑!AN2060="","",编辑!AN2060)</f>
        <v/>
      </c>
      <c r="AC2060" s="111" t="str">
        <f>IF(编辑!AO2060="","",编辑!AO2060)</f>
        <v/>
      </c>
    </row>
    <row r="2061" spans="1:29">
      <c r="A2061" s="109">
        <f>IF(编辑!A2061="","",编辑!A2061)</f>
        <v>300012</v>
      </c>
      <c r="B2061" s="109" t="str">
        <f>IF(编辑!B2061="","",编辑!B2061)</f>
        <v>宠物等级达到10级</v>
      </c>
      <c r="C2061" s="109" t="str">
        <f>IF(编辑!I2061="","",编辑!I2061)</f>
        <v/>
      </c>
      <c r="D2061" s="109">
        <f>IF(编辑!J2061="","",编辑!J2061)</f>
        <v>0</v>
      </c>
      <c r="E2061" s="109" t="str">
        <f>IF(编辑!K2061="","",编辑!K2061)</f>
        <v/>
      </c>
      <c r="F2061" s="109">
        <f>IF(编辑!L2061="","",编辑!L2061)</f>
        <v>4510</v>
      </c>
      <c r="G2061" s="109">
        <f>IF(编辑!N2061="","",编辑!N2061)</f>
        <v>2</v>
      </c>
      <c r="H2061" s="109">
        <f>IF(编辑!O2061="","",编辑!O2061)</f>
        <v>1</v>
      </c>
      <c r="I2061" s="109">
        <f>IF(编辑!P2061="","",编辑!P2061)</f>
        <v>10000</v>
      </c>
      <c r="J2061" s="109" t="str">
        <f>IF(编辑!Q2061="","",编辑!Q2061)</f>
        <v/>
      </c>
      <c r="K2061" s="109" t="str">
        <f>IF(编辑!S2061="","",编辑!S2061)</f>
        <v/>
      </c>
      <c r="L2061" s="109" t="str">
        <f>IF(编辑!T2061="","",编辑!T2061)</f>
        <v/>
      </c>
      <c r="M2061" s="109" t="str">
        <f>IF(编辑!U2061="","",编辑!U2061)</f>
        <v/>
      </c>
      <c r="N2061" s="109" t="str">
        <f>IF(编辑!V2061="","",编辑!V2061)</f>
        <v/>
      </c>
      <c r="O2061" s="109" t="str">
        <f>IF(编辑!X2061="","",编辑!X2061)</f>
        <v/>
      </c>
      <c r="P2061" s="109" t="str">
        <f>IF(编辑!Y2061="","",编辑!Y2061)</f>
        <v/>
      </c>
      <c r="Q2061" s="109" t="str">
        <f>IF(编辑!Z2061="","",编辑!Z2061)</f>
        <v/>
      </c>
      <c r="R2061" s="109" t="str">
        <f>IF(编辑!AA2061="","",编辑!AA2061)</f>
        <v/>
      </c>
      <c r="S2061" s="109" t="str">
        <f>IF(编辑!AC2061="","",编辑!AC2061)</f>
        <v/>
      </c>
      <c r="T2061" s="109" t="str">
        <f>IF(编辑!AD2061="","",编辑!AD2061)</f>
        <v/>
      </c>
      <c r="U2061" s="109" t="str">
        <f>IF(编辑!AE2061="","",编辑!AE2061)</f>
        <v/>
      </c>
      <c r="V2061" s="109" t="str">
        <f>IF(编辑!AF2061="","",编辑!AF2061)</f>
        <v/>
      </c>
      <c r="W2061" s="109" t="str">
        <f>IF(编辑!AH2061="","",编辑!AH2061)</f>
        <v/>
      </c>
      <c r="X2061" s="109" t="str">
        <f>IF(编辑!AI2061="","",编辑!AI2061)</f>
        <v/>
      </c>
      <c r="Y2061" s="109" t="str">
        <f>IF(编辑!AJ2061="","",编辑!AJ2061)</f>
        <v/>
      </c>
      <c r="Z2061" s="109" t="str">
        <f>IF(编辑!AK2061="","",编辑!AK2061)</f>
        <v/>
      </c>
      <c r="AA2061" s="109" t="str">
        <f>IF(编辑!AM2061="","",编辑!AM2061)</f>
        <v/>
      </c>
      <c r="AB2061" s="109" t="str">
        <f>IF(编辑!AN2061="","",编辑!AN2061)</f>
        <v/>
      </c>
      <c r="AC2061" s="111" t="str">
        <f>IF(编辑!AO2061="","",编辑!AO2061)</f>
        <v/>
      </c>
    </row>
    <row r="2062" spans="1:29">
      <c r="A2062" s="109">
        <f>IF(编辑!A2062="","",编辑!A2062)</f>
        <v>300013</v>
      </c>
      <c r="B2062" s="109" t="str">
        <f>IF(编辑!B2062="","",编辑!B2062)</f>
        <v>宠物等级达到20级</v>
      </c>
      <c r="C2062" s="109" t="str">
        <f>IF(编辑!I2062="","",编辑!I2062)</f>
        <v/>
      </c>
      <c r="D2062" s="109">
        <f>IF(编辑!J2062="","",编辑!J2062)</f>
        <v>0</v>
      </c>
      <c r="E2062" s="109" t="str">
        <f>IF(编辑!K2062="","",编辑!K2062)</f>
        <v/>
      </c>
      <c r="F2062" s="109">
        <f>IF(编辑!L2062="","",编辑!L2062)</f>
        <v>4510</v>
      </c>
      <c r="G2062" s="109">
        <f>IF(编辑!N2062="","",编辑!N2062)</f>
        <v>3</v>
      </c>
      <c r="H2062" s="109">
        <f>IF(编辑!O2062="","",编辑!O2062)</f>
        <v>1</v>
      </c>
      <c r="I2062" s="109">
        <f>IF(编辑!P2062="","",编辑!P2062)</f>
        <v>10000</v>
      </c>
      <c r="J2062" s="109" t="str">
        <f>IF(编辑!Q2062="","",编辑!Q2062)</f>
        <v/>
      </c>
      <c r="K2062" s="109" t="str">
        <f>IF(编辑!S2062="","",编辑!S2062)</f>
        <v/>
      </c>
      <c r="L2062" s="109" t="str">
        <f>IF(编辑!T2062="","",编辑!T2062)</f>
        <v/>
      </c>
      <c r="M2062" s="109" t="str">
        <f>IF(编辑!U2062="","",编辑!U2062)</f>
        <v/>
      </c>
      <c r="N2062" s="109" t="str">
        <f>IF(编辑!V2062="","",编辑!V2062)</f>
        <v/>
      </c>
      <c r="O2062" s="109" t="str">
        <f>IF(编辑!X2062="","",编辑!X2062)</f>
        <v/>
      </c>
      <c r="P2062" s="109" t="str">
        <f>IF(编辑!Y2062="","",编辑!Y2062)</f>
        <v/>
      </c>
      <c r="Q2062" s="109" t="str">
        <f>IF(编辑!Z2062="","",编辑!Z2062)</f>
        <v/>
      </c>
      <c r="R2062" s="109" t="str">
        <f>IF(编辑!AA2062="","",编辑!AA2062)</f>
        <v/>
      </c>
      <c r="S2062" s="109" t="str">
        <f>IF(编辑!AC2062="","",编辑!AC2062)</f>
        <v/>
      </c>
      <c r="T2062" s="109" t="str">
        <f>IF(编辑!AD2062="","",编辑!AD2062)</f>
        <v/>
      </c>
      <c r="U2062" s="109" t="str">
        <f>IF(编辑!AE2062="","",编辑!AE2062)</f>
        <v/>
      </c>
      <c r="V2062" s="109" t="str">
        <f>IF(编辑!AF2062="","",编辑!AF2062)</f>
        <v/>
      </c>
      <c r="W2062" s="109" t="str">
        <f>IF(编辑!AH2062="","",编辑!AH2062)</f>
        <v/>
      </c>
      <c r="X2062" s="109" t="str">
        <f>IF(编辑!AI2062="","",编辑!AI2062)</f>
        <v/>
      </c>
      <c r="Y2062" s="109" t="str">
        <f>IF(编辑!AJ2062="","",编辑!AJ2062)</f>
        <v/>
      </c>
      <c r="Z2062" s="109" t="str">
        <f>IF(编辑!AK2062="","",编辑!AK2062)</f>
        <v/>
      </c>
      <c r="AA2062" s="109" t="str">
        <f>IF(编辑!AM2062="","",编辑!AM2062)</f>
        <v/>
      </c>
      <c r="AB2062" s="109" t="str">
        <f>IF(编辑!AN2062="","",编辑!AN2062)</f>
        <v/>
      </c>
      <c r="AC2062" s="111" t="str">
        <f>IF(编辑!AO2062="","",编辑!AO2062)</f>
        <v/>
      </c>
    </row>
    <row r="2063" spans="1:29">
      <c r="A2063" s="109">
        <f>IF(编辑!A2063="","",编辑!A2063)</f>
        <v>300014</v>
      </c>
      <c r="B2063" s="109" t="str">
        <f>IF(编辑!B2063="","",编辑!B2063)</f>
        <v>宠物等级达到30级</v>
      </c>
      <c r="C2063" s="109" t="str">
        <f>IF(编辑!I2063="","",编辑!I2063)</f>
        <v/>
      </c>
      <c r="D2063" s="109">
        <f>IF(编辑!J2063="","",编辑!J2063)</f>
        <v>0</v>
      </c>
      <c r="E2063" s="109" t="str">
        <f>IF(编辑!K2063="","",编辑!K2063)</f>
        <v/>
      </c>
      <c r="F2063" s="109">
        <f>IF(编辑!L2063="","",编辑!L2063)</f>
        <v>4510</v>
      </c>
      <c r="G2063" s="109">
        <f>IF(编辑!N2063="","",编辑!N2063)</f>
        <v>4</v>
      </c>
      <c r="H2063" s="109">
        <f>IF(编辑!O2063="","",编辑!O2063)</f>
        <v>1</v>
      </c>
      <c r="I2063" s="109">
        <f>IF(编辑!P2063="","",编辑!P2063)</f>
        <v>10000</v>
      </c>
      <c r="J2063" s="109" t="str">
        <f>IF(编辑!Q2063="","",编辑!Q2063)</f>
        <v/>
      </c>
      <c r="K2063" s="109" t="str">
        <f>IF(编辑!S2063="","",编辑!S2063)</f>
        <v/>
      </c>
      <c r="L2063" s="109" t="str">
        <f>IF(编辑!T2063="","",编辑!T2063)</f>
        <v/>
      </c>
      <c r="M2063" s="109" t="str">
        <f>IF(编辑!U2063="","",编辑!U2063)</f>
        <v/>
      </c>
      <c r="N2063" s="109" t="str">
        <f>IF(编辑!V2063="","",编辑!V2063)</f>
        <v/>
      </c>
      <c r="O2063" s="109" t="str">
        <f>IF(编辑!X2063="","",编辑!X2063)</f>
        <v/>
      </c>
      <c r="P2063" s="109" t="str">
        <f>IF(编辑!Y2063="","",编辑!Y2063)</f>
        <v/>
      </c>
      <c r="Q2063" s="109" t="str">
        <f>IF(编辑!Z2063="","",编辑!Z2063)</f>
        <v/>
      </c>
      <c r="R2063" s="109" t="str">
        <f>IF(编辑!AA2063="","",编辑!AA2063)</f>
        <v/>
      </c>
      <c r="S2063" s="109" t="str">
        <f>IF(编辑!AC2063="","",编辑!AC2063)</f>
        <v/>
      </c>
      <c r="T2063" s="109" t="str">
        <f>IF(编辑!AD2063="","",编辑!AD2063)</f>
        <v/>
      </c>
      <c r="U2063" s="109" t="str">
        <f>IF(编辑!AE2063="","",编辑!AE2063)</f>
        <v/>
      </c>
      <c r="V2063" s="109" t="str">
        <f>IF(编辑!AF2063="","",编辑!AF2063)</f>
        <v/>
      </c>
      <c r="W2063" s="109" t="str">
        <f>IF(编辑!AH2063="","",编辑!AH2063)</f>
        <v/>
      </c>
      <c r="X2063" s="109" t="str">
        <f>IF(编辑!AI2063="","",编辑!AI2063)</f>
        <v/>
      </c>
      <c r="Y2063" s="109" t="str">
        <f>IF(编辑!AJ2063="","",编辑!AJ2063)</f>
        <v/>
      </c>
      <c r="Z2063" s="109" t="str">
        <f>IF(编辑!AK2063="","",编辑!AK2063)</f>
        <v/>
      </c>
      <c r="AA2063" s="109" t="str">
        <f>IF(编辑!AM2063="","",编辑!AM2063)</f>
        <v/>
      </c>
      <c r="AB2063" s="109" t="str">
        <f>IF(编辑!AN2063="","",编辑!AN2063)</f>
        <v/>
      </c>
      <c r="AC2063" s="111" t="str">
        <f>IF(编辑!AO2063="","",编辑!AO2063)</f>
        <v/>
      </c>
    </row>
    <row r="2064" spans="1:29">
      <c r="A2064" s="109">
        <f>IF(编辑!A2064="","",编辑!A2064)</f>
        <v>300015</v>
      </c>
      <c r="B2064" s="109" t="str">
        <f>IF(编辑!B2064="","",编辑!B2064)</f>
        <v>宠物等级达到40级</v>
      </c>
      <c r="C2064" s="109" t="str">
        <f>IF(编辑!I2064="","",编辑!I2064)</f>
        <v/>
      </c>
      <c r="D2064" s="109">
        <f>IF(编辑!J2064="","",编辑!J2064)</f>
        <v>0</v>
      </c>
      <c r="E2064" s="109" t="str">
        <f>IF(编辑!K2064="","",编辑!K2064)</f>
        <v/>
      </c>
      <c r="F2064" s="109">
        <f>IF(编辑!L2064="","",编辑!L2064)</f>
        <v>4510</v>
      </c>
      <c r="G2064" s="109">
        <f>IF(编辑!N2064="","",编辑!N2064)</f>
        <v>5</v>
      </c>
      <c r="H2064" s="109">
        <f>IF(编辑!O2064="","",编辑!O2064)</f>
        <v>1</v>
      </c>
      <c r="I2064" s="109">
        <f>IF(编辑!P2064="","",编辑!P2064)</f>
        <v>10000</v>
      </c>
      <c r="J2064" s="109" t="str">
        <f>IF(编辑!Q2064="","",编辑!Q2064)</f>
        <v/>
      </c>
      <c r="K2064" s="109" t="str">
        <f>IF(编辑!S2064="","",编辑!S2064)</f>
        <v/>
      </c>
      <c r="L2064" s="109" t="str">
        <f>IF(编辑!T2064="","",编辑!T2064)</f>
        <v/>
      </c>
      <c r="M2064" s="109" t="str">
        <f>IF(编辑!U2064="","",编辑!U2064)</f>
        <v/>
      </c>
      <c r="N2064" s="109" t="str">
        <f>IF(编辑!V2064="","",编辑!V2064)</f>
        <v/>
      </c>
      <c r="O2064" s="109" t="str">
        <f>IF(编辑!X2064="","",编辑!X2064)</f>
        <v/>
      </c>
      <c r="P2064" s="109" t="str">
        <f>IF(编辑!Y2064="","",编辑!Y2064)</f>
        <v/>
      </c>
      <c r="Q2064" s="109" t="str">
        <f>IF(编辑!Z2064="","",编辑!Z2064)</f>
        <v/>
      </c>
      <c r="R2064" s="109" t="str">
        <f>IF(编辑!AA2064="","",编辑!AA2064)</f>
        <v/>
      </c>
      <c r="S2064" s="109" t="str">
        <f>IF(编辑!AC2064="","",编辑!AC2064)</f>
        <v/>
      </c>
      <c r="T2064" s="109" t="str">
        <f>IF(编辑!AD2064="","",编辑!AD2064)</f>
        <v/>
      </c>
      <c r="U2064" s="109" t="str">
        <f>IF(编辑!AE2064="","",编辑!AE2064)</f>
        <v/>
      </c>
      <c r="V2064" s="109" t="str">
        <f>IF(编辑!AF2064="","",编辑!AF2064)</f>
        <v/>
      </c>
      <c r="W2064" s="109" t="str">
        <f>IF(编辑!AH2064="","",编辑!AH2064)</f>
        <v/>
      </c>
      <c r="X2064" s="109" t="str">
        <f>IF(编辑!AI2064="","",编辑!AI2064)</f>
        <v/>
      </c>
      <c r="Y2064" s="109" t="str">
        <f>IF(编辑!AJ2064="","",编辑!AJ2064)</f>
        <v/>
      </c>
      <c r="Z2064" s="109" t="str">
        <f>IF(编辑!AK2064="","",编辑!AK2064)</f>
        <v/>
      </c>
      <c r="AA2064" s="109" t="str">
        <f>IF(编辑!AM2064="","",编辑!AM2064)</f>
        <v/>
      </c>
      <c r="AB2064" s="109" t="str">
        <f>IF(编辑!AN2064="","",编辑!AN2064)</f>
        <v/>
      </c>
      <c r="AC2064" s="111" t="str">
        <f>IF(编辑!AO2064="","",编辑!AO2064)</f>
        <v/>
      </c>
    </row>
    <row r="2065" spans="1:29">
      <c r="A2065" s="109">
        <f>IF(编辑!A2065="","",编辑!A2065)</f>
        <v>300016</v>
      </c>
      <c r="B2065" s="109" t="str">
        <f>IF(编辑!B2065="","",编辑!B2065)</f>
        <v>宠物等级达到50级</v>
      </c>
      <c r="C2065" s="109" t="str">
        <f>IF(编辑!I2065="","",编辑!I2065)</f>
        <v/>
      </c>
      <c r="D2065" s="109">
        <f>IF(编辑!J2065="","",编辑!J2065)</f>
        <v>0</v>
      </c>
      <c r="E2065" s="109" t="str">
        <f>IF(编辑!K2065="","",编辑!K2065)</f>
        <v/>
      </c>
      <c r="F2065" s="109">
        <f>IF(编辑!L2065="","",编辑!L2065)</f>
        <v>4510</v>
      </c>
      <c r="G2065" s="109">
        <f>IF(编辑!N2065="","",编辑!N2065)</f>
        <v>8</v>
      </c>
      <c r="H2065" s="109">
        <f>IF(编辑!O2065="","",编辑!O2065)</f>
        <v>1</v>
      </c>
      <c r="I2065" s="109">
        <f>IF(编辑!P2065="","",编辑!P2065)</f>
        <v>10000</v>
      </c>
      <c r="J2065" s="109" t="str">
        <f>IF(编辑!Q2065="","",编辑!Q2065)</f>
        <v/>
      </c>
      <c r="K2065" s="109" t="str">
        <f>IF(编辑!S2065="","",编辑!S2065)</f>
        <v/>
      </c>
      <c r="L2065" s="109" t="str">
        <f>IF(编辑!T2065="","",编辑!T2065)</f>
        <v/>
      </c>
      <c r="M2065" s="109" t="str">
        <f>IF(编辑!U2065="","",编辑!U2065)</f>
        <v/>
      </c>
      <c r="N2065" s="109" t="str">
        <f>IF(编辑!V2065="","",编辑!V2065)</f>
        <v/>
      </c>
      <c r="O2065" s="109" t="str">
        <f>IF(编辑!X2065="","",编辑!X2065)</f>
        <v/>
      </c>
      <c r="P2065" s="109" t="str">
        <f>IF(编辑!Y2065="","",编辑!Y2065)</f>
        <v/>
      </c>
      <c r="Q2065" s="109" t="str">
        <f>IF(编辑!Z2065="","",编辑!Z2065)</f>
        <v/>
      </c>
      <c r="R2065" s="109" t="str">
        <f>IF(编辑!AA2065="","",编辑!AA2065)</f>
        <v/>
      </c>
      <c r="S2065" s="109" t="str">
        <f>IF(编辑!AC2065="","",编辑!AC2065)</f>
        <v/>
      </c>
      <c r="T2065" s="109" t="str">
        <f>IF(编辑!AD2065="","",编辑!AD2065)</f>
        <v/>
      </c>
      <c r="U2065" s="109" t="str">
        <f>IF(编辑!AE2065="","",编辑!AE2065)</f>
        <v/>
      </c>
      <c r="V2065" s="109" t="str">
        <f>IF(编辑!AF2065="","",编辑!AF2065)</f>
        <v/>
      </c>
      <c r="W2065" s="109" t="str">
        <f>IF(编辑!AH2065="","",编辑!AH2065)</f>
        <v/>
      </c>
      <c r="X2065" s="109" t="str">
        <f>IF(编辑!AI2065="","",编辑!AI2065)</f>
        <v/>
      </c>
      <c r="Y2065" s="109" t="str">
        <f>IF(编辑!AJ2065="","",编辑!AJ2065)</f>
        <v/>
      </c>
      <c r="Z2065" s="109" t="str">
        <f>IF(编辑!AK2065="","",编辑!AK2065)</f>
        <v/>
      </c>
      <c r="AA2065" s="109" t="str">
        <f>IF(编辑!AM2065="","",编辑!AM2065)</f>
        <v/>
      </c>
      <c r="AB2065" s="109" t="str">
        <f>IF(编辑!AN2065="","",编辑!AN2065)</f>
        <v/>
      </c>
      <c r="AC2065" s="111" t="str">
        <f>IF(编辑!AO2065="","",编辑!AO2065)</f>
        <v/>
      </c>
    </row>
    <row r="2066" spans="1:29">
      <c r="A2066" s="109">
        <f>IF(编辑!A2066="","",编辑!A2066)</f>
        <v>300017</v>
      </c>
      <c r="B2066" s="109" t="str">
        <f>IF(编辑!B2066="","",编辑!B2066)</f>
        <v>宠物等级达到60级</v>
      </c>
      <c r="C2066" s="109" t="str">
        <f>IF(编辑!I2066="","",编辑!I2066)</f>
        <v/>
      </c>
      <c r="D2066" s="109">
        <f>IF(编辑!J2066="","",编辑!J2066)</f>
        <v>0</v>
      </c>
      <c r="E2066" s="109" t="str">
        <f>IF(编辑!K2066="","",编辑!K2066)</f>
        <v/>
      </c>
      <c r="F2066" s="109">
        <f>IF(编辑!L2066="","",编辑!L2066)</f>
        <v>4510</v>
      </c>
      <c r="G2066" s="109">
        <f>IF(编辑!N2066="","",编辑!N2066)</f>
        <v>10</v>
      </c>
      <c r="H2066" s="109">
        <f>IF(编辑!O2066="","",编辑!O2066)</f>
        <v>1</v>
      </c>
      <c r="I2066" s="109">
        <f>IF(编辑!P2066="","",编辑!P2066)</f>
        <v>10000</v>
      </c>
      <c r="J2066" s="109" t="str">
        <f>IF(编辑!Q2066="","",编辑!Q2066)</f>
        <v/>
      </c>
      <c r="K2066" s="109" t="str">
        <f>IF(编辑!S2066="","",编辑!S2066)</f>
        <v/>
      </c>
      <c r="L2066" s="109" t="str">
        <f>IF(编辑!T2066="","",编辑!T2066)</f>
        <v/>
      </c>
      <c r="M2066" s="109" t="str">
        <f>IF(编辑!U2066="","",编辑!U2066)</f>
        <v/>
      </c>
      <c r="N2066" s="109" t="str">
        <f>IF(编辑!V2066="","",编辑!V2066)</f>
        <v/>
      </c>
      <c r="O2066" s="109" t="str">
        <f>IF(编辑!X2066="","",编辑!X2066)</f>
        <v/>
      </c>
      <c r="P2066" s="109" t="str">
        <f>IF(编辑!Y2066="","",编辑!Y2066)</f>
        <v/>
      </c>
      <c r="Q2066" s="109" t="str">
        <f>IF(编辑!Z2066="","",编辑!Z2066)</f>
        <v/>
      </c>
      <c r="R2066" s="109" t="str">
        <f>IF(编辑!AA2066="","",编辑!AA2066)</f>
        <v/>
      </c>
      <c r="S2066" s="109" t="str">
        <f>IF(编辑!AC2066="","",编辑!AC2066)</f>
        <v/>
      </c>
      <c r="T2066" s="109" t="str">
        <f>IF(编辑!AD2066="","",编辑!AD2066)</f>
        <v/>
      </c>
      <c r="U2066" s="109" t="str">
        <f>IF(编辑!AE2066="","",编辑!AE2066)</f>
        <v/>
      </c>
      <c r="V2066" s="109" t="str">
        <f>IF(编辑!AF2066="","",编辑!AF2066)</f>
        <v/>
      </c>
      <c r="W2066" s="109" t="str">
        <f>IF(编辑!AH2066="","",编辑!AH2066)</f>
        <v/>
      </c>
      <c r="X2066" s="109" t="str">
        <f>IF(编辑!AI2066="","",编辑!AI2066)</f>
        <v/>
      </c>
      <c r="Y2066" s="109" t="str">
        <f>IF(编辑!AJ2066="","",编辑!AJ2066)</f>
        <v/>
      </c>
      <c r="Z2066" s="109" t="str">
        <f>IF(编辑!AK2066="","",编辑!AK2066)</f>
        <v/>
      </c>
      <c r="AA2066" s="109" t="str">
        <f>IF(编辑!AM2066="","",编辑!AM2066)</f>
        <v/>
      </c>
      <c r="AB2066" s="109" t="str">
        <f>IF(编辑!AN2066="","",编辑!AN2066)</f>
        <v/>
      </c>
      <c r="AC2066" s="111" t="str">
        <f>IF(编辑!AO2066="","",编辑!AO2066)</f>
        <v/>
      </c>
    </row>
    <row r="2067" spans="1:29">
      <c r="A2067" s="109">
        <f>IF(编辑!A2067="","",编辑!A2067)</f>
        <v>300018</v>
      </c>
      <c r="B2067" s="109" t="str">
        <f>IF(编辑!B2067="","",编辑!B2067)</f>
        <v>第一次捕捉宠物</v>
      </c>
      <c r="C2067" s="109" t="str">
        <f>IF(编辑!I2067="","",编辑!I2067)</f>
        <v/>
      </c>
      <c r="D2067" s="109">
        <f>IF(编辑!J2067="","",编辑!J2067)</f>
        <v>0</v>
      </c>
      <c r="E2067" s="109" t="str">
        <f>IF(编辑!K2067="","",编辑!K2067)</f>
        <v/>
      </c>
      <c r="F2067" s="109">
        <f>IF(编辑!L2067="","",编辑!L2067)</f>
        <v>5002</v>
      </c>
      <c r="G2067" s="109">
        <f>IF(编辑!N2067="","",编辑!N2067)</f>
        <v>5</v>
      </c>
      <c r="H2067" s="109">
        <f>IF(编辑!O2067="","",编辑!O2067)</f>
        <v>1</v>
      </c>
      <c r="I2067" s="109">
        <f>IF(编辑!P2067="","",编辑!P2067)</f>
        <v>10000</v>
      </c>
      <c r="J2067" s="109" t="str">
        <f>IF(编辑!Q2067="","",编辑!Q2067)</f>
        <v/>
      </c>
      <c r="K2067" s="109" t="str">
        <f>IF(编辑!S2067="","",编辑!S2067)</f>
        <v/>
      </c>
      <c r="L2067" s="109" t="str">
        <f>IF(编辑!T2067="","",编辑!T2067)</f>
        <v/>
      </c>
      <c r="M2067" s="109" t="str">
        <f>IF(编辑!U2067="","",编辑!U2067)</f>
        <v/>
      </c>
      <c r="N2067" s="109" t="str">
        <f>IF(编辑!V2067="","",编辑!V2067)</f>
        <v/>
      </c>
      <c r="O2067" s="109" t="str">
        <f>IF(编辑!X2067="","",编辑!X2067)</f>
        <v/>
      </c>
      <c r="P2067" s="109" t="str">
        <f>IF(编辑!Y2067="","",编辑!Y2067)</f>
        <v/>
      </c>
      <c r="Q2067" s="109" t="str">
        <f>IF(编辑!Z2067="","",编辑!Z2067)</f>
        <v/>
      </c>
      <c r="R2067" s="109" t="str">
        <f>IF(编辑!AA2067="","",编辑!AA2067)</f>
        <v/>
      </c>
      <c r="S2067" s="109" t="str">
        <f>IF(编辑!AC2067="","",编辑!AC2067)</f>
        <v/>
      </c>
      <c r="T2067" s="109" t="str">
        <f>IF(编辑!AD2067="","",编辑!AD2067)</f>
        <v/>
      </c>
      <c r="U2067" s="109" t="str">
        <f>IF(编辑!AE2067="","",编辑!AE2067)</f>
        <v/>
      </c>
      <c r="V2067" s="109" t="str">
        <f>IF(编辑!AF2067="","",编辑!AF2067)</f>
        <v/>
      </c>
      <c r="W2067" s="109" t="str">
        <f>IF(编辑!AH2067="","",编辑!AH2067)</f>
        <v/>
      </c>
      <c r="X2067" s="109" t="str">
        <f>IF(编辑!AI2067="","",编辑!AI2067)</f>
        <v/>
      </c>
      <c r="Y2067" s="109" t="str">
        <f>IF(编辑!AJ2067="","",编辑!AJ2067)</f>
        <v/>
      </c>
      <c r="Z2067" s="109" t="str">
        <f>IF(编辑!AK2067="","",编辑!AK2067)</f>
        <v/>
      </c>
      <c r="AA2067" s="109" t="str">
        <f>IF(编辑!AM2067="","",编辑!AM2067)</f>
        <v/>
      </c>
      <c r="AB2067" s="109" t="str">
        <f>IF(编辑!AN2067="","",编辑!AN2067)</f>
        <v/>
      </c>
      <c r="AC2067" s="111" t="str">
        <f>IF(编辑!AO2067="","",编辑!AO2067)</f>
        <v/>
      </c>
    </row>
    <row r="2068" spans="1:29">
      <c r="A2068" s="109">
        <f>IF(编辑!A2068="","",编辑!A2068)</f>
        <v>300019</v>
      </c>
      <c r="B2068" s="109" t="str">
        <f>IF(编辑!B2068="","",编辑!B2068)</f>
        <v>成功捕捉5只宠物</v>
      </c>
      <c r="C2068" s="109" t="str">
        <f>IF(编辑!I2068="","",编辑!I2068)</f>
        <v/>
      </c>
      <c r="D2068" s="109">
        <f>IF(编辑!J2068="","",编辑!J2068)</f>
        <v>0</v>
      </c>
      <c r="E2068" s="109" t="str">
        <f>IF(编辑!K2068="","",编辑!K2068)</f>
        <v/>
      </c>
      <c r="F2068" s="109">
        <f>IF(编辑!L2068="","",编辑!L2068)</f>
        <v>5002</v>
      </c>
      <c r="G2068" s="109">
        <f>IF(编辑!N2068="","",编辑!N2068)</f>
        <v>10</v>
      </c>
      <c r="H2068" s="109">
        <f>IF(编辑!O2068="","",编辑!O2068)</f>
        <v>1</v>
      </c>
      <c r="I2068" s="109">
        <f>IF(编辑!P2068="","",编辑!P2068)</f>
        <v>10000</v>
      </c>
      <c r="J2068" s="109" t="str">
        <f>IF(编辑!Q2068="","",编辑!Q2068)</f>
        <v/>
      </c>
      <c r="K2068" s="109" t="str">
        <f>IF(编辑!S2068="","",编辑!S2068)</f>
        <v/>
      </c>
      <c r="L2068" s="109" t="str">
        <f>IF(编辑!T2068="","",编辑!T2068)</f>
        <v/>
      </c>
      <c r="M2068" s="109" t="str">
        <f>IF(编辑!U2068="","",编辑!U2068)</f>
        <v/>
      </c>
      <c r="N2068" s="109" t="str">
        <f>IF(编辑!V2068="","",编辑!V2068)</f>
        <v/>
      </c>
      <c r="O2068" s="109" t="str">
        <f>IF(编辑!X2068="","",编辑!X2068)</f>
        <v/>
      </c>
      <c r="P2068" s="109" t="str">
        <f>IF(编辑!Y2068="","",编辑!Y2068)</f>
        <v/>
      </c>
      <c r="Q2068" s="109" t="str">
        <f>IF(编辑!Z2068="","",编辑!Z2068)</f>
        <v/>
      </c>
      <c r="R2068" s="109" t="str">
        <f>IF(编辑!AA2068="","",编辑!AA2068)</f>
        <v/>
      </c>
      <c r="S2068" s="109" t="str">
        <f>IF(编辑!AC2068="","",编辑!AC2068)</f>
        <v/>
      </c>
      <c r="T2068" s="109" t="str">
        <f>IF(编辑!AD2068="","",编辑!AD2068)</f>
        <v/>
      </c>
      <c r="U2068" s="109" t="str">
        <f>IF(编辑!AE2068="","",编辑!AE2068)</f>
        <v/>
      </c>
      <c r="V2068" s="109" t="str">
        <f>IF(编辑!AF2068="","",编辑!AF2068)</f>
        <v/>
      </c>
      <c r="W2068" s="109" t="str">
        <f>IF(编辑!AH2068="","",编辑!AH2068)</f>
        <v/>
      </c>
      <c r="X2068" s="109" t="str">
        <f>IF(编辑!AI2068="","",编辑!AI2068)</f>
        <v/>
      </c>
      <c r="Y2068" s="109" t="str">
        <f>IF(编辑!AJ2068="","",编辑!AJ2068)</f>
        <v/>
      </c>
      <c r="Z2068" s="109" t="str">
        <f>IF(编辑!AK2068="","",编辑!AK2068)</f>
        <v/>
      </c>
      <c r="AA2068" s="109" t="str">
        <f>IF(编辑!AM2068="","",编辑!AM2068)</f>
        <v/>
      </c>
      <c r="AB2068" s="109" t="str">
        <f>IF(编辑!AN2068="","",编辑!AN2068)</f>
        <v/>
      </c>
      <c r="AC2068" s="111" t="str">
        <f>IF(编辑!AO2068="","",编辑!AO2068)</f>
        <v/>
      </c>
    </row>
    <row r="2069" spans="1:29">
      <c r="A2069" s="109">
        <f>IF(编辑!A2069="","",编辑!A2069)</f>
        <v>300020</v>
      </c>
      <c r="B2069" s="109" t="str">
        <f>IF(编辑!B2069="","",编辑!B2069)</f>
        <v>成功捕捉30只宠物</v>
      </c>
      <c r="C2069" s="109" t="str">
        <f>IF(编辑!I2069="","",编辑!I2069)</f>
        <v/>
      </c>
      <c r="D2069" s="109">
        <f>IF(编辑!J2069="","",编辑!J2069)</f>
        <v>0</v>
      </c>
      <c r="E2069" s="109" t="str">
        <f>IF(编辑!K2069="","",编辑!K2069)</f>
        <v/>
      </c>
      <c r="F2069" s="109">
        <f>IF(编辑!L2069="","",编辑!L2069)</f>
        <v>5002</v>
      </c>
      <c r="G2069" s="109">
        <f>IF(编辑!N2069="","",编辑!N2069)</f>
        <v>20</v>
      </c>
      <c r="H2069" s="109">
        <f>IF(编辑!O2069="","",编辑!O2069)</f>
        <v>1</v>
      </c>
      <c r="I2069" s="109">
        <f>IF(编辑!P2069="","",编辑!P2069)</f>
        <v>10000</v>
      </c>
      <c r="J2069" s="109" t="str">
        <f>IF(编辑!Q2069="","",编辑!Q2069)</f>
        <v/>
      </c>
      <c r="K2069" s="109" t="str">
        <f>IF(编辑!S2069="","",编辑!S2069)</f>
        <v/>
      </c>
      <c r="L2069" s="109" t="str">
        <f>IF(编辑!T2069="","",编辑!T2069)</f>
        <v/>
      </c>
      <c r="M2069" s="109" t="str">
        <f>IF(编辑!U2069="","",编辑!U2069)</f>
        <v/>
      </c>
      <c r="N2069" s="109" t="str">
        <f>IF(编辑!V2069="","",编辑!V2069)</f>
        <v/>
      </c>
      <c r="O2069" s="109" t="str">
        <f>IF(编辑!X2069="","",编辑!X2069)</f>
        <v/>
      </c>
      <c r="P2069" s="109" t="str">
        <f>IF(编辑!Y2069="","",编辑!Y2069)</f>
        <v/>
      </c>
      <c r="Q2069" s="109" t="str">
        <f>IF(编辑!Z2069="","",编辑!Z2069)</f>
        <v/>
      </c>
      <c r="R2069" s="109" t="str">
        <f>IF(编辑!AA2069="","",编辑!AA2069)</f>
        <v/>
      </c>
      <c r="S2069" s="109" t="str">
        <f>IF(编辑!AC2069="","",编辑!AC2069)</f>
        <v/>
      </c>
      <c r="T2069" s="109" t="str">
        <f>IF(编辑!AD2069="","",编辑!AD2069)</f>
        <v/>
      </c>
      <c r="U2069" s="109" t="str">
        <f>IF(编辑!AE2069="","",编辑!AE2069)</f>
        <v/>
      </c>
      <c r="V2069" s="109" t="str">
        <f>IF(编辑!AF2069="","",编辑!AF2069)</f>
        <v/>
      </c>
      <c r="W2069" s="109" t="str">
        <f>IF(编辑!AH2069="","",编辑!AH2069)</f>
        <v/>
      </c>
      <c r="X2069" s="109" t="str">
        <f>IF(编辑!AI2069="","",编辑!AI2069)</f>
        <v/>
      </c>
      <c r="Y2069" s="109" t="str">
        <f>IF(编辑!AJ2069="","",编辑!AJ2069)</f>
        <v/>
      </c>
      <c r="Z2069" s="109" t="str">
        <f>IF(编辑!AK2069="","",编辑!AK2069)</f>
        <v/>
      </c>
      <c r="AA2069" s="109" t="str">
        <f>IF(编辑!AM2069="","",编辑!AM2069)</f>
        <v/>
      </c>
      <c r="AB2069" s="109" t="str">
        <f>IF(编辑!AN2069="","",编辑!AN2069)</f>
        <v/>
      </c>
      <c r="AC2069" s="111" t="str">
        <f>IF(编辑!AO2069="","",编辑!AO2069)</f>
        <v/>
      </c>
    </row>
    <row r="2070" ht="27" spans="1:29">
      <c r="A2070" s="109">
        <f>IF(编辑!A2070="","",编辑!A2070)</f>
        <v>300021</v>
      </c>
      <c r="B2070" s="109" t="str">
        <f>IF(编辑!B2070="","",编辑!B2070)</f>
        <v>成功捕捉100只宠物</v>
      </c>
      <c r="C2070" s="109" t="str">
        <f>IF(编辑!I2070="","",编辑!I2070)</f>
        <v/>
      </c>
      <c r="D2070" s="109">
        <f>IF(编辑!J2070="","",编辑!J2070)</f>
        <v>0</v>
      </c>
      <c r="E2070" s="109" t="str">
        <f>IF(编辑!K2070="","",编辑!K2070)</f>
        <v/>
      </c>
      <c r="F2070" s="109">
        <f>IF(编辑!L2070="","",编辑!L2070)</f>
        <v>5002</v>
      </c>
      <c r="G2070" s="109">
        <f>IF(编辑!N2070="","",编辑!N2070)</f>
        <v>50</v>
      </c>
      <c r="H2070" s="109">
        <f>IF(编辑!O2070="","",编辑!O2070)</f>
        <v>1</v>
      </c>
      <c r="I2070" s="109">
        <f>IF(编辑!P2070="","",编辑!P2070)</f>
        <v>10000</v>
      </c>
      <c r="J2070" s="109" t="str">
        <f>IF(编辑!Q2070="","",编辑!Q2070)</f>
        <v/>
      </c>
      <c r="K2070" s="109" t="str">
        <f>IF(编辑!S2070="","",编辑!S2070)</f>
        <v/>
      </c>
      <c r="L2070" s="109" t="str">
        <f>IF(编辑!T2070="","",编辑!T2070)</f>
        <v/>
      </c>
      <c r="M2070" s="109" t="str">
        <f>IF(编辑!U2070="","",编辑!U2070)</f>
        <v/>
      </c>
      <c r="N2070" s="109" t="str">
        <f>IF(编辑!V2070="","",编辑!V2070)</f>
        <v/>
      </c>
      <c r="O2070" s="109" t="str">
        <f>IF(编辑!X2070="","",编辑!X2070)</f>
        <v/>
      </c>
      <c r="P2070" s="109" t="str">
        <f>IF(编辑!Y2070="","",编辑!Y2070)</f>
        <v/>
      </c>
      <c r="Q2070" s="109" t="str">
        <f>IF(编辑!Z2070="","",编辑!Z2070)</f>
        <v/>
      </c>
      <c r="R2070" s="109" t="str">
        <f>IF(编辑!AA2070="","",编辑!AA2070)</f>
        <v/>
      </c>
      <c r="S2070" s="109" t="str">
        <f>IF(编辑!AC2070="","",编辑!AC2070)</f>
        <v/>
      </c>
      <c r="T2070" s="109" t="str">
        <f>IF(编辑!AD2070="","",编辑!AD2070)</f>
        <v/>
      </c>
      <c r="U2070" s="109" t="str">
        <f>IF(编辑!AE2070="","",编辑!AE2070)</f>
        <v/>
      </c>
      <c r="V2070" s="109" t="str">
        <f>IF(编辑!AF2070="","",编辑!AF2070)</f>
        <v/>
      </c>
      <c r="W2070" s="109" t="str">
        <f>IF(编辑!AH2070="","",编辑!AH2070)</f>
        <v/>
      </c>
      <c r="X2070" s="109" t="str">
        <f>IF(编辑!AI2070="","",编辑!AI2070)</f>
        <v/>
      </c>
      <c r="Y2070" s="109" t="str">
        <f>IF(编辑!AJ2070="","",编辑!AJ2070)</f>
        <v/>
      </c>
      <c r="Z2070" s="109" t="str">
        <f>IF(编辑!AK2070="","",编辑!AK2070)</f>
        <v/>
      </c>
      <c r="AA2070" s="109" t="str">
        <f>IF(编辑!AM2070="","",编辑!AM2070)</f>
        <v/>
      </c>
      <c r="AB2070" s="109" t="str">
        <f>IF(编辑!AN2070="","",编辑!AN2070)</f>
        <v/>
      </c>
      <c r="AC2070" s="111" t="str">
        <f>IF(编辑!AO2070="","",编辑!AO2070)</f>
        <v/>
      </c>
    </row>
    <row r="2071" spans="1:29">
      <c r="A2071" s="109">
        <f>IF(编辑!A2071="","",编辑!A2071)</f>
        <v>300022</v>
      </c>
      <c r="B2071" s="109" t="str">
        <f>IF(编辑!B2071="","",编辑!B2071)</f>
        <v>第一次打造武器</v>
      </c>
      <c r="C2071" s="109" t="str">
        <f>IF(编辑!I2071="","",编辑!I2071)</f>
        <v/>
      </c>
      <c r="D2071" s="109">
        <f>IF(编辑!J2071="","",编辑!J2071)</f>
        <v>0</v>
      </c>
      <c r="E2071" s="109" t="str">
        <f>IF(编辑!K2071="","",编辑!K2071)</f>
        <v/>
      </c>
      <c r="F2071" s="109">
        <f>IF(编辑!L2071="","",编辑!L2071)</f>
        <v>3805</v>
      </c>
      <c r="G2071" s="109">
        <f>IF(编辑!N2071="","",编辑!N2071)</f>
        <v>5</v>
      </c>
      <c r="H2071" s="109">
        <f>IF(编辑!O2071="","",编辑!O2071)</f>
        <v>1</v>
      </c>
      <c r="I2071" s="109">
        <f>IF(编辑!P2071="","",编辑!P2071)</f>
        <v>10000</v>
      </c>
      <c r="J2071" s="109" t="str">
        <f>IF(编辑!Q2071="","",编辑!Q2071)</f>
        <v/>
      </c>
      <c r="K2071" s="109" t="str">
        <f>IF(编辑!S2071="","",编辑!S2071)</f>
        <v/>
      </c>
      <c r="L2071" s="109" t="str">
        <f>IF(编辑!T2071="","",编辑!T2071)</f>
        <v/>
      </c>
      <c r="M2071" s="109" t="str">
        <f>IF(编辑!U2071="","",编辑!U2071)</f>
        <v/>
      </c>
      <c r="N2071" s="109" t="str">
        <f>IF(编辑!V2071="","",编辑!V2071)</f>
        <v/>
      </c>
      <c r="O2071" s="109" t="str">
        <f>IF(编辑!X2071="","",编辑!X2071)</f>
        <v/>
      </c>
      <c r="P2071" s="109" t="str">
        <f>IF(编辑!Y2071="","",编辑!Y2071)</f>
        <v/>
      </c>
      <c r="Q2071" s="109" t="str">
        <f>IF(编辑!Z2071="","",编辑!Z2071)</f>
        <v/>
      </c>
      <c r="R2071" s="109" t="str">
        <f>IF(编辑!AA2071="","",编辑!AA2071)</f>
        <v/>
      </c>
      <c r="S2071" s="109" t="str">
        <f>IF(编辑!AC2071="","",编辑!AC2071)</f>
        <v/>
      </c>
      <c r="T2071" s="109" t="str">
        <f>IF(编辑!AD2071="","",编辑!AD2071)</f>
        <v/>
      </c>
      <c r="U2071" s="109" t="str">
        <f>IF(编辑!AE2071="","",编辑!AE2071)</f>
        <v/>
      </c>
      <c r="V2071" s="109" t="str">
        <f>IF(编辑!AF2071="","",编辑!AF2071)</f>
        <v/>
      </c>
      <c r="W2071" s="109" t="str">
        <f>IF(编辑!AH2071="","",编辑!AH2071)</f>
        <v/>
      </c>
      <c r="X2071" s="109" t="str">
        <f>IF(编辑!AI2071="","",编辑!AI2071)</f>
        <v/>
      </c>
      <c r="Y2071" s="109" t="str">
        <f>IF(编辑!AJ2071="","",编辑!AJ2071)</f>
        <v/>
      </c>
      <c r="Z2071" s="109" t="str">
        <f>IF(编辑!AK2071="","",编辑!AK2071)</f>
        <v/>
      </c>
      <c r="AA2071" s="109" t="str">
        <f>IF(编辑!AM2071="","",编辑!AM2071)</f>
        <v/>
      </c>
      <c r="AB2071" s="109" t="str">
        <f>IF(编辑!AN2071="","",编辑!AN2071)</f>
        <v/>
      </c>
      <c r="AC2071" s="111" t="str">
        <f>IF(编辑!AO2071="","",编辑!AO2071)</f>
        <v/>
      </c>
    </row>
    <row r="2072" spans="1:29">
      <c r="A2072" s="109">
        <f>IF(编辑!A2072="","",编辑!A2072)</f>
        <v>300023</v>
      </c>
      <c r="B2072" s="109" t="str">
        <f>IF(编辑!B2072="","",编辑!B2072)</f>
        <v>第一次打造衣服</v>
      </c>
      <c r="C2072" s="109" t="str">
        <f>IF(编辑!I2072="","",编辑!I2072)</f>
        <v/>
      </c>
      <c r="D2072" s="109">
        <f>IF(编辑!J2072="","",编辑!J2072)</f>
        <v>0</v>
      </c>
      <c r="E2072" s="109" t="str">
        <f>IF(编辑!K2072="","",编辑!K2072)</f>
        <v/>
      </c>
      <c r="F2072" s="109">
        <f>IF(编辑!L2072="","",编辑!L2072)</f>
        <v>3805</v>
      </c>
      <c r="G2072" s="109">
        <f>IF(编辑!N2072="","",编辑!N2072)</f>
        <v>5</v>
      </c>
      <c r="H2072" s="109">
        <f>IF(编辑!O2072="","",编辑!O2072)</f>
        <v>1</v>
      </c>
      <c r="I2072" s="109">
        <f>IF(编辑!P2072="","",编辑!P2072)</f>
        <v>10000</v>
      </c>
      <c r="J2072" s="109" t="str">
        <f>IF(编辑!Q2072="","",编辑!Q2072)</f>
        <v/>
      </c>
      <c r="K2072" s="109" t="str">
        <f>IF(编辑!S2072="","",编辑!S2072)</f>
        <v/>
      </c>
      <c r="L2072" s="109" t="str">
        <f>IF(编辑!T2072="","",编辑!T2072)</f>
        <v/>
      </c>
      <c r="M2072" s="109" t="str">
        <f>IF(编辑!U2072="","",编辑!U2072)</f>
        <v/>
      </c>
      <c r="N2072" s="109" t="str">
        <f>IF(编辑!V2072="","",编辑!V2072)</f>
        <v/>
      </c>
      <c r="O2072" s="109" t="str">
        <f>IF(编辑!X2072="","",编辑!X2072)</f>
        <v/>
      </c>
      <c r="P2072" s="109" t="str">
        <f>IF(编辑!Y2072="","",编辑!Y2072)</f>
        <v/>
      </c>
      <c r="Q2072" s="109" t="str">
        <f>IF(编辑!Z2072="","",编辑!Z2072)</f>
        <v/>
      </c>
      <c r="R2072" s="109" t="str">
        <f>IF(编辑!AA2072="","",编辑!AA2072)</f>
        <v/>
      </c>
      <c r="S2072" s="109" t="str">
        <f>IF(编辑!AC2072="","",编辑!AC2072)</f>
        <v/>
      </c>
      <c r="T2072" s="109" t="str">
        <f>IF(编辑!AD2072="","",编辑!AD2072)</f>
        <v/>
      </c>
      <c r="U2072" s="109" t="str">
        <f>IF(编辑!AE2072="","",编辑!AE2072)</f>
        <v/>
      </c>
      <c r="V2072" s="109" t="str">
        <f>IF(编辑!AF2072="","",编辑!AF2072)</f>
        <v/>
      </c>
      <c r="W2072" s="109" t="str">
        <f>IF(编辑!AH2072="","",编辑!AH2072)</f>
        <v/>
      </c>
      <c r="X2072" s="109" t="str">
        <f>IF(编辑!AI2072="","",编辑!AI2072)</f>
        <v/>
      </c>
      <c r="Y2072" s="109" t="str">
        <f>IF(编辑!AJ2072="","",编辑!AJ2072)</f>
        <v/>
      </c>
      <c r="Z2072" s="109" t="str">
        <f>IF(编辑!AK2072="","",编辑!AK2072)</f>
        <v/>
      </c>
      <c r="AA2072" s="109" t="str">
        <f>IF(编辑!AM2072="","",编辑!AM2072)</f>
        <v/>
      </c>
      <c r="AB2072" s="109" t="str">
        <f>IF(编辑!AN2072="","",编辑!AN2072)</f>
        <v/>
      </c>
      <c r="AC2072" s="111" t="str">
        <f>IF(编辑!AO2072="","",编辑!AO2072)</f>
        <v/>
      </c>
    </row>
    <row r="2073" spans="1:29">
      <c r="A2073" s="109">
        <f>IF(编辑!A2073="","",编辑!A2073)</f>
        <v>300024</v>
      </c>
      <c r="B2073" s="109" t="str">
        <f>IF(编辑!B2073="","",编辑!B2073)</f>
        <v>第一次招募伙伴</v>
      </c>
      <c r="C2073" s="109" t="str">
        <f>IF(编辑!I2073="","",编辑!I2073)</f>
        <v/>
      </c>
      <c r="D2073" s="109">
        <f>IF(编辑!J2073="","",编辑!J2073)</f>
        <v>0</v>
      </c>
      <c r="E2073" s="109" t="str">
        <f>IF(编辑!K2073="","",编辑!K2073)</f>
        <v/>
      </c>
      <c r="F2073" s="109">
        <f>IF(编辑!L2073="","",编辑!L2073)</f>
        <v>5041</v>
      </c>
      <c r="G2073" s="109">
        <f>IF(编辑!N2073="","",编辑!N2073)</f>
        <v>1</v>
      </c>
      <c r="H2073" s="109">
        <f>IF(编辑!O2073="","",编辑!O2073)</f>
        <v>1</v>
      </c>
      <c r="I2073" s="109">
        <f>IF(编辑!P2073="","",编辑!P2073)</f>
        <v>10000</v>
      </c>
      <c r="J2073" s="109" t="str">
        <f>IF(编辑!Q2073="","",编辑!Q2073)</f>
        <v/>
      </c>
      <c r="K2073" s="109" t="str">
        <f>IF(编辑!S2073="","",编辑!S2073)</f>
        <v/>
      </c>
      <c r="L2073" s="109" t="str">
        <f>IF(编辑!T2073="","",编辑!T2073)</f>
        <v/>
      </c>
      <c r="M2073" s="109" t="str">
        <f>IF(编辑!U2073="","",编辑!U2073)</f>
        <v/>
      </c>
      <c r="N2073" s="109" t="str">
        <f>IF(编辑!V2073="","",编辑!V2073)</f>
        <v/>
      </c>
      <c r="O2073" s="109" t="str">
        <f>IF(编辑!X2073="","",编辑!X2073)</f>
        <v/>
      </c>
      <c r="P2073" s="109" t="str">
        <f>IF(编辑!Y2073="","",编辑!Y2073)</f>
        <v/>
      </c>
      <c r="Q2073" s="109" t="str">
        <f>IF(编辑!Z2073="","",编辑!Z2073)</f>
        <v/>
      </c>
      <c r="R2073" s="109" t="str">
        <f>IF(编辑!AA2073="","",编辑!AA2073)</f>
        <v/>
      </c>
      <c r="S2073" s="109" t="str">
        <f>IF(编辑!AC2073="","",编辑!AC2073)</f>
        <v/>
      </c>
      <c r="T2073" s="109" t="str">
        <f>IF(编辑!AD2073="","",编辑!AD2073)</f>
        <v/>
      </c>
      <c r="U2073" s="109" t="str">
        <f>IF(编辑!AE2073="","",编辑!AE2073)</f>
        <v/>
      </c>
      <c r="V2073" s="109" t="str">
        <f>IF(编辑!AF2073="","",编辑!AF2073)</f>
        <v/>
      </c>
      <c r="W2073" s="109" t="str">
        <f>IF(编辑!AH2073="","",编辑!AH2073)</f>
        <v/>
      </c>
      <c r="X2073" s="109" t="str">
        <f>IF(编辑!AI2073="","",编辑!AI2073)</f>
        <v/>
      </c>
      <c r="Y2073" s="109" t="str">
        <f>IF(编辑!AJ2073="","",编辑!AJ2073)</f>
        <v/>
      </c>
      <c r="Z2073" s="109" t="str">
        <f>IF(编辑!AK2073="","",编辑!AK2073)</f>
        <v/>
      </c>
      <c r="AA2073" s="109" t="str">
        <f>IF(编辑!AM2073="","",编辑!AM2073)</f>
        <v/>
      </c>
      <c r="AB2073" s="109" t="str">
        <f>IF(编辑!AN2073="","",编辑!AN2073)</f>
        <v/>
      </c>
      <c r="AC2073" s="111" t="str">
        <f>IF(编辑!AO2073="","",编辑!AO2073)</f>
        <v/>
      </c>
    </row>
    <row r="2074" spans="1:29">
      <c r="A2074" s="109">
        <f>IF(编辑!A2074="","",编辑!A2074)</f>
        <v>300025</v>
      </c>
      <c r="B2074" s="109" t="str">
        <f>IF(编辑!B2074="","",编辑!B2074)</f>
        <v>获得50个伙伴</v>
      </c>
      <c r="C2074" s="109" t="str">
        <f>IF(编辑!I2074="","",编辑!I2074)</f>
        <v/>
      </c>
      <c r="D2074" s="109">
        <f>IF(编辑!J2074="","",编辑!J2074)</f>
        <v>0</v>
      </c>
      <c r="E2074" s="109" t="str">
        <f>IF(编辑!K2074="","",编辑!K2074)</f>
        <v/>
      </c>
      <c r="F2074" s="109">
        <f>IF(编辑!L2074="","",编辑!L2074)</f>
        <v>5044</v>
      </c>
      <c r="G2074" s="109">
        <f>IF(编辑!N2074="","",编辑!N2074)</f>
        <v>10</v>
      </c>
      <c r="H2074" s="109">
        <f>IF(编辑!O2074="","",编辑!O2074)</f>
        <v>1</v>
      </c>
      <c r="I2074" s="109">
        <f>IF(编辑!P2074="","",编辑!P2074)</f>
        <v>10000</v>
      </c>
      <c r="J2074" s="109" t="str">
        <f>IF(编辑!Q2074="","",编辑!Q2074)</f>
        <v/>
      </c>
      <c r="K2074" s="109" t="str">
        <f>IF(编辑!S2074="","",编辑!S2074)</f>
        <v/>
      </c>
      <c r="L2074" s="109" t="str">
        <f>IF(编辑!T2074="","",编辑!T2074)</f>
        <v/>
      </c>
      <c r="M2074" s="109" t="str">
        <f>IF(编辑!U2074="","",编辑!U2074)</f>
        <v/>
      </c>
      <c r="N2074" s="109" t="str">
        <f>IF(编辑!V2074="","",编辑!V2074)</f>
        <v/>
      </c>
      <c r="O2074" s="109" t="str">
        <f>IF(编辑!X2074="","",编辑!X2074)</f>
        <v/>
      </c>
      <c r="P2074" s="109" t="str">
        <f>IF(编辑!Y2074="","",编辑!Y2074)</f>
        <v/>
      </c>
      <c r="Q2074" s="109" t="str">
        <f>IF(编辑!Z2074="","",编辑!Z2074)</f>
        <v/>
      </c>
      <c r="R2074" s="109" t="str">
        <f>IF(编辑!AA2074="","",编辑!AA2074)</f>
        <v/>
      </c>
      <c r="S2074" s="109" t="str">
        <f>IF(编辑!AC2074="","",编辑!AC2074)</f>
        <v/>
      </c>
      <c r="T2074" s="109" t="str">
        <f>IF(编辑!AD2074="","",编辑!AD2074)</f>
        <v/>
      </c>
      <c r="U2074" s="109" t="str">
        <f>IF(编辑!AE2074="","",编辑!AE2074)</f>
        <v/>
      </c>
      <c r="V2074" s="109" t="str">
        <f>IF(编辑!AF2074="","",编辑!AF2074)</f>
        <v/>
      </c>
      <c r="W2074" s="109" t="str">
        <f>IF(编辑!AH2074="","",编辑!AH2074)</f>
        <v/>
      </c>
      <c r="X2074" s="109" t="str">
        <f>IF(编辑!AI2074="","",编辑!AI2074)</f>
        <v/>
      </c>
      <c r="Y2074" s="109" t="str">
        <f>IF(编辑!AJ2074="","",编辑!AJ2074)</f>
        <v/>
      </c>
      <c r="Z2074" s="109" t="str">
        <f>IF(编辑!AK2074="","",编辑!AK2074)</f>
        <v/>
      </c>
      <c r="AA2074" s="109" t="str">
        <f>IF(编辑!AM2074="","",编辑!AM2074)</f>
        <v/>
      </c>
      <c r="AB2074" s="109" t="str">
        <f>IF(编辑!AN2074="","",编辑!AN2074)</f>
        <v/>
      </c>
      <c r="AC2074" s="111" t="str">
        <f>IF(编辑!AO2074="","",编辑!AO2074)</f>
        <v/>
      </c>
    </row>
    <row r="2075" spans="1:29">
      <c r="A2075" s="109">
        <f>IF(编辑!A2075="","",编辑!A2075)</f>
        <v>300026</v>
      </c>
      <c r="B2075" s="109" t="str">
        <f>IF(编辑!B2075="","",编辑!B2075)</f>
        <v>获得100个伙伴</v>
      </c>
      <c r="C2075" s="109" t="str">
        <f>IF(编辑!I2075="","",编辑!I2075)</f>
        <v/>
      </c>
      <c r="D2075" s="109">
        <f>IF(编辑!J2075="","",编辑!J2075)</f>
        <v>0</v>
      </c>
      <c r="E2075" s="109" t="str">
        <f>IF(编辑!K2075="","",编辑!K2075)</f>
        <v/>
      </c>
      <c r="F2075" s="109">
        <f>IF(编辑!L2075="","",编辑!L2075)</f>
        <v>102025</v>
      </c>
      <c r="G2075" s="109">
        <f>IF(编辑!N2075="","",编辑!N2075)</f>
        <v>80</v>
      </c>
      <c r="H2075" s="109">
        <f>IF(编辑!O2075="","",编辑!O2075)</f>
        <v>1</v>
      </c>
      <c r="I2075" s="109">
        <f>IF(编辑!P2075="","",编辑!P2075)</f>
        <v>10000</v>
      </c>
      <c r="J2075" s="109" t="str">
        <f>IF(编辑!Q2075="","",编辑!Q2075)</f>
        <v/>
      </c>
      <c r="K2075" s="109" t="str">
        <f>IF(编辑!S2075="","",编辑!S2075)</f>
        <v/>
      </c>
      <c r="L2075" s="109" t="str">
        <f>IF(编辑!T2075="","",编辑!T2075)</f>
        <v/>
      </c>
      <c r="M2075" s="109" t="str">
        <f>IF(编辑!U2075="","",编辑!U2075)</f>
        <v/>
      </c>
      <c r="N2075" s="109" t="str">
        <f>IF(编辑!V2075="","",编辑!V2075)</f>
        <v/>
      </c>
      <c r="O2075" s="109" t="str">
        <f>IF(编辑!X2075="","",编辑!X2075)</f>
        <v/>
      </c>
      <c r="P2075" s="109" t="str">
        <f>IF(编辑!Y2075="","",编辑!Y2075)</f>
        <v/>
      </c>
      <c r="Q2075" s="109" t="str">
        <f>IF(编辑!Z2075="","",编辑!Z2075)</f>
        <v/>
      </c>
      <c r="R2075" s="109" t="str">
        <f>IF(编辑!AA2075="","",编辑!AA2075)</f>
        <v/>
      </c>
      <c r="S2075" s="109" t="str">
        <f>IF(编辑!AC2075="","",编辑!AC2075)</f>
        <v/>
      </c>
      <c r="T2075" s="109" t="str">
        <f>IF(编辑!AD2075="","",编辑!AD2075)</f>
        <v/>
      </c>
      <c r="U2075" s="109" t="str">
        <f>IF(编辑!AE2075="","",编辑!AE2075)</f>
        <v/>
      </c>
      <c r="V2075" s="109" t="str">
        <f>IF(编辑!AF2075="","",编辑!AF2075)</f>
        <v/>
      </c>
      <c r="W2075" s="109" t="str">
        <f>IF(编辑!AH2075="","",编辑!AH2075)</f>
        <v/>
      </c>
      <c r="X2075" s="109" t="str">
        <f>IF(编辑!AI2075="","",编辑!AI2075)</f>
        <v/>
      </c>
      <c r="Y2075" s="109" t="str">
        <f>IF(编辑!AJ2075="","",编辑!AJ2075)</f>
        <v/>
      </c>
      <c r="Z2075" s="109" t="str">
        <f>IF(编辑!AK2075="","",编辑!AK2075)</f>
        <v/>
      </c>
      <c r="AA2075" s="109" t="str">
        <f>IF(编辑!AM2075="","",编辑!AM2075)</f>
        <v/>
      </c>
      <c r="AB2075" s="109" t="str">
        <f>IF(编辑!AN2075="","",编辑!AN2075)</f>
        <v/>
      </c>
      <c r="AC2075" s="111" t="str">
        <f>IF(编辑!AO2075="","",编辑!AO2075)</f>
        <v/>
      </c>
    </row>
    <row r="2076" spans="1:29">
      <c r="A2076" s="109">
        <f>IF(编辑!A2076="","",编辑!A2076)</f>
        <v>300027</v>
      </c>
      <c r="B2076" s="109" t="str">
        <f>IF(编辑!B2076="","",编辑!B2076)</f>
        <v>获得500个伙伴</v>
      </c>
      <c r="C2076" s="109" t="str">
        <f>IF(编辑!I2076="","",编辑!I2076)</f>
        <v/>
      </c>
      <c r="D2076" s="109">
        <f>IF(编辑!J2076="","",编辑!J2076)</f>
        <v>0</v>
      </c>
      <c r="E2076" s="109" t="str">
        <f>IF(编辑!K2076="","",编辑!K2076)</f>
        <v/>
      </c>
      <c r="F2076" s="109">
        <f>IF(编辑!L2076="","",编辑!L2076)</f>
        <v>102025</v>
      </c>
      <c r="G2076" s="109">
        <f>IF(编辑!N2076="","",编辑!N2076)</f>
        <v>160</v>
      </c>
      <c r="H2076" s="109">
        <f>IF(编辑!O2076="","",编辑!O2076)</f>
        <v>1</v>
      </c>
      <c r="I2076" s="109">
        <f>IF(编辑!P2076="","",编辑!P2076)</f>
        <v>10000</v>
      </c>
      <c r="J2076" s="109" t="str">
        <f>IF(编辑!Q2076="","",编辑!Q2076)</f>
        <v/>
      </c>
      <c r="K2076" s="109" t="str">
        <f>IF(编辑!S2076="","",编辑!S2076)</f>
        <v/>
      </c>
      <c r="L2076" s="109" t="str">
        <f>IF(编辑!T2076="","",编辑!T2076)</f>
        <v/>
      </c>
      <c r="M2076" s="109" t="str">
        <f>IF(编辑!U2076="","",编辑!U2076)</f>
        <v/>
      </c>
      <c r="N2076" s="109" t="str">
        <f>IF(编辑!V2076="","",编辑!V2076)</f>
        <v/>
      </c>
      <c r="O2076" s="109" t="str">
        <f>IF(编辑!X2076="","",编辑!X2076)</f>
        <v/>
      </c>
      <c r="P2076" s="109" t="str">
        <f>IF(编辑!Y2076="","",编辑!Y2076)</f>
        <v/>
      </c>
      <c r="Q2076" s="109" t="str">
        <f>IF(编辑!Z2076="","",编辑!Z2076)</f>
        <v/>
      </c>
      <c r="R2076" s="109" t="str">
        <f>IF(编辑!AA2076="","",编辑!AA2076)</f>
        <v/>
      </c>
      <c r="S2076" s="109" t="str">
        <f>IF(编辑!AC2076="","",编辑!AC2076)</f>
        <v/>
      </c>
      <c r="T2076" s="109" t="str">
        <f>IF(编辑!AD2076="","",编辑!AD2076)</f>
        <v/>
      </c>
      <c r="U2076" s="109" t="str">
        <f>IF(编辑!AE2076="","",编辑!AE2076)</f>
        <v/>
      </c>
      <c r="V2076" s="109" t="str">
        <f>IF(编辑!AF2076="","",编辑!AF2076)</f>
        <v/>
      </c>
      <c r="W2076" s="109" t="str">
        <f>IF(编辑!AH2076="","",编辑!AH2076)</f>
        <v/>
      </c>
      <c r="X2076" s="109" t="str">
        <f>IF(编辑!AI2076="","",编辑!AI2076)</f>
        <v/>
      </c>
      <c r="Y2076" s="109" t="str">
        <f>IF(编辑!AJ2076="","",编辑!AJ2076)</f>
        <v/>
      </c>
      <c r="Z2076" s="109" t="str">
        <f>IF(编辑!AK2076="","",编辑!AK2076)</f>
        <v/>
      </c>
      <c r="AA2076" s="109" t="str">
        <f>IF(编辑!AM2076="","",编辑!AM2076)</f>
        <v/>
      </c>
      <c r="AB2076" s="109" t="str">
        <f>IF(编辑!AN2076="","",编辑!AN2076)</f>
        <v/>
      </c>
      <c r="AC2076" s="111" t="str">
        <f>IF(编辑!AO2076="","",编辑!AO2076)</f>
        <v/>
      </c>
    </row>
    <row r="2077" ht="27" spans="1:29">
      <c r="A2077" s="109">
        <f>IF(编辑!A2077="","",编辑!A2077)</f>
        <v>300028</v>
      </c>
      <c r="B2077" s="109" t="str">
        <f>IF(编辑!B2077="","",编辑!B2077)</f>
        <v>第一次将伙伴升级为绿色</v>
      </c>
      <c r="C2077" s="109" t="str">
        <f>IF(编辑!I2077="","",编辑!I2077)</f>
        <v/>
      </c>
      <c r="D2077" s="109">
        <f>IF(编辑!J2077="","",编辑!J2077)</f>
        <v>0</v>
      </c>
      <c r="E2077" s="109" t="str">
        <f>IF(编辑!K2077="","",编辑!K2077)</f>
        <v/>
      </c>
      <c r="F2077" s="109">
        <f>IF(编辑!L2077="","",编辑!L2077)</f>
        <v>5045</v>
      </c>
      <c r="G2077" s="109">
        <f>IF(编辑!N2077="","",编辑!N2077)</f>
        <v>1</v>
      </c>
      <c r="H2077" s="109">
        <f>IF(编辑!O2077="","",编辑!O2077)</f>
        <v>1</v>
      </c>
      <c r="I2077" s="109">
        <f>IF(编辑!P2077="","",编辑!P2077)</f>
        <v>10000</v>
      </c>
      <c r="J2077" s="109" t="str">
        <f>IF(编辑!Q2077="","",编辑!Q2077)</f>
        <v/>
      </c>
      <c r="K2077" s="109" t="str">
        <f>IF(编辑!S2077="","",编辑!S2077)</f>
        <v/>
      </c>
      <c r="L2077" s="109" t="str">
        <f>IF(编辑!T2077="","",编辑!T2077)</f>
        <v/>
      </c>
      <c r="M2077" s="109" t="str">
        <f>IF(编辑!U2077="","",编辑!U2077)</f>
        <v/>
      </c>
      <c r="N2077" s="109" t="str">
        <f>IF(编辑!V2077="","",编辑!V2077)</f>
        <v/>
      </c>
      <c r="O2077" s="109" t="str">
        <f>IF(编辑!X2077="","",编辑!X2077)</f>
        <v/>
      </c>
      <c r="P2077" s="109" t="str">
        <f>IF(编辑!Y2077="","",编辑!Y2077)</f>
        <v/>
      </c>
      <c r="Q2077" s="109" t="str">
        <f>IF(编辑!Z2077="","",编辑!Z2077)</f>
        <v/>
      </c>
      <c r="R2077" s="109" t="str">
        <f>IF(编辑!AA2077="","",编辑!AA2077)</f>
        <v/>
      </c>
      <c r="S2077" s="109" t="str">
        <f>IF(编辑!AC2077="","",编辑!AC2077)</f>
        <v/>
      </c>
      <c r="T2077" s="109" t="str">
        <f>IF(编辑!AD2077="","",编辑!AD2077)</f>
        <v/>
      </c>
      <c r="U2077" s="109" t="str">
        <f>IF(编辑!AE2077="","",编辑!AE2077)</f>
        <v/>
      </c>
      <c r="V2077" s="109" t="str">
        <f>IF(编辑!AF2077="","",编辑!AF2077)</f>
        <v/>
      </c>
      <c r="W2077" s="109" t="str">
        <f>IF(编辑!AH2077="","",编辑!AH2077)</f>
        <v/>
      </c>
      <c r="X2077" s="109" t="str">
        <f>IF(编辑!AI2077="","",编辑!AI2077)</f>
        <v/>
      </c>
      <c r="Y2077" s="109" t="str">
        <f>IF(编辑!AJ2077="","",编辑!AJ2077)</f>
        <v/>
      </c>
      <c r="Z2077" s="109" t="str">
        <f>IF(编辑!AK2077="","",编辑!AK2077)</f>
        <v/>
      </c>
      <c r="AA2077" s="109" t="str">
        <f>IF(编辑!AM2077="","",编辑!AM2077)</f>
        <v/>
      </c>
      <c r="AB2077" s="109" t="str">
        <f>IF(编辑!AN2077="","",编辑!AN2077)</f>
        <v/>
      </c>
      <c r="AC2077" s="111" t="str">
        <f>IF(编辑!AO2077="","",编辑!AO2077)</f>
        <v/>
      </c>
    </row>
    <row r="2078" ht="27" spans="1:29">
      <c r="A2078" s="109">
        <f>IF(编辑!A2078="","",编辑!A2078)</f>
        <v>300029</v>
      </c>
      <c r="B2078" s="109" t="str">
        <f>IF(编辑!B2078="","",编辑!B2078)</f>
        <v>第一次将伙伴升级为蓝色</v>
      </c>
      <c r="C2078" s="109" t="str">
        <f>IF(编辑!I2078="","",编辑!I2078)</f>
        <v/>
      </c>
      <c r="D2078" s="109">
        <f>IF(编辑!J2078="","",编辑!J2078)</f>
        <v>0</v>
      </c>
      <c r="E2078" s="109" t="str">
        <f>IF(编辑!K2078="","",编辑!K2078)</f>
        <v/>
      </c>
      <c r="F2078" s="109">
        <f>IF(编辑!L2078="","",编辑!L2078)</f>
        <v>5045</v>
      </c>
      <c r="G2078" s="109">
        <f>IF(编辑!N2078="","",编辑!N2078)</f>
        <v>2</v>
      </c>
      <c r="H2078" s="109">
        <f>IF(编辑!O2078="","",编辑!O2078)</f>
        <v>1</v>
      </c>
      <c r="I2078" s="109">
        <f>IF(编辑!P2078="","",编辑!P2078)</f>
        <v>10000</v>
      </c>
      <c r="J2078" s="109" t="str">
        <f>IF(编辑!Q2078="","",编辑!Q2078)</f>
        <v/>
      </c>
      <c r="K2078" s="109" t="str">
        <f>IF(编辑!S2078="","",编辑!S2078)</f>
        <v/>
      </c>
      <c r="L2078" s="109" t="str">
        <f>IF(编辑!T2078="","",编辑!T2078)</f>
        <v/>
      </c>
      <c r="M2078" s="109" t="str">
        <f>IF(编辑!U2078="","",编辑!U2078)</f>
        <v/>
      </c>
      <c r="N2078" s="109" t="str">
        <f>IF(编辑!V2078="","",编辑!V2078)</f>
        <v/>
      </c>
      <c r="O2078" s="109" t="str">
        <f>IF(编辑!X2078="","",编辑!X2078)</f>
        <v/>
      </c>
      <c r="P2078" s="109" t="str">
        <f>IF(编辑!Y2078="","",编辑!Y2078)</f>
        <v/>
      </c>
      <c r="Q2078" s="109" t="str">
        <f>IF(编辑!Z2078="","",编辑!Z2078)</f>
        <v/>
      </c>
      <c r="R2078" s="109" t="str">
        <f>IF(编辑!AA2078="","",编辑!AA2078)</f>
        <v/>
      </c>
      <c r="S2078" s="109" t="str">
        <f>IF(编辑!AC2078="","",编辑!AC2078)</f>
        <v/>
      </c>
      <c r="T2078" s="109" t="str">
        <f>IF(编辑!AD2078="","",编辑!AD2078)</f>
        <v/>
      </c>
      <c r="U2078" s="109" t="str">
        <f>IF(编辑!AE2078="","",编辑!AE2078)</f>
        <v/>
      </c>
      <c r="V2078" s="109" t="str">
        <f>IF(编辑!AF2078="","",编辑!AF2078)</f>
        <v/>
      </c>
      <c r="W2078" s="109" t="str">
        <f>IF(编辑!AH2078="","",编辑!AH2078)</f>
        <v/>
      </c>
      <c r="X2078" s="109" t="str">
        <f>IF(编辑!AI2078="","",编辑!AI2078)</f>
        <v/>
      </c>
      <c r="Y2078" s="109" t="str">
        <f>IF(编辑!AJ2078="","",编辑!AJ2078)</f>
        <v/>
      </c>
      <c r="Z2078" s="109" t="str">
        <f>IF(编辑!AK2078="","",编辑!AK2078)</f>
        <v/>
      </c>
      <c r="AA2078" s="109" t="str">
        <f>IF(编辑!AM2078="","",编辑!AM2078)</f>
        <v/>
      </c>
      <c r="AB2078" s="109" t="str">
        <f>IF(编辑!AN2078="","",编辑!AN2078)</f>
        <v/>
      </c>
      <c r="AC2078" s="111" t="str">
        <f>IF(编辑!AO2078="","",编辑!AO2078)</f>
        <v/>
      </c>
    </row>
    <row r="2079" ht="27" spans="1:29">
      <c r="A2079" s="109">
        <f>IF(编辑!A2079="","",编辑!A2079)</f>
        <v>300030</v>
      </c>
      <c r="B2079" s="109" t="str">
        <f>IF(编辑!B2079="","",编辑!B2079)</f>
        <v>第一次将伙伴升级为紫色</v>
      </c>
      <c r="C2079" s="109" t="str">
        <f>IF(编辑!I2079="","",编辑!I2079)</f>
        <v/>
      </c>
      <c r="D2079" s="109">
        <f>IF(编辑!J2079="","",编辑!J2079)</f>
        <v>0</v>
      </c>
      <c r="E2079" s="109" t="str">
        <f>IF(编辑!K2079="","",编辑!K2079)</f>
        <v/>
      </c>
      <c r="F2079" s="109">
        <f>IF(编辑!L2079="","",编辑!L2079)</f>
        <v>5045</v>
      </c>
      <c r="G2079" s="109">
        <f>IF(编辑!N2079="","",编辑!N2079)</f>
        <v>3</v>
      </c>
      <c r="H2079" s="109">
        <f>IF(编辑!O2079="","",编辑!O2079)</f>
        <v>1</v>
      </c>
      <c r="I2079" s="109">
        <f>IF(编辑!P2079="","",编辑!P2079)</f>
        <v>10000</v>
      </c>
      <c r="J2079" s="109" t="str">
        <f>IF(编辑!Q2079="","",编辑!Q2079)</f>
        <v/>
      </c>
      <c r="K2079" s="109" t="str">
        <f>IF(编辑!S2079="","",编辑!S2079)</f>
        <v/>
      </c>
      <c r="L2079" s="109" t="str">
        <f>IF(编辑!T2079="","",编辑!T2079)</f>
        <v/>
      </c>
      <c r="M2079" s="109" t="str">
        <f>IF(编辑!U2079="","",编辑!U2079)</f>
        <v/>
      </c>
      <c r="N2079" s="109" t="str">
        <f>IF(编辑!V2079="","",编辑!V2079)</f>
        <v/>
      </c>
      <c r="O2079" s="109" t="str">
        <f>IF(编辑!X2079="","",编辑!X2079)</f>
        <v/>
      </c>
      <c r="P2079" s="109" t="str">
        <f>IF(编辑!Y2079="","",编辑!Y2079)</f>
        <v/>
      </c>
      <c r="Q2079" s="109" t="str">
        <f>IF(编辑!Z2079="","",编辑!Z2079)</f>
        <v/>
      </c>
      <c r="R2079" s="109" t="str">
        <f>IF(编辑!AA2079="","",编辑!AA2079)</f>
        <v/>
      </c>
      <c r="S2079" s="109" t="str">
        <f>IF(编辑!AC2079="","",编辑!AC2079)</f>
        <v/>
      </c>
      <c r="T2079" s="109" t="str">
        <f>IF(编辑!AD2079="","",编辑!AD2079)</f>
        <v/>
      </c>
      <c r="U2079" s="109" t="str">
        <f>IF(编辑!AE2079="","",编辑!AE2079)</f>
        <v/>
      </c>
      <c r="V2079" s="109" t="str">
        <f>IF(编辑!AF2079="","",编辑!AF2079)</f>
        <v/>
      </c>
      <c r="W2079" s="109" t="str">
        <f>IF(编辑!AH2079="","",编辑!AH2079)</f>
        <v/>
      </c>
      <c r="X2079" s="109" t="str">
        <f>IF(编辑!AI2079="","",编辑!AI2079)</f>
        <v/>
      </c>
      <c r="Y2079" s="109" t="str">
        <f>IF(编辑!AJ2079="","",编辑!AJ2079)</f>
        <v/>
      </c>
      <c r="Z2079" s="109" t="str">
        <f>IF(编辑!AK2079="","",编辑!AK2079)</f>
        <v/>
      </c>
      <c r="AA2079" s="109" t="str">
        <f>IF(编辑!AM2079="","",编辑!AM2079)</f>
        <v/>
      </c>
      <c r="AB2079" s="109" t="str">
        <f>IF(编辑!AN2079="","",编辑!AN2079)</f>
        <v/>
      </c>
      <c r="AC2079" s="111" t="str">
        <f>IF(编辑!AO2079="","",编辑!AO2079)</f>
        <v/>
      </c>
    </row>
    <row r="2080" ht="27" spans="1:29">
      <c r="A2080" s="109">
        <f>IF(编辑!A2080="","",编辑!A2080)</f>
        <v>300031</v>
      </c>
      <c r="B2080" s="109" t="str">
        <f>IF(编辑!B2080="","",编辑!B2080)</f>
        <v>第一次将伙伴升级为金色</v>
      </c>
      <c r="C2080" s="109" t="str">
        <f>IF(编辑!I2080="","",编辑!I2080)</f>
        <v/>
      </c>
      <c r="D2080" s="109">
        <f>IF(编辑!J2080="","",编辑!J2080)</f>
        <v>0</v>
      </c>
      <c r="E2080" s="109" t="str">
        <f>IF(编辑!K2080="","",编辑!K2080)</f>
        <v/>
      </c>
      <c r="F2080" s="109">
        <f>IF(编辑!L2080="","",编辑!L2080)</f>
        <v>5045</v>
      </c>
      <c r="G2080" s="109">
        <f>IF(编辑!N2080="","",编辑!N2080)</f>
        <v>4</v>
      </c>
      <c r="H2080" s="109">
        <f>IF(编辑!O2080="","",编辑!O2080)</f>
        <v>1</v>
      </c>
      <c r="I2080" s="109">
        <f>IF(编辑!P2080="","",编辑!P2080)</f>
        <v>10000</v>
      </c>
      <c r="J2080" s="109" t="str">
        <f>IF(编辑!Q2080="","",编辑!Q2080)</f>
        <v/>
      </c>
      <c r="K2080" s="109" t="str">
        <f>IF(编辑!S2080="","",编辑!S2080)</f>
        <v/>
      </c>
      <c r="L2080" s="109" t="str">
        <f>IF(编辑!T2080="","",编辑!T2080)</f>
        <v/>
      </c>
      <c r="M2080" s="109" t="str">
        <f>IF(编辑!U2080="","",编辑!U2080)</f>
        <v/>
      </c>
      <c r="N2080" s="109" t="str">
        <f>IF(编辑!V2080="","",编辑!V2080)</f>
        <v/>
      </c>
      <c r="O2080" s="109" t="str">
        <f>IF(编辑!X2080="","",编辑!X2080)</f>
        <v/>
      </c>
      <c r="P2080" s="109" t="str">
        <f>IF(编辑!Y2080="","",编辑!Y2080)</f>
        <v/>
      </c>
      <c r="Q2080" s="109" t="str">
        <f>IF(编辑!Z2080="","",编辑!Z2080)</f>
        <v/>
      </c>
      <c r="R2080" s="109" t="str">
        <f>IF(编辑!AA2080="","",编辑!AA2080)</f>
        <v/>
      </c>
      <c r="S2080" s="109" t="str">
        <f>IF(编辑!AC2080="","",编辑!AC2080)</f>
        <v/>
      </c>
      <c r="T2080" s="109" t="str">
        <f>IF(编辑!AD2080="","",编辑!AD2080)</f>
        <v/>
      </c>
      <c r="U2080" s="109" t="str">
        <f>IF(编辑!AE2080="","",编辑!AE2080)</f>
        <v/>
      </c>
      <c r="V2080" s="109" t="str">
        <f>IF(编辑!AF2080="","",编辑!AF2080)</f>
        <v/>
      </c>
      <c r="W2080" s="109" t="str">
        <f>IF(编辑!AH2080="","",编辑!AH2080)</f>
        <v/>
      </c>
      <c r="X2080" s="109" t="str">
        <f>IF(编辑!AI2080="","",编辑!AI2080)</f>
        <v/>
      </c>
      <c r="Y2080" s="109" t="str">
        <f>IF(编辑!AJ2080="","",编辑!AJ2080)</f>
        <v/>
      </c>
      <c r="Z2080" s="109" t="str">
        <f>IF(编辑!AK2080="","",编辑!AK2080)</f>
        <v/>
      </c>
      <c r="AA2080" s="109" t="str">
        <f>IF(编辑!AM2080="","",编辑!AM2080)</f>
        <v/>
      </c>
      <c r="AB2080" s="109" t="str">
        <f>IF(编辑!AN2080="","",编辑!AN2080)</f>
        <v/>
      </c>
      <c r="AC2080" s="111" t="str">
        <f>IF(编辑!AO2080="","",编辑!AO2080)</f>
        <v/>
      </c>
    </row>
    <row r="2081" ht="27" spans="1:29">
      <c r="A2081" s="109">
        <f>IF(编辑!A2081="","",编辑!A2081)</f>
        <v>300032</v>
      </c>
      <c r="B2081" s="109" t="str">
        <f>IF(编辑!B2081="","",编辑!B2081)</f>
        <v>第一次将伙伴升级为橙色</v>
      </c>
      <c r="C2081" s="109" t="str">
        <f>IF(编辑!I2081="","",编辑!I2081)</f>
        <v/>
      </c>
      <c r="D2081" s="109">
        <f>IF(编辑!J2081="","",编辑!J2081)</f>
        <v>0</v>
      </c>
      <c r="E2081" s="109" t="str">
        <f>IF(编辑!K2081="","",编辑!K2081)</f>
        <v/>
      </c>
      <c r="F2081" s="109">
        <f>IF(编辑!L2081="","",编辑!L2081)</f>
        <v>5045</v>
      </c>
      <c r="G2081" s="109">
        <f>IF(编辑!N2081="","",编辑!N2081)</f>
        <v>5</v>
      </c>
      <c r="H2081" s="109">
        <f>IF(编辑!O2081="","",编辑!O2081)</f>
        <v>1</v>
      </c>
      <c r="I2081" s="109">
        <f>IF(编辑!P2081="","",编辑!P2081)</f>
        <v>10000</v>
      </c>
      <c r="J2081" s="109" t="str">
        <f>IF(编辑!Q2081="","",编辑!Q2081)</f>
        <v/>
      </c>
      <c r="K2081" s="109" t="str">
        <f>IF(编辑!S2081="","",编辑!S2081)</f>
        <v/>
      </c>
      <c r="L2081" s="109" t="str">
        <f>IF(编辑!T2081="","",编辑!T2081)</f>
        <v/>
      </c>
      <c r="M2081" s="109" t="str">
        <f>IF(编辑!U2081="","",编辑!U2081)</f>
        <v/>
      </c>
      <c r="N2081" s="109" t="str">
        <f>IF(编辑!V2081="","",编辑!V2081)</f>
        <v/>
      </c>
      <c r="O2081" s="109" t="str">
        <f>IF(编辑!X2081="","",编辑!X2081)</f>
        <v/>
      </c>
      <c r="P2081" s="109" t="str">
        <f>IF(编辑!Y2081="","",编辑!Y2081)</f>
        <v/>
      </c>
      <c r="Q2081" s="109" t="str">
        <f>IF(编辑!Z2081="","",编辑!Z2081)</f>
        <v/>
      </c>
      <c r="R2081" s="109" t="str">
        <f>IF(编辑!AA2081="","",编辑!AA2081)</f>
        <v/>
      </c>
      <c r="S2081" s="109" t="str">
        <f>IF(编辑!AC2081="","",编辑!AC2081)</f>
        <v/>
      </c>
      <c r="T2081" s="109" t="str">
        <f>IF(编辑!AD2081="","",编辑!AD2081)</f>
        <v/>
      </c>
      <c r="U2081" s="109" t="str">
        <f>IF(编辑!AE2081="","",编辑!AE2081)</f>
        <v/>
      </c>
      <c r="V2081" s="109" t="str">
        <f>IF(编辑!AF2081="","",编辑!AF2081)</f>
        <v/>
      </c>
      <c r="W2081" s="109" t="str">
        <f>IF(编辑!AH2081="","",编辑!AH2081)</f>
        <v/>
      </c>
      <c r="X2081" s="109" t="str">
        <f>IF(编辑!AI2081="","",编辑!AI2081)</f>
        <v/>
      </c>
      <c r="Y2081" s="109" t="str">
        <f>IF(编辑!AJ2081="","",编辑!AJ2081)</f>
        <v/>
      </c>
      <c r="Z2081" s="109" t="str">
        <f>IF(编辑!AK2081="","",编辑!AK2081)</f>
        <v/>
      </c>
      <c r="AA2081" s="109" t="str">
        <f>IF(编辑!AM2081="","",编辑!AM2081)</f>
        <v/>
      </c>
      <c r="AB2081" s="109" t="str">
        <f>IF(编辑!AN2081="","",编辑!AN2081)</f>
        <v/>
      </c>
      <c r="AC2081" s="111" t="str">
        <f>IF(编辑!AO2081="","",编辑!AO2081)</f>
        <v/>
      </c>
    </row>
    <row r="2082" ht="27" spans="1:29">
      <c r="A2082" s="109">
        <f>IF(编辑!A2082="","",编辑!A2082)</f>
        <v>300033</v>
      </c>
      <c r="B2082" s="109" t="str">
        <f>IF(编辑!B2082="","",编辑!B2082)</f>
        <v>第一次将伙伴升级为粉色</v>
      </c>
      <c r="C2082" s="109" t="str">
        <f>IF(编辑!I2082="","",编辑!I2082)</f>
        <v/>
      </c>
      <c r="D2082" s="109">
        <f>IF(编辑!J2082="","",编辑!J2082)</f>
        <v>0</v>
      </c>
      <c r="E2082" s="109" t="str">
        <f>IF(编辑!K2082="","",编辑!K2082)</f>
        <v/>
      </c>
      <c r="F2082" s="109">
        <f>IF(编辑!L2082="","",编辑!L2082)</f>
        <v>5045</v>
      </c>
      <c r="G2082" s="109">
        <f>IF(编辑!N2082="","",编辑!N2082)</f>
        <v>6</v>
      </c>
      <c r="H2082" s="109">
        <f>IF(编辑!O2082="","",编辑!O2082)</f>
        <v>1</v>
      </c>
      <c r="I2082" s="109">
        <f>IF(编辑!P2082="","",编辑!P2082)</f>
        <v>10000</v>
      </c>
      <c r="J2082" s="109" t="str">
        <f>IF(编辑!Q2082="","",编辑!Q2082)</f>
        <v/>
      </c>
      <c r="K2082" s="109" t="str">
        <f>IF(编辑!S2082="","",编辑!S2082)</f>
        <v/>
      </c>
      <c r="L2082" s="109" t="str">
        <f>IF(编辑!T2082="","",编辑!T2082)</f>
        <v/>
      </c>
      <c r="M2082" s="109" t="str">
        <f>IF(编辑!U2082="","",编辑!U2082)</f>
        <v/>
      </c>
      <c r="N2082" s="109" t="str">
        <f>IF(编辑!V2082="","",编辑!V2082)</f>
        <v/>
      </c>
      <c r="O2082" s="109" t="str">
        <f>IF(编辑!X2082="","",编辑!X2082)</f>
        <v/>
      </c>
      <c r="P2082" s="109" t="str">
        <f>IF(编辑!Y2082="","",编辑!Y2082)</f>
        <v/>
      </c>
      <c r="Q2082" s="109" t="str">
        <f>IF(编辑!Z2082="","",编辑!Z2082)</f>
        <v/>
      </c>
      <c r="R2082" s="109" t="str">
        <f>IF(编辑!AA2082="","",编辑!AA2082)</f>
        <v/>
      </c>
      <c r="S2082" s="109" t="str">
        <f>IF(编辑!AC2082="","",编辑!AC2082)</f>
        <v/>
      </c>
      <c r="T2082" s="109" t="str">
        <f>IF(编辑!AD2082="","",编辑!AD2082)</f>
        <v/>
      </c>
      <c r="U2082" s="109" t="str">
        <f>IF(编辑!AE2082="","",编辑!AE2082)</f>
        <v/>
      </c>
      <c r="V2082" s="109" t="str">
        <f>IF(编辑!AF2082="","",编辑!AF2082)</f>
        <v/>
      </c>
      <c r="W2082" s="109" t="str">
        <f>IF(编辑!AH2082="","",编辑!AH2082)</f>
        <v/>
      </c>
      <c r="X2082" s="109" t="str">
        <f>IF(编辑!AI2082="","",编辑!AI2082)</f>
        <v/>
      </c>
      <c r="Y2082" s="109" t="str">
        <f>IF(编辑!AJ2082="","",编辑!AJ2082)</f>
        <v/>
      </c>
      <c r="Z2082" s="109" t="str">
        <f>IF(编辑!AK2082="","",编辑!AK2082)</f>
        <v/>
      </c>
      <c r="AA2082" s="109" t="str">
        <f>IF(编辑!AM2082="","",编辑!AM2082)</f>
        <v/>
      </c>
      <c r="AB2082" s="109" t="str">
        <f>IF(编辑!AN2082="","",编辑!AN2082)</f>
        <v/>
      </c>
      <c r="AC2082" s="111" t="str">
        <f>IF(编辑!AO2082="","",编辑!AO2082)</f>
        <v/>
      </c>
    </row>
    <row r="2083" ht="27" spans="1:29">
      <c r="A2083" s="109">
        <f>IF(编辑!A2083="","",编辑!A2083)</f>
        <v>300034</v>
      </c>
      <c r="B2083" s="109" t="str">
        <f>IF(编辑!B2083="","",编辑!B2083)</f>
        <v>第一次获得竞技场胜利</v>
      </c>
      <c r="C2083" s="109" t="str">
        <f>IF(编辑!I2083="","",编辑!I2083)</f>
        <v/>
      </c>
      <c r="D2083" s="109">
        <f>IF(编辑!J2083="","",编辑!J2083)</f>
        <v>0</v>
      </c>
      <c r="E2083" s="109" t="str">
        <f>IF(编辑!K2083="","",编辑!K2083)</f>
        <v/>
      </c>
      <c r="F2083" s="109">
        <f>IF(编辑!L2083="","",编辑!L2083)</f>
        <v>5116</v>
      </c>
      <c r="G2083" s="109">
        <f>IF(编辑!N2083="","",编辑!N2083)</f>
        <v>3</v>
      </c>
      <c r="H2083" s="109">
        <f>IF(编辑!O2083="","",编辑!O2083)</f>
        <v>1</v>
      </c>
      <c r="I2083" s="109">
        <f>IF(编辑!P2083="","",编辑!P2083)</f>
        <v>10000</v>
      </c>
      <c r="J2083" s="109" t="str">
        <f>IF(编辑!Q2083="","",编辑!Q2083)</f>
        <v/>
      </c>
      <c r="K2083" s="109" t="str">
        <f>IF(编辑!S2083="","",编辑!S2083)</f>
        <v/>
      </c>
      <c r="L2083" s="109" t="str">
        <f>IF(编辑!T2083="","",编辑!T2083)</f>
        <v/>
      </c>
      <c r="M2083" s="109" t="str">
        <f>IF(编辑!U2083="","",编辑!U2083)</f>
        <v/>
      </c>
      <c r="N2083" s="109" t="str">
        <f>IF(编辑!V2083="","",编辑!V2083)</f>
        <v/>
      </c>
      <c r="O2083" s="109" t="str">
        <f>IF(编辑!X2083="","",编辑!X2083)</f>
        <v/>
      </c>
      <c r="P2083" s="109" t="str">
        <f>IF(编辑!Y2083="","",编辑!Y2083)</f>
        <v/>
      </c>
      <c r="Q2083" s="109" t="str">
        <f>IF(编辑!Z2083="","",编辑!Z2083)</f>
        <v/>
      </c>
      <c r="R2083" s="109" t="str">
        <f>IF(编辑!AA2083="","",编辑!AA2083)</f>
        <v/>
      </c>
      <c r="S2083" s="109" t="str">
        <f>IF(编辑!AC2083="","",编辑!AC2083)</f>
        <v/>
      </c>
      <c r="T2083" s="109" t="str">
        <f>IF(编辑!AD2083="","",编辑!AD2083)</f>
        <v/>
      </c>
      <c r="U2083" s="109" t="str">
        <f>IF(编辑!AE2083="","",编辑!AE2083)</f>
        <v/>
      </c>
      <c r="V2083" s="109" t="str">
        <f>IF(编辑!AF2083="","",编辑!AF2083)</f>
        <v/>
      </c>
      <c r="W2083" s="109" t="str">
        <f>IF(编辑!AH2083="","",编辑!AH2083)</f>
        <v/>
      </c>
      <c r="X2083" s="109" t="str">
        <f>IF(编辑!AI2083="","",编辑!AI2083)</f>
        <v/>
      </c>
      <c r="Y2083" s="109" t="str">
        <f>IF(编辑!AJ2083="","",编辑!AJ2083)</f>
        <v/>
      </c>
      <c r="Z2083" s="109" t="str">
        <f>IF(编辑!AK2083="","",编辑!AK2083)</f>
        <v/>
      </c>
      <c r="AA2083" s="109" t="str">
        <f>IF(编辑!AM2083="","",编辑!AM2083)</f>
        <v/>
      </c>
      <c r="AB2083" s="109" t="str">
        <f>IF(编辑!AN2083="","",编辑!AN2083)</f>
        <v/>
      </c>
      <c r="AC2083" s="111" t="str">
        <f>IF(编辑!AO2083="","",编辑!AO2083)</f>
        <v/>
      </c>
    </row>
    <row r="2084" ht="27" spans="1:29">
      <c r="A2084" s="109">
        <f>IF(编辑!A2084="","",编辑!A2084)</f>
        <v>300035</v>
      </c>
      <c r="B2084" s="109" t="str">
        <f>IF(编辑!B2084="","",编辑!B2084)</f>
        <v>获得500次jjc的胜利</v>
      </c>
      <c r="C2084" s="109" t="str">
        <f>IF(编辑!I2084="","",编辑!I2084)</f>
        <v/>
      </c>
      <c r="D2084" s="109">
        <f>IF(编辑!J2084="","",编辑!J2084)</f>
        <v>0</v>
      </c>
      <c r="E2084" s="109" t="str">
        <f>IF(编辑!K2084="","",编辑!K2084)</f>
        <v/>
      </c>
      <c r="F2084" s="109">
        <f>IF(编辑!L2084="","",编辑!L2084)</f>
        <v>5045</v>
      </c>
      <c r="G2084" s="109">
        <f>IF(编辑!N2084="","",编辑!N2084)</f>
        <v>10</v>
      </c>
      <c r="H2084" s="109">
        <f>IF(编辑!O2084="","",编辑!O2084)</f>
        <v>1</v>
      </c>
      <c r="I2084" s="109">
        <f>IF(编辑!P2084="","",编辑!P2084)</f>
        <v>10000</v>
      </c>
      <c r="J2084" s="109" t="str">
        <f>IF(编辑!Q2084="","",编辑!Q2084)</f>
        <v/>
      </c>
      <c r="K2084" s="109" t="str">
        <f>IF(编辑!S2084="","",编辑!S2084)</f>
        <v/>
      </c>
      <c r="L2084" s="109" t="str">
        <f>IF(编辑!T2084="","",编辑!T2084)</f>
        <v/>
      </c>
      <c r="M2084" s="109" t="str">
        <f>IF(编辑!U2084="","",编辑!U2084)</f>
        <v/>
      </c>
      <c r="N2084" s="109" t="str">
        <f>IF(编辑!V2084="","",编辑!V2084)</f>
        <v/>
      </c>
      <c r="O2084" s="109" t="str">
        <f>IF(编辑!X2084="","",编辑!X2084)</f>
        <v/>
      </c>
      <c r="P2084" s="109" t="str">
        <f>IF(编辑!Y2084="","",编辑!Y2084)</f>
        <v/>
      </c>
      <c r="Q2084" s="109" t="str">
        <f>IF(编辑!Z2084="","",编辑!Z2084)</f>
        <v/>
      </c>
      <c r="R2084" s="109" t="str">
        <f>IF(编辑!AA2084="","",编辑!AA2084)</f>
        <v/>
      </c>
      <c r="S2084" s="109" t="str">
        <f>IF(编辑!AC2084="","",编辑!AC2084)</f>
        <v/>
      </c>
      <c r="T2084" s="109" t="str">
        <f>IF(编辑!AD2084="","",编辑!AD2084)</f>
        <v/>
      </c>
      <c r="U2084" s="109" t="str">
        <f>IF(编辑!AE2084="","",编辑!AE2084)</f>
        <v/>
      </c>
      <c r="V2084" s="109" t="str">
        <f>IF(编辑!AF2084="","",编辑!AF2084)</f>
        <v/>
      </c>
      <c r="W2084" s="109" t="str">
        <f>IF(编辑!AH2084="","",编辑!AH2084)</f>
        <v/>
      </c>
      <c r="X2084" s="109" t="str">
        <f>IF(编辑!AI2084="","",编辑!AI2084)</f>
        <v/>
      </c>
      <c r="Y2084" s="109" t="str">
        <f>IF(编辑!AJ2084="","",编辑!AJ2084)</f>
        <v/>
      </c>
      <c r="Z2084" s="109" t="str">
        <f>IF(编辑!AK2084="","",编辑!AK2084)</f>
        <v/>
      </c>
      <c r="AA2084" s="109" t="str">
        <f>IF(编辑!AM2084="","",编辑!AM2084)</f>
        <v/>
      </c>
      <c r="AB2084" s="109" t="str">
        <f>IF(编辑!AN2084="","",编辑!AN2084)</f>
        <v/>
      </c>
      <c r="AC2084" s="111" t="str">
        <f>IF(编辑!AO2084="","",编辑!AO2084)</f>
        <v/>
      </c>
    </row>
    <row r="2085" ht="27" spans="1:29">
      <c r="A2085" s="109">
        <f>IF(编辑!A2085="","",编辑!A2085)</f>
        <v>300036</v>
      </c>
      <c r="B2085" s="109" t="str">
        <f>IF(编辑!B2085="","",编辑!B2085)</f>
        <v>JJC第一次升到白银段位</v>
      </c>
      <c r="C2085" s="109" t="str">
        <f>IF(编辑!I2085="","",编辑!I2085)</f>
        <v/>
      </c>
      <c r="D2085" s="109">
        <f>IF(编辑!J2085="","",编辑!J2085)</f>
        <v>0</v>
      </c>
      <c r="E2085" s="109" t="str">
        <f>IF(编辑!K2085="","",编辑!K2085)</f>
        <v/>
      </c>
      <c r="F2085" s="109">
        <f>IF(编辑!L2085="","",编辑!L2085)</f>
        <v>5045</v>
      </c>
      <c r="G2085" s="109">
        <f>IF(编辑!N2085="","",编辑!N2085)</f>
        <v>1</v>
      </c>
      <c r="H2085" s="109">
        <f>IF(编辑!O2085="","",编辑!O2085)</f>
        <v>1</v>
      </c>
      <c r="I2085" s="109">
        <f>IF(编辑!P2085="","",编辑!P2085)</f>
        <v>10000</v>
      </c>
      <c r="J2085" s="109" t="str">
        <f>IF(编辑!Q2085="","",编辑!Q2085)</f>
        <v/>
      </c>
      <c r="K2085" s="109" t="str">
        <f>IF(编辑!S2085="","",编辑!S2085)</f>
        <v/>
      </c>
      <c r="L2085" s="109" t="str">
        <f>IF(编辑!T2085="","",编辑!T2085)</f>
        <v/>
      </c>
      <c r="M2085" s="109" t="str">
        <f>IF(编辑!U2085="","",编辑!U2085)</f>
        <v/>
      </c>
      <c r="N2085" s="109" t="str">
        <f>IF(编辑!V2085="","",编辑!V2085)</f>
        <v/>
      </c>
      <c r="O2085" s="109" t="str">
        <f>IF(编辑!X2085="","",编辑!X2085)</f>
        <v/>
      </c>
      <c r="P2085" s="109" t="str">
        <f>IF(编辑!Y2085="","",编辑!Y2085)</f>
        <v/>
      </c>
      <c r="Q2085" s="109" t="str">
        <f>IF(编辑!Z2085="","",编辑!Z2085)</f>
        <v/>
      </c>
      <c r="R2085" s="109" t="str">
        <f>IF(编辑!AA2085="","",编辑!AA2085)</f>
        <v/>
      </c>
      <c r="S2085" s="109" t="str">
        <f>IF(编辑!AC2085="","",编辑!AC2085)</f>
        <v/>
      </c>
      <c r="T2085" s="109" t="str">
        <f>IF(编辑!AD2085="","",编辑!AD2085)</f>
        <v/>
      </c>
      <c r="U2085" s="109" t="str">
        <f>IF(编辑!AE2085="","",编辑!AE2085)</f>
        <v/>
      </c>
      <c r="V2085" s="109" t="str">
        <f>IF(编辑!AF2085="","",编辑!AF2085)</f>
        <v/>
      </c>
      <c r="W2085" s="109" t="str">
        <f>IF(编辑!AH2085="","",编辑!AH2085)</f>
        <v/>
      </c>
      <c r="X2085" s="109" t="str">
        <f>IF(编辑!AI2085="","",编辑!AI2085)</f>
        <v/>
      </c>
      <c r="Y2085" s="109" t="str">
        <f>IF(编辑!AJ2085="","",编辑!AJ2085)</f>
        <v/>
      </c>
      <c r="Z2085" s="109" t="str">
        <f>IF(编辑!AK2085="","",编辑!AK2085)</f>
        <v/>
      </c>
      <c r="AA2085" s="109" t="str">
        <f>IF(编辑!AM2085="","",编辑!AM2085)</f>
        <v/>
      </c>
      <c r="AB2085" s="109" t="str">
        <f>IF(编辑!AN2085="","",编辑!AN2085)</f>
        <v/>
      </c>
      <c r="AC2085" s="111" t="str">
        <f>IF(编辑!AO2085="","",编辑!AO2085)</f>
        <v/>
      </c>
    </row>
    <row r="2086" ht="27" spans="1:29">
      <c r="A2086" s="109">
        <f>IF(编辑!A2086="","",编辑!A2086)</f>
        <v>300037</v>
      </c>
      <c r="B2086" s="109" t="str">
        <f>IF(编辑!B2086="","",编辑!B2086)</f>
        <v>JJC第一次升到黄金段位</v>
      </c>
      <c r="C2086" s="109" t="str">
        <f>IF(编辑!I2086="","",编辑!I2086)</f>
        <v/>
      </c>
      <c r="D2086" s="109">
        <f>IF(编辑!J2086="","",编辑!J2086)</f>
        <v>0</v>
      </c>
      <c r="E2086" s="109" t="str">
        <f>IF(编辑!K2086="","",编辑!K2086)</f>
        <v/>
      </c>
      <c r="F2086" s="109">
        <f>IF(编辑!L2086="","",编辑!L2086)</f>
        <v>5045</v>
      </c>
      <c r="G2086" s="109">
        <f>IF(编辑!N2086="","",编辑!N2086)</f>
        <v>3</v>
      </c>
      <c r="H2086" s="109">
        <f>IF(编辑!O2086="","",编辑!O2086)</f>
        <v>1</v>
      </c>
      <c r="I2086" s="109">
        <f>IF(编辑!P2086="","",编辑!P2086)</f>
        <v>10000</v>
      </c>
      <c r="J2086" s="109" t="str">
        <f>IF(编辑!Q2086="","",编辑!Q2086)</f>
        <v/>
      </c>
      <c r="K2086" s="109" t="str">
        <f>IF(编辑!S2086="","",编辑!S2086)</f>
        <v/>
      </c>
      <c r="L2086" s="109" t="str">
        <f>IF(编辑!T2086="","",编辑!T2086)</f>
        <v/>
      </c>
      <c r="M2086" s="109" t="str">
        <f>IF(编辑!U2086="","",编辑!U2086)</f>
        <v/>
      </c>
      <c r="N2086" s="109" t="str">
        <f>IF(编辑!V2086="","",编辑!V2086)</f>
        <v/>
      </c>
      <c r="O2086" s="109" t="str">
        <f>IF(编辑!X2086="","",编辑!X2086)</f>
        <v/>
      </c>
      <c r="P2086" s="109" t="str">
        <f>IF(编辑!Y2086="","",编辑!Y2086)</f>
        <v/>
      </c>
      <c r="Q2086" s="109" t="str">
        <f>IF(编辑!Z2086="","",编辑!Z2086)</f>
        <v/>
      </c>
      <c r="R2086" s="109" t="str">
        <f>IF(编辑!AA2086="","",编辑!AA2086)</f>
        <v/>
      </c>
      <c r="S2086" s="109" t="str">
        <f>IF(编辑!AC2086="","",编辑!AC2086)</f>
        <v/>
      </c>
      <c r="T2086" s="109" t="str">
        <f>IF(编辑!AD2086="","",编辑!AD2086)</f>
        <v/>
      </c>
      <c r="U2086" s="109" t="str">
        <f>IF(编辑!AE2086="","",编辑!AE2086)</f>
        <v/>
      </c>
      <c r="V2086" s="109" t="str">
        <f>IF(编辑!AF2086="","",编辑!AF2086)</f>
        <v/>
      </c>
      <c r="W2086" s="109" t="str">
        <f>IF(编辑!AH2086="","",编辑!AH2086)</f>
        <v/>
      </c>
      <c r="X2086" s="109" t="str">
        <f>IF(编辑!AI2086="","",编辑!AI2086)</f>
        <v/>
      </c>
      <c r="Y2086" s="109" t="str">
        <f>IF(编辑!AJ2086="","",编辑!AJ2086)</f>
        <v/>
      </c>
      <c r="Z2086" s="109" t="str">
        <f>IF(编辑!AK2086="","",编辑!AK2086)</f>
        <v/>
      </c>
      <c r="AA2086" s="109" t="str">
        <f>IF(编辑!AM2086="","",编辑!AM2086)</f>
        <v/>
      </c>
      <c r="AB2086" s="109" t="str">
        <f>IF(编辑!AN2086="","",编辑!AN2086)</f>
        <v/>
      </c>
      <c r="AC2086" s="111" t="str">
        <f>IF(编辑!AO2086="","",编辑!AO2086)</f>
        <v/>
      </c>
    </row>
    <row r="2087" ht="27" spans="1:29">
      <c r="A2087" s="109">
        <f>IF(编辑!A2087="","",编辑!A2087)</f>
        <v>300038</v>
      </c>
      <c r="B2087" s="109" t="str">
        <f>IF(编辑!B2087="","",编辑!B2087)</f>
        <v>JJC第一次升到钻石段位</v>
      </c>
      <c r="C2087" s="109" t="str">
        <f>IF(编辑!I2087="","",编辑!I2087)</f>
        <v/>
      </c>
      <c r="D2087" s="109">
        <f>IF(编辑!J2087="","",编辑!J2087)</f>
        <v>0</v>
      </c>
      <c r="E2087" s="109" t="str">
        <f>IF(编辑!K2087="","",编辑!K2087)</f>
        <v/>
      </c>
      <c r="F2087" s="109">
        <f>IF(编辑!L2087="","",编辑!L2087)</f>
        <v>5045</v>
      </c>
      <c r="G2087" s="109">
        <f>IF(编辑!N2087="","",编辑!N2087)</f>
        <v>5</v>
      </c>
      <c r="H2087" s="109">
        <f>IF(编辑!O2087="","",编辑!O2087)</f>
        <v>1</v>
      </c>
      <c r="I2087" s="109">
        <f>IF(编辑!P2087="","",编辑!P2087)</f>
        <v>10000</v>
      </c>
      <c r="J2087" s="109" t="str">
        <f>IF(编辑!Q2087="","",编辑!Q2087)</f>
        <v/>
      </c>
      <c r="K2087" s="109" t="str">
        <f>IF(编辑!S2087="","",编辑!S2087)</f>
        <v/>
      </c>
      <c r="L2087" s="109" t="str">
        <f>IF(编辑!T2087="","",编辑!T2087)</f>
        <v/>
      </c>
      <c r="M2087" s="109" t="str">
        <f>IF(编辑!U2087="","",编辑!U2087)</f>
        <v/>
      </c>
      <c r="N2087" s="109" t="str">
        <f>IF(编辑!V2087="","",编辑!V2087)</f>
        <v/>
      </c>
      <c r="O2087" s="109" t="str">
        <f>IF(编辑!X2087="","",编辑!X2087)</f>
        <v/>
      </c>
      <c r="P2087" s="109" t="str">
        <f>IF(编辑!Y2087="","",编辑!Y2087)</f>
        <v/>
      </c>
      <c r="Q2087" s="109" t="str">
        <f>IF(编辑!Z2087="","",编辑!Z2087)</f>
        <v/>
      </c>
      <c r="R2087" s="109" t="str">
        <f>IF(编辑!AA2087="","",编辑!AA2087)</f>
        <v/>
      </c>
      <c r="S2087" s="109" t="str">
        <f>IF(编辑!AC2087="","",编辑!AC2087)</f>
        <v/>
      </c>
      <c r="T2087" s="109" t="str">
        <f>IF(编辑!AD2087="","",编辑!AD2087)</f>
        <v/>
      </c>
      <c r="U2087" s="109" t="str">
        <f>IF(编辑!AE2087="","",编辑!AE2087)</f>
        <v/>
      </c>
      <c r="V2087" s="109" t="str">
        <f>IF(编辑!AF2087="","",编辑!AF2087)</f>
        <v/>
      </c>
      <c r="W2087" s="109" t="str">
        <f>IF(编辑!AH2087="","",编辑!AH2087)</f>
        <v/>
      </c>
      <c r="X2087" s="109" t="str">
        <f>IF(编辑!AI2087="","",编辑!AI2087)</f>
        <v/>
      </c>
      <c r="Y2087" s="109" t="str">
        <f>IF(编辑!AJ2087="","",编辑!AJ2087)</f>
        <v/>
      </c>
      <c r="Z2087" s="109" t="str">
        <f>IF(编辑!AK2087="","",编辑!AK2087)</f>
        <v/>
      </c>
      <c r="AA2087" s="109" t="str">
        <f>IF(编辑!AM2087="","",编辑!AM2087)</f>
        <v/>
      </c>
      <c r="AB2087" s="109" t="str">
        <f>IF(编辑!AN2087="","",编辑!AN2087)</f>
        <v/>
      </c>
      <c r="AC2087" s="111" t="str">
        <f>IF(编辑!AO2087="","",编辑!AO2087)</f>
        <v/>
      </c>
    </row>
    <row r="2088" ht="27" spans="1:29">
      <c r="A2088" s="109">
        <f>IF(编辑!A2088="","",编辑!A2088)</f>
        <v>300039</v>
      </c>
      <c r="B2088" s="109" t="str">
        <f>IF(编辑!B2088="","",编辑!B2088)</f>
        <v>JJC第一次升到传奇段位</v>
      </c>
      <c r="C2088" s="109" t="str">
        <f>IF(编辑!I2088="","",编辑!I2088)</f>
        <v/>
      </c>
      <c r="D2088" s="109">
        <f>IF(编辑!J2088="","",编辑!J2088)</f>
        <v>0</v>
      </c>
      <c r="E2088" s="109" t="str">
        <f>IF(编辑!K2088="","",编辑!K2088)</f>
        <v/>
      </c>
      <c r="F2088" s="109">
        <f>IF(编辑!L2088="","",编辑!L2088)</f>
        <v>5045</v>
      </c>
      <c r="G2088" s="109">
        <f>IF(编辑!N2088="","",编辑!N2088)</f>
        <v>10</v>
      </c>
      <c r="H2088" s="109">
        <f>IF(编辑!O2088="","",编辑!O2088)</f>
        <v>1</v>
      </c>
      <c r="I2088" s="109">
        <f>IF(编辑!P2088="","",编辑!P2088)</f>
        <v>10000</v>
      </c>
      <c r="J2088" s="109" t="str">
        <f>IF(编辑!Q2088="","",编辑!Q2088)</f>
        <v/>
      </c>
      <c r="K2088" s="109" t="str">
        <f>IF(编辑!S2088="","",编辑!S2088)</f>
        <v/>
      </c>
      <c r="L2088" s="109" t="str">
        <f>IF(编辑!T2088="","",编辑!T2088)</f>
        <v/>
      </c>
      <c r="M2088" s="109" t="str">
        <f>IF(编辑!U2088="","",编辑!U2088)</f>
        <v/>
      </c>
      <c r="N2088" s="109" t="str">
        <f>IF(编辑!V2088="","",编辑!V2088)</f>
        <v/>
      </c>
      <c r="O2088" s="109" t="str">
        <f>IF(编辑!X2088="","",编辑!X2088)</f>
        <v/>
      </c>
      <c r="P2088" s="109" t="str">
        <f>IF(编辑!Y2088="","",编辑!Y2088)</f>
        <v/>
      </c>
      <c r="Q2088" s="109" t="str">
        <f>IF(编辑!Z2088="","",编辑!Z2088)</f>
        <v/>
      </c>
      <c r="R2088" s="109" t="str">
        <f>IF(编辑!AA2088="","",编辑!AA2088)</f>
        <v/>
      </c>
      <c r="S2088" s="109" t="str">
        <f>IF(编辑!AC2088="","",编辑!AC2088)</f>
        <v/>
      </c>
      <c r="T2088" s="109" t="str">
        <f>IF(编辑!AD2088="","",编辑!AD2088)</f>
        <v/>
      </c>
      <c r="U2088" s="109" t="str">
        <f>IF(编辑!AE2088="","",编辑!AE2088)</f>
        <v/>
      </c>
      <c r="V2088" s="109" t="str">
        <f>IF(编辑!AF2088="","",编辑!AF2088)</f>
        <v/>
      </c>
      <c r="W2088" s="109" t="str">
        <f>IF(编辑!AH2088="","",编辑!AH2088)</f>
        <v/>
      </c>
      <c r="X2088" s="109" t="str">
        <f>IF(编辑!AI2088="","",编辑!AI2088)</f>
        <v/>
      </c>
      <c r="Y2088" s="109" t="str">
        <f>IF(编辑!AJ2088="","",编辑!AJ2088)</f>
        <v/>
      </c>
      <c r="Z2088" s="109" t="str">
        <f>IF(编辑!AK2088="","",编辑!AK2088)</f>
        <v/>
      </c>
      <c r="AA2088" s="109" t="str">
        <f>IF(编辑!AM2088="","",编辑!AM2088)</f>
        <v/>
      </c>
      <c r="AB2088" s="109" t="str">
        <f>IF(编辑!AN2088="","",编辑!AN2088)</f>
        <v/>
      </c>
      <c r="AC2088" s="111" t="str">
        <f>IF(编辑!AO2088="","",编辑!AO2088)</f>
        <v/>
      </c>
    </row>
    <row r="2089" spans="1:29">
      <c r="A2089" s="109">
        <f>IF(编辑!A2089="","",编辑!A2089)</f>
        <v>300040</v>
      </c>
      <c r="B2089" s="109" t="str">
        <f>IF(编辑!B2089="","",编辑!B2089)</f>
        <v>第一次充值</v>
      </c>
      <c r="C2089" s="109" t="str">
        <f>IF(编辑!I2089="","",编辑!I2089)</f>
        <v/>
      </c>
      <c r="D2089" s="109">
        <f>IF(编辑!J2089="","",编辑!J2089)</f>
        <v>0</v>
      </c>
      <c r="E2089" s="109" t="str">
        <f>IF(编辑!K2089="","",编辑!K2089)</f>
        <v/>
      </c>
      <c r="F2089" s="109">
        <f>IF(编辑!L2089="","",编辑!L2089)</f>
        <v>5102</v>
      </c>
      <c r="G2089" s="109">
        <f>IF(编辑!N2089="","",编辑!N2089)</f>
        <v>1</v>
      </c>
      <c r="H2089" s="109">
        <f>IF(编辑!O2089="","",编辑!O2089)</f>
        <v>1</v>
      </c>
      <c r="I2089" s="109">
        <f>IF(编辑!P2089="","",编辑!P2089)</f>
        <v>10000</v>
      </c>
      <c r="J2089" s="109" t="str">
        <f>IF(编辑!Q2089="","",编辑!Q2089)</f>
        <v/>
      </c>
      <c r="K2089" s="109" t="str">
        <f>IF(编辑!S2089="","",编辑!S2089)</f>
        <v/>
      </c>
      <c r="L2089" s="109" t="str">
        <f>IF(编辑!T2089="","",编辑!T2089)</f>
        <v/>
      </c>
      <c r="M2089" s="109" t="str">
        <f>IF(编辑!U2089="","",编辑!U2089)</f>
        <v/>
      </c>
      <c r="N2089" s="109" t="str">
        <f>IF(编辑!V2089="","",编辑!V2089)</f>
        <v/>
      </c>
      <c r="O2089" s="109" t="str">
        <f>IF(编辑!X2089="","",编辑!X2089)</f>
        <v/>
      </c>
      <c r="P2089" s="109" t="str">
        <f>IF(编辑!Y2089="","",编辑!Y2089)</f>
        <v/>
      </c>
      <c r="Q2089" s="109" t="str">
        <f>IF(编辑!Z2089="","",编辑!Z2089)</f>
        <v/>
      </c>
      <c r="R2089" s="109" t="str">
        <f>IF(编辑!AA2089="","",编辑!AA2089)</f>
        <v/>
      </c>
      <c r="S2089" s="109" t="str">
        <f>IF(编辑!AC2089="","",编辑!AC2089)</f>
        <v/>
      </c>
      <c r="T2089" s="109" t="str">
        <f>IF(编辑!AD2089="","",编辑!AD2089)</f>
        <v/>
      </c>
      <c r="U2089" s="109" t="str">
        <f>IF(编辑!AE2089="","",编辑!AE2089)</f>
        <v/>
      </c>
      <c r="V2089" s="109" t="str">
        <f>IF(编辑!AF2089="","",编辑!AF2089)</f>
        <v/>
      </c>
      <c r="W2089" s="109" t="str">
        <f>IF(编辑!AH2089="","",编辑!AH2089)</f>
        <v/>
      </c>
      <c r="X2089" s="109" t="str">
        <f>IF(编辑!AI2089="","",编辑!AI2089)</f>
        <v/>
      </c>
      <c r="Y2089" s="109" t="str">
        <f>IF(编辑!AJ2089="","",编辑!AJ2089)</f>
        <v/>
      </c>
      <c r="Z2089" s="109" t="str">
        <f>IF(编辑!AK2089="","",编辑!AK2089)</f>
        <v/>
      </c>
      <c r="AA2089" s="109" t="str">
        <f>IF(编辑!AM2089="","",编辑!AM2089)</f>
        <v/>
      </c>
      <c r="AB2089" s="109" t="str">
        <f>IF(编辑!AN2089="","",编辑!AN2089)</f>
        <v/>
      </c>
      <c r="AC2089" s="111" t="str">
        <f>IF(编辑!AO2089="","",编辑!AO2089)</f>
        <v/>
      </c>
    </row>
    <row r="2090" ht="27" spans="1:29">
      <c r="A2090" s="109">
        <f>IF(编辑!A2090="","",编辑!A2090)</f>
        <v>300041</v>
      </c>
      <c r="B2090" s="109" t="str">
        <f>IF(编辑!B2090="","",编辑!B2090)</f>
        <v>充值金额累计达到500</v>
      </c>
      <c r="C2090" s="109" t="str">
        <f>IF(编辑!I2090="","",编辑!I2090)</f>
        <v/>
      </c>
      <c r="D2090" s="109">
        <f>IF(编辑!J2090="","",编辑!J2090)</f>
        <v>0</v>
      </c>
      <c r="E2090" s="109" t="str">
        <f>IF(编辑!K2090="","",编辑!K2090)</f>
        <v/>
      </c>
      <c r="F2090" s="109">
        <f>IF(编辑!L2090="","",编辑!L2090)</f>
        <v>5074</v>
      </c>
      <c r="G2090" s="109">
        <f>IF(编辑!N2090="","",编辑!N2090)</f>
        <v>1</v>
      </c>
      <c r="H2090" s="109">
        <f>IF(编辑!O2090="","",编辑!O2090)</f>
        <v>1</v>
      </c>
      <c r="I2090" s="109">
        <f>IF(编辑!P2090="","",编辑!P2090)</f>
        <v>10000</v>
      </c>
      <c r="J2090" s="109" t="str">
        <f>IF(编辑!Q2090="","",编辑!Q2090)</f>
        <v/>
      </c>
      <c r="K2090" s="109" t="str">
        <f>IF(编辑!S2090="","",编辑!S2090)</f>
        <v/>
      </c>
      <c r="L2090" s="109" t="str">
        <f>IF(编辑!T2090="","",编辑!T2090)</f>
        <v/>
      </c>
      <c r="M2090" s="109" t="str">
        <f>IF(编辑!U2090="","",编辑!U2090)</f>
        <v/>
      </c>
      <c r="N2090" s="109" t="str">
        <f>IF(编辑!V2090="","",编辑!V2090)</f>
        <v/>
      </c>
      <c r="O2090" s="109" t="str">
        <f>IF(编辑!X2090="","",编辑!X2090)</f>
        <v/>
      </c>
      <c r="P2090" s="109" t="str">
        <f>IF(编辑!Y2090="","",编辑!Y2090)</f>
        <v/>
      </c>
      <c r="Q2090" s="109" t="str">
        <f>IF(编辑!Z2090="","",编辑!Z2090)</f>
        <v/>
      </c>
      <c r="R2090" s="109" t="str">
        <f>IF(编辑!AA2090="","",编辑!AA2090)</f>
        <v/>
      </c>
      <c r="S2090" s="109" t="str">
        <f>IF(编辑!AC2090="","",编辑!AC2090)</f>
        <v/>
      </c>
      <c r="T2090" s="109" t="str">
        <f>IF(编辑!AD2090="","",编辑!AD2090)</f>
        <v/>
      </c>
      <c r="U2090" s="109" t="str">
        <f>IF(编辑!AE2090="","",编辑!AE2090)</f>
        <v/>
      </c>
      <c r="V2090" s="109" t="str">
        <f>IF(编辑!AF2090="","",编辑!AF2090)</f>
        <v/>
      </c>
      <c r="W2090" s="109" t="str">
        <f>IF(编辑!AH2090="","",编辑!AH2090)</f>
        <v/>
      </c>
      <c r="X2090" s="109" t="str">
        <f>IF(编辑!AI2090="","",编辑!AI2090)</f>
        <v/>
      </c>
      <c r="Y2090" s="109" t="str">
        <f>IF(编辑!AJ2090="","",编辑!AJ2090)</f>
        <v/>
      </c>
      <c r="Z2090" s="109" t="str">
        <f>IF(编辑!AK2090="","",编辑!AK2090)</f>
        <v/>
      </c>
      <c r="AA2090" s="109" t="str">
        <f>IF(编辑!AM2090="","",编辑!AM2090)</f>
        <v/>
      </c>
      <c r="AB2090" s="109" t="str">
        <f>IF(编辑!AN2090="","",编辑!AN2090)</f>
        <v/>
      </c>
      <c r="AC2090" s="111" t="str">
        <f>IF(编辑!AO2090="","",编辑!AO2090)</f>
        <v/>
      </c>
    </row>
    <row r="2091" ht="27" spans="1:29">
      <c r="A2091" s="109">
        <f>IF(编辑!A2091="","",编辑!A2091)</f>
        <v>300042</v>
      </c>
      <c r="B2091" s="109" t="str">
        <f>IF(编辑!B2091="","",编辑!B2091)</f>
        <v>充值金额累计达到1000</v>
      </c>
      <c r="C2091" s="109" t="str">
        <f>IF(编辑!I2091="","",编辑!I2091)</f>
        <v/>
      </c>
      <c r="D2091" s="109">
        <f>IF(编辑!J2091="","",编辑!J2091)</f>
        <v>0</v>
      </c>
      <c r="E2091" s="109" t="str">
        <f>IF(编辑!K2091="","",编辑!K2091)</f>
        <v/>
      </c>
      <c r="F2091" s="109">
        <f>IF(编辑!L2091="","",编辑!L2091)</f>
        <v>1723</v>
      </c>
      <c r="G2091" s="109">
        <f>IF(编辑!N2091="","",编辑!N2091)</f>
        <v>1</v>
      </c>
      <c r="H2091" s="109">
        <f>IF(编辑!O2091="","",编辑!O2091)</f>
        <v>1</v>
      </c>
      <c r="I2091" s="109">
        <f>IF(编辑!P2091="","",编辑!P2091)</f>
        <v>10000</v>
      </c>
      <c r="J2091" s="109" t="str">
        <f>IF(编辑!Q2091="","",编辑!Q2091)</f>
        <v/>
      </c>
      <c r="K2091" s="109" t="str">
        <f>IF(编辑!S2091="","",编辑!S2091)</f>
        <v/>
      </c>
      <c r="L2091" s="109" t="str">
        <f>IF(编辑!T2091="","",编辑!T2091)</f>
        <v/>
      </c>
      <c r="M2091" s="109" t="str">
        <f>IF(编辑!U2091="","",编辑!U2091)</f>
        <v/>
      </c>
      <c r="N2091" s="109" t="str">
        <f>IF(编辑!V2091="","",编辑!V2091)</f>
        <v/>
      </c>
      <c r="O2091" s="109" t="str">
        <f>IF(编辑!X2091="","",编辑!X2091)</f>
        <v/>
      </c>
      <c r="P2091" s="109" t="str">
        <f>IF(编辑!Y2091="","",编辑!Y2091)</f>
        <v/>
      </c>
      <c r="Q2091" s="109" t="str">
        <f>IF(编辑!Z2091="","",编辑!Z2091)</f>
        <v/>
      </c>
      <c r="R2091" s="109" t="str">
        <f>IF(编辑!AA2091="","",编辑!AA2091)</f>
        <v/>
      </c>
      <c r="S2091" s="109" t="str">
        <f>IF(编辑!AC2091="","",编辑!AC2091)</f>
        <v/>
      </c>
      <c r="T2091" s="109" t="str">
        <f>IF(编辑!AD2091="","",编辑!AD2091)</f>
        <v/>
      </c>
      <c r="U2091" s="109" t="str">
        <f>IF(编辑!AE2091="","",编辑!AE2091)</f>
        <v/>
      </c>
      <c r="V2091" s="109" t="str">
        <f>IF(编辑!AF2091="","",编辑!AF2091)</f>
        <v/>
      </c>
      <c r="W2091" s="109" t="str">
        <f>IF(编辑!AH2091="","",编辑!AH2091)</f>
        <v/>
      </c>
      <c r="X2091" s="109" t="str">
        <f>IF(编辑!AI2091="","",编辑!AI2091)</f>
        <v/>
      </c>
      <c r="Y2091" s="109" t="str">
        <f>IF(编辑!AJ2091="","",编辑!AJ2091)</f>
        <v/>
      </c>
      <c r="Z2091" s="109" t="str">
        <f>IF(编辑!AK2091="","",编辑!AK2091)</f>
        <v/>
      </c>
      <c r="AA2091" s="109" t="str">
        <f>IF(编辑!AM2091="","",编辑!AM2091)</f>
        <v/>
      </c>
      <c r="AB2091" s="109" t="str">
        <f>IF(编辑!AN2091="","",编辑!AN2091)</f>
        <v/>
      </c>
      <c r="AC2091" s="111" t="str">
        <f>IF(编辑!AO2091="","",编辑!AO2091)</f>
        <v/>
      </c>
    </row>
    <row r="2092" ht="27" spans="1:29">
      <c r="A2092" s="109">
        <f>IF(编辑!A2092="","",编辑!A2092)</f>
        <v>300043</v>
      </c>
      <c r="B2092" s="109" t="str">
        <f>IF(编辑!B2092="","",编辑!B2092)</f>
        <v>充值金额累计达到5000</v>
      </c>
      <c r="C2092" s="109" t="str">
        <f>IF(编辑!I2092="","",编辑!I2092)</f>
        <v/>
      </c>
      <c r="D2092" s="109">
        <f>IF(编辑!J2092="","",编辑!J2092)</f>
        <v>0</v>
      </c>
      <c r="E2092" s="109" t="str">
        <f>IF(编辑!K2092="","",编辑!K2092)</f>
        <v/>
      </c>
      <c r="F2092" s="109">
        <f>IF(编辑!L2092="","",编辑!L2092)</f>
        <v>3808</v>
      </c>
      <c r="G2092" s="109">
        <f>IF(编辑!N2092="","",编辑!N2092)</f>
        <v>1</v>
      </c>
      <c r="H2092" s="109">
        <f>IF(编辑!O2092="","",编辑!O2092)</f>
        <v>1</v>
      </c>
      <c r="I2092" s="109">
        <f>IF(编辑!P2092="","",编辑!P2092)</f>
        <v>10000</v>
      </c>
      <c r="J2092" s="109" t="str">
        <f>IF(编辑!Q2092="","",编辑!Q2092)</f>
        <v/>
      </c>
      <c r="K2092" s="109" t="str">
        <f>IF(编辑!S2092="","",编辑!S2092)</f>
        <v/>
      </c>
      <c r="L2092" s="109" t="str">
        <f>IF(编辑!T2092="","",编辑!T2092)</f>
        <v/>
      </c>
      <c r="M2092" s="109" t="str">
        <f>IF(编辑!U2092="","",编辑!U2092)</f>
        <v/>
      </c>
      <c r="N2092" s="109" t="str">
        <f>IF(编辑!V2092="","",编辑!V2092)</f>
        <v/>
      </c>
      <c r="O2092" s="109" t="str">
        <f>IF(编辑!X2092="","",编辑!X2092)</f>
        <v/>
      </c>
      <c r="P2092" s="109" t="str">
        <f>IF(编辑!Y2092="","",编辑!Y2092)</f>
        <v/>
      </c>
      <c r="Q2092" s="109" t="str">
        <f>IF(编辑!Z2092="","",编辑!Z2092)</f>
        <v/>
      </c>
      <c r="R2092" s="109" t="str">
        <f>IF(编辑!AA2092="","",编辑!AA2092)</f>
        <v/>
      </c>
      <c r="S2092" s="109" t="str">
        <f>IF(编辑!AC2092="","",编辑!AC2092)</f>
        <v/>
      </c>
      <c r="T2092" s="109" t="str">
        <f>IF(编辑!AD2092="","",编辑!AD2092)</f>
        <v/>
      </c>
      <c r="U2092" s="109" t="str">
        <f>IF(编辑!AE2092="","",编辑!AE2092)</f>
        <v/>
      </c>
      <c r="V2092" s="109" t="str">
        <f>IF(编辑!AF2092="","",编辑!AF2092)</f>
        <v/>
      </c>
      <c r="W2092" s="109" t="str">
        <f>IF(编辑!AH2092="","",编辑!AH2092)</f>
        <v/>
      </c>
      <c r="X2092" s="109" t="str">
        <f>IF(编辑!AI2092="","",编辑!AI2092)</f>
        <v/>
      </c>
      <c r="Y2092" s="109" t="str">
        <f>IF(编辑!AJ2092="","",编辑!AJ2092)</f>
        <v/>
      </c>
      <c r="Z2092" s="109" t="str">
        <f>IF(编辑!AK2092="","",编辑!AK2092)</f>
        <v/>
      </c>
      <c r="AA2092" s="109" t="str">
        <f>IF(编辑!AM2092="","",编辑!AM2092)</f>
        <v/>
      </c>
      <c r="AB2092" s="109" t="str">
        <f>IF(编辑!AN2092="","",编辑!AN2092)</f>
        <v/>
      </c>
      <c r="AC2092" s="111" t="str">
        <f>IF(编辑!AO2092="","",编辑!AO2092)</f>
        <v/>
      </c>
    </row>
    <row r="2093" ht="27" spans="1:29">
      <c r="A2093" s="109">
        <f>IF(编辑!A2093="","",编辑!A2093)</f>
        <v>300044</v>
      </c>
      <c r="B2093" s="109" t="str">
        <f>IF(编辑!B2093="","",编辑!B2093)</f>
        <v>充值金额累计达到10000</v>
      </c>
      <c r="C2093" s="109" t="str">
        <f>IF(编辑!I2093="","",编辑!I2093)</f>
        <v/>
      </c>
      <c r="D2093" s="109">
        <f>IF(编辑!J2093="","",编辑!J2093)</f>
        <v>0</v>
      </c>
      <c r="E2093" s="109" t="str">
        <f>IF(编辑!K2093="","",编辑!K2093)</f>
        <v/>
      </c>
      <c r="F2093" s="109">
        <f>IF(编辑!L2093="","",编辑!L2093)</f>
        <v>3810</v>
      </c>
      <c r="G2093" s="109">
        <f>IF(编辑!N2093="","",编辑!N2093)</f>
        <v>1</v>
      </c>
      <c r="H2093" s="109">
        <f>IF(编辑!O2093="","",编辑!O2093)</f>
        <v>1</v>
      </c>
      <c r="I2093" s="109">
        <f>IF(编辑!P2093="","",编辑!P2093)</f>
        <v>10000</v>
      </c>
      <c r="J2093" s="109" t="str">
        <f>IF(编辑!Q2093="","",编辑!Q2093)</f>
        <v/>
      </c>
      <c r="K2093" s="109" t="str">
        <f>IF(编辑!S2093="","",编辑!S2093)</f>
        <v/>
      </c>
      <c r="L2093" s="109" t="str">
        <f>IF(编辑!T2093="","",编辑!T2093)</f>
        <v/>
      </c>
      <c r="M2093" s="109" t="str">
        <f>IF(编辑!U2093="","",编辑!U2093)</f>
        <v/>
      </c>
      <c r="N2093" s="109" t="str">
        <f>IF(编辑!V2093="","",编辑!V2093)</f>
        <v/>
      </c>
      <c r="O2093" s="109" t="str">
        <f>IF(编辑!X2093="","",编辑!X2093)</f>
        <v/>
      </c>
      <c r="P2093" s="109" t="str">
        <f>IF(编辑!Y2093="","",编辑!Y2093)</f>
        <v/>
      </c>
      <c r="Q2093" s="109" t="str">
        <f>IF(编辑!Z2093="","",编辑!Z2093)</f>
        <v/>
      </c>
      <c r="R2093" s="109" t="str">
        <f>IF(编辑!AA2093="","",编辑!AA2093)</f>
        <v/>
      </c>
      <c r="S2093" s="109" t="str">
        <f>IF(编辑!AC2093="","",编辑!AC2093)</f>
        <v/>
      </c>
      <c r="T2093" s="109" t="str">
        <f>IF(编辑!AD2093="","",编辑!AD2093)</f>
        <v/>
      </c>
      <c r="U2093" s="109" t="str">
        <f>IF(编辑!AE2093="","",编辑!AE2093)</f>
        <v/>
      </c>
      <c r="V2093" s="109" t="str">
        <f>IF(编辑!AF2093="","",编辑!AF2093)</f>
        <v/>
      </c>
      <c r="W2093" s="109" t="str">
        <f>IF(编辑!AH2093="","",编辑!AH2093)</f>
        <v/>
      </c>
      <c r="X2093" s="109" t="str">
        <f>IF(编辑!AI2093="","",编辑!AI2093)</f>
        <v/>
      </c>
      <c r="Y2093" s="109" t="str">
        <f>IF(编辑!AJ2093="","",编辑!AJ2093)</f>
        <v/>
      </c>
      <c r="Z2093" s="109" t="str">
        <f>IF(编辑!AK2093="","",编辑!AK2093)</f>
        <v/>
      </c>
      <c r="AA2093" s="109" t="str">
        <f>IF(编辑!AM2093="","",编辑!AM2093)</f>
        <v/>
      </c>
      <c r="AB2093" s="109" t="str">
        <f>IF(编辑!AN2093="","",编辑!AN2093)</f>
        <v/>
      </c>
      <c r="AC2093" s="111" t="str">
        <f>IF(编辑!AO2093="","",编辑!AO2093)</f>
        <v/>
      </c>
    </row>
    <row r="2094" ht="27" spans="1:29">
      <c r="A2094" s="109">
        <f>IF(编辑!A2094="","",编辑!A2094)</f>
        <v>300045</v>
      </c>
      <c r="B2094" s="109" t="str">
        <f>IF(编辑!B2094="","",编辑!B2094)</f>
        <v>累计花费1000个钻石</v>
      </c>
      <c r="C2094" s="109" t="str">
        <f>IF(编辑!I2094="","",编辑!I2094)</f>
        <v/>
      </c>
      <c r="D2094" s="109">
        <f>IF(编辑!J2094="","",编辑!J2094)</f>
        <v>0</v>
      </c>
      <c r="E2094" s="109" t="str">
        <f>IF(编辑!K2094="","",编辑!K2094)</f>
        <v/>
      </c>
      <c r="F2094" s="109">
        <f>IF(编辑!L2094="","",编辑!L2094)</f>
        <v>3807</v>
      </c>
      <c r="G2094" s="109">
        <f>IF(编辑!N2094="","",编辑!N2094)</f>
        <v>1</v>
      </c>
      <c r="H2094" s="109">
        <f>IF(编辑!O2094="","",编辑!O2094)</f>
        <v>1</v>
      </c>
      <c r="I2094" s="109">
        <f>IF(编辑!P2094="","",编辑!P2094)</f>
        <v>10000</v>
      </c>
      <c r="J2094" s="109" t="str">
        <f>IF(编辑!Q2094="","",编辑!Q2094)</f>
        <v/>
      </c>
      <c r="K2094" s="109" t="str">
        <f>IF(编辑!S2094="","",编辑!S2094)</f>
        <v/>
      </c>
      <c r="L2094" s="109" t="str">
        <f>IF(编辑!T2094="","",编辑!T2094)</f>
        <v/>
      </c>
      <c r="M2094" s="109" t="str">
        <f>IF(编辑!U2094="","",编辑!U2094)</f>
        <v/>
      </c>
      <c r="N2094" s="109" t="str">
        <f>IF(编辑!V2094="","",编辑!V2094)</f>
        <v/>
      </c>
      <c r="O2094" s="109" t="str">
        <f>IF(编辑!X2094="","",编辑!X2094)</f>
        <v/>
      </c>
      <c r="P2094" s="109" t="str">
        <f>IF(编辑!Y2094="","",编辑!Y2094)</f>
        <v/>
      </c>
      <c r="Q2094" s="109" t="str">
        <f>IF(编辑!Z2094="","",编辑!Z2094)</f>
        <v/>
      </c>
      <c r="R2094" s="109" t="str">
        <f>IF(编辑!AA2094="","",编辑!AA2094)</f>
        <v/>
      </c>
      <c r="S2094" s="109" t="str">
        <f>IF(编辑!AC2094="","",编辑!AC2094)</f>
        <v/>
      </c>
      <c r="T2094" s="109" t="str">
        <f>IF(编辑!AD2094="","",编辑!AD2094)</f>
        <v/>
      </c>
      <c r="U2094" s="109" t="str">
        <f>IF(编辑!AE2094="","",编辑!AE2094)</f>
        <v/>
      </c>
      <c r="V2094" s="109" t="str">
        <f>IF(编辑!AF2094="","",编辑!AF2094)</f>
        <v/>
      </c>
      <c r="W2094" s="109" t="str">
        <f>IF(编辑!AH2094="","",编辑!AH2094)</f>
        <v/>
      </c>
      <c r="X2094" s="109" t="str">
        <f>IF(编辑!AI2094="","",编辑!AI2094)</f>
        <v/>
      </c>
      <c r="Y2094" s="109" t="str">
        <f>IF(编辑!AJ2094="","",编辑!AJ2094)</f>
        <v/>
      </c>
      <c r="Z2094" s="109" t="str">
        <f>IF(编辑!AK2094="","",编辑!AK2094)</f>
        <v/>
      </c>
      <c r="AA2094" s="109" t="str">
        <f>IF(编辑!AM2094="","",编辑!AM2094)</f>
        <v/>
      </c>
      <c r="AB2094" s="109" t="str">
        <f>IF(编辑!AN2094="","",编辑!AN2094)</f>
        <v/>
      </c>
      <c r="AC2094" s="111" t="str">
        <f>IF(编辑!AO2094="","",编辑!AO2094)</f>
        <v/>
      </c>
    </row>
    <row r="2095" ht="27" spans="1:29">
      <c r="A2095" s="109">
        <f>IF(编辑!A2095="","",编辑!A2095)</f>
        <v>300046</v>
      </c>
      <c r="B2095" s="109" t="str">
        <f>IF(编辑!B2095="","",编辑!B2095)</f>
        <v>累计花费10000个钻石</v>
      </c>
      <c r="C2095" s="109" t="str">
        <f>IF(编辑!I2095="","",编辑!I2095)</f>
        <v/>
      </c>
      <c r="D2095" s="109">
        <f>IF(编辑!J2095="","",编辑!J2095)</f>
        <v>0</v>
      </c>
      <c r="E2095" s="109" t="str">
        <f>IF(编辑!K2095="","",编辑!K2095)</f>
        <v/>
      </c>
      <c r="F2095" s="109">
        <f>IF(编辑!L2095="","",编辑!L2095)</f>
        <v>5519</v>
      </c>
      <c r="G2095" s="109">
        <f>IF(编辑!N2095="","",编辑!N2095)</f>
        <v>1</v>
      </c>
      <c r="H2095" s="109">
        <f>IF(编辑!O2095="","",编辑!O2095)</f>
        <v>1</v>
      </c>
      <c r="I2095" s="109">
        <f>IF(编辑!P2095="","",编辑!P2095)</f>
        <v>10000</v>
      </c>
      <c r="J2095" s="109" t="str">
        <f>IF(编辑!Q2095="","",编辑!Q2095)</f>
        <v/>
      </c>
      <c r="K2095" s="109" t="str">
        <f>IF(编辑!S2095="","",编辑!S2095)</f>
        <v/>
      </c>
      <c r="L2095" s="109" t="str">
        <f>IF(编辑!T2095="","",编辑!T2095)</f>
        <v/>
      </c>
      <c r="M2095" s="109" t="str">
        <f>IF(编辑!U2095="","",编辑!U2095)</f>
        <v/>
      </c>
      <c r="N2095" s="109" t="str">
        <f>IF(编辑!V2095="","",编辑!V2095)</f>
        <v/>
      </c>
      <c r="O2095" s="109" t="str">
        <f>IF(编辑!X2095="","",编辑!X2095)</f>
        <v/>
      </c>
      <c r="P2095" s="109" t="str">
        <f>IF(编辑!Y2095="","",编辑!Y2095)</f>
        <v/>
      </c>
      <c r="Q2095" s="109" t="str">
        <f>IF(编辑!Z2095="","",编辑!Z2095)</f>
        <v/>
      </c>
      <c r="R2095" s="109" t="str">
        <f>IF(编辑!AA2095="","",编辑!AA2095)</f>
        <v/>
      </c>
      <c r="S2095" s="109" t="str">
        <f>IF(编辑!AC2095="","",编辑!AC2095)</f>
        <v/>
      </c>
      <c r="T2095" s="109" t="str">
        <f>IF(编辑!AD2095="","",编辑!AD2095)</f>
        <v/>
      </c>
      <c r="U2095" s="109" t="str">
        <f>IF(编辑!AE2095="","",编辑!AE2095)</f>
        <v/>
      </c>
      <c r="V2095" s="109" t="str">
        <f>IF(编辑!AF2095="","",编辑!AF2095)</f>
        <v/>
      </c>
      <c r="W2095" s="109" t="str">
        <f>IF(编辑!AH2095="","",编辑!AH2095)</f>
        <v/>
      </c>
      <c r="X2095" s="109" t="str">
        <f>IF(编辑!AI2095="","",编辑!AI2095)</f>
        <v/>
      </c>
      <c r="Y2095" s="109" t="str">
        <f>IF(编辑!AJ2095="","",编辑!AJ2095)</f>
        <v/>
      </c>
      <c r="Z2095" s="109" t="str">
        <f>IF(编辑!AK2095="","",编辑!AK2095)</f>
        <v/>
      </c>
      <c r="AA2095" s="109" t="str">
        <f>IF(编辑!AM2095="","",编辑!AM2095)</f>
        <v/>
      </c>
      <c r="AB2095" s="109" t="str">
        <f>IF(编辑!AN2095="","",编辑!AN2095)</f>
        <v/>
      </c>
      <c r="AC2095" s="111" t="str">
        <f>IF(编辑!AO2095="","",编辑!AO2095)</f>
        <v/>
      </c>
    </row>
    <row r="2096" ht="27" spans="1:29">
      <c r="A2096" s="109">
        <f>IF(编辑!A2096="","",编辑!A2096)</f>
        <v>300047</v>
      </c>
      <c r="B2096" s="109" t="str">
        <f>IF(编辑!B2096="","",编辑!B2096)</f>
        <v>累计花费50000个钻石</v>
      </c>
      <c r="C2096" s="109" t="str">
        <f>IF(编辑!I2096="","",编辑!I2096)</f>
        <v/>
      </c>
      <c r="D2096" s="109">
        <f>IF(编辑!J2096="","",编辑!J2096)</f>
        <v>0</v>
      </c>
      <c r="E2096" s="109" t="str">
        <f>IF(编辑!K2096="","",编辑!K2096)</f>
        <v/>
      </c>
      <c r="F2096" s="109">
        <f>IF(编辑!L2096="","",编辑!L2096)</f>
        <v>10100</v>
      </c>
      <c r="G2096" s="109">
        <f>IF(编辑!N2096="","",编辑!N2096)</f>
        <v>1</v>
      </c>
      <c r="H2096" s="109">
        <f>IF(编辑!O2096="","",编辑!O2096)</f>
        <v>1</v>
      </c>
      <c r="I2096" s="109">
        <f>IF(编辑!P2096="","",编辑!P2096)</f>
        <v>10000</v>
      </c>
      <c r="J2096" s="109" t="str">
        <f>IF(编辑!Q2096="","",编辑!Q2096)</f>
        <v/>
      </c>
      <c r="K2096" s="109" t="str">
        <f>IF(编辑!S2096="","",编辑!S2096)</f>
        <v/>
      </c>
      <c r="L2096" s="109" t="str">
        <f>IF(编辑!T2096="","",编辑!T2096)</f>
        <v/>
      </c>
      <c r="M2096" s="109" t="str">
        <f>IF(编辑!U2096="","",编辑!U2096)</f>
        <v/>
      </c>
      <c r="N2096" s="109" t="str">
        <f>IF(编辑!V2096="","",编辑!V2096)</f>
        <v/>
      </c>
      <c r="O2096" s="109" t="str">
        <f>IF(编辑!X2096="","",编辑!X2096)</f>
        <v/>
      </c>
      <c r="P2096" s="109" t="str">
        <f>IF(编辑!Y2096="","",编辑!Y2096)</f>
        <v/>
      </c>
      <c r="Q2096" s="109" t="str">
        <f>IF(编辑!Z2096="","",编辑!Z2096)</f>
        <v/>
      </c>
      <c r="R2096" s="109" t="str">
        <f>IF(编辑!AA2096="","",编辑!AA2096)</f>
        <v/>
      </c>
      <c r="S2096" s="109" t="str">
        <f>IF(编辑!AC2096="","",编辑!AC2096)</f>
        <v/>
      </c>
      <c r="T2096" s="109" t="str">
        <f>IF(编辑!AD2096="","",编辑!AD2096)</f>
        <v/>
      </c>
      <c r="U2096" s="109" t="str">
        <f>IF(编辑!AE2096="","",编辑!AE2096)</f>
        <v/>
      </c>
      <c r="V2096" s="109" t="str">
        <f>IF(编辑!AF2096="","",编辑!AF2096)</f>
        <v/>
      </c>
      <c r="W2096" s="109" t="str">
        <f>IF(编辑!AH2096="","",编辑!AH2096)</f>
        <v/>
      </c>
      <c r="X2096" s="109" t="str">
        <f>IF(编辑!AI2096="","",编辑!AI2096)</f>
        <v/>
      </c>
      <c r="Y2096" s="109" t="str">
        <f>IF(编辑!AJ2096="","",编辑!AJ2096)</f>
        <v/>
      </c>
      <c r="Z2096" s="109" t="str">
        <f>IF(编辑!AK2096="","",编辑!AK2096)</f>
        <v/>
      </c>
      <c r="AA2096" s="109" t="str">
        <f>IF(编辑!AM2096="","",编辑!AM2096)</f>
        <v/>
      </c>
      <c r="AB2096" s="109" t="str">
        <f>IF(编辑!AN2096="","",编辑!AN2096)</f>
        <v/>
      </c>
      <c r="AC2096" s="111" t="str">
        <f>IF(编辑!AO2096="","",编辑!AO2096)</f>
        <v/>
      </c>
    </row>
    <row r="2097" spans="1:29">
      <c r="A2097" s="109">
        <f>IF(编辑!A2097="","",编辑!A2097)</f>
        <v>300048</v>
      </c>
      <c r="B2097" s="109" t="str">
        <f>IF(编辑!B2097="","",编辑!B2097)</f>
        <v>第一次学习技能</v>
      </c>
      <c r="C2097" s="109" t="str">
        <f>IF(编辑!I2097="","",编辑!I2097)</f>
        <v/>
      </c>
      <c r="D2097" s="109">
        <f>IF(编辑!J2097="","",编辑!J2097)</f>
        <v>0</v>
      </c>
      <c r="E2097" s="109" t="str">
        <f>IF(编辑!K2097="","",编辑!K2097)</f>
        <v/>
      </c>
      <c r="F2097" s="109">
        <f>IF(编辑!L2097="","",编辑!L2097)</f>
        <v>5040</v>
      </c>
      <c r="G2097" s="109">
        <f>IF(编辑!N2097="","",编辑!N2097)</f>
        <v>1</v>
      </c>
      <c r="H2097" s="109">
        <f>IF(编辑!O2097="","",编辑!O2097)</f>
        <v>1</v>
      </c>
      <c r="I2097" s="109">
        <f>IF(编辑!P2097="","",编辑!P2097)</f>
        <v>10000</v>
      </c>
      <c r="J2097" s="109" t="str">
        <f>IF(编辑!Q2097="","",编辑!Q2097)</f>
        <v/>
      </c>
      <c r="K2097" s="109" t="str">
        <f>IF(编辑!S2097="","",编辑!S2097)</f>
        <v/>
      </c>
      <c r="L2097" s="109" t="str">
        <f>IF(编辑!T2097="","",编辑!T2097)</f>
        <v/>
      </c>
      <c r="M2097" s="109" t="str">
        <f>IF(编辑!U2097="","",编辑!U2097)</f>
        <v/>
      </c>
      <c r="N2097" s="109" t="str">
        <f>IF(编辑!V2097="","",编辑!V2097)</f>
        <v/>
      </c>
      <c r="O2097" s="109" t="str">
        <f>IF(编辑!X2097="","",编辑!X2097)</f>
        <v/>
      </c>
      <c r="P2097" s="109" t="str">
        <f>IF(编辑!Y2097="","",编辑!Y2097)</f>
        <v/>
      </c>
      <c r="Q2097" s="109" t="str">
        <f>IF(编辑!Z2097="","",编辑!Z2097)</f>
        <v/>
      </c>
      <c r="R2097" s="109" t="str">
        <f>IF(编辑!AA2097="","",编辑!AA2097)</f>
        <v/>
      </c>
      <c r="S2097" s="109" t="str">
        <f>IF(编辑!AC2097="","",编辑!AC2097)</f>
        <v/>
      </c>
      <c r="T2097" s="109" t="str">
        <f>IF(编辑!AD2097="","",编辑!AD2097)</f>
        <v/>
      </c>
      <c r="U2097" s="109" t="str">
        <f>IF(编辑!AE2097="","",编辑!AE2097)</f>
        <v/>
      </c>
      <c r="V2097" s="109" t="str">
        <f>IF(编辑!AF2097="","",编辑!AF2097)</f>
        <v/>
      </c>
      <c r="W2097" s="109" t="str">
        <f>IF(编辑!AH2097="","",编辑!AH2097)</f>
        <v/>
      </c>
      <c r="X2097" s="109" t="str">
        <f>IF(编辑!AI2097="","",编辑!AI2097)</f>
        <v/>
      </c>
      <c r="Y2097" s="109" t="str">
        <f>IF(编辑!AJ2097="","",编辑!AJ2097)</f>
        <v/>
      </c>
      <c r="Z2097" s="109" t="str">
        <f>IF(编辑!AK2097="","",编辑!AK2097)</f>
        <v/>
      </c>
      <c r="AA2097" s="109" t="str">
        <f>IF(编辑!AM2097="","",编辑!AM2097)</f>
        <v/>
      </c>
      <c r="AB2097" s="109" t="str">
        <f>IF(编辑!AN2097="","",编辑!AN2097)</f>
        <v/>
      </c>
      <c r="AC2097" s="111" t="str">
        <f>IF(编辑!AO2097="","",编辑!AO2097)</f>
        <v/>
      </c>
    </row>
    <row r="2098" ht="27" spans="1:29">
      <c r="A2098" s="109">
        <f>IF(编辑!A2098="","",编辑!A2098)</f>
        <v>300049</v>
      </c>
      <c r="B2098" s="109" t="str">
        <f>IF(编辑!B2098="","",编辑!B2098)</f>
        <v>学习了15个不同种类的技能</v>
      </c>
      <c r="C2098" s="109" t="str">
        <f>IF(编辑!I2098="","",编辑!I2098)</f>
        <v/>
      </c>
      <c r="D2098" s="109">
        <f>IF(编辑!J2098="","",编辑!J2098)</f>
        <v>0</v>
      </c>
      <c r="E2098" s="109" t="str">
        <f>IF(编辑!K2098="","",编辑!K2098)</f>
        <v/>
      </c>
      <c r="F2098" s="109">
        <f>IF(编辑!L2098="","",编辑!L2098)</f>
        <v>5040</v>
      </c>
      <c r="G2098" s="109">
        <f>IF(编辑!N2098="","",编辑!N2098)</f>
        <v>1</v>
      </c>
      <c r="H2098" s="109">
        <f>IF(编辑!O2098="","",编辑!O2098)</f>
        <v>1</v>
      </c>
      <c r="I2098" s="109">
        <f>IF(编辑!P2098="","",编辑!P2098)</f>
        <v>10000</v>
      </c>
      <c r="J2098" s="109" t="str">
        <f>IF(编辑!Q2098="","",编辑!Q2098)</f>
        <v/>
      </c>
      <c r="K2098" s="109" t="str">
        <f>IF(编辑!S2098="","",编辑!S2098)</f>
        <v/>
      </c>
      <c r="L2098" s="109" t="str">
        <f>IF(编辑!T2098="","",编辑!T2098)</f>
        <v/>
      </c>
      <c r="M2098" s="109" t="str">
        <f>IF(编辑!U2098="","",编辑!U2098)</f>
        <v/>
      </c>
      <c r="N2098" s="109" t="str">
        <f>IF(编辑!V2098="","",编辑!V2098)</f>
        <v/>
      </c>
      <c r="O2098" s="109" t="str">
        <f>IF(编辑!X2098="","",编辑!X2098)</f>
        <v/>
      </c>
      <c r="P2098" s="109" t="str">
        <f>IF(编辑!Y2098="","",编辑!Y2098)</f>
        <v/>
      </c>
      <c r="Q2098" s="109" t="str">
        <f>IF(编辑!Z2098="","",编辑!Z2098)</f>
        <v/>
      </c>
      <c r="R2098" s="109" t="str">
        <f>IF(编辑!AA2098="","",编辑!AA2098)</f>
        <v/>
      </c>
      <c r="S2098" s="109" t="str">
        <f>IF(编辑!AC2098="","",编辑!AC2098)</f>
        <v/>
      </c>
      <c r="T2098" s="109" t="str">
        <f>IF(编辑!AD2098="","",编辑!AD2098)</f>
        <v/>
      </c>
      <c r="U2098" s="109" t="str">
        <f>IF(编辑!AE2098="","",编辑!AE2098)</f>
        <v/>
      </c>
      <c r="V2098" s="109" t="str">
        <f>IF(编辑!AF2098="","",编辑!AF2098)</f>
        <v/>
      </c>
      <c r="W2098" s="109" t="str">
        <f>IF(编辑!AH2098="","",编辑!AH2098)</f>
        <v/>
      </c>
      <c r="X2098" s="109" t="str">
        <f>IF(编辑!AI2098="","",编辑!AI2098)</f>
        <v/>
      </c>
      <c r="Y2098" s="109" t="str">
        <f>IF(编辑!AJ2098="","",编辑!AJ2098)</f>
        <v/>
      </c>
      <c r="Z2098" s="109" t="str">
        <f>IF(编辑!AK2098="","",编辑!AK2098)</f>
        <v/>
      </c>
      <c r="AA2098" s="109" t="str">
        <f>IF(编辑!AM2098="","",编辑!AM2098)</f>
        <v/>
      </c>
      <c r="AB2098" s="109" t="str">
        <f>IF(编辑!AN2098="","",编辑!AN2098)</f>
        <v/>
      </c>
      <c r="AC2098" s="111" t="str">
        <f>IF(编辑!AO2098="","",编辑!AO2098)</f>
        <v/>
      </c>
    </row>
    <row r="2099" ht="27" spans="1:29">
      <c r="A2099" s="109">
        <f>IF(编辑!A2099="","",编辑!A2099)</f>
        <v>300050</v>
      </c>
      <c r="B2099" s="109" t="str">
        <f>IF(编辑!B2099="","",编辑!B2099)</f>
        <v>使1个宠物技能栏中技能学满</v>
      </c>
      <c r="C2099" s="109" t="str">
        <f>IF(编辑!I2099="","",编辑!I2099)</f>
        <v/>
      </c>
      <c r="D2099" s="109">
        <f>IF(编辑!J2099="","",编辑!J2099)</f>
        <v>0</v>
      </c>
      <c r="E2099" s="109" t="str">
        <f>IF(编辑!K2099="","",编辑!K2099)</f>
        <v/>
      </c>
      <c r="F2099" s="109">
        <f>IF(编辑!L2099="","",编辑!L2099)</f>
        <v>5040</v>
      </c>
      <c r="G2099" s="109">
        <f>IF(编辑!N2099="","",编辑!N2099)</f>
        <v>1</v>
      </c>
      <c r="H2099" s="109">
        <f>IF(编辑!O2099="","",编辑!O2099)</f>
        <v>1</v>
      </c>
      <c r="I2099" s="109">
        <f>IF(编辑!P2099="","",编辑!P2099)</f>
        <v>10000</v>
      </c>
      <c r="J2099" s="109" t="str">
        <f>IF(编辑!Q2099="","",编辑!Q2099)</f>
        <v/>
      </c>
      <c r="K2099" s="109" t="str">
        <f>IF(编辑!S2099="","",编辑!S2099)</f>
        <v/>
      </c>
      <c r="L2099" s="109" t="str">
        <f>IF(编辑!T2099="","",编辑!T2099)</f>
        <v/>
      </c>
      <c r="M2099" s="109" t="str">
        <f>IF(编辑!U2099="","",编辑!U2099)</f>
        <v/>
      </c>
      <c r="N2099" s="109" t="str">
        <f>IF(编辑!V2099="","",编辑!V2099)</f>
        <v/>
      </c>
      <c r="O2099" s="109" t="str">
        <f>IF(编辑!X2099="","",编辑!X2099)</f>
        <v/>
      </c>
      <c r="P2099" s="109" t="str">
        <f>IF(编辑!Y2099="","",编辑!Y2099)</f>
        <v/>
      </c>
      <c r="Q2099" s="109" t="str">
        <f>IF(编辑!Z2099="","",编辑!Z2099)</f>
        <v/>
      </c>
      <c r="R2099" s="109" t="str">
        <f>IF(编辑!AA2099="","",编辑!AA2099)</f>
        <v/>
      </c>
      <c r="S2099" s="109" t="str">
        <f>IF(编辑!AC2099="","",编辑!AC2099)</f>
        <v/>
      </c>
      <c r="T2099" s="109" t="str">
        <f>IF(编辑!AD2099="","",编辑!AD2099)</f>
        <v/>
      </c>
      <c r="U2099" s="109" t="str">
        <f>IF(编辑!AE2099="","",编辑!AE2099)</f>
        <v/>
      </c>
      <c r="V2099" s="109" t="str">
        <f>IF(编辑!AF2099="","",编辑!AF2099)</f>
        <v/>
      </c>
      <c r="W2099" s="109" t="str">
        <f>IF(编辑!AH2099="","",编辑!AH2099)</f>
        <v/>
      </c>
      <c r="X2099" s="109" t="str">
        <f>IF(编辑!AI2099="","",编辑!AI2099)</f>
        <v/>
      </c>
      <c r="Y2099" s="109" t="str">
        <f>IF(编辑!AJ2099="","",编辑!AJ2099)</f>
        <v/>
      </c>
      <c r="Z2099" s="109" t="str">
        <f>IF(编辑!AK2099="","",编辑!AK2099)</f>
        <v/>
      </c>
      <c r="AA2099" s="109" t="str">
        <f>IF(编辑!AM2099="","",编辑!AM2099)</f>
        <v/>
      </c>
      <c r="AB2099" s="109" t="str">
        <f>IF(编辑!AN2099="","",编辑!AN2099)</f>
        <v/>
      </c>
      <c r="AC2099" s="111" t="str">
        <f>IF(编辑!AO2099="","",编辑!AO2099)</f>
        <v/>
      </c>
    </row>
    <row r="2100" ht="27" spans="1:29">
      <c r="A2100" s="109">
        <f>IF(编辑!A2100="","",编辑!A2100)</f>
        <v>300051</v>
      </c>
      <c r="B2100" s="109" t="str">
        <f>IF(编辑!B2100="","",编辑!B2100)</f>
        <v>使5个宠物技能栏中技能学满</v>
      </c>
      <c r="C2100" s="109" t="str">
        <f>IF(编辑!I2100="","",编辑!I2100)</f>
        <v/>
      </c>
      <c r="D2100" s="109">
        <f>IF(编辑!J2100="","",编辑!J2100)</f>
        <v>0</v>
      </c>
      <c r="E2100" s="109" t="str">
        <f>IF(编辑!K2100="","",编辑!K2100)</f>
        <v/>
      </c>
      <c r="F2100" s="109">
        <f>IF(编辑!L2100="","",编辑!L2100)</f>
        <v>5040</v>
      </c>
      <c r="G2100" s="109">
        <f>IF(编辑!N2100="","",编辑!N2100)</f>
        <v>1</v>
      </c>
      <c r="H2100" s="109">
        <f>IF(编辑!O2100="","",编辑!O2100)</f>
        <v>1</v>
      </c>
      <c r="I2100" s="109">
        <f>IF(编辑!P2100="","",编辑!P2100)</f>
        <v>10000</v>
      </c>
      <c r="J2100" s="109" t="str">
        <f>IF(编辑!Q2100="","",编辑!Q2100)</f>
        <v/>
      </c>
      <c r="K2100" s="109" t="str">
        <f>IF(编辑!S2100="","",编辑!S2100)</f>
        <v/>
      </c>
      <c r="L2100" s="109" t="str">
        <f>IF(编辑!T2100="","",编辑!T2100)</f>
        <v/>
      </c>
      <c r="M2100" s="109" t="str">
        <f>IF(编辑!U2100="","",编辑!U2100)</f>
        <v/>
      </c>
      <c r="N2100" s="109" t="str">
        <f>IF(编辑!V2100="","",编辑!V2100)</f>
        <v/>
      </c>
      <c r="O2100" s="109" t="str">
        <f>IF(编辑!X2100="","",编辑!X2100)</f>
        <v/>
      </c>
      <c r="P2100" s="109" t="str">
        <f>IF(编辑!Y2100="","",编辑!Y2100)</f>
        <v/>
      </c>
      <c r="Q2100" s="109" t="str">
        <f>IF(编辑!Z2100="","",编辑!Z2100)</f>
        <v/>
      </c>
      <c r="R2100" s="109" t="str">
        <f>IF(编辑!AA2100="","",编辑!AA2100)</f>
        <v/>
      </c>
      <c r="S2100" s="109" t="str">
        <f>IF(编辑!AC2100="","",编辑!AC2100)</f>
        <v/>
      </c>
      <c r="T2100" s="109" t="str">
        <f>IF(编辑!AD2100="","",编辑!AD2100)</f>
        <v/>
      </c>
      <c r="U2100" s="109" t="str">
        <f>IF(编辑!AE2100="","",编辑!AE2100)</f>
        <v/>
      </c>
      <c r="V2100" s="109" t="str">
        <f>IF(编辑!AF2100="","",编辑!AF2100)</f>
        <v/>
      </c>
      <c r="W2100" s="109" t="str">
        <f>IF(编辑!AH2100="","",编辑!AH2100)</f>
        <v/>
      </c>
      <c r="X2100" s="109" t="str">
        <f>IF(编辑!AI2100="","",编辑!AI2100)</f>
        <v/>
      </c>
      <c r="Y2100" s="109" t="str">
        <f>IF(编辑!AJ2100="","",编辑!AJ2100)</f>
        <v/>
      </c>
      <c r="Z2100" s="109" t="str">
        <f>IF(编辑!AK2100="","",编辑!AK2100)</f>
        <v/>
      </c>
      <c r="AA2100" s="109" t="str">
        <f>IF(编辑!AM2100="","",编辑!AM2100)</f>
        <v/>
      </c>
      <c r="AB2100" s="109" t="str">
        <f>IF(编辑!AN2100="","",编辑!AN2100)</f>
        <v/>
      </c>
      <c r="AC2100" s="111" t="str">
        <f>IF(编辑!AO2100="","",编辑!AO2100)</f>
        <v/>
      </c>
    </row>
    <row r="2101" ht="27" spans="1:29">
      <c r="A2101" s="109">
        <f>IF(编辑!A2101="","",编辑!A2101)</f>
        <v>300052</v>
      </c>
      <c r="B2101" s="109" t="str">
        <f>IF(编辑!B2101="","",编辑!B2101)</f>
        <v>使20个宠物技能栏中技能学满</v>
      </c>
      <c r="C2101" s="109" t="str">
        <f>IF(编辑!I2101="","",编辑!I2101)</f>
        <v/>
      </c>
      <c r="D2101" s="109">
        <f>IF(编辑!J2101="","",编辑!J2101)</f>
        <v>0</v>
      </c>
      <c r="E2101" s="109" t="str">
        <f>IF(编辑!K2101="","",编辑!K2101)</f>
        <v/>
      </c>
      <c r="F2101" s="109">
        <f>IF(编辑!L2101="","",编辑!L2101)</f>
        <v>5040</v>
      </c>
      <c r="G2101" s="109">
        <f>IF(编辑!N2101="","",编辑!N2101)</f>
        <v>1</v>
      </c>
      <c r="H2101" s="109">
        <f>IF(编辑!O2101="","",编辑!O2101)</f>
        <v>1</v>
      </c>
      <c r="I2101" s="109">
        <f>IF(编辑!P2101="","",编辑!P2101)</f>
        <v>10000</v>
      </c>
      <c r="J2101" s="109" t="str">
        <f>IF(编辑!Q2101="","",编辑!Q2101)</f>
        <v/>
      </c>
      <c r="K2101" s="109" t="str">
        <f>IF(编辑!S2101="","",编辑!S2101)</f>
        <v/>
      </c>
      <c r="L2101" s="109" t="str">
        <f>IF(编辑!T2101="","",编辑!T2101)</f>
        <v/>
      </c>
      <c r="M2101" s="109" t="str">
        <f>IF(编辑!U2101="","",编辑!U2101)</f>
        <v/>
      </c>
      <c r="N2101" s="109" t="str">
        <f>IF(编辑!V2101="","",编辑!V2101)</f>
        <v/>
      </c>
      <c r="O2101" s="109" t="str">
        <f>IF(编辑!X2101="","",编辑!X2101)</f>
        <v/>
      </c>
      <c r="P2101" s="109" t="str">
        <f>IF(编辑!Y2101="","",编辑!Y2101)</f>
        <v/>
      </c>
      <c r="Q2101" s="109" t="str">
        <f>IF(编辑!Z2101="","",编辑!Z2101)</f>
        <v/>
      </c>
      <c r="R2101" s="109" t="str">
        <f>IF(编辑!AA2101="","",编辑!AA2101)</f>
        <v/>
      </c>
      <c r="S2101" s="109" t="str">
        <f>IF(编辑!AC2101="","",编辑!AC2101)</f>
        <v/>
      </c>
      <c r="T2101" s="109" t="str">
        <f>IF(编辑!AD2101="","",编辑!AD2101)</f>
        <v/>
      </c>
      <c r="U2101" s="109" t="str">
        <f>IF(编辑!AE2101="","",编辑!AE2101)</f>
        <v/>
      </c>
      <c r="V2101" s="109" t="str">
        <f>IF(编辑!AF2101="","",编辑!AF2101)</f>
        <v/>
      </c>
      <c r="W2101" s="109" t="str">
        <f>IF(编辑!AH2101="","",编辑!AH2101)</f>
        <v/>
      </c>
      <c r="X2101" s="109" t="str">
        <f>IF(编辑!AI2101="","",编辑!AI2101)</f>
        <v/>
      </c>
      <c r="Y2101" s="109" t="str">
        <f>IF(编辑!AJ2101="","",编辑!AJ2101)</f>
        <v/>
      </c>
      <c r="Z2101" s="109" t="str">
        <f>IF(编辑!AK2101="","",编辑!AK2101)</f>
        <v/>
      </c>
      <c r="AA2101" s="109" t="str">
        <f>IF(编辑!AM2101="","",编辑!AM2101)</f>
        <v/>
      </c>
      <c r="AB2101" s="109" t="str">
        <f>IF(编辑!AN2101="","",编辑!AN2101)</f>
        <v/>
      </c>
      <c r="AC2101" s="111" t="str">
        <f>IF(编辑!AO2101="","",编辑!AO2101)</f>
        <v/>
      </c>
    </row>
    <row r="2102" spans="1:29">
      <c r="A2102" s="109">
        <f>IF(编辑!A2102="","",编辑!A2102)</f>
        <v>300053</v>
      </c>
      <c r="B2102" s="109" t="str">
        <f>IF(编辑!B2102="","",编辑!B2102)</f>
        <v>有1名好友</v>
      </c>
      <c r="C2102" s="109" t="str">
        <f>IF(编辑!I2102="","",编辑!I2102)</f>
        <v/>
      </c>
      <c r="D2102" s="109">
        <f>IF(编辑!J2102="","",编辑!J2102)</f>
        <v>0</v>
      </c>
      <c r="E2102" s="109" t="str">
        <f>IF(编辑!K2102="","",编辑!K2102)</f>
        <v/>
      </c>
      <c r="F2102" s="109">
        <f>IF(编辑!L2102="","",编辑!L2102)</f>
        <v>5040</v>
      </c>
      <c r="G2102" s="109">
        <f>IF(编辑!N2102="","",编辑!N2102)</f>
        <v>1</v>
      </c>
      <c r="H2102" s="109">
        <f>IF(编辑!O2102="","",编辑!O2102)</f>
        <v>1</v>
      </c>
      <c r="I2102" s="109">
        <f>IF(编辑!P2102="","",编辑!P2102)</f>
        <v>10000</v>
      </c>
      <c r="J2102" s="109" t="str">
        <f>IF(编辑!Q2102="","",编辑!Q2102)</f>
        <v/>
      </c>
      <c r="K2102" s="109" t="str">
        <f>IF(编辑!S2102="","",编辑!S2102)</f>
        <v/>
      </c>
      <c r="L2102" s="109" t="str">
        <f>IF(编辑!T2102="","",编辑!T2102)</f>
        <v/>
      </c>
      <c r="M2102" s="109" t="str">
        <f>IF(编辑!U2102="","",编辑!U2102)</f>
        <v/>
      </c>
      <c r="N2102" s="109" t="str">
        <f>IF(编辑!V2102="","",编辑!V2102)</f>
        <v/>
      </c>
      <c r="O2102" s="109" t="str">
        <f>IF(编辑!X2102="","",编辑!X2102)</f>
        <v/>
      </c>
      <c r="P2102" s="109" t="str">
        <f>IF(编辑!Y2102="","",编辑!Y2102)</f>
        <v/>
      </c>
      <c r="Q2102" s="109" t="str">
        <f>IF(编辑!Z2102="","",编辑!Z2102)</f>
        <v/>
      </c>
      <c r="R2102" s="109" t="str">
        <f>IF(编辑!AA2102="","",编辑!AA2102)</f>
        <v/>
      </c>
      <c r="S2102" s="109" t="str">
        <f>IF(编辑!AC2102="","",编辑!AC2102)</f>
        <v/>
      </c>
      <c r="T2102" s="109" t="str">
        <f>IF(编辑!AD2102="","",编辑!AD2102)</f>
        <v/>
      </c>
      <c r="U2102" s="109" t="str">
        <f>IF(编辑!AE2102="","",编辑!AE2102)</f>
        <v/>
      </c>
      <c r="V2102" s="109" t="str">
        <f>IF(编辑!AF2102="","",编辑!AF2102)</f>
        <v/>
      </c>
      <c r="W2102" s="109" t="str">
        <f>IF(编辑!AH2102="","",编辑!AH2102)</f>
        <v/>
      </c>
      <c r="X2102" s="109" t="str">
        <f>IF(编辑!AI2102="","",编辑!AI2102)</f>
        <v/>
      </c>
      <c r="Y2102" s="109" t="str">
        <f>IF(编辑!AJ2102="","",编辑!AJ2102)</f>
        <v/>
      </c>
      <c r="Z2102" s="109" t="str">
        <f>IF(编辑!AK2102="","",编辑!AK2102)</f>
        <v/>
      </c>
      <c r="AA2102" s="109" t="str">
        <f>IF(编辑!AM2102="","",编辑!AM2102)</f>
        <v/>
      </c>
      <c r="AB2102" s="109" t="str">
        <f>IF(编辑!AN2102="","",编辑!AN2102)</f>
        <v/>
      </c>
      <c r="AC2102" s="111" t="str">
        <f>IF(编辑!AO2102="","",编辑!AO2102)</f>
        <v/>
      </c>
    </row>
    <row r="2103" spans="1:29">
      <c r="A2103" s="109">
        <f>IF(编辑!A2103="","",编辑!A2103)</f>
        <v>300054</v>
      </c>
      <c r="B2103" s="109" t="str">
        <f>IF(编辑!B2103="","",编辑!B2103)</f>
        <v>有5名好友</v>
      </c>
      <c r="C2103" s="109" t="str">
        <f>IF(编辑!I2103="","",编辑!I2103)</f>
        <v/>
      </c>
      <c r="D2103" s="109">
        <f>IF(编辑!J2103="","",编辑!J2103)</f>
        <v>0</v>
      </c>
      <c r="E2103" s="109" t="str">
        <f>IF(编辑!K2103="","",编辑!K2103)</f>
        <v/>
      </c>
      <c r="F2103" s="109">
        <f>IF(编辑!L2103="","",编辑!L2103)</f>
        <v>5040</v>
      </c>
      <c r="G2103" s="109">
        <f>IF(编辑!N2103="","",编辑!N2103)</f>
        <v>1</v>
      </c>
      <c r="H2103" s="109">
        <f>IF(编辑!O2103="","",编辑!O2103)</f>
        <v>1</v>
      </c>
      <c r="I2103" s="109">
        <f>IF(编辑!P2103="","",编辑!P2103)</f>
        <v>10000</v>
      </c>
      <c r="J2103" s="109" t="str">
        <f>IF(编辑!Q2103="","",编辑!Q2103)</f>
        <v/>
      </c>
      <c r="K2103" s="109" t="str">
        <f>IF(编辑!S2103="","",编辑!S2103)</f>
        <v/>
      </c>
      <c r="L2103" s="109" t="str">
        <f>IF(编辑!T2103="","",编辑!T2103)</f>
        <v/>
      </c>
      <c r="M2103" s="109" t="str">
        <f>IF(编辑!U2103="","",编辑!U2103)</f>
        <v/>
      </c>
      <c r="N2103" s="109" t="str">
        <f>IF(编辑!V2103="","",编辑!V2103)</f>
        <v/>
      </c>
      <c r="O2103" s="109" t="str">
        <f>IF(编辑!X2103="","",编辑!X2103)</f>
        <v/>
      </c>
      <c r="P2103" s="109" t="str">
        <f>IF(编辑!Y2103="","",编辑!Y2103)</f>
        <v/>
      </c>
      <c r="Q2103" s="109" t="str">
        <f>IF(编辑!Z2103="","",编辑!Z2103)</f>
        <v/>
      </c>
      <c r="R2103" s="109" t="str">
        <f>IF(编辑!AA2103="","",编辑!AA2103)</f>
        <v/>
      </c>
      <c r="S2103" s="109" t="str">
        <f>IF(编辑!AC2103="","",编辑!AC2103)</f>
        <v/>
      </c>
      <c r="T2103" s="109" t="str">
        <f>IF(编辑!AD2103="","",编辑!AD2103)</f>
        <v/>
      </c>
      <c r="U2103" s="109" t="str">
        <f>IF(编辑!AE2103="","",编辑!AE2103)</f>
        <v/>
      </c>
      <c r="V2103" s="109" t="str">
        <f>IF(编辑!AF2103="","",编辑!AF2103)</f>
        <v/>
      </c>
      <c r="W2103" s="109" t="str">
        <f>IF(编辑!AH2103="","",编辑!AH2103)</f>
        <v/>
      </c>
      <c r="X2103" s="109" t="str">
        <f>IF(编辑!AI2103="","",编辑!AI2103)</f>
        <v/>
      </c>
      <c r="Y2103" s="109" t="str">
        <f>IF(编辑!AJ2103="","",编辑!AJ2103)</f>
        <v/>
      </c>
      <c r="Z2103" s="109" t="str">
        <f>IF(编辑!AK2103="","",编辑!AK2103)</f>
        <v/>
      </c>
      <c r="AA2103" s="109" t="str">
        <f>IF(编辑!AM2103="","",编辑!AM2103)</f>
        <v/>
      </c>
      <c r="AB2103" s="109" t="str">
        <f>IF(编辑!AN2103="","",编辑!AN2103)</f>
        <v/>
      </c>
      <c r="AC2103" s="111" t="str">
        <f>IF(编辑!AO2103="","",编辑!AO2103)</f>
        <v/>
      </c>
    </row>
    <row r="2104" spans="1:29">
      <c r="A2104" s="109">
        <f>IF(编辑!A2104="","",编辑!A2104)</f>
        <v>300055</v>
      </c>
      <c r="B2104" s="109" t="str">
        <f>IF(编辑!B2104="","",编辑!B2104)</f>
        <v>有20名好友</v>
      </c>
      <c r="C2104" s="109" t="str">
        <f>IF(编辑!I2104="","",编辑!I2104)</f>
        <v/>
      </c>
      <c r="D2104" s="109">
        <f>IF(编辑!J2104="","",编辑!J2104)</f>
        <v>0</v>
      </c>
      <c r="E2104" s="109" t="str">
        <f>IF(编辑!K2104="","",编辑!K2104)</f>
        <v/>
      </c>
      <c r="F2104" s="109">
        <f>IF(编辑!L2104="","",编辑!L2104)</f>
        <v>5040</v>
      </c>
      <c r="G2104" s="109">
        <f>IF(编辑!N2104="","",编辑!N2104)</f>
        <v>1</v>
      </c>
      <c r="H2104" s="109">
        <f>IF(编辑!O2104="","",编辑!O2104)</f>
        <v>1</v>
      </c>
      <c r="I2104" s="109">
        <f>IF(编辑!P2104="","",编辑!P2104)</f>
        <v>10000</v>
      </c>
      <c r="J2104" s="109" t="str">
        <f>IF(编辑!Q2104="","",编辑!Q2104)</f>
        <v/>
      </c>
      <c r="K2104" s="109" t="str">
        <f>IF(编辑!S2104="","",编辑!S2104)</f>
        <v/>
      </c>
      <c r="L2104" s="109" t="str">
        <f>IF(编辑!T2104="","",编辑!T2104)</f>
        <v/>
      </c>
      <c r="M2104" s="109" t="str">
        <f>IF(编辑!U2104="","",编辑!U2104)</f>
        <v/>
      </c>
      <c r="N2104" s="109" t="str">
        <f>IF(编辑!V2104="","",编辑!V2104)</f>
        <v/>
      </c>
      <c r="O2104" s="109" t="str">
        <f>IF(编辑!X2104="","",编辑!X2104)</f>
        <v/>
      </c>
      <c r="P2104" s="109" t="str">
        <f>IF(编辑!Y2104="","",编辑!Y2104)</f>
        <v/>
      </c>
      <c r="Q2104" s="109" t="str">
        <f>IF(编辑!Z2104="","",编辑!Z2104)</f>
        <v/>
      </c>
      <c r="R2104" s="109" t="str">
        <f>IF(编辑!AA2104="","",编辑!AA2104)</f>
        <v/>
      </c>
      <c r="S2104" s="109" t="str">
        <f>IF(编辑!AC2104="","",编辑!AC2104)</f>
        <v/>
      </c>
      <c r="T2104" s="109" t="str">
        <f>IF(编辑!AD2104="","",编辑!AD2104)</f>
        <v/>
      </c>
      <c r="U2104" s="109" t="str">
        <f>IF(编辑!AE2104="","",编辑!AE2104)</f>
        <v/>
      </c>
      <c r="V2104" s="109" t="str">
        <f>IF(编辑!AF2104="","",编辑!AF2104)</f>
        <v/>
      </c>
      <c r="W2104" s="109" t="str">
        <f>IF(编辑!AH2104="","",编辑!AH2104)</f>
        <v/>
      </c>
      <c r="X2104" s="109" t="str">
        <f>IF(编辑!AI2104="","",编辑!AI2104)</f>
        <v/>
      </c>
      <c r="Y2104" s="109" t="str">
        <f>IF(编辑!AJ2104="","",编辑!AJ2104)</f>
        <v/>
      </c>
      <c r="Z2104" s="109" t="str">
        <f>IF(编辑!AK2104="","",编辑!AK2104)</f>
        <v/>
      </c>
      <c r="AA2104" s="109" t="str">
        <f>IF(编辑!AM2104="","",编辑!AM2104)</f>
        <v/>
      </c>
      <c r="AB2104" s="109" t="str">
        <f>IF(编辑!AN2104="","",编辑!AN2104)</f>
        <v/>
      </c>
      <c r="AC2104" s="111" t="str">
        <f>IF(编辑!AO2104="","",编辑!AO2104)</f>
        <v/>
      </c>
    </row>
    <row r="2105" spans="1:29">
      <c r="A2105" s="109">
        <f>IF(编辑!A2105="","",编辑!A2105)</f>
        <v>300056</v>
      </c>
      <c r="B2105" s="109" t="str">
        <f>IF(编辑!B2105="","",编辑!B2105)</f>
        <v>击杀阴影</v>
      </c>
      <c r="C2105" s="109" t="str">
        <f>IF(编辑!I2105="","",编辑!I2105)</f>
        <v/>
      </c>
      <c r="D2105" s="109">
        <f>IF(编辑!J2105="","",编辑!J2105)</f>
        <v>0</v>
      </c>
      <c r="E2105" s="109" t="str">
        <f>IF(编辑!K2105="","",编辑!K2105)</f>
        <v/>
      </c>
      <c r="F2105" s="109">
        <f>IF(编辑!L2105="","",编辑!L2105)</f>
        <v>5040</v>
      </c>
      <c r="G2105" s="109">
        <f>IF(编辑!N2105="","",编辑!N2105)</f>
        <v>1</v>
      </c>
      <c r="H2105" s="109">
        <f>IF(编辑!O2105="","",编辑!O2105)</f>
        <v>1</v>
      </c>
      <c r="I2105" s="109">
        <f>IF(编辑!P2105="","",编辑!P2105)</f>
        <v>10000</v>
      </c>
      <c r="J2105" s="109" t="str">
        <f>IF(编辑!Q2105="","",编辑!Q2105)</f>
        <v/>
      </c>
      <c r="K2105" s="109" t="str">
        <f>IF(编辑!S2105="","",编辑!S2105)</f>
        <v/>
      </c>
      <c r="L2105" s="109" t="str">
        <f>IF(编辑!T2105="","",编辑!T2105)</f>
        <v/>
      </c>
      <c r="M2105" s="109" t="str">
        <f>IF(编辑!U2105="","",编辑!U2105)</f>
        <v/>
      </c>
      <c r="N2105" s="109" t="str">
        <f>IF(编辑!V2105="","",编辑!V2105)</f>
        <v/>
      </c>
      <c r="O2105" s="109" t="str">
        <f>IF(编辑!X2105="","",编辑!X2105)</f>
        <v/>
      </c>
      <c r="P2105" s="109" t="str">
        <f>IF(编辑!Y2105="","",编辑!Y2105)</f>
        <v/>
      </c>
      <c r="Q2105" s="109" t="str">
        <f>IF(编辑!Z2105="","",编辑!Z2105)</f>
        <v/>
      </c>
      <c r="R2105" s="109" t="str">
        <f>IF(编辑!AA2105="","",编辑!AA2105)</f>
        <v/>
      </c>
      <c r="S2105" s="109" t="str">
        <f>IF(编辑!AC2105="","",编辑!AC2105)</f>
        <v/>
      </c>
      <c r="T2105" s="109" t="str">
        <f>IF(编辑!AD2105="","",编辑!AD2105)</f>
        <v/>
      </c>
      <c r="U2105" s="109" t="str">
        <f>IF(编辑!AE2105="","",编辑!AE2105)</f>
        <v/>
      </c>
      <c r="V2105" s="109" t="str">
        <f>IF(编辑!AF2105="","",编辑!AF2105)</f>
        <v/>
      </c>
      <c r="W2105" s="109" t="str">
        <f>IF(编辑!AH2105="","",编辑!AH2105)</f>
        <v/>
      </c>
      <c r="X2105" s="109" t="str">
        <f>IF(编辑!AI2105="","",编辑!AI2105)</f>
        <v/>
      </c>
      <c r="Y2105" s="109" t="str">
        <f>IF(编辑!AJ2105="","",编辑!AJ2105)</f>
        <v/>
      </c>
      <c r="Z2105" s="109" t="str">
        <f>IF(编辑!AK2105="","",编辑!AK2105)</f>
        <v/>
      </c>
      <c r="AA2105" s="109" t="str">
        <f>IF(编辑!AM2105="","",编辑!AM2105)</f>
        <v/>
      </c>
      <c r="AB2105" s="109" t="str">
        <f>IF(编辑!AN2105="","",编辑!AN2105)</f>
        <v/>
      </c>
      <c r="AC2105" s="111" t="str">
        <f>IF(编辑!AO2105="","",编辑!AO2105)</f>
        <v/>
      </c>
    </row>
    <row r="2106" spans="1:29">
      <c r="A2106" s="109">
        <f>IF(编辑!A2106="","",编辑!A2106)</f>
        <v>300057</v>
      </c>
      <c r="B2106" s="109" t="str">
        <f>IF(编辑!B2106="","",编辑!B2106)</f>
        <v>连续30天登录游戏</v>
      </c>
      <c r="C2106" s="109" t="str">
        <f>IF(编辑!I2106="","",编辑!I2106)</f>
        <v/>
      </c>
      <c r="D2106" s="109">
        <f>IF(编辑!J2106="","",编辑!J2106)</f>
        <v>0</v>
      </c>
      <c r="E2106" s="109" t="str">
        <f>IF(编辑!K2106="","",编辑!K2106)</f>
        <v/>
      </c>
      <c r="F2106" s="109">
        <f>IF(编辑!L2106="","",编辑!L2106)</f>
        <v>1719</v>
      </c>
      <c r="G2106" s="109">
        <f>IF(编辑!N2106="","",编辑!N2106)</f>
        <v>1</v>
      </c>
      <c r="H2106" s="109">
        <f>IF(编辑!O2106="","",编辑!O2106)</f>
        <v>1</v>
      </c>
      <c r="I2106" s="109">
        <f>IF(编辑!P2106="","",编辑!P2106)</f>
        <v>10000</v>
      </c>
      <c r="J2106" s="109" t="str">
        <f>IF(编辑!Q2106="","",编辑!Q2106)</f>
        <v/>
      </c>
      <c r="K2106" s="109" t="str">
        <f>IF(编辑!S2106="","",编辑!S2106)</f>
        <v/>
      </c>
      <c r="L2106" s="109" t="str">
        <f>IF(编辑!T2106="","",编辑!T2106)</f>
        <v/>
      </c>
      <c r="M2106" s="109" t="str">
        <f>IF(编辑!U2106="","",编辑!U2106)</f>
        <v/>
      </c>
      <c r="N2106" s="109" t="str">
        <f>IF(编辑!V2106="","",编辑!V2106)</f>
        <v/>
      </c>
      <c r="O2106" s="109" t="str">
        <f>IF(编辑!X2106="","",编辑!X2106)</f>
        <v/>
      </c>
      <c r="P2106" s="109" t="str">
        <f>IF(编辑!Y2106="","",编辑!Y2106)</f>
        <v/>
      </c>
      <c r="Q2106" s="109" t="str">
        <f>IF(编辑!Z2106="","",编辑!Z2106)</f>
        <v/>
      </c>
      <c r="R2106" s="109" t="str">
        <f>IF(编辑!AA2106="","",编辑!AA2106)</f>
        <v/>
      </c>
      <c r="S2106" s="109" t="str">
        <f>IF(编辑!AC2106="","",编辑!AC2106)</f>
        <v/>
      </c>
      <c r="T2106" s="109" t="str">
        <f>IF(编辑!AD2106="","",编辑!AD2106)</f>
        <v/>
      </c>
      <c r="U2106" s="109" t="str">
        <f>IF(编辑!AE2106="","",编辑!AE2106)</f>
        <v/>
      </c>
      <c r="V2106" s="109" t="str">
        <f>IF(编辑!AF2106="","",编辑!AF2106)</f>
        <v/>
      </c>
      <c r="W2106" s="109" t="str">
        <f>IF(编辑!AH2106="","",编辑!AH2106)</f>
        <v/>
      </c>
      <c r="X2106" s="109" t="str">
        <f>IF(编辑!AI2106="","",编辑!AI2106)</f>
        <v/>
      </c>
      <c r="Y2106" s="109" t="str">
        <f>IF(编辑!AJ2106="","",编辑!AJ2106)</f>
        <v/>
      </c>
      <c r="Z2106" s="109" t="str">
        <f>IF(编辑!AK2106="","",编辑!AK2106)</f>
        <v/>
      </c>
      <c r="AA2106" s="109" t="str">
        <f>IF(编辑!AM2106="","",编辑!AM2106)</f>
        <v/>
      </c>
      <c r="AB2106" s="109" t="str">
        <f>IF(编辑!AN2106="","",编辑!AN2106)</f>
        <v/>
      </c>
      <c r="AC2106" s="111" t="str">
        <f>IF(编辑!AO2106="","",编辑!AO2106)</f>
        <v/>
      </c>
    </row>
    <row r="2107" ht="27" spans="1:29">
      <c r="A2107" s="109">
        <f>IF(编辑!A2107="","",编辑!A2107)</f>
        <v>300058</v>
      </c>
      <c r="B2107" s="109" t="str">
        <f>IF(编辑!B2107="","",编辑!B2107)</f>
        <v>第一次完成日常活动</v>
      </c>
      <c r="C2107" s="109" t="str">
        <f>IF(编辑!I2107="","",编辑!I2107)</f>
        <v/>
      </c>
      <c r="D2107" s="109">
        <f>IF(编辑!J2107="","",编辑!J2107)</f>
        <v>0</v>
      </c>
      <c r="E2107" s="109" t="str">
        <f>IF(编辑!K2107="","",编辑!K2107)</f>
        <v/>
      </c>
      <c r="F2107" s="109">
        <f>IF(编辑!L2107="","",编辑!L2107)</f>
        <v>5040</v>
      </c>
      <c r="G2107" s="109">
        <f>IF(编辑!N2107="","",编辑!N2107)</f>
        <v>1</v>
      </c>
      <c r="H2107" s="109">
        <f>IF(编辑!O2107="","",编辑!O2107)</f>
        <v>1</v>
      </c>
      <c r="I2107" s="109">
        <f>IF(编辑!P2107="","",编辑!P2107)</f>
        <v>10000</v>
      </c>
      <c r="J2107" s="109" t="str">
        <f>IF(编辑!Q2107="","",编辑!Q2107)</f>
        <v/>
      </c>
      <c r="K2107" s="109" t="str">
        <f>IF(编辑!S2107="","",编辑!S2107)</f>
        <v/>
      </c>
      <c r="L2107" s="109" t="str">
        <f>IF(编辑!T2107="","",编辑!T2107)</f>
        <v/>
      </c>
      <c r="M2107" s="109" t="str">
        <f>IF(编辑!U2107="","",编辑!U2107)</f>
        <v/>
      </c>
      <c r="N2107" s="109" t="str">
        <f>IF(编辑!V2107="","",编辑!V2107)</f>
        <v/>
      </c>
      <c r="O2107" s="109" t="str">
        <f>IF(编辑!X2107="","",编辑!X2107)</f>
        <v/>
      </c>
      <c r="P2107" s="109" t="str">
        <f>IF(编辑!Y2107="","",编辑!Y2107)</f>
        <v/>
      </c>
      <c r="Q2107" s="109" t="str">
        <f>IF(编辑!Z2107="","",编辑!Z2107)</f>
        <v/>
      </c>
      <c r="R2107" s="109" t="str">
        <f>IF(编辑!AA2107="","",编辑!AA2107)</f>
        <v/>
      </c>
      <c r="S2107" s="109" t="str">
        <f>IF(编辑!AC2107="","",编辑!AC2107)</f>
        <v/>
      </c>
      <c r="T2107" s="109" t="str">
        <f>IF(编辑!AD2107="","",编辑!AD2107)</f>
        <v/>
      </c>
      <c r="U2107" s="109" t="str">
        <f>IF(编辑!AE2107="","",编辑!AE2107)</f>
        <v/>
      </c>
      <c r="V2107" s="109" t="str">
        <f>IF(编辑!AF2107="","",编辑!AF2107)</f>
        <v/>
      </c>
      <c r="W2107" s="109" t="str">
        <f>IF(编辑!AH2107="","",编辑!AH2107)</f>
        <v/>
      </c>
      <c r="X2107" s="109" t="str">
        <f>IF(编辑!AI2107="","",编辑!AI2107)</f>
        <v/>
      </c>
      <c r="Y2107" s="109" t="str">
        <f>IF(编辑!AJ2107="","",编辑!AJ2107)</f>
        <v/>
      </c>
      <c r="Z2107" s="109" t="str">
        <f>IF(编辑!AK2107="","",编辑!AK2107)</f>
        <v/>
      </c>
      <c r="AA2107" s="109" t="str">
        <f>IF(编辑!AM2107="","",编辑!AM2107)</f>
        <v/>
      </c>
      <c r="AB2107" s="109" t="str">
        <f>IF(编辑!AN2107="","",编辑!AN2107)</f>
        <v/>
      </c>
      <c r="AC2107" s="111" t="str">
        <f>IF(编辑!AO2107="","",编辑!AO2107)</f>
        <v/>
      </c>
    </row>
    <row r="2108" spans="1:29">
      <c r="A2108" s="109">
        <f>IF(编辑!A2108="","",编辑!A2108)</f>
        <v>300059</v>
      </c>
      <c r="B2108" s="109" t="str">
        <f>IF(编辑!B2108="","",编辑!B2108)</f>
        <v>完成10次日常活动</v>
      </c>
      <c r="C2108" s="109" t="str">
        <f>IF(编辑!I2108="","",编辑!I2108)</f>
        <v/>
      </c>
      <c r="D2108" s="109">
        <f>IF(编辑!J2108="","",编辑!J2108)</f>
        <v>0</v>
      </c>
      <c r="E2108" s="109" t="str">
        <f>IF(编辑!K2108="","",编辑!K2108)</f>
        <v/>
      </c>
      <c r="F2108" s="109">
        <f>IF(编辑!L2108="","",编辑!L2108)</f>
        <v>5040</v>
      </c>
      <c r="G2108" s="109">
        <f>IF(编辑!N2108="","",编辑!N2108)</f>
        <v>1</v>
      </c>
      <c r="H2108" s="109">
        <f>IF(编辑!O2108="","",编辑!O2108)</f>
        <v>1</v>
      </c>
      <c r="I2108" s="109">
        <f>IF(编辑!P2108="","",编辑!P2108)</f>
        <v>10000</v>
      </c>
      <c r="J2108" s="109" t="str">
        <f>IF(编辑!Q2108="","",编辑!Q2108)</f>
        <v/>
      </c>
      <c r="K2108" s="109" t="str">
        <f>IF(编辑!S2108="","",编辑!S2108)</f>
        <v/>
      </c>
      <c r="L2108" s="109" t="str">
        <f>IF(编辑!T2108="","",编辑!T2108)</f>
        <v/>
      </c>
      <c r="M2108" s="109" t="str">
        <f>IF(编辑!U2108="","",编辑!U2108)</f>
        <v/>
      </c>
      <c r="N2108" s="109" t="str">
        <f>IF(编辑!V2108="","",编辑!V2108)</f>
        <v/>
      </c>
      <c r="O2108" s="109" t="str">
        <f>IF(编辑!X2108="","",编辑!X2108)</f>
        <v/>
      </c>
      <c r="P2108" s="109" t="str">
        <f>IF(编辑!Y2108="","",编辑!Y2108)</f>
        <v/>
      </c>
      <c r="Q2108" s="109" t="str">
        <f>IF(编辑!Z2108="","",编辑!Z2108)</f>
        <v/>
      </c>
      <c r="R2108" s="109" t="str">
        <f>IF(编辑!AA2108="","",编辑!AA2108)</f>
        <v/>
      </c>
      <c r="S2108" s="109" t="str">
        <f>IF(编辑!AC2108="","",编辑!AC2108)</f>
        <v/>
      </c>
      <c r="T2108" s="109" t="str">
        <f>IF(编辑!AD2108="","",编辑!AD2108)</f>
        <v/>
      </c>
      <c r="U2108" s="109" t="str">
        <f>IF(编辑!AE2108="","",编辑!AE2108)</f>
        <v/>
      </c>
      <c r="V2108" s="109" t="str">
        <f>IF(编辑!AF2108="","",编辑!AF2108)</f>
        <v/>
      </c>
      <c r="W2108" s="109" t="str">
        <f>IF(编辑!AH2108="","",编辑!AH2108)</f>
        <v/>
      </c>
      <c r="X2108" s="109" t="str">
        <f>IF(编辑!AI2108="","",编辑!AI2108)</f>
        <v/>
      </c>
      <c r="Y2108" s="109" t="str">
        <f>IF(编辑!AJ2108="","",编辑!AJ2108)</f>
        <v/>
      </c>
      <c r="Z2108" s="109" t="str">
        <f>IF(编辑!AK2108="","",编辑!AK2108)</f>
        <v/>
      </c>
      <c r="AA2108" s="109" t="str">
        <f>IF(编辑!AM2108="","",编辑!AM2108)</f>
        <v/>
      </c>
      <c r="AB2108" s="109" t="str">
        <f>IF(编辑!AN2108="","",编辑!AN2108)</f>
        <v/>
      </c>
      <c r="AC2108" s="111" t="str">
        <f>IF(编辑!AO2108="","",编辑!AO2108)</f>
        <v/>
      </c>
    </row>
    <row r="2109" ht="27" spans="1:29">
      <c r="A2109" s="109">
        <f>IF(编辑!A2109="","",编辑!A2109)</f>
        <v>300060</v>
      </c>
      <c r="B2109" s="109" t="str">
        <f>IF(编辑!B2109="","",编辑!B2109)</f>
        <v>连续1天完成所有活动日常</v>
      </c>
      <c r="C2109" s="109" t="str">
        <f>IF(编辑!I2109="","",编辑!I2109)</f>
        <v/>
      </c>
      <c r="D2109" s="109">
        <f>IF(编辑!J2109="","",编辑!J2109)</f>
        <v>0</v>
      </c>
      <c r="E2109" s="109" t="str">
        <f>IF(编辑!K2109="","",编辑!K2109)</f>
        <v/>
      </c>
      <c r="F2109" s="109">
        <f>IF(编辑!L2109="","",编辑!L2109)</f>
        <v>5040</v>
      </c>
      <c r="G2109" s="109">
        <f>IF(编辑!N2109="","",编辑!N2109)</f>
        <v>1</v>
      </c>
      <c r="H2109" s="109">
        <f>IF(编辑!O2109="","",编辑!O2109)</f>
        <v>1</v>
      </c>
      <c r="I2109" s="109">
        <f>IF(编辑!P2109="","",编辑!P2109)</f>
        <v>10000</v>
      </c>
      <c r="J2109" s="109" t="str">
        <f>IF(编辑!Q2109="","",编辑!Q2109)</f>
        <v/>
      </c>
      <c r="K2109" s="109" t="str">
        <f>IF(编辑!S2109="","",编辑!S2109)</f>
        <v/>
      </c>
      <c r="L2109" s="109" t="str">
        <f>IF(编辑!T2109="","",编辑!T2109)</f>
        <v/>
      </c>
      <c r="M2109" s="109" t="str">
        <f>IF(编辑!U2109="","",编辑!U2109)</f>
        <v/>
      </c>
      <c r="N2109" s="109" t="str">
        <f>IF(编辑!V2109="","",编辑!V2109)</f>
        <v/>
      </c>
      <c r="O2109" s="109" t="str">
        <f>IF(编辑!X2109="","",编辑!X2109)</f>
        <v/>
      </c>
      <c r="P2109" s="109" t="str">
        <f>IF(编辑!Y2109="","",编辑!Y2109)</f>
        <v/>
      </c>
      <c r="Q2109" s="109" t="str">
        <f>IF(编辑!Z2109="","",编辑!Z2109)</f>
        <v/>
      </c>
      <c r="R2109" s="109" t="str">
        <f>IF(编辑!AA2109="","",编辑!AA2109)</f>
        <v/>
      </c>
      <c r="S2109" s="109" t="str">
        <f>IF(编辑!AC2109="","",编辑!AC2109)</f>
        <v/>
      </c>
      <c r="T2109" s="109" t="str">
        <f>IF(编辑!AD2109="","",编辑!AD2109)</f>
        <v/>
      </c>
      <c r="U2109" s="109" t="str">
        <f>IF(编辑!AE2109="","",编辑!AE2109)</f>
        <v/>
      </c>
      <c r="V2109" s="109" t="str">
        <f>IF(编辑!AF2109="","",编辑!AF2109)</f>
        <v/>
      </c>
      <c r="W2109" s="109" t="str">
        <f>IF(编辑!AH2109="","",编辑!AH2109)</f>
        <v/>
      </c>
      <c r="X2109" s="109" t="str">
        <f>IF(编辑!AI2109="","",编辑!AI2109)</f>
        <v/>
      </c>
      <c r="Y2109" s="109" t="str">
        <f>IF(编辑!AJ2109="","",编辑!AJ2109)</f>
        <v/>
      </c>
      <c r="Z2109" s="109" t="str">
        <f>IF(编辑!AK2109="","",编辑!AK2109)</f>
        <v/>
      </c>
      <c r="AA2109" s="109" t="str">
        <f>IF(编辑!AM2109="","",编辑!AM2109)</f>
        <v/>
      </c>
      <c r="AB2109" s="109" t="str">
        <f>IF(编辑!AN2109="","",编辑!AN2109)</f>
        <v/>
      </c>
      <c r="AC2109" s="111" t="str">
        <f>IF(编辑!AO2109="","",编辑!AO2109)</f>
        <v/>
      </c>
    </row>
    <row r="2110" ht="27" spans="1:29">
      <c r="A2110" s="109">
        <f>IF(编辑!A2110="","",编辑!A2110)</f>
        <v>300061</v>
      </c>
      <c r="B2110" s="109" t="str">
        <f>IF(编辑!B2110="","",编辑!B2110)</f>
        <v>连续10天完成所有活动日常</v>
      </c>
      <c r="C2110" s="109" t="str">
        <f>IF(编辑!I2110="","",编辑!I2110)</f>
        <v/>
      </c>
      <c r="D2110" s="109">
        <f>IF(编辑!J2110="","",编辑!J2110)</f>
        <v>0</v>
      </c>
      <c r="E2110" s="109" t="str">
        <f>IF(编辑!K2110="","",编辑!K2110)</f>
        <v/>
      </c>
      <c r="F2110" s="109">
        <f>IF(编辑!L2110="","",编辑!L2110)</f>
        <v>5043</v>
      </c>
      <c r="G2110" s="109">
        <f>IF(编辑!N2110="","",编辑!N2110)</f>
        <v>1</v>
      </c>
      <c r="H2110" s="109">
        <f>IF(编辑!O2110="","",编辑!O2110)</f>
        <v>1</v>
      </c>
      <c r="I2110" s="109">
        <f>IF(编辑!P2110="","",编辑!P2110)</f>
        <v>10000</v>
      </c>
      <c r="J2110" s="109" t="str">
        <f>IF(编辑!Q2110="","",编辑!Q2110)</f>
        <v/>
      </c>
      <c r="K2110" s="109" t="str">
        <f>IF(编辑!S2110="","",编辑!S2110)</f>
        <v/>
      </c>
      <c r="L2110" s="109" t="str">
        <f>IF(编辑!T2110="","",编辑!T2110)</f>
        <v/>
      </c>
      <c r="M2110" s="109" t="str">
        <f>IF(编辑!U2110="","",编辑!U2110)</f>
        <v/>
      </c>
      <c r="N2110" s="109" t="str">
        <f>IF(编辑!V2110="","",编辑!V2110)</f>
        <v/>
      </c>
      <c r="O2110" s="109" t="str">
        <f>IF(编辑!X2110="","",编辑!X2110)</f>
        <v/>
      </c>
      <c r="P2110" s="109" t="str">
        <f>IF(编辑!Y2110="","",编辑!Y2110)</f>
        <v/>
      </c>
      <c r="Q2110" s="109" t="str">
        <f>IF(编辑!Z2110="","",编辑!Z2110)</f>
        <v/>
      </c>
      <c r="R2110" s="109" t="str">
        <f>IF(编辑!AA2110="","",编辑!AA2110)</f>
        <v/>
      </c>
      <c r="S2110" s="109" t="str">
        <f>IF(编辑!AC2110="","",编辑!AC2110)</f>
        <v/>
      </c>
      <c r="T2110" s="109" t="str">
        <f>IF(编辑!AD2110="","",编辑!AD2110)</f>
        <v/>
      </c>
      <c r="U2110" s="109" t="str">
        <f>IF(编辑!AE2110="","",编辑!AE2110)</f>
        <v/>
      </c>
      <c r="V2110" s="109" t="str">
        <f>IF(编辑!AF2110="","",编辑!AF2110)</f>
        <v/>
      </c>
      <c r="W2110" s="109" t="str">
        <f>IF(编辑!AH2110="","",编辑!AH2110)</f>
        <v/>
      </c>
      <c r="X2110" s="109" t="str">
        <f>IF(编辑!AI2110="","",编辑!AI2110)</f>
        <v/>
      </c>
      <c r="Y2110" s="109" t="str">
        <f>IF(编辑!AJ2110="","",编辑!AJ2110)</f>
        <v/>
      </c>
      <c r="Z2110" s="109" t="str">
        <f>IF(编辑!AK2110="","",编辑!AK2110)</f>
        <v/>
      </c>
      <c r="AA2110" s="109" t="str">
        <f>IF(编辑!AM2110="","",编辑!AM2110)</f>
        <v/>
      </c>
      <c r="AB2110" s="109" t="str">
        <f>IF(编辑!AN2110="","",编辑!AN2110)</f>
        <v/>
      </c>
      <c r="AC2110" s="111" t="str">
        <f>IF(编辑!AO2110="","",编辑!AO2110)</f>
        <v/>
      </c>
    </row>
    <row r="2111" ht="27" spans="1:29">
      <c r="A2111" s="109">
        <f>IF(编辑!A2111="","",编辑!A2111)</f>
        <v>300062</v>
      </c>
      <c r="B2111" s="109" t="str">
        <f>IF(编辑!B2111="","",编辑!B2111)</f>
        <v>连续30天完成所有活动日常</v>
      </c>
      <c r="C2111" s="109" t="str">
        <f>IF(编辑!I2111="","",编辑!I2111)</f>
        <v/>
      </c>
      <c r="D2111" s="109">
        <f>IF(编辑!J2111="","",编辑!J2111)</f>
        <v>0</v>
      </c>
      <c r="E2111" s="109" t="str">
        <f>IF(编辑!K2111="","",编辑!K2111)</f>
        <v/>
      </c>
      <c r="F2111" s="109">
        <f>IF(编辑!L2111="","",编辑!L2111)</f>
        <v>5043</v>
      </c>
      <c r="G2111" s="109">
        <f>IF(编辑!N2111="","",编辑!N2111)</f>
        <v>2</v>
      </c>
      <c r="H2111" s="109">
        <f>IF(编辑!O2111="","",编辑!O2111)</f>
        <v>1</v>
      </c>
      <c r="I2111" s="109">
        <f>IF(编辑!P2111="","",编辑!P2111)</f>
        <v>10000</v>
      </c>
      <c r="J2111" s="109" t="str">
        <f>IF(编辑!Q2111="","",编辑!Q2111)</f>
        <v/>
      </c>
      <c r="K2111" s="109" t="str">
        <f>IF(编辑!S2111="","",编辑!S2111)</f>
        <v/>
      </c>
      <c r="L2111" s="109" t="str">
        <f>IF(编辑!T2111="","",编辑!T2111)</f>
        <v/>
      </c>
      <c r="M2111" s="109" t="str">
        <f>IF(编辑!U2111="","",编辑!U2111)</f>
        <v/>
      </c>
      <c r="N2111" s="109" t="str">
        <f>IF(编辑!V2111="","",编辑!V2111)</f>
        <v/>
      </c>
      <c r="O2111" s="109" t="str">
        <f>IF(编辑!X2111="","",编辑!X2111)</f>
        <v/>
      </c>
      <c r="P2111" s="109" t="str">
        <f>IF(编辑!Y2111="","",编辑!Y2111)</f>
        <v/>
      </c>
      <c r="Q2111" s="109" t="str">
        <f>IF(编辑!Z2111="","",编辑!Z2111)</f>
        <v/>
      </c>
      <c r="R2111" s="109" t="str">
        <f>IF(编辑!AA2111="","",编辑!AA2111)</f>
        <v/>
      </c>
      <c r="S2111" s="109" t="str">
        <f>IF(编辑!AC2111="","",编辑!AC2111)</f>
        <v/>
      </c>
      <c r="T2111" s="109" t="str">
        <f>IF(编辑!AD2111="","",编辑!AD2111)</f>
        <v/>
      </c>
      <c r="U2111" s="109" t="str">
        <f>IF(编辑!AE2111="","",编辑!AE2111)</f>
        <v/>
      </c>
      <c r="V2111" s="109" t="str">
        <f>IF(编辑!AF2111="","",编辑!AF2111)</f>
        <v/>
      </c>
      <c r="W2111" s="109" t="str">
        <f>IF(编辑!AH2111="","",编辑!AH2111)</f>
        <v/>
      </c>
      <c r="X2111" s="109" t="str">
        <f>IF(编辑!AI2111="","",编辑!AI2111)</f>
        <v/>
      </c>
      <c r="Y2111" s="109" t="str">
        <f>IF(编辑!AJ2111="","",编辑!AJ2111)</f>
        <v/>
      </c>
      <c r="Z2111" s="109" t="str">
        <f>IF(编辑!AK2111="","",编辑!AK2111)</f>
        <v/>
      </c>
      <c r="AA2111" s="109" t="str">
        <f>IF(编辑!AM2111="","",编辑!AM2111)</f>
        <v/>
      </c>
      <c r="AB2111" s="109" t="str">
        <f>IF(编辑!AN2111="","",编辑!AN2111)</f>
        <v/>
      </c>
      <c r="AC2111" s="111" t="str">
        <f>IF(编辑!AO2111="","",编辑!AO2111)</f>
        <v/>
      </c>
    </row>
    <row r="2112" ht="27" spans="1:29">
      <c r="A2112" s="109">
        <f>IF(编辑!A2112="","",编辑!A2112)</f>
        <v>300063</v>
      </c>
      <c r="B2112" s="109" t="str">
        <f>IF(编辑!B2112="","",编辑!B2112)</f>
        <v>连续3天未做日常活动</v>
      </c>
      <c r="C2112" s="109" t="str">
        <f>IF(编辑!I2112="","",编辑!I2112)</f>
        <v/>
      </c>
      <c r="D2112" s="109">
        <f>IF(编辑!J2112="","",编辑!J2112)</f>
        <v>0</v>
      </c>
      <c r="E2112" s="109" t="str">
        <f>IF(编辑!K2112="","",编辑!K2112)</f>
        <v/>
      </c>
      <c r="F2112" s="109">
        <f>IF(编辑!L2112="","",编辑!L2112)</f>
        <v>5043</v>
      </c>
      <c r="G2112" s="109">
        <f>IF(编辑!N2112="","",编辑!N2112)</f>
        <v>1</v>
      </c>
      <c r="H2112" s="109">
        <f>IF(编辑!O2112="","",编辑!O2112)</f>
        <v>1</v>
      </c>
      <c r="I2112" s="109">
        <f>IF(编辑!P2112="","",编辑!P2112)</f>
        <v>10000</v>
      </c>
      <c r="J2112" s="109" t="str">
        <f>IF(编辑!Q2112="","",编辑!Q2112)</f>
        <v/>
      </c>
      <c r="K2112" s="109" t="str">
        <f>IF(编辑!S2112="","",编辑!S2112)</f>
        <v/>
      </c>
      <c r="L2112" s="109" t="str">
        <f>IF(编辑!T2112="","",编辑!T2112)</f>
        <v/>
      </c>
      <c r="M2112" s="109" t="str">
        <f>IF(编辑!U2112="","",编辑!U2112)</f>
        <v/>
      </c>
      <c r="N2112" s="109" t="str">
        <f>IF(编辑!V2112="","",编辑!V2112)</f>
        <v/>
      </c>
      <c r="O2112" s="109" t="str">
        <f>IF(编辑!X2112="","",编辑!X2112)</f>
        <v/>
      </c>
      <c r="P2112" s="109" t="str">
        <f>IF(编辑!Y2112="","",编辑!Y2112)</f>
        <v/>
      </c>
      <c r="Q2112" s="109" t="str">
        <f>IF(编辑!Z2112="","",编辑!Z2112)</f>
        <v/>
      </c>
      <c r="R2112" s="109" t="str">
        <f>IF(编辑!AA2112="","",编辑!AA2112)</f>
        <v/>
      </c>
      <c r="S2112" s="109" t="str">
        <f>IF(编辑!AC2112="","",编辑!AC2112)</f>
        <v/>
      </c>
      <c r="T2112" s="109" t="str">
        <f>IF(编辑!AD2112="","",编辑!AD2112)</f>
        <v/>
      </c>
      <c r="U2112" s="109" t="str">
        <f>IF(编辑!AE2112="","",编辑!AE2112)</f>
        <v/>
      </c>
      <c r="V2112" s="109" t="str">
        <f>IF(编辑!AF2112="","",编辑!AF2112)</f>
        <v/>
      </c>
      <c r="W2112" s="109" t="str">
        <f>IF(编辑!AH2112="","",编辑!AH2112)</f>
        <v/>
      </c>
      <c r="X2112" s="109" t="str">
        <f>IF(编辑!AI2112="","",编辑!AI2112)</f>
        <v/>
      </c>
      <c r="Y2112" s="109" t="str">
        <f>IF(编辑!AJ2112="","",编辑!AJ2112)</f>
        <v/>
      </c>
      <c r="Z2112" s="109" t="str">
        <f>IF(编辑!AK2112="","",编辑!AK2112)</f>
        <v/>
      </c>
      <c r="AA2112" s="109" t="str">
        <f>IF(编辑!AM2112="","",编辑!AM2112)</f>
        <v/>
      </c>
      <c r="AB2112" s="109" t="str">
        <f>IF(编辑!AN2112="","",编辑!AN2112)</f>
        <v/>
      </c>
      <c r="AC2112" s="111" t="str">
        <f>IF(编辑!AO2112="","",编辑!AO2112)</f>
        <v/>
      </c>
    </row>
    <row r="2113" spans="1:29">
      <c r="A2113" s="109">
        <f>IF(编辑!A2113="","",编辑!A2113)</f>
        <v>300064</v>
      </c>
      <c r="B2113" s="109" t="str">
        <f>IF(编辑!B2113="","",编辑!B2113)</f>
        <v>击败玩家1人</v>
      </c>
      <c r="C2113" s="109" t="str">
        <f>IF(编辑!I2113="","",编辑!I2113)</f>
        <v/>
      </c>
      <c r="D2113" s="109">
        <f>IF(编辑!J2113="","",编辑!J2113)</f>
        <v>0</v>
      </c>
      <c r="E2113" s="109" t="str">
        <f>IF(编辑!K2113="","",编辑!K2113)</f>
        <v/>
      </c>
      <c r="F2113" s="109">
        <f>IF(编辑!L2113="","",编辑!L2113)</f>
        <v>5041</v>
      </c>
      <c r="G2113" s="109">
        <f>IF(编辑!N2113="","",编辑!N2113)</f>
        <v>1</v>
      </c>
      <c r="H2113" s="109">
        <f>IF(编辑!O2113="","",编辑!O2113)</f>
        <v>1</v>
      </c>
      <c r="I2113" s="109">
        <f>IF(编辑!P2113="","",编辑!P2113)</f>
        <v>10000</v>
      </c>
      <c r="J2113" s="109" t="str">
        <f>IF(编辑!Q2113="","",编辑!Q2113)</f>
        <v/>
      </c>
      <c r="K2113" s="109" t="str">
        <f>IF(编辑!S2113="","",编辑!S2113)</f>
        <v/>
      </c>
      <c r="L2113" s="109" t="str">
        <f>IF(编辑!T2113="","",编辑!T2113)</f>
        <v/>
      </c>
      <c r="M2113" s="109" t="str">
        <f>IF(编辑!U2113="","",编辑!U2113)</f>
        <v/>
      </c>
      <c r="N2113" s="109" t="str">
        <f>IF(编辑!V2113="","",编辑!V2113)</f>
        <v/>
      </c>
      <c r="O2113" s="109" t="str">
        <f>IF(编辑!X2113="","",编辑!X2113)</f>
        <v/>
      </c>
      <c r="P2113" s="109" t="str">
        <f>IF(编辑!Y2113="","",编辑!Y2113)</f>
        <v/>
      </c>
      <c r="Q2113" s="109" t="str">
        <f>IF(编辑!Z2113="","",编辑!Z2113)</f>
        <v/>
      </c>
      <c r="R2113" s="109" t="str">
        <f>IF(编辑!AA2113="","",编辑!AA2113)</f>
        <v/>
      </c>
      <c r="S2113" s="109" t="str">
        <f>IF(编辑!AC2113="","",编辑!AC2113)</f>
        <v/>
      </c>
      <c r="T2113" s="109" t="str">
        <f>IF(编辑!AD2113="","",编辑!AD2113)</f>
        <v/>
      </c>
      <c r="U2113" s="109" t="str">
        <f>IF(编辑!AE2113="","",编辑!AE2113)</f>
        <v/>
      </c>
      <c r="V2113" s="109" t="str">
        <f>IF(编辑!AF2113="","",编辑!AF2113)</f>
        <v/>
      </c>
      <c r="W2113" s="109" t="str">
        <f>IF(编辑!AH2113="","",编辑!AH2113)</f>
        <v/>
      </c>
      <c r="X2113" s="109" t="str">
        <f>IF(编辑!AI2113="","",编辑!AI2113)</f>
        <v/>
      </c>
      <c r="Y2113" s="109" t="str">
        <f>IF(编辑!AJ2113="","",编辑!AJ2113)</f>
        <v/>
      </c>
      <c r="Z2113" s="109" t="str">
        <f>IF(编辑!AK2113="","",编辑!AK2113)</f>
        <v/>
      </c>
      <c r="AA2113" s="109" t="str">
        <f>IF(编辑!AM2113="","",编辑!AM2113)</f>
        <v/>
      </c>
      <c r="AB2113" s="109" t="str">
        <f>IF(编辑!AN2113="","",编辑!AN2113)</f>
        <v/>
      </c>
      <c r="AC2113" s="111" t="str">
        <f>IF(编辑!AO2113="","",编辑!AO2113)</f>
        <v/>
      </c>
    </row>
    <row r="2114" spans="1:29">
      <c r="A2114" s="109">
        <f>IF(编辑!A2114="","",编辑!A2114)</f>
        <v>300065</v>
      </c>
      <c r="B2114" s="109" t="str">
        <f>IF(编辑!B2114="","",编辑!B2114)</f>
        <v>击败玩家50人</v>
      </c>
      <c r="C2114" s="109" t="str">
        <f>IF(编辑!I2114="","",编辑!I2114)</f>
        <v/>
      </c>
      <c r="D2114" s="109">
        <f>IF(编辑!J2114="","",编辑!J2114)</f>
        <v>0</v>
      </c>
      <c r="E2114" s="109" t="str">
        <f>IF(编辑!K2114="","",编辑!K2114)</f>
        <v/>
      </c>
      <c r="F2114" s="109">
        <f>IF(编辑!L2114="","",编辑!L2114)</f>
        <v>5042</v>
      </c>
      <c r="G2114" s="109">
        <f>IF(编辑!N2114="","",编辑!N2114)</f>
        <v>1</v>
      </c>
      <c r="H2114" s="109">
        <f>IF(编辑!O2114="","",编辑!O2114)</f>
        <v>1</v>
      </c>
      <c r="I2114" s="109">
        <f>IF(编辑!P2114="","",编辑!P2114)</f>
        <v>10000</v>
      </c>
      <c r="J2114" s="109" t="str">
        <f>IF(编辑!Q2114="","",编辑!Q2114)</f>
        <v/>
      </c>
      <c r="K2114" s="109" t="str">
        <f>IF(编辑!S2114="","",编辑!S2114)</f>
        <v/>
      </c>
      <c r="L2114" s="109" t="str">
        <f>IF(编辑!T2114="","",编辑!T2114)</f>
        <v/>
      </c>
      <c r="M2114" s="109" t="str">
        <f>IF(编辑!U2114="","",编辑!U2114)</f>
        <v/>
      </c>
      <c r="N2114" s="109" t="str">
        <f>IF(编辑!V2114="","",编辑!V2114)</f>
        <v/>
      </c>
      <c r="O2114" s="109" t="str">
        <f>IF(编辑!X2114="","",编辑!X2114)</f>
        <v/>
      </c>
      <c r="P2114" s="109" t="str">
        <f>IF(编辑!Y2114="","",编辑!Y2114)</f>
        <v/>
      </c>
      <c r="Q2114" s="109" t="str">
        <f>IF(编辑!Z2114="","",编辑!Z2114)</f>
        <v/>
      </c>
      <c r="R2114" s="109" t="str">
        <f>IF(编辑!AA2114="","",编辑!AA2114)</f>
        <v/>
      </c>
      <c r="S2114" s="109" t="str">
        <f>IF(编辑!AC2114="","",编辑!AC2114)</f>
        <v/>
      </c>
      <c r="T2114" s="109" t="str">
        <f>IF(编辑!AD2114="","",编辑!AD2114)</f>
        <v/>
      </c>
      <c r="U2114" s="109" t="str">
        <f>IF(编辑!AE2114="","",编辑!AE2114)</f>
        <v/>
      </c>
      <c r="V2114" s="109" t="str">
        <f>IF(编辑!AF2114="","",编辑!AF2114)</f>
        <v/>
      </c>
      <c r="W2114" s="109" t="str">
        <f>IF(编辑!AH2114="","",编辑!AH2114)</f>
        <v/>
      </c>
      <c r="X2114" s="109" t="str">
        <f>IF(编辑!AI2114="","",编辑!AI2114)</f>
        <v/>
      </c>
      <c r="Y2114" s="109" t="str">
        <f>IF(编辑!AJ2114="","",编辑!AJ2114)</f>
        <v/>
      </c>
      <c r="Z2114" s="109" t="str">
        <f>IF(编辑!AK2114="","",编辑!AK2114)</f>
        <v/>
      </c>
      <c r="AA2114" s="109" t="str">
        <f>IF(编辑!AM2114="","",编辑!AM2114)</f>
        <v/>
      </c>
      <c r="AB2114" s="109" t="str">
        <f>IF(编辑!AN2114="","",编辑!AN2114)</f>
        <v/>
      </c>
      <c r="AC2114" s="111" t="str">
        <f>IF(编辑!AO2114="","",编辑!AO2114)</f>
        <v/>
      </c>
    </row>
    <row r="2115" spans="1:29">
      <c r="A2115" s="109">
        <f>IF(编辑!A2115="","",编辑!A2115)</f>
        <v>300066</v>
      </c>
      <c r="B2115" s="109" t="str">
        <f>IF(编辑!B2115="","",编辑!B2115)</f>
        <v>击败玩家10人</v>
      </c>
      <c r="C2115" s="109" t="str">
        <f>IF(编辑!I2115="","",编辑!I2115)</f>
        <v/>
      </c>
      <c r="D2115" s="109">
        <f>IF(编辑!J2115="","",编辑!J2115)</f>
        <v>0</v>
      </c>
      <c r="E2115" s="109" t="str">
        <f>IF(编辑!K2115="","",编辑!K2115)</f>
        <v/>
      </c>
      <c r="F2115" s="109">
        <f>IF(编辑!L2115="","",编辑!L2115)</f>
        <v>5043</v>
      </c>
      <c r="G2115" s="109">
        <f>IF(编辑!N2115="","",编辑!N2115)</f>
        <v>1</v>
      </c>
      <c r="H2115" s="109">
        <f>IF(编辑!O2115="","",编辑!O2115)</f>
        <v>1</v>
      </c>
      <c r="I2115" s="109">
        <f>IF(编辑!P2115="","",编辑!P2115)</f>
        <v>10000</v>
      </c>
      <c r="J2115" s="109" t="str">
        <f>IF(编辑!Q2115="","",编辑!Q2115)</f>
        <v/>
      </c>
      <c r="K2115" s="109" t="str">
        <f>IF(编辑!S2115="","",编辑!S2115)</f>
        <v/>
      </c>
      <c r="L2115" s="109" t="str">
        <f>IF(编辑!T2115="","",编辑!T2115)</f>
        <v/>
      </c>
      <c r="M2115" s="109" t="str">
        <f>IF(编辑!U2115="","",编辑!U2115)</f>
        <v/>
      </c>
      <c r="N2115" s="109" t="str">
        <f>IF(编辑!V2115="","",编辑!V2115)</f>
        <v/>
      </c>
      <c r="O2115" s="109" t="str">
        <f>IF(编辑!X2115="","",编辑!X2115)</f>
        <v/>
      </c>
      <c r="P2115" s="109" t="str">
        <f>IF(编辑!Y2115="","",编辑!Y2115)</f>
        <v/>
      </c>
      <c r="Q2115" s="109" t="str">
        <f>IF(编辑!Z2115="","",编辑!Z2115)</f>
        <v/>
      </c>
      <c r="R2115" s="109" t="str">
        <f>IF(编辑!AA2115="","",编辑!AA2115)</f>
        <v/>
      </c>
      <c r="S2115" s="109" t="str">
        <f>IF(编辑!AC2115="","",编辑!AC2115)</f>
        <v/>
      </c>
      <c r="T2115" s="109" t="str">
        <f>IF(编辑!AD2115="","",编辑!AD2115)</f>
        <v/>
      </c>
      <c r="U2115" s="109" t="str">
        <f>IF(编辑!AE2115="","",编辑!AE2115)</f>
        <v/>
      </c>
      <c r="V2115" s="109" t="str">
        <f>IF(编辑!AF2115="","",编辑!AF2115)</f>
        <v/>
      </c>
      <c r="W2115" s="109" t="str">
        <f>IF(编辑!AH2115="","",编辑!AH2115)</f>
        <v/>
      </c>
      <c r="X2115" s="109" t="str">
        <f>IF(编辑!AI2115="","",编辑!AI2115)</f>
        <v/>
      </c>
      <c r="Y2115" s="109" t="str">
        <f>IF(编辑!AJ2115="","",编辑!AJ2115)</f>
        <v/>
      </c>
      <c r="Z2115" s="109" t="str">
        <f>IF(编辑!AK2115="","",编辑!AK2115)</f>
        <v/>
      </c>
      <c r="AA2115" s="109" t="str">
        <f>IF(编辑!AM2115="","",编辑!AM2115)</f>
        <v/>
      </c>
      <c r="AB2115" s="109" t="str">
        <f>IF(编辑!AN2115="","",编辑!AN2115)</f>
        <v/>
      </c>
      <c r="AC2115" s="111" t="str">
        <f>IF(编辑!AO2115="","",编辑!AO2115)</f>
        <v/>
      </c>
    </row>
    <row r="2116" spans="1:29">
      <c r="A2116" s="109">
        <f>IF(编辑!A2116="","",编辑!A2116)</f>
        <v>300067</v>
      </c>
      <c r="B2116" s="109" t="str">
        <f>IF(编辑!B2116="","",编辑!B2116)</f>
        <v>击败玩家100人</v>
      </c>
      <c r="C2116" s="109" t="str">
        <f>IF(编辑!I2116="","",编辑!I2116)</f>
        <v/>
      </c>
      <c r="D2116" s="109">
        <f>IF(编辑!J2116="","",编辑!J2116)</f>
        <v>0</v>
      </c>
      <c r="E2116" s="109" t="str">
        <f>IF(编辑!K2116="","",编辑!K2116)</f>
        <v/>
      </c>
      <c r="F2116" s="109">
        <f>IF(编辑!L2116="","",编辑!L2116)</f>
        <v>5044</v>
      </c>
      <c r="G2116" s="109">
        <f>IF(编辑!N2116="","",编辑!N2116)</f>
        <v>1</v>
      </c>
      <c r="H2116" s="109">
        <f>IF(编辑!O2116="","",编辑!O2116)</f>
        <v>1</v>
      </c>
      <c r="I2116" s="109">
        <f>IF(编辑!P2116="","",编辑!P2116)</f>
        <v>10000</v>
      </c>
      <c r="J2116" s="109" t="str">
        <f>IF(编辑!Q2116="","",编辑!Q2116)</f>
        <v/>
      </c>
      <c r="K2116" s="109" t="str">
        <f>IF(编辑!S2116="","",编辑!S2116)</f>
        <v/>
      </c>
      <c r="L2116" s="109" t="str">
        <f>IF(编辑!T2116="","",编辑!T2116)</f>
        <v/>
      </c>
      <c r="M2116" s="109" t="str">
        <f>IF(编辑!U2116="","",编辑!U2116)</f>
        <v/>
      </c>
      <c r="N2116" s="109" t="str">
        <f>IF(编辑!V2116="","",编辑!V2116)</f>
        <v/>
      </c>
      <c r="O2116" s="109" t="str">
        <f>IF(编辑!X2116="","",编辑!X2116)</f>
        <v/>
      </c>
      <c r="P2116" s="109" t="str">
        <f>IF(编辑!Y2116="","",编辑!Y2116)</f>
        <v/>
      </c>
      <c r="Q2116" s="109" t="str">
        <f>IF(编辑!Z2116="","",编辑!Z2116)</f>
        <v/>
      </c>
      <c r="R2116" s="109" t="str">
        <f>IF(编辑!AA2116="","",编辑!AA2116)</f>
        <v/>
      </c>
      <c r="S2116" s="109" t="str">
        <f>IF(编辑!AC2116="","",编辑!AC2116)</f>
        <v/>
      </c>
      <c r="T2116" s="109" t="str">
        <f>IF(编辑!AD2116="","",编辑!AD2116)</f>
        <v/>
      </c>
      <c r="U2116" s="109" t="str">
        <f>IF(编辑!AE2116="","",编辑!AE2116)</f>
        <v/>
      </c>
      <c r="V2116" s="109" t="str">
        <f>IF(编辑!AF2116="","",编辑!AF2116)</f>
        <v/>
      </c>
      <c r="W2116" s="109" t="str">
        <f>IF(编辑!AH2116="","",编辑!AH2116)</f>
        <v/>
      </c>
      <c r="X2116" s="109" t="str">
        <f>IF(编辑!AI2116="","",编辑!AI2116)</f>
        <v/>
      </c>
      <c r="Y2116" s="109" t="str">
        <f>IF(编辑!AJ2116="","",编辑!AJ2116)</f>
        <v/>
      </c>
      <c r="Z2116" s="109" t="str">
        <f>IF(编辑!AK2116="","",编辑!AK2116)</f>
        <v/>
      </c>
      <c r="AA2116" s="109" t="str">
        <f>IF(编辑!AM2116="","",编辑!AM2116)</f>
        <v/>
      </c>
      <c r="AB2116" s="109" t="str">
        <f>IF(编辑!AN2116="","",编辑!AN2116)</f>
        <v/>
      </c>
      <c r="AC2116" s="111" t="str">
        <f>IF(编辑!AO2116="","",编辑!AO2116)</f>
        <v/>
      </c>
    </row>
    <row r="2117" spans="1:29">
      <c r="A2117" s="109">
        <f>IF(编辑!A2117="","",编辑!A2117)</f>
        <v>300068</v>
      </c>
      <c r="B2117" s="109" t="str">
        <f>IF(编辑!B2117="","",编辑!B2117)</f>
        <v>击败玩家1000人</v>
      </c>
      <c r="C2117" s="109" t="str">
        <f>IF(编辑!I2117="","",编辑!I2117)</f>
        <v/>
      </c>
      <c r="D2117" s="109">
        <f>IF(编辑!J2117="","",编辑!J2117)</f>
        <v>0</v>
      </c>
      <c r="E2117" s="109" t="str">
        <f>IF(编辑!K2117="","",编辑!K2117)</f>
        <v/>
      </c>
      <c r="F2117" s="109">
        <f>IF(编辑!L2117="","",编辑!L2117)</f>
        <v>5045</v>
      </c>
      <c r="G2117" s="109">
        <f>IF(编辑!N2117="","",编辑!N2117)</f>
        <v>1</v>
      </c>
      <c r="H2117" s="109">
        <f>IF(编辑!O2117="","",编辑!O2117)</f>
        <v>1</v>
      </c>
      <c r="I2117" s="109">
        <f>IF(编辑!P2117="","",编辑!P2117)</f>
        <v>10000</v>
      </c>
      <c r="J2117" s="109" t="str">
        <f>IF(编辑!Q2117="","",编辑!Q2117)</f>
        <v/>
      </c>
      <c r="K2117" s="109" t="str">
        <f>IF(编辑!S2117="","",编辑!S2117)</f>
        <v/>
      </c>
      <c r="L2117" s="109" t="str">
        <f>IF(编辑!T2117="","",编辑!T2117)</f>
        <v/>
      </c>
      <c r="M2117" s="109" t="str">
        <f>IF(编辑!U2117="","",编辑!U2117)</f>
        <v/>
      </c>
      <c r="N2117" s="109" t="str">
        <f>IF(编辑!V2117="","",编辑!V2117)</f>
        <v/>
      </c>
      <c r="O2117" s="109" t="str">
        <f>IF(编辑!X2117="","",编辑!X2117)</f>
        <v/>
      </c>
      <c r="P2117" s="109" t="str">
        <f>IF(编辑!Y2117="","",编辑!Y2117)</f>
        <v/>
      </c>
      <c r="Q2117" s="109" t="str">
        <f>IF(编辑!Z2117="","",编辑!Z2117)</f>
        <v/>
      </c>
      <c r="R2117" s="109" t="str">
        <f>IF(编辑!AA2117="","",编辑!AA2117)</f>
        <v/>
      </c>
      <c r="S2117" s="109" t="str">
        <f>IF(编辑!AC2117="","",编辑!AC2117)</f>
        <v/>
      </c>
      <c r="T2117" s="109" t="str">
        <f>IF(编辑!AD2117="","",编辑!AD2117)</f>
        <v/>
      </c>
      <c r="U2117" s="109" t="str">
        <f>IF(编辑!AE2117="","",编辑!AE2117)</f>
        <v/>
      </c>
      <c r="V2117" s="109" t="str">
        <f>IF(编辑!AF2117="","",编辑!AF2117)</f>
        <v/>
      </c>
      <c r="W2117" s="109" t="str">
        <f>IF(编辑!AH2117="","",编辑!AH2117)</f>
        <v/>
      </c>
      <c r="X2117" s="109" t="str">
        <f>IF(编辑!AI2117="","",编辑!AI2117)</f>
        <v/>
      </c>
      <c r="Y2117" s="109" t="str">
        <f>IF(编辑!AJ2117="","",编辑!AJ2117)</f>
        <v/>
      </c>
      <c r="Z2117" s="109" t="str">
        <f>IF(编辑!AK2117="","",编辑!AK2117)</f>
        <v/>
      </c>
      <c r="AA2117" s="109" t="str">
        <f>IF(编辑!AM2117="","",编辑!AM2117)</f>
        <v/>
      </c>
      <c r="AB2117" s="109" t="str">
        <f>IF(编辑!AN2117="","",编辑!AN2117)</f>
        <v/>
      </c>
      <c r="AC2117" s="111" t="str">
        <f>IF(编辑!AO2117="","",编辑!AO2117)</f>
        <v/>
      </c>
    </row>
    <row r="2118" ht="27" spans="1:29">
      <c r="A2118" s="109">
        <f>IF(编辑!A2118="","",编辑!A2118)</f>
        <v>300069</v>
      </c>
      <c r="B2118" s="109" t="str">
        <f>IF(编辑!B2118="","",编辑!B2118)</f>
        <v>第一次使用世界频道</v>
      </c>
      <c r="C2118" s="109" t="str">
        <f>IF(编辑!I2118="","",编辑!I2118)</f>
        <v/>
      </c>
      <c r="D2118" s="109">
        <f>IF(编辑!J2118="","",编辑!J2118)</f>
        <v>0</v>
      </c>
      <c r="E2118" s="109" t="str">
        <f>IF(编辑!K2118="","",编辑!K2118)</f>
        <v/>
      </c>
      <c r="F2118" s="109">
        <f>IF(编辑!L2118="","",编辑!L2118)</f>
        <v>5043</v>
      </c>
      <c r="G2118" s="109">
        <f>IF(编辑!N2118="","",编辑!N2118)</f>
        <v>1</v>
      </c>
      <c r="H2118" s="109">
        <f>IF(编辑!O2118="","",编辑!O2118)</f>
        <v>1</v>
      </c>
      <c r="I2118" s="109">
        <f>IF(编辑!P2118="","",编辑!P2118)</f>
        <v>10000</v>
      </c>
      <c r="J2118" s="109" t="str">
        <f>IF(编辑!Q2118="","",编辑!Q2118)</f>
        <v/>
      </c>
      <c r="K2118" s="109" t="str">
        <f>IF(编辑!S2118="","",编辑!S2118)</f>
        <v/>
      </c>
      <c r="L2118" s="109" t="str">
        <f>IF(编辑!T2118="","",编辑!T2118)</f>
        <v/>
      </c>
      <c r="M2118" s="109" t="str">
        <f>IF(编辑!U2118="","",编辑!U2118)</f>
        <v/>
      </c>
      <c r="N2118" s="109" t="str">
        <f>IF(编辑!V2118="","",编辑!V2118)</f>
        <v/>
      </c>
      <c r="O2118" s="109" t="str">
        <f>IF(编辑!X2118="","",编辑!X2118)</f>
        <v/>
      </c>
      <c r="P2118" s="109" t="str">
        <f>IF(编辑!Y2118="","",编辑!Y2118)</f>
        <v/>
      </c>
      <c r="Q2118" s="109" t="str">
        <f>IF(编辑!Z2118="","",编辑!Z2118)</f>
        <v/>
      </c>
      <c r="R2118" s="109" t="str">
        <f>IF(编辑!AA2118="","",编辑!AA2118)</f>
        <v/>
      </c>
      <c r="S2118" s="109" t="str">
        <f>IF(编辑!AC2118="","",编辑!AC2118)</f>
        <v/>
      </c>
      <c r="T2118" s="109" t="str">
        <f>IF(编辑!AD2118="","",编辑!AD2118)</f>
        <v/>
      </c>
      <c r="U2118" s="109" t="str">
        <f>IF(编辑!AE2118="","",编辑!AE2118)</f>
        <v/>
      </c>
      <c r="V2118" s="109" t="str">
        <f>IF(编辑!AF2118="","",编辑!AF2118)</f>
        <v/>
      </c>
      <c r="W2118" s="109" t="str">
        <f>IF(编辑!AH2118="","",编辑!AH2118)</f>
        <v/>
      </c>
      <c r="X2118" s="109" t="str">
        <f>IF(编辑!AI2118="","",编辑!AI2118)</f>
        <v/>
      </c>
      <c r="Y2118" s="109" t="str">
        <f>IF(编辑!AJ2118="","",编辑!AJ2118)</f>
        <v/>
      </c>
      <c r="Z2118" s="109" t="str">
        <f>IF(编辑!AK2118="","",编辑!AK2118)</f>
        <v/>
      </c>
      <c r="AA2118" s="109" t="str">
        <f>IF(编辑!AM2118="","",编辑!AM2118)</f>
        <v/>
      </c>
      <c r="AB2118" s="109" t="str">
        <f>IF(编辑!AN2118="","",编辑!AN2118)</f>
        <v/>
      </c>
      <c r="AC2118" s="111" t="str">
        <f>IF(编辑!AO2118="","",编辑!AO2118)</f>
        <v/>
      </c>
    </row>
    <row r="2119" ht="27" spans="1:29">
      <c r="A2119" s="109">
        <f>IF(编辑!A2119="","",编辑!A2119)</f>
        <v>300070</v>
      </c>
      <c r="B2119" s="109" t="str">
        <f>IF(编辑!B2119="","",编辑!B2119)</f>
        <v>第一次使用工会频道</v>
      </c>
      <c r="C2119" s="109" t="str">
        <f>IF(编辑!I2119="","",编辑!I2119)</f>
        <v/>
      </c>
      <c r="D2119" s="109">
        <f>IF(编辑!J2119="","",编辑!J2119)</f>
        <v>0</v>
      </c>
      <c r="E2119" s="109" t="str">
        <f>IF(编辑!K2119="","",编辑!K2119)</f>
        <v/>
      </c>
      <c r="F2119" s="109">
        <f>IF(编辑!L2119="","",编辑!L2119)</f>
        <v>5043</v>
      </c>
      <c r="G2119" s="109">
        <f>IF(编辑!N2119="","",编辑!N2119)</f>
        <v>1</v>
      </c>
      <c r="H2119" s="109">
        <f>IF(编辑!O2119="","",编辑!O2119)</f>
        <v>1</v>
      </c>
      <c r="I2119" s="109">
        <f>IF(编辑!P2119="","",编辑!P2119)</f>
        <v>10000</v>
      </c>
      <c r="J2119" s="109" t="str">
        <f>IF(编辑!Q2119="","",编辑!Q2119)</f>
        <v/>
      </c>
      <c r="K2119" s="109" t="str">
        <f>IF(编辑!S2119="","",编辑!S2119)</f>
        <v/>
      </c>
      <c r="L2119" s="109" t="str">
        <f>IF(编辑!T2119="","",编辑!T2119)</f>
        <v/>
      </c>
      <c r="M2119" s="109" t="str">
        <f>IF(编辑!U2119="","",编辑!U2119)</f>
        <v/>
      </c>
      <c r="N2119" s="109" t="str">
        <f>IF(编辑!V2119="","",编辑!V2119)</f>
        <v/>
      </c>
      <c r="O2119" s="109" t="str">
        <f>IF(编辑!X2119="","",编辑!X2119)</f>
        <v/>
      </c>
      <c r="P2119" s="109" t="str">
        <f>IF(编辑!Y2119="","",编辑!Y2119)</f>
        <v/>
      </c>
      <c r="Q2119" s="109" t="str">
        <f>IF(编辑!Z2119="","",编辑!Z2119)</f>
        <v/>
      </c>
      <c r="R2119" s="109" t="str">
        <f>IF(编辑!AA2119="","",编辑!AA2119)</f>
        <v/>
      </c>
      <c r="S2119" s="109" t="str">
        <f>IF(编辑!AC2119="","",编辑!AC2119)</f>
        <v/>
      </c>
      <c r="T2119" s="109" t="str">
        <f>IF(编辑!AD2119="","",编辑!AD2119)</f>
        <v/>
      </c>
      <c r="U2119" s="109" t="str">
        <f>IF(编辑!AE2119="","",编辑!AE2119)</f>
        <v/>
      </c>
      <c r="V2119" s="109" t="str">
        <f>IF(编辑!AF2119="","",编辑!AF2119)</f>
        <v/>
      </c>
      <c r="W2119" s="109" t="str">
        <f>IF(编辑!AH2119="","",编辑!AH2119)</f>
        <v/>
      </c>
      <c r="X2119" s="109" t="str">
        <f>IF(编辑!AI2119="","",编辑!AI2119)</f>
        <v/>
      </c>
      <c r="Y2119" s="109" t="str">
        <f>IF(编辑!AJ2119="","",编辑!AJ2119)</f>
        <v/>
      </c>
      <c r="Z2119" s="109" t="str">
        <f>IF(编辑!AK2119="","",编辑!AK2119)</f>
        <v/>
      </c>
      <c r="AA2119" s="109" t="str">
        <f>IF(编辑!AM2119="","",编辑!AM2119)</f>
        <v/>
      </c>
      <c r="AB2119" s="109" t="str">
        <f>IF(编辑!AN2119="","",编辑!AN2119)</f>
        <v/>
      </c>
      <c r="AC2119" s="111" t="str">
        <f>IF(编辑!AO2119="","",编辑!AO2119)</f>
        <v/>
      </c>
    </row>
    <row r="2120" ht="27" spans="1:29">
      <c r="A2120" s="109">
        <f>IF(编辑!A2120="","",编辑!A2120)</f>
        <v>300071</v>
      </c>
      <c r="B2120" s="109" t="str">
        <f>IF(编辑!B2120="","",编辑!B2120)</f>
        <v>第一次使用组队频道</v>
      </c>
      <c r="C2120" s="109" t="str">
        <f>IF(编辑!I2120="","",编辑!I2120)</f>
        <v/>
      </c>
      <c r="D2120" s="109">
        <f>IF(编辑!J2120="","",编辑!J2120)</f>
        <v>0</v>
      </c>
      <c r="E2120" s="109" t="str">
        <f>IF(编辑!K2120="","",编辑!K2120)</f>
        <v/>
      </c>
      <c r="F2120" s="109">
        <f>IF(编辑!L2120="","",编辑!L2120)</f>
        <v>5043</v>
      </c>
      <c r="G2120" s="109">
        <f>IF(编辑!N2120="","",编辑!N2120)</f>
        <v>1</v>
      </c>
      <c r="H2120" s="109">
        <f>IF(编辑!O2120="","",编辑!O2120)</f>
        <v>1</v>
      </c>
      <c r="I2120" s="109">
        <f>IF(编辑!P2120="","",编辑!P2120)</f>
        <v>10000</v>
      </c>
      <c r="J2120" s="109" t="str">
        <f>IF(编辑!Q2120="","",编辑!Q2120)</f>
        <v/>
      </c>
      <c r="K2120" s="109" t="str">
        <f>IF(编辑!S2120="","",编辑!S2120)</f>
        <v/>
      </c>
      <c r="L2120" s="109" t="str">
        <f>IF(编辑!T2120="","",编辑!T2120)</f>
        <v/>
      </c>
      <c r="M2120" s="109" t="str">
        <f>IF(编辑!U2120="","",编辑!U2120)</f>
        <v/>
      </c>
      <c r="N2120" s="109" t="str">
        <f>IF(编辑!V2120="","",编辑!V2120)</f>
        <v/>
      </c>
      <c r="O2120" s="109" t="str">
        <f>IF(编辑!X2120="","",编辑!X2120)</f>
        <v/>
      </c>
      <c r="P2120" s="109" t="str">
        <f>IF(编辑!Y2120="","",编辑!Y2120)</f>
        <v/>
      </c>
      <c r="Q2120" s="109" t="str">
        <f>IF(编辑!Z2120="","",编辑!Z2120)</f>
        <v/>
      </c>
      <c r="R2120" s="109" t="str">
        <f>IF(编辑!AA2120="","",编辑!AA2120)</f>
        <v/>
      </c>
      <c r="S2120" s="109" t="str">
        <f>IF(编辑!AC2120="","",编辑!AC2120)</f>
        <v/>
      </c>
      <c r="T2120" s="109" t="str">
        <f>IF(编辑!AD2120="","",编辑!AD2120)</f>
        <v/>
      </c>
      <c r="U2120" s="109" t="str">
        <f>IF(编辑!AE2120="","",编辑!AE2120)</f>
        <v/>
      </c>
      <c r="V2120" s="109" t="str">
        <f>IF(编辑!AF2120="","",编辑!AF2120)</f>
        <v/>
      </c>
      <c r="W2120" s="109" t="str">
        <f>IF(编辑!AH2120="","",编辑!AH2120)</f>
        <v/>
      </c>
      <c r="X2120" s="109" t="str">
        <f>IF(编辑!AI2120="","",编辑!AI2120)</f>
        <v/>
      </c>
      <c r="Y2120" s="109" t="str">
        <f>IF(编辑!AJ2120="","",编辑!AJ2120)</f>
        <v/>
      </c>
      <c r="Z2120" s="109" t="str">
        <f>IF(编辑!AK2120="","",编辑!AK2120)</f>
        <v/>
      </c>
      <c r="AA2120" s="109" t="str">
        <f>IF(编辑!AM2120="","",编辑!AM2120)</f>
        <v/>
      </c>
      <c r="AB2120" s="109" t="str">
        <f>IF(编辑!AN2120="","",编辑!AN2120)</f>
        <v/>
      </c>
      <c r="AC2120" s="111" t="str">
        <f>IF(编辑!AO2120="","",编辑!AO2120)</f>
        <v/>
      </c>
    </row>
    <row r="2121" ht="27" spans="1:29">
      <c r="A2121" s="109">
        <f>IF(编辑!A2121="","",编辑!A2121)</f>
        <v>300072</v>
      </c>
      <c r="B2121" s="109" t="str">
        <f>IF(编辑!B2121="","",编辑!B2121)</f>
        <v>防御属性达到200点</v>
      </c>
      <c r="C2121" s="109" t="str">
        <f>IF(编辑!I2121="","",编辑!I2121)</f>
        <v/>
      </c>
      <c r="D2121" s="109">
        <f>IF(编辑!J2121="","",编辑!J2121)</f>
        <v>0</v>
      </c>
      <c r="E2121" s="109" t="str">
        <f>IF(编辑!K2121="","",编辑!K2121)</f>
        <v/>
      </c>
      <c r="F2121" s="109">
        <f>IF(编辑!L2121="","",编辑!L2121)</f>
        <v>5043</v>
      </c>
      <c r="G2121" s="109">
        <f>IF(编辑!N2121="","",编辑!N2121)</f>
        <v>1</v>
      </c>
      <c r="H2121" s="109">
        <f>IF(编辑!O2121="","",编辑!O2121)</f>
        <v>1</v>
      </c>
      <c r="I2121" s="109">
        <f>IF(编辑!P2121="","",编辑!P2121)</f>
        <v>10000</v>
      </c>
      <c r="J2121" s="109" t="str">
        <f>IF(编辑!Q2121="","",编辑!Q2121)</f>
        <v/>
      </c>
      <c r="K2121" s="109" t="str">
        <f>IF(编辑!S2121="","",编辑!S2121)</f>
        <v/>
      </c>
      <c r="L2121" s="109" t="str">
        <f>IF(编辑!T2121="","",编辑!T2121)</f>
        <v/>
      </c>
      <c r="M2121" s="109" t="str">
        <f>IF(编辑!U2121="","",编辑!U2121)</f>
        <v/>
      </c>
      <c r="N2121" s="109" t="str">
        <f>IF(编辑!V2121="","",编辑!V2121)</f>
        <v/>
      </c>
      <c r="O2121" s="109" t="str">
        <f>IF(编辑!X2121="","",编辑!X2121)</f>
        <v/>
      </c>
      <c r="P2121" s="109" t="str">
        <f>IF(编辑!Y2121="","",编辑!Y2121)</f>
        <v/>
      </c>
      <c r="Q2121" s="109" t="str">
        <f>IF(编辑!Z2121="","",编辑!Z2121)</f>
        <v/>
      </c>
      <c r="R2121" s="109" t="str">
        <f>IF(编辑!AA2121="","",编辑!AA2121)</f>
        <v/>
      </c>
      <c r="S2121" s="109" t="str">
        <f>IF(编辑!AC2121="","",编辑!AC2121)</f>
        <v/>
      </c>
      <c r="T2121" s="109" t="str">
        <f>IF(编辑!AD2121="","",编辑!AD2121)</f>
        <v/>
      </c>
      <c r="U2121" s="109" t="str">
        <f>IF(编辑!AE2121="","",编辑!AE2121)</f>
        <v/>
      </c>
      <c r="V2121" s="109" t="str">
        <f>IF(编辑!AF2121="","",编辑!AF2121)</f>
        <v/>
      </c>
      <c r="W2121" s="109" t="str">
        <f>IF(编辑!AH2121="","",编辑!AH2121)</f>
        <v/>
      </c>
      <c r="X2121" s="109" t="str">
        <f>IF(编辑!AI2121="","",编辑!AI2121)</f>
        <v/>
      </c>
      <c r="Y2121" s="109" t="str">
        <f>IF(编辑!AJ2121="","",编辑!AJ2121)</f>
        <v/>
      </c>
      <c r="Z2121" s="109" t="str">
        <f>IF(编辑!AK2121="","",编辑!AK2121)</f>
        <v/>
      </c>
      <c r="AA2121" s="109" t="str">
        <f>IF(编辑!AM2121="","",编辑!AM2121)</f>
        <v/>
      </c>
      <c r="AB2121" s="109" t="str">
        <f>IF(编辑!AN2121="","",编辑!AN2121)</f>
        <v/>
      </c>
      <c r="AC2121" s="111" t="str">
        <f>IF(编辑!AO2121="","",编辑!AO2121)</f>
        <v/>
      </c>
    </row>
    <row r="2122" ht="27" spans="1:29">
      <c r="A2122" s="109">
        <f>IF(编辑!A2122="","",编辑!A2122)</f>
        <v>300073</v>
      </c>
      <c r="B2122" s="109" t="str">
        <f>IF(编辑!B2122="","",编辑!B2122)</f>
        <v>敏捷属性达到200点</v>
      </c>
      <c r="C2122" s="109" t="str">
        <f>IF(编辑!I2122="","",编辑!I2122)</f>
        <v/>
      </c>
      <c r="D2122" s="109">
        <f>IF(编辑!J2122="","",编辑!J2122)</f>
        <v>0</v>
      </c>
      <c r="E2122" s="109" t="str">
        <f>IF(编辑!K2122="","",编辑!K2122)</f>
        <v/>
      </c>
      <c r="F2122" s="109">
        <f>IF(编辑!L2122="","",编辑!L2122)</f>
        <v>5043</v>
      </c>
      <c r="G2122" s="109">
        <f>IF(编辑!N2122="","",编辑!N2122)</f>
        <v>1</v>
      </c>
      <c r="H2122" s="109">
        <f>IF(编辑!O2122="","",编辑!O2122)</f>
        <v>1</v>
      </c>
      <c r="I2122" s="109">
        <f>IF(编辑!P2122="","",编辑!P2122)</f>
        <v>10000</v>
      </c>
      <c r="J2122" s="109" t="str">
        <f>IF(编辑!Q2122="","",编辑!Q2122)</f>
        <v/>
      </c>
      <c r="K2122" s="109" t="str">
        <f>IF(编辑!S2122="","",编辑!S2122)</f>
        <v/>
      </c>
      <c r="L2122" s="109" t="str">
        <f>IF(编辑!T2122="","",编辑!T2122)</f>
        <v/>
      </c>
      <c r="M2122" s="109" t="str">
        <f>IF(编辑!U2122="","",编辑!U2122)</f>
        <v/>
      </c>
      <c r="N2122" s="109" t="str">
        <f>IF(编辑!V2122="","",编辑!V2122)</f>
        <v/>
      </c>
      <c r="O2122" s="109" t="str">
        <f>IF(编辑!X2122="","",编辑!X2122)</f>
        <v/>
      </c>
      <c r="P2122" s="109" t="str">
        <f>IF(编辑!Y2122="","",编辑!Y2122)</f>
        <v/>
      </c>
      <c r="Q2122" s="109" t="str">
        <f>IF(编辑!Z2122="","",编辑!Z2122)</f>
        <v/>
      </c>
      <c r="R2122" s="109" t="str">
        <f>IF(编辑!AA2122="","",编辑!AA2122)</f>
        <v/>
      </c>
      <c r="S2122" s="109" t="str">
        <f>IF(编辑!AC2122="","",编辑!AC2122)</f>
        <v/>
      </c>
      <c r="T2122" s="109" t="str">
        <f>IF(编辑!AD2122="","",编辑!AD2122)</f>
        <v/>
      </c>
      <c r="U2122" s="109" t="str">
        <f>IF(编辑!AE2122="","",编辑!AE2122)</f>
        <v/>
      </c>
      <c r="V2122" s="109" t="str">
        <f>IF(编辑!AF2122="","",编辑!AF2122)</f>
        <v/>
      </c>
      <c r="W2122" s="109" t="str">
        <f>IF(编辑!AH2122="","",编辑!AH2122)</f>
        <v/>
      </c>
      <c r="X2122" s="109" t="str">
        <f>IF(编辑!AI2122="","",编辑!AI2122)</f>
        <v/>
      </c>
      <c r="Y2122" s="109" t="str">
        <f>IF(编辑!AJ2122="","",编辑!AJ2122)</f>
        <v/>
      </c>
      <c r="Z2122" s="109" t="str">
        <f>IF(编辑!AK2122="","",编辑!AK2122)</f>
        <v/>
      </c>
      <c r="AA2122" s="109" t="str">
        <f>IF(编辑!AM2122="","",编辑!AM2122)</f>
        <v/>
      </c>
      <c r="AB2122" s="109" t="str">
        <f>IF(编辑!AN2122="","",编辑!AN2122)</f>
        <v/>
      </c>
      <c r="AC2122" s="111" t="str">
        <f>IF(编辑!AO2122="","",编辑!AO2122)</f>
        <v/>
      </c>
    </row>
    <row r="2123" ht="27" spans="1:29">
      <c r="A2123" s="109">
        <f>IF(编辑!A2123="","",编辑!A2123)</f>
        <v>300074</v>
      </c>
      <c r="B2123" s="109" t="str">
        <f>IF(编辑!B2123="","",编辑!B2123)</f>
        <v>第一次佩戴一个纯属性的水晶</v>
      </c>
      <c r="C2123" s="109" t="str">
        <f>IF(编辑!I2123="","",编辑!I2123)</f>
        <v/>
      </c>
      <c r="D2123" s="109">
        <f>IF(编辑!J2123="","",编辑!J2123)</f>
        <v>0</v>
      </c>
      <c r="E2123" s="109" t="str">
        <f>IF(编辑!K2123="","",编辑!K2123)</f>
        <v/>
      </c>
      <c r="F2123" s="109">
        <f>IF(编辑!L2123="","",编辑!L2123)</f>
        <v>4509</v>
      </c>
      <c r="G2123" s="109">
        <f>IF(编辑!N2123="","",编辑!N2123)</f>
        <v>1</v>
      </c>
      <c r="H2123" s="109">
        <f>IF(编辑!O2123="","",编辑!O2123)</f>
        <v>1</v>
      </c>
      <c r="I2123" s="109">
        <f>IF(编辑!P2123="","",编辑!P2123)</f>
        <v>10000</v>
      </c>
      <c r="J2123" s="109" t="str">
        <f>IF(编辑!Q2123="","",编辑!Q2123)</f>
        <v/>
      </c>
      <c r="K2123" s="109" t="str">
        <f>IF(编辑!S2123="","",编辑!S2123)</f>
        <v/>
      </c>
      <c r="L2123" s="109" t="str">
        <f>IF(编辑!T2123="","",编辑!T2123)</f>
        <v/>
      </c>
      <c r="M2123" s="109" t="str">
        <f>IF(编辑!U2123="","",编辑!U2123)</f>
        <v/>
      </c>
      <c r="N2123" s="109" t="str">
        <f>IF(编辑!V2123="","",编辑!V2123)</f>
        <v/>
      </c>
      <c r="O2123" s="109" t="str">
        <f>IF(编辑!X2123="","",编辑!X2123)</f>
        <v/>
      </c>
      <c r="P2123" s="109" t="str">
        <f>IF(编辑!Y2123="","",编辑!Y2123)</f>
        <v/>
      </c>
      <c r="Q2123" s="109" t="str">
        <f>IF(编辑!Z2123="","",编辑!Z2123)</f>
        <v/>
      </c>
      <c r="R2123" s="109" t="str">
        <f>IF(编辑!AA2123="","",编辑!AA2123)</f>
        <v/>
      </c>
      <c r="S2123" s="109" t="str">
        <f>IF(编辑!AC2123="","",编辑!AC2123)</f>
        <v/>
      </c>
      <c r="T2123" s="109" t="str">
        <f>IF(编辑!AD2123="","",编辑!AD2123)</f>
        <v/>
      </c>
      <c r="U2123" s="109" t="str">
        <f>IF(编辑!AE2123="","",编辑!AE2123)</f>
        <v/>
      </c>
      <c r="V2123" s="109" t="str">
        <f>IF(编辑!AF2123="","",编辑!AF2123)</f>
        <v/>
      </c>
      <c r="W2123" s="109" t="str">
        <f>IF(编辑!AH2123="","",编辑!AH2123)</f>
        <v/>
      </c>
      <c r="X2123" s="109" t="str">
        <f>IF(编辑!AI2123="","",编辑!AI2123)</f>
        <v/>
      </c>
      <c r="Y2123" s="109" t="str">
        <f>IF(编辑!AJ2123="","",编辑!AJ2123)</f>
        <v/>
      </c>
      <c r="Z2123" s="109" t="str">
        <f>IF(编辑!AK2123="","",编辑!AK2123)</f>
        <v/>
      </c>
      <c r="AA2123" s="109" t="str">
        <f>IF(编辑!AM2123="","",编辑!AM2123)</f>
        <v/>
      </c>
      <c r="AB2123" s="109" t="str">
        <f>IF(编辑!AN2123="","",编辑!AN2123)</f>
        <v/>
      </c>
      <c r="AC2123" s="111" t="str">
        <f>IF(编辑!AO2123="","",编辑!AO2123)</f>
        <v/>
      </c>
    </row>
    <row r="2124" spans="1:29">
      <c r="A2124" s="109">
        <f>IF(编辑!A2124="","",编辑!A2124)</f>
        <v>300075</v>
      </c>
      <c r="B2124" s="109" t="str">
        <f>IF(编辑!B2124="","",编辑!B2124)</f>
        <v>佩戴过两个饰品</v>
      </c>
      <c r="C2124" s="109" t="str">
        <f>IF(编辑!I2124="","",编辑!I2124)</f>
        <v/>
      </c>
      <c r="D2124" s="109">
        <f>IF(编辑!J2124="","",编辑!J2124)</f>
        <v>0</v>
      </c>
      <c r="E2124" s="109" t="str">
        <f>IF(编辑!K2124="","",编辑!K2124)</f>
        <v/>
      </c>
      <c r="F2124" s="109">
        <f>IF(编辑!L2124="","",编辑!L2124)</f>
        <v>4510</v>
      </c>
      <c r="G2124" s="109">
        <f>IF(编辑!N2124="","",编辑!N2124)</f>
        <v>1</v>
      </c>
      <c r="H2124" s="109">
        <f>IF(编辑!O2124="","",编辑!O2124)</f>
        <v>1</v>
      </c>
      <c r="I2124" s="109">
        <f>IF(编辑!P2124="","",编辑!P2124)</f>
        <v>10000</v>
      </c>
      <c r="J2124" s="109" t="str">
        <f>IF(编辑!Q2124="","",编辑!Q2124)</f>
        <v/>
      </c>
      <c r="K2124" s="109" t="str">
        <f>IF(编辑!S2124="","",编辑!S2124)</f>
        <v/>
      </c>
      <c r="L2124" s="109" t="str">
        <f>IF(编辑!T2124="","",编辑!T2124)</f>
        <v/>
      </c>
      <c r="M2124" s="109" t="str">
        <f>IF(编辑!U2124="","",编辑!U2124)</f>
        <v/>
      </c>
      <c r="N2124" s="109" t="str">
        <f>IF(编辑!V2124="","",编辑!V2124)</f>
        <v/>
      </c>
      <c r="O2124" s="109" t="str">
        <f>IF(编辑!X2124="","",编辑!X2124)</f>
        <v/>
      </c>
      <c r="P2124" s="109" t="str">
        <f>IF(编辑!Y2124="","",编辑!Y2124)</f>
        <v/>
      </c>
      <c r="Q2124" s="109" t="str">
        <f>IF(编辑!Z2124="","",编辑!Z2124)</f>
        <v/>
      </c>
      <c r="R2124" s="109" t="str">
        <f>IF(编辑!AA2124="","",编辑!AA2124)</f>
        <v/>
      </c>
      <c r="S2124" s="109" t="str">
        <f>IF(编辑!AC2124="","",编辑!AC2124)</f>
        <v/>
      </c>
      <c r="T2124" s="109" t="str">
        <f>IF(编辑!AD2124="","",编辑!AD2124)</f>
        <v/>
      </c>
      <c r="U2124" s="109" t="str">
        <f>IF(编辑!AE2124="","",编辑!AE2124)</f>
        <v/>
      </c>
      <c r="V2124" s="109" t="str">
        <f>IF(编辑!AF2124="","",编辑!AF2124)</f>
        <v/>
      </c>
      <c r="W2124" s="109" t="str">
        <f>IF(编辑!AH2124="","",编辑!AH2124)</f>
        <v/>
      </c>
      <c r="X2124" s="109" t="str">
        <f>IF(编辑!AI2124="","",编辑!AI2124)</f>
        <v/>
      </c>
      <c r="Y2124" s="109" t="str">
        <f>IF(编辑!AJ2124="","",编辑!AJ2124)</f>
        <v/>
      </c>
      <c r="Z2124" s="109" t="str">
        <f>IF(编辑!AK2124="","",编辑!AK2124)</f>
        <v/>
      </c>
      <c r="AA2124" s="109" t="str">
        <f>IF(编辑!AM2124="","",编辑!AM2124)</f>
        <v/>
      </c>
      <c r="AB2124" s="109" t="str">
        <f>IF(编辑!AN2124="","",编辑!AN2124)</f>
        <v/>
      </c>
      <c r="AC2124" s="111" t="str">
        <f>IF(编辑!AO2124="","",编辑!AO2124)</f>
        <v/>
      </c>
    </row>
    <row r="2125" spans="1:29">
      <c r="A2125" s="109">
        <f>IF(编辑!A2125="","",编辑!A2125)</f>
        <v>300076</v>
      </c>
      <c r="B2125" s="109" t="str">
        <f>IF(编辑!B2125="","",编辑!B2125)</f>
        <v>第一次采集材料</v>
      </c>
      <c r="C2125" s="109" t="str">
        <f>IF(编辑!I2125="","",编辑!I2125)</f>
        <v/>
      </c>
      <c r="D2125" s="109">
        <f>IF(编辑!J2125="","",编辑!J2125)</f>
        <v>0</v>
      </c>
      <c r="E2125" s="109" t="str">
        <f>IF(编辑!K2125="","",编辑!K2125)</f>
        <v/>
      </c>
      <c r="F2125" s="109">
        <f>IF(编辑!L2125="","",编辑!L2125)</f>
        <v>4509</v>
      </c>
      <c r="G2125" s="109">
        <f>IF(编辑!N2125="","",编辑!N2125)</f>
        <v>5</v>
      </c>
      <c r="H2125" s="109">
        <f>IF(编辑!O2125="","",编辑!O2125)</f>
        <v>1</v>
      </c>
      <c r="I2125" s="109">
        <f>IF(编辑!P2125="","",编辑!P2125)</f>
        <v>10000</v>
      </c>
      <c r="J2125" s="109" t="str">
        <f>IF(编辑!Q2125="","",编辑!Q2125)</f>
        <v/>
      </c>
      <c r="K2125" s="109" t="str">
        <f>IF(编辑!S2125="","",编辑!S2125)</f>
        <v/>
      </c>
      <c r="L2125" s="109" t="str">
        <f>IF(编辑!T2125="","",编辑!T2125)</f>
        <v/>
      </c>
      <c r="M2125" s="109" t="str">
        <f>IF(编辑!U2125="","",编辑!U2125)</f>
        <v/>
      </c>
      <c r="N2125" s="109" t="str">
        <f>IF(编辑!V2125="","",编辑!V2125)</f>
        <v/>
      </c>
      <c r="O2125" s="109" t="str">
        <f>IF(编辑!X2125="","",编辑!X2125)</f>
        <v/>
      </c>
      <c r="P2125" s="109" t="str">
        <f>IF(编辑!Y2125="","",编辑!Y2125)</f>
        <v/>
      </c>
      <c r="Q2125" s="109" t="str">
        <f>IF(编辑!Z2125="","",编辑!Z2125)</f>
        <v/>
      </c>
      <c r="R2125" s="109" t="str">
        <f>IF(编辑!AA2125="","",编辑!AA2125)</f>
        <v/>
      </c>
      <c r="S2125" s="109" t="str">
        <f>IF(编辑!AC2125="","",编辑!AC2125)</f>
        <v/>
      </c>
      <c r="T2125" s="109" t="str">
        <f>IF(编辑!AD2125="","",编辑!AD2125)</f>
        <v/>
      </c>
      <c r="U2125" s="109" t="str">
        <f>IF(编辑!AE2125="","",编辑!AE2125)</f>
        <v/>
      </c>
      <c r="V2125" s="109" t="str">
        <f>IF(编辑!AF2125="","",编辑!AF2125)</f>
        <v/>
      </c>
      <c r="W2125" s="109" t="str">
        <f>IF(编辑!AH2125="","",编辑!AH2125)</f>
        <v/>
      </c>
      <c r="X2125" s="109" t="str">
        <f>IF(编辑!AI2125="","",编辑!AI2125)</f>
        <v/>
      </c>
      <c r="Y2125" s="109" t="str">
        <f>IF(编辑!AJ2125="","",编辑!AJ2125)</f>
        <v/>
      </c>
      <c r="Z2125" s="109" t="str">
        <f>IF(编辑!AK2125="","",编辑!AK2125)</f>
        <v/>
      </c>
      <c r="AA2125" s="109" t="str">
        <f>IF(编辑!AM2125="","",编辑!AM2125)</f>
        <v/>
      </c>
      <c r="AB2125" s="109" t="str">
        <f>IF(编辑!AN2125="","",编辑!AN2125)</f>
        <v/>
      </c>
      <c r="AC2125" s="111" t="str">
        <f>IF(编辑!AO2125="","",编辑!AO2125)</f>
        <v/>
      </c>
    </row>
    <row r="2126" ht="27" spans="1:29">
      <c r="A2126" s="109">
        <f>IF(编辑!A2126="","",编辑!A2126)</f>
        <v>300077</v>
      </c>
      <c r="B2126" s="109" t="str">
        <f>IF(编辑!B2126="","",编辑!B2126)</f>
        <v>总伤害量达到10000</v>
      </c>
      <c r="C2126" s="109" t="str">
        <f>IF(编辑!I2126="","",编辑!I2126)</f>
        <v/>
      </c>
      <c r="D2126" s="109">
        <f>IF(编辑!J2126="","",编辑!J2126)</f>
        <v>0</v>
      </c>
      <c r="E2126" s="109" t="str">
        <f>IF(编辑!K2126="","",编辑!K2126)</f>
        <v/>
      </c>
      <c r="F2126" s="109">
        <f>IF(编辑!L2126="","",编辑!L2126)</f>
        <v>5043</v>
      </c>
      <c r="G2126" s="109">
        <f>IF(编辑!N2126="","",编辑!N2126)</f>
        <v>1</v>
      </c>
      <c r="H2126" s="109">
        <f>IF(编辑!O2126="","",编辑!O2126)</f>
        <v>1</v>
      </c>
      <c r="I2126" s="109">
        <f>IF(编辑!P2126="","",编辑!P2126)</f>
        <v>10000</v>
      </c>
      <c r="J2126" s="109" t="str">
        <f>IF(编辑!Q2126="","",编辑!Q2126)</f>
        <v/>
      </c>
      <c r="K2126" s="109" t="str">
        <f>IF(编辑!S2126="","",编辑!S2126)</f>
        <v/>
      </c>
      <c r="L2126" s="109" t="str">
        <f>IF(编辑!T2126="","",编辑!T2126)</f>
        <v/>
      </c>
      <c r="M2126" s="109" t="str">
        <f>IF(编辑!U2126="","",编辑!U2126)</f>
        <v/>
      </c>
      <c r="N2126" s="109" t="str">
        <f>IF(编辑!V2126="","",编辑!V2126)</f>
        <v/>
      </c>
      <c r="O2126" s="109" t="str">
        <f>IF(编辑!X2126="","",编辑!X2126)</f>
        <v/>
      </c>
      <c r="P2126" s="109" t="str">
        <f>IF(编辑!Y2126="","",编辑!Y2126)</f>
        <v/>
      </c>
      <c r="Q2126" s="109" t="str">
        <f>IF(编辑!Z2126="","",编辑!Z2126)</f>
        <v/>
      </c>
      <c r="R2126" s="109" t="str">
        <f>IF(编辑!AA2126="","",编辑!AA2126)</f>
        <v/>
      </c>
      <c r="S2126" s="109" t="str">
        <f>IF(编辑!AC2126="","",编辑!AC2126)</f>
        <v/>
      </c>
      <c r="T2126" s="109" t="str">
        <f>IF(编辑!AD2126="","",编辑!AD2126)</f>
        <v/>
      </c>
      <c r="U2126" s="109" t="str">
        <f>IF(编辑!AE2126="","",编辑!AE2126)</f>
        <v/>
      </c>
      <c r="V2126" s="109" t="str">
        <f>IF(编辑!AF2126="","",编辑!AF2126)</f>
        <v/>
      </c>
      <c r="W2126" s="109" t="str">
        <f>IF(编辑!AH2126="","",编辑!AH2126)</f>
        <v/>
      </c>
      <c r="X2126" s="109" t="str">
        <f>IF(编辑!AI2126="","",编辑!AI2126)</f>
        <v/>
      </c>
      <c r="Y2126" s="109" t="str">
        <f>IF(编辑!AJ2126="","",编辑!AJ2126)</f>
        <v/>
      </c>
      <c r="Z2126" s="109" t="str">
        <f>IF(编辑!AK2126="","",编辑!AK2126)</f>
        <v/>
      </c>
      <c r="AA2126" s="109" t="str">
        <f>IF(编辑!AM2126="","",编辑!AM2126)</f>
        <v/>
      </c>
      <c r="AB2126" s="109" t="str">
        <f>IF(编辑!AN2126="","",编辑!AN2126)</f>
        <v/>
      </c>
      <c r="AC2126" s="111" t="str">
        <f>IF(编辑!AO2126="","",编辑!AO2126)</f>
        <v/>
      </c>
    </row>
    <row r="2127" ht="27" spans="1:29">
      <c r="A2127" s="109">
        <f>IF(编辑!A2127="","",编辑!A2127)</f>
        <v>300078</v>
      </c>
      <c r="B2127" s="109" t="str">
        <f>IF(编辑!B2127="","",编辑!B2127)</f>
        <v>攻击属性达到200点</v>
      </c>
      <c r="C2127" s="109" t="str">
        <f>IF(编辑!I2127="","",编辑!I2127)</f>
        <v/>
      </c>
      <c r="D2127" s="109">
        <f>IF(编辑!J2127="","",编辑!J2127)</f>
        <v>0</v>
      </c>
      <c r="E2127" s="109" t="str">
        <f>IF(编辑!K2127="","",编辑!K2127)</f>
        <v/>
      </c>
      <c r="F2127" s="109">
        <f>IF(编辑!L2127="","",编辑!L2127)</f>
        <v>5043</v>
      </c>
      <c r="G2127" s="109">
        <f>IF(编辑!N2127="","",编辑!N2127)</f>
        <v>1</v>
      </c>
      <c r="H2127" s="109">
        <f>IF(编辑!O2127="","",编辑!O2127)</f>
        <v>1</v>
      </c>
      <c r="I2127" s="109">
        <f>IF(编辑!P2127="","",编辑!P2127)</f>
        <v>10000</v>
      </c>
      <c r="J2127" s="109" t="str">
        <f>IF(编辑!Q2127="","",编辑!Q2127)</f>
        <v/>
      </c>
      <c r="K2127" s="109" t="str">
        <f>IF(编辑!S2127="","",编辑!S2127)</f>
        <v/>
      </c>
      <c r="L2127" s="109" t="str">
        <f>IF(编辑!T2127="","",编辑!T2127)</f>
        <v/>
      </c>
      <c r="M2127" s="109" t="str">
        <f>IF(编辑!U2127="","",编辑!U2127)</f>
        <v/>
      </c>
      <c r="N2127" s="109" t="str">
        <f>IF(编辑!V2127="","",编辑!V2127)</f>
        <v/>
      </c>
      <c r="O2127" s="109" t="str">
        <f>IF(编辑!X2127="","",编辑!X2127)</f>
        <v/>
      </c>
      <c r="P2127" s="109" t="str">
        <f>IF(编辑!Y2127="","",编辑!Y2127)</f>
        <v/>
      </c>
      <c r="Q2127" s="109" t="str">
        <f>IF(编辑!Z2127="","",编辑!Z2127)</f>
        <v/>
      </c>
      <c r="R2127" s="109" t="str">
        <f>IF(编辑!AA2127="","",编辑!AA2127)</f>
        <v/>
      </c>
      <c r="S2127" s="109" t="str">
        <f>IF(编辑!AC2127="","",编辑!AC2127)</f>
        <v/>
      </c>
      <c r="T2127" s="109" t="str">
        <f>IF(编辑!AD2127="","",编辑!AD2127)</f>
        <v/>
      </c>
      <c r="U2127" s="109" t="str">
        <f>IF(编辑!AE2127="","",编辑!AE2127)</f>
        <v/>
      </c>
      <c r="V2127" s="109" t="str">
        <f>IF(编辑!AF2127="","",编辑!AF2127)</f>
        <v/>
      </c>
      <c r="W2127" s="109" t="str">
        <f>IF(编辑!AH2127="","",编辑!AH2127)</f>
        <v/>
      </c>
      <c r="X2127" s="109" t="str">
        <f>IF(编辑!AI2127="","",编辑!AI2127)</f>
        <v/>
      </c>
      <c r="Y2127" s="109" t="str">
        <f>IF(编辑!AJ2127="","",编辑!AJ2127)</f>
        <v/>
      </c>
      <c r="Z2127" s="109" t="str">
        <f>IF(编辑!AK2127="","",编辑!AK2127)</f>
        <v/>
      </c>
      <c r="AA2127" s="109" t="str">
        <f>IF(编辑!AM2127="","",编辑!AM2127)</f>
        <v/>
      </c>
      <c r="AB2127" s="109" t="str">
        <f>IF(编辑!AN2127="","",编辑!AN2127)</f>
        <v/>
      </c>
      <c r="AC2127" s="111" t="str">
        <f>IF(编辑!AO2127="","",编辑!AO2127)</f>
        <v/>
      </c>
    </row>
    <row r="2128" ht="27" spans="1:29">
      <c r="A2128" s="109">
        <f>IF(编辑!A2128="","",编辑!A2128)</f>
        <v>300079</v>
      </c>
      <c r="B2128" s="109" t="str">
        <f>IF(编辑!B2128="","",编辑!B2128)</f>
        <v>排行榜中等级排行第一！</v>
      </c>
      <c r="C2128" s="109" t="str">
        <f>IF(编辑!I2128="","",编辑!I2128)</f>
        <v/>
      </c>
      <c r="D2128" s="109">
        <f>IF(编辑!J2128="","",编辑!J2128)</f>
        <v>0</v>
      </c>
      <c r="E2128" s="109" t="str">
        <f>IF(编辑!K2128="","",编辑!K2128)</f>
        <v/>
      </c>
      <c r="F2128" s="109">
        <f>IF(编辑!L2128="","",编辑!L2128)</f>
        <v>5045</v>
      </c>
      <c r="G2128" s="109">
        <f>IF(编辑!N2128="","",编辑!N2128)</f>
        <v>1</v>
      </c>
      <c r="H2128" s="109">
        <f>IF(编辑!O2128="","",编辑!O2128)</f>
        <v>1</v>
      </c>
      <c r="I2128" s="109">
        <f>IF(编辑!P2128="","",编辑!P2128)</f>
        <v>10000</v>
      </c>
      <c r="J2128" s="109" t="str">
        <f>IF(编辑!Q2128="","",编辑!Q2128)</f>
        <v/>
      </c>
      <c r="K2128" s="109" t="str">
        <f>IF(编辑!S2128="","",编辑!S2128)</f>
        <v/>
      </c>
      <c r="L2128" s="109" t="str">
        <f>IF(编辑!T2128="","",编辑!T2128)</f>
        <v/>
      </c>
      <c r="M2128" s="109" t="str">
        <f>IF(编辑!U2128="","",编辑!U2128)</f>
        <v/>
      </c>
      <c r="N2128" s="109" t="str">
        <f>IF(编辑!V2128="","",编辑!V2128)</f>
        <v/>
      </c>
      <c r="O2128" s="109" t="str">
        <f>IF(编辑!X2128="","",编辑!X2128)</f>
        <v/>
      </c>
      <c r="P2128" s="109" t="str">
        <f>IF(编辑!Y2128="","",编辑!Y2128)</f>
        <v/>
      </c>
      <c r="Q2128" s="109" t="str">
        <f>IF(编辑!Z2128="","",编辑!Z2128)</f>
        <v/>
      </c>
      <c r="R2128" s="109" t="str">
        <f>IF(编辑!AA2128="","",编辑!AA2128)</f>
        <v/>
      </c>
      <c r="S2128" s="109" t="str">
        <f>IF(编辑!AC2128="","",编辑!AC2128)</f>
        <v/>
      </c>
      <c r="T2128" s="109" t="str">
        <f>IF(编辑!AD2128="","",编辑!AD2128)</f>
        <v/>
      </c>
      <c r="U2128" s="109" t="str">
        <f>IF(编辑!AE2128="","",编辑!AE2128)</f>
        <v/>
      </c>
      <c r="V2128" s="109" t="str">
        <f>IF(编辑!AF2128="","",编辑!AF2128)</f>
        <v/>
      </c>
      <c r="W2128" s="109" t="str">
        <f>IF(编辑!AH2128="","",编辑!AH2128)</f>
        <v/>
      </c>
      <c r="X2128" s="109" t="str">
        <f>IF(编辑!AI2128="","",编辑!AI2128)</f>
        <v/>
      </c>
      <c r="Y2128" s="109" t="str">
        <f>IF(编辑!AJ2128="","",编辑!AJ2128)</f>
        <v/>
      </c>
      <c r="Z2128" s="109" t="str">
        <f>IF(编辑!AK2128="","",编辑!AK2128)</f>
        <v/>
      </c>
      <c r="AA2128" s="109" t="str">
        <f>IF(编辑!AM2128="","",编辑!AM2128)</f>
        <v/>
      </c>
      <c r="AB2128" s="109" t="str">
        <f>IF(编辑!AN2128="","",编辑!AN2128)</f>
        <v/>
      </c>
      <c r="AC2128" s="111" t="str">
        <f>IF(编辑!AO2128="","",编辑!AO2128)</f>
        <v/>
      </c>
    </row>
    <row r="2129" ht="27" spans="1:29">
      <c r="A2129" s="109">
        <f>IF(编辑!A2129="","",编辑!A2129)</f>
        <v>300080</v>
      </c>
      <c r="B2129" s="109" t="str">
        <f>IF(编辑!B2129="","",编辑!B2129)</f>
        <v>排行榜中宠物排名第一！</v>
      </c>
      <c r="C2129" s="109" t="str">
        <f>IF(编辑!I2129="","",编辑!I2129)</f>
        <v/>
      </c>
      <c r="D2129" s="109">
        <f>IF(编辑!J2129="","",编辑!J2129)</f>
        <v>0</v>
      </c>
      <c r="E2129" s="109" t="str">
        <f>IF(编辑!K2129="","",编辑!K2129)</f>
        <v/>
      </c>
      <c r="F2129" s="109">
        <f>IF(编辑!L2129="","",编辑!L2129)</f>
        <v>5045</v>
      </c>
      <c r="G2129" s="109">
        <f>IF(编辑!N2129="","",编辑!N2129)</f>
        <v>2</v>
      </c>
      <c r="H2129" s="109">
        <f>IF(编辑!O2129="","",编辑!O2129)</f>
        <v>1</v>
      </c>
      <c r="I2129" s="109">
        <f>IF(编辑!P2129="","",编辑!P2129)</f>
        <v>10000</v>
      </c>
      <c r="J2129" s="109" t="str">
        <f>IF(编辑!Q2129="","",编辑!Q2129)</f>
        <v/>
      </c>
      <c r="K2129" s="109" t="str">
        <f>IF(编辑!S2129="","",编辑!S2129)</f>
        <v/>
      </c>
      <c r="L2129" s="109" t="str">
        <f>IF(编辑!T2129="","",编辑!T2129)</f>
        <v/>
      </c>
      <c r="M2129" s="109" t="str">
        <f>IF(编辑!U2129="","",编辑!U2129)</f>
        <v/>
      </c>
      <c r="N2129" s="109" t="str">
        <f>IF(编辑!V2129="","",编辑!V2129)</f>
        <v/>
      </c>
      <c r="O2129" s="109" t="str">
        <f>IF(编辑!X2129="","",编辑!X2129)</f>
        <v/>
      </c>
      <c r="P2129" s="109" t="str">
        <f>IF(编辑!Y2129="","",编辑!Y2129)</f>
        <v/>
      </c>
      <c r="Q2129" s="109" t="str">
        <f>IF(编辑!Z2129="","",编辑!Z2129)</f>
        <v/>
      </c>
      <c r="R2129" s="109" t="str">
        <f>IF(编辑!AA2129="","",编辑!AA2129)</f>
        <v/>
      </c>
      <c r="S2129" s="109" t="str">
        <f>IF(编辑!AC2129="","",编辑!AC2129)</f>
        <v/>
      </c>
      <c r="T2129" s="109" t="str">
        <f>IF(编辑!AD2129="","",编辑!AD2129)</f>
        <v/>
      </c>
      <c r="U2129" s="109" t="str">
        <f>IF(编辑!AE2129="","",编辑!AE2129)</f>
        <v/>
      </c>
      <c r="V2129" s="109" t="str">
        <f>IF(编辑!AF2129="","",编辑!AF2129)</f>
        <v/>
      </c>
      <c r="W2129" s="109" t="str">
        <f>IF(编辑!AH2129="","",编辑!AH2129)</f>
        <v/>
      </c>
      <c r="X2129" s="109" t="str">
        <f>IF(编辑!AI2129="","",编辑!AI2129)</f>
        <v/>
      </c>
      <c r="Y2129" s="109" t="str">
        <f>IF(编辑!AJ2129="","",编辑!AJ2129)</f>
        <v/>
      </c>
      <c r="Z2129" s="109" t="str">
        <f>IF(编辑!AK2129="","",编辑!AK2129)</f>
        <v/>
      </c>
      <c r="AA2129" s="109" t="str">
        <f>IF(编辑!AM2129="","",编辑!AM2129)</f>
        <v/>
      </c>
      <c r="AB2129" s="109" t="str">
        <f>IF(编辑!AN2129="","",编辑!AN2129)</f>
        <v/>
      </c>
      <c r="AC2129" s="111" t="str">
        <f>IF(编辑!AO2129="","",编辑!AO2129)</f>
        <v/>
      </c>
    </row>
    <row r="2130" ht="27" spans="1:29">
      <c r="A2130" s="109">
        <f>IF(编辑!A2130="","",编辑!A2130)</f>
        <v>300081</v>
      </c>
      <c r="B2130" s="109" t="str">
        <f>IF(编辑!B2130="","",编辑!B2130)</f>
        <v>排行榜中伙伴排名第一！</v>
      </c>
      <c r="C2130" s="109" t="str">
        <f>IF(编辑!I2130="","",编辑!I2130)</f>
        <v/>
      </c>
      <c r="D2130" s="109">
        <f>IF(编辑!J2130="","",编辑!J2130)</f>
        <v>0</v>
      </c>
      <c r="E2130" s="109" t="str">
        <f>IF(编辑!K2130="","",编辑!K2130)</f>
        <v/>
      </c>
      <c r="F2130" s="109">
        <f>IF(编辑!L2130="","",编辑!L2130)</f>
        <v>5045</v>
      </c>
      <c r="G2130" s="109">
        <f>IF(编辑!N2130="","",编辑!N2130)</f>
        <v>5</v>
      </c>
      <c r="H2130" s="109">
        <f>IF(编辑!O2130="","",编辑!O2130)</f>
        <v>1</v>
      </c>
      <c r="I2130" s="109">
        <f>IF(编辑!P2130="","",编辑!P2130)</f>
        <v>10000</v>
      </c>
      <c r="J2130" s="109" t="str">
        <f>IF(编辑!Q2130="","",编辑!Q2130)</f>
        <v/>
      </c>
      <c r="K2130" s="109" t="str">
        <f>IF(编辑!S2130="","",编辑!S2130)</f>
        <v/>
      </c>
      <c r="L2130" s="109" t="str">
        <f>IF(编辑!T2130="","",编辑!T2130)</f>
        <v/>
      </c>
      <c r="M2130" s="109" t="str">
        <f>IF(编辑!U2130="","",编辑!U2130)</f>
        <v/>
      </c>
      <c r="N2130" s="109" t="str">
        <f>IF(编辑!V2130="","",编辑!V2130)</f>
        <v/>
      </c>
      <c r="O2130" s="109" t="str">
        <f>IF(编辑!X2130="","",编辑!X2130)</f>
        <v/>
      </c>
      <c r="P2130" s="109" t="str">
        <f>IF(编辑!Y2130="","",编辑!Y2130)</f>
        <v/>
      </c>
      <c r="Q2130" s="109" t="str">
        <f>IF(编辑!Z2130="","",编辑!Z2130)</f>
        <v/>
      </c>
      <c r="R2130" s="109" t="str">
        <f>IF(编辑!AA2130="","",编辑!AA2130)</f>
        <v/>
      </c>
      <c r="S2130" s="109" t="str">
        <f>IF(编辑!AC2130="","",编辑!AC2130)</f>
        <v/>
      </c>
      <c r="T2130" s="109" t="str">
        <f>IF(编辑!AD2130="","",编辑!AD2130)</f>
        <v/>
      </c>
      <c r="U2130" s="109" t="str">
        <f>IF(编辑!AE2130="","",编辑!AE2130)</f>
        <v/>
      </c>
      <c r="V2130" s="109" t="str">
        <f>IF(编辑!AF2130="","",编辑!AF2130)</f>
        <v/>
      </c>
      <c r="W2130" s="109" t="str">
        <f>IF(编辑!AH2130="","",编辑!AH2130)</f>
        <v/>
      </c>
      <c r="X2130" s="109" t="str">
        <f>IF(编辑!AI2130="","",编辑!AI2130)</f>
        <v/>
      </c>
      <c r="Y2130" s="109" t="str">
        <f>IF(编辑!AJ2130="","",编辑!AJ2130)</f>
        <v/>
      </c>
      <c r="Z2130" s="109" t="str">
        <f>IF(编辑!AK2130="","",编辑!AK2130)</f>
        <v/>
      </c>
      <c r="AA2130" s="109" t="str">
        <f>IF(编辑!AM2130="","",编辑!AM2130)</f>
        <v/>
      </c>
      <c r="AB2130" s="109" t="str">
        <f>IF(编辑!AN2130="","",编辑!AN2130)</f>
        <v/>
      </c>
      <c r="AC2130" s="111" t="str">
        <f>IF(编辑!AO2130="","",编辑!AO2130)</f>
        <v/>
      </c>
    </row>
    <row r="2131" ht="27" spans="1:29">
      <c r="A2131" s="109">
        <f>IF(编辑!A2131="","",编辑!A2131)</f>
        <v>300082</v>
      </c>
      <c r="B2131" s="109" t="str">
        <f>IF(编辑!B2131="","",编辑!B2131)</f>
        <v>排行榜中竞技排名第一！</v>
      </c>
      <c r="C2131" s="109" t="str">
        <f>IF(编辑!I2131="","",编辑!I2131)</f>
        <v/>
      </c>
      <c r="D2131" s="109">
        <f>IF(编辑!J2131="","",编辑!J2131)</f>
        <v>0</v>
      </c>
      <c r="E2131" s="109" t="str">
        <f>IF(编辑!K2131="","",编辑!K2131)</f>
        <v/>
      </c>
      <c r="F2131" s="109">
        <f>IF(编辑!L2131="","",编辑!L2131)</f>
        <v>5045</v>
      </c>
      <c r="G2131" s="109">
        <f>IF(编辑!N2131="","",编辑!N2131)</f>
        <v>10</v>
      </c>
      <c r="H2131" s="109">
        <f>IF(编辑!O2131="","",编辑!O2131)</f>
        <v>1</v>
      </c>
      <c r="I2131" s="109">
        <f>IF(编辑!P2131="","",编辑!P2131)</f>
        <v>10000</v>
      </c>
      <c r="J2131" s="109" t="str">
        <f>IF(编辑!Q2131="","",编辑!Q2131)</f>
        <v/>
      </c>
      <c r="K2131" s="109" t="str">
        <f>IF(编辑!S2131="","",编辑!S2131)</f>
        <v/>
      </c>
      <c r="L2131" s="109" t="str">
        <f>IF(编辑!T2131="","",编辑!T2131)</f>
        <v/>
      </c>
      <c r="M2131" s="109" t="str">
        <f>IF(编辑!U2131="","",编辑!U2131)</f>
        <v/>
      </c>
      <c r="N2131" s="109" t="str">
        <f>IF(编辑!V2131="","",编辑!V2131)</f>
        <v/>
      </c>
      <c r="O2131" s="109" t="str">
        <f>IF(编辑!X2131="","",编辑!X2131)</f>
        <v/>
      </c>
      <c r="P2131" s="109" t="str">
        <f>IF(编辑!Y2131="","",编辑!Y2131)</f>
        <v/>
      </c>
      <c r="Q2131" s="109" t="str">
        <f>IF(编辑!Z2131="","",编辑!Z2131)</f>
        <v/>
      </c>
      <c r="R2131" s="109" t="str">
        <f>IF(编辑!AA2131="","",编辑!AA2131)</f>
        <v/>
      </c>
      <c r="S2131" s="109" t="str">
        <f>IF(编辑!AC2131="","",编辑!AC2131)</f>
        <v/>
      </c>
      <c r="T2131" s="109" t="str">
        <f>IF(编辑!AD2131="","",编辑!AD2131)</f>
        <v/>
      </c>
      <c r="U2131" s="109" t="str">
        <f>IF(编辑!AE2131="","",编辑!AE2131)</f>
        <v/>
      </c>
      <c r="V2131" s="109" t="str">
        <f>IF(编辑!AF2131="","",编辑!AF2131)</f>
        <v/>
      </c>
      <c r="W2131" s="109" t="str">
        <f>IF(编辑!AH2131="","",编辑!AH2131)</f>
        <v/>
      </c>
      <c r="X2131" s="109" t="str">
        <f>IF(编辑!AI2131="","",编辑!AI2131)</f>
        <v/>
      </c>
      <c r="Y2131" s="109" t="str">
        <f>IF(编辑!AJ2131="","",编辑!AJ2131)</f>
        <v/>
      </c>
      <c r="Z2131" s="109" t="str">
        <f>IF(编辑!AK2131="","",编辑!AK2131)</f>
        <v/>
      </c>
      <c r="AA2131" s="109" t="str">
        <f>IF(编辑!AM2131="","",编辑!AM2131)</f>
        <v/>
      </c>
      <c r="AB2131" s="109" t="str">
        <f>IF(编辑!AN2131="","",编辑!AN2131)</f>
        <v/>
      </c>
      <c r="AC2131" s="111" t="str">
        <f>IF(编辑!AO2131="","",编辑!AO2131)</f>
        <v/>
      </c>
    </row>
    <row r="2132" ht="27" spans="1:29">
      <c r="A2132" s="109">
        <f>IF(编辑!A2132="","",编辑!A2132)</f>
        <v>300083</v>
      </c>
      <c r="B2132" s="109" t="str">
        <f>IF(编辑!B2132="","",编辑!B2132)</f>
        <v>排行榜中等级排名第二！</v>
      </c>
      <c r="C2132" s="109" t="str">
        <f>IF(编辑!I2132="","",编辑!I2132)</f>
        <v/>
      </c>
      <c r="D2132" s="109">
        <f>IF(编辑!J2132="","",编辑!J2132)</f>
        <v>0</v>
      </c>
      <c r="E2132" s="109" t="str">
        <f>IF(编辑!K2132="","",编辑!K2132)</f>
        <v/>
      </c>
      <c r="F2132" s="109">
        <f>IF(编辑!L2132="","",编辑!L2132)</f>
        <v>5045</v>
      </c>
      <c r="G2132" s="109">
        <f>IF(编辑!N2132="","",编辑!N2132)</f>
        <v>5</v>
      </c>
      <c r="H2132" s="109">
        <f>IF(编辑!O2132="","",编辑!O2132)</f>
        <v>1</v>
      </c>
      <c r="I2132" s="109">
        <f>IF(编辑!P2132="","",编辑!P2132)</f>
        <v>10000</v>
      </c>
      <c r="J2132" s="109" t="str">
        <f>IF(编辑!Q2132="","",编辑!Q2132)</f>
        <v/>
      </c>
      <c r="K2132" s="109" t="str">
        <f>IF(编辑!S2132="","",编辑!S2132)</f>
        <v/>
      </c>
      <c r="L2132" s="109" t="str">
        <f>IF(编辑!T2132="","",编辑!T2132)</f>
        <v/>
      </c>
      <c r="M2132" s="109" t="str">
        <f>IF(编辑!U2132="","",编辑!U2132)</f>
        <v/>
      </c>
      <c r="N2132" s="109" t="str">
        <f>IF(编辑!V2132="","",编辑!V2132)</f>
        <v/>
      </c>
      <c r="O2132" s="109" t="str">
        <f>IF(编辑!X2132="","",编辑!X2132)</f>
        <v/>
      </c>
      <c r="P2132" s="109" t="str">
        <f>IF(编辑!Y2132="","",编辑!Y2132)</f>
        <v/>
      </c>
      <c r="Q2132" s="109" t="str">
        <f>IF(编辑!Z2132="","",编辑!Z2132)</f>
        <v/>
      </c>
      <c r="R2132" s="109" t="str">
        <f>IF(编辑!AA2132="","",编辑!AA2132)</f>
        <v/>
      </c>
      <c r="S2132" s="109" t="str">
        <f>IF(编辑!AC2132="","",编辑!AC2132)</f>
        <v/>
      </c>
      <c r="T2132" s="109" t="str">
        <f>IF(编辑!AD2132="","",编辑!AD2132)</f>
        <v/>
      </c>
      <c r="U2132" s="109" t="str">
        <f>IF(编辑!AE2132="","",编辑!AE2132)</f>
        <v/>
      </c>
      <c r="V2132" s="109" t="str">
        <f>IF(编辑!AF2132="","",编辑!AF2132)</f>
        <v/>
      </c>
      <c r="W2132" s="109" t="str">
        <f>IF(编辑!AH2132="","",编辑!AH2132)</f>
        <v/>
      </c>
      <c r="X2132" s="109" t="str">
        <f>IF(编辑!AI2132="","",编辑!AI2132)</f>
        <v/>
      </c>
      <c r="Y2132" s="109" t="str">
        <f>IF(编辑!AJ2132="","",编辑!AJ2132)</f>
        <v/>
      </c>
      <c r="Z2132" s="109" t="str">
        <f>IF(编辑!AK2132="","",编辑!AK2132)</f>
        <v/>
      </c>
      <c r="AA2132" s="109" t="str">
        <f>IF(编辑!AM2132="","",编辑!AM2132)</f>
        <v/>
      </c>
      <c r="AB2132" s="109" t="str">
        <f>IF(编辑!AN2132="","",编辑!AN2132)</f>
        <v/>
      </c>
      <c r="AC2132" s="111" t="str">
        <f>IF(编辑!AO2132="","",编辑!AO2132)</f>
        <v/>
      </c>
    </row>
    <row r="2133" ht="27" spans="1:29">
      <c r="A2133" s="109">
        <f>IF(编辑!A2133="","",编辑!A2133)</f>
        <v>300084</v>
      </c>
      <c r="B2133" s="109" t="str">
        <f>IF(编辑!B2133="","",编辑!B2133)</f>
        <v>排行榜中宠物排名第二！</v>
      </c>
      <c r="C2133" s="109" t="str">
        <f>IF(编辑!I2133="","",编辑!I2133)</f>
        <v/>
      </c>
      <c r="D2133" s="109">
        <f>IF(编辑!J2133="","",编辑!J2133)</f>
        <v>0</v>
      </c>
      <c r="E2133" s="109" t="str">
        <f>IF(编辑!K2133="","",编辑!K2133)</f>
        <v/>
      </c>
      <c r="F2133" s="109">
        <f>IF(编辑!L2133="","",编辑!L2133)</f>
        <v>5045</v>
      </c>
      <c r="G2133" s="109">
        <f>IF(编辑!N2133="","",编辑!N2133)</f>
        <v>5</v>
      </c>
      <c r="H2133" s="109">
        <f>IF(编辑!O2133="","",编辑!O2133)</f>
        <v>1</v>
      </c>
      <c r="I2133" s="109">
        <f>IF(编辑!P2133="","",编辑!P2133)</f>
        <v>10000</v>
      </c>
      <c r="J2133" s="109" t="str">
        <f>IF(编辑!Q2133="","",编辑!Q2133)</f>
        <v/>
      </c>
      <c r="K2133" s="109" t="str">
        <f>IF(编辑!S2133="","",编辑!S2133)</f>
        <v/>
      </c>
      <c r="L2133" s="109" t="str">
        <f>IF(编辑!T2133="","",编辑!T2133)</f>
        <v/>
      </c>
      <c r="M2133" s="109" t="str">
        <f>IF(编辑!U2133="","",编辑!U2133)</f>
        <v/>
      </c>
      <c r="N2133" s="109" t="str">
        <f>IF(编辑!V2133="","",编辑!V2133)</f>
        <v/>
      </c>
      <c r="O2133" s="109" t="str">
        <f>IF(编辑!X2133="","",编辑!X2133)</f>
        <v/>
      </c>
      <c r="P2133" s="109" t="str">
        <f>IF(编辑!Y2133="","",编辑!Y2133)</f>
        <v/>
      </c>
      <c r="Q2133" s="109" t="str">
        <f>IF(编辑!Z2133="","",编辑!Z2133)</f>
        <v/>
      </c>
      <c r="R2133" s="109" t="str">
        <f>IF(编辑!AA2133="","",编辑!AA2133)</f>
        <v/>
      </c>
      <c r="S2133" s="109" t="str">
        <f>IF(编辑!AC2133="","",编辑!AC2133)</f>
        <v/>
      </c>
      <c r="T2133" s="109" t="str">
        <f>IF(编辑!AD2133="","",编辑!AD2133)</f>
        <v/>
      </c>
      <c r="U2133" s="109" t="str">
        <f>IF(编辑!AE2133="","",编辑!AE2133)</f>
        <v/>
      </c>
      <c r="V2133" s="109" t="str">
        <f>IF(编辑!AF2133="","",编辑!AF2133)</f>
        <v/>
      </c>
      <c r="W2133" s="109" t="str">
        <f>IF(编辑!AH2133="","",编辑!AH2133)</f>
        <v/>
      </c>
      <c r="X2133" s="109" t="str">
        <f>IF(编辑!AI2133="","",编辑!AI2133)</f>
        <v/>
      </c>
      <c r="Y2133" s="109" t="str">
        <f>IF(编辑!AJ2133="","",编辑!AJ2133)</f>
        <v/>
      </c>
      <c r="Z2133" s="109" t="str">
        <f>IF(编辑!AK2133="","",编辑!AK2133)</f>
        <v/>
      </c>
      <c r="AA2133" s="109" t="str">
        <f>IF(编辑!AM2133="","",编辑!AM2133)</f>
        <v/>
      </c>
      <c r="AB2133" s="109" t="str">
        <f>IF(编辑!AN2133="","",编辑!AN2133)</f>
        <v/>
      </c>
      <c r="AC2133" s="111" t="str">
        <f>IF(编辑!AO2133="","",编辑!AO2133)</f>
        <v/>
      </c>
    </row>
    <row r="2134" ht="27" spans="1:29">
      <c r="A2134" s="109">
        <f>IF(编辑!A2134="","",编辑!A2134)</f>
        <v>300085</v>
      </c>
      <c r="B2134" s="109" t="str">
        <f>IF(编辑!B2134="","",编辑!B2134)</f>
        <v>排行榜中伙伴排名第二！</v>
      </c>
      <c r="C2134" s="109" t="str">
        <f>IF(编辑!I2134="","",编辑!I2134)</f>
        <v/>
      </c>
      <c r="D2134" s="109">
        <f>IF(编辑!J2134="","",编辑!J2134)</f>
        <v>0</v>
      </c>
      <c r="E2134" s="109" t="str">
        <f>IF(编辑!K2134="","",编辑!K2134)</f>
        <v/>
      </c>
      <c r="F2134" s="109">
        <f>IF(编辑!L2134="","",编辑!L2134)</f>
        <v>5045</v>
      </c>
      <c r="G2134" s="109">
        <f>IF(编辑!N2134="","",编辑!N2134)</f>
        <v>5</v>
      </c>
      <c r="H2134" s="109">
        <f>IF(编辑!O2134="","",编辑!O2134)</f>
        <v>1</v>
      </c>
      <c r="I2134" s="109">
        <f>IF(编辑!P2134="","",编辑!P2134)</f>
        <v>10000</v>
      </c>
      <c r="J2134" s="109" t="str">
        <f>IF(编辑!Q2134="","",编辑!Q2134)</f>
        <v/>
      </c>
      <c r="K2134" s="109" t="str">
        <f>IF(编辑!S2134="","",编辑!S2134)</f>
        <v/>
      </c>
      <c r="L2134" s="109" t="str">
        <f>IF(编辑!T2134="","",编辑!T2134)</f>
        <v/>
      </c>
      <c r="M2134" s="109" t="str">
        <f>IF(编辑!U2134="","",编辑!U2134)</f>
        <v/>
      </c>
      <c r="N2134" s="109" t="str">
        <f>IF(编辑!V2134="","",编辑!V2134)</f>
        <v/>
      </c>
      <c r="O2134" s="109" t="str">
        <f>IF(编辑!X2134="","",编辑!X2134)</f>
        <v/>
      </c>
      <c r="P2134" s="109" t="str">
        <f>IF(编辑!Y2134="","",编辑!Y2134)</f>
        <v/>
      </c>
      <c r="Q2134" s="109" t="str">
        <f>IF(编辑!Z2134="","",编辑!Z2134)</f>
        <v/>
      </c>
      <c r="R2134" s="109" t="str">
        <f>IF(编辑!AA2134="","",编辑!AA2134)</f>
        <v/>
      </c>
      <c r="S2134" s="109" t="str">
        <f>IF(编辑!AC2134="","",编辑!AC2134)</f>
        <v/>
      </c>
      <c r="T2134" s="109" t="str">
        <f>IF(编辑!AD2134="","",编辑!AD2134)</f>
        <v/>
      </c>
      <c r="U2134" s="109" t="str">
        <f>IF(编辑!AE2134="","",编辑!AE2134)</f>
        <v/>
      </c>
      <c r="V2134" s="109" t="str">
        <f>IF(编辑!AF2134="","",编辑!AF2134)</f>
        <v/>
      </c>
      <c r="W2134" s="109" t="str">
        <f>IF(编辑!AH2134="","",编辑!AH2134)</f>
        <v/>
      </c>
      <c r="X2134" s="109" t="str">
        <f>IF(编辑!AI2134="","",编辑!AI2134)</f>
        <v/>
      </c>
      <c r="Y2134" s="109" t="str">
        <f>IF(编辑!AJ2134="","",编辑!AJ2134)</f>
        <v/>
      </c>
      <c r="Z2134" s="109" t="str">
        <f>IF(编辑!AK2134="","",编辑!AK2134)</f>
        <v/>
      </c>
      <c r="AA2134" s="109" t="str">
        <f>IF(编辑!AM2134="","",编辑!AM2134)</f>
        <v/>
      </c>
      <c r="AB2134" s="109" t="str">
        <f>IF(编辑!AN2134="","",编辑!AN2134)</f>
        <v/>
      </c>
      <c r="AC2134" s="111" t="str">
        <f>IF(编辑!AO2134="","",编辑!AO2134)</f>
        <v/>
      </c>
    </row>
    <row r="2135" ht="27" spans="1:29">
      <c r="A2135" s="109">
        <f>IF(编辑!A2135="","",编辑!A2135)</f>
        <v>300086</v>
      </c>
      <c r="B2135" s="109" t="str">
        <f>IF(编辑!B2135="","",编辑!B2135)</f>
        <v>排行榜中伙伴竞技第二！</v>
      </c>
      <c r="C2135" s="109" t="str">
        <f>IF(编辑!I2135="","",编辑!I2135)</f>
        <v/>
      </c>
      <c r="D2135" s="109">
        <f>IF(编辑!J2135="","",编辑!J2135)</f>
        <v>0</v>
      </c>
      <c r="E2135" s="109" t="str">
        <f>IF(编辑!K2135="","",编辑!K2135)</f>
        <v/>
      </c>
      <c r="F2135" s="109">
        <f>IF(编辑!L2135="","",编辑!L2135)</f>
        <v>5045</v>
      </c>
      <c r="G2135" s="109">
        <f>IF(编辑!N2135="","",编辑!N2135)</f>
        <v>5</v>
      </c>
      <c r="H2135" s="109">
        <f>IF(编辑!O2135="","",编辑!O2135)</f>
        <v>1</v>
      </c>
      <c r="I2135" s="109">
        <f>IF(编辑!P2135="","",编辑!P2135)</f>
        <v>10000</v>
      </c>
      <c r="J2135" s="109" t="str">
        <f>IF(编辑!Q2135="","",编辑!Q2135)</f>
        <v/>
      </c>
      <c r="K2135" s="109" t="str">
        <f>IF(编辑!S2135="","",编辑!S2135)</f>
        <v/>
      </c>
      <c r="L2135" s="109" t="str">
        <f>IF(编辑!T2135="","",编辑!T2135)</f>
        <v/>
      </c>
      <c r="M2135" s="109" t="str">
        <f>IF(编辑!U2135="","",编辑!U2135)</f>
        <v/>
      </c>
      <c r="N2135" s="109" t="str">
        <f>IF(编辑!V2135="","",编辑!V2135)</f>
        <v/>
      </c>
      <c r="O2135" s="109" t="str">
        <f>IF(编辑!X2135="","",编辑!X2135)</f>
        <v/>
      </c>
      <c r="P2135" s="109" t="str">
        <f>IF(编辑!Y2135="","",编辑!Y2135)</f>
        <v/>
      </c>
      <c r="Q2135" s="109" t="str">
        <f>IF(编辑!Z2135="","",编辑!Z2135)</f>
        <v/>
      </c>
      <c r="R2135" s="109" t="str">
        <f>IF(编辑!AA2135="","",编辑!AA2135)</f>
        <v/>
      </c>
      <c r="S2135" s="109" t="str">
        <f>IF(编辑!AC2135="","",编辑!AC2135)</f>
        <v/>
      </c>
      <c r="T2135" s="109" t="str">
        <f>IF(编辑!AD2135="","",编辑!AD2135)</f>
        <v/>
      </c>
      <c r="U2135" s="109" t="str">
        <f>IF(编辑!AE2135="","",编辑!AE2135)</f>
        <v/>
      </c>
      <c r="V2135" s="109" t="str">
        <f>IF(编辑!AF2135="","",编辑!AF2135)</f>
        <v/>
      </c>
      <c r="W2135" s="109" t="str">
        <f>IF(编辑!AH2135="","",编辑!AH2135)</f>
        <v/>
      </c>
      <c r="X2135" s="109" t="str">
        <f>IF(编辑!AI2135="","",编辑!AI2135)</f>
        <v/>
      </c>
      <c r="Y2135" s="109" t="str">
        <f>IF(编辑!AJ2135="","",编辑!AJ2135)</f>
        <v/>
      </c>
      <c r="Z2135" s="109" t="str">
        <f>IF(编辑!AK2135="","",编辑!AK2135)</f>
        <v/>
      </c>
      <c r="AA2135" s="109" t="str">
        <f>IF(编辑!AM2135="","",编辑!AM2135)</f>
        <v/>
      </c>
      <c r="AB2135" s="109" t="str">
        <f>IF(编辑!AN2135="","",编辑!AN2135)</f>
        <v/>
      </c>
      <c r="AC2135" s="111" t="str">
        <f>IF(编辑!AO2135="","",编辑!AO2135)</f>
        <v/>
      </c>
    </row>
    <row r="2136" ht="27" spans="1:29">
      <c r="A2136" s="109">
        <f>IF(编辑!A2136="","",编辑!A2136)</f>
        <v>300087</v>
      </c>
      <c r="B2136" s="109" t="str">
        <f>IF(编辑!B2136="","",编辑!B2136)</f>
        <v>排行榜中等级排行第三！</v>
      </c>
      <c r="C2136" s="109" t="str">
        <f>IF(编辑!I2136="","",编辑!I2136)</f>
        <v/>
      </c>
      <c r="D2136" s="109">
        <f>IF(编辑!J2136="","",编辑!J2136)</f>
        <v>0</v>
      </c>
      <c r="E2136" s="109" t="str">
        <f>IF(编辑!K2136="","",编辑!K2136)</f>
        <v/>
      </c>
      <c r="F2136" s="109">
        <f>IF(编辑!L2136="","",编辑!L2136)</f>
        <v>5045</v>
      </c>
      <c r="G2136" s="109">
        <f>IF(编辑!N2136="","",编辑!N2136)</f>
        <v>3</v>
      </c>
      <c r="H2136" s="109">
        <f>IF(编辑!O2136="","",编辑!O2136)</f>
        <v>1</v>
      </c>
      <c r="I2136" s="109">
        <f>IF(编辑!P2136="","",编辑!P2136)</f>
        <v>10000</v>
      </c>
      <c r="J2136" s="109" t="str">
        <f>IF(编辑!Q2136="","",编辑!Q2136)</f>
        <v/>
      </c>
      <c r="K2136" s="109" t="str">
        <f>IF(编辑!S2136="","",编辑!S2136)</f>
        <v/>
      </c>
      <c r="L2136" s="109" t="str">
        <f>IF(编辑!T2136="","",编辑!T2136)</f>
        <v/>
      </c>
      <c r="M2136" s="109" t="str">
        <f>IF(编辑!U2136="","",编辑!U2136)</f>
        <v/>
      </c>
      <c r="N2136" s="109" t="str">
        <f>IF(编辑!V2136="","",编辑!V2136)</f>
        <v/>
      </c>
      <c r="O2136" s="109" t="str">
        <f>IF(编辑!X2136="","",编辑!X2136)</f>
        <v/>
      </c>
      <c r="P2136" s="109" t="str">
        <f>IF(编辑!Y2136="","",编辑!Y2136)</f>
        <v/>
      </c>
      <c r="Q2136" s="109" t="str">
        <f>IF(编辑!Z2136="","",编辑!Z2136)</f>
        <v/>
      </c>
      <c r="R2136" s="109" t="str">
        <f>IF(编辑!AA2136="","",编辑!AA2136)</f>
        <v/>
      </c>
      <c r="S2136" s="109" t="str">
        <f>IF(编辑!AC2136="","",编辑!AC2136)</f>
        <v/>
      </c>
      <c r="T2136" s="109" t="str">
        <f>IF(编辑!AD2136="","",编辑!AD2136)</f>
        <v/>
      </c>
      <c r="U2136" s="109" t="str">
        <f>IF(编辑!AE2136="","",编辑!AE2136)</f>
        <v/>
      </c>
      <c r="V2136" s="109" t="str">
        <f>IF(编辑!AF2136="","",编辑!AF2136)</f>
        <v/>
      </c>
      <c r="W2136" s="109" t="str">
        <f>IF(编辑!AH2136="","",编辑!AH2136)</f>
        <v/>
      </c>
      <c r="X2136" s="109" t="str">
        <f>IF(编辑!AI2136="","",编辑!AI2136)</f>
        <v/>
      </c>
      <c r="Y2136" s="109" t="str">
        <f>IF(编辑!AJ2136="","",编辑!AJ2136)</f>
        <v/>
      </c>
      <c r="Z2136" s="109" t="str">
        <f>IF(编辑!AK2136="","",编辑!AK2136)</f>
        <v/>
      </c>
      <c r="AA2136" s="109" t="str">
        <f>IF(编辑!AM2136="","",编辑!AM2136)</f>
        <v/>
      </c>
      <c r="AB2136" s="109" t="str">
        <f>IF(编辑!AN2136="","",编辑!AN2136)</f>
        <v/>
      </c>
      <c r="AC2136" s="111" t="str">
        <f>IF(编辑!AO2136="","",编辑!AO2136)</f>
        <v/>
      </c>
    </row>
    <row r="2137" ht="27" spans="1:29">
      <c r="A2137" s="109">
        <f>IF(编辑!A2137="","",编辑!A2137)</f>
        <v>300088</v>
      </c>
      <c r="B2137" s="109" t="str">
        <f>IF(编辑!B2137="","",编辑!B2137)</f>
        <v>排行榜中宠物排行第三！</v>
      </c>
      <c r="C2137" s="109" t="str">
        <f>IF(编辑!I2137="","",编辑!I2137)</f>
        <v/>
      </c>
      <c r="D2137" s="109">
        <f>IF(编辑!J2137="","",编辑!J2137)</f>
        <v>0</v>
      </c>
      <c r="E2137" s="109" t="str">
        <f>IF(编辑!K2137="","",编辑!K2137)</f>
        <v/>
      </c>
      <c r="F2137" s="109">
        <f>IF(编辑!L2137="","",编辑!L2137)</f>
        <v>5045</v>
      </c>
      <c r="G2137" s="109">
        <f>IF(编辑!N2137="","",编辑!N2137)</f>
        <v>3</v>
      </c>
      <c r="H2137" s="109">
        <f>IF(编辑!O2137="","",编辑!O2137)</f>
        <v>1</v>
      </c>
      <c r="I2137" s="109">
        <f>IF(编辑!P2137="","",编辑!P2137)</f>
        <v>10000</v>
      </c>
      <c r="J2137" s="109" t="str">
        <f>IF(编辑!Q2137="","",编辑!Q2137)</f>
        <v/>
      </c>
      <c r="K2137" s="109" t="str">
        <f>IF(编辑!S2137="","",编辑!S2137)</f>
        <v/>
      </c>
      <c r="L2137" s="109" t="str">
        <f>IF(编辑!T2137="","",编辑!T2137)</f>
        <v/>
      </c>
      <c r="M2137" s="109" t="str">
        <f>IF(编辑!U2137="","",编辑!U2137)</f>
        <v/>
      </c>
      <c r="N2137" s="109" t="str">
        <f>IF(编辑!V2137="","",编辑!V2137)</f>
        <v/>
      </c>
      <c r="O2137" s="109" t="str">
        <f>IF(编辑!X2137="","",编辑!X2137)</f>
        <v/>
      </c>
      <c r="P2137" s="109" t="str">
        <f>IF(编辑!Y2137="","",编辑!Y2137)</f>
        <v/>
      </c>
      <c r="Q2137" s="109" t="str">
        <f>IF(编辑!Z2137="","",编辑!Z2137)</f>
        <v/>
      </c>
      <c r="R2137" s="109" t="str">
        <f>IF(编辑!AA2137="","",编辑!AA2137)</f>
        <v/>
      </c>
      <c r="S2137" s="109" t="str">
        <f>IF(编辑!AC2137="","",编辑!AC2137)</f>
        <v/>
      </c>
      <c r="T2137" s="109" t="str">
        <f>IF(编辑!AD2137="","",编辑!AD2137)</f>
        <v/>
      </c>
      <c r="U2137" s="109" t="str">
        <f>IF(编辑!AE2137="","",编辑!AE2137)</f>
        <v/>
      </c>
      <c r="V2137" s="109" t="str">
        <f>IF(编辑!AF2137="","",编辑!AF2137)</f>
        <v/>
      </c>
      <c r="W2137" s="109" t="str">
        <f>IF(编辑!AH2137="","",编辑!AH2137)</f>
        <v/>
      </c>
      <c r="X2137" s="109" t="str">
        <f>IF(编辑!AI2137="","",编辑!AI2137)</f>
        <v/>
      </c>
      <c r="Y2137" s="109" t="str">
        <f>IF(编辑!AJ2137="","",编辑!AJ2137)</f>
        <v/>
      </c>
      <c r="Z2137" s="109" t="str">
        <f>IF(编辑!AK2137="","",编辑!AK2137)</f>
        <v/>
      </c>
      <c r="AA2137" s="109" t="str">
        <f>IF(编辑!AM2137="","",编辑!AM2137)</f>
        <v/>
      </c>
      <c r="AB2137" s="109" t="str">
        <f>IF(编辑!AN2137="","",编辑!AN2137)</f>
        <v/>
      </c>
      <c r="AC2137" s="111" t="str">
        <f>IF(编辑!AO2137="","",编辑!AO2137)</f>
        <v/>
      </c>
    </row>
    <row r="2138" ht="27" spans="1:29">
      <c r="A2138" s="109">
        <f>IF(编辑!A2138="","",编辑!A2138)</f>
        <v>300089</v>
      </c>
      <c r="B2138" s="109" t="str">
        <f>IF(编辑!B2138="","",编辑!B2138)</f>
        <v>排行榜中伙伴排行第三！</v>
      </c>
      <c r="C2138" s="109" t="str">
        <f>IF(编辑!I2138="","",编辑!I2138)</f>
        <v/>
      </c>
      <c r="D2138" s="109">
        <f>IF(编辑!J2138="","",编辑!J2138)</f>
        <v>0</v>
      </c>
      <c r="E2138" s="109" t="str">
        <f>IF(编辑!K2138="","",编辑!K2138)</f>
        <v/>
      </c>
      <c r="F2138" s="109">
        <f>IF(编辑!L2138="","",编辑!L2138)</f>
        <v>5045</v>
      </c>
      <c r="G2138" s="109">
        <f>IF(编辑!N2138="","",编辑!N2138)</f>
        <v>3</v>
      </c>
      <c r="H2138" s="109">
        <f>IF(编辑!O2138="","",编辑!O2138)</f>
        <v>1</v>
      </c>
      <c r="I2138" s="109">
        <f>IF(编辑!P2138="","",编辑!P2138)</f>
        <v>10000</v>
      </c>
      <c r="J2138" s="109" t="str">
        <f>IF(编辑!Q2138="","",编辑!Q2138)</f>
        <v/>
      </c>
      <c r="K2138" s="109" t="str">
        <f>IF(编辑!S2138="","",编辑!S2138)</f>
        <v/>
      </c>
      <c r="L2138" s="109" t="str">
        <f>IF(编辑!T2138="","",编辑!T2138)</f>
        <v/>
      </c>
      <c r="M2138" s="109" t="str">
        <f>IF(编辑!U2138="","",编辑!U2138)</f>
        <v/>
      </c>
      <c r="N2138" s="109" t="str">
        <f>IF(编辑!V2138="","",编辑!V2138)</f>
        <v/>
      </c>
      <c r="O2138" s="109" t="str">
        <f>IF(编辑!X2138="","",编辑!X2138)</f>
        <v/>
      </c>
      <c r="P2138" s="109" t="str">
        <f>IF(编辑!Y2138="","",编辑!Y2138)</f>
        <v/>
      </c>
      <c r="Q2138" s="109" t="str">
        <f>IF(编辑!Z2138="","",编辑!Z2138)</f>
        <v/>
      </c>
      <c r="R2138" s="109" t="str">
        <f>IF(编辑!AA2138="","",编辑!AA2138)</f>
        <v/>
      </c>
      <c r="S2138" s="109" t="str">
        <f>IF(编辑!AC2138="","",编辑!AC2138)</f>
        <v/>
      </c>
      <c r="T2138" s="109" t="str">
        <f>IF(编辑!AD2138="","",编辑!AD2138)</f>
        <v/>
      </c>
      <c r="U2138" s="109" t="str">
        <f>IF(编辑!AE2138="","",编辑!AE2138)</f>
        <v/>
      </c>
      <c r="V2138" s="109" t="str">
        <f>IF(编辑!AF2138="","",编辑!AF2138)</f>
        <v/>
      </c>
      <c r="W2138" s="109" t="str">
        <f>IF(编辑!AH2138="","",编辑!AH2138)</f>
        <v/>
      </c>
      <c r="X2138" s="109" t="str">
        <f>IF(编辑!AI2138="","",编辑!AI2138)</f>
        <v/>
      </c>
      <c r="Y2138" s="109" t="str">
        <f>IF(编辑!AJ2138="","",编辑!AJ2138)</f>
        <v/>
      </c>
      <c r="Z2138" s="109" t="str">
        <f>IF(编辑!AK2138="","",编辑!AK2138)</f>
        <v/>
      </c>
      <c r="AA2138" s="109" t="str">
        <f>IF(编辑!AM2138="","",编辑!AM2138)</f>
        <v/>
      </c>
      <c r="AB2138" s="109" t="str">
        <f>IF(编辑!AN2138="","",编辑!AN2138)</f>
        <v/>
      </c>
      <c r="AC2138" s="111" t="str">
        <f>IF(编辑!AO2138="","",编辑!AO2138)</f>
        <v/>
      </c>
    </row>
    <row r="2139" ht="27" spans="1:29">
      <c r="A2139" s="109">
        <f>IF(编辑!A2139="","",编辑!A2139)</f>
        <v>300090</v>
      </c>
      <c r="B2139" s="109" t="str">
        <f>IF(编辑!B2139="","",编辑!B2139)</f>
        <v>排行榜中竞技排行第三！</v>
      </c>
      <c r="C2139" s="109" t="str">
        <f>IF(编辑!I2139="","",编辑!I2139)</f>
        <v/>
      </c>
      <c r="D2139" s="109">
        <f>IF(编辑!J2139="","",编辑!J2139)</f>
        <v>0</v>
      </c>
      <c r="E2139" s="109" t="str">
        <f>IF(编辑!K2139="","",编辑!K2139)</f>
        <v/>
      </c>
      <c r="F2139" s="109">
        <f>IF(编辑!L2139="","",编辑!L2139)</f>
        <v>5045</v>
      </c>
      <c r="G2139" s="109">
        <f>IF(编辑!N2139="","",编辑!N2139)</f>
        <v>3</v>
      </c>
      <c r="H2139" s="109">
        <f>IF(编辑!O2139="","",编辑!O2139)</f>
        <v>1</v>
      </c>
      <c r="I2139" s="109">
        <f>IF(编辑!P2139="","",编辑!P2139)</f>
        <v>10000</v>
      </c>
      <c r="J2139" s="109" t="str">
        <f>IF(编辑!Q2139="","",编辑!Q2139)</f>
        <v/>
      </c>
      <c r="K2139" s="109" t="str">
        <f>IF(编辑!S2139="","",编辑!S2139)</f>
        <v/>
      </c>
      <c r="L2139" s="109" t="str">
        <f>IF(编辑!T2139="","",编辑!T2139)</f>
        <v/>
      </c>
      <c r="M2139" s="109" t="str">
        <f>IF(编辑!U2139="","",编辑!U2139)</f>
        <v/>
      </c>
      <c r="N2139" s="109" t="str">
        <f>IF(编辑!V2139="","",编辑!V2139)</f>
        <v/>
      </c>
      <c r="O2139" s="109" t="str">
        <f>IF(编辑!X2139="","",编辑!X2139)</f>
        <v/>
      </c>
      <c r="P2139" s="109" t="str">
        <f>IF(编辑!Y2139="","",编辑!Y2139)</f>
        <v/>
      </c>
      <c r="Q2139" s="109" t="str">
        <f>IF(编辑!Z2139="","",编辑!Z2139)</f>
        <v/>
      </c>
      <c r="R2139" s="109" t="str">
        <f>IF(编辑!AA2139="","",编辑!AA2139)</f>
        <v/>
      </c>
      <c r="S2139" s="109" t="str">
        <f>IF(编辑!AC2139="","",编辑!AC2139)</f>
        <v/>
      </c>
      <c r="T2139" s="109" t="str">
        <f>IF(编辑!AD2139="","",编辑!AD2139)</f>
        <v/>
      </c>
      <c r="U2139" s="109" t="str">
        <f>IF(编辑!AE2139="","",编辑!AE2139)</f>
        <v/>
      </c>
      <c r="V2139" s="109" t="str">
        <f>IF(编辑!AF2139="","",编辑!AF2139)</f>
        <v/>
      </c>
      <c r="W2139" s="109" t="str">
        <f>IF(编辑!AH2139="","",编辑!AH2139)</f>
        <v/>
      </c>
      <c r="X2139" s="109" t="str">
        <f>IF(编辑!AI2139="","",编辑!AI2139)</f>
        <v/>
      </c>
      <c r="Y2139" s="109" t="str">
        <f>IF(编辑!AJ2139="","",编辑!AJ2139)</f>
        <v/>
      </c>
      <c r="Z2139" s="109" t="str">
        <f>IF(编辑!AK2139="","",编辑!AK2139)</f>
        <v/>
      </c>
      <c r="AA2139" s="109" t="str">
        <f>IF(编辑!AM2139="","",编辑!AM2139)</f>
        <v/>
      </c>
      <c r="AB2139" s="109" t="str">
        <f>IF(编辑!AN2139="","",编辑!AN2139)</f>
        <v/>
      </c>
      <c r="AC2139" s="111" t="str">
        <f>IF(编辑!AO2139="","",编辑!AO2139)</f>
        <v/>
      </c>
    </row>
    <row r="2140" spans="1:29">
      <c r="A2140" s="109">
        <f>IF(编辑!A2140="","",编辑!A2140)</f>
        <v>300091</v>
      </c>
      <c r="B2140" s="109" t="str">
        <f>IF(编辑!B2140="","",编辑!B2140)</f>
        <v>制造50个装备</v>
      </c>
      <c r="C2140" s="109" t="str">
        <f>IF(编辑!I2140="","",编辑!I2140)</f>
        <v/>
      </c>
      <c r="D2140" s="109">
        <f>IF(编辑!J2140="","",编辑!J2140)</f>
        <v>0</v>
      </c>
      <c r="E2140" s="109" t="str">
        <f>IF(编辑!K2140="","",编辑!K2140)</f>
        <v/>
      </c>
      <c r="F2140" s="109">
        <f>IF(编辑!L2140="","",编辑!L2140)</f>
        <v>1405</v>
      </c>
      <c r="G2140" s="109">
        <f>IF(编辑!N2140="","",编辑!N2140)</f>
        <v>1</v>
      </c>
      <c r="H2140" s="109">
        <f>IF(编辑!O2140="","",编辑!O2140)</f>
        <v>1</v>
      </c>
      <c r="I2140" s="109">
        <f>IF(编辑!P2140="","",编辑!P2140)</f>
        <v>10000</v>
      </c>
      <c r="J2140" s="109" t="str">
        <f>IF(编辑!Q2140="","",编辑!Q2140)</f>
        <v/>
      </c>
      <c r="K2140" s="109" t="str">
        <f>IF(编辑!S2140="","",编辑!S2140)</f>
        <v/>
      </c>
      <c r="L2140" s="109" t="str">
        <f>IF(编辑!T2140="","",编辑!T2140)</f>
        <v/>
      </c>
      <c r="M2140" s="109" t="str">
        <f>IF(编辑!U2140="","",编辑!U2140)</f>
        <v/>
      </c>
      <c r="N2140" s="109" t="str">
        <f>IF(编辑!V2140="","",编辑!V2140)</f>
        <v/>
      </c>
      <c r="O2140" s="109" t="str">
        <f>IF(编辑!X2140="","",编辑!X2140)</f>
        <v/>
      </c>
      <c r="P2140" s="109" t="str">
        <f>IF(编辑!Y2140="","",编辑!Y2140)</f>
        <v/>
      </c>
      <c r="Q2140" s="109" t="str">
        <f>IF(编辑!Z2140="","",编辑!Z2140)</f>
        <v/>
      </c>
      <c r="R2140" s="109" t="str">
        <f>IF(编辑!AA2140="","",编辑!AA2140)</f>
        <v/>
      </c>
      <c r="S2140" s="109" t="str">
        <f>IF(编辑!AC2140="","",编辑!AC2140)</f>
        <v/>
      </c>
      <c r="T2140" s="109" t="str">
        <f>IF(编辑!AD2140="","",编辑!AD2140)</f>
        <v/>
      </c>
      <c r="U2140" s="109" t="str">
        <f>IF(编辑!AE2140="","",编辑!AE2140)</f>
        <v/>
      </c>
      <c r="V2140" s="109" t="str">
        <f>IF(编辑!AF2140="","",编辑!AF2140)</f>
        <v/>
      </c>
      <c r="W2140" s="109" t="str">
        <f>IF(编辑!AH2140="","",编辑!AH2140)</f>
        <v/>
      </c>
      <c r="X2140" s="109" t="str">
        <f>IF(编辑!AI2140="","",编辑!AI2140)</f>
        <v/>
      </c>
      <c r="Y2140" s="109" t="str">
        <f>IF(编辑!AJ2140="","",编辑!AJ2140)</f>
        <v/>
      </c>
      <c r="Z2140" s="109" t="str">
        <f>IF(编辑!AK2140="","",编辑!AK2140)</f>
        <v/>
      </c>
      <c r="AA2140" s="109" t="str">
        <f>IF(编辑!AM2140="","",编辑!AM2140)</f>
        <v/>
      </c>
      <c r="AB2140" s="109" t="str">
        <f>IF(编辑!AN2140="","",编辑!AN2140)</f>
        <v/>
      </c>
      <c r="AC2140" s="111" t="str">
        <f>IF(编辑!AO2140="","",编辑!AO2140)</f>
        <v/>
      </c>
    </row>
    <row r="2141" spans="1:29">
      <c r="A2141" s="109">
        <f>IF(编辑!A2141="","",编辑!A2141)</f>
        <v>300092</v>
      </c>
      <c r="B2141" s="109" t="str">
        <f>IF(编辑!B2141="","",编辑!B2141)</f>
        <v>制造100个装备</v>
      </c>
      <c r="C2141" s="109" t="str">
        <f>IF(编辑!I2141="","",编辑!I2141)</f>
        <v/>
      </c>
      <c r="D2141" s="109">
        <f>IF(编辑!J2141="","",编辑!J2141)</f>
        <v>0</v>
      </c>
      <c r="E2141" s="109" t="str">
        <f>IF(编辑!K2141="","",编辑!K2141)</f>
        <v/>
      </c>
      <c r="F2141" s="109">
        <f>IF(编辑!L2141="","",编辑!L2141)</f>
        <v>1406</v>
      </c>
      <c r="G2141" s="109">
        <f>IF(编辑!N2141="","",编辑!N2141)</f>
        <v>1</v>
      </c>
      <c r="H2141" s="109">
        <f>IF(编辑!O2141="","",编辑!O2141)</f>
        <v>1</v>
      </c>
      <c r="I2141" s="109">
        <f>IF(编辑!P2141="","",编辑!P2141)</f>
        <v>10000</v>
      </c>
      <c r="J2141" s="109" t="str">
        <f>IF(编辑!Q2141="","",编辑!Q2141)</f>
        <v/>
      </c>
      <c r="K2141" s="109" t="str">
        <f>IF(编辑!S2141="","",编辑!S2141)</f>
        <v/>
      </c>
      <c r="L2141" s="109" t="str">
        <f>IF(编辑!T2141="","",编辑!T2141)</f>
        <v/>
      </c>
      <c r="M2141" s="109" t="str">
        <f>IF(编辑!U2141="","",编辑!U2141)</f>
        <v/>
      </c>
      <c r="N2141" s="109" t="str">
        <f>IF(编辑!V2141="","",编辑!V2141)</f>
        <v/>
      </c>
      <c r="O2141" s="109" t="str">
        <f>IF(编辑!X2141="","",编辑!X2141)</f>
        <v/>
      </c>
      <c r="P2141" s="109" t="str">
        <f>IF(编辑!Y2141="","",编辑!Y2141)</f>
        <v/>
      </c>
      <c r="Q2141" s="109" t="str">
        <f>IF(编辑!Z2141="","",编辑!Z2141)</f>
        <v/>
      </c>
      <c r="R2141" s="109" t="str">
        <f>IF(编辑!AA2141="","",编辑!AA2141)</f>
        <v/>
      </c>
      <c r="S2141" s="109" t="str">
        <f>IF(编辑!AC2141="","",编辑!AC2141)</f>
        <v/>
      </c>
      <c r="T2141" s="109" t="str">
        <f>IF(编辑!AD2141="","",编辑!AD2141)</f>
        <v/>
      </c>
      <c r="U2141" s="109" t="str">
        <f>IF(编辑!AE2141="","",编辑!AE2141)</f>
        <v/>
      </c>
      <c r="V2141" s="109" t="str">
        <f>IF(编辑!AF2141="","",编辑!AF2141)</f>
        <v/>
      </c>
      <c r="W2141" s="109" t="str">
        <f>IF(编辑!AH2141="","",编辑!AH2141)</f>
        <v/>
      </c>
      <c r="X2141" s="109" t="str">
        <f>IF(编辑!AI2141="","",编辑!AI2141)</f>
        <v/>
      </c>
      <c r="Y2141" s="109" t="str">
        <f>IF(编辑!AJ2141="","",编辑!AJ2141)</f>
        <v/>
      </c>
      <c r="Z2141" s="109" t="str">
        <f>IF(编辑!AK2141="","",编辑!AK2141)</f>
        <v/>
      </c>
      <c r="AA2141" s="109" t="str">
        <f>IF(编辑!AM2141="","",编辑!AM2141)</f>
        <v/>
      </c>
      <c r="AB2141" s="109" t="str">
        <f>IF(编辑!AN2141="","",编辑!AN2141)</f>
        <v/>
      </c>
      <c r="AC2141" s="111" t="str">
        <f>IF(编辑!AO2141="","",编辑!AO2141)</f>
        <v/>
      </c>
    </row>
    <row r="2142" spans="1:29">
      <c r="A2142" s="109">
        <f>IF(编辑!A2142="","",编辑!A2142)</f>
        <v>300093</v>
      </c>
      <c r="B2142" s="109" t="str">
        <f>IF(编辑!B2142="","",编辑!B2142)</f>
        <v>制造500个装备</v>
      </c>
      <c r="C2142" s="109" t="str">
        <f>IF(编辑!I2142="","",编辑!I2142)</f>
        <v/>
      </c>
      <c r="D2142" s="109">
        <f>IF(编辑!J2142="","",编辑!J2142)</f>
        <v>0</v>
      </c>
      <c r="E2142" s="109" t="str">
        <f>IF(编辑!K2142="","",编辑!K2142)</f>
        <v/>
      </c>
      <c r="F2142" s="109">
        <f>IF(编辑!L2142="","",编辑!L2142)</f>
        <v>5045</v>
      </c>
      <c r="G2142" s="109">
        <f>IF(编辑!N2142="","",编辑!N2142)</f>
        <v>8</v>
      </c>
      <c r="H2142" s="109">
        <f>IF(编辑!O2142="","",编辑!O2142)</f>
        <v>1</v>
      </c>
      <c r="I2142" s="109">
        <f>IF(编辑!P2142="","",编辑!P2142)</f>
        <v>10000</v>
      </c>
      <c r="J2142" s="109" t="str">
        <f>IF(编辑!Q2142="","",编辑!Q2142)</f>
        <v/>
      </c>
      <c r="K2142" s="109" t="str">
        <f>IF(编辑!S2142="","",编辑!S2142)</f>
        <v/>
      </c>
      <c r="L2142" s="109" t="str">
        <f>IF(编辑!T2142="","",编辑!T2142)</f>
        <v/>
      </c>
      <c r="M2142" s="109" t="str">
        <f>IF(编辑!U2142="","",编辑!U2142)</f>
        <v/>
      </c>
      <c r="N2142" s="109" t="str">
        <f>IF(编辑!V2142="","",编辑!V2142)</f>
        <v/>
      </c>
      <c r="O2142" s="109" t="str">
        <f>IF(编辑!X2142="","",编辑!X2142)</f>
        <v/>
      </c>
      <c r="P2142" s="109" t="str">
        <f>IF(编辑!Y2142="","",编辑!Y2142)</f>
        <v/>
      </c>
      <c r="Q2142" s="109" t="str">
        <f>IF(编辑!Z2142="","",编辑!Z2142)</f>
        <v/>
      </c>
      <c r="R2142" s="109" t="str">
        <f>IF(编辑!AA2142="","",编辑!AA2142)</f>
        <v/>
      </c>
      <c r="S2142" s="109" t="str">
        <f>IF(编辑!AC2142="","",编辑!AC2142)</f>
        <v/>
      </c>
      <c r="T2142" s="109" t="str">
        <f>IF(编辑!AD2142="","",编辑!AD2142)</f>
        <v/>
      </c>
      <c r="U2142" s="109" t="str">
        <f>IF(编辑!AE2142="","",编辑!AE2142)</f>
        <v/>
      </c>
      <c r="V2142" s="109" t="str">
        <f>IF(编辑!AF2142="","",编辑!AF2142)</f>
        <v/>
      </c>
      <c r="W2142" s="109" t="str">
        <f>IF(编辑!AH2142="","",编辑!AH2142)</f>
        <v/>
      </c>
      <c r="X2142" s="109" t="str">
        <f>IF(编辑!AI2142="","",编辑!AI2142)</f>
        <v/>
      </c>
      <c r="Y2142" s="109" t="str">
        <f>IF(编辑!AJ2142="","",编辑!AJ2142)</f>
        <v/>
      </c>
      <c r="Z2142" s="109" t="str">
        <f>IF(编辑!AK2142="","",编辑!AK2142)</f>
        <v/>
      </c>
      <c r="AA2142" s="109" t="str">
        <f>IF(编辑!AM2142="","",编辑!AM2142)</f>
        <v/>
      </c>
      <c r="AB2142" s="109" t="str">
        <f>IF(编辑!AN2142="","",编辑!AN2142)</f>
        <v/>
      </c>
      <c r="AC2142" s="111" t="str">
        <f>IF(编辑!AO2142="","",编辑!AO2142)</f>
        <v/>
      </c>
    </row>
    <row r="2143" spans="1:29">
      <c r="A2143" s="109">
        <f>IF(编辑!A2143="","",编辑!A2143)</f>
        <v>300094</v>
      </c>
      <c r="B2143" s="109" t="str">
        <f>IF(编辑!B2143="","",编辑!B2143)</f>
        <v>成就进度达到50</v>
      </c>
      <c r="C2143" s="109" t="str">
        <f>IF(编辑!I2143="","",编辑!I2143)</f>
        <v/>
      </c>
      <c r="D2143" s="109">
        <f>IF(编辑!J2143="","",编辑!J2143)</f>
        <v>0</v>
      </c>
      <c r="E2143" s="109" t="str">
        <f>IF(编辑!K2143="","",编辑!K2143)</f>
        <v/>
      </c>
      <c r="F2143" s="109">
        <f>IF(编辑!L2143="","",编辑!L2143)</f>
        <v>1460</v>
      </c>
      <c r="G2143" s="109">
        <f>IF(编辑!N2143="","",编辑!N2143)</f>
        <v>1</v>
      </c>
      <c r="H2143" s="109">
        <f>IF(编辑!O2143="","",编辑!O2143)</f>
        <v>1</v>
      </c>
      <c r="I2143" s="109">
        <f>IF(编辑!P2143="","",编辑!P2143)</f>
        <v>10000</v>
      </c>
      <c r="J2143" s="109" t="str">
        <f>IF(编辑!Q2143="","",编辑!Q2143)</f>
        <v/>
      </c>
      <c r="K2143" s="109" t="str">
        <f>IF(编辑!S2143="","",编辑!S2143)</f>
        <v/>
      </c>
      <c r="L2143" s="109" t="str">
        <f>IF(编辑!T2143="","",编辑!T2143)</f>
        <v/>
      </c>
      <c r="M2143" s="109" t="str">
        <f>IF(编辑!U2143="","",编辑!U2143)</f>
        <v/>
      </c>
      <c r="N2143" s="109" t="str">
        <f>IF(编辑!V2143="","",编辑!V2143)</f>
        <v/>
      </c>
      <c r="O2143" s="109" t="str">
        <f>IF(编辑!X2143="","",编辑!X2143)</f>
        <v/>
      </c>
      <c r="P2143" s="109" t="str">
        <f>IF(编辑!Y2143="","",编辑!Y2143)</f>
        <v/>
      </c>
      <c r="Q2143" s="109" t="str">
        <f>IF(编辑!Z2143="","",编辑!Z2143)</f>
        <v/>
      </c>
      <c r="R2143" s="109" t="str">
        <f>IF(编辑!AA2143="","",编辑!AA2143)</f>
        <v/>
      </c>
      <c r="S2143" s="109" t="str">
        <f>IF(编辑!AC2143="","",编辑!AC2143)</f>
        <v/>
      </c>
      <c r="T2143" s="109" t="str">
        <f>IF(编辑!AD2143="","",编辑!AD2143)</f>
        <v/>
      </c>
      <c r="U2143" s="109" t="str">
        <f>IF(编辑!AE2143="","",编辑!AE2143)</f>
        <v/>
      </c>
      <c r="V2143" s="109" t="str">
        <f>IF(编辑!AF2143="","",编辑!AF2143)</f>
        <v/>
      </c>
      <c r="W2143" s="109" t="str">
        <f>IF(编辑!AH2143="","",编辑!AH2143)</f>
        <v/>
      </c>
      <c r="X2143" s="109" t="str">
        <f>IF(编辑!AI2143="","",编辑!AI2143)</f>
        <v/>
      </c>
      <c r="Y2143" s="109" t="str">
        <f>IF(编辑!AJ2143="","",编辑!AJ2143)</f>
        <v/>
      </c>
      <c r="Z2143" s="109" t="str">
        <f>IF(编辑!AK2143="","",编辑!AK2143)</f>
        <v/>
      </c>
      <c r="AA2143" s="109" t="str">
        <f>IF(编辑!AM2143="","",编辑!AM2143)</f>
        <v/>
      </c>
      <c r="AB2143" s="109" t="str">
        <f>IF(编辑!AN2143="","",编辑!AN2143)</f>
        <v/>
      </c>
      <c r="AC2143" s="111" t="str">
        <f>IF(编辑!AO2143="","",编辑!AO2143)</f>
        <v/>
      </c>
    </row>
    <row r="2144" spans="1:29">
      <c r="A2144" s="109">
        <f>IF(编辑!A2144="","",编辑!A2144)</f>
        <v>300095</v>
      </c>
      <c r="B2144" s="109" t="str">
        <f>IF(编辑!B2144="","",编辑!B2144)</f>
        <v>宠物图鉴1</v>
      </c>
      <c r="C2144" s="109" t="str">
        <f>IF(编辑!I2144="","",编辑!I2144)</f>
        <v/>
      </c>
      <c r="D2144" s="109">
        <f>IF(编辑!J2144="","",编辑!J2144)</f>
        <v>0</v>
      </c>
      <c r="E2144" s="109" t="str">
        <f>IF(编辑!K2144="","",编辑!K2144)</f>
        <v/>
      </c>
      <c r="F2144" s="109">
        <f>IF(编辑!L2144="","",编辑!L2144)</f>
        <v>110019</v>
      </c>
      <c r="G2144" s="109">
        <f>IF(编辑!N2144="","",编辑!N2144)</f>
        <v>5</v>
      </c>
      <c r="H2144" s="109">
        <f>IF(编辑!O2144="","",编辑!O2144)</f>
        <v>1</v>
      </c>
      <c r="I2144" s="109">
        <f>IF(编辑!P2144="","",编辑!P2144)</f>
        <v>10000</v>
      </c>
      <c r="J2144" s="109" t="str">
        <f>IF(编辑!Q2144="","",编辑!Q2144)</f>
        <v/>
      </c>
      <c r="K2144" s="109" t="str">
        <f>IF(编辑!S2144="","",编辑!S2144)</f>
        <v/>
      </c>
      <c r="L2144" s="109" t="str">
        <f>IF(编辑!T2144="","",编辑!T2144)</f>
        <v/>
      </c>
      <c r="M2144" s="109" t="str">
        <f>IF(编辑!U2144="","",编辑!U2144)</f>
        <v/>
      </c>
      <c r="N2144" s="109" t="str">
        <f>IF(编辑!V2144="","",编辑!V2144)</f>
        <v/>
      </c>
      <c r="O2144" s="109" t="str">
        <f>IF(编辑!X2144="","",编辑!X2144)</f>
        <v/>
      </c>
      <c r="P2144" s="109" t="str">
        <f>IF(编辑!Y2144="","",编辑!Y2144)</f>
        <v/>
      </c>
      <c r="Q2144" s="109" t="str">
        <f>IF(编辑!Z2144="","",编辑!Z2144)</f>
        <v/>
      </c>
      <c r="R2144" s="109" t="str">
        <f>IF(编辑!AA2144="","",编辑!AA2144)</f>
        <v/>
      </c>
      <c r="S2144" s="109" t="str">
        <f>IF(编辑!AC2144="","",编辑!AC2144)</f>
        <v/>
      </c>
      <c r="T2144" s="109" t="str">
        <f>IF(编辑!AD2144="","",编辑!AD2144)</f>
        <v/>
      </c>
      <c r="U2144" s="109" t="str">
        <f>IF(编辑!AE2144="","",编辑!AE2144)</f>
        <v/>
      </c>
      <c r="V2144" s="109" t="str">
        <f>IF(编辑!AF2144="","",编辑!AF2144)</f>
        <v/>
      </c>
      <c r="W2144" s="109" t="str">
        <f>IF(编辑!AH2144="","",编辑!AH2144)</f>
        <v/>
      </c>
      <c r="X2144" s="109" t="str">
        <f>IF(编辑!AI2144="","",编辑!AI2144)</f>
        <v/>
      </c>
      <c r="Y2144" s="109" t="str">
        <f>IF(编辑!AJ2144="","",编辑!AJ2144)</f>
        <v/>
      </c>
      <c r="Z2144" s="109" t="str">
        <f>IF(编辑!AK2144="","",编辑!AK2144)</f>
        <v/>
      </c>
      <c r="AA2144" s="109" t="str">
        <f>IF(编辑!AM2144="","",编辑!AM2144)</f>
        <v/>
      </c>
      <c r="AB2144" s="109" t="str">
        <f>IF(编辑!AN2144="","",编辑!AN2144)</f>
        <v/>
      </c>
      <c r="AC2144" s="111" t="str">
        <f>IF(编辑!AO2144="","",编辑!AO2144)</f>
        <v/>
      </c>
    </row>
    <row r="2145" spans="1:29">
      <c r="A2145" s="109">
        <f>IF(编辑!A2145="","",编辑!A2145)</f>
        <v>300096</v>
      </c>
      <c r="B2145" s="109" t="str">
        <f>IF(编辑!B2145="","",编辑!B2145)</f>
        <v>宠物图鉴2</v>
      </c>
      <c r="C2145" s="109" t="str">
        <f>IF(编辑!I2145="","",编辑!I2145)</f>
        <v/>
      </c>
      <c r="D2145" s="109">
        <f>IF(编辑!J2145="","",编辑!J2145)</f>
        <v>0</v>
      </c>
      <c r="E2145" s="109" t="str">
        <f>IF(编辑!K2145="","",编辑!K2145)</f>
        <v/>
      </c>
      <c r="F2145" s="109">
        <f>IF(编辑!L2145="","",编辑!L2145)</f>
        <v>110019</v>
      </c>
      <c r="G2145" s="109">
        <f>IF(编辑!N2145="","",编辑!N2145)</f>
        <v>5</v>
      </c>
      <c r="H2145" s="109">
        <f>IF(编辑!O2145="","",编辑!O2145)</f>
        <v>1</v>
      </c>
      <c r="I2145" s="109">
        <f>IF(编辑!P2145="","",编辑!P2145)</f>
        <v>10000</v>
      </c>
      <c r="J2145" s="109" t="str">
        <f>IF(编辑!Q2145="","",编辑!Q2145)</f>
        <v/>
      </c>
      <c r="K2145" s="109" t="str">
        <f>IF(编辑!S2145="","",编辑!S2145)</f>
        <v/>
      </c>
      <c r="L2145" s="109" t="str">
        <f>IF(编辑!T2145="","",编辑!T2145)</f>
        <v/>
      </c>
      <c r="M2145" s="109" t="str">
        <f>IF(编辑!U2145="","",编辑!U2145)</f>
        <v/>
      </c>
      <c r="N2145" s="109" t="str">
        <f>IF(编辑!V2145="","",编辑!V2145)</f>
        <v/>
      </c>
      <c r="O2145" s="109" t="str">
        <f>IF(编辑!X2145="","",编辑!X2145)</f>
        <v/>
      </c>
      <c r="P2145" s="109" t="str">
        <f>IF(编辑!Y2145="","",编辑!Y2145)</f>
        <v/>
      </c>
      <c r="Q2145" s="109" t="str">
        <f>IF(编辑!Z2145="","",编辑!Z2145)</f>
        <v/>
      </c>
      <c r="R2145" s="109" t="str">
        <f>IF(编辑!AA2145="","",编辑!AA2145)</f>
        <v/>
      </c>
      <c r="S2145" s="109" t="str">
        <f>IF(编辑!AC2145="","",编辑!AC2145)</f>
        <v/>
      </c>
      <c r="T2145" s="109" t="str">
        <f>IF(编辑!AD2145="","",编辑!AD2145)</f>
        <v/>
      </c>
      <c r="U2145" s="109" t="str">
        <f>IF(编辑!AE2145="","",编辑!AE2145)</f>
        <v/>
      </c>
      <c r="V2145" s="109" t="str">
        <f>IF(编辑!AF2145="","",编辑!AF2145)</f>
        <v/>
      </c>
      <c r="W2145" s="109" t="str">
        <f>IF(编辑!AH2145="","",编辑!AH2145)</f>
        <v/>
      </c>
      <c r="X2145" s="109" t="str">
        <f>IF(编辑!AI2145="","",编辑!AI2145)</f>
        <v/>
      </c>
      <c r="Y2145" s="109" t="str">
        <f>IF(编辑!AJ2145="","",编辑!AJ2145)</f>
        <v/>
      </c>
      <c r="Z2145" s="109" t="str">
        <f>IF(编辑!AK2145="","",编辑!AK2145)</f>
        <v/>
      </c>
      <c r="AA2145" s="109" t="str">
        <f>IF(编辑!AM2145="","",编辑!AM2145)</f>
        <v/>
      </c>
      <c r="AB2145" s="109" t="str">
        <f>IF(编辑!AN2145="","",编辑!AN2145)</f>
        <v/>
      </c>
      <c r="AC2145" s="111" t="str">
        <f>IF(编辑!AO2145="","",编辑!AO2145)</f>
        <v/>
      </c>
    </row>
    <row r="2146" spans="1:29">
      <c r="A2146" s="109">
        <f>IF(编辑!A2146="","",编辑!A2146)</f>
        <v>300097</v>
      </c>
      <c r="B2146" s="109" t="str">
        <f>IF(编辑!B2146="","",编辑!B2146)</f>
        <v>宠物图鉴3</v>
      </c>
      <c r="C2146" s="109" t="str">
        <f>IF(编辑!I2146="","",编辑!I2146)</f>
        <v/>
      </c>
      <c r="D2146" s="109">
        <f>IF(编辑!J2146="","",编辑!J2146)</f>
        <v>0</v>
      </c>
      <c r="E2146" s="109" t="str">
        <f>IF(编辑!K2146="","",编辑!K2146)</f>
        <v/>
      </c>
      <c r="F2146" s="109">
        <f>IF(编辑!L2146="","",编辑!L2146)</f>
        <v>110019</v>
      </c>
      <c r="G2146" s="109">
        <f>IF(编辑!N2146="","",编辑!N2146)</f>
        <v>5</v>
      </c>
      <c r="H2146" s="109">
        <f>IF(编辑!O2146="","",编辑!O2146)</f>
        <v>1</v>
      </c>
      <c r="I2146" s="109">
        <f>IF(编辑!P2146="","",编辑!P2146)</f>
        <v>10000</v>
      </c>
      <c r="J2146" s="109" t="str">
        <f>IF(编辑!Q2146="","",编辑!Q2146)</f>
        <v/>
      </c>
      <c r="K2146" s="109" t="str">
        <f>IF(编辑!S2146="","",编辑!S2146)</f>
        <v/>
      </c>
      <c r="L2146" s="109" t="str">
        <f>IF(编辑!T2146="","",编辑!T2146)</f>
        <v/>
      </c>
      <c r="M2146" s="109" t="str">
        <f>IF(编辑!U2146="","",编辑!U2146)</f>
        <v/>
      </c>
      <c r="N2146" s="109" t="str">
        <f>IF(编辑!V2146="","",编辑!V2146)</f>
        <v/>
      </c>
      <c r="O2146" s="109" t="str">
        <f>IF(编辑!X2146="","",编辑!X2146)</f>
        <v/>
      </c>
      <c r="P2146" s="109" t="str">
        <f>IF(编辑!Y2146="","",编辑!Y2146)</f>
        <v/>
      </c>
      <c r="Q2146" s="109" t="str">
        <f>IF(编辑!Z2146="","",编辑!Z2146)</f>
        <v/>
      </c>
      <c r="R2146" s="109" t="str">
        <f>IF(编辑!AA2146="","",编辑!AA2146)</f>
        <v/>
      </c>
      <c r="S2146" s="109" t="str">
        <f>IF(编辑!AC2146="","",编辑!AC2146)</f>
        <v/>
      </c>
      <c r="T2146" s="109" t="str">
        <f>IF(编辑!AD2146="","",编辑!AD2146)</f>
        <v/>
      </c>
      <c r="U2146" s="109" t="str">
        <f>IF(编辑!AE2146="","",编辑!AE2146)</f>
        <v/>
      </c>
      <c r="V2146" s="109" t="str">
        <f>IF(编辑!AF2146="","",编辑!AF2146)</f>
        <v/>
      </c>
      <c r="W2146" s="109" t="str">
        <f>IF(编辑!AH2146="","",编辑!AH2146)</f>
        <v/>
      </c>
      <c r="X2146" s="109" t="str">
        <f>IF(编辑!AI2146="","",编辑!AI2146)</f>
        <v/>
      </c>
      <c r="Y2146" s="109" t="str">
        <f>IF(编辑!AJ2146="","",编辑!AJ2146)</f>
        <v/>
      </c>
      <c r="Z2146" s="109" t="str">
        <f>IF(编辑!AK2146="","",编辑!AK2146)</f>
        <v/>
      </c>
      <c r="AA2146" s="109" t="str">
        <f>IF(编辑!AM2146="","",编辑!AM2146)</f>
        <v/>
      </c>
      <c r="AB2146" s="109" t="str">
        <f>IF(编辑!AN2146="","",编辑!AN2146)</f>
        <v/>
      </c>
      <c r="AC2146" s="111" t="str">
        <f>IF(编辑!AO2146="","",编辑!AO2146)</f>
        <v/>
      </c>
    </row>
    <row r="2147" spans="1:29">
      <c r="A2147" s="109">
        <f>IF(编辑!A2147="","",编辑!A2147)</f>
        <v>300098</v>
      </c>
      <c r="B2147" s="109" t="str">
        <f>IF(编辑!B2147="","",编辑!B2147)</f>
        <v>宠物图鉴4</v>
      </c>
      <c r="C2147" s="109" t="str">
        <f>IF(编辑!I2147="","",编辑!I2147)</f>
        <v/>
      </c>
      <c r="D2147" s="109">
        <f>IF(编辑!J2147="","",编辑!J2147)</f>
        <v>0</v>
      </c>
      <c r="E2147" s="109" t="str">
        <f>IF(编辑!K2147="","",编辑!K2147)</f>
        <v/>
      </c>
      <c r="F2147" s="109">
        <f>IF(编辑!L2147="","",编辑!L2147)</f>
        <v>110019</v>
      </c>
      <c r="G2147" s="109">
        <f>IF(编辑!N2147="","",编辑!N2147)</f>
        <v>5</v>
      </c>
      <c r="H2147" s="109">
        <f>IF(编辑!O2147="","",编辑!O2147)</f>
        <v>1</v>
      </c>
      <c r="I2147" s="109">
        <f>IF(编辑!P2147="","",编辑!P2147)</f>
        <v>10000</v>
      </c>
      <c r="J2147" s="109" t="str">
        <f>IF(编辑!Q2147="","",编辑!Q2147)</f>
        <v/>
      </c>
      <c r="K2147" s="109" t="str">
        <f>IF(编辑!S2147="","",编辑!S2147)</f>
        <v/>
      </c>
      <c r="L2147" s="109" t="str">
        <f>IF(编辑!T2147="","",编辑!T2147)</f>
        <v/>
      </c>
      <c r="M2147" s="109" t="str">
        <f>IF(编辑!U2147="","",编辑!U2147)</f>
        <v/>
      </c>
      <c r="N2147" s="109" t="str">
        <f>IF(编辑!V2147="","",编辑!V2147)</f>
        <v/>
      </c>
      <c r="O2147" s="109" t="str">
        <f>IF(编辑!X2147="","",编辑!X2147)</f>
        <v/>
      </c>
      <c r="P2147" s="109" t="str">
        <f>IF(编辑!Y2147="","",编辑!Y2147)</f>
        <v/>
      </c>
      <c r="Q2147" s="109" t="str">
        <f>IF(编辑!Z2147="","",编辑!Z2147)</f>
        <v/>
      </c>
      <c r="R2147" s="109" t="str">
        <f>IF(编辑!AA2147="","",编辑!AA2147)</f>
        <v/>
      </c>
      <c r="S2147" s="109" t="str">
        <f>IF(编辑!AC2147="","",编辑!AC2147)</f>
        <v/>
      </c>
      <c r="T2147" s="109" t="str">
        <f>IF(编辑!AD2147="","",编辑!AD2147)</f>
        <v/>
      </c>
      <c r="U2147" s="109" t="str">
        <f>IF(编辑!AE2147="","",编辑!AE2147)</f>
        <v/>
      </c>
      <c r="V2147" s="109" t="str">
        <f>IF(编辑!AF2147="","",编辑!AF2147)</f>
        <v/>
      </c>
      <c r="W2147" s="109" t="str">
        <f>IF(编辑!AH2147="","",编辑!AH2147)</f>
        <v/>
      </c>
      <c r="X2147" s="109" t="str">
        <f>IF(编辑!AI2147="","",编辑!AI2147)</f>
        <v/>
      </c>
      <c r="Y2147" s="109" t="str">
        <f>IF(编辑!AJ2147="","",编辑!AJ2147)</f>
        <v/>
      </c>
      <c r="Z2147" s="109" t="str">
        <f>IF(编辑!AK2147="","",编辑!AK2147)</f>
        <v/>
      </c>
      <c r="AA2147" s="109" t="str">
        <f>IF(编辑!AM2147="","",编辑!AM2147)</f>
        <v/>
      </c>
      <c r="AB2147" s="109" t="str">
        <f>IF(编辑!AN2147="","",编辑!AN2147)</f>
        <v/>
      </c>
      <c r="AC2147" s="111" t="str">
        <f>IF(编辑!AO2147="","",编辑!AO2147)</f>
        <v/>
      </c>
    </row>
    <row r="2148" spans="1:29">
      <c r="A2148" s="109">
        <f>IF(编辑!A2148="","",编辑!A2148)</f>
        <v>300099</v>
      </c>
      <c r="B2148" s="109" t="str">
        <f>IF(编辑!B2148="","",编辑!B2148)</f>
        <v>宠物图鉴5</v>
      </c>
      <c r="C2148" s="109" t="str">
        <f>IF(编辑!I2148="","",编辑!I2148)</f>
        <v/>
      </c>
      <c r="D2148" s="109">
        <f>IF(编辑!J2148="","",编辑!J2148)</f>
        <v>0</v>
      </c>
      <c r="E2148" s="109" t="str">
        <f>IF(编辑!K2148="","",编辑!K2148)</f>
        <v/>
      </c>
      <c r="F2148" s="109">
        <f>IF(编辑!L2148="","",编辑!L2148)</f>
        <v>110019</v>
      </c>
      <c r="G2148" s="109">
        <f>IF(编辑!N2148="","",编辑!N2148)</f>
        <v>5</v>
      </c>
      <c r="H2148" s="109">
        <f>IF(编辑!O2148="","",编辑!O2148)</f>
        <v>1</v>
      </c>
      <c r="I2148" s="109">
        <f>IF(编辑!P2148="","",编辑!P2148)</f>
        <v>10000</v>
      </c>
      <c r="J2148" s="109" t="str">
        <f>IF(编辑!Q2148="","",编辑!Q2148)</f>
        <v/>
      </c>
      <c r="K2148" s="109" t="str">
        <f>IF(编辑!S2148="","",编辑!S2148)</f>
        <v/>
      </c>
      <c r="L2148" s="109" t="str">
        <f>IF(编辑!T2148="","",编辑!T2148)</f>
        <v/>
      </c>
      <c r="M2148" s="109" t="str">
        <f>IF(编辑!U2148="","",编辑!U2148)</f>
        <v/>
      </c>
      <c r="N2148" s="109" t="str">
        <f>IF(编辑!V2148="","",编辑!V2148)</f>
        <v/>
      </c>
      <c r="O2148" s="109" t="str">
        <f>IF(编辑!X2148="","",编辑!X2148)</f>
        <v/>
      </c>
      <c r="P2148" s="109" t="str">
        <f>IF(编辑!Y2148="","",编辑!Y2148)</f>
        <v/>
      </c>
      <c r="Q2148" s="109" t="str">
        <f>IF(编辑!Z2148="","",编辑!Z2148)</f>
        <v/>
      </c>
      <c r="R2148" s="109" t="str">
        <f>IF(编辑!AA2148="","",编辑!AA2148)</f>
        <v/>
      </c>
      <c r="S2148" s="109" t="str">
        <f>IF(编辑!AC2148="","",编辑!AC2148)</f>
        <v/>
      </c>
      <c r="T2148" s="109" t="str">
        <f>IF(编辑!AD2148="","",编辑!AD2148)</f>
        <v/>
      </c>
      <c r="U2148" s="109" t="str">
        <f>IF(编辑!AE2148="","",编辑!AE2148)</f>
        <v/>
      </c>
      <c r="V2148" s="109" t="str">
        <f>IF(编辑!AF2148="","",编辑!AF2148)</f>
        <v/>
      </c>
      <c r="W2148" s="109" t="str">
        <f>IF(编辑!AH2148="","",编辑!AH2148)</f>
        <v/>
      </c>
      <c r="X2148" s="109" t="str">
        <f>IF(编辑!AI2148="","",编辑!AI2148)</f>
        <v/>
      </c>
      <c r="Y2148" s="109" t="str">
        <f>IF(编辑!AJ2148="","",编辑!AJ2148)</f>
        <v/>
      </c>
      <c r="Z2148" s="109" t="str">
        <f>IF(编辑!AK2148="","",编辑!AK2148)</f>
        <v/>
      </c>
      <c r="AA2148" s="109" t="str">
        <f>IF(编辑!AM2148="","",编辑!AM2148)</f>
        <v/>
      </c>
      <c r="AB2148" s="109" t="str">
        <f>IF(编辑!AN2148="","",编辑!AN2148)</f>
        <v/>
      </c>
      <c r="AC2148" s="111" t="str">
        <f>IF(编辑!AO2148="","",编辑!AO2148)</f>
        <v/>
      </c>
    </row>
    <row r="2149" spans="1:29">
      <c r="A2149" s="109">
        <f>IF(编辑!A2149="","",编辑!A2149)</f>
        <v>300100</v>
      </c>
      <c r="B2149" s="109" t="str">
        <f>IF(编辑!B2149="","",编辑!B2149)</f>
        <v>宠物图鉴6</v>
      </c>
      <c r="C2149" s="109" t="str">
        <f>IF(编辑!I2149="","",编辑!I2149)</f>
        <v/>
      </c>
      <c r="D2149" s="109">
        <f>IF(编辑!J2149="","",编辑!J2149)</f>
        <v>0</v>
      </c>
      <c r="E2149" s="109" t="str">
        <f>IF(编辑!K2149="","",编辑!K2149)</f>
        <v/>
      </c>
      <c r="F2149" s="109">
        <f>IF(编辑!L2149="","",编辑!L2149)</f>
        <v>110019</v>
      </c>
      <c r="G2149" s="109">
        <f>IF(编辑!N2149="","",编辑!N2149)</f>
        <v>5</v>
      </c>
      <c r="H2149" s="109">
        <f>IF(编辑!O2149="","",编辑!O2149)</f>
        <v>1</v>
      </c>
      <c r="I2149" s="109">
        <f>IF(编辑!P2149="","",编辑!P2149)</f>
        <v>10000</v>
      </c>
      <c r="J2149" s="109" t="str">
        <f>IF(编辑!Q2149="","",编辑!Q2149)</f>
        <v/>
      </c>
      <c r="K2149" s="109" t="str">
        <f>IF(编辑!S2149="","",编辑!S2149)</f>
        <v/>
      </c>
      <c r="L2149" s="109" t="str">
        <f>IF(编辑!T2149="","",编辑!T2149)</f>
        <v/>
      </c>
      <c r="M2149" s="109" t="str">
        <f>IF(编辑!U2149="","",编辑!U2149)</f>
        <v/>
      </c>
      <c r="N2149" s="109" t="str">
        <f>IF(编辑!V2149="","",编辑!V2149)</f>
        <v/>
      </c>
      <c r="O2149" s="109" t="str">
        <f>IF(编辑!X2149="","",编辑!X2149)</f>
        <v/>
      </c>
      <c r="P2149" s="109" t="str">
        <f>IF(编辑!Y2149="","",编辑!Y2149)</f>
        <v/>
      </c>
      <c r="Q2149" s="109" t="str">
        <f>IF(编辑!Z2149="","",编辑!Z2149)</f>
        <v/>
      </c>
      <c r="R2149" s="109" t="str">
        <f>IF(编辑!AA2149="","",编辑!AA2149)</f>
        <v/>
      </c>
      <c r="S2149" s="109" t="str">
        <f>IF(编辑!AC2149="","",编辑!AC2149)</f>
        <v/>
      </c>
      <c r="T2149" s="109" t="str">
        <f>IF(编辑!AD2149="","",编辑!AD2149)</f>
        <v/>
      </c>
      <c r="U2149" s="109" t="str">
        <f>IF(编辑!AE2149="","",编辑!AE2149)</f>
        <v/>
      </c>
      <c r="V2149" s="109" t="str">
        <f>IF(编辑!AF2149="","",编辑!AF2149)</f>
        <v/>
      </c>
      <c r="W2149" s="109" t="str">
        <f>IF(编辑!AH2149="","",编辑!AH2149)</f>
        <v/>
      </c>
      <c r="X2149" s="109" t="str">
        <f>IF(编辑!AI2149="","",编辑!AI2149)</f>
        <v/>
      </c>
      <c r="Y2149" s="109" t="str">
        <f>IF(编辑!AJ2149="","",编辑!AJ2149)</f>
        <v/>
      </c>
      <c r="Z2149" s="109" t="str">
        <f>IF(编辑!AK2149="","",编辑!AK2149)</f>
        <v/>
      </c>
      <c r="AA2149" s="109" t="str">
        <f>IF(编辑!AM2149="","",编辑!AM2149)</f>
        <v/>
      </c>
      <c r="AB2149" s="109" t="str">
        <f>IF(编辑!AN2149="","",编辑!AN2149)</f>
        <v/>
      </c>
      <c r="AC2149" s="111" t="str">
        <f>IF(编辑!AO2149="","",编辑!AO2149)</f>
        <v/>
      </c>
    </row>
    <row r="2150" spans="1:29">
      <c r="A2150" s="109">
        <f>IF(编辑!A2150="","",编辑!A2150)</f>
        <v>300101</v>
      </c>
      <c r="B2150" s="109" t="str">
        <f>IF(编辑!B2150="","",编辑!B2150)</f>
        <v>宠物图鉴7</v>
      </c>
      <c r="C2150" s="109" t="str">
        <f>IF(编辑!I2150="","",编辑!I2150)</f>
        <v/>
      </c>
      <c r="D2150" s="109">
        <f>IF(编辑!J2150="","",编辑!J2150)</f>
        <v>0</v>
      </c>
      <c r="E2150" s="109" t="str">
        <f>IF(编辑!K2150="","",编辑!K2150)</f>
        <v/>
      </c>
      <c r="F2150" s="109">
        <f>IF(编辑!L2150="","",编辑!L2150)</f>
        <v>110019</v>
      </c>
      <c r="G2150" s="109">
        <f>IF(编辑!N2150="","",编辑!N2150)</f>
        <v>5</v>
      </c>
      <c r="H2150" s="109">
        <f>IF(编辑!O2150="","",编辑!O2150)</f>
        <v>1</v>
      </c>
      <c r="I2150" s="109">
        <f>IF(编辑!P2150="","",编辑!P2150)</f>
        <v>10000</v>
      </c>
      <c r="J2150" s="109" t="str">
        <f>IF(编辑!Q2150="","",编辑!Q2150)</f>
        <v/>
      </c>
      <c r="K2150" s="109" t="str">
        <f>IF(编辑!S2150="","",编辑!S2150)</f>
        <v/>
      </c>
      <c r="L2150" s="109" t="str">
        <f>IF(编辑!T2150="","",编辑!T2150)</f>
        <v/>
      </c>
      <c r="M2150" s="109" t="str">
        <f>IF(编辑!U2150="","",编辑!U2150)</f>
        <v/>
      </c>
      <c r="N2150" s="109" t="str">
        <f>IF(编辑!V2150="","",编辑!V2150)</f>
        <v/>
      </c>
      <c r="O2150" s="109" t="str">
        <f>IF(编辑!X2150="","",编辑!X2150)</f>
        <v/>
      </c>
      <c r="P2150" s="109" t="str">
        <f>IF(编辑!Y2150="","",编辑!Y2150)</f>
        <v/>
      </c>
      <c r="Q2150" s="109" t="str">
        <f>IF(编辑!Z2150="","",编辑!Z2150)</f>
        <v/>
      </c>
      <c r="R2150" s="109" t="str">
        <f>IF(编辑!AA2150="","",编辑!AA2150)</f>
        <v/>
      </c>
      <c r="S2150" s="109" t="str">
        <f>IF(编辑!AC2150="","",编辑!AC2150)</f>
        <v/>
      </c>
      <c r="T2150" s="109" t="str">
        <f>IF(编辑!AD2150="","",编辑!AD2150)</f>
        <v/>
      </c>
      <c r="U2150" s="109" t="str">
        <f>IF(编辑!AE2150="","",编辑!AE2150)</f>
        <v/>
      </c>
      <c r="V2150" s="109" t="str">
        <f>IF(编辑!AF2150="","",编辑!AF2150)</f>
        <v/>
      </c>
      <c r="W2150" s="109" t="str">
        <f>IF(编辑!AH2150="","",编辑!AH2150)</f>
        <v/>
      </c>
      <c r="X2150" s="109" t="str">
        <f>IF(编辑!AI2150="","",编辑!AI2150)</f>
        <v/>
      </c>
      <c r="Y2150" s="109" t="str">
        <f>IF(编辑!AJ2150="","",编辑!AJ2150)</f>
        <v/>
      </c>
      <c r="Z2150" s="109" t="str">
        <f>IF(编辑!AK2150="","",编辑!AK2150)</f>
        <v/>
      </c>
      <c r="AA2150" s="109" t="str">
        <f>IF(编辑!AM2150="","",编辑!AM2150)</f>
        <v/>
      </c>
      <c r="AB2150" s="109" t="str">
        <f>IF(编辑!AN2150="","",编辑!AN2150)</f>
        <v/>
      </c>
      <c r="AC2150" s="111" t="str">
        <f>IF(编辑!AO2150="","",编辑!AO2150)</f>
        <v/>
      </c>
    </row>
    <row r="2151" spans="1:29">
      <c r="A2151" s="109">
        <f>IF(编辑!A2151="","",编辑!A2151)</f>
        <v>300102</v>
      </c>
      <c r="B2151" s="109" t="str">
        <f>IF(编辑!B2151="","",编辑!B2151)</f>
        <v>宠物图鉴8</v>
      </c>
      <c r="C2151" s="109" t="str">
        <f>IF(编辑!I2151="","",编辑!I2151)</f>
        <v/>
      </c>
      <c r="D2151" s="109">
        <f>IF(编辑!J2151="","",编辑!J2151)</f>
        <v>0</v>
      </c>
      <c r="E2151" s="109" t="str">
        <f>IF(编辑!K2151="","",编辑!K2151)</f>
        <v/>
      </c>
      <c r="F2151" s="109">
        <f>IF(编辑!L2151="","",编辑!L2151)</f>
        <v>110019</v>
      </c>
      <c r="G2151" s="109">
        <f>IF(编辑!N2151="","",编辑!N2151)</f>
        <v>5</v>
      </c>
      <c r="H2151" s="109">
        <f>IF(编辑!O2151="","",编辑!O2151)</f>
        <v>1</v>
      </c>
      <c r="I2151" s="109">
        <f>IF(编辑!P2151="","",编辑!P2151)</f>
        <v>10000</v>
      </c>
      <c r="J2151" s="109" t="str">
        <f>IF(编辑!Q2151="","",编辑!Q2151)</f>
        <v/>
      </c>
      <c r="K2151" s="109" t="str">
        <f>IF(编辑!S2151="","",编辑!S2151)</f>
        <v/>
      </c>
      <c r="L2151" s="109" t="str">
        <f>IF(编辑!T2151="","",编辑!T2151)</f>
        <v/>
      </c>
      <c r="M2151" s="109" t="str">
        <f>IF(编辑!U2151="","",编辑!U2151)</f>
        <v/>
      </c>
      <c r="N2151" s="109" t="str">
        <f>IF(编辑!V2151="","",编辑!V2151)</f>
        <v/>
      </c>
      <c r="O2151" s="109" t="str">
        <f>IF(编辑!X2151="","",编辑!X2151)</f>
        <v/>
      </c>
      <c r="P2151" s="109" t="str">
        <f>IF(编辑!Y2151="","",编辑!Y2151)</f>
        <v/>
      </c>
      <c r="Q2151" s="109" t="str">
        <f>IF(编辑!Z2151="","",编辑!Z2151)</f>
        <v/>
      </c>
      <c r="R2151" s="109" t="str">
        <f>IF(编辑!AA2151="","",编辑!AA2151)</f>
        <v/>
      </c>
      <c r="S2151" s="109" t="str">
        <f>IF(编辑!AC2151="","",编辑!AC2151)</f>
        <v/>
      </c>
      <c r="T2151" s="109" t="str">
        <f>IF(编辑!AD2151="","",编辑!AD2151)</f>
        <v/>
      </c>
      <c r="U2151" s="109" t="str">
        <f>IF(编辑!AE2151="","",编辑!AE2151)</f>
        <v/>
      </c>
      <c r="V2151" s="109" t="str">
        <f>IF(编辑!AF2151="","",编辑!AF2151)</f>
        <v/>
      </c>
      <c r="W2151" s="109" t="str">
        <f>IF(编辑!AH2151="","",编辑!AH2151)</f>
        <v/>
      </c>
      <c r="X2151" s="109" t="str">
        <f>IF(编辑!AI2151="","",编辑!AI2151)</f>
        <v/>
      </c>
      <c r="Y2151" s="109" t="str">
        <f>IF(编辑!AJ2151="","",编辑!AJ2151)</f>
        <v/>
      </c>
      <c r="Z2151" s="109" t="str">
        <f>IF(编辑!AK2151="","",编辑!AK2151)</f>
        <v/>
      </c>
      <c r="AA2151" s="109" t="str">
        <f>IF(编辑!AM2151="","",编辑!AM2151)</f>
        <v/>
      </c>
      <c r="AB2151" s="109" t="str">
        <f>IF(编辑!AN2151="","",编辑!AN2151)</f>
        <v/>
      </c>
      <c r="AC2151" s="111" t="str">
        <f>IF(编辑!AO2151="","",编辑!AO2151)</f>
        <v/>
      </c>
    </row>
    <row r="2152" spans="1:29">
      <c r="A2152" s="109">
        <f>IF(编辑!A2152="","",编辑!A2152)</f>
        <v>300103</v>
      </c>
      <c r="B2152" s="109" t="str">
        <f>IF(编辑!B2152="","",编辑!B2152)</f>
        <v>宠物图鉴9</v>
      </c>
      <c r="C2152" s="109" t="str">
        <f>IF(编辑!I2152="","",编辑!I2152)</f>
        <v/>
      </c>
      <c r="D2152" s="109">
        <f>IF(编辑!J2152="","",编辑!J2152)</f>
        <v>0</v>
      </c>
      <c r="E2152" s="109" t="str">
        <f>IF(编辑!K2152="","",编辑!K2152)</f>
        <v/>
      </c>
      <c r="F2152" s="109">
        <f>IF(编辑!L2152="","",编辑!L2152)</f>
        <v>110019</v>
      </c>
      <c r="G2152" s="109">
        <f>IF(编辑!N2152="","",编辑!N2152)</f>
        <v>5</v>
      </c>
      <c r="H2152" s="109">
        <f>IF(编辑!O2152="","",编辑!O2152)</f>
        <v>1</v>
      </c>
      <c r="I2152" s="109">
        <f>IF(编辑!P2152="","",编辑!P2152)</f>
        <v>10000</v>
      </c>
      <c r="J2152" s="109" t="str">
        <f>IF(编辑!Q2152="","",编辑!Q2152)</f>
        <v/>
      </c>
      <c r="K2152" s="109" t="str">
        <f>IF(编辑!S2152="","",编辑!S2152)</f>
        <v/>
      </c>
      <c r="L2152" s="109" t="str">
        <f>IF(编辑!T2152="","",编辑!T2152)</f>
        <v/>
      </c>
      <c r="M2152" s="109" t="str">
        <f>IF(编辑!U2152="","",编辑!U2152)</f>
        <v/>
      </c>
      <c r="N2152" s="109" t="str">
        <f>IF(编辑!V2152="","",编辑!V2152)</f>
        <v/>
      </c>
      <c r="O2152" s="109" t="str">
        <f>IF(编辑!X2152="","",编辑!X2152)</f>
        <v/>
      </c>
      <c r="P2152" s="109" t="str">
        <f>IF(编辑!Y2152="","",编辑!Y2152)</f>
        <v/>
      </c>
      <c r="Q2152" s="109" t="str">
        <f>IF(编辑!Z2152="","",编辑!Z2152)</f>
        <v/>
      </c>
      <c r="R2152" s="109" t="str">
        <f>IF(编辑!AA2152="","",编辑!AA2152)</f>
        <v/>
      </c>
      <c r="S2152" s="109" t="str">
        <f>IF(编辑!AC2152="","",编辑!AC2152)</f>
        <v/>
      </c>
      <c r="T2152" s="109" t="str">
        <f>IF(编辑!AD2152="","",编辑!AD2152)</f>
        <v/>
      </c>
      <c r="U2152" s="109" t="str">
        <f>IF(编辑!AE2152="","",编辑!AE2152)</f>
        <v/>
      </c>
      <c r="V2152" s="109" t="str">
        <f>IF(编辑!AF2152="","",编辑!AF2152)</f>
        <v/>
      </c>
      <c r="W2152" s="109" t="str">
        <f>IF(编辑!AH2152="","",编辑!AH2152)</f>
        <v/>
      </c>
      <c r="X2152" s="109" t="str">
        <f>IF(编辑!AI2152="","",编辑!AI2152)</f>
        <v/>
      </c>
      <c r="Y2152" s="109" t="str">
        <f>IF(编辑!AJ2152="","",编辑!AJ2152)</f>
        <v/>
      </c>
      <c r="Z2152" s="109" t="str">
        <f>IF(编辑!AK2152="","",编辑!AK2152)</f>
        <v/>
      </c>
      <c r="AA2152" s="109" t="str">
        <f>IF(编辑!AM2152="","",编辑!AM2152)</f>
        <v/>
      </c>
      <c r="AB2152" s="109" t="str">
        <f>IF(编辑!AN2152="","",编辑!AN2152)</f>
        <v/>
      </c>
      <c r="AC2152" s="111" t="str">
        <f>IF(编辑!AO2152="","",编辑!AO2152)</f>
        <v/>
      </c>
    </row>
    <row r="2153" spans="1:29">
      <c r="A2153" s="109">
        <f>IF(编辑!A2153="","",编辑!A2153)</f>
        <v>320001</v>
      </c>
      <c r="B2153" s="109" t="str">
        <f>IF(编辑!B2153="","",编辑!B2153)</f>
        <v>1;1</v>
      </c>
      <c r="C2153" s="109" t="str">
        <f>IF(编辑!I2153="","",编辑!I2153)</f>
        <v/>
      </c>
      <c r="D2153" s="109">
        <f>IF(编辑!J2153="","",编辑!J2153)</f>
        <v>0</v>
      </c>
      <c r="E2153" s="109" t="str">
        <f>IF(编辑!K2153="","",编辑!K2153)</f>
        <v/>
      </c>
      <c r="F2153" s="109">
        <f>IF(编辑!L2153="","",编辑!L2153)</f>
        <v>5044</v>
      </c>
      <c r="G2153" s="109">
        <f>IF(编辑!N2153="","",编辑!N2153)</f>
        <v>20</v>
      </c>
      <c r="H2153" s="109">
        <f>IF(编辑!O2153="","",编辑!O2153)</f>
        <v>1</v>
      </c>
      <c r="I2153" s="109">
        <f>IF(编辑!P2153="","",编辑!P2153)</f>
        <v>10000</v>
      </c>
      <c r="J2153" s="109">
        <f>IF(编辑!Q2153="","",编辑!Q2153)</f>
        <v>5050</v>
      </c>
      <c r="K2153" s="109">
        <f>IF(编辑!S2153="","",编辑!S2153)</f>
        <v>1</v>
      </c>
      <c r="L2153" s="109">
        <f>IF(编辑!T2153="","",编辑!T2153)</f>
        <v>1</v>
      </c>
      <c r="M2153" s="109">
        <f>IF(编辑!U2153="","",编辑!U2153)</f>
        <v>10000</v>
      </c>
      <c r="N2153" s="109" t="str">
        <f>IF(编辑!V2153="","",编辑!V2153)</f>
        <v/>
      </c>
      <c r="O2153" s="109" t="str">
        <f>IF(编辑!X2153="","",编辑!X2153)</f>
        <v/>
      </c>
      <c r="P2153" s="109" t="str">
        <f>IF(编辑!Y2153="","",编辑!Y2153)</f>
        <v/>
      </c>
      <c r="Q2153" s="109" t="str">
        <f>IF(编辑!Z2153="","",编辑!Z2153)</f>
        <v/>
      </c>
      <c r="R2153" s="109" t="str">
        <f>IF(编辑!AA2153="","",编辑!AA2153)</f>
        <v/>
      </c>
      <c r="S2153" s="109" t="str">
        <f>IF(编辑!AC2153="","",编辑!AC2153)</f>
        <v/>
      </c>
      <c r="T2153" s="109" t="str">
        <f>IF(编辑!AD2153="","",编辑!AD2153)</f>
        <v/>
      </c>
      <c r="U2153" s="109" t="str">
        <f>IF(编辑!AE2153="","",编辑!AE2153)</f>
        <v/>
      </c>
      <c r="V2153" s="109" t="str">
        <f>IF(编辑!AF2153="","",编辑!AF2153)</f>
        <v/>
      </c>
      <c r="W2153" s="109" t="str">
        <f>IF(编辑!AH2153="","",编辑!AH2153)</f>
        <v/>
      </c>
      <c r="X2153" s="109" t="str">
        <f>IF(编辑!AI2153="","",编辑!AI2153)</f>
        <v/>
      </c>
      <c r="Y2153" s="109" t="str">
        <f>IF(编辑!AJ2153="","",编辑!AJ2153)</f>
        <v/>
      </c>
      <c r="Z2153" s="109" t="str">
        <f>IF(编辑!AK2153="","",编辑!AK2153)</f>
        <v/>
      </c>
      <c r="AA2153" s="109" t="str">
        <f>IF(编辑!AM2153="","",编辑!AM2153)</f>
        <v/>
      </c>
      <c r="AB2153" s="109" t="str">
        <f>IF(编辑!AN2153="","",编辑!AN2153)</f>
        <v/>
      </c>
      <c r="AC2153" s="111" t="str">
        <f>IF(编辑!AO2153="","",编辑!AO2153)</f>
        <v/>
      </c>
    </row>
    <row r="2154" spans="1:29">
      <c r="A2154" s="109">
        <f>IF(编辑!A2154="","",编辑!A2154)</f>
        <v>320002</v>
      </c>
      <c r="B2154" s="109" t="str">
        <f>IF(编辑!B2154="","",编辑!B2154)</f>
        <v>2;3</v>
      </c>
      <c r="C2154" s="109" t="str">
        <f>IF(编辑!I2154="","",编辑!I2154)</f>
        <v/>
      </c>
      <c r="D2154" s="109">
        <f>IF(编辑!J2154="","",编辑!J2154)</f>
        <v>0</v>
      </c>
      <c r="E2154" s="109" t="str">
        <f>IF(编辑!K2154="","",编辑!K2154)</f>
        <v/>
      </c>
      <c r="F2154" s="109">
        <f>IF(编辑!L2154="","",编辑!L2154)</f>
        <v>5044</v>
      </c>
      <c r="G2154" s="109">
        <f>IF(编辑!N2154="","",编辑!N2154)</f>
        <v>15</v>
      </c>
      <c r="H2154" s="109">
        <f>IF(编辑!O2154="","",编辑!O2154)</f>
        <v>1</v>
      </c>
      <c r="I2154" s="109">
        <f>IF(编辑!P2154="","",编辑!P2154)</f>
        <v>10000</v>
      </c>
      <c r="J2154" s="109">
        <f>IF(编辑!Q2154="","",编辑!Q2154)</f>
        <v>5049</v>
      </c>
      <c r="K2154" s="109">
        <f>IF(编辑!S2154="","",编辑!S2154)</f>
        <v>1</v>
      </c>
      <c r="L2154" s="109">
        <f>IF(编辑!T2154="","",编辑!T2154)</f>
        <v>1</v>
      </c>
      <c r="M2154" s="109">
        <f>IF(编辑!U2154="","",编辑!U2154)</f>
        <v>10000</v>
      </c>
      <c r="N2154" s="109" t="str">
        <f>IF(编辑!V2154="","",编辑!V2154)</f>
        <v/>
      </c>
      <c r="O2154" s="109" t="str">
        <f>IF(编辑!X2154="","",编辑!X2154)</f>
        <v/>
      </c>
      <c r="P2154" s="109" t="str">
        <f>IF(编辑!Y2154="","",编辑!Y2154)</f>
        <v/>
      </c>
      <c r="Q2154" s="109" t="str">
        <f>IF(编辑!Z2154="","",编辑!Z2154)</f>
        <v/>
      </c>
      <c r="R2154" s="109" t="str">
        <f>IF(编辑!AA2154="","",编辑!AA2154)</f>
        <v/>
      </c>
      <c r="S2154" s="109" t="str">
        <f>IF(编辑!AC2154="","",编辑!AC2154)</f>
        <v/>
      </c>
      <c r="T2154" s="109" t="str">
        <f>IF(编辑!AD2154="","",编辑!AD2154)</f>
        <v/>
      </c>
      <c r="U2154" s="109" t="str">
        <f>IF(编辑!AE2154="","",编辑!AE2154)</f>
        <v/>
      </c>
      <c r="V2154" s="109" t="str">
        <f>IF(编辑!AF2154="","",编辑!AF2154)</f>
        <v/>
      </c>
      <c r="W2154" s="109" t="str">
        <f>IF(编辑!AH2154="","",编辑!AH2154)</f>
        <v/>
      </c>
      <c r="X2154" s="109" t="str">
        <f>IF(编辑!AI2154="","",编辑!AI2154)</f>
        <v/>
      </c>
      <c r="Y2154" s="109" t="str">
        <f>IF(编辑!AJ2154="","",编辑!AJ2154)</f>
        <v/>
      </c>
      <c r="Z2154" s="109" t="str">
        <f>IF(编辑!AK2154="","",编辑!AK2154)</f>
        <v/>
      </c>
      <c r="AA2154" s="109" t="str">
        <f>IF(编辑!AM2154="","",编辑!AM2154)</f>
        <v/>
      </c>
      <c r="AB2154" s="109" t="str">
        <f>IF(编辑!AN2154="","",编辑!AN2154)</f>
        <v/>
      </c>
      <c r="AC2154" s="111" t="str">
        <f>IF(编辑!AO2154="","",编辑!AO2154)</f>
        <v/>
      </c>
    </row>
    <row r="2155" spans="1:29">
      <c r="A2155" s="109">
        <f>IF(编辑!A2155="","",编辑!A2155)</f>
        <v>320003</v>
      </c>
      <c r="B2155" s="109" t="str">
        <f>IF(编辑!B2155="","",编辑!B2155)</f>
        <v>4;10</v>
      </c>
      <c r="C2155" s="109" t="str">
        <f>IF(编辑!I2155="","",编辑!I2155)</f>
        <v/>
      </c>
      <c r="D2155" s="109">
        <f>IF(编辑!J2155="","",编辑!J2155)</f>
        <v>0</v>
      </c>
      <c r="E2155" s="109" t="str">
        <f>IF(编辑!K2155="","",编辑!K2155)</f>
        <v/>
      </c>
      <c r="F2155" s="109">
        <f>IF(编辑!L2155="","",编辑!L2155)</f>
        <v>5044</v>
      </c>
      <c r="G2155" s="109">
        <f>IF(编辑!N2155="","",编辑!N2155)</f>
        <v>12</v>
      </c>
      <c r="H2155" s="109">
        <f>IF(编辑!O2155="","",编辑!O2155)</f>
        <v>1</v>
      </c>
      <c r="I2155" s="109">
        <f>IF(编辑!P2155="","",编辑!P2155)</f>
        <v>10000</v>
      </c>
      <c r="J2155" s="109">
        <f>IF(编辑!Q2155="","",编辑!Q2155)</f>
        <v>5048</v>
      </c>
      <c r="K2155" s="109">
        <f>IF(编辑!S2155="","",编辑!S2155)</f>
        <v>1</v>
      </c>
      <c r="L2155" s="109">
        <f>IF(编辑!T2155="","",编辑!T2155)</f>
        <v>1</v>
      </c>
      <c r="M2155" s="109">
        <f>IF(编辑!U2155="","",编辑!U2155)</f>
        <v>10000</v>
      </c>
      <c r="N2155" s="109" t="str">
        <f>IF(编辑!V2155="","",编辑!V2155)</f>
        <v/>
      </c>
      <c r="O2155" s="109" t="str">
        <f>IF(编辑!X2155="","",编辑!X2155)</f>
        <v/>
      </c>
      <c r="P2155" s="109" t="str">
        <f>IF(编辑!Y2155="","",编辑!Y2155)</f>
        <v/>
      </c>
      <c r="Q2155" s="109" t="str">
        <f>IF(编辑!Z2155="","",编辑!Z2155)</f>
        <v/>
      </c>
      <c r="R2155" s="109" t="str">
        <f>IF(编辑!AA2155="","",编辑!AA2155)</f>
        <v/>
      </c>
      <c r="S2155" s="109" t="str">
        <f>IF(编辑!AC2155="","",编辑!AC2155)</f>
        <v/>
      </c>
      <c r="T2155" s="109" t="str">
        <f>IF(编辑!AD2155="","",编辑!AD2155)</f>
        <v/>
      </c>
      <c r="U2155" s="109" t="str">
        <f>IF(编辑!AE2155="","",编辑!AE2155)</f>
        <v/>
      </c>
      <c r="V2155" s="109" t="str">
        <f>IF(编辑!AF2155="","",编辑!AF2155)</f>
        <v/>
      </c>
      <c r="W2155" s="109" t="str">
        <f>IF(编辑!AH2155="","",编辑!AH2155)</f>
        <v/>
      </c>
      <c r="X2155" s="109" t="str">
        <f>IF(编辑!AI2155="","",编辑!AI2155)</f>
        <v/>
      </c>
      <c r="Y2155" s="109" t="str">
        <f>IF(编辑!AJ2155="","",编辑!AJ2155)</f>
        <v/>
      </c>
      <c r="Z2155" s="109" t="str">
        <f>IF(编辑!AK2155="","",编辑!AK2155)</f>
        <v/>
      </c>
      <c r="AA2155" s="109" t="str">
        <f>IF(编辑!AM2155="","",编辑!AM2155)</f>
        <v/>
      </c>
      <c r="AB2155" s="109" t="str">
        <f>IF(编辑!AN2155="","",编辑!AN2155)</f>
        <v/>
      </c>
      <c r="AC2155" s="111" t="str">
        <f>IF(编辑!AO2155="","",编辑!AO2155)</f>
        <v/>
      </c>
    </row>
    <row r="2156" spans="1:29">
      <c r="A2156" s="109">
        <f>IF(编辑!A2156="","",编辑!A2156)</f>
        <v>320004</v>
      </c>
      <c r="B2156" s="109" t="str">
        <f>IF(编辑!B2156="","",编辑!B2156)</f>
        <v>11;20</v>
      </c>
      <c r="C2156" s="109" t="str">
        <f>IF(编辑!I2156="","",编辑!I2156)</f>
        <v/>
      </c>
      <c r="D2156" s="109">
        <f>IF(编辑!J2156="","",编辑!J2156)</f>
        <v>0</v>
      </c>
      <c r="E2156" s="109" t="str">
        <f>IF(编辑!K2156="","",编辑!K2156)</f>
        <v/>
      </c>
      <c r="F2156" s="109">
        <f>IF(编辑!L2156="","",编辑!L2156)</f>
        <v>5044</v>
      </c>
      <c r="G2156" s="109">
        <f>IF(编辑!N2156="","",编辑!N2156)</f>
        <v>10</v>
      </c>
      <c r="H2156" s="109">
        <f>IF(编辑!O2156="","",编辑!O2156)</f>
        <v>1</v>
      </c>
      <c r="I2156" s="109">
        <f>IF(编辑!P2156="","",编辑!P2156)</f>
        <v>10000</v>
      </c>
      <c r="J2156" s="109">
        <f>IF(编辑!Q2156="","",编辑!Q2156)</f>
        <v>5047</v>
      </c>
      <c r="K2156" s="109">
        <f>IF(编辑!S2156="","",编辑!S2156)</f>
        <v>1</v>
      </c>
      <c r="L2156" s="109">
        <f>IF(编辑!T2156="","",编辑!T2156)</f>
        <v>1</v>
      </c>
      <c r="M2156" s="109">
        <f>IF(编辑!U2156="","",编辑!U2156)</f>
        <v>10000</v>
      </c>
      <c r="N2156" s="109" t="str">
        <f>IF(编辑!V2156="","",编辑!V2156)</f>
        <v/>
      </c>
      <c r="O2156" s="109" t="str">
        <f>IF(编辑!X2156="","",编辑!X2156)</f>
        <v/>
      </c>
      <c r="P2156" s="109" t="str">
        <f>IF(编辑!Y2156="","",编辑!Y2156)</f>
        <v/>
      </c>
      <c r="Q2156" s="109" t="str">
        <f>IF(编辑!Z2156="","",编辑!Z2156)</f>
        <v/>
      </c>
      <c r="R2156" s="109" t="str">
        <f>IF(编辑!AA2156="","",编辑!AA2156)</f>
        <v/>
      </c>
      <c r="S2156" s="109" t="str">
        <f>IF(编辑!AC2156="","",编辑!AC2156)</f>
        <v/>
      </c>
      <c r="T2156" s="109" t="str">
        <f>IF(编辑!AD2156="","",编辑!AD2156)</f>
        <v/>
      </c>
      <c r="U2156" s="109" t="str">
        <f>IF(编辑!AE2156="","",编辑!AE2156)</f>
        <v/>
      </c>
      <c r="V2156" s="109" t="str">
        <f>IF(编辑!AF2156="","",编辑!AF2156)</f>
        <v/>
      </c>
      <c r="W2156" s="109" t="str">
        <f>IF(编辑!AH2156="","",编辑!AH2156)</f>
        <v/>
      </c>
      <c r="X2156" s="109" t="str">
        <f>IF(编辑!AI2156="","",编辑!AI2156)</f>
        <v/>
      </c>
      <c r="Y2156" s="109" t="str">
        <f>IF(编辑!AJ2156="","",编辑!AJ2156)</f>
        <v/>
      </c>
      <c r="Z2156" s="109" t="str">
        <f>IF(编辑!AK2156="","",编辑!AK2156)</f>
        <v/>
      </c>
      <c r="AA2156" s="109" t="str">
        <f>IF(编辑!AM2156="","",编辑!AM2156)</f>
        <v/>
      </c>
      <c r="AB2156" s="109" t="str">
        <f>IF(编辑!AN2156="","",编辑!AN2156)</f>
        <v/>
      </c>
      <c r="AC2156" s="111" t="str">
        <f>IF(编辑!AO2156="","",编辑!AO2156)</f>
        <v/>
      </c>
    </row>
    <row r="2157" spans="1:29">
      <c r="A2157" s="109">
        <f>IF(编辑!A2157="","",编辑!A2157)</f>
        <v>320005</v>
      </c>
      <c r="B2157" s="109" t="str">
        <f>IF(编辑!B2157="","",编辑!B2157)</f>
        <v>21;50</v>
      </c>
      <c r="C2157" s="109" t="str">
        <f>IF(编辑!I2157="","",编辑!I2157)</f>
        <v/>
      </c>
      <c r="D2157" s="109">
        <f>IF(编辑!J2157="","",编辑!J2157)</f>
        <v>0</v>
      </c>
      <c r="E2157" s="109" t="str">
        <f>IF(编辑!K2157="","",编辑!K2157)</f>
        <v/>
      </c>
      <c r="F2157" s="109">
        <f>IF(编辑!L2157="","",编辑!L2157)</f>
        <v>5044</v>
      </c>
      <c r="G2157" s="109">
        <f>IF(编辑!N2157="","",编辑!N2157)</f>
        <v>9</v>
      </c>
      <c r="H2157" s="109">
        <f>IF(编辑!O2157="","",编辑!O2157)</f>
        <v>1</v>
      </c>
      <c r="I2157" s="109">
        <f>IF(编辑!P2157="","",编辑!P2157)</f>
        <v>10000</v>
      </c>
      <c r="J2157" s="109">
        <f>IF(编辑!Q2157="","",编辑!Q2157)</f>
        <v>5046</v>
      </c>
      <c r="K2157" s="109">
        <f>IF(编辑!S2157="","",编辑!S2157)</f>
        <v>1</v>
      </c>
      <c r="L2157" s="109">
        <f>IF(编辑!T2157="","",编辑!T2157)</f>
        <v>1</v>
      </c>
      <c r="M2157" s="109">
        <f>IF(编辑!U2157="","",编辑!U2157)</f>
        <v>10000</v>
      </c>
      <c r="N2157" s="109" t="str">
        <f>IF(编辑!V2157="","",编辑!V2157)</f>
        <v/>
      </c>
      <c r="O2157" s="109" t="str">
        <f>IF(编辑!X2157="","",编辑!X2157)</f>
        <v/>
      </c>
      <c r="P2157" s="109" t="str">
        <f>IF(编辑!Y2157="","",编辑!Y2157)</f>
        <v/>
      </c>
      <c r="Q2157" s="109" t="str">
        <f>IF(编辑!Z2157="","",编辑!Z2157)</f>
        <v/>
      </c>
      <c r="R2157" s="109" t="str">
        <f>IF(编辑!AA2157="","",编辑!AA2157)</f>
        <v/>
      </c>
      <c r="S2157" s="109" t="str">
        <f>IF(编辑!AC2157="","",编辑!AC2157)</f>
        <v/>
      </c>
      <c r="T2157" s="109" t="str">
        <f>IF(编辑!AD2157="","",编辑!AD2157)</f>
        <v/>
      </c>
      <c r="U2157" s="109" t="str">
        <f>IF(编辑!AE2157="","",编辑!AE2157)</f>
        <v/>
      </c>
      <c r="V2157" s="109" t="str">
        <f>IF(编辑!AF2157="","",编辑!AF2157)</f>
        <v/>
      </c>
      <c r="W2157" s="109" t="str">
        <f>IF(编辑!AH2157="","",编辑!AH2157)</f>
        <v/>
      </c>
      <c r="X2157" s="109" t="str">
        <f>IF(编辑!AI2157="","",编辑!AI2157)</f>
        <v/>
      </c>
      <c r="Y2157" s="109" t="str">
        <f>IF(编辑!AJ2157="","",编辑!AJ2157)</f>
        <v/>
      </c>
      <c r="Z2157" s="109" t="str">
        <f>IF(编辑!AK2157="","",编辑!AK2157)</f>
        <v/>
      </c>
      <c r="AA2157" s="109" t="str">
        <f>IF(编辑!AM2157="","",编辑!AM2157)</f>
        <v/>
      </c>
      <c r="AB2157" s="109" t="str">
        <f>IF(编辑!AN2157="","",编辑!AN2157)</f>
        <v/>
      </c>
      <c r="AC2157" s="111" t="str">
        <f>IF(编辑!AO2157="","",编辑!AO2157)</f>
        <v/>
      </c>
    </row>
    <row r="2158" spans="1:29">
      <c r="A2158" s="109">
        <f>IF(编辑!A2158="","",编辑!A2158)</f>
        <v>320006</v>
      </c>
      <c r="B2158" s="109" t="str">
        <f>IF(编辑!B2158="","",编辑!B2158)</f>
        <v>51;100</v>
      </c>
      <c r="C2158" s="109" t="str">
        <f>IF(编辑!I2158="","",编辑!I2158)</f>
        <v/>
      </c>
      <c r="D2158" s="109">
        <f>IF(编辑!J2158="","",编辑!J2158)</f>
        <v>0</v>
      </c>
      <c r="E2158" s="109" t="str">
        <f>IF(编辑!K2158="","",编辑!K2158)</f>
        <v/>
      </c>
      <c r="F2158" s="109">
        <f>IF(编辑!L2158="","",编辑!L2158)</f>
        <v>5044</v>
      </c>
      <c r="G2158" s="109">
        <f>IF(编辑!N2158="","",编辑!N2158)</f>
        <v>8</v>
      </c>
      <c r="H2158" s="109">
        <f>IF(编辑!O2158="","",编辑!O2158)</f>
        <v>1</v>
      </c>
      <c r="I2158" s="109">
        <f>IF(编辑!P2158="","",编辑!P2158)</f>
        <v>10000</v>
      </c>
      <c r="J2158" s="109">
        <f>IF(编辑!Q2158="","",编辑!Q2158)</f>
        <v>5045</v>
      </c>
      <c r="K2158" s="109">
        <f>IF(编辑!S2158="","",编辑!S2158)</f>
        <v>1</v>
      </c>
      <c r="L2158" s="109">
        <f>IF(编辑!T2158="","",编辑!T2158)</f>
        <v>1</v>
      </c>
      <c r="M2158" s="109">
        <f>IF(编辑!U2158="","",编辑!U2158)</f>
        <v>10000</v>
      </c>
      <c r="N2158" s="109" t="str">
        <f>IF(编辑!V2158="","",编辑!V2158)</f>
        <v/>
      </c>
      <c r="O2158" s="109" t="str">
        <f>IF(编辑!X2158="","",编辑!X2158)</f>
        <v/>
      </c>
      <c r="P2158" s="109" t="str">
        <f>IF(编辑!Y2158="","",编辑!Y2158)</f>
        <v/>
      </c>
      <c r="Q2158" s="109" t="str">
        <f>IF(编辑!Z2158="","",编辑!Z2158)</f>
        <v/>
      </c>
      <c r="R2158" s="109" t="str">
        <f>IF(编辑!AA2158="","",编辑!AA2158)</f>
        <v/>
      </c>
      <c r="S2158" s="109" t="str">
        <f>IF(编辑!AC2158="","",编辑!AC2158)</f>
        <v/>
      </c>
      <c r="T2158" s="109" t="str">
        <f>IF(编辑!AD2158="","",编辑!AD2158)</f>
        <v/>
      </c>
      <c r="U2158" s="109" t="str">
        <f>IF(编辑!AE2158="","",编辑!AE2158)</f>
        <v/>
      </c>
      <c r="V2158" s="109" t="str">
        <f>IF(编辑!AF2158="","",编辑!AF2158)</f>
        <v/>
      </c>
      <c r="W2158" s="109" t="str">
        <f>IF(编辑!AH2158="","",编辑!AH2158)</f>
        <v/>
      </c>
      <c r="X2158" s="109" t="str">
        <f>IF(编辑!AI2158="","",编辑!AI2158)</f>
        <v/>
      </c>
      <c r="Y2158" s="109" t="str">
        <f>IF(编辑!AJ2158="","",编辑!AJ2158)</f>
        <v/>
      </c>
      <c r="Z2158" s="109" t="str">
        <f>IF(编辑!AK2158="","",编辑!AK2158)</f>
        <v/>
      </c>
      <c r="AA2158" s="109" t="str">
        <f>IF(编辑!AM2158="","",编辑!AM2158)</f>
        <v/>
      </c>
      <c r="AB2158" s="109" t="str">
        <f>IF(编辑!AN2158="","",编辑!AN2158)</f>
        <v/>
      </c>
      <c r="AC2158" s="111" t="str">
        <f>IF(编辑!AO2158="","",编辑!AO2158)</f>
        <v/>
      </c>
    </row>
    <row r="2159" spans="1:29">
      <c r="A2159" s="109">
        <f>IF(编辑!A2159="","",编辑!A2159)</f>
        <v>320007</v>
      </c>
      <c r="B2159" s="109" t="str">
        <f>IF(编辑!B2159="","",编辑!B2159)</f>
        <v>101;200</v>
      </c>
      <c r="C2159" s="109" t="str">
        <f>IF(编辑!I2159="","",编辑!I2159)</f>
        <v/>
      </c>
      <c r="D2159" s="109">
        <f>IF(编辑!J2159="","",编辑!J2159)</f>
        <v>0</v>
      </c>
      <c r="E2159" s="109" t="str">
        <f>IF(编辑!K2159="","",编辑!K2159)</f>
        <v/>
      </c>
      <c r="F2159" s="109">
        <f>IF(编辑!L2159="","",编辑!L2159)</f>
        <v>5044</v>
      </c>
      <c r="G2159" s="109">
        <f>IF(编辑!N2159="","",编辑!N2159)</f>
        <v>7</v>
      </c>
      <c r="H2159" s="109">
        <f>IF(编辑!O2159="","",编辑!O2159)</f>
        <v>1</v>
      </c>
      <c r="I2159" s="109">
        <f>IF(编辑!P2159="","",编辑!P2159)</f>
        <v>10000</v>
      </c>
      <c r="J2159" s="109">
        <f>IF(编辑!Q2159="","",编辑!Q2159)</f>
        <v>5116</v>
      </c>
      <c r="K2159" s="109">
        <f>IF(编辑!S2159="","",编辑!S2159)</f>
        <v>5</v>
      </c>
      <c r="L2159" s="109">
        <f>IF(编辑!T2159="","",编辑!T2159)</f>
        <v>1</v>
      </c>
      <c r="M2159" s="109">
        <f>IF(编辑!U2159="","",编辑!U2159)</f>
        <v>10000</v>
      </c>
      <c r="N2159" s="109" t="str">
        <f>IF(编辑!V2159="","",编辑!V2159)</f>
        <v/>
      </c>
      <c r="O2159" s="109" t="str">
        <f>IF(编辑!X2159="","",编辑!X2159)</f>
        <v/>
      </c>
      <c r="P2159" s="109" t="str">
        <f>IF(编辑!Y2159="","",编辑!Y2159)</f>
        <v/>
      </c>
      <c r="Q2159" s="109" t="str">
        <f>IF(编辑!Z2159="","",编辑!Z2159)</f>
        <v/>
      </c>
      <c r="R2159" s="109" t="str">
        <f>IF(编辑!AA2159="","",编辑!AA2159)</f>
        <v/>
      </c>
      <c r="S2159" s="109" t="str">
        <f>IF(编辑!AC2159="","",编辑!AC2159)</f>
        <v/>
      </c>
      <c r="T2159" s="109" t="str">
        <f>IF(编辑!AD2159="","",编辑!AD2159)</f>
        <v/>
      </c>
      <c r="U2159" s="109" t="str">
        <f>IF(编辑!AE2159="","",编辑!AE2159)</f>
        <v/>
      </c>
      <c r="V2159" s="109" t="str">
        <f>IF(编辑!AF2159="","",编辑!AF2159)</f>
        <v/>
      </c>
      <c r="W2159" s="109" t="str">
        <f>IF(编辑!AH2159="","",编辑!AH2159)</f>
        <v/>
      </c>
      <c r="X2159" s="109" t="str">
        <f>IF(编辑!AI2159="","",编辑!AI2159)</f>
        <v/>
      </c>
      <c r="Y2159" s="109" t="str">
        <f>IF(编辑!AJ2159="","",编辑!AJ2159)</f>
        <v/>
      </c>
      <c r="Z2159" s="109" t="str">
        <f>IF(编辑!AK2159="","",编辑!AK2159)</f>
        <v/>
      </c>
      <c r="AA2159" s="109" t="str">
        <f>IF(编辑!AM2159="","",编辑!AM2159)</f>
        <v/>
      </c>
      <c r="AB2159" s="109" t="str">
        <f>IF(编辑!AN2159="","",编辑!AN2159)</f>
        <v/>
      </c>
      <c r="AC2159" s="111" t="str">
        <f>IF(编辑!AO2159="","",编辑!AO2159)</f>
        <v/>
      </c>
    </row>
    <row r="2160" spans="1:29">
      <c r="A2160" s="109">
        <f>IF(编辑!A2160="","",编辑!A2160)</f>
        <v>320008</v>
      </c>
      <c r="B2160" s="109" t="str">
        <f>IF(编辑!B2160="","",编辑!B2160)</f>
        <v>201;500</v>
      </c>
      <c r="C2160" s="109" t="str">
        <f>IF(编辑!I2160="","",编辑!I2160)</f>
        <v/>
      </c>
      <c r="D2160" s="109">
        <f>IF(编辑!J2160="","",编辑!J2160)</f>
        <v>0</v>
      </c>
      <c r="E2160" s="109" t="str">
        <f>IF(编辑!K2160="","",编辑!K2160)</f>
        <v/>
      </c>
      <c r="F2160" s="109">
        <f>IF(编辑!L2160="","",编辑!L2160)</f>
        <v>5044</v>
      </c>
      <c r="G2160" s="109">
        <f>IF(编辑!N2160="","",编辑!N2160)</f>
        <v>6</v>
      </c>
      <c r="H2160" s="109">
        <f>IF(编辑!O2160="","",编辑!O2160)</f>
        <v>1</v>
      </c>
      <c r="I2160" s="109">
        <f>IF(编辑!P2160="","",编辑!P2160)</f>
        <v>10000</v>
      </c>
      <c r="J2160" s="109">
        <f>IF(编辑!Q2160="","",编辑!Q2160)</f>
        <v>5116</v>
      </c>
      <c r="K2160" s="109">
        <f>IF(编辑!S2160="","",编辑!S2160)</f>
        <v>2</v>
      </c>
      <c r="L2160" s="109">
        <f>IF(编辑!T2160="","",编辑!T2160)</f>
        <v>1</v>
      </c>
      <c r="M2160" s="109">
        <f>IF(编辑!U2160="","",编辑!U2160)</f>
        <v>10000</v>
      </c>
      <c r="N2160" s="109" t="str">
        <f>IF(编辑!V2160="","",编辑!V2160)</f>
        <v/>
      </c>
      <c r="O2160" s="109" t="str">
        <f>IF(编辑!X2160="","",编辑!X2160)</f>
        <v/>
      </c>
      <c r="P2160" s="109" t="str">
        <f>IF(编辑!Y2160="","",编辑!Y2160)</f>
        <v/>
      </c>
      <c r="Q2160" s="109" t="str">
        <f>IF(编辑!Z2160="","",编辑!Z2160)</f>
        <v/>
      </c>
      <c r="R2160" s="109" t="str">
        <f>IF(编辑!AA2160="","",编辑!AA2160)</f>
        <v/>
      </c>
      <c r="S2160" s="109" t="str">
        <f>IF(编辑!AC2160="","",编辑!AC2160)</f>
        <v/>
      </c>
      <c r="T2160" s="109" t="str">
        <f>IF(编辑!AD2160="","",编辑!AD2160)</f>
        <v/>
      </c>
      <c r="U2160" s="109" t="str">
        <f>IF(编辑!AE2160="","",编辑!AE2160)</f>
        <v/>
      </c>
      <c r="V2160" s="109" t="str">
        <f>IF(编辑!AF2160="","",编辑!AF2160)</f>
        <v/>
      </c>
      <c r="W2160" s="109" t="str">
        <f>IF(编辑!AH2160="","",编辑!AH2160)</f>
        <v/>
      </c>
      <c r="X2160" s="109" t="str">
        <f>IF(编辑!AI2160="","",编辑!AI2160)</f>
        <v/>
      </c>
      <c r="Y2160" s="109" t="str">
        <f>IF(编辑!AJ2160="","",编辑!AJ2160)</f>
        <v/>
      </c>
      <c r="Z2160" s="109" t="str">
        <f>IF(编辑!AK2160="","",编辑!AK2160)</f>
        <v/>
      </c>
      <c r="AA2160" s="109" t="str">
        <f>IF(编辑!AM2160="","",编辑!AM2160)</f>
        <v/>
      </c>
      <c r="AB2160" s="109" t="str">
        <f>IF(编辑!AN2160="","",编辑!AN2160)</f>
        <v/>
      </c>
      <c r="AC2160" s="111" t="str">
        <f>IF(编辑!AO2160="","",编辑!AO2160)</f>
        <v/>
      </c>
    </row>
    <row r="2161" spans="1:29">
      <c r="A2161" s="109">
        <f>IF(编辑!A2161="","",编辑!A2161)</f>
        <v>320009</v>
      </c>
      <c r="B2161" s="109" t="str">
        <f>IF(编辑!B2161="","",编辑!B2161)</f>
        <v>501;1000</v>
      </c>
      <c r="C2161" s="109" t="str">
        <f>IF(编辑!I2161="","",编辑!I2161)</f>
        <v/>
      </c>
      <c r="D2161" s="109">
        <f>IF(编辑!J2161="","",编辑!J2161)</f>
        <v>0</v>
      </c>
      <c r="E2161" s="109" t="str">
        <f>IF(编辑!K2161="","",编辑!K2161)</f>
        <v/>
      </c>
      <c r="F2161" s="109">
        <f>IF(编辑!L2161="","",编辑!L2161)</f>
        <v>5044</v>
      </c>
      <c r="G2161" s="109">
        <f>IF(编辑!N2161="","",编辑!N2161)</f>
        <v>5</v>
      </c>
      <c r="H2161" s="109">
        <f>IF(编辑!O2161="","",编辑!O2161)</f>
        <v>1</v>
      </c>
      <c r="I2161" s="109">
        <f>IF(编辑!P2161="","",编辑!P2161)</f>
        <v>10000</v>
      </c>
      <c r="J2161" s="109">
        <f>IF(编辑!Q2161="","",编辑!Q2161)</f>
        <v>5116</v>
      </c>
      <c r="K2161" s="109">
        <f>IF(编辑!S2161="","",编辑!S2161)</f>
        <v>1</v>
      </c>
      <c r="L2161" s="109">
        <f>IF(编辑!T2161="","",编辑!T2161)</f>
        <v>1</v>
      </c>
      <c r="M2161" s="109">
        <f>IF(编辑!U2161="","",编辑!U2161)</f>
        <v>10000</v>
      </c>
      <c r="N2161" s="109" t="str">
        <f>IF(编辑!V2161="","",编辑!V2161)</f>
        <v/>
      </c>
      <c r="O2161" s="109" t="str">
        <f>IF(编辑!X2161="","",编辑!X2161)</f>
        <v/>
      </c>
      <c r="P2161" s="109" t="str">
        <f>IF(编辑!Y2161="","",编辑!Y2161)</f>
        <v/>
      </c>
      <c r="Q2161" s="109" t="str">
        <f>IF(编辑!Z2161="","",编辑!Z2161)</f>
        <v/>
      </c>
      <c r="R2161" s="109" t="str">
        <f>IF(编辑!AA2161="","",编辑!AA2161)</f>
        <v/>
      </c>
      <c r="S2161" s="109" t="str">
        <f>IF(编辑!AC2161="","",编辑!AC2161)</f>
        <v/>
      </c>
      <c r="T2161" s="109" t="str">
        <f>IF(编辑!AD2161="","",编辑!AD2161)</f>
        <v/>
      </c>
      <c r="U2161" s="109" t="str">
        <f>IF(编辑!AE2161="","",编辑!AE2161)</f>
        <v/>
      </c>
      <c r="V2161" s="109" t="str">
        <f>IF(编辑!AF2161="","",编辑!AF2161)</f>
        <v/>
      </c>
      <c r="W2161" s="109" t="str">
        <f>IF(编辑!AH2161="","",编辑!AH2161)</f>
        <v/>
      </c>
      <c r="X2161" s="109" t="str">
        <f>IF(编辑!AI2161="","",编辑!AI2161)</f>
        <v/>
      </c>
      <c r="Y2161" s="109" t="str">
        <f>IF(编辑!AJ2161="","",编辑!AJ2161)</f>
        <v/>
      </c>
      <c r="Z2161" s="109" t="str">
        <f>IF(编辑!AK2161="","",编辑!AK2161)</f>
        <v/>
      </c>
      <c r="AA2161" s="109" t="str">
        <f>IF(编辑!AM2161="","",编辑!AM2161)</f>
        <v/>
      </c>
      <c r="AB2161" s="109" t="str">
        <f>IF(编辑!AN2161="","",编辑!AN2161)</f>
        <v/>
      </c>
      <c r="AC2161" s="111" t="str">
        <f>IF(编辑!AO2161="","",编辑!AO2161)</f>
        <v/>
      </c>
    </row>
    <row r="2162" spans="1:29">
      <c r="A2162" s="109">
        <f>IF(编辑!A2162="","",编辑!A2162)</f>
        <v>320010</v>
      </c>
      <c r="B2162" s="109" t="str">
        <f>IF(编辑!B2162="","",编辑!B2162)</f>
        <v>1001;2000</v>
      </c>
      <c r="C2162" s="109" t="str">
        <f>IF(编辑!I2162="","",编辑!I2162)</f>
        <v/>
      </c>
      <c r="D2162" s="109">
        <f>IF(编辑!J2162="","",编辑!J2162)</f>
        <v>0</v>
      </c>
      <c r="E2162" s="109" t="str">
        <f>IF(编辑!K2162="","",编辑!K2162)</f>
        <v/>
      </c>
      <c r="F2162" s="109">
        <f>IF(编辑!L2162="","",编辑!L2162)</f>
        <v>5044</v>
      </c>
      <c r="G2162" s="109">
        <f>IF(编辑!N2162="","",编辑!N2162)</f>
        <v>4</v>
      </c>
      <c r="H2162" s="109">
        <f>IF(编辑!O2162="","",编辑!O2162)</f>
        <v>1</v>
      </c>
      <c r="I2162" s="109">
        <f>IF(编辑!P2162="","",编辑!P2162)</f>
        <v>10000</v>
      </c>
      <c r="J2162" s="109" t="str">
        <f>IF(编辑!Q2162="","",编辑!Q2162)</f>
        <v/>
      </c>
      <c r="K2162" s="109" t="str">
        <f>IF(编辑!S2162="","",编辑!S2162)</f>
        <v/>
      </c>
      <c r="L2162" s="109" t="str">
        <f>IF(编辑!T2162="","",编辑!T2162)</f>
        <v/>
      </c>
      <c r="M2162" s="109" t="str">
        <f>IF(编辑!U2162="","",编辑!U2162)</f>
        <v/>
      </c>
      <c r="N2162" s="109" t="str">
        <f>IF(编辑!V2162="","",编辑!V2162)</f>
        <v/>
      </c>
      <c r="O2162" s="109" t="str">
        <f>IF(编辑!X2162="","",编辑!X2162)</f>
        <v/>
      </c>
      <c r="P2162" s="109" t="str">
        <f>IF(编辑!Y2162="","",编辑!Y2162)</f>
        <v/>
      </c>
      <c r="Q2162" s="109" t="str">
        <f>IF(编辑!Z2162="","",编辑!Z2162)</f>
        <v/>
      </c>
      <c r="R2162" s="109" t="str">
        <f>IF(编辑!AA2162="","",编辑!AA2162)</f>
        <v/>
      </c>
      <c r="S2162" s="109" t="str">
        <f>IF(编辑!AC2162="","",编辑!AC2162)</f>
        <v/>
      </c>
      <c r="T2162" s="109" t="str">
        <f>IF(编辑!AD2162="","",编辑!AD2162)</f>
        <v/>
      </c>
      <c r="U2162" s="109" t="str">
        <f>IF(编辑!AE2162="","",编辑!AE2162)</f>
        <v/>
      </c>
      <c r="V2162" s="109" t="str">
        <f>IF(编辑!AF2162="","",编辑!AF2162)</f>
        <v/>
      </c>
      <c r="W2162" s="109" t="str">
        <f>IF(编辑!AH2162="","",编辑!AH2162)</f>
        <v/>
      </c>
      <c r="X2162" s="109" t="str">
        <f>IF(编辑!AI2162="","",编辑!AI2162)</f>
        <v/>
      </c>
      <c r="Y2162" s="109" t="str">
        <f>IF(编辑!AJ2162="","",编辑!AJ2162)</f>
        <v/>
      </c>
      <c r="Z2162" s="109" t="str">
        <f>IF(编辑!AK2162="","",编辑!AK2162)</f>
        <v/>
      </c>
      <c r="AA2162" s="109" t="str">
        <f>IF(编辑!AM2162="","",编辑!AM2162)</f>
        <v/>
      </c>
      <c r="AB2162" s="109" t="str">
        <f>IF(编辑!AN2162="","",编辑!AN2162)</f>
        <v/>
      </c>
      <c r="AC2162" s="111" t="str">
        <f>IF(编辑!AO2162="","",编辑!AO2162)</f>
        <v/>
      </c>
    </row>
    <row r="2163" spans="1:29">
      <c r="A2163" s="109">
        <f>IF(编辑!A2163="","",编辑!A2163)</f>
        <v>320011</v>
      </c>
      <c r="B2163" s="109" t="str">
        <f>IF(编辑!B2163="","",编辑!B2163)</f>
        <v>2001;5000</v>
      </c>
      <c r="C2163" s="109" t="str">
        <f>IF(编辑!I2163="","",编辑!I2163)</f>
        <v/>
      </c>
      <c r="D2163" s="109">
        <f>IF(编辑!J2163="","",编辑!J2163)</f>
        <v>0</v>
      </c>
      <c r="E2163" s="109" t="str">
        <f>IF(编辑!K2163="","",编辑!K2163)</f>
        <v/>
      </c>
      <c r="F2163" s="109">
        <f>IF(编辑!L2163="","",编辑!L2163)</f>
        <v>5044</v>
      </c>
      <c r="G2163" s="109">
        <f>IF(编辑!N2163="","",编辑!N2163)</f>
        <v>3</v>
      </c>
      <c r="H2163" s="109">
        <f>IF(编辑!O2163="","",编辑!O2163)</f>
        <v>1</v>
      </c>
      <c r="I2163" s="109">
        <f>IF(编辑!P2163="","",编辑!P2163)</f>
        <v>10000</v>
      </c>
      <c r="J2163" s="109" t="str">
        <f>IF(编辑!Q2163="","",编辑!Q2163)</f>
        <v/>
      </c>
      <c r="K2163" s="109" t="str">
        <f>IF(编辑!S2163="","",编辑!S2163)</f>
        <v/>
      </c>
      <c r="L2163" s="109" t="str">
        <f>IF(编辑!T2163="","",编辑!T2163)</f>
        <v/>
      </c>
      <c r="M2163" s="109" t="str">
        <f>IF(编辑!U2163="","",编辑!U2163)</f>
        <v/>
      </c>
      <c r="N2163" s="109" t="str">
        <f>IF(编辑!V2163="","",编辑!V2163)</f>
        <v/>
      </c>
      <c r="O2163" s="109" t="str">
        <f>IF(编辑!X2163="","",编辑!X2163)</f>
        <v/>
      </c>
      <c r="P2163" s="109" t="str">
        <f>IF(编辑!Y2163="","",编辑!Y2163)</f>
        <v/>
      </c>
      <c r="Q2163" s="109" t="str">
        <f>IF(编辑!Z2163="","",编辑!Z2163)</f>
        <v/>
      </c>
      <c r="R2163" s="109" t="str">
        <f>IF(编辑!AA2163="","",编辑!AA2163)</f>
        <v/>
      </c>
      <c r="S2163" s="109" t="str">
        <f>IF(编辑!AC2163="","",编辑!AC2163)</f>
        <v/>
      </c>
      <c r="T2163" s="109" t="str">
        <f>IF(编辑!AD2163="","",编辑!AD2163)</f>
        <v/>
      </c>
      <c r="U2163" s="109" t="str">
        <f>IF(编辑!AE2163="","",编辑!AE2163)</f>
        <v/>
      </c>
      <c r="V2163" s="109" t="str">
        <f>IF(编辑!AF2163="","",编辑!AF2163)</f>
        <v/>
      </c>
      <c r="W2163" s="109" t="str">
        <f>IF(编辑!AH2163="","",编辑!AH2163)</f>
        <v/>
      </c>
      <c r="X2163" s="109" t="str">
        <f>IF(编辑!AI2163="","",编辑!AI2163)</f>
        <v/>
      </c>
      <c r="Y2163" s="109" t="str">
        <f>IF(编辑!AJ2163="","",编辑!AJ2163)</f>
        <v/>
      </c>
      <c r="Z2163" s="109" t="str">
        <f>IF(编辑!AK2163="","",编辑!AK2163)</f>
        <v/>
      </c>
      <c r="AA2163" s="109" t="str">
        <f>IF(编辑!AM2163="","",编辑!AM2163)</f>
        <v/>
      </c>
      <c r="AB2163" s="109" t="str">
        <f>IF(编辑!AN2163="","",编辑!AN2163)</f>
        <v/>
      </c>
      <c r="AC2163" s="111" t="str">
        <f>IF(编辑!AO2163="","",编辑!AO2163)</f>
        <v/>
      </c>
    </row>
    <row r="2164" spans="1:29">
      <c r="A2164" s="109">
        <f>IF(编辑!A2164="","",编辑!A2164)</f>
        <v>320012</v>
      </c>
      <c r="B2164" s="109" t="str">
        <f>IF(编辑!B2164="","",编辑!B2164)</f>
        <v>5001;10000</v>
      </c>
      <c r="C2164" s="109" t="str">
        <f>IF(编辑!I2164="","",编辑!I2164)</f>
        <v/>
      </c>
      <c r="D2164" s="109">
        <f>IF(编辑!J2164="","",编辑!J2164)</f>
        <v>0</v>
      </c>
      <c r="E2164" s="109" t="str">
        <f>IF(编辑!K2164="","",编辑!K2164)</f>
        <v/>
      </c>
      <c r="F2164" s="109">
        <f>IF(编辑!L2164="","",编辑!L2164)</f>
        <v>5044</v>
      </c>
      <c r="G2164" s="109">
        <f>IF(编辑!N2164="","",编辑!N2164)</f>
        <v>2</v>
      </c>
      <c r="H2164" s="109">
        <f>IF(编辑!O2164="","",编辑!O2164)</f>
        <v>1</v>
      </c>
      <c r="I2164" s="109">
        <f>IF(编辑!P2164="","",编辑!P2164)</f>
        <v>10000</v>
      </c>
      <c r="J2164" s="109" t="str">
        <f>IF(编辑!Q2164="","",编辑!Q2164)</f>
        <v/>
      </c>
      <c r="K2164" s="109" t="str">
        <f>IF(编辑!S2164="","",编辑!S2164)</f>
        <v/>
      </c>
      <c r="L2164" s="109" t="str">
        <f>IF(编辑!T2164="","",编辑!T2164)</f>
        <v/>
      </c>
      <c r="M2164" s="109" t="str">
        <f>IF(编辑!U2164="","",编辑!U2164)</f>
        <v/>
      </c>
      <c r="N2164" s="109" t="str">
        <f>IF(编辑!V2164="","",编辑!V2164)</f>
        <v/>
      </c>
      <c r="O2164" s="109" t="str">
        <f>IF(编辑!X2164="","",编辑!X2164)</f>
        <v/>
      </c>
      <c r="P2164" s="109" t="str">
        <f>IF(编辑!Y2164="","",编辑!Y2164)</f>
        <v/>
      </c>
      <c r="Q2164" s="109" t="str">
        <f>IF(编辑!Z2164="","",编辑!Z2164)</f>
        <v/>
      </c>
      <c r="R2164" s="109" t="str">
        <f>IF(编辑!AA2164="","",编辑!AA2164)</f>
        <v/>
      </c>
      <c r="S2164" s="109" t="str">
        <f>IF(编辑!AC2164="","",编辑!AC2164)</f>
        <v/>
      </c>
      <c r="T2164" s="109" t="str">
        <f>IF(编辑!AD2164="","",编辑!AD2164)</f>
        <v/>
      </c>
      <c r="U2164" s="109" t="str">
        <f>IF(编辑!AE2164="","",编辑!AE2164)</f>
        <v/>
      </c>
      <c r="V2164" s="109" t="str">
        <f>IF(编辑!AF2164="","",编辑!AF2164)</f>
        <v/>
      </c>
      <c r="W2164" s="109" t="str">
        <f>IF(编辑!AH2164="","",编辑!AH2164)</f>
        <v/>
      </c>
      <c r="X2164" s="109" t="str">
        <f>IF(编辑!AI2164="","",编辑!AI2164)</f>
        <v/>
      </c>
      <c r="Y2164" s="109" t="str">
        <f>IF(编辑!AJ2164="","",编辑!AJ2164)</f>
        <v/>
      </c>
      <c r="Z2164" s="109" t="str">
        <f>IF(编辑!AK2164="","",编辑!AK2164)</f>
        <v/>
      </c>
      <c r="AA2164" s="109" t="str">
        <f>IF(编辑!AM2164="","",编辑!AM2164)</f>
        <v/>
      </c>
      <c r="AB2164" s="109" t="str">
        <f>IF(编辑!AN2164="","",编辑!AN2164)</f>
        <v/>
      </c>
      <c r="AC2164" s="111" t="str">
        <f>IF(编辑!AO2164="","",编辑!AO2164)</f>
        <v/>
      </c>
    </row>
    <row r="2165" spans="1:29">
      <c r="A2165" s="109">
        <f>IF(编辑!A2165="","",编辑!A2165)</f>
        <v>320013</v>
      </c>
      <c r="B2165" s="109" t="str">
        <f>IF(编辑!B2165="","",编辑!B2165)</f>
        <v>10001;50000</v>
      </c>
      <c r="C2165" s="109" t="str">
        <f>IF(编辑!I2165="","",编辑!I2165)</f>
        <v/>
      </c>
      <c r="D2165" s="109">
        <f>IF(编辑!J2165="","",编辑!J2165)</f>
        <v>0</v>
      </c>
      <c r="E2165" s="109" t="str">
        <f>IF(编辑!K2165="","",编辑!K2165)</f>
        <v/>
      </c>
      <c r="F2165" s="109">
        <f>IF(编辑!L2165="","",编辑!L2165)</f>
        <v>5044</v>
      </c>
      <c r="G2165" s="109">
        <f>IF(编辑!N2165="","",编辑!N2165)</f>
        <v>1</v>
      </c>
      <c r="H2165" s="109">
        <f>IF(编辑!O2165="","",编辑!O2165)</f>
        <v>1</v>
      </c>
      <c r="I2165" s="109">
        <f>IF(编辑!P2165="","",编辑!P2165)</f>
        <v>10000</v>
      </c>
      <c r="J2165" s="109" t="str">
        <f>IF(编辑!Q2165="","",编辑!Q2165)</f>
        <v/>
      </c>
      <c r="K2165" s="109" t="str">
        <f>IF(编辑!S2165="","",编辑!S2165)</f>
        <v/>
      </c>
      <c r="L2165" s="109" t="str">
        <f>IF(编辑!T2165="","",编辑!T2165)</f>
        <v/>
      </c>
      <c r="M2165" s="109" t="str">
        <f>IF(编辑!U2165="","",编辑!U2165)</f>
        <v/>
      </c>
      <c r="N2165" s="109" t="str">
        <f>IF(编辑!V2165="","",编辑!V2165)</f>
        <v/>
      </c>
      <c r="O2165" s="109" t="str">
        <f>IF(编辑!X2165="","",编辑!X2165)</f>
        <v/>
      </c>
      <c r="P2165" s="109" t="str">
        <f>IF(编辑!Y2165="","",编辑!Y2165)</f>
        <v/>
      </c>
      <c r="Q2165" s="109" t="str">
        <f>IF(编辑!Z2165="","",编辑!Z2165)</f>
        <v/>
      </c>
      <c r="R2165" s="109" t="str">
        <f>IF(编辑!AA2165="","",编辑!AA2165)</f>
        <v/>
      </c>
      <c r="S2165" s="109" t="str">
        <f>IF(编辑!AC2165="","",编辑!AC2165)</f>
        <v/>
      </c>
      <c r="T2165" s="109" t="str">
        <f>IF(编辑!AD2165="","",编辑!AD2165)</f>
        <v/>
      </c>
      <c r="U2165" s="109" t="str">
        <f>IF(编辑!AE2165="","",编辑!AE2165)</f>
        <v/>
      </c>
      <c r="V2165" s="109" t="str">
        <f>IF(编辑!AF2165="","",编辑!AF2165)</f>
        <v/>
      </c>
      <c r="W2165" s="109" t="str">
        <f>IF(编辑!AH2165="","",编辑!AH2165)</f>
        <v/>
      </c>
      <c r="X2165" s="109" t="str">
        <f>IF(编辑!AI2165="","",编辑!AI2165)</f>
        <v/>
      </c>
      <c r="Y2165" s="109" t="str">
        <f>IF(编辑!AJ2165="","",编辑!AJ2165)</f>
        <v/>
      </c>
      <c r="Z2165" s="109" t="str">
        <f>IF(编辑!AK2165="","",编辑!AK2165)</f>
        <v/>
      </c>
      <c r="AA2165" s="109" t="str">
        <f>IF(编辑!AM2165="","",编辑!AM2165)</f>
        <v/>
      </c>
      <c r="AB2165" s="109" t="str">
        <f>IF(编辑!AN2165="","",编辑!AN2165)</f>
        <v/>
      </c>
      <c r="AC2165" s="111" t="str">
        <f>IF(编辑!AO2165="","",编辑!AO2165)</f>
        <v/>
      </c>
    </row>
    <row r="2166" spans="1:29">
      <c r="A2166" s="109">
        <f>IF(编辑!A2166="","",编辑!A2166)</f>
        <v>320014</v>
      </c>
      <c r="B2166" s="109">
        <f>IF(编辑!B2166="","",编辑!B2166)</f>
        <v>0</v>
      </c>
      <c r="C2166" s="109" t="str">
        <f>IF(编辑!I2166="","",编辑!I2166)</f>
        <v/>
      </c>
      <c r="D2166" s="109">
        <f>IF(编辑!J2166="","",编辑!J2166)</f>
        <v>0</v>
      </c>
      <c r="E2166" s="109" t="str">
        <f>IF(编辑!K2166="","",编辑!K2166)</f>
        <v/>
      </c>
      <c r="F2166" s="109">
        <f>IF(编辑!L2166="","",编辑!L2166)</f>
        <v>5045</v>
      </c>
      <c r="G2166" s="109">
        <f>IF(编辑!N2166="","",编辑!N2166)</f>
        <v>1</v>
      </c>
      <c r="H2166" s="109">
        <f>IF(编辑!O2166="","",编辑!O2166)</f>
        <v>1</v>
      </c>
      <c r="I2166" s="109">
        <f>IF(编辑!P2166="","",编辑!P2166)</f>
        <v>10000</v>
      </c>
      <c r="J2166" s="109" t="str">
        <f>IF(编辑!Q2166="","",编辑!Q2166)</f>
        <v/>
      </c>
      <c r="K2166" s="109" t="str">
        <f>IF(编辑!S2166="","",编辑!S2166)</f>
        <v/>
      </c>
      <c r="L2166" s="109" t="str">
        <f>IF(编辑!T2166="","",编辑!T2166)</f>
        <v/>
      </c>
      <c r="M2166" s="109" t="str">
        <f>IF(编辑!U2166="","",编辑!U2166)</f>
        <v/>
      </c>
      <c r="N2166" s="109" t="str">
        <f>IF(编辑!V2166="","",编辑!V2166)</f>
        <v/>
      </c>
      <c r="O2166" s="109" t="str">
        <f>IF(编辑!X2166="","",编辑!X2166)</f>
        <v/>
      </c>
      <c r="P2166" s="109" t="str">
        <f>IF(编辑!Y2166="","",编辑!Y2166)</f>
        <v/>
      </c>
      <c r="Q2166" s="109" t="str">
        <f>IF(编辑!Z2166="","",编辑!Z2166)</f>
        <v/>
      </c>
      <c r="R2166" s="109" t="str">
        <f>IF(编辑!AA2166="","",编辑!AA2166)</f>
        <v/>
      </c>
      <c r="S2166" s="109" t="str">
        <f>IF(编辑!AC2166="","",编辑!AC2166)</f>
        <v/>
      </c>
      <c r="T2166" s="109" t="str">
        <f>IF(编辑!AD2166="","",编辑!AD2166)</f>
        <v/>
      </c>
      <c r="U2166" s="109" t="str">
        <f>IF(编辑!AE2166="","",编辑!AE2166)</f>
        <v/>
      </c>
      <c r="V2166" s="109" t="str">
        <f>IF(编辑!AF2166="","",编辑!AF2166)</f>
        <v/>
      </c>
      <c r="W2166" s="109" t="str">
        <f>IF(编辑!AH2166="","",编辑!AH2166)</f>
        <v/>
      </c>
      <c r="X2166" s="109" t="str">
        <f>IF(编辑!AI2166="","",编辑!AI2166)</f>
        <v/>
      </c>
      <c r="Y2166" s="109" t="str">
        <f>IF(编辑!AJ2166="","",编辑!AJ2166)</f>
        <v/>
      </c>
      <c r="Z2166" s="109" t="str">
        <f>IF(编辑!AK2166="","",编辑!AK2166)</f>
        <v/>
      </c>
      <c r="AA2166" s="109" t="str">
        <f>IF(编辑!AM2166="","",编辑!AM2166)</f>
        <v/>
      </c>
      <c r="AB2166" s="109" t="str">
        <f>IF(编辑!AN2166="","",编辑!AN2166)</f>
        <v/>
      </c>
      <c r="AC2166" s="111" t="str">
        <f>IF(编辑!AO2166="","",编辑!AO2166)</f>
        <v/>
      </c>
    </row>
    <row r="2167" spans="1:29">
      <c r="A2167" s="109">
        <f>IF(编辑!A2167="","",编辑!A2167)</f>
        <v>320015</v>
      </c>
      <c r="B2167" s="109">
        <f>IF(编辑!B2167="","",编辑!B2167)</f>
        <v>200</v>
      </c>
      <c r="C2167" s="109" t="str">
        <f>IF(编辑!I2167="","",编辑!I2167)</f>
        <v/>
      </c>
      <c r="D2167" s="109">
        <f>IF(编辑!J2167="","",编辑!J2167)</f>
        <v>0</v>
      </c>
      <c r="E2167" s="109" t="str">
        <f>IF(编辑!K2167="","",编辑!K2167)</f>
        <v/>
      </c>
      <c r="F2167" s="109">
        <f>IF(编辑!L2167="","",编辑!L2167)</f>
        <v>5045</v>
      </c>
      <c r="G2167" s="109">
        <f>IF(编辑!N2167="","",编辑!N2167)</f>
        <v>1</v>
      </c>
      <c r="H2167" s="109">
        <f>IF(编辑!O2167="","",编辑!O2167)</f>
        <v>1</v>
      </c>
      <c r="I2167" s="109">
        <f>IF(编辑!P2167="","",编辑!P2167)</f>
        <v>10000</v>
      </c>
      <c r="J2167" s="109" t="str">
        <f>IF(编辑!Q2167="","",编辑!Q2167)</f>
        <v/>
      </c>
      <c r="K2167" s="109" t="str">
        <f>IF(编辑!S2167="","",编辑!S2167)</f>
        <v/>
      </c>
      <c r="L2167" s="109" t="str">
        <f>IF(编辑!T2167="","",编辑!T2167)</f>
        <v/>
      </c>
      <c r="M2167" s="109" t="str">
        <f>IF(编辑!U2167="","",编辑!U2167)</f>
        <v/>
      </c>
      <c r="N2167" s="109" t="str">
        <f>IF(编辑!V2167="","",编辑!V2167)</f>
        <v/>
      </c>
      <c r="O2167" s="109" t="str">
        <f>IF(编辑!X2167="","",编辑!X2167)</f>
        <v/>
      </c>
      <c r="P2167" s="109" t="str">
        <f>IF(编辑!Y2167="","",编辑!Y2167)</f>
        <v/>
      </c>
      <c r="Q2167" s="109" t="str">
        <f>IF(编辑!Z2167="","",编辑!Z2167)</f>
        <v/>
      </c>
      <c r="R2167" s="109" t="str">
        <f>IF(编辑!AA2167="","",编辑!AA2167)</f>
        <v/>
      </c>
      <c r="S2167" s="109" t="str">
        <f>IF(编辑!AC2167="","",编辑!AC2167)</f>
        <v/>
      </c>
      <c r="T2167" s="109" t="str">
        <f>IF(编辑!AD2167="","",编辑!AD2167)</f>
        <v/>
      </c>
      <c r="U2167" s="109" t="str">
        <f>IF(编辑!AE2167="","",编辑!AE2167)</f>
        <v/>
      </c>
      <c r="V2167" s="109" t="str">
        <f>IF(编辑!AF2167="","",编辑!AF2167)</f>
        <v/>
      </c>
      <c r="W2167" s="109" t="str">
        <f>IF(编辑!AH2167="","",编辑!AH2167)</f>
        <v/>
      </c>
      <c r="X2167" s="109" t="str">
        <f>IF(编辑!AI2167="","",编辑!AI2167)</f>
        <v/>
      </c>
      <c r="Y2167" s="109" t="str">
        <f>IF(编辑!AJ2167="","",编辑!AJ2167)</f>
        <v/>
      </c>
      <c r="Z2167" s="109" t="str">
        <f>IF(编辑!AK2167="","",编辑!AK2167)</f>
        <v/>
      </c>
      <c r="AA2167" s="109" t="str">
        <f>IF(编辑!AM2167="","",编辑!AM2167)</f>
        <v/>
      </c>
      <c r="AB2167" s="109" t="str">
        <f>IF(编辑!AN2167="","",编辑!AN2167)</f>
        <v/>
      </c>
      <c r="AC2167" s="111" t="str">
        <f>IF(编辑!AO2167="","",编辑!AO2167)</f>
        <v/>
      </c>
    </row>
    <row r="2168" spans="1:29">
      <c r="A2168" s="109">
        <f>IF(编辑!A2168="","",编辑!A2168)</f>
        <v>320016</v>
      </c>
      <c r="B2168" s="109">
        <f>IF(编辑!B2168="","",编辑!B2168)</f>
        <v>600</v>
      </c>
      <c r="C2168" s="109" t="str">
        <f>IF(编辑!I2168="","",编辑!I2168)</f>
        <v/>
      </c>
      <c r="D2168" s="109">
        <f>IF(编辑!J2168="","",编辑!J2168)</f>
        <v>0</v>
      </c>
      <c r="E2168" s="109" t="str">
        <f>IF(编辑!K2168="","",编辑!K2168)</f>
        <v/>
      </c>
      <c r="F2168" s="109">
        <f>IF(编辑!L2168="","",编辑!L2168)</f>
        <v>5045</v>
      </c>
      <c r="G2168" s="109">
        <f>IF(编辑!N2168="","",编辑!N2168)</f>
        <v>1</v>
      </c>
      <c r="H2168" s="109">
        <f>IF(编辑!O2168="","",编辑!O2168)</f>
        <v>1</v>
      </c>
      <c r="I2168" s="109">
        <f>IF(编辑!P2168="","",编辑!P2168)</f>
        <v>10000</v>
      </c>
      <c r="J2168" s="109" t="str">
        <f>IF(编辑!Q2168="","",编辑!Q2168)</f>
        <v/>
      </c>
      <c r="K2168" s="109" t="str">
        <f>IF(编辑!S2168="","",编辑!S2168)</f>
        <v/>
      </c>
      <c r="L2168" s="109" t="str">
        <f>IF(编辑!T2168="","",编辑!T2168)</f>
        <v/>
      </c>
      <c r="M2168" s="109" t="str">
        <f>IF(编辑!U2168="","",编辑!U2168)</f>
        <v/>
      </c>
      <c r="N2168" s="109" t="str">
        <f>IF(编辑!V2168="","",编辑!V2168)</f>
        <v/>
      </c>
      <c r="O2168" s="109" t="str">
        <f>IF(编辑!X2168="","",编辑!X2168)</f>
        <v/>
      </c>
      <c r="P2168" s="109" t="str">
        <f>IF(编辑!Y2168="","",编辑!Y2168)</f>
        <v/>
      </c>
      <c r="Q2168" s="109" t="str">
        <f>IF(编辑!Z2168="","",编辑!Z2168)</f>
        <v/>
      </c>
      <c r="R2168" s="109" t="str">
        <f>IF(编辑!AA2168="","",编辑!AA2168)</f>
        <v/>
      </c>
      <c r="S2168" s="109" t="str">
        <f>IF(编辑!AC2168="","",编辑!AC2168)</f>
        <v/>
      </c>
      <c r="T2168" s="109" t="str">
        <f>IF(编辑!AD2168="","",编辑!AD2168)</f>
        <v/>
      </c>
      <c r="U2168" s="109" t="str">
        <f>IF(编辑!AE2168="","",编辑!AE2168)</f>
        <v/>
      </c>
      <c r="V2168" s="109" t="str">
        <f>IF(编辑!AF2168="","",编辑!AF2168)</f>
        <v/>
      </c>
      <c r="W2168" s="109" t="str">
        <f>IF(编辑!AH2168="","",编辑!AH2168)</f>
        <v/>
      </c>
      <c r="X2168" s="109" t="str">
        <f>IF(编辑!AI2168="","",编辑!AI2168)</f>
        <v/>
      </c>
      <c r="Y2168" s="109" t="str">
        <f>IF(编辑!AJ2168="","",编辑!AJ2168)</f>
        <v/>
      </c>
      <c r="Z2168" s="109" t="str">
        <f>IF(编辑!AK2168="","",编辑!AK2168)</f>
        <v/>
      </c>
      <c r="AA2168" s="109" t="str">
        <f>IF(编辑!AM2168="","",编辑!AM2168)</f>
        <v/>
      </c>
      <c r="AB2168" s="109" t="str">
        <f>IF(编辑!AN2168="","",编辑!AN2168)</f>
        <v/>
      </c>
      <c r="AC2168" s="111" t="str">
        <f>IF(编辑!AO2168="","",编辑!AO2168)</f>
        <v/>
      </c>
    </row>
    <row r="2169" spans="1:29">
      <c r="A2169" s="109">
        <f>IF(编辑!A2169="","",编辑!A2169)</f>
        <v>320017</v>
      </c>
      <c r="B2169" s="109">
        <f>IF(编辑!B2169="","",编辑!B2169)</f>
        <v>1200</v>
      </c>
      <c r="C2169" s="109" t="str">
        <f>IF(编辑!I2169="","",编辑!I2169)</f>
        <v/>
      </c>
      <c r="D2169" s="109">
        <f>IF(编辑!J2169="","",编辑!J2169)</f>
        <v>0</v>
      </c>
      <c r="E2169" s="109" t="str">
        <f>IF(编辑!K2169="","",编辑!K2169)</f>
        <v/>
      </c>
      <c r="F2169" s="109">
        <f>IF(编辑!L2169="","",编辑!L2169)</f>
        <v>5045</v>
      </c>
      <c r="G2169" s="109">
        <f>IF(编辑!N2169="","",编辑!N2169)</f>
        <v>1</v>
      </c>
      <c r="H2169" s="109">
        <f>IF(编辑!O2169="","",编辑!O2169)</f>
        <v>1</v>
      </c>
      <c r="I2169" s="109">
        <f>IF(编辑!P2169="","",编辑!P2169)</f>
        <v>10000</v>
      </c>
      <c r="J2169" s="109" t="str">
        <f>IF(编辑!Q2169="","",编辑!Q2169)</f>
        <v/>
      </c>
      <c r="K2169" s="109" t="str">
        <f>IF(编辑!S2169="","",编辑!S2169)</f>
        <v/>
      </c>
      <c r="L2169" s="109" t="str">
        <f>IF(编辑!T2169="","",编辑!T2169)</f>
        <v/>
      </c>
      <c r="M2169" s="109" t="str">
        <f>IF(编辑!U2169="","",编辑!U2169)</f>
        <v/>
      </c>
      <c r="N2169" s="109" t="str">
        <f>IF(编辑!V2169="","",编辑!V2169)</f>
        <v/>
      </c>
      <c r="O2169" s="109" t="str">
        <f>IF(编辑!X2169="","",编辑!X2169)</f>
        <v/>
      </c>
      <c r="P2169" s="109" t="str">
        <f>IF(编辑!Y2169="","",编辑!Y2169)</f>
        <v/>
      </c>
      <c r="Q2169" s="109" t="str">
        <f>IF(编辑!Z2169="","",编辑!Z2169)</f>
        <v/>
      </c>
      <c r="R2169" s="109" t="str">
        <f>IF(编辑!AA2169="","",编辑!AA2169)</f>
        <v/>
      </c>
      <c r="S2169" s="109" t="str">
        <f>IF(编辑!AC2169="","",编辑!AC2169)</f>
        <v/>
      </c>
      <c r="T2169" s="109" t="str">
        <f>IF(编辑!AD2169="","",编辑!AD2169)</f>
        <v/>
      </c>
      <c r="U2169" s="109" t="str">
        <f>IF(编辑!AE2169="","",编辑!AE2169)</f>
        <v/>
      </c>
      <c r="V2169" s="109" t="str">
        <f>IF(编辑!AF2169="","",编辑!AF2169)</f>
        <v/>
      </c>
      <c r="W2169" s="109" t="str">
        <f>IF(编辑!AH2169="","",编辑!AH2169)</f>
        <v/>
      </c>
      <c r="X2169" s="109" t="str">
        <f>IF(编辑!AI2169="","",编辑!AI2169)</f>
        <v/>
      </c>
      <c r="Y2169" s="109" t="str">
        <f>IF(编辑!AJ2169="","",编辑!AJ2169)</f>
        <v/>
      </c>
      <c r="Z2169" s="109" t="str">
        <f>IF(编辑!AK2169="","",编辑!AK2169)</f>
        <v/>
      </c>
      <c r="AA2169" s="109" t="str">
        <f>IF(编辑!AM2169="","",编辑!AM2169)</f>
        <v/>
      </c>
      <c r="AB2169" s="109" t="str">
        <f>IF(编辑!AN2169="","",编辑!AN2169)</f>
        <v/>
      </c>
      <c r="AC2169" s="111" t="str">
        <f>IF(编辑!AO2169="","",编辑!AO2169)</f>
        <v/>
      </c>
    </row>
    <row r="2170" spans="1:29">
      <c r="A2170" s="109">
        <f>IF(编辑!A2170="","",编辑!A2170)</f>
        <v>320018</v>
      </c>
      <c r="B2170" s="109">
        <f>IF(编辑!B2170="","",编辑!B2170)</f>
        <v>2000</v>
      </c>
      <c r="C2170" s="109" t="str">
        <f>IF(编辑!I2170="","",编辑!I2170)</f>
        <v/>
      </c>
      <c r="D2170" s="109">
        <f>IF(编辑!J2170="","",编辑!J2170)</f>
        <v>0</v>
      </c>
      <c r="E2170" s="109" t="str">
        <f>IF(编辑!K2170="","",编辑!K2170)</f>
        <v/>
      </c>
      <c r="F2170" s="109">
        <f>IF(编辑!L2170="","",编辑!L2170)</f>
        <v>5045</v>
      </c>
      <c r="G2170" s="109">
        <f>IF(编辑!N2170="","",编辑!N2170)</f>
        <v>1</v>
      </c>
      <c r="H2170" s="109">
        <f>IF(编辑!O2170="","",编辑!O2170)</f>
        <v>1</v>
      </c>
      <c r="I2170" s="109">
        <f>IF(编辑!P2170="","",编辑!P2170)</f>
        <v>10000</v>
      </c>
      <c r="J2170" s="109" t="str">
        <f>IF(编辑!Q2170="","",编辑!Q2170)</f>
        <v/>
      </c>
      <c r="K2170" s="109" t="str">
        <f>IF(编辑!S2170="","",编辑!S2170)</f>
        <v/>
      </c>
      <c r="L2170" s="109" t="str">
        <f>IF(编辑!T2170="","",编辑!T2170)</f>
        <v/>
      </c>
      <c r="M2170" s="109" t="str">
        <f>IF(编辑!U2170="","",编辑!U2170)</f>
        <v/>
      </c>
      <c r="N2170" s="109" t="str">
        <f>IF(编辑!V2170="","",编辑!V2170)</f>
        <v/>
      </c>
      <c r="O2170" s="109" t="str">
        <f>IF(编辑!X2170="","",编辑!X2170)</f>
        <v/>
      </c>
      <c r="P2170" s="109" t="str">
        <f>IF(编辑!Y2170="","",编辑!Y2170)</f>
        <v/>
      </c>
      <c r="Q2170" s="109" t="str">
        <f>IF(编辑!Z2170="","",编辑!Z2170)</f>
        <v/>
      </c>
      <c r="R2170" s="109" t="str">
        <f>IF(编辑!AA2170="","",编辑!AA2170)</f>
        <v/>
      </c>
      <c r="S2170" s="109" t="str">
        <f>IF(编辑!AC2170="","",编辑!AC2170)</f>
        <v/>
      </c>
      <c r="T2170" s="109" t="str">
        <f>IF(编辑!AD2170="","",编辑!AD2170)</f>
        <v/>
      </c>
      <c r="U2170" s="109" t="str">
        <f>IF(编辑!AE2170="","",编辑!AE2170)</f>
        <v/>
      </c>
      <c r="V2170" s="109" t="str">
        <f>IF(编辑!AF2170="","",编辑!AF2170)</f>
        <v/>
      </c>
      <c r="W2170" s="109" t="str">
        <f>IF(编辑!AH2170="","",编辑!AH2170)</f>
        <v/>
      </c>
      <c r="X2170" s="109" t="str">
        <f>IF(编辑!AI2170="","",编辑!AI2170)</f>
        <v/>
      </c>
      <c r="Y2170" s="109" t="str">
        <f>IF(编辑!AJ2170="","",编辑!AJ2170)</f>
        <v/>
      </c>
      <c r="Z2170" s="109" t="str">
        <f>IF(编辑!AK2170="","",编辑!AK2170)</f>
        <v/>
      </c>
      <c r="AA2170" s="109" t="str">
        <f>IF(编辑!AM2170="","",编辑!AM2170)</f>
        <v/>
      </c>
      <c r="AB2170" s="109" t="str">
        <f>IF(编辑!AN2170="","",编辑!AN2170)</f>
        <v/>
      </c>
      <c r="AC2170" s="111" t="str">
        <f>IF(编辑!AO2170="","",编辑!AO2170)</f>
        <v/>
      </c>
    </row>
    <row r="2171" spans="1:29">
      <c r="A2171" s="109">
        <f>IF(编辑!A2171="","",编辑!A2171)</f>
        <v>320019</v>
      </c>
      <c r="B2171" s="109">
        <f>IF(编辑!B2171="","",编辑!B2171)</f>
        <v>3000</v>
      </c>
      <c r="C2171" s="109" t="str">
        <f>IF(编辑!I2171="","",编辑!I2171)</f>
        <v/>
      </c>
      <c r="D2171" s="109">
        <f>IF(编辑!J2171="","",编辑!J2171)</f>
        <v>0</v>
      </c>
      <c r="E2171" s="109" t="str">
        <f>IF(编辑!K2171="","",编辑!K2171)</f>
        <v/>
      </c>
      <c r="F2171" s="109">
        <f>IF(编辑!L2171="","",编辑!L2171)</f>
        <v>5045</v>
      </c>
      <c r="G2171" s="109">
        <f>IF(编辑!N2171="","",编辑!N2171)</f>
        <v>1</v>
      </c>
      <c r="H2171" s="109">
        <f>IF(编辑!O2171="","",编辑!O2171)</f>
        <v>1</v>
      </c>
      <c r="I2171" s="109">
        <f>IF(编辑!P2171="","",编辑!P2171)</f>
        <v>10000</v>
      </c>
      <c r="J2171" s="109" t="str">
        <f>IF(编辑!Q2171="","",编辑!Q2171)</f>
        <v/>
      </c>
      <c r="K2171" s="109" t="str">
        <f>IF(编辑!S2171="","",编辑!S2171)</f>
        <v/>
      </c>
      <c r="L2171" s="109" t="str">
        <f>IF(编辑!T2171="","",编辑!T2171)</f>
        <v/>
      </c>
      <c r="M2171" s="109" t="str">
        <f>IF(编辑!U2171="","",编辑!U2171)</f>
        <v/>
      </c>
      <c r="N2171" s="109" t="str">
        <f>IF(编辑!V2171="","",编辑!V2171)</f>
        <v/>
      </c>
      <c r="O2171" s="109" t="str">
        <f>IF(编辑!X2171="","",编辑!X2171)</f>
        <v/>
      </c>
      <c r="P2171" s="109" t="str">
        <f>IF(编辑!Y2171="","",编辑!Y2171)</f>
        <v/>
      </c>
      <c r="Q2171" s="109" t="str">
        <f>IF(编辑!Z2171="","",编辑!Z2171)</f>
        <v/>
      </c>
      <c r="R2171" s="109" t="str">
        <f>IF(编辑!AA2171="","",编辑!AA2171)</f>
        <v/>
      </c>
      <c r="S2171" s="109" t="str">
        <f>IF(编辑!AC2171="","",编辑!AC2171)</f>
        <v/>
      </c>
      <c r="T2171" s="109" t="str">
        <f>IF(编辑!AD2171="","",编辑!AD2171)</f>
        <v/>
      </c>
      <c r="U2171" s="109" t="str">
        <f>IF(编辑!AE2171="","",编辑!AE2171)</f>
        <v/>
      </c>
      <c r="V2171" s="109" t="str">
        <f>IF(编辑!AF2171="","",编辑!AF2171)</f>
        <v/>
      </c>
      <c r="W2171" s="109" t="str">
        <f>IF(编辑!AH2171="","",编辑!AH2171)</f>
        <v/>
      </c>
      <c r="X2171" s="109" t="str">
        <f>IF(编辑!AI2171="","",编辑!AI2171)</f>
        <v/>
      </c>
      <c r="Y2171" s="109" t="str">
        <f>IF(编辑!AJ2171="","",编辑!AJ2171)</f>
        <v/>
      </c>
      <c r="Z2171" s="109" t="str">
        <f>IF(编辑!AK2171="","",编辑!AK2171)</f>
        <v/>
      </c>
      <c r="AA2171" s="109" t="str">
        <f>IF(编辑!AM2171="","",编辑!AM2171)</f>
        <v/>
      </c>
      <c r="AB2171" s="109" t="str">
        <f>IF(编辑!AN2171="","",编辑!AN2171)</f>
        <v/>
      </c>
      <c r="AC2171" s="111" t="str">
        <f>IF(编辑!AO2171="","",编辑!AO2171)</f>
        <v/>
      </c>
    </row>
    <row r="2172" spans="1:29">
      <c r="A2172" s="109">
        <f>IF(编辑!A2172="","",编辑!A2172)</f>
        <v>320020</v>
      </c>
      <c r="B2172" s="109">
        <f>IF(编辑!B2172="","",编辑!B2172)</f>
        <v>4200</v>
      </c>
      <c r="C2172" s="109" t="str">
        <f>IF(编辑!I2172="","",编辑!I2172)</f>
        <v/>
      </c>
      <c r="D2172" s="109">
        <f>IF(编辑!J2172="","",编辑!J2172)</f>
        <v>0</v>
      </c>
      <c r="E2172" s="109" t="str">
        <f>IF(编辑!K2172="","",编辑!K2172)</f>
        <v/>
      </c>
      <c r="F2172" s="109">
        <f>IF(编辑!L2172="","",编辑!L2172)</f>
        <v>5045</v>
      </c>
      <c r="G2172" s="109">
        <f>IF(编辑!N2172="","",编辑!N2172)</f>
        <v>1</v>
      </c>
      <c r="H2172" s="109">
        <f>IF(编辑!O2172="","",编辑!O2172)</f>
        <v>1</v>
      </c>
      <c r="I2172" s="109">
        <f>IF(编辑!P2172="","",编辑!P2172)</f>
        <v>10000</v>
      </c>
      <c r="J2172" s="109" t="str">
        <f>IF(编辑!Q2172="","",编辑!Q2172)</f>
        <v/>
      </c>
      <c r="K2172" s="109" t="str">
        <f>IF(编辑!S2172="","",编辑!S2172)</f>
        <v/>
      </c>
      <c r="L2172" s="109" t="str">
        <f>IF(编辑!T2172="","",编辑!T2172)</f>
        <v/>
      </c>
      <c r="M2172" s="109" t="str">
        <f>IF(编辑!U2172="","",编辑!U2172)</f>
        <v/>
      </c>
      <c r="N2172" s="109" t="str">
        <f>IF(编辑!V2172="","",编辑!V2172)</f>
        <v/>
      </c>
      <c r="O2172" s="109" t="str">
        <f>IF(编辑!X2172="","",编辑!X2172)</f>
        <v/>
      </c>
      <c r="P2172" s="109" t="str">
        <f>IF(编辑!Y2172="","",编辑!Y2172)</f>
        <v/>
      </c>
      <c r="Q2172" s="109" t="str">
        <f>IF(编辑!Z2172="","",编辑!Z2172)</f>
        <v/>
      </c>
      <c r="R2172" s="109" t="str">
        <f>IF(编辑!AA2172="","",编辑!AA2172)</f>
        <v/>
      </c>
      <c r="S2172" s="109" t="str">
        <f>IF(编辑!AC2172="","",编辑!AC2172)</f>
        <v/>
      </c>
      <c r="T2172" s="109" t="str">
        <f>IF(编辑!AD2172="","",编辑!AD2172)</f>
        <v/>
      </c>
      <c r="U2172" s="109" t="str">
        <f>IF(编辑!AE2172="","",编辑!AE2172)</f>
        <v/>
      </c>
      <c r="V2172" s="109" t="str">
        <f>IF(编辑!AF2172="","",编辑!AF2172)</f>
        <v/>
      </c>
      <c r="W2172" s="109" t="str">
        <f>IF(编辑!AH2172="","",编辑!AH2172)</f>
        <v/>
      </c>
      <c r="X2172" s="109" t="str">
        <f>IF(编辑!AI2172="","",编辑!AI2172)</f>
        <v/>
      </c>
      <c r="Y2172" s="109" t="str">
        <f>IF(编辑!AJ2172="","",编辑!AJ2172)</f>
        <v/>
      </c>
      <c r="Z2172" s="109" t="str">
        <f>IF(编辑!AK2172="","",编辑!AK2172)</f>
        <v/>
      </c>
      <c r="AA2172" s="109" t="str">
        <f>IF(编辑!AM2172="","",编辑!AM2172)</f>
        <v/>
      </c>
      <c r="AB2172" s="109" t="str">
        <f>IF(编辑!AN2172="","",编辑!AN2172)</f>
        <v/>
      </c>
      <c r="AC2172" s="111" t="str">
        <f>IF(编辑!AO2172="","",编辑!AO2172)</f>
        <v/>
      </c>
    </row>
    <row r="2173" spans="1:29">
      <c r="A2173" s="109">
        <f>IF(编辑!A2173="","",编辑!A2173)</f>
        <v>320021</v>
      </c>
      <c r="B2173" s="109">
        <f>IF(编辑!B2173="","",编辑!B2173)</f>
        <v>5600</v>
      </c>
      <c r="C2173" s="109" t="str">
        <f>IF(编辑!I2173="","",编辑!I2173)</f>
        <v/>
      </c>
      <c r="D2173" s="109">
        <f>IF(编辑!J2173="","",编辑!J2173)</f>
        <v>0</v>
      </c>
      <c r="E2173" s="109" t="str">
        <f>IF(编辑!K2173="","",编辑!K2173)</f>
        <v/>
      </c>
      <c r="F2173" s="109">
        <f>IF(编辑!L2173="","",编辑!L2173)</f>
        <v>5045</v>
      </c>
      <c r="G2173" s="109">
        <f>IF(编辑!N2173="","",编辑!N2173)</f>
        <v>1</v>
      </c>
      <c r="H2173" s="109">
        <f>IF(编辑!O2173="","",编辑!O2173)</f>
        <v>1</v>
      </c>
      <c r="I2173" s="109">
        <f>IF(编辑!P2173="","",编辑!P2173)</f>
        <v>10000</v>
      </c>
      <c r="J2173" s="109">
        <f>IF(编辑!Q2173="","",编辑!Q2173)</f>
        <v>5039</v>
      </c>
      <c r="K2173" s="109">
        <f>IF(编辑!S2173="","",编辑!S2173)</f>
        <v>1</v>
      </c>
      <c r="L2173" s="109">
        <f>IF(编辑!T2173="","",编辑!T2173)</f>
        <v>1</v>
      </c>
      <c r="M2173" s="109">
        <f>IF(编辑!U2173="","",编辑!U2173)</f>
        <v>10000</v>
      </c>
      <c r="N2173" s="109" t="str">
        <f>IF(编辑!V2173="","",编辑!V2173)</f>
        <v/>
      </c>
      <c r="O2173" s="109" t="str">
        <f>IF(编辑!X2173="","",编辑!X2173)</f>
        <v/>
      </c>
      <c r="P2173" s="109" t="str">
        <f>IF(编辑!Y2173="","",编辑!Y2173)</f>
        <v/>
      </c>
      <c r="Q2173" s="109" t="str">
        <f>IF(编辑!Z2173="","",编辑!Z2173)</f>
        <v/>
      </c>
      <c r="R2173" s="109" t="str">
        <f>IF(编辑!AA2173="","",编辑!AA2173)</f>
        <v/>
      </c>
      <c r="S2173" s="109" t="str">
        <f>IF(编辑!AC2173="","",编辑!AC2173)</f>
        <v/>
      </c>
      <c r="T2173" s="109" t="str">
        <f>IF(编辑!AD2173="","",编辑!AD2173)</f>
        <v/>
      </c>
      <c r="U2173" s="109" t="str">
        <f>IF(编辑!AE2173="","",编辑!AE2173)</f>
        <v/>
      </c>
      <c r="V2173" s="109" t="str">
        <f>IF(编辑!AF2173="","",编辑!AF2173)</f>
        <v/>
      </c>
      <c r="W2173" s="109" t="str">
        <f>IF(编辑!AH2173="","",编辑!AH2173)</f>
        <v/>
      </c>
      <c r="X2173" s="109" t="str">
        <f>IF(编辑!AI2173="","",编辑!AI2173)</f>
        <v/>
      </c>
      <c r="Y2173" s="109" t="str">
        <f>IF(编辑!AJ2173="","",编辑!AJ2173)</f>
        <v/>
      </c>
      <c r="Z2173" s="109" t="str">
        <f>IF(编辑!AK2173="","",编辑!AK2173)</f>
        <v/>
      </c>
      <c r="AA2173" s="109" t="str">
        <f>IF(编辑!AM2173="","",编辑!AM2173)</f>
        <v/>
      </c>
      <c r="AB2173" s="109" t="str">
        <f>IF(编辑!AN2173="","",编辑!AN2173)</f>
        <v/>
      </c>
      <c r="AC2173" s="111" t="str">
        <f>IF(编辑!AO2173="","",编辑!AO2173)</f>
        <v/>
      </c>
    </row>
    <row r="2174" spans="1:29">
      <c r="A2174" s="109">
        <f>IF(编辑!A2174="","",编辑!A2174)</f>
        <v>320022</v>
      </c>
      <c r="B2174" s="109">
        <f>IF(编辑!B2174="","",编辑!B2174)</f>
        <v>7200</v>
      </c>
      <c r="C2174" s="109" t="str">
        <f>IF(编辑!I2174="","",编辑!I2174)</f>
        <v/>
      </c>
      <c r="D2174" s="109">
        <f>IF(编辑!J2174="","",编辑!J2174)</f>
        <v>0</v>
      </c>
      <c r="E2174" s="109" t="str">
        <f>IF(编辑!K2174="","",编辑!K2174)</f>
        <v/>
      </c>
      <c r="F2174" s="109">
        <f>IF(编辑!L2174="","",编辑!L2174)</f>
        <v>5045</v>
      </c>
      <c r="G2174" s="109">
        <f>IF(编辑!N2174="","",编辑!N2174)</f>
        <v>1</v>
      </c>
      <c r="H2174" s="109">
        <f>IF(编辑!O2174="","",编辑!O2174)</f>
        <v>1</v>
      </c>
      <c r="I2174" s="109">
        <f>IF(编辑!P2174="","",编辑!P2174)</f>
        <v>10000</v>
      </c>
      <c r="J2174" s="109">
        <f>IF(编辑!Q2174="","",编辑!Q2174)</f>
        <v>5039</v>
      </c>
      <c r="K2174" s="109">
        <f>IF(编辑!S2174="","",编辑!S2174)</f>
        <v>1</v>
      </c>
      <c r="L2174" s="109">
        <f>IF(编辑!T2174="","",编辑!T2174)</f>
        <v>1</v>
      </c>
      <c r="M2174" s="109">
        <f>IF(编辑!U2174="","",编辑!U2174)</f>
        <v>10000</v>
      </c>
      <c r="N2174" s="109" t="str">
        <f>IF(编辑!V2174="","",编辑!V2174)</f>
        <v/>
      </c>
      <c r="O2174" s="109" t="str">
        <f>IF(编辑!X2174="","",编辑!X2174)</f>
        <v/>
      </c>
      <c r="P2174" s="109" t="str">
        <f>IF(编辑!Y2174="","",编辑!Y2174)</f>
        <v/>
      </c>
      <c r="Q2174" s="109" t="str">
        <f>IF(编辑!Z2174="","",编辑!Z2174)</f>
        <v/>
      </c>
      <c r="R2174" s="109" t="str">
        <f>IF(编辑!AA2174="","",编辑!AA2174)</f>
        <v/>
      </c>
      <c r="S2174" s="109" t="str">
        <f>IF(编辑!AC2174="","",编辑!AC2174)</f>
        <v/>
      </c>
      <c r="T2174" s="109" t="str">
        <f>IF(编辑!AD2174="","",编辑!AD2174)</f>
        <v/>
      </c>
      <c r="U2174" s="109" t="str">
        <f>IF(编辑!AE2174="","",编辑!AE2174)</f>
        <v/>
      </c>
      <c r="V2174" s="109" t="str">
        <f>IF(编辑!AF2174="","",编辑!AF2174)</f>
        <v/>
      </c>
      <c r="W2174" s="109" t="str">
        <f>IF(编辑!AH2174="","",编辑!AH2174)</f>
        <v/>
      </c>
      <c r="X2174" s="109" t="str">
        <f>IF(编辑!AI2174="","",编辑!AI2174)</f>
        <v/>
      </c>
      <c r="Y2174" s="109" t="str">
        <f>IF(编辑!AJ2174="","",编辑!AJ2174)</f>
        <v/>
      </c>
      <c r="Z2174" s="109" t="str">
        <f>IF(编辑!AK2174="","",编辑!AK2174)</f>
        <v/>
      </c>
      <c r="AA2174" s="109" t="str">
        <f>IF(编辑!AM2174="","",编辑!AM2174)</f>
        <v/>
      </c>
      <c r="AB2174" s="109" t="str">
        <f>IF(编辑!AN2174="","",编辑!AN2174)</f>
        <v/>
      </c>
      <c r="AC2174" s="111" t="str">
        <f>IF(编辑!AO2174="","",编辑!AO2174)</f>
        <v/>
      </c>
    </row>
    <row r="2175" spans="1:29">
      <c r="A2175" s="109">
        <f>IF(编辑!A2175="","",编辑!A2175)</f>
        <v>320023</v>
      </c>
      <c r="B2175" s="109">
        <f>IF(编辑!B2175="","",编辑!B2175)</f>
        <v>9000</v>
      </c>
      <c r="C2175" s="109" t="str">
        <f>IF(编辑!I2175="","",编辑!I2175)</f>
        <v/>
      </c>
      <c r="D2175" s="109">
        <f>IF(编辑!J2175="","",编辑!J2175)</f>
        <v>0</v>
      </c>
      <c r="E2175" s="109" t="str">
        <f>IF(编辑!K2175="","",编辑!K2175)</f>
        <v/>
      </c>
      <c r="F2175" s="109">
        <f>IF(编辑!L2175="","",编辑!L2175)</f>
        <v>5045</v>
      </c>
      <c r="G2175" s="109">
        <f>IF(编辑!N2175="","",编辑!N2175)</f>
        <v>1</v>
      </c>
      <c r="H2175" s="109">
        <f>IF(编辑!O2175="","",编辑!O2175)</f>
        <v>1</v>
      </c>
      <c r="I2175" s="109">
        <f>IF(编辑!P2175="","",编辑!P2175)</f>
        <v>10000</v>
      </c>
      <c r="J2175" s="109">
        <f>IF(编辑!Q2175="","",编辑!Q2175)</f>
        <v>5039</v>
      </c>
      <c r="K2175" s="109">
        <f>IF(编辑!S2175="","",编辑!S2175)</f>
        <v>2</v>
      </c>
      <c r="L2175" s="109">
        <f>IF(编辑!T2175="","",编辑!T2175)</f>
        <v>1</v>
      </c>
      <c r="M2175" s="109">
        <f>IF(编辑!U2175="","",编辑!U2175)</f>
        <v>10000</v>
      </c>
      <c r="N2175" s="109" t="str">
        <f>IF(编辑!V2175="","",编辑!V2175)</f>
        <v/>
      </c>
      <c r="O2175" s="109" t="str">
        <f>IF(编辑!X2175="","",编辑!X2175)</f>
        <v/>
      </c>
      <c r="P2175" s="109" t="str">
        <f>IF(编辑!Y2175="","",编辑!Y2175)</f>
        <v/>
      </c>
      <c r="Q2175" s="109" t="str">
        <f>IF(编辑!Z2175="","",编辑!Z2175)</f>
        <v/>
      </c>
      <c r="R2175" s="109" t="str">
        <f>IF(编辑!AA2175="","",编辑!AA2175)</f>
        <v/>
      </c>
      <c r="S2175" s="109" t="str">
        <f>IF(编辑!AC2175="","",编辑!AC2175)</f>
        <v/>
      </c>
      <c r="T2175" s="109" t="str">
        <f>IF(编辑!AD2175="","",编辑!AD2175)</f>
        <v/>
      </c>
      <c r="U2175" s="109" t="str">
        <f>IF(编辑!AE2175="","",编辑!AE2175)</f>
        <v/>
      </c>
      <c r="V2175" s="109" t="str">
        <f>IF(编辑!AF2175="","",编辑!AF2175)</f>
        <v/>
      </c>
      <c r="W2175" s="109" t="str">
        <f>IF(编辑!AH2175="","",编辑!AH2175)</f>
        <v/>
      </c>
      <c r="X2175" s="109" t="str">
        <f>IF(编辑!AI2175="","",编辑!AI2175)</f>
        <v/>
      </c>
      <c r="Y2175" s="109" t="str">
        <f>IF(编辑!AJ2175="","",编辑!AJ2175)</f>
        <v/>
      </c>
      <c r="Z2175" s="109" t="str">
        <f>IF(编辑!AK2175="","",编辑!AK2175)</f>
        <v/>
      </c>
      <c r="AA2175" s="109" t="str">
        <f>IF(编辑!AM2175="","",编辑!AM2175)</f>
        <v/>
      </c>
      <c r="AB2175" s="109" t="str">
        <f>IF(编辑!AN2175="","",编辑!AN2175)</f>
        <v/>
      </c>
      <c r="AC2175" s="111" t="str">
        <f>IF(编辑!AO2175="","",编辑!AO2175)</f>
        <v/>
      </c>
    </row>
    <row r="2176" spans="1:29">
      <c r="A2176" s="109">
        <f>IF(编辑!A2176="","",编辑!A2176)</f>
        <v>320024</v>
      </c>
      <c r="B2176" s="109">
        <f>IF(编辑!B2176="","",编辑!B2176)</f>
        <v>11000</v>
      </c>
      <c r="C2176" s="109" t="str">
        <f>IF(编辑!I2176="","",编辑!I2176)</f>
        <v/>
      </c>
      <c r="D2176" s="109">
        <f>IF(编辑!J2176="","",编辑!J2176)</f>
        <v>0</v>
      </c>
      <c r="E2176" s="109" t="str">
        <f>IF(编辑!K2176="","",编辑!K2176)</f>
        <v/>
      </c>
      <c r="F2176" s="109">
        <f>IF(编辑!L2176="","",编辑!L2176)</f>
        <v>5045</v>
      </c>
      <c r="G2176" s="109">
        <f>IF(编辑!N2176="","",编辑!N2176)</f>
        <v>1</v>
      </c>
      <c r="H2176" s="109">
        <f>IF(编辑!O2176="","",编辑!O2176)</f>
        <v>1</v>
      </c>
      <c r="I2176" s="109">
        <f>IF(编辑!P2176="","",编辑!P2176)</f>
        <v>10000</v>
      </c>
      <c r="J2176" s="109">
        <f>IF(编辑!Q2176="","",编辑!Q2176)</f>
        <v>5039</v>
      </c>
      <c r="K2176" s="109">
        <f>IF(编辑!S2176="","",编辑!S2176)</f>
        <v>2</v>
      </c>
      <c r="L2176" s="109">
        <f>IF(编辑!T2176="","",编辑!T2176)</f>
        <v>1</v>
      </c>
      <c r="M2176" s="109">
        <f>IF(编辑!U2176="","",编辑!U2176)</f>
        <v>10000</v>
      </c>
      <c r="N2176" s="109" t="str">
        <f>IF(编辑!V2176="","",编辑!V2176)</f>
        <v/>
      </c>
      <c r="O2176" s="109" t="str">
        <f>IF(编辑!X2176="","",编辑!X2176)</f>
        <v/>
      </c>
      <c r="P2176" s="109" t="str">
        <f>IF(编辑!Y2176="","",编辑!Y2176)</f>
        <v/>
      </c>
      <c r="Q2176" s="109" t="str">
        <f>IF(编辑!Z2176="","",编辑!Z2176)</f>
        <v/>
      </c>
      <c r="R2176" s="109" t="str">
        <f>IF(编辑!AA2176="","",编辑!AA2176)</f>
        <v/>
      </c>
      <c r="S2176" s="109" t="str">
        <f>IF(编辑!AC2176="","",编辑!AC2176)</f>
        <v/>
      </c>
      <c r="T2176" s="109" t="str">
        <f>IF(编辑!AD2176="","",编辑!AD2176)</f>
        <v/>
      </c>
      <c r="U2176" s="109" t="str">
        <f>IF(编辑!AE2176="","",编辑!AE2176)</f>
        <v/>
      </c>
      <c r="V2176" s="109" t="str">
        <f>IF(编辑!AF2176="","",编辑!AF2176)</f>
        <v/>
      </c>
      <c r="W2176" s="109" t="str">
        <f>IF(编辑!AH2176="","",编辑!AH2176)</f>
        <v/>
      </c>
      <c r="X2176" s="109" t="str">
        <f>IF(编辑!AI2176="","",编辑!AI2176)</f>
        <v/>
      </c>
      <c r="Y2176" s="109" t="str">
        <f>IF(编辑!AJ2176="","",编辑!AJ2176)</f>
        <v/>
      </c>
      <c r="Z2176" s="109" t="str">
        <f>IF(编辑!AK2176="","",编辑!AK2176)</f>
        <v/>
      </c>
      <c r="AA2176" s="109" t="str">
        <f>IF(编辑!AM2176="","",编辑!AM2176)</f>
        <v/>
      </c>
      <c r="AB2176" s="109" t="str">
        <f>IF(编辑!AN2176="","",编辑!AN2176)</f>
        <v/>
      </c>
      <c r="AC2176" s="111" t="str">
        <f>IF(编辑!AO2176="","",编辑!AO2176)</f>
        <v/>
      </c>
    </row>
    <row r="2177" spans="1:29">
      <c r="A2177" s="109">
        <f>IF(编辑!A2177="","",编辑!A2177)</f>
        <v>320025</v>
      </c>
      <c r="B2177" s="109">
        <f>IF(编辑!B2177="","",编辑!B2177)</f>
        <v>13200</v>
      </c>
      <c r="C2177" s="109" t="str">
        <f>IF(编辑!I2177="","",编辑!I2177)</f>
        <v/>
      </c>
      <c r="D2177" s="109">
        <f>IF(编辑!J2177="","",编辑!J2177)</f>
        <v>0</v>
      </c>
      <c r="E2177" s="109" t="str">
        <f>IF(编辑!K2177="","",编辑!K2177)</f>
        <v/>
      </c>
      <c r="F2177" s="109">
        <f>IF(编辑!L2177="","",编辑!L2177)</f>
        <v>5045</v>
      </c>
      <c r="G2177" s="109">
        <f>IF(编辑!N2177="","",编辑!N2177)</f>
        <v>1</v>
      </c>
      <c r="H2177" s="109">
        <f>IF(编辑!O2177="","",编辑!O2177)</f>
        <v>1</v>
      </c>
      <c r="I2177" s="109">
        <f>IF(编辑!P2177="","",编辑!P2177)</f>
        <v>10000</v>
      </c>
      <c r="J2177" s="109">
        <f>IF(编辑!Q2177="","",编辑!Q2177)</f>
        <v>5039</v>
      </c>
      <c r="K2177" s="109">
        <f>IF(编辑!S2177="","",编辑!S2177)</f>
        <v>2</v>
      </c>
      <c r="L2177" s="109">
        <f>IF(编辑!T2177="","",编辑!T2177)</f>
        <v>1</v>
      </c>
      <c r="M2177" s="109">
        <f>IF(编辑!U2177="","",编辑!U2177)</f>
        <v>10000</v>
      </c>
      <c r="N2177" s="109" t="str">
        <f>IF(编辑!V2177="","",编辑!V2177)</f>
        <v/>
      </c>
      <c r="O2177" s="109" t="str">
        <f>IF(编辑!X2177="","",编辑!X2177)</f>
        <v/>
      </c>
      <c r="P2177" s="109" t="str">
        <f>IF(编辑!Y2177="","",编辑!Y2177)</f>
        <v/>
      </c>
      <c r="Q2177" s="109" t="str">
        <f>IF(编辑!Z2177="","",编辑!Z2177)</f>
        <v/>
      </c>
      <c r="R2177" s="109" t="str">
        <f>IF(编辑!AA2177="","",编辑!AA2177)</f>
        <v/>
      </c>
      <c r="S2177" s="109" t="str">
        <f>IF(编辑!AC2177="","",编辑!AC2177)</f>
        <v/>
      </c>
      <c r="T2177" s="109" t="str">
        <f>IF(编辑!AD2177="","",编辑!AD2177)</f>
        <v/>
      </c>
      <c r="U2177" s="109" t="str">
        <f>IF(编辑!AE2177="","",编辑!AE2177)</f>
        <v/>
      </c>
      <c r="V2177" s="109" t="str">
        <f>IF(编辑!AF2177="","",编辑!AF2177)</f>
        <v/>
      </c>
      <c r="W2177" s="109" t="str">
        <f>IF(编辑!AH2177="","",编辑!AH2177)</f>
        <v/>
      </c>
      <c r="X2177" s="109" t="str">
        <f>IF(编辑!AI2177="","",编辑!AI2177)</f>
        <v/>
      </c>
      <c r="Y2177" s="109" t="str">
        <f>IF(编辑!AJ2177="","",编辑!AJ2177)</f>
        <v/>
      </c>
      <c r="Z2177" s="109" t="str">
        <f>IF(编辑!AK2177="","",编辑!AK2177)</f>
        <v/>
      </c>
      <c r="AA2177" s="109" t="str">
        <f>IF(编辑!AM2177="","",编辑!AM2177)</f>
        <v/>
      </c>
      <c r="AB2177" s="109" t="str">
        <f>IF(编辑!AN2177="","",编辑!AN2177)</f>
        <v/>
      </c>
      <c r="AC2177" s="111" t="str">
        <f>IF(编辑!AO2177="","",编辑!AO2177)</f>
        <v/>
      </c>
    </row>
    <row r="2178" spans="1:29">
      <c r="A2178" s="109">
        <f>IF(编辑!A2178="","",编辑!A2178)</f>
        <v>320026</v>
      </c>
      <c r="B2178" s="109">
        <f>IF(编辑!B2178="","",编辑!B2178)</f>
        <v>15600</v>
      </c>
      <c r="C2178" s="109" t="str">
        <f>IF(编辑!I2178="","",编辑!I2178)</f>
        <v/>
      </c>
      <c r="D2178" s="109">
        <f>IF(编辑!J2178="","",编辑!J2178)</f>
        <v>0</v>
      </c>
      <c r="E2178" s="109" t="str">
        <f>IF(编辑!K2178="","",编辑!K2178)</f>
        <v/>
      </c>
      <c r="F2178" s="109">
        <f>IF(编辑!L2178="","",编辑!L2178)</f>
        <v>5045</v>
      </c>
      <c r="G2178" s="109">
        <f>IF(编辑!N2178="","",编辑!N2178)</f>
        <v>1</v>
      </c>
      <c r="H2178" s="109">
        <f>IF(编辑!O2178="","",编辑!O2178)</f>
        <v>1</v>
      </c>
      <c r="I2178" s="109">
        <f>IF(编辑!P2178="","",编辑!P2178)</f>
        <v>10000</v>
      </c>
      <c r="J2178" s="109">
        <f>IF(编辑!Q2178="","",编辑!Q2178)</f>
        <v>5039</v>
      </c>
      <c r="K2178" s="109">
        <f>IF(编辑!S2178="","",编辑!S2178)</f>
        <v>3</v>
      </c>
      <c r="L2178" s="109">
        <f>IF(编辑!T2178="","",编辑!T2178)</f>
        <v>1</v>
      </c>
      <c r="M2178" s="109">
        <f>IF(编辑!U2178="","",编辑!U2178)</f>
        <v>10000</v>
      </c>
      <c r="N2178" s="109" t="str">
        <f>IF(编辑!V2178="","",编辑!V2178)</f>
        <v/>
      </c>
      <c r="O2178" s="109" t="str">
        <f>IF(编辑!X2178="","",编辑!X2178)</f>
        <v/>
      </c>
      <c r="P2178" s="109" t="str">
        <f>IF(编辑!Y2178="","",编辑!Y2178)</f>
        <v/>
      </c>
      <c r="Q2178" s="109" t="str">
        <f>IF(编辑!Z2178="","",编辑!Z2178)</f>
        <v/>
      </c>
      <c r="R2178" s="109" t="str">
        <f>IF(编辑!AA2178="","",编辑!AA2178)</f>
        <v/>
      </c>
      <c r="S2178" s="109" t="str">
        <f>IF(编辑!AC2178="","",编辑!AC2178)</f>
        <v/>
      </c>
      <c r="T2178" s="109" t="str">
        <f>IF(编辑!AD2178="","",编辑!AD2178)</f>
        <v/>
      </c>
      <c r="U2178" s="109" t="str">
        <f>IF(编辑!AE2178="","",编辑!AE2178)</f>
        <v/>
      </c>
      <c r="V2178" s="109" t="str">
        <f>IF(编辑!AF2178="","",编辑!AF2178)</f>
        <v/>
      </c>
      <c r="W2178" s="109" t="str">
        <f>IF(编辑!AH2178="","",编辑!AH2178)</f>
        <v/>
      </c>
      <c r="X2178" s="109" t="str">
        <f>IF(编辑!AI2178="","",编辑!AI2178)</f>
        <v/>
      </c>
      <c r="Y2178" s="109" t="str">
        <f>IF(编辑!AJ2178="","",编辑!AJ2178)</f>
        <v/>
      </c>
      <c r="Z2178" s="109" t="str">
        <f>IF(编辑!AK2178="","",编辑!AK2178)</f>
        <v/>
      </c>
      <c r="AA2178" s="109" t="str">
        <f>IF(编辑!AM2178="","",编辑!AM2178)</f>
        <v/>
      </c>
      <c r="AB2178" s="109" t="str">
        <f>IF(编辑!AN2178="","",编辑!AN2178)</f>
        <v/>
      </c>
      <c r="AC2178" s="111" t="str">
        <f>IF(编辑!AO2178="","",编辑!AO2178)</f>
        <v/>
      </c>
    </row>
    <row r="2179" spans="1:29">
      <c r="A2179" s="109">
        <f>IF(编辑!A2179="","",编辑!A2179)</f>
        <v>320027</v>
      </c>
      <c r="B2179" s="109">
        <f>IF(编辑!B2179="","",编辑!B2179)</f>
        <v>18200</v>
      </c>
      <c r="C2179" s="109" t="str">
        <f>IF(编辑!I2179="","",编辑!I2179)</f>
        <v/>
      </c>
      <c r="D2179" s="109">
        <f>IF(编辑!J2179="","",编辑!J2179)</f>
        <v>0</v>
      </c>
      <c r="E2179" s="109" t="str">
        <f>IF(编辑!K2179="","",编辑!K2179)</f>
        <v/>
      </c>
      <c r="F2179" s="109">
        <f>IF(编辑!L2179="","",编辑!L2179)</f>
        <v>5045</v>
      </c>
      <c r="G2179" s="109">
        <f>IF(编辑!N2179="","",编辑!N2179)</f>
        <v>1</v>
      </c>
      <c r="H2179" s="109">
        <f>IF(编辑!O2179="","",编辑!O2179)</f>
        <v>1</v>
      </c>
      <c r="I2179" s="109">
        <f>IF(编辑!P2179="","",编辑!P2179)</f>
        <v>10000</v>
      </c>
      <c r="J2179" s="109">
        <f>IF(编辑!Q2179="","",编辑!Q2179)</f>
        <v>5039</v>
      </c>
      <c r="K2179" s="109">
        <f>IF(编辑!S2179="","",编辑!S2179)</f>
        <v>3</v>
      </c>
      <c r="L2179" s="109">
        <f>IF(编辑!T2179="","",编辑!T2179)</f>
        <v>1</v>
      </c>
      <c r="M2179" s="109">
        <f>IF(编辑!U2179="","",编辑!U2179)</f>
        <v>10000</v>
      </c>
      <c r="N2179" s="109" t="str">
        <f>IF(编辑!V2179="","",编辑!V2179)</f>
        <v/>
      </c>
      <c r="O2179" s="109" t="str">
        <f>IF(编辑!X2179="","",编辑!X2179)</f>
        <v/>
      </c>
      <c r="P2179" s="109" t="str">
        <f>IF(编辑!Y2179="","",编辑!Y2179)</f>
        <v/>
      </c>
      <c r="Q2179" s="109" t="str">
        <f>IF(编辑!Z2179="","",编辑!Z2179)</f>
        <v/>
      </c>
      <c r="R2179" s="109" t="str">
        <f>IF(编辑!AA2179="","",编辑!AA2179)</f>
        <v/>
      </c>
      <c r="S2179" s="109" t="str">
        <f>IF(编辑!AC2179="","",编辑!AC2179)</f>
        <v/>
      </c>
      <c r="T2179" s="109" t="str">
        <f>IF(编辑!AD2179="","",编辑!AD2179)</f>
        <v/>
      </c>
      <c r="U2179" s="109" t="str">
        <f>IF(编辑!AE2179="","",编辑!AE2179)</f>
        <v/>
      </c>
      <c r="V2179" s="109" t="str">
        <f>IF(编辑!AF2179="","",编辑!AF2179)</f>
        <v/>
      </c>
      <c r="W2179" s="109" t="str">
        <f>IF(编辑!AH2179="","",编辑!AH2179)</f>
        <v/>
      </c>
      <c r="X2179" s="109" t="str">
        <f>IF(编辑!AI2179="","",编辑!AI2179)</f>
        <v/>
      </c>
      <c r="Y2179" s="109" t="str">
        <f>IF(编辑!AJ2179="","",编辑!AJ2179)</f>
        <v/>
      </c>
      <c r="Z2179" s="109" t="str">
        <f>IF(编辑!AK2179="","",编辑!AK2179)</f>
        <v/>
      </c>
      <c r="AA2179" s="109" t="str">
        <f>IF(编辑!AM2179="","",编辑!AM2179)</f>
        <v/>
      </c>
      <c r="AB2179" s="109" t="str">
        <f>IF(编辑!AN2179="","",编辑!AN2179)</f>
        <v/>
      </c>
      <c r="AC2179" s="111" t="str">
        <f>IF(编辑!AO2179="","",编辑!AO2179)</f>
        <v/>
      </c>
    </row>
    <row r="2180" spans="1:29">
      <c r="A2180" s="109">
        <f>IF(编辑!A2180="","",编辑!A2180)</f>
        <v>320028</v>
      </c>
      <c r="B2180" s="109">
        <f>IF(编辑!B2180="","",编辑!B2180)</f>
        <v>21000</v>
      </c>
      <c r="C2180" s="109" t="str">
        <f>IF(编辑!I2180="","",编辑!I2180)</f>
        <v/>
      </c>
      <c r="D2180" s="109">
        <f>IF(编辑!J2180="","",编辑!J2180)</f>
        <v>0</v>
      </c>
      <c r="E2180" s="109" t="str">
        <f>IF(编辑!K2180="","",编辑!K2180)</f>
        <v/>
      </c>
      <c r="F2180" s="109">
        <f>IF(编辑!L2180="","",编辑!L2180)</f>
        <v>5045</v>
      </c>
      <c r="G2180" s="109">
        <f>IF(编辑!N2180="","",编辑!N2180)</f>
        <v>1</v>
      </c>
      <c r="H2180" s="109">
        <f>IF(编辑!O2180="","",编辑!O2180)</f>
        <v>1</v>
      </c>
      <c r="I2180" s="109">
        <f>IF(编辑!P2180="","",编辑!P2180)</f>
        <v>10000</v>
      </c>
      <c r="J2180" s="109">
        <f>IF(编辑!Q2180="","",编辑!Q2180)</f>
        <v>5039</v>
      </c>
      <c r="K2180" s="109">
        <f>IF(编辑!S2180="","",编辑!S2180)</f>
        <v>3</v>
      </c>
      <c r="L2180" s="109">
        <f>IF(编辑!T2180="","",编辑!T2180)</f>
        <v>1</v>
      </c>
      <c r="M2180" s="109">
        <f>IF(编辑!U2180="","",编辑!U2180)</f>
        <v>10000</v>
      </c>
      <c r="N2180" s="109" t="str">
        <f>IF(编辑!V2180="","",编辑!V2180)</f>
        <v/>
      </c>
      <c r="O2180" s="109" t="str">
        <f>IF(编辑!X2180="","",编辑!X2180)</f>
        <v/>
      </c>
      <c r="P2180" s="109" t="str">
        <f>IF(编辑!Y2180="","",编辑!Y2180)</f>
        <v/>
      </c>
      <c r="Q2180" s="109" t="str">
        <f>IF(编辑!Z2180="","",编辑!Z2180)</f>
        <v/>
      </c>
      <c r="R2180" s="109" t="str">
        <f>IF(编辑!AA2180="","",编辑!AA2180)</f>
        <v/>
      </c>
      <c r="S2180" s="109" t="str">
        <f>IF(编辑!AC2180="","",编辑!AC2180)</f>
        <v/>
      </c>
      <c r="T2180" s="109" t="str">
        <f>IF(编辑!AD2180="","",编辑!AD2180)</f>
        <v/>
      </c>
      <c r="U2180" s="109" t="str">
        <f>IF(编辑!AE2180="","",编辑!AE2180)</f>
        <v/>
      </c>
      <c r="V2180" s="109" t="str">
        <f>IF(编辑!AF2180="","",编辑!AF2180)</f>
        <v/>
      </c>
      <c r="W2180" s="109" t="str">
        <f>IF(编辑!AH2180="","",编辑!AH2180)</f>
        <v/>
      </c>
      <c r="X2180" s="109" t="str">
        <f>IF(编辑!AI2180="","",编辑!AI2180)</f>
        <v/>
      </c>
      <c r="Y2180" s="109" t="str">
        <f>IF(编辑!AJ2180="","",编辑!AJ2180)</f>
        <v/>
      </c>
      <c r="Z2180" s="109" t="str">
        <f>IF(编辑!AK2180="","",编辑!AK2180)</f>
        <v/>
      </c>
      <c r="AA2180" s="109" t="str">
        <f>IF(编辑!AM2180="","",编辑!AM2180)</f>
        <v/>
      </c>
      <c r="AB2180" s="109" t="str">
        <f>IF(编辑!AN2180="","",编辑!AN2180)</f>
        <v/>
      </c>
      <c r="AC2180" s="111" t="str">
        <f>IF(编辑!AO2180="","",编辑!AO2180)</f>
        <v/>
      </c>
    </row>
    <row r="2181" spans="1:29">
      <c r="A2181" s="109">
        <f>IF(编辑!A2181="","",编辑!A2181)</f>
        <v>320029</v>
      </c>
      <c r="B2181" s="109">
        <f>IF(编辑!B2181="","",编辑!B2181)</f>
        <v>0</v>
      </c>
      <c r="C2181" s="109" t="str">
        <f>IF(编辑!I2181="","",编辑!I2181)</f>
        <v/>
      </c>
      <c r="D2181" s="109">
        <f>IF(编辑!J2181="","",编辑!J2181)</f>
        <v>0</v>
      </c>
      <c r="E2181" s="109" t="str">
        <f>IF(编辑!K2181="","",编辑!K2181)</f>
        <v/>
      </c>
      <c r="F2181" s="109">
        <f>IF(编辑!L2181="","",编辑!L2181)</f>
        <v>5045</v>
      </c>
      <c r="G2181" s="109">
        <f>IF(编辑!N2181="","",编辑!N2181)</f>
        <v>1</v>
      </c>
      <c r="H2181" s="109">
        <f>IF(编辑!O2181="","",编辑!O2181)</f>
        <v>1</v>
      </c>
      <c r="I2181" s="109">
        <f>IF(编辑!P2181="","",编辑!P2181)</f>
        <v>10000</v>
      </c>
      <c r="J2181" s="109" t="str">
        <f>IF(编辑!Q2181="","",编辑!Q2181)</f>
        <v/>
      </c>
      <c r="K2181" s="109" t="str">
        <f>IF(编辑!S2181="","",编辑!S2181)</f>
        <v/>
      </c>
      <c r="L2181" s="109" t="str">
        <f>IF(编辑!T2181="","",编辑!T2181)</f>
        <v/>
      </c>
      <c r="M2181" s="109" t="str">
        <f>IF(编辑!U2181="","",编辑!U2181)</f>
        <v/>
      </c>
      <c r="N2181" s="109" t="str">
        <f>IF(编辑!V2181="","",编辑!V2181)</f>
        <v/>
      </c>
      <c r="O2181" s="109" t="str">
        <f>IF(编辑!X2181="","",编辑!X2181)</f>
        <v/>
      </c>
      <c r="P2181" s="109" t="str">
        <f>IF(编辑!Y2181="","",编辑!Y2181)</f>
        <v/>
      </c>
      <c r="Q2181" s="109" t="str">
        <f>IF(编辑!Z2181="","",编辑!Z2181)</f>
        <v/>
      </c>
      <c r="R2181" s="109" t="str">
        <f>IF(编辑!AA2181="","",编辑!AA2181)</f>
        <v/>
      </c>
      <c r="S2181" s="109" t="str">
        <f>IF(编辑!AC2181="","",编辑!AC2181)</f>
        <v/>
      </c>
      <c r="T2181" s="109" t="str">
        <f>IF(编辑!AD2181="","",编辑!AD2181)</f>
        <v/>
      </c>
      <c r="U2181" s="109" t="str">
        <f>IF(编辑!AE2181="","",编辑!AE2181)</f>
        <v/>
      </c>
      <c r="V2181" s="109" t="str">
        <f>IF(编辑!AF2181="","",编辑!AF2181)</f>
        <v/>
      </c>
      <c r="W2181" s="109" t="str">
        <f>IF(编辑!AH2181="","",编辑!AH2181)</f>
        <v/>
      </c>
      <c r="X2181" s="109" t="str">
        <f>IF(编辑!AI2181="","",编辑!AI2181)</f>
        <v/>
      </c>
      <c r="Y2181" s="109" t="str">
        <f>IF(编辑!AJ2181="","",编辑!AJ2181)</f>
        <v/>
      </c>
      <c r="Z2181" s="109" t="str">
        <f>IF(编辑!AK2181="","",编辑!AK2181)</f>
        <v/>
      </c>
      <c r="AA2181" s="109" t="str">
        <f>IF(编辑!AM2181="","",编辑!AM2181)</f>
        <v/>
      </c>
      <c r="AB2181" s="109" t="str">
        <f>IF(编辑!AN2181="","",编辑!AN2181)</f>
        <v/>
      </c>
      <c r="AC2181" s="111" t="str">
        <f>IF(编辑!AO2181="","",编辑!AO2181)</f>
        <v/>
      </c>
    </row>
    <row r="2182" spans="1:29">
      <c r="A2182" s="109">
        <f>IF(编辑!A2182="","",编辑!A2182)</f>
        <v>320030</v>
      </c>
      <c r="B2182" s="109">
        <f>IF(编辑!B2182="","",编辑!B2182)</f>
        <v>200</v>
      </c>
      <c r="C2182" s="109" t="str">
        <f>IF(编辑!I2182="","",编辑!I2182)</f>
        <v/>
      </c>
      <c r="D2182" s="109">
        <f>IF(编辑!J2182="","",编辑!J2182)</f>
        <v>0</v>
      </c>
      <c r="E2182" s="109" t="str">
        <f>IF(编辑!K2182="","",编辑!K2182)</f>
        <v/>
      </c>
      <c r="F2182" s="109">
        <f>IF(编辑!L2182="","",编辑!L2182)</f>
        <v>5045</v>
      </c>
      <c r="G2182" s="109">
        <f>IF(编辑!N2182="","",编辑!N2182)</f>
        <v>1</v>
      </c>
      <c r="H2182" s="109">
        <f>IF(编辑!O2182="","",编辑!O2182)</f>
        <v>1</v>
      </c>
      <c r="I2182" s="109">
        <f>IF(编辑!P2182="","",编辑!P2182)</f>
        <v>10000</v>
      </c>
      <c r="J2182" s="109" t="str">
        <f>IF(编辑!Q2182="","",编辑!Q2182)</f>
        <v/>
      </c>
      <c r="K2182" s="109" t="str">
        <f>IF(编辑!S2182="","",编辑!S2182)</f>
        <v/>
      </c>
      <c r="L2182" s="109" t="str">
        <f>IF(编辑!T2182="","",编辑!T2182)</f>
        <v/>
      </c>
      <c r="M2182" s="109" t="str">
        <f>IF(编辑!U2182="","",编辑!U2182)</f>
        <v/>
      </c>
      <c r="N2182" s="109" t="str">
        <f>IF(编辑!V2182="","",编辑!V2182)</f>
        <v/>
      </c>
      <c r="O2182" s="109" t="str">
        <f>IF(编辑!X2182="","",编辑!X2182)</f>
        <v/>
      </c>
      <c r="P2182" s="109" t="str">
        <f>IF(编辑!Y2182="","",编辑!Y2182)</f>
        <v/>
      </c>
      <c r="Q2182" s="109" t="str">
        <f>IF(编辑!Z2182="","",编辑!Z2182)</f>
        <v/>
      </c>
      <c r="R2182" s="109" t="str">
        <f>IF(编辑!AA2182="","",编辑!AA2182)</f>
        <v/>
      </c>
      <c r="S2182" s="109" t="str">
        <f>IF(编辑!AC2182="","",编辑!AC2182)</f>
        <v/>
      </c>
      <c r="T2182" s="109" t="str">
        <f>IF(编辑!AD2182="","",编辑!AD2182)</f>
        <v/>
      </c>
      <c r="U2182" s="109" t="str">
        <f>IF(编辑!AE2182="","",编辑!AE2182)</f>
        <v/>
      </c>
      <c r="V2182" s="109" t="str">
        <f>IF(编辑!AF2182="","",编辑!AF2182)</f>
        <v/>
      </c>
      <c r="W2182" s="109" t="str">
        <f>IF(编辑!AH2182="","",编辑!AH2182)</f>
        <v/>
      </c>
      <c r="X2182" s="109" t="str">
        <f>IF(编辑!AI2182="","",编辑!AI2182)</f>
        <v/>
      </c>
      <c r="Y2182" s="109" t="str">
        <f>IF(编辑!AJ2182="","",编辑!AJ2182)</f>
        <v/>
      </c>
      <c r="Z2182" s="109" t="str">
        <f>IF(编辑!AK2182="","",编辑!AK2182)</f>
        <v/>
      </c>
      <c r="AA2182" s="109" t="str">
        <f>IF(编辑!AM2182="","",编辑!AM2182)</f>
        <v/>
      </c>
      <c r="AB2182" s="109" t="str">
        <f>IF(编辑!AN2182="","",编辑!AN2182)</f>
        <v/>
      </c>
      <c r="AC2182" s="111" t="str">
        <f>IF(编辑!AO2182="","",编辑!AO2182)</f>
        <v/>
      </c>
    </row>
    <row r="2183" spans="1:29">
      <c r="A2183" s="109">
        <f>IF(编辑!A2183="","",编辑!A2183)</f>
        <v>320031</v>
      </c>
      <c r="B2183" s="109">
        <f>IF(编辑!B2183="","",编辑!B2183)</f>
        <v>600</v>
      </c>
      <c r="C2183" s="109" t="str">
        <f>IF(编辑!I2183="","",编辑!I2183)</f>
        <v/>
      </c>
      <c r="D2183" s="109">
        <f>IF(编辑!J2183="","",编辑!J2183)</f>
        <v>0</v>
      </c>
      <c r="E2183" s="109" t="str">
        <f>IF(编辑!K2183="","",编辑!K2183)</f>
        <v/>
      </c>
      <c r="F2183" s="109">
        <f>IF(编辑!L2183="","",编辑!L2183)</f>
        <v>5045</v>
      </c>
      <c r="G2183" s="109">
        <f>IF(编辑!N2183="","",编辑!N2183)</f>
        <v>1</v>
      </c>
      <c r="H2183" s="109">
        <f>IF(编辑!O2183="","",编辑!O2183)</f>
        <v>1</v>
      </c>
      <c r="I2183" s="109">
        <f>IF(编辑!P2183="","",编辑!P2183)</f>
        <v>10000</v>
      </c>
      <c r="J2183" s="109" t="str">
        <f>IF(编辑!Q2183="","",编辑!Q2183)</f>
        <v/>
      </c>
      <c r="K2183" s="109" t="str">
        <f>IF(编辑!S2183="","",编辑!S2183)</f>
        <v/>
      </c>
      <c r="L2183" s="109" t="str">
        <f>IF(编辑!T2183="","",编辑!T2183)</f>
        <v/>
      </c>
      <c r="M2183" s="109" t="str">
        <f>IF(编辑!U2183="","",编辑!U2183)</f>
        <v/>
      </c>
      <c r="N2183" s="109" t="str">
        <f>IF(编辑!V2183="","",编辑!V2183)</f>
        <v/>
      </c>
      <c r="O2183" s="109" t="str">
        <f>IF(编辑!X2183="","",编辑!X2183)</f>
        <v/>
      </c>
      <c r="P2183" s="109" t="str">
        <f>IF(编辑!Y2183="","",编辑!Y2183)</f>
        <v/>
      </c>
      <c r="Q2183" s="109" t="str">
        <f>IF(编辑!Z2183="","",编辑!Z2183)</f>
        <v/>
      </c>
      <c r="R2183" s="109" t="str">
        <f>IF(编辑!AA2183="","",编辑!AA2183)</f>
        <v/>
      </c>
      <c r="S2183" s="109" t="str">
        <f>IF(编辑!AC2183="","",编辑!AC2183)</f>
        <v/>
      </c>
      <c r="T2183" s="109" t="str">
        <f>IF(编辑!AD2183="","",编辑!AD2183)</f>
        <v/>
      </c>
      <c r="U2183" s="109" t="str">
        <f>IF(编辑!AE2183="","",编辑!AE2183)</f>
        <v/>
      </c>
      <c r="V2183" s="109" t="str">
        <f>IF(编辑!AF2183="","",编辑!AF2183)</f>
        <v/>
      </c>
      <c r="W2183" s="109" t="str">
        <f>IF(编辑!AH2183="","",编辑!AH2183)</f>
        <v/>
      </c>
      <c r="X2183" s="109" t="str">
        <f>IF(编辑!AI2183="","",编辑!AI2183)</f>
        <v/>
      </c>
      <c r="Y2183" s="109" t="str">
        <f>IF(编辑!AJ2183="","",编辑!AJ2183)</f>
        <v/>
      </c>
      <c r="Z2183" s="109" t="str">
        <f>IF(编辑!AK2183="","",编辑!AK2183)</f>
        <v/>
      </c>
      <c r="AA2183" s="109" t="str">
        <f>IF(编辑!AM2183="","",编辑!AM2183)</f>
        <v/>
      </c>
      <c r="AB2183" s="109" t="str">
        <f>IF(编辑!AN2183="","",编辑!AN2183)</f>
        <v/>
      </c>
      <c r="AC2183" s="111" t="str">
        <f>IF(编辑!AO2183="","",编辑!AO2183)</f>
        <v/>
      </c>
    </row>
    <row r="2184" spans="1:29">
      <c r="A2184" s="109">
        <f>IF(编辑!A2184="","",编辑!A2184)</f>
        <v>320032</v>
      </c>
      <c r="B2184" s="109">
        <f>IF(编辑!B2184="","",编辑!B2184)</f>
        <v>1200</v>
      </c>
      <c r="C2184" s="109" t="str">
        <f>IF(编辑!I2184="","",编辑!I2184)</f>
        <v/>
      </c>
      <c r="D2184" s="109">
        <f>IF(编辑!J2184="","",编辑!J2184)</f>
        <v>0</v>
      </c>
      <c r="E2184" s="109" t="str">
        <f>IF(编辑!K2184="","",编辑!K2184)</f>
        <v/>
      </c>
      <c r="F2184" s="109">
        <f>IF(编辑!L2184="","",编辑!L2184)</f>
        <v>5045</v>
      </c>
      <c r="G2184" s="109">
        <f>IF(编辑!N2184="","",编辑!N2184)</f>
        <v>2</v>
      </c>
      <c r="H2184" s="109">
        <f>IF(编辑!O2184="","",编辑!O2184)</f>
        <v>1</v>
      </c>
      <c r="I2184" s="109">
        <f>IF(编辑!P2184="","",编辑!P2184)</f>
        <v>10000</v>
      </c>
      <c r="J2184" s="109" t="str">
        <f>IF(编辑!Q2184="","",编辑!Q2184)</f>
        <v/>
      </c>
      <c r="K2184" s="109" t="str">
        <f>IF(编辑!S2184="","",编辑!S2184)</f>
        <v/>
      </c>
      <c r="L2184" s="109" t="str">
        <f>IF(编辑!T2184="","",编辑!T2184)</f>
        <v/>
      </c>
      <c r="M2184" s="109" t="str">
        <f>IF(编辑!U2184="","",编辑!U2184)</f>
        <v/>
      </c>
      <c r="N2184" s="109" t="str">
        <f>IF(编辑!V2184="","",编辑!V2184)</f>
        <v/>
      </c>
      <c r="O2184" s="109" t="str">
        <f>IF(编辑!X2184="","",编辑!X2184)</f>
        <v/>
      </c>
      <c r="P2184" s="109" t="str">
        <f>IF(编辑!Y2184="","",编辑!Y2184)</f>
        <v/>
      </c>
      <c r="Q2184" s="109" t="str">
        <f>IF(编辑!Z2184="","",编辑!Z2184)</f>
        <v/>
      </c>
      <c r="R2184" s="109" t="str">
        <f>IF(编辑!AA2184="","",编辑!AA2184)</f>
        <v/>
      </c>
      <c r="S2184" s="109" t="str">
        <f>IF(编辑!AC2184="","",编辑!AC2184)</f>
        <v/>
      </c>
      <c r="T2184" s="109" t="str">
        <f>IF(编辑!AD2184="","",编辑!AD2184)</f>
        <v/>
      </c>
      <c r="U2184" s="109" t="str">
        <f>IF(编辑!AE2184="","",编辑!AE2184)</f>
        <v/>
      </c>
      <c r="V2184" s="109" t="str">
        <f>IF(编辑!AF2184="","",编辑!AF2184)</f>
        <v/>
      </c>
      <c r="W2184" s="109" t="str">
        <f>IF(编辑!AH2184="","",编辑!AH2184)</f>
        <v/>
      </c>
      <c r="X2184" s="109" t="str">
        <f>IF(编辑!AI2184="","",编辑!AI2184)</f>
        <v/>
      </c>
      <c r="Y2184" s="109" t="str">
        <f>IF(编辑!AJ2184="","",编辑!AJ2184)</f>
        <v/>
      </c>
      <c r="Z2184" s="109" t="str">
        <f>IF(编辑!AK2184="","",编辑!AK2184)</f>
        <v/>
      </c>
      <c r="AA2184" s="109" t="str">
        <f>IF(编辑!AM2184="","",编辑!AM2184)</f>
        <v/>
      </c>
      <c r="AB2184" s="109" t="str">
        <f>IF(编辑!AN2184="","",编辑!AN2184)</f>
        <v/>
      </c>
      <c r="AC2184" s="111" t="str">
        <f>IF(编辑!AO2184="","",编辑!AO2184)</f>
        <v/>
      </c>
    </row>
    <row r="2185" spans="1:29">
      <c r="A2185" s="109">
        <f>IF(编辑!A2185="","",编辑!A2185)</f>
        <v>320033</v>
      </c>
      <c r="B2185" s="109">
        <f>IF(编辑!B2185="","",编辑!B2185)</f>
        <v>2000</v>
      </c>
      <c r="C2185" s="109" t="str">
        <f>IF(编辑!I2185="","",编辑!I2185)</f>
        <v/>
      </c>
      <c r="D2185" s="109">
        <f>IF(编辑!J2185="","",编辑!J2185)</f>
        <v>0</v>
      </c>
      <c r="E2185" s="109" t="str">
        <f>IF(编辑!K2185="","",编辑!K2185)</f>
        <v/>
      </c>
      <c r="F2185" s="109">
        <f>IF(编辑!L2185="","",编辑!L2185)</f>
        <v>5045</v>
      </c>
      <c r="G2185" s="109">
        <f>IF(编辑!N2185="","",编辑!N2185)</f>
        <v>2</v>
      </c>
      <c r="H2185" s="109">
        <f>IF(编辑!O2185="","",编辑!O2185)</f>
        <v>1</v>
      </c>
      <c r="I2185" s="109">
        <f>IF(编辑!P2185="","",编辑!P2185)</f>
        <v>10000</v>
      </c>
      <c r="J2185" s="109" t="str">
        <f>IF(编辑!Q2185="","",编辑!Q2185)</f>
        <v/>
      </c>
      <c r="K2185" s="109" t="str">
        <f>IF(编辑!S2185="","",编辑!S2185)</f>
        <v/>
      </c>
      <c r="L2185" s="109" t="str">
        <f>IF(编辑!T2185="","",编辑!T2185)</f>
        <v/>
      </c>
      <c r="M2185" s="109" t="str">
        <f>IF(编辑!U2185="","",编辑!U2185)</f>
        <v/>
      </c>
      <c r="N2185" s="109" t="str">
        <f>IF(编辑!V2185="","",编辑!V2185)</f>
        <v/>
      </c>
      <c r="O2185" s="109" t="str">
        <f>IF(编辑!X2185="","",编辑!X2185)</f>
        <v/>
      </c>
      <c r="P2185" s="109" t="str">
        <f>IF(编辑!Y2185="","",编辑!Y2185)</f>
        <v/>
      </c>
      <c r="Q2185" s="109" t="str">
        <f>IF(编辑!Z2185="","",编辑!Z2185)</f>
        <v/>
      </c>
      <c r="R2185" s="109" t="str">
        <f>IF(编辑!AA2185="","",编辑!AA2185)</f>
        <v/>
      </c>
      <c r="S2185" s="109" t="str">
        <f>IF(编辑!AC2185="","",编辑!AC2185)</f>
        <v/>
      </c>
      <c r="T2185" s="109" t="str">
        <f>IF(编辑!AD2185="","",编辑!AD2185)</f>
        <v/>
      </c>
      <c r="U2185" s="109" t="str">
        <f>IF(编辑!AE2185="","",编辑!AE2185)</f>
        <v/>
      </c>
      <c r="V2185" s="109" t="str">
        <f>IF(编辑!AF2185="","",编辑!AF2185)</f>
        <v/>
      </c>
      <c r="W2185" s="109" t="str">
        <f>IF(编辑!AH2185="","",编辑!AH2185)</f>
        <v/>
      </c>
      <c r="X2185" s="109" t="str">
        <f>IF(编辑!AI2185="","",编辑!AI2185)</f>
        <v/>
      </c>
      <c r="Y2185" s="109" t="str">
        <f>IF(编辑!AJ2185="","",编辑!AJ2185)</f>
        <v/>
      </c>
      <c r="Z2185" s="109" t="str">
        <f>IF(编辑!AK2185="","",编辑!AK2185)</f>
        <v/>
      </c>
      <c r="AA2185" s="109" t="str">
        <f>IF(编辑!AM2185="","",编辑!AM2185)</f>
        <v/>
      </c>
      <c r="AB2185" s="109" t="str">
        <f>IF(编辑!AN2185="","",编辑!AN2185)</f>
        <v/>
      </c>
      <c r="AC2185" s="111" t="str">
        <f>IF(编辑!AO2185="","",编辑!AO2185)</f>
        <v/>
      </c>
    </row>
    <row r="2186" spans="1:29">
      <c r="A2186" s="109">
        <f>IF(编辑!A2186="","",编辑!A2186)</f>
        <v>320034</v>
      </c>
      <c r="B2186" s="109">
        <f>IF(编辑!B2186="","",编辑!B2186)</f>
        <v>3000</v>
      </c>
      <c r="C2186" s="109" t="str">
        <f>IF(编辑!I2186="","",编辑!I2186)</f>
        <v/>
      </c>
      <c r="D2186" s="109">
        <f>IF(编辑!J2186="","",编辑!J2186)</f>
        <v>0</v>
      </c>
      <c r="E2186" s="109" t="str">
        <f>IF(编辑!K2186="","",编辑!K2186)</f>
        <v/>
      </c>
      <c r="F2186" s="109">
        <f>IF(编辑!L2186="","",编辑!L2186)</f>
        <v>5045</v>
      </c>
      <c r="G2186" s="109">
        <f>IF(编辑!N2186="","",编辑!N2186)</f>
        <v>2</v>
      </c>
      <c r="H2186" s="109">
        <f>IF(编辑!O2186="","",编辑!O2186)</f>
        <v>1</v>
      </c>
      <c r="I2186" s="109">
        <f>IF(编辑!P2186="","",编辑!P2186)</f>
        <v>10000</v>
      </c>
      <c r="J2186" s="109" t="str">
        <f>IF(编辑!Q2186="","",编辑!Q2186)</f>
        <v/>
      </c>
      <c r="K2186" s="109" t="str">
        <f>IF(编辑!S2186="","",编辑!S2186)</f>
        <v/>
      </c>
      <c r="L2186" s="109" t="str">
        <f>IF(编辑!T2186="","",编辑!T2186)</f>
        <v/>
      </c>
      <c r="M2186" s="109" t="str">
        <f>IF(编辑!U2186="","",编辑!U2186)</f>
        <v/>
      </c>
      <c r="N2186" s="109" t="str">
        <f>IF(编辑!V2186="","",编辑!V2186)</f>
        <v/>
      </c>
      <c r="O2186" s="109" t="str">
        <f>IF(编辑!X2186="","",编辑!X2186)</f>
        <v/>
      </c>
      <c r="P2186" s="109" t="str">
        <f>IF(编辑!Y2186="","",编辑!Y2186)</f>
        <v/>
      </c>
      <c r="Q2186" s="109" t="str">
        <f>IF(编辑!Z2186="","",编辑!Z2186)</f>
        <v/>
      </c>
      <c r="R2186" s="109" t="str">
        <f>IF(编辑!AA2186="","",编辑!AA2186)</f>
        <v/>
      </c>
      <c r="S2186" s="109" t="str">
        <f>IF(编辑!AC2186="","",编辑!AC2186)</f>
        <v/>
      </c>
      <c r="T2186" s="109" t="str">
        <f>IF(编辑!AD2186="","",编辑!AD2186)</f>
        <v/>
      </c>
      <c r="U2186" s="109" t="str">
        <f>IF(编辑!AE2186="","",编辑!AE2186)</f>
        <v/>
      </c>
      <c r="V2186" s="109" t="str">
        <f>IF(编辑!AF2186="","",编辑!AF2186)</f>
        <v/>
      </c>
      <c r="W2186" s="109" t="str">
        <f>IF(编辑!AH2186="","",编辑!AH2186)</f>
        <v/>
      </c>
      <c r="X2186" s="109" t="str">
        <f>IF(编辑!AI2186="","",编辑!AI2186)</f>
        <v/>
      </c>
      <c r="Y2186" s="109" t="str">
        <f>IF(编辑!AJ2186="","",编辑!AJ2186)</f>
        <v/>
      </c>
      <c r="Z2186" s="109" t="str">
        <f>IF(编辑!AK2186="","",编辑!AK2186)</f>
        <v/>
      </c>
      <c r="AA2186" s="109" t="str">
        <f>IF(编辑!AM2186="","",编辑!AM2186)</f>
        <v/>
      </c>
      <c r="AB2186" s="109" t="str">
        <f>IF(编辑!AN2186="","",编辑!AN2186)</f>
        <v/>
      </c>
      <c r="AC2186" s="111" t="str">
        <f>IF(编辑!AO2186="","",编辑!AO2186)</f>
        <v/>
      </c>
    </row>
    <row r="2187" spans="1:29">
      <c r="A2187" s="109">
        <f>IF(编辑!A2187="","",编辑!A2187)</f>
        <v>320035</v>
      </c>
      <c r="B2187" s="109">
        <f>IF(编辑!B2187="","",编辑!B2187)</f>
        <v>4200</v>
      </c>
      <c r="C2187" s="109" t="str">
        <f>IF(编辑!I2187="","",编辑!I2187)</f>
        <v/>
      </c>
      <c r="D2187" s="109">
        <f>IF(编辑!J2187="","",编辑!J2187)</f>
        <v>0</v>
      </c>
      <c r="E2187" s="109" t="str">
        <f>IF(编辑!K2187="","",编辑!K2187)</f>
        <v/>
      </c>
      <c r="F2187" s="109">
        <f>IF(编辑!L2187="","",编辑!L2187)</f>
        <v>5045</v>
      </c>
      <c r="G2187" s="109">
        <f>IF(编辑!N2187="","",编辑!N2187)</f>
        <v>3</v>
      </c>
      <c r="H2187" s="109">
        <f>IF(编辑!O2187="","",编辑!O2187)</f>
        <v>1</v>
      </c>
      <c r="I2187" s="109">
        <f>IF(编辑!P2187="","",编辑!P2187)</f>
        <v>10000</v>
      </c>
      <c r="J2187" s="109" t="str">
        <f>IF(编辑!Q2187="","",编辑!Q2187)</f>
        <v/>
      </c>
      <c r="K2187" s="109" t="str">
        <f>IF(编辑!S2187="","",编辑!S2187)</f>
        <v/>
      </c>
      <c r="L2187" s="109" t="str">
        <f>IF(编辑!T2187="","",编辑!T2187)</f>
        <v/>
      </c>
      <c r="M2187" s="109" t="str">
        <f>IF(编辑!U2187="","",编辑!U2187)</f>
        <v/>
      </c>
      <c r="N2187" s="109" t="str">
        <f>IF(编辑!V2187="","",编辑!V2187)</f>
        <v/>
      </c>
      <c r="O2187" s="109" t="str">
        <f>IF(编辑!X2187="","",编辑!X2187)</f>
        <v/>
      </c>
      <c r="P2187" s="109" t="str">
        <f>IF(编辑!Y2187="","",编辑!Y2187)</f>
        <v/>
      </c>
      <c r="Q2187" s="109" t="str">
        <f>IF(编辑!Z2187="","",编辑!Z2187)</f>
        <v/>
      </c>
      <c r="R2187" s="109" t="str">
        <f>IF(编辑!AA2187="","",编辑!AA2187)</f>
        <v/>
      </c>
      <c r="S2187" s="109" t="str">
        <f>IF(编辑!AC2187="","",编辑!AC2187)</f>
        <v/>
      </c>
      <c r="T2187" s="109" t="str">
        <f>IF(编辑!AD2187="","",编辑!AD2187)</f>
        <v/>
      </c>
      <c r="U2187" s="109" t="str">
        <f>IF(编辑!AE2187="","",编辑!AE2187)</f>
        <v/>
      </c>
      <c r="V2187" s="109" t="str">
        <f>IF(编辑!AF2187="","",编辑!AF2187)</f>
        <v/>
      </c>
      <c r="W2187" s="109" t="str">
        <f>IF(编辑!AH2187="","",编辑!AH2187)</f>
        <v/>
      </c>
      <c r="X2187" s="109" t="str">
        <f>IF(编辑!AI2187="","",编辑!AI2187)</f>
        <v/>
      </c>
      <c r="Y2187" s="109" t="str">
        <f>IF(编辑!AJ2187="","",编辑!AJ2187)</f>
        <v/>
      </c>
      <c r="Z2187" s="109" t="str">
        <f>IF(编辑!AK2187="","",编辑!AK2187)</f>
        <v/>
      </c>
      <c r="AA2187" s="109" t="str">
        <f>IF(编辑!AM2187="","",编辑!AM2187)</f>
        <v/>
      </c>
      <c r="AB2187" s="109" t="str">
        <f>IF(编辑!AN2187="","",编辑!AN2187)</f>
        <v/>
      </c>
      <c r="AC2187" s="111" t="str">
        <f>IF(编辑!AO2187="","",编辑!AO2187)</f>
        <v/>
      </c>
    </row>
    <row r="2188" spans="1:29">
      <c r="A2188" s="109">
        <f>IF(编辑!A2188="","",编辑!A2188)</f>
        <v>320036</v>
      </c>
      <c r="B2188" s="109">
        <f>IF(编辑!B2188="","",编辑!B2188)</f>
        <v>5600</v>
      </c>
      <c r="C2188" s="109" t="str">
        <f>IF(编辑!I2188="","",编辑!I2188)</f>
        <v/>
      </c>
      <c r="D2188" s="109">
        <f>IF(编辑!J2188="","",编辑!J2188)</f>
        <v>0</v>
      </c>
      <c r="E2188" s="109" t="str">
        <f>IF(编辑!K2188="","",编辑!K2188)</f>
        <v/>
      </c>
      <c r="F2188" s="109">
        <f>IF(编辑!L2188="","",编辑!L2188)</f>
        <v>5045</v>
      </c>
      <c r="G2188" s="109">
        <f>IF(编辑!N2188="","",编辑!N2188)</f>
        <v>3</v>
      </c>
      <c r="H2188" s="109">
        <f>IF(编辑!O2188="","",编辑!O2188)</f>
        <v>1</v>
      </c>
      <c r="I2188" s="109">
        <f>IF(编辑!P2188="","",编辑!P2188)</f>
        <v>10000</v>
      </c>
      <c r="J2188" s="109" t="str">
        <f>IF(编辑!Q2188="","",编辑!Q2188)</f>
        <v/>
      </c>
      <c r="K2188" s="109" t="str">
        <f>IF(编辑!S2188="","",编辑!S2188)</f>
        <v/>
      </c>
      <c r="L2188" s="109" t="str">
        <f>IF(编辑!T2188="","",编辑!T2188)</f>
        <v/>
      </c>
      <c r="M2188" s="109" t="str">
        <f>IF(编辑!U2188="","",编辑!U2188)</f>
        <v/>
      </c>
      <c r="N2188" s="109" t="str">
        <f>IF(编辑!V2188="","",编辑!V2188)</f>
        <v/>
      </c>
      <c r="O2188" s="109" t="str">
        <f>IF(编辑!X2188="","",编辑!X2188)</f>
        <v/>
      </c>
      <c r="P2188" s="109" t="str">
        <f>IF(编辑!Y2188="","",编辑!Y2188)</f>
        <v/>
      </c>
      <c r="Q2188" s="109" t="str">
        <f>IF(编辑!Z2188="","",编辑!Z2188)</f>
        <v/>
      </c>
      <c r="R2188" s="109" t="str">
        <f>IF(编辑!AA2188="","",编辑!AA2188)</f>
        <v/>
      </c>
      <c r="S2188" s="109" t="str">
        <f>IF(编辑!AC2188="","",编辑!AC2188)</f>
        <v/>
      </c>
      <c r="T2188" s="109" t="str">
        <f>IF(编辑!AD2188="","",编辑!AD2188)</f>
        <v/>
      </c>
      <c r="U2188" s="109" t="str">
        <f>IF(编辑!AE2188="","",编辑!AE2188)</f>
        <v/>
      </c>
      <c r="V2188" s="109" t="str">
        <f>IF(编辑!AF2188="","",编辑!AF2188)</f>
        <v/>
      </c>
      <c r="W2188" s="109" t="str">
        <f>IF(编辑!AH2188="","",编辑!AH2188)</f>
        <v/>
      </c>
      <c r="X2188" s="109" t="str">
        <f>IF(编辑!AI2188="","",编辑!AI2188)</f>
        <v/>
      </c>
      <c r="Y2188" s="109" t="str">
        <f>IF(编辑!AJ2188="","",编辑!AJ2188)</f>
        <v/>
      </c>
      <c r="Z2188" s="109" t="str">
        <f>IF(编辑!AK2188="","",编辑!AK2188)</f>
        <v/>
      </c>
      <c r="AA2188" s="109" t="str">
        <f>IF(编辑!AM2188="","",编辑!AM2188)</f>
        <v/>
      </c>
      <c r="AB2188" s="109" t="str">
        <f>IF(编辑!AN2188="","",编辑!AN2188)</f>
        <v/>
      </c>
      <c r="AC2188" s="111" t="str">
        <f>IF(编辑!AO2188="","",编辑!AO2188)</f>
        <v/>
      </c>
    </row>
    <row r="2189" spans="1:29">
      <c r="A2189" s="109">
        <f>IF(编辑!A2189="","",编辑!A2189)</f>
        <v>320037</v>
      </c>
      <c r="B2189" s="109">
        <f>IF(编辑!B2189="","",编辑!B2189)</f>
        <v>7200</v>
      </c>
      <c r="C2189" s="109" t="str">
        <f>IF(编辑!I2189="","",编辑!I2189)</f>
        <v/>
      </c>
      <c r="D2189" s="109">
        <f>IF(编辑!J2189="","",编辑!J2189)</f>
        <v>0</v>
      </c>
      <c r="E2189" s="109" t="str">
        <f>IF(编辑!K2189="","",编辑!K2189)</f>
        <v/>
      </c>
      <c r="F2189" s="109">
        <f>IF(编辑!L2189="","",编辑!L2189)</f>
        <v>5045</v>
      </c>
      <c r="G2189" s="109">
        <f>IF(编辑!N2189="","",编辑!N2189)</f>
        <v>3</v>
      </c>
      <c r="H2189" s="109">
        <f>IF(编辑!O2189="","",编辑!O2189)</f>
        <v>1</v>
      </c>
      <c r="I2189" s="109">
        <f>IF(编辑!P2189="","",编辑!P2189)</f>
        <v>10000</v>
      </c>
      <c r="J2189" s="109" t="str">
        <f>IF(编辑!Q2189="","",编辑!Q2189)</f>
        <v/>
      </c>
      <c r="K2189" s="109" t="str">
        <f>IF(编辑!S2189="","",编辑!S2189)</f>
        <v/>
      </c>
      <c r="L2189" s="109" t="str">
        <f>IF(编辑!T2189="","",编辑!T2189)</f>
        <v/>
      </c>
      <c r="M2189" s="109" t="str">
        <f>IF(编辑!U2189="","",编辑!U2189)</f>
        <v/>
      </c>
      <c r="N2189" s="109" t="str">
        <f>IF(编辑!V2189="","",编辑!V2189)</f>
        <v/>
      </c>
      <c r="O2189" s="109" t="str">
        <f>IF(编辑!X2189="","",编辑!X2189)</f>
        <v/>
      </c>
      <c r="P2189" s="109" t="str">
        <f>IF(编辑!Y2189="","",编辑!Y2189)</f>
        <v/>
      </c>
      <c r="Q2189" s="109" t="str">
        <f>IF(编辑!Z2189="","",编辑!Z2189)</f>
        <v/>
      </c>
      <c r="R2189" s="109" t="str">
        <f>IF(编辑!AA2189="","",编辑!AA2189)</f>
        <v/>
      </c>
      <c r="S2189" s="109" t="str">
        <f>IF(编辑!AC2189="","",编辑!AC2189)</f>
        <v/>
      </c>
      <c r="T2189" s="109" t="str">
        <f>IF(编辑!AD2189="","",编辑!AD2189)</f>
        <v/>
      </c>
      <c r="U2189" s="109" t="str">
        <f>IF(编辑!AE2189="","",编辑!AE2189)</f>
        <v/>
      </c>
      <c r="V2189" s="109" t="str">
        <f>IF(编辑!AF2189="","",编辑!AF2189)</f>
        <v/>
      </c>
      <c r="W2189" s="109" t="str">
        <f>IF(编辑!AH2189="","",编辑!AH2189)</f>
        <v/>
      </c>
      <c r="X2189" s="109" t="str">
        <f>IF(编辑!AI2189="","",编辑!AI2189)</f>
        <v/>
      </c>
      <c r="Y2189" s="109" t="str">
        <f>IF(编辑!AJ2189="","",编辑!AJ2189)</f>
        <v/>
      </c>
      <c r="Z2189" s="109" t="str">
        <f>IF(编辑!AK2189="","",编辑!AK2189)</f>
        <v/>
      </c>
      <c r="AA2189" s="109" t="str">
        <f>IF(编辑!AM2189="","",编辑!AM2189)</f>
        <v/>
      </c>
      <c r="AB2189" s="109" t="str">
        <f>IF(编辑!AN2189="","",编辑!AN2189)</f>
        <v/>
      </c>
      <c r="AC2189" s="111" t="str">
        <f>IF(编辑!AO2189="","",编辑!AO2189)</f>
        <v/>
      </c>
    </row>
    <row r="2190" spans="1:29">
      <c r="A2190" s="109">
        <f>IF(编辑!A2190="","",编辑!A2190)</f>
        <v>320038</v>
      </c>
      <c r="B2190" s="109">
        <f>IF(编辑!B2190="","",编辑!B2190)</f>
        <v>9000</v>
      </c>
      <c r="C2190" s="109" t="str">
        <f>IF(编辑!I2190="","",编辑!I2190)</f>
        <v/>
      </c>
      <c r="D2190" s="109">
        <f>IF(编辑!J2190="","",编辑!J2190)</f>
        <v>0</v>
      </c>
      <c r="E2190" s="109" t="str">
        <f>IF(编辑!K2190="","",编辑!K2190)</f>
        <v/>
      </c>
      <c r="F2190" s="109">
        <f>IF(编辑!L2190="","",编辑!L2190)</f>
        <v>5045</v>
      </c>
      <c r="G2190" s="109">
        <f>IF(编辑!N2190="","",编辑!N2190)</f>
        <v>4</v>
      </c>
      <c r="H2190" s="109">
        <f>IF(编辑!O2190="","",编辑!O2190)</f>
        <v>1</v>
      </c>
      <c r="I2190" s="109">
        <f>IF(编辑!P2190="","",编辑!P2190)</f>
        <v>10000</v>
      </c>
      <c r="J2190" s="109">
        <f>IF(编辑!Q2190="","",编辑!Q2190)</f>
        <v>1738</v>
      </c>
      <c r="K2190" s="109">
        <f>IF(编辑!S2190="","",编辑!S2190)</f>
        <v>1</v>
      </c>
      <c r="L2190" s="109">
        <f>IF(编辑!T2190="","",编辑!T2190)</f>
        <v>1</v>
      </c>
      <c r="M2190" s="109">
        <f>IF(编辑!U2190="","",编辑!U2190)</f>
        <v>10000</v>
      </c>
      <c r="N2190" s="109" t="str">
        <f>IF(编辑!V2190="","",编辑!V2190)</f>
        <v/>
      </c>
      <c r="O2190" s="109" t="str">
        <f>IF(编辑!X2190="","",编辑!X2190)</f>
        <v/>
      </c>
      <c r="P2190" s="109" t="str">
        <f>IF(编辑!Y2190="","",编辑!Y2190)</f>
        <v/>
      </c>
      <c r="Q2190" s="109" t="str">
        <f>IF(编辑!Z2190="","",编辑!Z2190)</f>
        <v/>
      </c>
      <c r="R2190" s="109" t="str">
        <f>IF(编辑!AA2190="","",编辑!AA2190)</f>
        <v/>
      </c>
      <c r="S2190" s="109" t="str">
        <f>IF(编辑!AC2190="","",编辑!AC2190)</f>
        <v/>
      </c>
      <c r="T2190" s="109" t="str">
        <f>IF(编辑!AD2190="","",编辑!AD2190)</f>
        <v/>
      </c>
      <c r="U2190" s="109" t="str">
        <f>IF(编辑!AE2190="","",编辑!AE2190)</f>
        <v/>
      </c>
      <c r="V2190" s="109" t="str">
        <f>IF(编辑!AF2190="","",编辑!AF2190)</f>
        <v/>
      </c>
      <c r="W2190" s="109" t="str">
        <f>IF(编辑!AH2190="","",编辑!AH2190)</f>
        <v/>
      </c>
      <c r="X2190" s="109" t="str">
        <f>IF(编辑!AI2190="","",编辑!AI2190)</f>
        <v/>
      </c>
      <c r="Y2190" s="109" t="str">
        <f>IF(编辑!AJ2190="","",编辑!AJ2190)</f>
        <v/>
      </c>
      <c r="Z2190" s="109" t="str">
        <f>IF(编辑!AK2190="","",编辑!AK2190)</f>
        <v/>
      </c>
      <c r="AA2190" s="109" t="str">
        <f>IF(编辑!AM2190="","",编辑!AM2190)</f>
        <v/>
      </c>
      <c r="AB2190" s="109" t="str">
        <f>IF(编辑!AN2190="","",编辑!AN2190)</f>
        <v/>
      </c>
      <c r="AC2190" s="111" t="str">
        <f>IF(编辑!AO2190="","",编辑!AO2190)</f>
        <v/>
      </c>
    </row>
    <row r="2191" spans="1:29">
      <c r="A2191" s="109">
        <f>IF(编辑!A2191="","",编辑!A2191)</f>
        <v>320039</v>
      </c>
      <c r="B2191" s="109">
        <f>IF(编辑!B2191="","",编辑!B2191)</f>
        <v>11000</v>
      </c>
      <c r="C2191" s="109" t="str">
        <f>IF(编辑!I2191="","",编辑!I2191)</f>
        <v/>
      </c>
      <c r="D2191" s="109">
        <f>IF(编辑!J2191="","",编辑!J2191)</f>
        <v>0</v>
      </c>
      <c r="E2191" s="109" t="str">
        <f>IF(编辑!K2191="","",编辑!K2191)</f>
        <v/>
      </c>
      <c r="F2191" s="109">
        <f>IF(编辑!L2191="","",编辑!L2191)</f>
        <v>5045</v>
      </c>
      <c r="G2191" s="109">
        <f>IF(编辑!N2191="","",编辑!N2191)</f>
        <v>4</v>
      </c>
      <c r="H2191" s="109">
        <f>IF(编辑!O2191="","",编辑!O2191)</f>
        <v>1</v>
      </c>
      <c r="I2191" s="109">
        <f>IF(编辑!P2191="","",编辑!P2191)</f>
        <v>10000</v>
      </c>
      <c r="J2191" s="109">
        <f>IF(编辑!Q2191="","",编辑!Q2191)</f>
        <v>1737</v>
      </c>
      <c r="K2191" s="109">
        <f>IF(编辑!S2191="","",编辑!S2191)</f>
        <v>1</v>
      </c>
      <c r="L2191" s="109">
        <f>IF(编辑!T2191="","",编辑!T2191)</f>
        <v>1</v>
      </c>
      <c r="M2191" s="109">
        <f>IF(编辑!U2191="","",编辑!U2191)</f>
        <v>10000</v>
      </c>
      <c r="N2191" s="109" t="str">
        <f>IF(编辑!V2191="","",编辑!V2191)</f>
        <v/>
      </c>
      <c r="O2191" s="109" t="str">
        <f>IF(编辑!X2191="","",编辑!X2191)</f>
        <v/>
      </c>
      <c r="P2191" s="109" t="str">
        <f>IF(编辑!Y2191="","",编辑!Y2191)</f>
        <v/>
      </c>
      <c r="Q2191" s="109" t="str">
        <f>IF(编辑!Z2191="","",编辑!Z2191)</f>
        <v/>
      </c>
      <c r="R2191" s="109" t="str">
        <f>IF(编辑!AA2191="","",编辑!AA2191)</f>
        <v/>
      </c>
      <c r="S2191" s="109" t="str">
        <f>IF(编辑!AC2191="","",编辑!AC2191)</f>
        <v/>
      </c>
      <c r="T2191" s="109" t="str">
        <f>IF(编辑!AD2191="","",编辑!AD2191)</f>
        <v/>
      </c>
      <c r="U2191" s="109" t="str">
        <f>IF(编辑!AE2191="","",编辑!AE2191)</f>
        <v/>
      </c>
      <c r="V2191" s="109" t="str">
        <f>IF(编辑!AF2191="","",编辑!AF2191)</f>
        <v/>
      </c>
      <c r="W2191" s="109" t="str">
        <f>IF(编辑!AH2191="","",编辑!AH2191)</f>
        <v/>
      </c>
      <c r="X2191" s="109" t="str">
        <f>IF(编辑!AI2191="","",编辑!AI2191)</f>
        <v/>
      </c>
      <c r="Y2191" s="109" t="str">
        <f>IF(编辑!AJ2191="","",编辑!AJ2191)</f>
        <v/>
      </c>
      <c r="Z2191" s="109" t="str">
        <f>IF(编辑!AK2191="","",编辑!AK2191)</f>
        <v/>
      </c>
      <c r="AA2191" s="109" t="str">
        <f>IF(编辑!AM2191="","",编辑!AM2191)</f>
        <v/>
      </c>
      <c r="AB2191" s="109" t="str">
        <f>IF(编辑!AN2191="","",编辑!AN2191)</f>
        <v/>
      </c>
      <c r="AC2191" s="111" t="str">
        <f>IF(编辑!AO2191="","",编辑!AO2191)</f>
        <v/>
      </c>
    </row>
    <row r="2192" spans="1:29">
      <c r="A2192" s="109">
        <f>IF(编辑!A2192="","",编辑!A2192)</f>
        <v>320040</v>
      </c>
      <c r="B2192" s="109">
        <f>IF(编辑!B2192="","",编辑!B2192)</f>
        <v>13200</v>
      </c>
      <c r="C2192" s="109" t="str">
        <f>IF(编辑!I2192="","",编辑!I2192)</f>
        <v/>
      </c>
      <c r="D2192" s="109">
        <f>IF(编辑!J2192="","",编辑!J2192)</f>
        <v>0</v>
      </c>
      <c r="E2192" s="109" t="str">
        <f>IF(编辑!K2192="","",编辑!K2192)</f>
        <v/>
      </c>
      <c r="F2192" s="109">
        <f>IF(编辑!L2192="","",编辑!L2192)</f>
        <v>5045</v>
      </c>
      <c r="G2192" s="109">
        <f>IF(编辑!N2192="","",编辑!N2192)</f>
        <v>4</v>
      </c>
      <c r="H2192" s="109">
        <f>IF(编辑!O2192="","",编辑!O2192)</f>
        <v>1</v>
      </c>
      <c r="I2192" s="109">
        <f>IF(编辑!P2192="","",编辑!P2192)</f>
        <v>10000</v>
      </c>
      <c r="J2192" s="109">
        <f>IF(编辑!Q2192="","",编辑!Q2192)</f>
        <v>1736</v>
      </c>
      <c r="K2192" s="109">
        <f>IF(编辑!S2192="","",编辑!S2192)</f>
        <v>1</v>
      </c>
      <c r="L2192" s="109">
        <f>IF(编辑!T2192="","",编辑!T2192)</f>
        <v>1</v>
      </c>
      <c r="M2192" s="109">
        <f>IF(编辑!U2192="","",编辑!U2192)</f>
        <v>10000</v>
      </c>
      <c r="N2192" s="109" t="str">
        <f>IF(编辑!V2192="","",编辑!V2192)</f>
        <v/>
      </c>
      <c r="O2192" s="109" t="str">
        <f>IF(编辑!X2192="","",编辑!X2192)</f>
        <v/>
      </c>
      <c r="P2192" s="109" t="str">
        <f>IF(编辑!Y2192="","",编辑!Y2192)</f>
        <v/>
      </c>
      <c r="Q2192" s="109" t="str">
        <f>IF(编辑!Z2192="","",编辑!Z2192)</f>
        <v/>
      </c>
      <c r="R2192" s="109" t="str">
        <f>IF(编辑!AA2192="","",编辑!AA2192)</f>
        <v/>
      </c>
      <c r="S2192" s="109" t="str">
        <f>IF(编辑!AC2192="","",编辑!AC2192)</f>
        <v/>
      </c>
      <c r="T2192" s="109" t="str">
        <f>IF(编辑!AD2192="","",编辑!AD2192)</f>
        <v/>
      </c>
      <c r="U2192" s="109" t="str">
        <f>IF(编辑!AE2192="","",编辑!AE2192)</f>
        <v/>
      </c>
      <c r="V2192" s="109" t="str">
        <f>IF(编辑!AF2192="","",编辑!AF2192)</f>
        <v/>
      </c>
      <c r="W2192" s="109" t="str">
        <f>IF(编辑!AH2192="","",编辑!AH2192)</f>
        <v/>
      </c>
      <c r="X2192" s="109" t="str">
        <f>IF(编辑!AI2192="","",编辑!AI2192)</f>
        <v/>
      </c>
      <c r="Y2192" s="109" t="str">
        <f>IF(编辑!AJ2192="","",编辑!AJ2192)</f>
        <v/>
      </c>
      <c r="Z2192" s="109" t="str">
        <f>IF(编辑!AK2192="","",编辑!AK2192)</f>
        <v/>
      </c>
      <c r="AA2192" s="109" t="str">
        <f>IF(编辑!AM2192="","",编辑!AM2192)</f>
        <v/>
      </c>
      <c r="AB2192" s="109" t="str">
        <f>IF(编辑!AN2192="","",编辑!AN2192)</f>
        <v/>
      </c>
      <c r="AC2192" s="111" t="str">
        <f>IF(编辑!AO2192="","",编辑!AO2192)</f>
        <v/>
      </c>
    </row>
    <row r="2193" spans="1:29">
      <c r="A2193" s="109">
        <f>IF(编辑!A2193="","",编辑!A2193)</f>
        <v>320041</v>
      </c>
      <c r="B2193" s="109">
        <f>IF(编辑!B2193="","",编辑!B2193)</f>
        <v>15600</v>
      </c>
      <c r="C2193" s="109" t="str">
        <f>IF(编辑!I2193="","",编辑!I2193)</f>
        <v/>
      </c>
      <c r="D2193" s="109">
        <f>IF(编辑!J2193="","",编辑!J2193)</f>
        <v>0</v>
      </c>
      <c r="E2193" s="109" t="str">
        <f>IF(编辑!K2193="","",编辑!K2193)</f>
        <v/>
      </c>
      <c r="F2193" s="109">
        <f>IF(编辑!L2193="","",编辑!L2193)</f>
        <v>5045</v>
      </c>
      <c r="G2193" s="109">
        <f>IF(编辑!N2193="","",编辑!N2193)</f>
        <v>5</v>
      </c>
      <c r="H2193" s="109">
        <f>IF(编辑!O2193="","",编辑!O2193)</f>
        <v>1</v>
      </c>
      <c r="I2193" s="109">
        <f>IF(编辑!P2193="","",编辑!P2193)</f>
        <v>10000</v>
      </c>
      <c r="J2193" s="109">
        <f>IF(编辑!Q2193="","",编辑!Q2193)</f>
        <v>1735</v>
      </c>
      <c r="K2193" s="109">
        <f>IF(编辑!S2193="","",编辑!S2193)</f>
        <v>1</v>
      </c>
      <c r="L2193" s="109">
        <f>IF(编辑!T2193="","",编辑!T2193)</f>
        <v>1</v>
      </c>
      <c r="M2193" s="109">
        <f>IF(编辑!U2193="","",编辑!U2193)</f>
        <v>10000</v>
      </c>
      <c r="N2193" s="109">
        <f>IF(编辑!V2193="","",编辑!V2193)</f>
        <v>130009</v>
      </c>
      <c r="O2193" s="109">
        <f>IF(编辑!X2193="","",编辑!X2193)</f>
        <v>5</v>
      </c>
      <c r="P2193" s="109">
        <f>IF(编辑!Y2193="","",编辑!Y2193)</f>
        <v>1</v>
      </c>
      <c r="Q2193" s="109">
        <f>IF(编辑!Z2193="","",编辑!Z2193)</f>
        <v>10000</v>
      </c>
      <c r="R2193" s="109" t="str">
        <f>IF(编辑!AA2193="","",编辑!AA2193)</f>
        <v/>
      </c>
      <c r="S2193" s="109" t="str">
        <f>IF(编辑!AC2193="","",编辑!AC2193)</f>
        <v/>
      </c>
      <c r="T2193" s="109" t="str">
        <f>IF(编辑!AD2193="","",编辑!AD2193)</f>
        <v/>
      </c>
      <c r="U2193" s="109" t="str">
        <f>IF(编辑!AE2193="","",编辑!AE2193)</f>
        <v/>
      </c>
      <c r="V2193" s="109" t="str">
        <f>IF(编辑!AF2193="","",编辑!AF2193)</f>
        <v/>
      </c>
      <c r="W2193" s="109" t="str">
        <f>IF(编辑!AH2193="","",编辑!AH2193)</f>
        <v/>
      </c>
      <c r="X2193" s="109" t="str">
        <f>IF(编辑!AI2193="","",编辑!AI2193)</f>
        <v/>
      </c>
      <c r="Y2193" s="109" t="str">
        <f>IF(编辑!AJ2193="","",编辑!AJ2193)</f>
        <v/>
      </c>
      <c r="Z2193" s="109" t="str">
        <f>IF(编辑!AK2193="","",编辑!AK2193)</f>
        <v/>
      </c>
      <c r="AA2193" s="109" t="str">
        <f>IF(编辑!AM2193="","",编辑!AM2193)</f>
        <v/>
      </c>
      <c r="AB2193" s="109" t="str">
        <f>IF(编辑!AN2193="","",编辑!AN2193)</f>
        <v/>
      </c>
      <c r="AC2193" s="111" t="str">
        <f>IF(编辑!AO2193="","",编辑!AO2193)</f>
        <v/>
      </c>
    </row>
    <row r="2194" spans="1:29">
      <c r="A2194" s="109">
        <f>IF(编辑!A2194="","",编辑!A2194)</f>
        <v>320042</v>
      </c>
      <c r="B2194" s="109">
        <f>IF(编辑!B2194="","",编辑!B2194)</f>
        <v>18200</v>
      </c>
      <c r="C2194" s="109" t="str">
        <f>IF(编辑!I2194="","",编辑!I2194)</f>
        <v/>
      </c>
      <c r="D2194" s="109">
        <f>IF(编辑!J2194="","",编辑!J2194)</f>
        <v>0</v>
      </c>
      <c r="E2194" s="109" t="str">
        <f>IF(编辑!K2194="","",编辑!K2194)</f>
        <v/>
      </c>
      <c r="F2194" s="109">
        <f>IF(编辑!L2194="","",编辑!L2194)</f>
        <v>5045</v>
      </c>
      <c r="G2194" s="109">
        <f>IF(编辑!N2194="","",编辑!N2194)</f>
        <v>5</v>
      </c>
      <c r="H2194" s="109">
        <f>IF(编辑!O2194="","",编辑!O2194)</f>
        <v>1</v>
      </c>
      <c r="I2194" s="109">
        <f>IF(编辑!P2194="","",编辑!P2194)</f>
        <v>10000</v>
      </c>
      <c r="J2194" s="109">
        <f>IF(编辑!Q2194="","",编辑!Q2194)</f>
        <v>1734</v>
      </c>
      <c r="K2194" s="109">
        <f>IF(编辑!S2194="","",编辑!S2194)</f>
        <v>1</v>
      </c>
      <c r="L2194" s="109">
        <f>IF(编辑!T2194="","",编辑!T2194)</f>
        <v>1</v>
      </c>
      <c r="M2194" s="109">
        <f>IF(编辑!U2194="","",编辑!U2194)</f>
        <v>10000</v>
      </c>
      <c r="N2194" s="109">
        <f>IF(编辑!V2194="","",编辑!V2194)</f>
        <v>130009</v>
      </c>
      <c r="O2194" s="109">
        <f>IF(编辑!X2194="","",编辑!X2194)</f>
        <v>10</v>
      </c>
      <c r="P2194" s="109">
        <f>IF(编辑!Y2194="","",编辑!Y2194)</f>
        <v>1</v>
      </c>
      <c r="Q2194" s="109">
        <f>IF(编辑!Z2194="","",编辑!Z2194)</f>
        <v>10000</v>
      </c>
      <c r="R2194" s="109"/>
      <c r="S2194" s="109"/>
      <c r="T2194" s="109"/>
      <c r="U2194" s="109"/>
      <c r="V2194" s="109"/>
      <c r="W2194" s="109"/>
      <c r="X2194" s="109" t="str">
        <f>IF(编辑!AI2194="","",编辑!AI2194)</f>
        <v/>
      </c>
      <c r="Y2194" s="109" t="str">
        <f>IF(编辑!AJ2194="","",编辑!AJ2194)</f>
        <v/>
      </c>
      <c r="Z2194" s="109" t="str">
        <f>IF(编辑!AK2194="","",编辑!AK2194)</f>
        <v/>
      </c>
      <c r="AA2194" s="109" t="str">
        <f>IF(编辑!AM2194="","",编辑!AM2194)</f>
        <v/>
      </c>
      <c r="AB2194" s="109" t="str">
        <f>IF(编辑!AN2194="","",编辑!AN2194)</f>
        <v/>
      </c>
      <c r="AC2194" s="111" t="str">
        <f>IF(编辑!AO2194="","",编辑!AO2194)</f>
        <v/>
      </c>
    </row>
    <row r="2195" spans="1:29">
      <c r="A2195" s="109">
        <f>IF(编辑!A2195="","",编辑!A2195)</f>
        <v>320043</v>
      </c>
      <c r="B2195" s="109">
        <f>IF(编辑!B2195="","",编辑!B2195)</f>
        <v>21000</v>
      </c>
      <c r="C2195" s="109" t="str">
        <f>IF(编辑!I2195="","",编辑!I2195)</f>
        <v/>
      </c>
      <c r="D2195" s="109">
        <f>IF(编辑!J2195="","",编辑!J2195)</f>
        <v>0</v>
      </c>
      <c r="E2195" s="109" t="str">
        <f>IF(编辑!K2195="","",编辑!K2195)</f>
        <v/>
      </c>
      <c r="F2195" s="109">
        <f>IF(编辑!L2195="","",编辑!L2195)</f>
        <v>5045</v>
      </c>
      <c r="G2195" s="109">
        <f>IF(编辑!N2195="","",编辑!N2195)</f>
        <v>5</v>
      </c>
      <c r="H2195" s="109">
        <f>IF(编辑!O2195="","",编辑!O2195)</f>
        <v>1</v>
      </c>
      <c r="I2195" s="109">
        <f>IF(编辑!P2195="","",编辑!P2195)</f>
        <v>10000</v>
      </c>
      <c r="J2195" s="109">
        <f>IF(编辑!Q2195="","",编辑!Q2195)</f>
        <v>1733</v>
      </c>
      <c r="K2195" s="109">
        <f>IF(编辑!S2195="","",编辑!S2195)</f>
        <v>1</v>
      </c>
      <c r="L2195" s="109">
        <f>IF(编辑!T2195="","",编辑!T2195)</f>
        <v>1</v>
      </c>
      <c r="M2195" s="109">
        <f>IF(编辑!U2195="","",编辑!U2195)</f>
        <v>10000</v>
      </c>
      <c r="N2195" s="109">
        <f>IF(编辑!V2195="","",编辑!V2195)</f>
        <v>130009</v>
      </c>
      <c r="O2195" s="109">
        <f>IF(编辑!X2195="","",编辑!X2195)</f>
        <v>50</v>
      </c>
      <c r="P2195" s="109">
        <f>IF(编辑!Y2195="","",编辑!Y2195)</f>
        <v>1</v>
      </c>
      <c r="Q2195" s="109">
        <f>IF(编辑!Z2195="","",编辑!Z2195)</f>
        <v>10000</v>
      </c>
      <c r="R2195" s="109"/>
      <c r="S2195" s="109"/>
      <c r="T2195" s="109"/>
      <c r="U2195" s="109"/>
      <c r="V2195" s="109"/>
      <c r="W2195" s="109"/>
      <c r="X2195" s="109" t="str">
        <f>IF(编辑!AI2195="","",编辑!AI2195)</f>
        <v/>
      </c>
      <c r="Y2195" s="109" t="str">
        <f>IF(编辑!AJ2195="","",编辑!AJ2195)</f>
        <v/>
      </c>
      <c r="Z2195" s="109" t="str">
        <f>IF(编辑!AK2195="","",编辑!AK2195)</f>
        <v/>
      </c>
      <c r="AA2195" s="109" t="str">
        <f>IF(编辑!AM2195="","",编辑!AM2195)</f>
        <v/>
      </c>
      <c r="AB2195" s="109" t="str">
        <f>IF(编辑!AN2195="","",编辑!AN2195)</f>
        <v/>
      </c>
      <c r="AC2195" s="111" t="str">
        <f>IF(编辑!AO2195="","",编辑!AO2195)</f>
        <v/>
      </c>
    </row>
    <row r="2196" spans="1:29">
      <c r="A2196" s="109">
        <f>IF(编辑!A2196="","",编辑!A2196)</f>
        <v>320044</v>
      </c>
      <c r="B2196" s="109" t="str">
        <f>IF(编辑!B2196="","",编辑!B2196)</f>
        <v>每次</v>
      </c>
      <c r="C2196" s="109" t="str">
        <f>IF(编辑!I2196="","",编辑!I2196)</f>
        <v/>
      </c>
      <c r="D2196" s="109">
        <f>IF(编辑!J2196="","",编辑!J2196)</f>
        <v>0</v>
      </c>
      <c r="E2196" s="109" t="str">
        <f>IF(编辑!K2196="","",编辑!K2196)</f>
        <v/>
      </c>
      <c r="F2196" s="109">
        <f>IF(编辑!L2196="","",编辑!L2196)</f>
        <v>5039</v>
      </c>
      <c r="G2196" s="109">
        <f>IF(编辑!N2196="","",编辑!N2196)</f>
        <v>2</v>
      </c>
      <c r="H2196" s="109">
        <f>IF(编辑!O2196="","",编辑!O2196)</f>
        <v>1</v>
      </c>
      <c r="I2196" s="109">
        <f>IF(编辑!P2196="","",编辑!P2196)</f>
        <v>10000</v>
      </c>
      <c r="J2196" s="109" t="str">
        <f>IF(编辑!Q2196="","",编辑!Q2196)</f>
        <v/>
      </c>
      <c r="K2196" s="109" t="str">
        <f>IF(编辑!S2196="","",编辑!S2196)</f>
        <v/>
      </c>
      <c r="L2196" s="109" t="str">
        <f>IF(编辑!T2196="","",编辑!T2196)</f>
        <v/>
      </c>
      <c r="M2196" s="109" t="str">
        <f>IF(编辑!U2196="","",编辑!U2196)</f>
        <v/>
      </c>
      <c r="N2196" s="109" t="str">
        <f>IF(编辑!V2196="","",编辑!V2196)</f>
        <v/>
      </c>
      <c r="O2196" s="109" t="str">
        <f>IF(编辑!X2196="","",编辑!X2196)</f>
        <v/>
      </c>
      <c r="P2196" s="109" t="str">
        <f>IF(编辑!Y2196="","",编辑!Y2196)</f>
        <v/>
      </c>
      <c r="Q2196" s="109" t="str">
        <f>IF(编辑!Z2196="","",编辑!Z2196)</f>
        <v/>
      </c>
      <c r="R2196" s="109"/>
      <c r="S2196" s="109"/>
      <c r="T2196" s="109"/>
      <c r="U2196" s="109"/>
      <c r="V2196" s="109"/>
      <c r="W2196" s="109"/>
      <c r="X2196" s="109" t="str">
        <f>IF(编辑!AI2196="","",编辑!AI2196)</f>
        <v/>
      </c>
      <c r="Y2196" s="109" t="str">
        <f>IF(编辑!AJ2196="","",编辑!AJ2196)</f>
        <v/>
      </c>
      <c r="Z2196" s="109" t="str">
        <f>IF(编辑!AK2196="","",编辑!AK2196)</f>
        <v/>
      </c>
      <c r="AA2196" s="109" t="str">
        <f>IF(编辑!AM2196="","",编辑!AM2196)</f>
        <v/>
      </c>
      <c r="AB2196" s="109" t="str">
        <f>IF(编辑!AN2196="","",编辑!AN2196)</f>
        <v/>
      </c>
      <c r="AC2196" s="111" t="str">
        <f>IF(编辑!AO2196="","",编辑!AO2196)</f>
        <v/>
      </c>
    </row>
    <row r="2197" spans="1:29">
      <c r="A2197" s="109">
        <f>IF(编辑!A2197="","",编辑!A2197)</f>
        <v>361001</v>
      </c>
      <c r="B2197" s="109" t="str">
        <f>IF(编辑!B2197="","",编辑!B2197)</f>
        <v>宠物BOSS活动</v>
      </c>
      <c r="C2197" s="109" t="str">
        <f>IF(编辑!I2197="","",编辑!I2197)</f>
        <v/>
      </c>
      <c r="D2197" s="109">
        <f>IF(编辑!J2197="","",编辑!J2197)</f>
        <v>0</v>
      </c>
      <c r="E2197" s="109" t="str">
        <f>IF(编辑!K2197="","",编辑!K2197)</f>
        <v/>
      </c>
      <c r="F2197" s="109">
        <f>IF(编辑!L2197="","",编辑!L2197)</f>
        <v>4510</v>
      </c>
      <c r="G2197" s="109">
        <f>IF(编辑!N2197="","",编辑!N2197)</f>
        <v>1</v>
      </c>
      <c r="H2197" s="109">
        <f>IF(编辑!O2197="","",编辑!O2197)</f>
        <v>1</v>
      </c>
      <c r="I2197" s="109">
        <f>IF(编辑!P2197="","",编辑!P2197)</f>
        <v>10000</v>
      </c>
      <c r="J2197" s="109">
        <f>IF(编辑!Q2197="","",编辑!Q2197)</f>
        <v>102079</v>
      </c>
      <c r="K2197" s="109">
        <f>IF(编辑!S2197="","",编辑!S2197)</f>
        <v>1</v>
      </c>
      <c r="L2197" s="109">
        <f>IF(编辑!T2197="","",编辑!T2197)</f>
        <v>1</v>
      </c>
      <c r="M2197" s="109">
        <f>IF(编辑!U2197="","",编辑!U2197)</f>
        <v>3000</v>
      </c>
      <c r="N2197" s="109">
        <f>IF(编辑!V2197="","",编辑!V2197)</f>
        <v>102061</v>
      </c>
      <c r="O2197" s="109">
        <f>IF(编辑!X2197="","",编辑!X2197)</f>
        <v>1</v>
      </c>
      <c r="P2197" s="109">
        <f>IF(编辑!Y2197="","",编辑!Y2197)</f>
        <v>1</v>
      </c>
      <c r="Q2197" s="109">
        <f>IF(编辑!Z2197="","",编辑!Z2197)</f>
        <v>500</v>
      </c>
      <c r="R2197" s="109"/>
      <c r="S2197" s="109"/>
      <c r="T2197" s="109"/>
      <c r="U2197" s="109"/>
      <c r="V2197" s="109"/>
      <c r="W2197" s="109"/>
      <c r="X2197" s="109" t="str">
        <f>IF(编辑!AI2197="","",编辑!AI2197)</f>
        <v/>
      </c>
      <c r="Y2197" s="109" t="str">
        <f>IF(编辑!AJ2197="","",编辑!AJ2197)</f>
        <v/>
      </c>
      <c r="Z2197" s="109" t="str">
        <f>IF(编辑!AK2197="","",编辑!AK2197)</f>
        <v/>
      </c>
      <c r="AA2197" s="109" t="str">
        <f>IF(编辑!AM2197="","",编辑!AM2197)</f>
        <v/>
      </c>
      <c r="AB2197" s="109" t="str">
        <f>IF(编辑!AN2197="","",编辑!AN2197)</f>
        <v/>
      </c>
      <c r="AC2197" s="111" t="str">
        <f>IF(编辑!AO2197="","",编辑!AO2197)</f>
        <v/>
      </c>
    </row>
    <row r="2198" spans="1:29">
      <c r="A2198" s="109">
        <f>IF(编辑!A2198="","",编辑!A2198)</f>
        <v>361002</v>
      </c>
      <c r="B2198" s="109" t="str">
        <f>IF(编辑!B2198="","",编辑!B2198)</f>
        <v>宠物BOSS活动</v>
      </c>
      <c r="C2198" s="109" t="str">
        <f>IF(编辑!I2198="","",编辑!I2198)</f>
        <v/>
      </c>
      <c r="D2198" s="109">
        <f>IF(编辑!J2198="","",编辑!J2198)</f>
        <v>0</v>
      </c>
      <c r="E2198" s="109" t="str">
        <f>IF(编辑!K2198="","",编辑!K2198)</f>
        <v/>
      </c>
      <c r="F2198" s="109">
        <f>IF(编辑!L2198="","",编辑!L2198)</f>
        <v>4510</v>
      </c>
      <c r="G2198" s="109">
        <f>IF(编辑!N2198="","",编辑!N2198)</f>
        <v>1</v>
      </c>
      <c r="H2198" s="109">
        <f>IF(编辑!O2198="","",编辑!O2198)</f>
        <v>1</v>
      </c>
      <c r="I2198" s="109">
        <f>IF(编辑!P2198="","",编辑!P2198)</f>
        <v>10000</v>
      </c>
      <c r="J2198" s="109">
        <f>IF(编辑!Q2198="","",编辑!Q2198)</f>
        <v>102079</v>
      </c>
      <c r="K2198" s="109">
        <f>IF(编辑!S2198="","",编辑!S2198)</f>
        <v>1</v>
      </c>
      <c r="L2198" s="109">
        <f>IF(编辑!T2198="","",编辑!T2198)</f>
        <v>1</v>
      </c>
      <c r="M2198" s="109">
        <f>IF(编辑!U2198="","",编辑!U2198)</f>
        <v>5000</v>
      </c>
      <c r="N2198" s="109">
        <f>IF(编辑!V2198="","",编辑!V2198)</f>
        <v>102061</v>
      </c>
      <c r="O2198" s="109">
        <f>IF(编辑!X2198="","",编辑!X2198)</f>
        <v>1</v>
      </c>
      <c r="P2198" s="109">
        <f>IF(编辑!Y2198="","",编辑!Y2198)</f>
        <v>1</v>
      </c>
      <c r="Q2198" s="109">
        <f>IF(编辑!Z2198="","",编辑!Z2198)</f>
        <v>1000</v>
      </c>
      <c r="R2198" s="109"/>
      <c r="S2198" s="109"/>
      <c r="T2198" s="109"/>
      <c r="U2198" s="109"/>
      <c r="V2198" s="109"/>
      <c r="W2198" s="109"/>
      <c r="X2198" s="109" t="str">
        <f>IF(编辑!AI2198="","",编辑!AI2198)</f>
        <v/>
      </c>
      <c r="Y2198" s="109" t="str">
        <f>IF(编辑!AJ2198="","",编辑!AJ2198)</f>
        <v/>
      </c>
      <c r="Z2198" s="109" t="str">
        <f>IF(编辑!AK2198="","",编辑!AK2198)</f>
        <v/>
      </c>
      <c r="AA2198" s="109" t="str">
        <f>IF(编辑!AM2198="","",编辑!AM2198)</f>
        <v/>
      </c>
      <c r="AB2198" s="109" t="str">
        <f>IF(编辑!AN2198="","",编辑!AN2198)</f>
        <v/>
      </c>
      <c r="AC2198" s="111" t="str">
        <f>IF(编辑!AO2198="","",编辑!AO2198)</f>
        <v/>
      </c>
    </row>
    <row r="2199" spans="1:29">
      <c r="A2199" s="109">
        <f>IF(编辑!A2199="","",编辑!A2199)</f>
        <v>361003</v>
      </c>
      <c r="B2199" s="109" t="str">
        <f>IF(编辑!B2199="","",编辑!B2199)</f>
        <v>宠物BOSS活动</v>
      </c>
      <c r="C2199" s="109" t="str">
        <f>IF(编辑!I2199="","",编辑!I2199)</f>
        <v/>
      </c>
      <c r="D2199" s="109">
        <f>IF(编辑!J2199="","",编辑!J2199)</f>
        <v>0</v>
      </c>
      <c r="E2199" s="109" t="str">
        <f>IF(编辑!K2199="","",编辑!K2199)</f>
        <v/>
      </c>
      <c r="F2199" s="109">
        <f>IF(编辑!L2199="","",编辑!L2199)</f>
        <v>4510</v>
      </c>
      <c r="G2199" s="109">
        <f>IF(编辑!N2199="","",编辑!N2199)</f>
        <v>1</v>
      </c>
      <c r="H2199" s="109">
        <f>IF(编辑!O2199="","",编辑!O2199)</f>
        <v>1</v>
      </c>
      <c r="I2199" s="109">
        <f>IF(编辑!P2199="","",编辑!P2199)</f>
        <v>10000</v>
      </c>
      <c r="J2199" s="109">
        <f>IF(编辑!Q2199="","",编辑!Q2199)</f>
        <v>102079</v>
      </c>
      <c r="K2199" s="109">
        <f>IF(编辑!S2199="","",编辑!S2199)</f>
        <v>1</v>
      </c>
      <c r="L2199" s="109">
        <f>IF(编辑!T2199="","",编辑!T2199)</f>
        <v>1</v>
      </c>
      <c r="M2199" s="109">
        <f>IF(编辑!U2199="","",编辑!U2199)</f>
        <v>8000</v>
      </c>
      <c r="N2199" s="109">
        <f>IF(编辑!V2199="","",编辑!V2199)</f>
        <v>102061</v>
      </c>
      <c r="O2199" s="109">
        <f>IF(编辑!X2199="","",编辑!X2199)</f>
        <v>1</v>
      </c>
      <c r="P2199" s="109">
        <f>IF(编辑!Y2199="","",编辑!Y2199)</f>
        <v>1</v>
      </c>
      <c r="Q2199" s="109">
        <f>IF(编辑!Z2199="","",编辑!Z2199)</f>
        <v>2000</v>
      </c>
      <c r="R2199" s="109"/>
      <c r="S2199" s="109"/>
      <c r="T2199" s="109"/>
      <c r="U2199" s="109"/>
      <c r="V2199" s="109"/>
      <c r="W2199" s="109"/>
      <c r="X2199" s="109" t="str">
        <f>IF(编辑!AI2199="","",编辑!AI2199)</f>
        <v/>
      </c>
      <c r="Y2199" s="109" t="str">
        <f>IF(编辑!AJ2199="","",编辑!AJ2199)</f>
        <v/>
      </c>
      <c r="Z2199" s="109" t="str">
        <f>IF(编辑!AK2199="","",编辑!AK2199)</f>
        <v/>
      </c>
      <c r="AA2199" s="109" t="str">
        <f>IF(编辑!AM2199="","",编辑!AM2199)</f>
        <v/>
      </c>
      <c r="AB2199" s="109" t="str">
        <f>IF(编辑!AN2199="","",编辑!AN2199)</f>
        <v/>
      </c>
      <c r="AC2199" s="111" t="str">
        <f>IF(编辑!AO2199="","",编辑!AO2199)</f>
        <v/>
      </c>
    </row>
    <row r="2200" spans="1:29">
      <c r="A2200" s="109">
        <f>IF(编辑!A2200="","",编辑!A2200)</f>
        <v>361004</v>
      </c>
      <c r="B2200" s="109" t="str">
        <f>IF(编辑!B2200="","",编辑!B2200)</f>
        <v>宠物BOSS活动</v>
      </c>
      <c r="C2200" s="109" t="str">
        <f>IF(编辑!I2200="","",编辑!I2200)</f>
        <v/>
      </c>
      <c r="D2200" s="109">
        <f>IF(编辑!J2200="","",编辑!J2200)</f>
        <v>0</v>
      </c>
      <c r="E2200" s="109" t="str">
        <f>IF(编辑!K2200="","",编辑!K2200)</f>
        <v/>
      </c>
      <c r="F2200" s="109">
        <f>IF(编辑!L2200="","",编辑!L2200)</f>
        <v>4510</v>
      </c>
      <c r="G2200" s="109">
        <f>IF(编辑!N2200="","",编辑!N2200)</f>
        <v>1</v>
      </c>
      <c r="H2200" s="109">
        <f>IF(编辑!O2200="","",编辑!O2200)</f>
        <v>1</v>
      </c>
      <c r="I2200" s="109">
        <f>IF(编辑!P2200="","",编辑!P2200)</f>
        <v>10000</v>
      </c>
      <c r="J2200" s="109">
        <f>IF(编辑!Q2200="","",编辑!Q2200)</f>
        <v>102079</v>
      </c>
      <c r="K2200" s="109">
        <f>IF(编辑!S2200="","",编辑!S2200)</f>
        <v>1</v>
      </c>
      <c r="L2200" s="109">
        <f>IF(编辑!T2200="","",编辑!T2200)</f>
        <v>1</v>
      </c>
      <c r="M2200" s="109">
        <f>IF(编辑!U2200="","",编辑!U2200)</f>
        <v>10000</v>
      </c>
      <c r="N2200" s="109">
        <f>IF(编辑!V2200="","",编辑!V2200)</f>
        <v>102061</v>
      </c>
      <c r="O2200" s="109">
        <f>IF(编辑!X2200="","",编辑!X2200)</f>
        <v>1</v>
      </c>
      <c r="P2200" s="109">
        <f>IF(编辑!Y2200="","",编辑!Y2200)</f>
        <v>1</v>
      </c>
      <c r="Q2200" s="109">
        <f>IF(编辑!Z2200="","",编辑!Z2200)</f>
        <v>5000</v>
      </c>
      <c r="R2200" s="109"/>
      <c r="S2200" s="109"/>
      <c r="T2200" s="109"/>
      <c r="U2200" s="109"/>
      <c r="V2200" s="109"/>
      <c r="W2200" s="109"/>
      <c r="X2200" s="109" t="str">
        <f>IF(编辑!AI2200="","",编辑!AI2200)</f>
        <v/>
      </c>
      <c r="Y2200" s="109" t="str">
        <f>IF(编辑!AJ2200="","",编辑!AJ2200)</f>
        <v/>
      </c>
      <c r="Z2200" s="109" t="str">
        <f>IF(编辑!AK2200="","",编辑!AK2200)</f>
        <v/>
      </c>
      <c r="AA2200" s="109" t="str">
        <f>IF(编辑!AM2200="","",编辑!AM2200)</f>
        <v/>
      </c>
      <c r="AB2200" s="109" t="str">
        <f>IF(编辑!AN2200="","",编辑!AN2200)</f>
        <v/>
      </c>
      <c r="AC2200" s="111" t="str">
        <f>IF(编辑!AO2200="","",编辑!AO2200)</f>
        <v/>
      </c>
    </row>
    <row r="2201" spans="1:29">
      <c r="A2201" s="109">
        <f>IF(编辑!A2201="","",编辑!A2201)</f>
        <v>361005</v>
      </c>
      <c r="B2201" s="109" t="str">
        <f>IF(编辑!B2201="","",编辑!B2201)</f>
        <v>宠物BOSS活动</v>
      </c>
      <c r="C2201" s="109" t="str">
        <f>IF(编辑!I2201="","",编辑!I2201)</f>
        <v/>
      </c>
      <c r="D2201" s="109">
        <f>IF(编辑!J2201="","",编辑!J2201)</f>
        <v>0</v>
      </c>
      <c r="E2201" s="109" t="str">
        <f>IF(编辑!K2201="","",编辑!K2201)</f>
        <v/>
      </c>
      <c r="F2201" s="109">
        <f>IF(编辑!L2201="","",编辑!L2201)</f>
        <v>4510</v>
      </c>
      <c r="G2201" s="109">
        <f>IF(编辑!N2201="","",编辑!N2201)</f>
        <v>1</v>
      </c>
      <c r="H2201" s="109">
        <f>IF(编辑!O2201="","",编辑!O2201)</f>
        <v>1</v>
      </c>
      <c r="I2201" s="109">
        <f>IF(编辑!P2201="","",编辑!P2201)</f>
        <v>10000</v>
      </c>
      <c r="J2201" s="109">
        <f>IF(编辑!Q2201="","",编辑!Q2201)</f>
        <v>1765</v>
      </c>
      <c r="K2201" s="109">
        <f>IF(编辑!S2201="","",编辑!S2201)</f>
        <v>1</v>
      </c>
      <c r="L2201" s="109">
        <f>IF(编辑!T2201="","",编辑!T2201)</f>
        <v>1</v>
      </c>
      <c r="M2201" s="109">
        <f>IF(编辑!U2201="","",编辑!U2201)</f>
        <v>2000</v>
      </c>
      <c r="N2201" s="109">
        <f>IF(编辑!V2201="","",编辑!V2201)</f>
        <v>102061</v>
      </c>
      <c r="O2201" s="109">
        <f>IF(编辑!X2201="","",编辑!X2201)</f>
        <v>1</v>
      </c>
      <c r="P2201" s="109">
        <f>IF(编辑!Y2201="","",编辑!Y2201)</f>
        <v>1</v>
      </c>
      <c r="Q2201" s="109">
        <f>IF(编辑!Z2201="","",编辑!Z2201)</f>
        <v>500</v>
      </c>
      <c r="R2201" s="109"/>
      <c r="S2201" s="109"/>
      <c r="T2201" s="109"/>
      <c r="U2201" s="109"/>
      <c r="V2201" s="109"/>
      <c r="W2201" s="109"/>
      <c r="X2201" s="109" t="str">
        <f>IF(编辑!AI2201="","",编辑!AI2201)</f>
        <v/>
      </c>
      <c r="Y2201" s="109" t="str">
        <f>IF(编辑!AJ2201="","",编辑!AJ2201)</f>
        <v/>
      </c>
      <c r="Z2201" s="109" t="str">
        <f>IF(编辑!AK2201="","",编辑!AK2201)</f>
        <v/>
      </c>
      <c r="AA2201" s="109" t="str">
        <f>IF(编辑!AM2201="","",编辑!AM2201)</f>
        <v/>
      </c>
      <c r="AB2201" s="109" t="str">
        <f>IF(编辑!AN2201="","",编辑!AN2201)</f>
        <v/>
      </c>
      <c r="AC2201" s="111" t="str">
        <f>IF(编辑!AO2201="","",编辑!AO2201)</f>
        <v/>
      </c>
    </row>
    <row r="2202" spans="1:29">
      <c r="A2202" s="109">
        <f>IF(编辑!A2202="","",编辑!A2202)</f>
        <v>361006</v>
      </c>
      <c r="B2202" s="109" t="str">
        <f>IF(编辑!B2202="","",编辑!B2202)</f>
        <v>宠物BOSS活动</v>
      </c>
      <c r="C2202" s="109" t="str">
        <f>IF(编辑!I2202="","",编辑!I2202)</f>
        <v/>
      </c>
      <c r="D2202" s="109">
        <f>IF(编辑!J2202="","",编辑!J2202)</f>
        <v>0</v>
      </c>
      <c r="E2202" s="109" t="str">
        <f>IF(编辑!K2202="","",编辑!K2202)</f>
        <v/>
      </c>
      <c r="F2202" s="109">
        <f>IF(编辑!L2202="","",编辑!L2202)</f>
        <v>4510</v>
      </c>
      <c r="G2202" s="109">
        <f>IF(编辑!N2202="","",编辑!N2202)</f>
        <v>1</v>
      </c>
      <c r="H2202" s="109">
        <f>IF(编辑!O2202="","",编辑!O2202)</f>
        <v>1</v>
      </c>
      <c r="I2202" s="109">
        <f>IF(编辑!P2202="","",编辑!P2202)</f>
        <v>10000</v>
      </c>
      <c r="J2202" s="109">
        <f>IF(编辑!Q2202="","",编辑!Q2202)</f>
        <v>1765</v>
      </c>
      <c r="K2202" s="109">
        <f>IF(编辑!S2202="","",编辑!S2202)</f>
        <v>1</v>
      </c>
      <c r="L2202" s="109">
        <f>IF(编辑!T2202="","",编辑!T2202)</f>
        <v>1</v>
      </c>
      <c r="M2202" s="109">
        <f>IF(编辑!U2202="","",编辑!U2202)</f>
        <v>4000</v>
      </c>
      <c r="N2202" s="109">
        <f>IF(编辑!V2202="","",编辑!V2202)</f>
        <v>102061</v>
      </c>
      <c r="O2202" s="109">
        <f>IF(编辑!X2202="","",编辑!X2202)</f>
        <v>1</v>
      </c>
      <c r="P2202" s="109">
        <f>IF(编辑!Y2202="","",编辑!Y2202)</f>
        <v>1</v>
      </c>
      <c r="Q2202" s="109">
        <f>IF(编辑!Z2202="","",编辑!Z2202)</f>
        <v>1000</v>
      </c>
      <c r="R2202" s="109"/>
      <c r="S2202" s="109"/>
      <c r="T2202" s="109"/>
      <c r="U2202" s="109"/>
      <c r="V2202" s="109"/>
      <c r="W2202" s="109"/>
      <c r="X2202" s="109" t="str">
        <f>IF(编辑!AI2202="","",编辑!AI2202)</f>
        <v/>
      </c>
      <c r="Y2202" s="109" t="str">
        <f>IF(编辑!AJ2202="","",编辑!AJ2202)</f>
        <v/>
      </c>
      <c r="Z2202" s="109" t="str">
        <f>IF(编辑!AK2202="","",编辑!AK2202)</f>
        <v/>
      </c>
      <c r="AA2202" s="109" t="str">
        <f>IF(编辑!AM2202="","",编辑!AM2202)</f>
        <v/>
      </c>
      <c r="AB2202" s="109" t="str">
        <f>IF(编辑!AN2202="","",编辑!AN2202)</f>
        <v/>
      </c>
      <c r="AC2202" s="111" t="str">
        <f>IF(编辑!AO2202="","",编辑!AO2202)</f>
        <v/>
      </c>
    </row>
    <row r="2203" spans="1:29">
      <c r="A2203" s="109">
        <f>IF(编辑!A2203="","",编辑!A2203)</f>
        <v>361007</v>
      </c>
      <c r="B2203" s="109" t="str">
        <f>IF(编辑!B2203="","",编辑!B2203)</f>
        <v>宠物BOSS活动</v>
      </c>
      <c r="C2203" s="109" t="str">
        <f>IF(编辑!I2203="","",编辑!I2203)</f>
        <v/>
      </c>
      <c r="D2203" s="109">
        <f>IF(编辑!J2203="","",编辑!J2203)</f>
        <v>0</v>
      </c>
      <c r="E2203" s="109" t="str">
        <f>IF(编辑!K2203="","",编辑!K2203)</f>
        <v/>
      </c>
      <c r="F2203" s="109">
        <f>IF(编辑!L2203="","",编辑!L2203)</f>
        <v>4510</v>
      </c>
      <c r="G2203" s="109">
        <f>IF(编辑!N2203="","",编辑!N2203)</f>
        <v>1</v>
      </c>
      <c r="H2203" s="109">
        <f>IF(编辑!O2203="","",编辑!O2203)</f>
        <v>1</v>
      </c>
      <c r="I2203" s="109">
        <f>IF(编辑!P2203="","",编辑!P2203)</f>
        <v>10000</v>
      </c>
      <c r="J2203" s="109">
        <f>IF(编辑!Q2203="","",编辑!Q2203)</f>
        <v>1765</v>
      </c>
      <c r="K2203" s="109">
        <f>IF(编辑!S2203="","",编辑!S2203)</f>
        <v>1</v>
      </c>
      <c r="L2203" s="109">
        <f>IF(编辑!T2203="","",编辑!T2203)</f>
        <v>1</v>
      </c>
      <c r="M2203" s="109">
        <f>IF(编辑!U2203="","",编辑!U2203)</f>
        <v>6000</v>
      </c>
      <c r="N2203" s="109">
        <f>IF(编辑!V2203="","",编辑!V2203)</f>
        <v>102061</v>
      </c>
      <c r="O2203" s="109">
        <f>IF(编辑!X2203="","",编辑!X2203)</f>
        <v>1</v>
      </c>
      <c r="P2203" s="109">
        <f>IF(编辑!Y2203="","",编辑!Y2203)</f>
        <v>1</v>
      </c>
      <c r="Q2203" s="109">
        <f>IF(编辑!Z2203="","",编辑!Z2203)</f>
        <v>2000</v>
      </c>
      <c r="R2203" s="109"/>
      <c r="S2203" s="109"/>
      <c r="T2203" s="109"/>
      <c r="U2203" s="109"/>
      <c r="V2203" s="109"/>
      <c r="W2203" s="109"/>
      <c r="X2203" s="109" t="str">
        <f>IF(编辑!AI2203="","",编辑!AI2203)</f>
        <v/>
      </c>
      <c r="Y2203" s="109" t="str">
        <f>IF(编辑!AJ2203="","",编辑!AJ2203)</f>
        <v/>
      </c>
      <c r="Z2203" s="109" t="str">
        <f>IF(编辑!AK2203="","",编辑!AK2203)</f>
        <v/>
      </c>
      <c r="AA2203" s="109" t="str">
        <f>IF(编辑!AM2203="","",编辑!AM2203)</f>
        <v/>
      </c>
      <c r="AB2203" s="109" t="str">
        <f>IF(编辑!AN2203="","",编辑!AN2203)</f>
        <v/>
      </c>
      <c r="AC2203" s="111" t="str">
        <f>IF(编辑!AO2203="","",编辑!AO2203)</f>
        <v/>
      </c>
    </row>
    <row r="2204" spans="1:29">
      <c r="A2204" s="109">
        <f>IF(编辑!A2204="","",编辑!A2204)</f>
        <v>361008</v>
      </c>
      <c r="B2204" s="109" t="str">
        <f>IF(编辑!B2204="","",编辑!B2204)</f>
        <v>宠物BOSS活动</v>
      </c>
      <c r="C2204" s="109" t="str">
        <f>IF(编辑!I2204="","",编辑!I2204)</f>
        <v/>
      </c>
      <c r="D2204" s="109">
        <f>IF(编辑!J2204="","",编辑!J2204)</f>
        <v>0</v>
      </c>
      <c r="E2204" s="109" t="str">
        <f>IF(编辑!K2204="","",编辑!K2204)</f>
        <v/>
      </c>
      <c r="F2204" s="109">
        <f>IF(编辑!L2204="","",编辑!L2204)</f>
        <v>4510</v>
      </c>
      <c r="G2204" s="109">
        <f>IF(编辑!N2204="","",编辑!N2204)</f>
        <v>1</v>
      </c>
      <c r="H2204" s="109">
        <f>IF(编辑!O2204="","",编辑!O2204)</f>
        <v>1</v>
      </c>
      <c r="I2204" s="109">
        <f>IF(编辑!P2204="","",编辑!P2204)</f>
        <v>10000</v>
      </c>
      <c r="J2204" s="109">
        <f>IF(编辑!Q2204="","",编辑!Q2204)</f>
        <v>1765</v>
      </c>
      <c r="K2204" s="109">
        <f>IF(编辑!S2204="","",编辑!S2204)</f>
        <v>1</v>
      </c>
      <c r="L2204" s="109">
        <f>IF(编辑!T2204="","",编辑!T2204)</f>
        <v>1</v>
      </c>
      <c r="M2204" s="109">
        <f>IF(编辑!U2204="","",编辑!U2204)</f>
        <v>8000</v>
      </c>
      <c r="N2204" s="109">
        <f>IF(编辑!V2204="","",编辑!V2204)</f>
        <v>102061</v>
      </c>
      <c r="O2204" s="109">
        <f>IF(编辑!X2204="","",编辑!X2204)</f>
        <v>1</v>
      </c>
      <c r="P2204" s="109">
        <f>IF(编辑!Y2204="","",编辑!Y2204)</f>
        <v>1</v>
      </c>
      <c r="Q2204" s="109">
        <f>IF(编辑!Z2204="","",编辑!Z2204)</f>
        <v>5000</v>
      </c>
      <c r="R2204" s="109"/>
      <c r="S2204" s="109"/>
      <c r="T2204" s="109"/>
      <c r="U2204" s="109"/>
      <c r="V2204" s="109"/>
      <c r="W2204" s="109"/>
      <c r="X2204" s="109" t="str">
        <f>IF(编辑!AI2204="","",编辑!AI2204)</f>
        <v/>
      </c>
      <c r="Y2204" s="109" t="str">
        <f>IF(编辑!AJ2204="","",编辑!AJ2204)</f>
        <v/>
      </c>
      <c r="Z2204" s="109" t="str">
        <f>IF(编辑!AK2204="","",编辑!AK2204)</f>
        <v/>
      </c>
      <c r="AA2204" s="109" t="str">
        <f>IF(编辑!AM2204="","",编辑!AM2204)</f>
        <v/>
      </c>
      <c r="AB2204" s="109" t="str">
        <f>IF(编辑!AN2204="","",编辑!AN2204)</f>
        <v/>
      </c>
      <c r="AC2204" s="111" t="str">
        <f>IF(编辑!AO2204="","",编辑!AO2204)</f>
        <v/>
      </c>
    </row>
    <row r="2205" spans="1:29">
      <c r="A2205" s="109">
        <f>IF(编辑!A2205="","",编辑!A2205)</f>
        <v>361009</v>
      </c>
      <c r="B2205" s="109" t="str">
        <f>IF(编辑!B2205="","",编辑!B2205)</f>
        <v>宠物BOSS活动</v>
      </c>
      <c r="C2205" s="109" t="str">
        <f>IF(编辑!I2205="","",编辑!I2205)</f>
        <v/>
      </c>
      <c r="D2205" s="109">
        <f>IF(编辑!J2205="","",编辑!J2205)</f>
        <v>0</v>
      </c>
      <c r="E2205" s="109" t="str">
        <f>IF(编辑!K2205="","",编辑!K2205)</f>
        <v/>
      </c>
      <c r="F2205" s="109">
        <f>IF(编辑!L2205="","",编辑!L2205)</f>
        <v>4510</v>
      </c>
      <c r="G2205" s="109">
        <f>IF(编辑!N2205="","",编辑!N2205)</f>
        <v>1</v>
      </c>
      <c r="H2205" s="109">
        <f>IF(编辑!O2205="","",编辑!O2205)</f>
        <v>1</v>
      </c>
      <c r="I2205" s="109">
        <f>IF(编辑!P2205="","",编辑!P2205)</f>
        <v>10000</v>
      </c>
      <c r="J2205" s="109">
        <f>IF(编辑!Q2205="","",编辑!Q2205)</f>
        <v>1765</v>
      </c>
      <c r="K2205" s="109">
        <f>IF(编辑!S2205="","",编辑!S2205)</f>
        <v>1</v>
      </c>
      <c r="L2205" s="109">
        <f>IF(编辑!T2205="","",编辑!T2205)</f>
        <v>1</v>
      </c>
      <c r="M2205" s="109">
        <f>IF(编辑!U2205="","",编辑!U2205)</f>
        <v>2000</v>
      </c>
      <c r="N2205" s="109">
        <f>IF(编辑!V2205="","",编辑!V2205)</f>
        <v>102061</v>
      </c>
      <c r="O2205" s="109">
        <f>IF(编辑!X2205="","",编辑!X2205)</f>
        <v>1</v>
      </c>
      <c r="P2205" s="109">
        <f>IF(编辑!Y2205="","",编辑!Y2205)</f>
        <v>1</v>
      </c>
      <c r="Q2205" s="109">
        <f>IF(编辑!Z2205="","",编辑!Z2205)</f>
        <v>500</v>
      </c>
      <c r="R2205" s="109"/>
      <c r="S2205" s="109"/>
      <c r="T2205" s="109"/>
      <c r="U2205" s="109"/>
      <c r="V2205" s="109"/>
      <c r="W2205" s="109"/>
      <c r="X2205" s="109" t="str">
        <f>IF(编辑!AI2205="","",编辑!AI2205)</f>
        <v/>
      </c>
      <c r="Y2205" s="109" t="str">
        <f>IF(编辑!AJ2205="","",编辑!AJ2205)</f>
        <v/>
      </c>
      <c r="Z2205" s="109" t="str">
        <f>IF(编辑!AK2205="","",编辑!AK2205)</f>
        <v/>
      </c>
      <c r="AA2205" s="109" t="str">
        <f>IF(编辑!AM2205="","",编辑!AM2205)</f>
        <v/>
      </c>
      <c r="AB2205" s="109" t="str">
        <f>IF(编辑!AN2205="","",编辑!AN2205)</f>
        <v/>
      </c>
      <c r="AC2205" s="111" t="str">
        <f>IF(编辑!AO2205="","",编辑!AO2205)</f>
        <v/>
      </c>
    </row>
    <row r="2206" spans="1:29">
      <c r="A2206" s="109">
        <f>IF(编辑!A2206="","",编辑!A2206)</f>
        <v>361010</v>
      </c>
      <c r="B2206" s="109" t="str">
        <f>IF(编辑!B2206="","",编辑!B2206)</f>
        <v>宠物BOSS活动</v>
      </c>
      <c r="C2206" s="109" t="str">
        <f>IF(编辑!I2206="","",编辑!I2206)</f>
        <v/>
      </c>
      <c r="D2206" s="109">
        <f>IF(编辑!J2206="","",编辑!J2206)</f>
        <v>0</v>
      </c>
      <c r="E2206" s="109" t="str">
        <f>IF(编辑!K2206="","",编辑!K2206)</f>
        <v/>
      </c>
      <c r="F2206" s="109">
        <f>IF(编辑!L2206="","",编辑!L2206)</f>
        <v>4510</v>
      </c>
      <c r="G2206" s="109">
        <f>IF(编辑!N2206="","",编辑!N2206)</f>
        <v>1</v>
      </c>
      <c r="H2206" s="109">
        <f>IF(编辑!O2206="","",编辑!O2206)</f>
        <v>1</v>
      </c>
      <c r="I2206" s="109">
        <f>IF(编辑!P2206="","",编辑!P2206)</f>
        <v>10000</v>
      </c>
      <c r="J2206" s="109">
        <f>IF(编辑!Q2206="","",编辑!Q2206)</f>
        <v>1765</v>
      </c>
      <c r="K2206" s="109">
        <f>IF(编辑!S2206="","",编辑!S2206)</f>
        <v>1</v>
      </c>
      <c r="L2206" s="109">
        <f>IF(编辑!T2206="","",编辑!T2206)</f>
        <v>1</v>
      </c>
      <c r="M2206" s="109">
        <f>IF(编辑!U2206="","",编辑!U2206)</f>
        <v>4000</v>
      </c>
      <c r="N2206" s="109">
        <f>IF(编辑!V2206="","",编辑!V2206)</f>
        <v>102061</v>
      </c>
      <c r="O2206" s="109">
        <f>IF(编辑!X2206="","",编辑!X2206)</f>
        <v>1</v>
      </c>
      <c r="P2206" s="109">
        <f>IF(编辑!Y2206="","",编辑!Y2206)</f>
        <v>1</v>
      </c>
      <c r="Q2206" s="109">
        <f>IF(编辑!Z2206="","",编辑!Z2206)</f>
        <v>1000</v>
      </c>
      <c r="R2206" s="109"/>
      <c r="S2206" s="109"/>
      <c r="T2206" s="109"/>
      <c r="U2206" s="109"/>
      <c r="V2206" s="109"/>
      <c r="W2206" s="109"/>
      <c r="X2206" s="109" t="str">
        <f>IF(编辑!AI2206="","",编辑!AI2206)</f>
        <v/>
      </c>
      <c r="Y2206" s="109" t="str">
        <f>IF(编辑!AJ2206="","",编辑!AJ2206)</f>
        <v/>
      </c>
      <c r="Z2206" s="109" t="str">
        <f>IF(编辑!AK2206="","",编辑!AK2206)</f>
        <v/>
      </c>
      <c r="AA2206" s="109" t="str">
        <f>IF(编辑!AM2206="","",编辑!AM2206)</f>
        <v/>
      </c>
      <c r="AB2206" s="109" t="str">
        <f>IF(编辑!AN2206="","",编辑!AN2206)</f>
        <v/>
      </c>
      <c r="AC2206" s="111" t="str">
        <f>IF(编辑!AO2206="","",编辑!AO2206)</f>
        <v/>
      </c>
    </row>
    <row r="2207" spans="1:29">
      <c r="A2207" s="109">
        <f>IF(编辑!A2207="","",编辑!A2207)</f>
        <v>361011</v>
      </c>
      <c r="B2207" s="109" t="str">
        <f>IF(编辑!B2207="","",编辑!B2207)</f>
        <v>宠物BOSS活动</v>
      </c>
      <c r="C2207" s="109" t="str">
        <f>IF(编辑!I2207="","",编辑!I2207)</f>
        <v/>
      </c>
      <c r="D2207" s="109">
        <f>IF(编辑!J2207="","",编辑!J2207)</f>
        <v>0</v>
      </c>
      <c r="E2207" s="109" t="str">
        <f>IF(编辑!K2207="","",编辑!K2207)</f>
        <v/>
      </c>
      <c r="F2207" s="109">
        <f>IF(编辑!L2207="","",编辑!L2207)</f>
        <v>4510</v>
      </c>
      <c r="G2207" s="109">
        <f>IF(编辑!N2207="","",编辑!N2207)</f>
        <v>1</v>
      </c>
      <c r="H2207" s="109">
        <f>IF(编辑!O2207="","",编辑!O2207)</f>
        <v>1</v>
      </c>
      <c r="I2207" s="109">
        <f>IF(编辑!P2207="","",编辑!P2207)</f>
        <v>10000</v>
      </c>
      <c r="J2207" s="109">
        <f>IF(编辑!Q2207="","",编辑!Q2207)</f>
        <v>1765</v>
      </c>
      <c r="K2207" s="109">
        <f>IF(编辑!S2207="","",编辑!S2207)</f>
        <v>1</v>
      </c>
      <c r="L2207" s="109">
        <f>IF(编辑!T2207="","",编辑!T2207)</f>
        <v>1</v>
      </c>
      <c r="M2207" s="109">
        <f>IF(编辑!U2207="","",编辑!U2207)</f>
        <v>6000</v>
      </c>
      <c r="N2207" s="109">
        <f>IF(编辑!V2207="","",编辑!V2207)</f>
        <v>102061</v>
      </c>
      <c r="O2207" s="109">
        <f>IF(编辑!X2207="","",编辑!X2207)</f>
        <v>1</v>
      </c>
      <c r="P2207" s="109">
        <f>IF(编辑!Y2207="","",编辑!Y2207)</f>
        <v>1</v>
      </c>
      <c r="Q2207" s="109">
        <f>IF(编辑!Z2207="","",编辑!Z2207)</f>
        <v>2000</v>
      </c>
      <c r="R2207" s="109"/>
      <c r="S2207" s="109"/>
      <c r="T2207" s="109"/>
      <c r="U2207" s="109"/>
      <c r="V2207" s="109"/>
      <c r="W2207" s="109"/>
      <c r="X2207" s="109" t="str">
        <f>IF(编辑!AI2207="","",编辑!AI2207)</f>
        <v/>
      </c>
      <c r="Y2207" s="109" t="str">
        <f>IF(编辑!AJ2207="","",编辑!AJ2207)</f>
        <v/>
      </c>
      <c r="Z2207" s="109" t="str">
        <f>IF(编辑!AK2207="","",编辑!AK2207)</f>
        <v/>
      </c>
      <c r="AA2207" s="109" t="str">
        <f>IF(编辑!AM2207="","",编辑!AM2207)</f>
        <v/>
      </c>
      <c r="AB2207" s="109" t="str">
        <f>IF(编辑!AN2207="","",编辑!AN2207)</f>
        <v/>
      </c>
      <c r="AC2207" s="111" t="str">
        <f>IF(编辑!AO2207="","",编辑!AO2207)</f>
        <v/>
      </c>
    </row>
    <row r="2208" spans="1:29">
      <c r="A2208" s="109">
        <f>IF(编辑!A2208="","",编辑!A2208)</f>
        <v>361012</v>
      </c>
      <c r="B2208" s="109" t="str">
        <f>IF(编辑!B2208="","",编辑!B2208)</f>
        <v>宠物BOSS活动</v>
      </c>
      <c r="C2208" s="109" t="str">
        <f>IF(编辑!I2208="","",编辑!I2208)</f>
        <v/>
      </c>
      <c r="D2208" s="109">
        <f>IF(编辑!J2208="","",编辑!J2208)</f>
        <v>0</v>
      </c>
      <c r="E2208" s="109" t="str">
        <f>IF(编辑!K2208="","",编辑!K2208)</f>
        <v/>
      </c>
      <c r="F2208" s="109">
        <f>IF(编辑!L2208="","",编辑!L2208)</f>
        <v>4510</v>
      </c>
      <c r="G2208" s="109">
        <f>IF(编辑!N2208="","",编辑!N2208)</f>
        <v>1</v>
      </c>
      <c r="H2208" s="109">
        <f>IF(编辑!O2208="","",编辑!O2208)</f>
        <v>1</v>
      </c>
      <c r="I2208" s="109">
        <f>IF(编辑!P2208="","",编辑!P2208)</f>
        <v>10000</v>
      </c>
      <c r="J2208" s="109">
        <f>IF(编辑!Q2208="","",编辑!Q2208)</f>
        <v>1765</v>
      </c>
      <c r="K2208" s="109">
        <f>IF(编辑!S2208="","",编辑!S2208)</f>
        <v>1</v>
      </c>
      <c r="L2208" s="109">
        <f>IF(编辑!T2208="","",编辑!T2208)</f>
        <v>1</v>
      </c>
      <c r="M2208" s="109">
        <f>IF(编辑!U2208="","",编辑!U2208)</f>
        <v>8000</v>
      </c>
      <c r="N2208" s="109">
        <f>IF(编辑!V2208="","",编辑!V2208)</f>
        <v>102061</v>
      </c>
      <c r="O2208" s="109">
        <f>IF(编辑!X2208="","",编辑!X2208)</f>
        <v>1</v>
      </c>
      <c r="P2208" s="109">
        <f>IF(编辑!Y2208="","",编辑!Y2208)</f>
        <v>1</v>
      </c>
      <c r="Q2208" s="109">
        <f>IF(编辑!Z2208="","",编辑!Z2208)</f>
        <v>5000</v>
      </c>
      <c r="R2208" s="109"/>
      <c r="S2208" s="109"/>
      <c r="T2208" s="109"/>
      <c r="U2208" s="109"/>
      <c r="V2208" s="109"/>
      <c r="W2208" s="109"/>
      <c r="X2208" s="109" t="str">
        <f>IF(编辑!AI2208="","",编辑!AI2208)</f>
        <v/>
      </c>
      <c r="Y2208" s="109" t="str">
        <f>IF(编辑!AJ2208="","",编辑!AJ2208)</f>
        <v/>
      </c>
      <c r="Z2208" s="109" t="str">
        <f>IF(编辑!AK2208="","",编辑!AK2208)</f>
        <v/>
      </c>
      <c r="AA2208" s="109" t="str">
        <f>IF(编辑!AM2208="","",编辑!AM2208)</f>
        <v/>
      </c>
      <c r="AB2208" s="109" t="str">
        <f>IF(编辑!AN2208="","",编辑!AN2208)</f>
        <v/>
      </c>
      <c r="AC2208" s="111" t="str">
        <f>IF(编辑!AO2208="","",编辑!AO2208)</f>
        <v/>
      </c>
    </row>
    <row r="2209" spans="1:29">
      <c r="A2209" s="109">
        <f>IF(编辑!A2209="","",编辑!A2209)</f>
        <v>370001</v>
      </c>
      <c r="B2209" s="109" t="str">
        <f>IF(编辑!B2209="","",编辑!B2209)</f>
        <v>30级副本1</v>
      </c>
      <c r="C2209" s="109">
        <f>IF(编辑!I2209="","",编辑!I2209)</f>
        <v>90000</v>
      </c>
      <c r="D2209" s="109">
        <f>IF(编辑!J2209="","",编辑!J2209)</f>
        <v>600</v>
      </c>
      <c r="E2209" s="109" t="str">
        <f>IF(编辑!K2209="","",编辑!K2209)</f>
        <v/>
      </c>
      <c r="F2209" s="109">
        <f>IF(编辑!L2209="","",编辑!L2209)</f>
        <v>3808</v>
      </c>
      <c r="G2209" s="109">
        <f>IF(编辑!N2209="","",编辑!N2209)</f>
        <v>1</v>
      </c>
      <c r="H2209" s="109">
        <f>IF(编辑!O2209="","",编辑!O2209)</f>
        <v>1</v>
      </c>
      <c r="I2209" s="109">
        <f>IF(编辑!P2209="","",编辑!P2209)</f>
        <v>1000</v>
      </c>
      <c r="J2209" s="109" t="str">
        <f>IF(编辑!Q2209="","",编辑!Q2209)</f>
        <v/>
      </c>
      <c r="K2209" s="109" t="str">
        <f>IF(编辑!S2209="","",编辑!S2209)</f>
        <v/>
      </c>
      <c r="L2209" s="109" t="str">
        <f>IF(编辑!T2209="","",编辑!T2209)</f>
        <v/>
      </c>
      <c r="M2209" s="109" t="str">
        <f>IF(编辑!U2209="","",编辑!U2209)</f>
        <v/>
      </c>
      <c r="N2209" s="109" t="str">
        <f>IF(编辑!V2209="","",编辑!V2209)</f>
        <v/>
      </c>
      <c r="O2209" s="109" t="str">
        <f>IF(编辑!X2209="","",编辑!X2209)</f>
        <v/>
      </c>
      <c r="P2209" s="109" t="str">
        <f>IF(编辑!Y2209="","",编辑!Y2209)</f>
        <v/>
      </c>
      <c r="Q2209" s="109" t="str">
        <f>IF(编辑!Z2209="","",编辑!Z2209)</f>
        <v/>
      </c>
      <c r="R2209" s="109"/>
      <c r="S2209" s="109"/>
      <c r="T2209" s="109"/>
      <c r="U2209" s="109"/>
      <c r="V2209" s="109"/>
      <c r="W2209" s="109"/>
      <c r="X2209" s="109" t="str">
        <f>IF(编辑!AI2209="","",编辑!AI2209)</f>
        <v/>
      </c>
      <c r="Y2209" s="109" t="str">
        <f>IF(编辑!AJ2209="","",编辑!AJ2209)</f>
        <v/>
      </c>
      <c r="Z2209" s="109" t="str">
        <f>IF(编辑!AK2209="","",编辑!AK2209)</f>
        <v/>
      </c>
      <c r="AA2209" s="109" t="str">
        <f>IF(编辑!AM2209="","",编辑!AM2209)</f>
        <v/>
      </c>
      <c r="AB2209" s="109" t="str">
        <f>IF(编辑!AN2209="","",编辑!AN2209)</f>
        <v/>
      </c>
      <c r="AC2209" s="111" t="str">
        <f>IF(编辑!AO2209="","",编辑!AO2209)</f>
        <v/>
      </c>
    </row>
    <row r="2210" spans="1:29">
      <c r="A2210" s="109">
        <f>IF(编辑!A2210="","",编辑!A2210)</f>
        <v>370002</v>
      </c>
      <c r="B2210" s="109" t="str">
        <f>IF(编辑!B2210="","",编辑!B2210)</f>
        <v>30级副本2</v>
      </c>
      <c r="C2210" s="109">
        <f>IF(编辑!I2210="","",编辑!I2210)</f>
        <v>90000</v>
      </c>
      <c r="D2210" s="109">
        <f>IF(编辑!J2210="","",编辑!J2210)</f>
        <v>600</v>
      </c>
      <c r="E2210" s="109" t="str">
        <f>IF(编辑!K2210="","",编辑!K2210)</f>
        <v/>
      </c>
      <c r="F2210" s="109">
        <f>IF(编辑!L2210="","",编辑!L2210)</f>
        <v>3808</v>
      </c>
      <c r="G2210" s="109">
        <f>IF(编辑!N2210="","",编辑!N2210)</f>
        <v>1</v>
      </c>
      <c r="H2210" s="109">
        <f>IF(编辑!O2210="","",编辑!O2210)</f>
        <v>1</v>
      </c>
      <c r="I2210" s="109">
        <f>IF(编辑!P2210="","",编辑!P2210)</f>
        <v>1000</v>
      </c>
      <c r="J2210" s="109" t="str">
        <f>IF(编辑!Q2210="","",编辑!Q2210)</f>
        <v/>
      </c>
      <c r="K2210" s="109" t="str">
        <f>IF(编辑!S2210="","",编辑!S2210)</f>
        <v/>
      </c>
      <c r="L2210" s="109" t="str">
        <f>IF(编辑!T2210="","",编辑!T2210)</f>
        <v/>
      </c>
      <c r="M2210" s="109" t="str">
        <f>IF(编辑!U2210="","",编辑!U2210)</f>
        <v/>
      </c>
      <c r="N2210" s="109" t="str">
        <f>IF(编辑!V2210="","",编辑!V2210)</f>
        <v/>
      </c>
      <c r="O2210" s="109" t="str">
        <f>IF(编辑!X2210="","",编辑!X2210)</f>
        <v/>
      </c>
      <c r="P2210" s="109" t="str">
        <f>IF(编辑!Y2210="","",编辑!Y2210)</f>
        <v/>
      </c>
      <c r="Q2210" s="109" t="str">
        <f>IF(编辑!Z2210="","",编辑!Z2210)</f>
        <v/>
      </c>
      <c r="R2210" s="109"/>
      <c r="S2210" s="109"/>
      <c r="T2210" s="109"/>
      <c r="U2210" s="109"/>
      <c r="V2210" s="109"/>
      <c r="W2210" s="109"/>
      <c r="X2210" s="109" t="str">
        <f>IF(编辑!AI2210="","",编辑!AI2210)</f>
        <v/>
      </c>
      <c r="Y2210" s="109" t="str">
        <f>IF(编辑!AJ2210="","",编辑!AJ2210)</f>
        <v/>
      </c>
      <c r="Z2210" s="109" t="str">
        <f>IF(编辑!AK2210="","",编辑!AK2210)</f>
        <v/>
      </c>
      <c r="AA2210" s="109" t="str">
        <f>IF(编辑!AM2210="","",编辑!AM2210)</f>
        <v/>
      </c>
      <c r="AB2210" s="109" t="str">
        <f>IF(编辑!AN2210="","",编辑!AN2210)</f>
        <v/>
      </c>
      <c r="AC2210" s="111" t="str">
        <f>IF(编辑!AO2210="","",编辑!AO2210)</f>
        <v/>
      </c>
    </row>
    <row r="2211" spans="1:29">
      <c r="A2211" s="109">
        <f>IF(编辑!A2211="","",编辑!A2211)</f>
        <v>370003</v>
      </c>
      <c r="B2211" s="109" t="str">
        <f>IF(编辑!B2211="","",编辑!B2211)</f>
        <v>30级副本3</v>
      </c>
      <c r="C2211" s="109">
        <f>IF(编辑!I2211="","",编辑!I2211)</f>
        <v>90000</v>
      </c>
      <c r="D2211" s="109">
        <f>IF(编辑!J2211="","",编辑!J2211)</f>
        <v>600</v>
      </c>
      <c r="E2211" s="109" t="str">
        <f>IF(编辑!K2211="","",编辑!K2211)</f>
        <v/>
      </c>
      <c r="F2211" s="109">
        <f>IF(编辑!L2211="","",编辑!L2211)</f>
        <v>3808</v>
      </c>
      <c r="G2211" s="109">
        <f>IF(编辑!N2211="","",编辑!N2211)</f>
        <v>1</v>
      </c>
      <c r="H2211" s="109">
        <f>IF(编辑!O2211="","",编辑!O2211)</f>
        <v>1</v>
      </c>
      <c r="I2211" s="109">
        <f>IF(编辑!P2211="","",编辑!P2211)</f>
        <v>1000</v>
      </c>
      <c r="J2211" s="109" t="str">
        <f>IF(编辑!Q2211="","",编辑!Q2211)</f>
        <v/>
      </c>
      <c r="K2211" s="109" t="str">
        <f>IF(编辑!S2211="","",编辑!S2211)</f>
        <v/>
      </c>
      <c r="L2211" s="109" t="str">
        <f>IF(编辑!T2211="","",编辑!T2211)</f>
        <v/>
      </c>
      <c r="M2211" s="109" t="str">
        <f>IF(编辑!U2211="","",编辑!U2211)</f>
        <v/>
      </c>
      <c r="N2211" s="109" t="str">
        <f>IF(编辑!V2211="","",编辑!V2211)</f>
        <v/>
      </c>
      <c r="O2211" s="109" t="str">
        <f>IF(编辑!X2211="","",编辑!X2211)</f>
        <v/>
      </c>
      <c r="P2211" s="109" t="str">
        <f>IF(编辑!Y2211="","",编辑!Y2211)</f>
        <v/>
      </c>
      <c r="Q2211" s="109" t="str">
        <f>IF(编辑!Z2211="","",编辑!Z2211)</f>
        <v/>
      </c>
      <c r="R2211" s="109"/>
      <c r="S2211" s="109"/>
      <c r="T2211" s="109"/>
      <c r="U2211" s="109"/>
      <c r="V2211" s="109"/>
      <c r="W2211" s="109"/>
      <c r="X2211" s="109" t="str">
        <f>IF(编辑!AI2211="","",编辑!AI2211)</f>
        <v/>
      </c>
      <c r="Y2211" s="109" t="str">
        <f>IF(编辑!AJ2211="","",编辑!AJ2211)</f>
        <v/>
      </c>
      <c r="Z2211" s="109" t="str">
        <f>IF(编辑!AK2211="","",编辑!AK2211)</f>
        <v/>
      </c>
      <c r="AA2211" s="109" t="str">
        <f>IF(编辑!AM2211="","",编辑!AM2211)</f>
        <v/>
      </c>
      <c r="AB2211" s="109" t="str">
        <f>IF(编辑!AN2211="","",编辑!AN2211)</f>
        <v/>
      </c>
      <c r="AC2211" s="111" t="str">
        <f>IF(编辑!AO2211="","",编辑!AO2211)</f>
        <v/>
      </c>
    </row>
    <row r="2212" spans="1:29">
      <c r="A2212" s="109">
        <f>IF(编辑!A2212="","",编辑!A2212)</f>
        <v>370004</v>
      </c>
      <c r="B2212" s="109" t="str">
        <f>IF(编辑!B2212="","",编辑!B2212)</f>
        <v>30级副本4</v>
      </c>
      <c r="C2212" s="109">
        <f>IF(编辑!I2212="","",编辑!I2212)</f>
        <v>90000</v>
      </c>
      <c r="D2212" s="109">
        <f>IF(编辑!J2212="","",编辑!J2212)</f>
        <v>600</v>
      </c>
      <c r="E2212" s="109" t="str">
        <f>IF(编辑!K2212="","",编辑!K2212)</f>
        <v/>
      </c>
      <c r="F2212" s="109">
        <f>IF(编辑!L2212="","",编辑!L2212)</f>
        <v>3808</v>
      </c>
      <c r="G2212" s="109">
        <f>IF(编辑!N2212="","",编辑!N2212)</f>
        <v>1</v>
      </c>
      <c r="H2212" s="109">
        <f>IF(编辑!O2212="","",编辑!O2212)</f>
        <v>1</v>
      </c>
      <c r="I2212" s="109">
        <f>IF(编辑!P2212="","",编辑!P2212)</f>
        <v>1000</v>
      </c>
      <c r="J2212" s="109">
        <f>IF(编辑!Q2212="","",编辑!Q2212)</f>
        <v>1407</v>
      </c>
      <c r="K2212" s="109">
        <f>IF(编辑!S2212="","",编辑!S2212)</f>
        <v>1</v>
      </c>
      <c r="L2212" s="109">
        <f>IF(编辑!T2212="","",编辑!T2212)</f>
        <v>1</v>
      </c>
      <c r="M2212" s="109">
        <f>IF(编辑!U2212="","",编辑!U2212)</f>
        <v>500</v>
      </c>
      <c r="N2212" s="109">
        <f>IF(编辑!V2212="","",编辑!V2212)</f>
        <v>5509</v>
      </c>
      <c r="O2212" s="109">
        <f>IF(编辑!X2212="","",编辑!X2212)</f>
        <v>1</v>
      </c>
      <c r="P2212" s="109">
        <f>IF(编辑!Y2212="","",编辑!Y2212)</f>
        <v>1</v>
      </c>
      <c r="Q2212" s="109">
        <f>IF(编辑!Z2212="","",编辑!Z2212)</f>
        <v>10000</v>
      </c>
      <c r="R2212" s="109"/>
      <c r="S2212" s="109"/>
      <c r="T2212" s="109"/>
      <c r="U2212" s="109"/>
      <c r="V2212" s="109"/>
      <c r="W2212" s="109"/>
      <c r="X2212" s="109" t="str">
        <f>IF(编辑!AI2212="","",编辑!AI2212)</f>
        <v/>
      </c>
      <c r="Y2212" s="109" t="str">
        <f>IF(编辑!AJ2212="","",编辑!AJ2212)</f>
        <v/>
      </c>
      <c r="Z2212" s="109" t="str">
        <f>IF(编辑!AK2212="","",编辑!AK2212)</f>
        <v/>
      </c>
      <c r="AA2212" s="109" t="str">
        <f>IF(编辑!AM2212="","",编辑!AM2212)</f>
        <v/>
      </c>
      <c r="AB2212" s="109" t="str">
        <f>IF(编辑!AN2212="","",编辑!AN2212)</f>
        <v/>
      </c>
      <c r="AC2212" s="111" t="str">
        <f>IF(编辑!AO2212="","",编辑!AO2212)</f>
        <v/>
      </c>
    </row>
    <row r="2213" spans="1:29">
      <c r="A2213" s="109">
        <f>IF(编辑!A2213="","",编辑!A2213)</f>
        <v>370005</v>
      </c>
      <c r="B2213" s="109" t="str">
        <f>IF(编辑!B2213="","",编辑!B2213)</f>
        <v>30级副本5</v>
      </c>
      <c r="C2213" s="109">
        <f>IF(编辑!I2213="","",编辑!I2213)</f>
        <v>90000</v>
      </c>
      <c r="D2213" s="109">
        <f>IF(编辑!J2213="","",编辑!J2213)</f>
        <v>600</v>
      </c>
      <c r="E2213" s="109" t="str">
        <f>IF(编辑!K2213="","",编辑!K2213)</f>
        <v/>
      </c>
      <c r="F2213" s="109">
        <f>IF(编辑!L2213="","",编辑!L2213)</f>
        <v>3808</v>
      </c>
      <c r="G2213" s="109">
        <f>IF(编辑!N2213="","",编辑!N2213)</f>
        <v>1</v>
      </c>
      <c r="H2213" s="109">
        <f>IF(编辑!O2213="","",编辑!O2213)</f>
        <v>1</v>
      </c>
      <c r="I2213" s="109">
        <f>IF(编辑!P2213="","",编辑!P2213)</f>
        <v>1000</v>
      </c>
      <c r="J2213" s="109">
        <f>IF(编辑!Q2213="","",编辑!Q2213)</f>
        <v>1408</v>
      </c>
      <c r="K2213" s="109">
        <f>IF(编辑!S2213="","",编辑!S2213)</f>
        <v>1</v>
      </c>
      <c r="L2213" s="109">
        <f>IF(编辑!T2213="","",编辑!T2213)</f>
        <v>1</v>
      </c>
      <c r="M2213" s="109">
        <f>IF(编辑!U2213="","",编辑!U2213)</f>
        <v>500</v>
      </c>
      <c r="N2213" s="109">
        <f>IF(编辑!V2213="","",编辑!V2213)</f>
        <v>5509</v>
      </c>
      <c r="O2213" s="109">
        <f>IF(编辑!X2213="","",编辑!X2213)</f>
        <v>1</v>
      </c>
      <c r="P2213" s="109">
        <f>IF(编辑!Y2213="","",编辑!Y2213)</f>
        <v>1</v>
      </c>
      <c r="Q2213" s="109">
        <f>IF(编辑!Z2213="","",编辑!Z2213)</f>
        <v>10000</v>
      </c>
      <c r="R2213" s="109"/>
      <c r="S2213" s="109"/>
      <c r="T2213" s="109"/>
      <c r="U2213" s="109"/>
      <c r="V2213" s="109"/>
      <c r="W2213" s="109"/>
      <c r="X2213" s="109" t="str">
        <f>IF(编辑!AI2213="","",编辑!AI2213)</f>
        <v/>
      </c>
      <c r="Y2213" s="109" t="str">
        <f>IF(编辑!AJ2213="","",编辑!AJ2213)</f>
        <v/>
      </c>
      <c r="Z2213" s="109" t="str">
        <f>IF(编辑!AK2213="","",编辑!AK2213)</f>
        <v/>
      </c>
      <c r="AA2213" s="109" t="str">
        <f>IF(编辑!AM2213="","",编辑!AM2213)</f>
        <v/>
      </c>
      <c r="AB2213" s="109" t="str">
        <f>IF(编辑!AN2213="","",编辑!AN2213)</f>
        <v/>
      </c>
      <c r="AC2213" s="111" t="str">
        <f>IF(编辑!AO2213="","",编辑!AO2213)</f>
        <v/>
      </c>
    </row>
    <row r="2214" spans="1:29">
      <c r="A2214" s="109">
        <f>IF(编辑!A2214="","",编辑!A2214)</f>
        <v>370006</v>
      </c>
      <c r="B2214" s="109" t="str">
        <f>IF(编辑!B2214="","",编辑!B2214)</f>
        <v>30级副本6</v>
      </c>
      <c r="C2214" s="109">
        <f>IF(编辑!I2214="","",编辑!I2214)</f>
        <v>90000</v>
      </c>
      <c r="D2214" s="109">
        <f>IF(编辑!J2214="","",编辑!J2214)</f>
        <v>600</v>
      </c>
      <c r="E2214" s="109" t="str">
        <f>IF(编辑!K2214="","",编辑!K2214)</f>
        <v/>
      </c>
      <c r="F2214" s="109">
        <f>IF(编辑!L2214="","",编辑!L2214)</f>
        <v>3808</v>
      </c>
      <c r="G2214" s="109">
        <f>IF(编辑!N2214="","",编辑!N2214)</f>
        <v>1</v>
      </c>
      <c r="H2214" s="109">
        <f>IF(编辑!O2214="","",编辑!O2214)</f>
        <v>1</v>
      </c>
      <c r="I2214" s="109">
        <f>IF(编辑!P2214="","",编辑!P2214)</f>
        <v>1000</v>
      </c>
      <c r="J2214" s="109">
        <f>IF(编辑!Q2214="","",编辑!Q2214)</f>
        <v>1409</v>
      </c>
      <c r="K2214" s="109">
        <f>IF(编辑!S2214="","",编辑!S2214)</f>
        <v>1</v>
      </c>
      <c r="L2214" s="109">
        <f>IF(编辑!T2214="","",编辑!T2214)</f>
        <v>1</v>
      </c>
      <c r="M2214" s="109">
        <f>IF(编辑!U2214="","",编辑!U2214)</f>
        <v>500</v>
      </c>
      <c r="N2214" s="109">
        <f>IF(编辑!V2214="","",编辑!V2214)</f>
        <v>5509</v>
      </c>
      <c r="O2214" s="109">
        <f>IF(编辑!X2214="","",编辑!X2214)</f>
        <v>1</v>
      </c>
      <c r="P2214" s="109">
        <f>IF(编辑!Y2214="","",编辑!Y2214)</f>
        <v>1</v>
      </c>
      <c r="Q2214" s="109">
        <f>IF(编辑!Z2214="","",编辑!Z2214)</f>
        <v>10000</v>
      </c>
      <c r="R2214" s="109"/>
      <c r="S2214" s="109"/>
      <c r="T2214" s="109"/>
      <c r="U2214" s="109"/>
      <c r="V2214" s="109"/>
      <c r="W2214" s="109"/>
      <c r="X2214" s="109" t="str">
        <f>IF(编辑!AI2214="","",编辑!AI2214)</f>
        <v/>
      </c>
      <c r="Y2214" s="109" t="str">
        <f>IF(编辑!AJ2214="","",编辑!AJ2214)</f>
        <v/>
      </c>
      <c r="Z2214" s="109" t="str">
        <f>IF(编辑!AK2214="","",编辑!AK2214)</f>
        <v/>
      </c>
      <c r="AA2214" s="109" t="str">
        <f>IF(编辑!AM2214="","",编辑!AM2214)</f>
        <v/>
      </c>
      <c r="AB2214" s="109" t="str">
        <f>IF(编辑!AN2214="","",编辑!AN2214)</f>
        <v/>
      </c>
      <c r="AC2214" s="111" t="str">
        <f>IF(编辑!AO2214="","",编辑!AO2214)</f>
        <v/>
      </c>
    </row>
    <row r="2215" spans="1:29">
      <c r="A2215" s="109">
        <f>IF(编辑!A2215="","",编辑!A2215)</f>
        <v>370007</v>
      </c>
      <c r="B2215" s="109" t="str">
        <f>IF(编辑!B2215="","",编辑!B2215)</f>
        <v>30级副本7</v>
      </c>
      <c r="C2215" s="109">
        <f>IF(编辑!I2215="","",编辑!I2215)</f>
        <v>90000</v>
      </c>
      <c r="D2215" s="109">
        <f>IF(编辑!J2215="","",编辑!J2215)</f>
        <v>600</v>
      </c>
      <c r="E2215" s="109" t="str">
        <f>IF(编辑!K2215="","",编辑!K2215)</f>
        <v/>
      </c>
      <c r="F2215" s="109">
        <f>IF(编辑!L2215="","",编辑!L2215)</f>
        <v>3808</v>
      </c>
      <c r="G2215" s="109">
        <f>IF(编辑!N2215="","",编辑!N2215)</f>
        <v>1</v>
      </c>
      <c r="H2215" s="109">
        <f>IF(编辑!O2215="","",编辑!O2215)</f>
        <v>1</v>
      </c>
      <c r="I2215" s="109">
        <f>IF(编辑!P2215="","",编辑!P2215)</f>
        <v>10000</v>
      </c>
      <c r="J2215" s="109">
        <f>IF(编辑!Q2215="","",编辑!Q2215)</f>
        <v>1410</v>
      </c>
      <c r="K2215" s="109">
        <f>IF(编辑!S2215="","",编辑!S2215)</f>
        <v>1</v>
      </c>
      <c r="L2215" s="109">
        <f>IF(编辑!T2215="","",编辑!T2215)</f>
        <v>1</v>
      </c>
      <c r="M2215" s="109">
        <f>IF(编辑!U2215="","",编辑!U2215)</f>
        <v>500</v>
      </c>
      <c r="N2215" s="109">
        <f>IF(编辑!V2215="","",编辑!V2215)</f>
        <v>5509</v>
      </c>
      <c r="O2215" s="109">
        <f>IF(编辑!X2215="","",编辑!X2215)</f>
        <v>1</v>
      </c>
      <c r="P2215" s="109">
        <f>IF(编辑!Y2215="","",编辑!Y2215)</f>
        <v>1</v>
      </c>
      <c r="Q2215" s="109">
        <f>IF(编辑!Z2215="","",编辑!Z2215)</f>
        <v>10000</v>
      </c>
      <c r="R2215" s="109"/>
      <c r="S2215" s="109"/>
      <c r="T2215" s="109"/>
      <c r="U2215" s="109"/>
      <c r="V2215" s="109"/>
      <c r="W2215" s="109"/>
      <c r="X2215" s="109" t="str">
        <f>IF(编辑!AI2215="","",编辑!AI2215)</f>
        <v/>
      </c>
      <c r="Y2215" s="109" t="str">
        <f>IF(编辑!AJ2215="","",编辑!AJ2215)</f>
        <v/>
      </c>
      <c r="Z2215" s="109" t="str">
        <f>IF(编辑!AK2215="","",编辑!AK2215)</f>
        <v/>
      </c>
      <c r="AA2215" s="109" t="str">
        <f>IF(编辑!AM2215="","",编辑!AM2215)</f>
        <v/>
      </c>
      <c r="AB2215" s="109" t="str">
        <f>IF(编辑!AN2215="","",编辑!AN2215)</f>
        <v/>
      </c>
      <c r="AC2215" s="111" t="str">
        <f>IF(编辑!AO2215="","",编辑!AO2215)</f>
        <v/>
      </c>
    </row>
    <row r="2216" spans="1:29">
      <c r="A2216" s="109">
        <f>IF(编辑!A2216="","",编辑!A2216)</f>
        <v>370008</v>
      </c>
      <c r="B2216" s="109" t="str">
        <f>IF(编辑!B2216="","",编辑!B2216)</f>
        <v>40级副本1</v>
      </c>
      <c r="C2216" s="109">
        <f>IF(编辑!I2216="","",编辑!I2216)</f>
        <v>130000</v>
      </c>
      <c r="D2216" s="109">
        <f>IF(编辑!J2216="","",编辑!J2216)</f>
        <v>600</v>
      </c>
      <c r="E2216" s="109" t="str">
        <f>IF(编辑!K2216="","",编辑!K2216)</f>
        <v/>
      </c>
      <c r="F2216" s="109">
        <f>IF(编辑!L2216="","",编辑!L2216)</f>
        <v>3808</v>
      </c>
      <c r="G2216" s="109">
        <f>IF(编辑!N2216="","",编辑!N2216)</f>
        <v>1</v>
      </c>
      <c r="H2216" s="109">
        <f>IF(编辑!O2216="","",编辑!O2216)</f>
        <v>1</v>
      </c>
      <c r="I2216" s="109">
        <f>IF(编辑!P2216="","",编辑!P2216)</f>
        <v>1000</v>
      </c>
      <c r="J2216" s="109" t="str">
        <f>IF(编辑!Q2216="","",编辑!Q2216)</f>
        <v/>
      </c>
      <c r="K2216" s="109" t="str">
        <f>IF(编辑!S2216="","",编辑!S2216)</f>
        <v/>
      </c>
      <c r="L2216" s="109" t="str">
        <f>IF(编辑!T2216="","",编辑!T2216)</f>
        <v/>
      </c>
      <c r="M2216" s="109" t="str">
        <f>IF(编辑!U2216="","",编辑!U2216)</f>
        <v/>
      </c>
      <c r="N2216" s="109" t="str">
        <f>IF(编辑!V2216="","",编辑!V2216)</f>
        <v/>
      </c>
      <c r="O2216" s="109" t="str">
        <f>IF(编辑!X2216="","",编辑!X2216)</f>
        <v/>
      </c>
      <c r="P2216" s="109" t="str">
        <f>IF(编辑!Y2216="","",编辑!Y2216)</f>
        <v/>
      </c>
      <c r="Q2216" s="109" t="str">
        <f>IF(编辑!Z2216="","",编辑!Z2216)</f>
        <v/>
      </c>
      <c r="R2216" s="109"/>
      <c r="S2216" s="109"/>
      <c r="T2216" s="109"/>
      <c r="U2216" s="109"/>
      <c r="V2216" s="109"/>
      <c r="W2216" s="109"/>
      <c r="X2216" s="109" t="str">
        <f>IF(编辑!AI2216="","",编辑!AI2216)</f>
        <v/>
      </c>
      <c r="Y2216" s="109" t="str">
        <f>IF(编辑!AJ2216="","",编辑!AJ2216)</f>
        <v/>
      </c>
      <c r="Z2216" s="109" t="str">
        <f>IF(编辑!AK2216="","",编辑!AK2216)</f>
        <v/>
      </c>
      <c r="AA2216" s="109" t="str">
        <f>IF(编辑!AM2216="","",编辑!AM2216)</f>
        <v/>
      </c>
      <c r="AB2216" s="109" t="str">
        <f>IF(编辑!AN2216="","",编辑!AN2216)</f>
        <v/>
      </c>
      <c r="AC2216" s="111" t="str">
        <f>IF(编辑!AO2216="","",编辑!AO2216)</f>
        <v/>
      </c>
    </row>
    <row r="2217" spans="1:29">
      <c r="A2217" s="109">
        <f>IF(编辑!A2217="","",编辑!A2217)</f>
        <v>370009</v>
      </c>
      <c r="B2217" s="109" t="str">
        <f>IF(编辑!B2217="","",编辑!B2217)</f>
        <v>40级副本2</v>
      </c>
      <c r="C2217" s="109">
        <f>IF(编辑!I2217="","",编辑!I2217)</f>
        <v>130000</v>
      </c>
      <c r="D2217" s="109">
        <f>IF(编辑!J2217="","",编辑!J2217)</f>
        <v>600</v>
      </c>
      <c r="E2217" s="109" t="str">
        <f>IF(编辑!K2217="","",编辑!K2217)</f>
        <v/>
      </c>
      <c r="F2217" s="109">
        <f>IF(编辑!L2217="","",编辑!L2217)</f>
        <v>3808</v>
      </c>
      <c r="G2217" s="109">
        <f>IF(编辑!N2217="","",编辑!N2217)</f>
        <v>1</v>
      </c>
      <c r="H2217" s="109">
        <f>IF(编辑!O2217="","",编辑!O2217)</f>
        <v>1</v>
      </c>
      <c r="I2217" s="109">
        <f>IF(编辑!P2217="","",编辑!P2217)</f>
        <v>1000</v>
      </c>
      <c r="J2217" s="109" t="str">
        <f>IF(编辑!Q2217="","",编辑!Q2217)</f>
        <v/>
      </c>
      <c r="K2217" s="109" t="str">
        <f>IF(编辑!S2217="","",编辑!S2217)</f>
        <v/>
      </c>
      <c r="L2217" s="109" t="str">
        <f>IF(编辑!T2217="","",编辑!T2217)</f>
        <v/>
      </c>
      <c r="M2217" s="109" t="str">
        <f>IF(编辑!U2217="","",编辑!U2217)</f>
        <v/>
      </c>
      <c r="N2217" s="109" t="str">
        <f>IF(编辑!V2217="","",编辑!V2217)</f>
        <v/>
      </c>
      <c r="O2217" s="109" t="str">
        <f>IF(编辑!X2217="","",编辑!X2217)</f>
        <v/>
      </c>
      <c r="P2217" s="109" t="str">
        <f>IF(编辑!Y2217="","",编辑!Y2217)</f>
        <v/>
      </c>
      <c r="Q2217" s="109" t="str">
        <f>IF(编辑!Z2217="","",编辑!Z2217)</f>
        <v/>
      </c>
      <c r="R2217" s="109" t="str">
        <f>IF(编辑!AA2217="","",编辑!AA2217)</f>
        <v/>
      </c>
      <c r="S2217" s="109" t="str">
        <f>IF(编辑!AC2217="","",编辑!AC2217)</f>
        <v/>
      </c>
      <c r="T2217" s="109" t="str">
        <f>IF(编辑!AD2217="","",编辑!AD2217)</f>
        <v/>
      </c>
      <c r="U2217" s="109" t="str">
        <f>IF(编辑!AE2217="","",编辑!AE2217)</f>
        <v/>
      </c>
      <c r="V2217" s="109" t="str">
        <f>IF(编辑!AF2217="","",编辑!AF2217)</f>
        <v/>
      </c>
      <c r="W2217" s="109" t="str">
        <f>IF(编辑!AH2217="","",编辑!AH2217)</f>
        <v/>
      </c>
      <c r="X2217" s="109" t="str">
        <f>IF(编辑!AI2217="","",编辑!AI2217)</f>
        <v/>
      </c>
      <c r="Y2217" s="109" t="str">
        <f>IF(编辑!AJ2217="","",编辑!AJ2217)</f>
        <v/>
      </c>
      <c r="Z2217" s="109" t="str">
        <f>IF(编辑!AK2217="","",编辑!AK2217)</f>
        <v/>
      </c>
      <c r="AA2217" s="109" t="str">
        <f>IF(编辑!AM2217="","",编辑!AM2217)</f>
        <v/>
      </c>
      <c r="AB2217" s="109" t="str">
        <f>IF(编辑!AN2217="","",编辑!AN2217)</f>
        <v/>
      </c>
      <c r="AC2217" s="111" t="str">
        <f>IF(编辑!AO2217="","",编辑!AO2217)</f>
        <v/>
      </c>
    </row>
    <row r="2218" spans="1:29">
      <c r="A2218" s="109">
        <f>IF(编辑!A2218="","",编辑!A2218)</f>
        <v>370010</v>
      </c>
      <c r="B2218" s="109" t="str">
        <f>IF(编辑!B2218="","",编辑!B2218)</f>
        <v>40级副本3</v>
      </c>
      <c r="C2218" s="109">
        <f>IF(编辑!I2218="","",编辑!I2218)</f>
        <v>130000</v>
      </c>
      <c r="D2218" s="109">
        <f>IF(编辑!J2218="","",编辑!J2218)</f>
        <v>600</v>
      </c>
      <c r="E2218" s="109" t="str">
        <f>IF(编辑!K2218="","",编辑!K2218)</f>
        <v/>
      </c>
      <c r="F2218" s="109">
        <f>IF(编辑!L2218="","",编辑!L2218)</f>
        <v>3808</v>
      </c>
      <c r="G2218" s="109">
        <f>IF(编辑!N2218="","",编辑!N2218)</f>
        <v>1</v>
      </c>
      <c r="H2218" s="109">
        <f>IF(编辑!O2218="","",编辑!O2218)</f>
        <v>1</v>
      </c>
      <c r="I2218" s="109">
        <f>IF(编辑!P2218="","",编辑!P2218)</f>
        <v>1000</v>
      </c>
      <c r="J2218" s="109" t="str">
        <f>IF(编辑!Q2218="","",编辑!Q2218)</f>
        <v/>
      </c>
      <c r="K2218" s="109" t="str">
        <f>IF(编辑!S2218="","",编辑!S2218)</f>
        <v/>
      </c>
      <c r="L2218" s="109" t="str">
        <f>IF(编辑!T2218="","",编辑!T2218)</f>
        <v/>
      </c>
      <c r="M2218" s="109" t="str">
        <f>IF(编辑!U2218="","",编辑!U2218)</f>
        <v/>
      </c>
      <c r="N2218" s="109" t="str">
        <f>IF(编辑!V2218="","",编辑!V2218)</f>
        <v/>
      </c>
      <c r="O2218" s="109" t="str">
        <f>IF(编辑!X2218="","",编辑!X2218)</f>
        <v/>
      </c>
      <c r="P2218" s="109" t="str">
        <f>IF(编辑!Y2218="","",编辑!Y2218)</f>
        <v/>
      </c>
      <c r="Q2218" s="109" t="str">
        <f>IF(编辑!Z2218="","",编辑!Z2218)</f>
        <v/>
      </c>
      <c r="R2218" s="109" t="str">
        <f>IF(编辑!AA2218="","",编辑!AA2218)</f>
        <v/>
      </c>
      <c r="S2218" s="109" t="str">
        <f>IF(编辑!AC2218="","",编辑!AC2218)</f>
        <v/>
      </c>
      <c r="T2218" s="109" t="str">
        <f>IF(编辑!AD2218="","",编辑!AD2218)</f>
        <v/>
      </c>
      <c r="U2218" s="109" t="str">
        <f>IF(编辑!AE2218="","",编辑!AE2218)</f>
        <v/>
      </c>
      <c r="V2218" s="109" t="str">
        <f>IF(编辑!AF2218="","",编辑!AF2218)</f>
        <v/>
      </c>
      <c r="W2218" s="109" t="str">
        <f>IF(编辑!AH2218="","",编辑!AH2218)</f>
        <v/>
      </c>
      <c r="X2218" s="109" t="str">
        <f>IF(编辑!AI2218="","",编辑!AI2218)</f>
        <v/>
      </c>
      <c r="Y2218" s="109" t="str">
        <f>IF(编辑!AJ2218="","",编辑!AJ2218)</f>
        <v/>
      </c>
      <c r="Z2218" s="109" t="str">
        <f>IF(编辑!AK2218="","",编辑!AK2218)</f>
        <v/>
      </c>
      <c r="AA2218" s="109" t="str">
        <f>IF(编辑!AM2218="","",编辑!AM2218)</f>
        <v/>
      </c>
      <c r="AB2218" s="109" t="str">
        <f>IF(编辑!AN2218="","",编辑!AN2218)</f>
        <v/>
      </c>
      <c r="AC2218" s="111" t="str">
        <f>IF(编辑!AO2218="","",编辑!AO2218)</f>
        <v/>
      </c>
    </row>
    <row r="2219" spans="1:29">
      <c r="A2219" s="109">
        <f>IF(编辑!A2219="","",编辑!A2219)</f>
        <v>370011</v>
      </c>
      <c r="B2219" s="109" t="str">
        <f>IF(编辑!B2219="","",编辑!B2219)</f>
        <v>40级副本4</v>
      </c>
      <c r="C2219" s="109">
        <f>IF(编辑!I2219="","",编辑!I2219)</f>
        <v>130000</v>
      </c>
      <c r="D2219" s="109">
        <f>IF(编辑!J2219="","",编辑!J2219)</f>
        <v>600</v>
      </c>
      <c r="E2219" s="109" t="str">
        <f>IF(编辑!K2219="","",编辑!K2219)</f>
        <v/>
      </c>
      <c r="F2219" s="109">
        <f>IF(编辑!L2219="","",编辑!L2219)</f>
        <v>3808</v>
      </c>
      <c r="G2219" s="109">
        <f>IF(编辑!N2219="","",编辑!N2219)</f>
        <v>1</v>
      </c>
      <c r="H2219" s="109">
        <f>IF(编辑!O2219="","",编辑!O2219)</f>
        <v>1</v>
      </c>
      <c r="I2219" s="109">
        <f>IF(编辑!P2219="","",编辑!P2219)</f>
        <v>1000</v>
      </c>
      <c r="J2219" s="109">
        <f>IF(编辑!Q2219="","",编辑!Q2219)</f>
        <v>1407</v>
      </c>
      <c r="K2219" s="109">
        <f>IF(编辑!S2219="","",编辑!S2219)</f>
        <v>1</v>
      </c>
      <c r="L2219" s="109">
        <f>IF(编辑!T2219="","",编辑!T2219)</f>
        <v>1</v>
      </c>
      <c r="M2219" s="109">
        <f>IF(编辑!U2219="","",编辑!U2219)</f>
        <v>500</v>
      </c>
      <c r="N2219" s="109">
        <f>IF(编辑!V2219="","",编辑!V2219)</f>
        <v>5510</v>
      </c>
      <c r="O2219" s="109">
        <f>IF(编辑!X2219="","",编辑!X2219)</f>
        <v>1</v>
      </c>
      <c r="P2219" s="109">
        <f>IF(编辑!Y2219="","",编辑!Y2219)</f>
        <v>1</v>
      </c>
      <c r="Q2219" s="109">
        <f>IF(编辑!Z2219="","",编辑!Z2219)</f>
        <v>10000</v>
      </c>
      <c r="R2219" s="109" t="str">
        <f>IF(编辑!AA2219="","",编辑!AA2219)</f>
        <v/>
      </c>
      <c r="S2219" s="109" t="str">
        <f>IF(编辑!AC2219="","",编辑!AC2219)</f>
        <v/>
      </c>
      <c r="T2219" s="109" t="str">
        <f>IF(编辑!AD2219="","",编辑!AD2219)</f>
        <v/>
      </c>
      <c r="U2219" s="109" t="str">
        <f>IF(编辑!AE2219="","",编辑!AE2219)</f>
        <v/>
      </c>
      <c r="V2219" s="109" t="str">
        <f>IF(编辑!AF2219="","",编辑!AF2219)</f>
        <v/>
      </c>
      <c r="W2219" s="109" t="str">
        <f>IF(编辑!AH2219="","",编辑!AH2219)</f>
        <v/>
      </c>
      <c r="X2219" s="109" t="str">
        <f>IF(编辑!AI2219="","",编辑!AI2219)</f>
        <v/>
      </c>
      <c r="Y2219" s="109" t="str">
        <f>IF(编辑!AJ2219="","",编辑!AJ2219)</f>
        <v/>
      </c>
      <c r="Z2219" s="109" t="str">
        <f>IF(编辑!AK2219="","",编辑!AK2219)</f>
        <v/>
      </c>
      <c r="AA2219" s="109" t="str">
        <f>IF(编辑!AM2219="","",编辑!AM2219)</f>
        <v/>
      </c>
      <c r="AB2219" s="109" t="str">
        <f>IF(编辑!AN2219="","",编辑!AN2219)</f>
        <v/>
      </c>
      <c r="AC2219" s="111" t="str">
        <f>IF(编辑!AO2219="","",编辑!AO2219)</f>
        <v/>
      </c>
    </row>
    <row r="2220" spans="1:29">
      <c r="A2220" s="109">
        <f>IF(编辑!A2220="","",编辑!A2220)</f>
        <v>370012</v>
      </c>
      <c r="B2220" s="109" t="str">
        <f>IF(编辑!B2220="","",编辑!B2220)</f>
        <v>40级副本5</v>
      </c>
      <c r="C2220" s="109">
        <f>IF(编辑!I2220="","",编辑!I2220)</f>
        <v>130000</v>
      </c>
      <c r="D2220" s="109">
        <f>IF(编辑!J2220="","",编辑!J2220)</f>
        <v>600</v>
      </c>
      <c r="E2220" s="109" t="str">
        <f>IF(编辑!K2220="","",编辑!K2220)</f>
        <v/>
      </c>
      <c r="F2220" s="109">
        <f>IF(编辑!L2220="","",编辑!L2220)</f>
        <v>3808</v>
      </c>
      <c r="G2220" s="109">
        <f>IF(编辑!N2220="","",编辑!N2220)</f>
        <v>1</v>
      </c>
      <c r="H2220" s="109">
        <f>IF(编辑!O2220="","",编辑!O2220)</f>
        <v>1</v>
      </c>
      <c r="I2220" s="109">
        <f>IF(编辑!P2220="","",编辑!P2220)</f>
        <v>1000</v>
      </c>
      <c r="J2220" s="109">
        <f>IF(编辑!Q2220="","",编辑!Q2220)</f>
        <v>1408</v>
      </c>
      <c r="K2220" s="109">
        <f>IF(编辑!S2220="","",编辑!S2220)</f>
        <v>1</v>
      </c>
      <c r="L2220" s="109">
        <f>IF(编辑!T2220="","",编辑!T2220)</f>
        <v>1</v>
      </c>
      <c r="M2220" s="109">
        <f>IF(编辑!U2220="","",编辑!U2220)</f>
        <v>500</v>
      </c>
      <c r="N2220" s="109">
        <f>IF(编辑!V2220="","",编辑!V2220)</f>
        <v>5510</v>
      </c>
      <c r="O2220" s="109">
        <f>IF(编辑!X2220="","",编辑!X2220)</f>
        <v>1</v>
      </c>
      <c r="P2220" s="109">
        <f>IF(编辑!Y2220="","",编辑!Y2220)</f>
        <v>1</v>
      </c>
      <c r="Q2220" s="109">
        <f>IF(编辑!Z2220="","",编辑!Z2220)</f>
        <v>10000</v>
      </c>
      <c r="R2220" s="109" t="str">
        <f>IF(编辑!AA2220="","",编辑!AA2220)</f>
        <v/>
      </c>
      <c r="S2220" s="109" t="str">
        <f>IF(编辑!AC2220="","",编辑!AC2220)</f>
        <v/>
      </c>
      <c r="T2220" s="109" t="str">
        <f>IF(编辑!AD2220="","",编辑!AD2220)</f>
        <v/>
      </c>
      <c r="U2220" s="109" t="str">
        <f>IF(编辑!AE2220="","",编辑!AE2220)</f>
        <v/>
      </c>
      <c r="V2220" s="109" t="str">
        <f>IF(编辑!AF2220="","",编辑!AF2220)</f>
        <v/>
      </c>
      <c r="W2220" s="109" t="str">
        <f>IF(编辑!AH2220="","",编辑!AH2220)</f>
        <v/>
      </c>
      <c r="X2220" s="109" t="str">
        <f>IF(编辑!AI2220="","",编辑!AI2220)</f>
        <v/>
      </c>
      <c r="Y2220" s="109" t="str">
        <f>IF(编辑!AJ2220="","",编辑!AJ2220)</f>
        <v/>
      </c>
      <c r="Z2220" s="109" t="str">
        <f>IF(编辑!AK2220="","",编辑!AK2220)</f>
        <v/>
      </c>
      <c r="AA2220" s="109" t="str">
        <f>IF(编辑!AM2220="","",编辑!AM2220)</f>
        <v/>
      </c>
      <c r="AB2220" s="109" t="str">
        <f>IF(编辑!AN2220="","",编辑!AN2220)</f>
        <v/>
      </c>
      <c r="AC2220" s="111" t="str">
        <f>IF(编辑!AO2220="","",编辑!AO2220)</f>
        <v/>
      </c>
    </row>
    <row r="2221" spans="1:29">
      <c r="A2221" s="109">
        <f>IF(编辑!A2221="","",编辑!A2221)</f>
        <v>370013</v>
      </c>
      <c r="B2221" s="109" t="str">
        <f>IF(编辑!B2221="","",编辑!B2221)</f>
        <v>40级副本6</v>
      </c>
      <c r="C2221" s="109">
        <f>IF(编辑!I2221="","",编辑!I2221)</f>
        <v>130000</v>
      </c>
      <c r="D2221" s="109">
        <f>IF(编辑!J2221="","",编辑!J2221)</f>
        <v>600</v>
      </c>
      <c r="E2221" s="109" t="str">
        <f>IF(编辑!K2221="","",编辑!K2221)</f>
        <v/>
      </c>
      <c r="F2221" s="109">
        <f>IF(编辑!L2221="","",编辑!L2221)</f>
        <v>3808</v>
      </c>
      <c r="G2221" s="109">
        <f>IF(编辑!N2221="","",编辑!N2221)</f>
        <v>1</v>
      </c>
      <c r="H2221" s="109">
        <f>IF(编辑!O2221="","",编辑!O2221)</f>
        <v>1</v>
      </c>
      <c r="I2221" s="109">
        <f>IF(编辑!P2221="","",编辑!P2221)</f>
        <v>1000</v>
      </c>
      <c r="J2221" s="109">
        <f>IF(编辑!Q2221="","",编辑!Q2221)</f>
        <v>1409</v>
      </c>
      <c r="K2221" s="109">
        <f>IF(编辑!S2221="","",编辑!S2221)</f>
        <v>1</v>
      </c>
      <c r="L2221" s="109">
        <f>IF(编辑!T2221="","",编辑!T2221)</f>
        <v>1</v>
      </c>
      <c r="M2221" s="109">
        <f>IF(编辑!U2221="","",编辑!U2221)</f>
        <v>500</v>
      </c>
      <c r="N2221" s="109">
        <f>IF(编辑!V2221="","",编辑!V2221)</f>
        <v>5510</v>
      </c>
      <c r="O2221" s="109">
        <f>IF(编辑!X2221="","",编辑!X2221)</f>
        <v>1</v>
      </c>
      <c r="P2221" s="109">
        <f>IF(编辑!Y2221="","",编辑!Y2221)</f>
        <v>1</v>
      </c>
      <c r="Q2221" s="109">
        <f>IF(编辑!Z2221="","",编辑!Z2221)</f>
        <v>10000</v>
      </c>
      <c r="R2221" s="109" t="str">
        <f>IF(编辑!AA2221="","",编辑!AA2221)</f>
        <v/>
      </c>
      <c r="S2221" s="109" t="str">
        <f>IF(编辑!AC2221="","",编辑!AC2221)</f>
        <v/>
      </c>
      <c r="T2221" s="109" t="str">
        <f>IF(编辑!AD2221="","",编辑!AD2221)</f>
        <v/>
      </c>
      <c r="U2221" s="109" t="str">
        <f>IF(编辑!AE2221="","",编辑!AE2221)</f>
        <v/>
      </c>
      <c r="V2221" s="109" t="str">
        <f>IF(编辑!AF2221="","",编辑!AF2221)</f>
        <v/>
      </c>
      <c r="W2221" s="109" t="str">
        <f>IF(编辑!AH2221="","",编辑!AH2221)</f>
        <v/>
      </c>
      <c r="X2221" s="109" t="str">
        <f>IF(编辑!AI2221="","",编辑!AI2221)</f>
        <v/>
      </c>
      <c r="Y2221" s="109" t="str">
        <f>IF(编辑!AJ2221="","",编辑!AJ2221)</f>
        <v/>
      </c>
      <c r="Z2221" s="109" t="str">
        <f>IF(编辑!AK2221="","",编辑!AK2221)</f>
        <v/>
      </c>
      <c r="AA2221" s="109" t="str">
        <f>IF(编辑!AM2221="","",编辑!AM2221)</f>
        <v/>
      </c>
      <c r="AB2221" s="109" t="str">
        <f>IF(编辑!AN2221="","",编辑!AN2221)</f>
        <v/>
      </c>
      <c r="AC2221" s="111" t="str">
        <f>IF(编辑!AO2221="","",编辑!AO2221)</f>
        <v/>
      </c>
    </row>
    <row r="2222" spans="1:29">
      <c r="A2222" s="109">
        <f>IF(编辑!A2222="","",编辑!A2222)</f>
        <v>370014</v>
      </c>
      <c r="B2222" s="109" t="str">
        <f>IF(编辑!B2222="","",编辑!B2222)</f>
        <v>40级副本7</v>
      </c>
      <c r="C2222" s="109">
        <f>IF(编辑!I2222="","",编辑!I2222)</f>
        <v>130000</v>
      </c>
      <c r="D2222" s="109">
        <f>IF(编辑!J2222="","",编辑!J2222)</f>
        <v>600</v>
      </c>
      <c r="E2222" s="109" t="str">
        <f>IF(编辑!K2222="","",编辑!K2222)</f>
        <v/>
      </c>
      <c r="F2222" s="109">
        <f>IF(编辑!L2222="","",编辑!L2222)</f>
        <v>3808</v>
      </c>
      <c r="G2222" s="109">
        <f>IF(编辑!N2222="","",编辑!N2222)</f>
        <v>1</v>
      </c>
      <c r="H2222" s="109">
        <f>IF(编辑!O2222="","",编辑!O2222)</f>
        <v>1</v>
      </c>
      <c r="I2222" s="109">
        <f>IF(编辑!P2222="","",编辑!P2222)</f>
        <v>10000</v>
      </c>
      <c r="J2222" s="109">
        <f>IF(编辑!Q2222="","",编辑!Q2222)</f>
        <v>1410</v>
      </c>
      <c r="K2222" s="109">
        <f>IF(编辑!S2222="","",编辑!S2222)</f>
        <v>1</v>
      </c>
      <c r="L2222" s="109">
        <f>IF(编辑!T2222="","",编辑!T2222)</f>
        <v>1</v>
      </c>
      <c r="M2222" s="109">
        <f>IF(编辑!U2222="","",编辑!U2222)</f>
        <v>500</v>
      </c>
      <c r="N2222" s="109">
        <f>IF(编辑!V2222="","",编辑!V2222)</f>
        <v>5510</v>
      </c>
      <c r="O2222" s="109">
        <f>IF(编辑!X2222="","",编辑!X2222)</f>
        <v>1</v>
      </c>
      <c r="P2222" s="109">
        <f>IF(编辑!Y2222="","",编辑!Y2222)</f>
        <v>1</v>
      </c>
      <c r="Q2222" s="109">
        <f>IF(编辑!Z2222="","",编辑!Z2222)</f>
        <v>10000</v>
      </c>
      <c r="R2222" s="109" t="str">
        <f>IF(编辑!AA2222="","",编辑!AA2222)</f>
        <v/>
      </c>
      <c r="S2222" s="109" t="str">
        <f>IF(编辑!AC2222="","",编辑!AC2222)</f>
        <v/>
      </c>
      <c r="T2222" s="109" t="str">
        <f>IF(编辑!AD2222="","",编辑!AD2222)</f>
        <v/>
      </c>
      <c r="U2222" s="109" t="str">
        <f>IF(编辑!AE2222="","",编辑!AE2222)</f>
        <v/>
      </c>
      <c r="V2222" s="109" t="str">
        <f>IF(编辑!AF2222="","",编辑!AF2222)</f>
        <v/>
      </c>
      <c r="W2222" s="109" t="str">
        <f>IF(编辑!AH2222="","",编辑!AH2222)</f>
        <v/>
      </c>
      <c r="X2222" s="109" t="str">
        <f>IF(编辑!AI2222="","",编辑!AI2222)</f>
        <v/>
      </c>
      <c r="Y2222" s="109" t="str">
        <f>IF(编辑!AJ2222="","",编辑!AJ2222)</f>
        <v/>
      </c>
      <c r="Z2222" s="109" t="str">
        <f>IF(编辑!AK2222="","",编辑!AK2222)</f>
        <v/>
      </c>
      <c r="AA2222" s="109" t="str">
        <f>IF(编辑!AM2222="","",编辑!AM2222)</f>
        <v/>
      </c>
      <c r="AB2222" s="109" t="str">
        <f>IF(编辑!AN2222="","",编辑!AN2222)</f>
        <v/>
      </c>
      <c r="AC2222" s="111" t="str">
        <f>IF(编辑!AO2222="","",编辑!AO2222)</f>
        <v/>
      </c>
    </row>
    <row r="2223" spans="1:29">
      <c r="A2223" s="109">
        <f>IF(编辑!A2223="","",编辑!A2223)</f>
        <v>370015</v>
      </c>
      <c r="B2223" s="109" t="str">
        <f>IF(编辑!B2223="","",编辑!B2223)</f>
        <v>50级副本1</v>
      </c>
      <c r="C2223" s="109">
        <f>IF(编辑!I2223="","",编辑!I2223)</f>
        <v>130000</v>
      </c>
      <c r="D2223" s="109">
        <f>IF(编辑!J2223="","",编辑!J2223)</f>
        <v>600</v>
      </c>
      <c r="E2223" s="109" t="str">
        <f>IF(编辑!K2223="","",编辑!K2223)</f>
        <v/>
      </c>
      <c r="F2223" s="109">
        <f>IF(编辑!L2223="","",编辑!L2223)</f>
        <v>3809</v>
      </c>
      <c r="G2223" s="109">
        <f>IF(编辑!N2223="","",编辑!N2223)</f>
        <v>1</v>
      </c>
      <c r="H2223" s="109">
        <f>IF(编辑!O2223="","",编辑!O2223)</f>
        <v>1</v>
      </c>
      <c r="I2223" s="109">
        <f>IF(编辑!P2223="","",编辑!P2223)</f>
        <v>10000</v>
      </c>
      <c r="J2223" s="109">
        <f>IF(编辑!Q2223="","",编辑!Q2223)</f>
        <v>1407</v>
      </c>
      <c r="K2223" s="109">
        <f>IF(编辑!S2223="","",编辑!S2223)</f>
        <v>1</v>
      </c>
      <c r="L2223" s="109">
        <f>IF(编辑!T2223="","",编辑!T2223)</f>
        <v>1</v>
      </c>
      <c r="M2223" s="109">
        <f>IF(编辑!U2223="","",编辑!U2223)</f>
        <v>500</v>
      </c>
      <c r="N2223" s="109">
        <f>IF(编辑!V2223="","",编辑!V2223)</f>
        <v>5511</v>
      </c>
      <c r="O2223" s="109">
        <f>IF(编辑!X2223="","",编辑!X2223)</f>
        <v>1</v>
      </c>
      <c r="P2223" s="109">
        <f>IF(编辑!Y2223="","",编辑!Y2223)</f>
        <v>1</v>
      </c>
      <c r="Q2223" s="109">
        <f>IF(编辑!Z2223="","",编辑!Z2223)</f>
        <v>10000</v>
      </c>
      <c r="R2223" s="109" t="str">
        <f>IF(编辑!AA2223="","",编辑!AA2223)</f>
        <v/>
      </c>
      <c r="S2223" s="109" t="str">
        <f>IF(编辑!AC2223="","",编辑!AC2223)</f>
        <v/>
      </c>
      <c r="T2223" s="109" t="str">
        <f>IF(编辑!AD2223="","",编辑!AD2223)</f>
        <v/>
      </c>
      <c r="U2223" s="109" t="str">
        <f>IF(编辑!AE2223="","",编辑!AE2223)</f>
        <v/>
      </c>
      <c r="V2223" s="109" t="str">
        <f>IF(编辑!AF2223="","",编辑!AF2223)</f>
        <v/>
      </c>
      <c r="W2223" s="109" t="str">
        <f>IF(编辑!AH2223="","",编辑!AH2223)</f>
        <v/>
      </c>
      <c r="X2223" s="109" t="str">
        <f>IF(编辑!AI2223="","",编辑!AI2223)</f>
        <v/>
      </c>
      <c r="Y2223" s="109" t="str">
        <f>IF(编辑!AJ2223="","",编辑!AJ2223)</f>
        <v/>
      </c>
      <c r="Z2223" s="109" t="str">
        <f>IF(编辑!AK2223="","",编辑!AK2223)</f>
        <v/>
      </c>
      <c r="AA2223" s="109" t="str">
        <f>IF(编辑!AM2223="","",编辑!AM2223)</f>
        <v/>
      </c>
      <c r="AB2223" s="109" t="str">
        <f>IF(编辑!AN2223="","",编辑!AN2223)</f>
        <v/>
      </c>
      <c r="AC2223" s="111" t="str">
        <f>IF(编辑!AO2223="","",编辑!AO2223)</f>
        <v/>
      </c>
    </row>
    <row r="2224" spans="1:29">
      <c r="A2224" s="109">
        <f>IF(编辑!A2224="","",编辑!A2224)</f>
        <v>370016</v>
      </c>
      <c r="B2224" s="109" t="str">
        <f>IF(编辑!B2224="","",编辑!B2224)</f>
        <v>50级副本2</v>
      </c>
      <c r="C2224" s="109">
        <f>IF(编辑!I2224="","",编辑!I2224)</f>
        <v>130000</v>
      </c>
      <c r="D2224" s="109">
        <f>IF(编辑!J2224="","",编辑!J2224)</f>
        <v>600</v>
      </c>
      <c r="E2224" s="109" t="str">
        <f>IF(编辑!K2224="","",编辑!K2224)</f>
        <v/>
      </c>
      <c r="F2224" s="109">
        <f>IF(编辑!L2224="","",编辑!L2224)</f>
        <v>3809</v>
      </c>
      <c r="G2224" s="109">
        <f>IF(编辑!N2224="","",编辑!N2224)</f>
        <v>1</v>
      </c>
      <c r="H2224" s="109">
        <f>IF(编辑!O2224="","",编辑!O2224)</f>
        <v>1</v>
      </c>
      <c r="I2224" s="109">
        <f>IF(编辑!P2224="","",编辑!P2224)</f>
        <v>10000</v>
      </c>
      <c r="J2224" s="109">
        <f>IF(编辑!Q2224="","",编辑!Q2224)</f>
        <v>1408</v>
      </c>
      <c r="K2224" s="109">
        <f>IF(编辑!S2224="","",编辑!S2224)</f>
        <v>1</v>
      </c>
      <c r="L2224" s="109">
        <f>IF(编辑!T2224="","",编辑!T2224)</f>
        <v>1</v>
      </c>
      <c r="M2224" s="109">
        <f>IF(编辑!U2224="","",编辑!U2224)</f>
        <v>500</v>
      </c>
      <c r="N2224" s="109">
        <f>IF(编辑!V2224="","",编辑!V2224)</f>
        <v>5511</v>
      </c>
      <c r="O2224" s="109">
        <f>IF(编辑!X2224="","",编辑!X2224)</f>
        <v>1</v>
      </c>
      <c r="P2224" s="109">
        <f>IF(编辑!Y2224="","",编辑!Y2224)</f>
        <v>1</v>
      </c>
      <c r="Q2224" s="109">
        <f>IF(编辑!Z2224="","",编辑!Z2224)</f>
        <v>10000</v>
      </c>
      <c r="R2224" s="109" t="str">
        <f>IF(编辑!AA2224="","",编辑!AA2224)</f>
        <v/>
      </c>
      <c r="S2224" s="109" t="str">
        <f>IF(编辑!AC2224="","",编辑!AC2224)</f>
        <v/>
      </c>
      <c r="T2224" s="109" t="str">
        <f>IF(编辑!AD2224="","",编辑!AD2224)</f>
        <v/>
      </c>
      <c r="U2224" s="109" t="str">
        <f>IF(编辑!AE2224="","",编辑!AE2224)</f>
        <v/>
      </c>
      <c r="V2224" s="109" t="str">
        <f>IF(编辑!AF2224="","",编辑!AF2224)</f>
        <v/>
      </c>
      <c r="W2224" s="109" t="str">
        <f>IF(编辑!AH2224="","",编辑!AH2224)</f>
        <v/>
      </c>
      <c r="X2224" s="109" t="str">
        <f>IF(编辑!AI2224="","",编辑!AI2224)</f>
        <v/>
      </c>
      <c r="Y2224" s="109" t="str">
        <f>IF(编辑!AJ2224="","",编辑!AJ2224)</f>
        <v/>
      </c>
      <c r="Z2224" s="109" t="str">
        <f>IF(编辑!AK2224="","",编辑!AK2224)</f>
        <v/>
      </c>
      <c r="AA2224" s="109" t="str">
        <f>IF(编辑!AM2224="","",编辑!AM2224)</f>
        <v/>
      </c>
      <c r="AB2224" s="109" t="str">
        <f>IF(编辑!AN2224="","",编辑!AN2224)</f>
        <v/>
      </c>
      <c r="AC2224" s="111" t="str">
        <f>IF(编辑!AO2224="","",编辑!AO2224)</f>
        <v/>
      </c>
    </row>
    <row r="2225" spans="1:29">
      <c r="A2225" s="109">
        <f>IF(编辑!A2225="","",编辑!A2225)</f>
        <v>370017</v>
      </c>
      <c r="B2225" s="109" t="str">
        <f>IF(编辑!B2225="","",编辑!B2225)</f>
        <v>50级副本3</v>
      </c>
      <c r="C2225" s="109">
        <f>IF(编辑!I2225="","",编辑!I2225)</f>
        <v>130000</v>
      </c>
      <c r="D2225" s="109">
        <f>IF(编辑!J2225="","",编辑!J2225)</f>
        <v>600</v>
      </c>
      <c r="E2225" s="109" t="str">
        <f>IF(编辑!K2225="","",编辑!K2225)</f>
        <v/>
      </c>
      <c r="F2225" s="109">
        <f>IF(编辑!L2225="","",编辑!L2225)</f>
        <v>3809</v>
      </c>
      <c r="G2225" s="109">
        <f>IF(编辑!N2225="","",编辑!N2225)</f>
        <v>1</v>
      </c>
      <c r="H2225" s="109">
        <f>IF(编辑!O2225="","",编辑!O2225)</f>
        <v>1</v>
      </c>
      <c r="I2225" s="109">
        <f>IF(编辑!P2225="","",编辑!P2225)</f>
        <v>10000</v>
      </c>
      <c r="J2225" s="109">
        <f>IF(编辑!Q2225="","",编辑!Q2225)</f>
        <v>1409</v>
      </c>
      <c r="K2225" s="109">
        <f>IF(编辑!S2225="","",编辑!S2225)</f>
        <v>1</v>
      </c>
      <c r="L2225" s="109">
        <f>IF(编辑!T2225="","",编辑!T2225)</f>
        <v>1</v>
      </c>
      <c r="M2225" s="109">
        <f>IF(编辑!U2225="","",编辑!U2225)</f>
        <v>500</v>
      </c>
      <c r="N2225" s="109">
        <f>IF(编辑!V2225="","",编辑!V2225)</f>
        <v>5511</v>
      </c>
      <c r="O2225" s="109">
        <f>IF(编辑!X2225="","",编辑!X2225)</f>
        <v>1</v>
      </c>
      <c r="P2225" s="109">
        <f>IF(编辑!Y2225="","",编辑!Y2225)</f>
        <v>1</v>
      </c>
      <c r="Q2225" s="109">
        <f>IF(编辑!Z2225="","",编辑!Z2225)</f>
        <v>10000</v>
      </c>
      <c r="R2225" s="109" t="str">
        <f>IF(编辑!AA2225="","",编辑!AA2225)</f>
        <v/>
      </c>
      <c r="S2225" s="109" t="str">
        <f>IF(编辑!AC2225="","",编辑!AC2225)</f>
        <v/>
      </c>
      <c r="T2225" s="109" t="str">
        <f>IF(编辑!AD2225="","",编辑!AD2225)</f>
        <v/>
      </c>
      <c r="U2225" s="109" t="str">
        <f>IF(编辑!AE2225="","",编辑!AE2225)</f>
        <v/>
      </c>
      <c r="V2225" s="109" t="str">
        <f>IF(编辑!AF2225="","",编辑!AF2225)</f>
        <v/>
      </c>
      <c r="W2225" s="109" t="str">
        <f>IF(编辑!AH2225="","",编辑!AH2225)</f>
        <v/>
      </c>
      <c r="X2225" s="109" t="str">
        <f>IF(编辑!AI2225="","",编辑!AI2225)</f>
        <v/>
      </c>
      <c r="Y2225" s="109" t="str">
        <f>IF(编辑!AJ2225="","",编辑!AJ2225)</f>
        <v/>
      </c>
      <c r="Z2225" s="109" t="str">
        <f>IF(编辑!AK2225="","",编辑!AK2225)</f>
        <v/>
      </c>
      <c r="AA2225" s="109" t="str">
        <f>IF(编辑!AM2225="","",编辑!AM2225)</f>
        <v/>
      </c>
      <c r="AB2225" s="109" t="str">
        <f>IF(编辑!AN2225="","",编辑!AN2225)</f>
        <v/>
      </c>
      <c r="AC2225" s="111" t="str">
        <f>IF(编辑!AO2225="","",编辑!AO2225)</f>
        <v/>
      </c>
    </row>
    <row r="2226" spans="1:29">
      <c r="A2226" s="109">
        <f>IF(编辑!A2226="","",编辑!A2226)</f>
        <v>370018</v>
      </c>
      <c r="B2226" s="109" t="str">
        <f>IF(编辑!B2226="","",编辑!B2226)</f>
        <v>50级副本4</v>
      </c>
      <c r="C2226" s="109">
        <f>IF(编辑!I2226="","",编辑!I2226)</f>
        <v>130000</v>
      </c>
      <c r="D2226" s="109">
        <f>IF(编辑!J2226="","",编辑!J2226)</f>
        <v>600</v>
      </c>
      <c r="E2226" s="109" t="str">
        <f>IF(编辑!K2226="","",编辑!K2226)</f>
        <v/>
      </c>
      <c r="F2226" s="109">
        <f>IF(编辑!L2226="","",编辑!L2226)</f>
        <v>3809</v>
      </c>
      <c r="G2226" s="109">
        <f>IF(编辑!N2226="","",编辑!N2226)</f>
        <v>1</v>
      </c>
      <c r="H2226" s="109">
        <f>IF(编辑!O2226="","",编辑!O2226)</f>
        <v>1</v>
      </c>
      <c r="I2226" s="109">
        <f>IF(编辑!P2226="","",编辑!P2226)</f>
        <v>10000</v>
      </c>
      <c r="J2226" s="109">
        <f>IF(编辑!Q2226="","",编辑!Q2226)</f>
        <v>1410</v>
      </c>
      <c r="K2226" s="109">
        <f>IF(编辑!S2226="","",编辑!S2226)</f>
        <v>1</v>
      </c>
      <c r="L2226" s="109">
        <f>IF(编辑!T2226="","",编辑!T2226)</f>
        <v>1</v>
      </c>
      <c r="M2226" s="109">
        <f>IF(编辑!U2226="","",编辑!U2226)</f>
        <v>500</v>
      </c>
      <c r="N2226" s="109">
        <f>IF(编辑!V2226="","",编辑!V2226)</f>
        <v>5511</v>
      </c>
      <c r="O2226" s="109">
        <f>IF(编辑!X2226="","",编辑!X2226)</f>
        <v>1</v>
      </c>
      <c r="P2226" s="109">
        <f>IF(编辑!Y2226="","",编辑!Y2226)</f>
        <v>1</v>
      </c>
      <c r="Q2226" s="109">
        <f>IF(编辑!Z2226="","",编辑!Z2226)</f>
        <v>10000</v>
      </c>
      <c r="R2226" s="109" t="str">
        <f>IF(编辑!AA2226="","",编辑!AA2226)</f>
        <v/>
      </c>
      <c r="S2226" s="109" t="str">
        <f>IF(编辑!AC2226="","",编辑!AC2226)</f>
        <v/>
      </c>
      <c r="T2226" s="109" t="str">
        <f>IF(编辑!AD2226="","",编辑!AD2226)</f>
        <v/>
      </c>
      <c r="U2226" s="109" t="str">
        <f>IF(编辑!AE2226="","",编辑!AE2226)</f>
        <v/>
      </c>
      <c r="V2226" s="109" t="str">
        <f>IF(编辑!AF2226="","",编辑!AF2226)</f>
        <v/>
      </c>
      <c r="W2226" s="109" t="str">
        <f>IF(编辑!AH2226="","",编辑!AH2226)</f>
        <v/>
      </c>
      <c r="X2226" s="109" t="str">
        <f>IF(编辑!AI2226="","",编辑!AI2226)</f>
        <v/>
      </c>
      <c r="Y2226" s="109" t="str">
        <f>IF(编辑!AJ2226="","",编辑!AJ2226)</f>
        <v/>
      </c>
      <c r="Z2226" s="109" t="str">
        <f>IF(编辑!AK2226="","",编辑!AK2226)</f>
        <v/>
      </c>
      <c r="AA2226" s="109" t="str">
        <f>IF(编辑!AM2226="","",编辑!AM2226)</f>
        <v/>
      </c>
      <c r="AB2226" s="109" t="str">
        <f>IF(编辑!AN2226="","",编辑!AN2226)</f>
        <v/>
      </c>
      <c r="AC2226" s="111" t="str">
        <f>IF(编辑!AO2226="","",编辑!AO2226)</f>
        <v/>
      </c>
    </row>
    <row r="2227" spans="1:29">
      <c r="A2227" s="109">
        <f>IF(编辑!A2227="","",编辑!A2227)</f>
        <v>370019</v>
      </c>
      <c r="B2227" s="109" t="str">
        <f>IF(编辑!B2227="","",编辑!B2227)</f>
        <v>50级副本5</v>
      </c>
      <c r="C2227" s="109">
        <f>IF(编辑!I2227="","",编辑!I2227)</f>
        <v>130000</v>
      </c>
      <c r="D2227" s="109">
        <f>IF(编辑!J2227="","",编辑!J2227)</f>
        <v>600</v>
      </c>
      <c r="E2227" s="109" t="str">
        <f>IF(编辑!K2227="","",编辑!K2227)</f>
        <v/>
      </c>
      <c r="F2227" s="109">
        <f>IF(编辑!L2227="","",编辑!L2227)</f>
        <v>3809</v>
      </c>
      <c r="G2227" s="109">
        <f>IF(编辑!N2227="","",编辑!N2227)</f>
        <v>1</v>
      </c>
      <c r="H2227" s="109">
        <f>IF(编辑!O2227="","",编辑!O2227)</f>
        <v>1</v>
      </c>
      <c r="I2227" s="109">
        <f>IF(编辑!P2227="","",编辑!P2227)</f>
        <v>10000</v>
      </c>
      <c r="J2227" s="109">
        <f>IF(编辑!Q2227="","",编辑!Q2227)</f>
        <v>1407</v>
      </c>
      <c r="K2227" s="109">
        <f>IF(编辑!S2227="","",编辑!S2227)</f>
        <v>1</v>
      </c>
      <c r="L2227" s="109">
        <f>IF(编辑!T2227="","",编辑!T2227)</f>
        <v>1</v>
      </c>
      <c r="M2227" s="109">
        <f>IF(编辑!U2227="","",编辑!U2227)</f>
        <v>500</v>
      </c>
      <c r="N2227" s="109">
        <f>IF(编辑!V2227="","",编辑!V2227)</f>
        <v>5511</v>
      </c>
      <c r="O2227" s="109">
        <f>IF(编辑!X2227="","",编辑!X2227)</f>
        <v>1</v>
      </c>
      <c r="P2227" s="109">
        <f>IF(编辑!Y2227="","",编辑!Y2227)</f>
        <v>1</v>
      </c>
      <c r="Q2227" s="109">
        <f>IF(编辑!Z2227="","",编辑!Z2227)</f>
        <v>10000</v>
      </c>
      <c r="R2227" s="109" t="str">
        <f>IF(编辑!AA2227="","",编辑!AA2227)</f>
        <v/>
      </c>
      <c r="S2227" s="109" t="str">
        <f>IF(编辑!AC2227="","",编辑!AC2227)</f>
        <v/>
      </c>
      <c r="T2227" s="109" t="str">
        <f>IF(编辑!AD2227="","",编辑!AD2227)</f>
        <v/>
      </c>
      <c r="U2227" s="109" t="str">
        <f>IF(编辑!AE2227="","",编辑!AE2227)</f>
        <v/>
      </c>
      <c r="V2227" s="109" t="str">
        <f>IF(编辑!AF2227="","",编辑!AF2227)</f>
        <v/>
      </c>
      <c r="W2227" s="109" t="str">
        <f>IF(编辑!AH2227="","",编辑!AH2227)</f>
        <v/>
      </c>
      <c r="X2227" s="109" t="str">
        <f>IF(编辑!AI2227="","",编辑!AI2227)</f>
        <v/>
      </c>
      <c r="Y2227" s="109" t="str">
        <f>IF(编辑!AJ2227="","",编辑!AJ2227)</f>
        <v/>
      </c>
      <c r="Z2227" s="109" t="str">
        <f>IF(编辑!AK2227="","",编辑!AK2227)</f>
        <v/>
      </c>
      <c r="AA2227" s="109" t="str">
        <f>IF(编辑!AM2227="","",编辑!AM2227)</f>
        <v/>
      </c>
      <c r="AB2227" s="109" t="str">
        <f>IF(编辑!AN2227="","",编辑!AN2227)</f>
        <v/>
      </c>
      <c r="AC2227" s="111" t="str">
        <f>IF(编辑!AO2227="","",编辑!AO2227)</f>
        <v/>
      </c>
    </row>
    <row r="2228" spans="1:29">
      <c r="A2228" s="109">
        <f>IF(编辑!A2228="","",编辑!A2228)</f>
        <v>370020</v>
      </c>
      <c r="B2228" s="109" t="str">
        <f>IF(编辑!B2228="","",编辑!B2228)</f>
        <v>60级副本1</v>
      </c>
      <c r="C2228" s="109">
        <f>IF(编辑!I2228="","",编辑!I2228)</f>
        <v>130000</v>
      </c>
      <c r="D2228" s="109">
        <f>IF(编辑!J2228="","",编辑!J2228)</f>
        <v>600</v>
      </c>
      <c r="E2228" s="109" t="str">
        <f>IF(编辑!K2228="","",编辑!K2228)</f>
        <v/>
      </c>
      <c r="F2228" s="109">
        <f>IF(编辑!L2228="","",编辑!L2228)</f>
        <v>3810</v>
      </c>
      <c r="G2228" s="109">
        <f>IF(编辑!N2228="","",编辑!N2228)</f>
        <v>1</v>
      </c>
      <c r="H2228" s="109">
        <f>IF(编辑!O2228="","",编辑!O2228)</f>
        <v>1</v>
      </c>
      <c r="I2228" s="109">
        <f>IF(编辑!P2228="","",编辑!P2228)</f>
        <v>10000</v>
      </c>
      <c r="J2228" s="109">
        <f>IF(编辑!Q2228="","",编辑!Q2228)</f>
        <v>1408</v>
      </c>
      <c r="K2228" s="109">
        <f>IF(编辑!S2228="","",编辑!S2228)</f>
        <v>1</v>
      </c>
      <c r="L2228" s="109">
        <f>IF(编辑!T2228="","",编辑!T2228)</f>
        <v>1</v>
      </c>
      <c r="M2228" s="109">
        <f>IF(编辑!U2228="","",编辑!U2228)</f>
        <v>500</v>
      </c>
      <c r="N2228" s="109">
        <f>IF(编辑!V2228="","",编辑!V2228)</f>
        <v>5512</v>
      </c>
      <c r="O2228" s="109">
        <f>IF(编辑!X2228="","",编辑!X2228)</f>
        <v>1</v>
      </c>
      <c r="P2228" s="109">
        <f>IF(编辑!Y2228="","",编辑!Y2228)</f>
        <v>1</v>
      </c>
      <c r="Q2228" s="109">
        <f>IF(编辑!Z2228="","",编辑!Z2228)</f>
        <v>10000</v>
      </c>
      <c r="R2228" s="109" t="str">
        <f>IF(编辑!AA2228="","",编辑!AA2228)</f>
        <v/>
      </c>
      <c r="S2228" s="109" t="str">
        <f>IF(编辑!AC2228="","",编辑!AC2228)</f>
        <v/>
      </c>
      <c r="T2228" s="109" t="str">
        <f>IF(编辑!AD2228="","",编辑!AD2228)</f>
        <v/>
      </c>
      <c r="U2228" s="109" t="str">
        <f>IF(编辑!AE2228="","",编辑!AE2228)</f>
        <v/>
      </c>
      <c r="V2228" s="109" t="str">
        <f>IF(编辑!AF2228="","",编辑!AF2228)</f>
        <v/>
      </c>
      <c r="W2228" s="109" t="str">
        <f>IF(编辑!AH2228="","",编辑!AH2228)</f>
        <v/>
      </c>
      <c r="X2228" s="109" t="str">
        <f>IF(编辑!AI2228="","",编辑!AI2228)</f>
        <v/>
      </c>
      <c r="Y2228" s="109" t="str">
        <f>IF(编辑!AJ2228="","",编辑!AJ2228)</f>
        <v/>
      </c>
      <c r="Z2228" s="109" t="str">
        <f>IF(编辑!AK2228="","",编辑!AK2228)</f>
        <v/>
      </c>
      <c r="AA2228" s="109" t="str">
        <f>IF(编辑!AM2228="","",编辑!AM2228)</f>
        <v/>
      </c>
      <c r="AB2228" s="109" t="str">
        <f>IF(编辑!AN2228="","",编辑!AN2228)</f>
        <v/>
      </c>
      <c r="AC2228" s="111" t="str">
        <f>IF(编辑!AO2228="","",编辑!AO2228)</f>
        <v/>
      </c>
    </row>
    <row r="2229" spans="1:29">
      <c r="A2229" s="109">
        <f>IF(编辑!A2229="","",编辑!A2229)</f>
        <v>370021</v>
      </c>
      <c r="B2229" s="109" t="str">
        <f>IF(编辑!B2229="","",编辑!B2229)</f>
        <v>60级副本2</v>
      </c>
      <c r="C2229" s="109">
        <f>IF(编辑!I2229="","",编辑!I2229)</f>
        <v>130000</v>
      </c>
      <c r="D2229" s="109">
        <f>IF(编辑!J2229="","",编辑!J2229)</f>
        <v>600</v>
      </c>
      <c r="E2229" s="109" t="str">
        <f>IF(编辑!K2229="","",编辑!K2229)</f>
        <v/>
      </c>
      <c r="F2229" s="109">
        <f>IF(编辑!L2229="","",编辑!L2229)</f>
        <v>3810</v>
      </c>
      <c r="G2229" s="109">
        <f>IF(编辑!N2229="","",编辑!N2229)</f>
        <v>1</v>
      </c>
      <c r="H2229" s="109">
        <f>IF(编辑!O2229="","",编辑!O2229)</f>
        <v>1</v>
      </c>
      <c r="I2229" s="109">
        <f>IF(编辑!P2229="","",编辑!P2229)</f>
        <v>10000</v>
      </c>
      <c r="J2229" s="109">
        <f>IF(编辑!Q2229="","",编辑!Q2229)</f>
        <v>1409</v>
      </c>
      <c r="K2229" s="109">
        <f>IF(编辑!S2229="","",编辑!S2229)</f>
        <v>1</v>
      </c>
      <c r="L2229" s="109">
        <f>IF(编辑!T2229="","",编辑!T2229)</f>
        <v>1</v>
      </c>
      <c r="M2229" s="109">
        <f>IF(编辑!U2229="","",编辑!U2229)</f>
        <v>500</v>
      </c>
      <c r="N2229" s="109">
        <f>IF(编辑!V2229="","",编辑!V2229)</f>
        <v>5512</v>
      </c>
      <c r="O2229" s="109">
        <f>IF(编辑!X2229="","",编辑!X2229)</f>
        <v>1</v>
      </c>
      <c r="P2229" s="109">
        <f>IF(编辑!Y2229="","",编辑!Y2229)</f>
        <v>1</v>
      </c>
      <c r="Q2229" s="109">
        <f>IF(编辑!Z2229="","",编辑!Z2229)</f>
        <v>10000</v>
      </c>
      <c r="R2229" s="109" t="str">
        <f>IF(编辑!AA2229="","",编辑!AA2229)</f>
        <v/>
      </c>
      <c r="S2229" s="109" t="str">
        <f>IF(编辑!AC2229="","",编辑!AC2229)</f>
        <v/>
      </c>
      <c r="T2229" s="109" t="str">
        <f>IF(编辑!AD2229="","",编辑!AD2229)</f>
        <v/>
      </c>
      <c r="U2229" s="109" t="str">
        <f>IF(编辑!AE2229="","",编辑!AE2229)</f>
        <v/>
      </c>
      <c r="V2229" s="109" t="str">
        <f>IF(编辑!AF2229="","",编辑!AF2229)</f>
        <v/>
      </c>
      <c r="W2229" s="109" t="str">
        <f>IF(编辑!AH2229="","",编辑!AH2229)</f>
        <v/>
      </c>
      <c r="X2229" s="109" t="str">
        <f>IF(编辑!AI2229="","",编辑!AI2229)</f>
        <v/>
      </c>
      <c r="Y2229" s="109" t="str">
        <f>IF(编辑!AJ2229="","",编辑!AJ2229)</f>
        <v/>
      </c>
      <c r="Z2229" s="109" t="str">
        <f>IF(编辑!AK2229="","",编辑!AK2229)</f>
        <v/>
      </c>
      <c r="AA2229" s="109" t="str">
        <f>IF(编辑!AM2229="","",编辑!AM2229)</f>
        <v/>
      </c>
      <c r="AB2229" s="109" t="str">
        <f>IF(编辑!AN2229="","",编辑!AN2229)</f>
        <v/>
      </c>
      <c r="AC2229" s="111" t="str">
        <f>IF(编辑!AO2229="","",编辑!AO2229)</f>
        <v/>
      </c>
    </row>
    <row r="2230" spans="1:29">
      <c r="A2230" s="109">
        <f>IF(编辑!A2230="","",编辑!A2230)</f>
        <v>370022</v>
      </c>
      <c r="B2230" s="109" t="str">
        <f>IF(编辑!B2230="","",编辑!B2230)</f>
        <v>60级副本3</v>
      </c>
      <c r="C2230" s="109">
        <f>IF(编辑!I2230="","",编辑!I2230)</f>
        <v>130000</v>
      </c>
      <c r="D2230" s="109">
        <f>IF(编辑!J2230="","",编辑!J2230)</f>
        <v>600</v>
      </c>
      <c r="E2230" s="109" t="str">
        <f>IF(编辑!K2230="","",编辑!K2230)</f>
        <v/>
      </c>
      <c r="F2230" s="109">
        <f>IF(编辑!L2230="","",编辑!L2230)</f>
        <v>3810</v>
      </c>
      <c r="G2230" s="109">
        <f>IF(编辑!N2230="","",编辑!N2230)</f>
        <v>1</v>
      </c>
      <c r="H2230" s="109">
        <f>IF(编辑!O2230="","",编辑!O2230)</f>
        <v>1</v>
      </c>
      <c r="I2230" s="109">
        <f>IF(编辑!P2230="","",编辑!P2230)</f>
        <v>10000</v>
      </c>
      <c r="J2230" s="109">
        <f>IF(编辑!Q2230="","",编辑!Q2230)</f>
        <v>1410</v>
      </c>
      <c r="K2230" s="109">
        <f>IF(编辑!S2230="","",编辑!S2230)</f>
        <v>1</v>
      </c>
      <c r="L2230" s="109">
        <f>IF(编辑!T2230="","",编辑!T2230)</f>
        <v>1</v>
      </c>
      <c r="M2230" s="109">
        <f>IF(编辑!U2230="","",编辑!U2230)</f>
        <v>500</v>
      </c>
      <c r="N2230" s="109">
        <f>IF(编辑!V2230="","",编辑!V2230)</f>
        <v>5512</v>
      </c>
      <c r="O2230" s="109">
        <f>IF(编辑!X2230="","",编辑!X2230)</f>
        <v>1</v>
      </c>
      <c r="P2230" s="109">
        <f>IF(编辑!Y2230="","",编辑!Y2230)</f>
        <v>1</v>
      </c>
      <c r="Q2230" s="109">
        <f>IF(编辑!Z2230="","",编辑!Z2230)</f>
        <v>10000</v>
      </c>
      <c r="R2230" s="109" t="str">
        <f>IF(编辑!AA2230="","",编辑!AA2230)</f>
        <v/>
      </c>
      <c r="S2230" s="109" t="str">
        <f>IF(编辑!AC2230="","",编辑!AC2230)</f>
        <v/>
      </c>
      <c r="T2230" s="109" t="str">
        <f>IF(编辑!AD2230="","",编辑!AD2230)</f>
        <v/>
      </c>
      <c r="U2230" s="109" t="str">
        <f>IF(编辑!AE2230="","",编辑!AE2230)</f>
        <v/>
      </c>
      <c r="V2230" s="109" t="str">
        <f>IF(编辑!AF2230="","",编辑!AF2230)</f>
        <v/>
      </c>
      <c r="W2230" s="109" t="str">
        <f>IF(编辑!AH2230="","",编辑!AH2230)</f>
        <v/>
      </c>
      <c r="X2230" s="109" t="str">
        <f>IF(编辑!AI2230="","",编辑!AI2230)</f>
        <v/>
      </c>
      <c r="Y2230" s="109" t="str">
        <f>IF(编辑!AJ2230="","",编辑!AJ2230)</f>
        <v/>
      </c>
      <c r="Z2230" s="109" t="str">
        <f>IF(编辑!AK2230="","",编辑!AK2230)</f>
        <v/>
      </c>
      <c r="AA2230" s="109" t="str">
        <f>IF(编辑!AM2230="","",编辑!AM2230)</f>
        <v/>
      </c>
      <c r="AB2230" s="109" t="str">
        <f>IF(编辑!AN2230="","",编辑!AN2230)</f>
        <v/>
      </c>
      <c r="AC2230" s="111" t="str">
        <f>IF(编辑!AO2230="","",编辑!AO2230)</f>
        <v/>
      </c>
    </row>
    <row r="2231" spans="1:29">
      <c r="A2231" s="109">
        <f>IF(编辑!A2231="","",编辑!A2231)</f>
        <v>370023</v>
      </c>
      <c r="B2231" s="109" t="str">
        <f>IF(编辑!B2231="","",编辑!B2231)</f>
        <v>60级副本4</v>
      </c>
      <c r="C2231" s="109">
        <f>IF(编辑!I2231="","",编辑!I2231)</f>
        <v>130000</v>
      </c>
      <c r="D2231" s="109">
        <f>IF(编辑!J2231="","",编辑!J2231)</f>
        <v>600</v>
      </c>
      <c r="E2231" s="109" t="str">
        <f>IF(编辑!K2231="","",编辑!K2231)</f>
        <v/>
      </c>
      <c r="F2231" s="109">
        <f>IF(编辑!L2231="","",编辑!L2231)</f>
        <v>3810</v>
      </c>
      <c r="G2231" s="109">
        <f>IF(编辑!N2231="","",编辑!N2231)</f>
        <v>1</v>
      </c>
      <c r="H2231" s="109">
        <f>IF(编辑!O2231="","",编辑!O2231)</f>
        <v>1</v>
      </c>
      <c r="I2231" s="109">
        <f>IF(编辑!P2231="","",编辑!P2231)</f>
        <v>10000</v>
      </c>
      <c r="J2231" s="109">
        <f>IF(编辑!Q2231="","",编辑!Q2231)</f>
        <v>1407</v>
      </c>
      <c r="K2231" s="109">
        <f>IF(编辑!S2231="","",编辑!S2231)</f>
        <v>1</v>
      </c>
      <c r="L2231" s="109">
        <f>IF(编辑!T2231="","",编辑!T2231)</f>
        <v>1</v>
      </c>
      <c r="M2231" s="109">
        <f>IF(编辑!U2231="","",编辑!U2231)</f>
        <v>500</v>
      </c>
      <c r="N2231" s="109">
        <f>IF(编辑!V2231="","",编辑!V2231)</f>
        <v>5512</v>
      </c>
      <c r="O2231" s="109">
        <f>IF(编辑!X2231="","",编辑!X2231)</f>
        <v>1</v>
      </c>
      <c r="P2231" s="109">
        <f>IF(编辑!Y2231="","",编辑!Y2231)</f>
        <v>1</v>
      </c>
      <c r="Q2231" s="109">
        <f>IF(编辑!Z2231="","",编辑!Z2231)</f>
        <v>10000</v>
      </c>
      <c r="R2231" s="109" t="str">
        <f>IF(编辑!AA2231="","",编辑!AA2231)</f>
        <v/>
      </c>
      <c r="S2231" s="109" t="str">
        <f>IF(编辑!AC2231="","",编辑!AC2231)</f>
        <v/>
      </c>
      <c r="T2231" s="109" t="str">
        <f>IF(编辑!AD2231="","",编辑!AD2231)</f>
        <v/>
      </c>
      <c r="U2231" s="109" t="str">
        <f>IF(编辑!AE2231="","",编辑!AE2231)</f>
        <v/>
      </c>
      <c r="V2231" s="109" t="str">
        <f>IF(编辑!AF2231="","",编辑!AF2231)</f>
        <v/>
      </c>
      <c r="W2231" s="109" t="str">
        <f>IF(编辑!AH2231="","",编辑!AH2231)</f>
        <v/>
      </c>
      <c r="X2231" s="109" t="str">
        <f>IF(编辑!AI2231="","",编辑!AI2231)</f>
        <v/>
      </c>
      <c r="Y2231" s="109" t="str">
        <f>IF(编辑!AJ2231="","",编辑!AJ2231)</f>
        <v/>
      </c>
      <c r="Z2231" s="109" t="str">
        <f>IF(编辑!AK2231="","",编辑!AK2231)</f>
        <v/>
      </c>
      <c r="AA2231" s="109" t="str">
        <f>IF(编辑!AM2231="","",编辑!AM2231)</f>
        <v/>
      </c>
      <c r="AB2231" s="109" t="str">
        <f>IF(编辑!AN2231="","",编辑!AN2231)</f>
        <v/>
      </c>
      <c r="AC2231" s="111" t="str">
        <f>IF(编辑!AO2231="","",编辑!AO2231)</f>
        <v/>
      </c>
    </row>
    <row r="2232" spans="1:29">
      <c r="A2232" s="109">
        <f>IF(编辑!A2232="","",编辑!A2232)</f>
        <v>370024</v>
      </c>
      <c r="B2232" s="109" t="str">
        <f>IF(编辑!B2232="","",编辑!B2232)</f>
        <v>60级副本5</v>
      </c>
      <c r="C2232" s="109">
        <f>IF(编辑!I2232="","",编辑!I2232)</f>
        <v>130000</v>
      </c>
      <c r="D2232" s="109">
        <f>IF(编辑!J2232="","",编辑!J2232)</f>
        <v>600</v>
      </c>
      <c r="E2232" s="109" t="str">
        <f>IF(编辑!K2232="","",编辑!K2232)</f>
        <v/>
      </c>
      <c r="F2232" s="109">
        <f>IF(编辑!L2232="","",编辑!L2232)</f>
        <v>3810</v>
      </c>
      <c r="G2232" s="109">
        <f>IF(编辑!N2232="","",编辑!N2232)</f>
        <v>1</v>
      </c>
      <c r="H2232" s="109">
        <f>IF(编辑!O2232="","",编辑!O2232)</f>
        <v>1</v>
      </c>
      <c r="I2232" s="109">
        <f>IF(编辑!P2232="","",编辑!P2232)</f>
        <v>10000</v>
      </c>
      <c r="J2232" s="109">
        <f>IF(编辑!Q2232="","",编辑!Q2232)</f>
        <v>1408</v>
      </c>
      <c r="K2232" s="109">
        <f>IF(编辑!S2232="","",编辑!S2232)</f>
        <v>1</v>
      </c>
      <c r="L2232" s="109">
        <f>IF(编辑!T2232="","",编辑!T2232)</f>
        <v>1</v>
      </c>
      <c r="M2232" s="109">
        <f>IF(编辑!U2232="","",编辑!U2232)</f>
        <v>500</v>
      </c>
      <c r="N2232" s="109">
        <f>IF(编辑!V2232="","",编辑!V2232)</f>
        <v>5512</v>
      </c>
      <c r="O2232" s="109">
        <f>IF(编辑!X2232="","",编辑!X2232)</f>
        <v>1</v>
      </c>
      <c r="P2232" s="109">
        <f>IF(编辑!Y2232="","",编辑!Y2232)</f>
        <v>1</v>
      </c>
      <c r="Q2232" s="109">
        <f>IF(编辑!Z2232="","",编辑!Z2232)</f>
        <v>10000</v>
      </c>
      <c r="R2232" s="109" t="str">
        <f>IF(编辑!AA2232="","",编辑!AA2232)</f>
        <v/>
      </c>
      <c r="S2232" s="109" t="str">
        <f>IF(编辑!AC2232="","",编辑!AC2232)</f>
        <v/>
      </c>
      <c r="T2232" s="109" t="str">
        <f>IF(编辑!AD2232="","",编辑!AD2232)</f>
        <v/>
      </c>
      <c r="U2232" s="109" t="str">
        <f>IF(编辑!AE2232="","",编辑!AE2232)</f>
        <v/>
      </c>
      <c r="V2232" s="109" t="str">
        <f>IF(编辑!AF2232="","",编辑!AF2232)</f>
        <v/>
      </c>
      <c r="W2232" s="109" t="str">
        <f>IF(编辑!AH2232="","",编辑!AH2232)</f>
        <v/>
      </c>
      <c r="X2232" s="109" t="str">
        <f>IF(编辑!AI2232="","",编辑!AI2232)</f>
        <v/>
      </c>
      <c r="Y2232" s="109" t="str">
        <f>IF(编辑!AJ2232="","",编辑!AJ2232)</f>
        <v/>
      </c>
      <c r="Z2232" s="109" t="str">
        <f>IF(编辑!AK2232="","",编辑!AK2232)</f>
        <v/>
      </c>
      <c r="AA2232" s="109" t="str">
        <f>IF(编辑!AM2232="","",编辑!AM2232)</f>
        <v/>
      </c>
      <c r="AB2232" s="109" t="str">
        <f>IF(编辑!AN2232="","",编辑!AN2232)</f>
        <v/>
      </c>
      <c r="AC2232" s="111" t="str">
        <f>IF(编辑!AO2232="","",编辑!AO2232)</f>
        <v/>
      </c>
    </row>
    <row r="2233" spans="1:29">
      <c r="A2233" s="109">
        <f>IF(编辑!A2233="","",编辑!A2233)</f>
        <v>370025</v>
      </c>
      <c r="B2233" s="109" t="str">
        <f>IF(编辑!B2233="","",编辑!B2233)</f>
        <v>60级副本1</v>
      </c>
      <c r="C2233" s="109">
        <f>IF(编辑!I2233="","",编辑!I2233)</f>
        <v>130000</v>
      </c>
      <c r="D2233" s="109">
        <f>IF(编辑!J2233="","",编辑!J2233)</f>
        <v>600</v>
      </c>
      <c r="E2233" s="109" t="str">
        <f>IF(编辑!K2233="","",编辑!K2233)</f>
        <v/>
      </c>
      <c r="F2233" s="109">
        <f>IF(编辑!L2233="","",编辑!L2233)</f>
        <v>3810</v>
      </c>
      <c r="G2233" s="109">
        <f>IF(编辑!N2233="","",编辑!N2233)</f>
        <v>1</v>
      </c>
      <c r="H2233" s="109">
        <f>IF(编辑!O2233="","",编辑!O2233)</f>
        <v>1</v>
      </c>
      <c r="I2233" s="109">
        <f>IF(编辑!P2233="","",编辑!P2233)</f>
        <v>10000</v>
      </c>
      <c r="J2233" s="109">
        <f>IF(编辑!Q2233="","",编辑!Q2233)</f>
        <v>1409</v>
      </c>
      <c r="K2233" s="109">
        <f>IF(编辑!S2233="","",编辑!S2233)</f>
        <v>1</v>
      </c>
      <c r="L2233" s="109">
        <f>IF(编辑!T2233="","",编辑!T2233)</f>
        <v>1</v>
      </c>
      <c r="M2233" s="109">
        <f>IF(编辑!U2233="","",编辑!U2233)</f>
        <v>500</v>
      </c>
      <c r="N2233" s="109">
        <f>IF(编辑!V2233="","",编辑!V2233)</f>
        <v>5512</v>
      </c>
      <c r="O2233" s="109">
        <f>IF(编辑!X2233="","",编辑!X2233)</f>
        <v>1</v>
      </c>
      <c r="P2233" s="109">
        <f>IF(编辑!Y2233="","",编辑!Y2233)</f>
        <v>1</v>
      </c>
      <c r="Q2233" s="109">
        <f>IF(编辑!Z2233="","",编辑!Z2233)</f>
        <v>10000</v>
      </c>
      <c r="R2233" s="109" t="str">
        <f>IF(编辑!AA2233="","",编辑!AA2233)</f>
        <v/>
      </c>
      <c r="S2233" s="109" t="str">
        <f>IF(编辑!AC2233="","",编辑!AC2233)</f>
        <v/>
      </c>
      <c r="T2233" s="109" t="str">
        <f>IF(编辑!AD2233="","",编辑!AD2233)</f>
        <v/>
      </c>
      <c r="U2233" s="109" t="str">
        <f>IF(编辑!AE2233="","",编辑!AE2233)</f>
        <v/>
      </c>
      <c r="V2233" s="109" t="str">
        <f>IF(编辑!AF2233="","",编辑!AF2233)</f>
        <v/>
      </c>
      <c r="W2233" s="109" t="str">
        <f>IF(编辑!AH2233="","",编辑!AH2233)</f>
        <v/>
      </c>
      <c r="X2233" s="109" t="str">
        <f>IF(编辑!AI2233="","",编辑!AI2233)</f>
        <v/>
      </c>
      <c r="Y2233" s="109" t="str">
        <f>IF(编辑!AJ2233="","",编辑!AJ2233)</f>
        <v/>
      </c>
      <c r="Z2233" s="109" t="str">
        <f>IF(编辑!AK2233="","",编辑!AK2233)</f>
        <v/>
      </c>
      <c r="AA2233" s="109" t="str">
        <f>IF(编辑!AM2233="","",编辑!AM2233)</f>
        <v/>
      </c>
      <c r="AB2233" s="109" t="str">
        <f>IF(编辑!AN2233="","",编辑!AN2233)</f>
        <v/>
      </c>
      <c r="AC2233" s="111" t="str">
        <f>IF(编辑!AO2233="","",编辑!AO2233)</f>
        <v/>
      </c>
    </row>
    <row r="2234" spans="1:29">
      <c r="A2234" s="109">
        <f>IF(编辑!A2234="","",编辑!A2234)</f>
        <v>370026</v>
      </c>
      <c r="B2234" s="109" t="str">
        <f>IF(编辑!B2234="","",编辑!B2234)</f>
        <v>60级副本2</v>
      </c>
      <c r="C2234" s="109">
        <f>IF(编辑!I2234="","",编辑!I2234)</f>
        <v>130000</v>
      </c>
      <c r="D2234" s="109">
        <f>IF(编辑!J2234="","",编辑!J2234)</f>
        <v>600</v>
      </c>
      <c r="E2234" s="109" t="str">
        <f>IF(编辑!K2234="","",编辑!K2234)</f>
        <v/>
      </c>
      <c r="F2234" s="109">
        <f>IF(编辑!L2234="","",编辑!L2234)</f>
        <v>3810</v>
      </c>
      <c r="G2234" s="109">
        <f>IF(编辑!N2234="","",编辑!N2234)</f>
        <v>1</v>
      </c>
      <c r="H2234" s="109">
        <f>IF(编辑!O2234="","",编辑!O2234)</f>
        <v>1</v>
      </c>
      <c r="I2234" s="109">
        <f>IF(编辑!P2234="","",编辑!P2234)</f>
        <v>10000</v>
      </c>
      <c r="J2234" s="109">
        <f>IF(编辑!Q2234="","",编辑!Q2234)</f>
        <v>1410</v>
      </c>
      <c r="K2234" s="109">
        <f>IF(编辑!S2234="","",编辑!S2234)</f>
        <v>1</v>
      </c>
      <c r="L2234" s="109">
        <f>IF(编辑!T2234="","",编辑!T2234)</f>
        <v>1</v>
      </c>
      <c r="M2234" s="109">
        <f>IF(编辑!U2234="","",编辑!U2234)</f>
        <v>500</v>
      </c>
      <c r="N2234" s="109">
        <f>IF(编辑!V2234="","",编辑!V2234)</f>
        <v>5512</v>
      </c>
      <c r="O2234" s="109">
        <f>IF(编辑!X2234="","",编辑!X2234)</f>
        <v>1</v>
      </c>
      <c r="P2234" s="109">
        <f>IF(编辑!Y2234="","",编辑!Y2234)</f>
        <v>1</v>
      </c>
      <c r="Q2234" s="109">
        <f>IF(编辑!Z2234="","",编辑!Z2234)</f>
        <v>10000</v>
      </c>
      <c r="R2234" s="109" t="str">
        <f>IF(编辑!AA2234="","",编辑!AA2234)</f>
        <v/>
      </c>
      <c r="S2234" s="109" t="str">
        <f>IF(编辑!AC2234="","",编辑!AC2234)</f>
        <v/>
      </c>
      <c r="T2234" s="109" t="str">
        <f>IF(编辑!AD2234="","",编辑!AD2234)</f>
        <v/>
      </c>
      <c r="U2234" s="109" t="str">
        <f>IF(编辑!AE2234="","",编辑!AE2234)</f>
        <v/>
      </c>
      <c r="V2234" s="109" t="str">
        <f>IF(编辑!AF2234="","",编辑!AF2234)</f>
        <v/>
      </c>
      <c r="W2234" s="109" t="str">
        <f>IF(编辑!AH2234="","",编辑!AH2234)</f>
        <v/>
      </c>
      <c r="X2234" s="109" t="str">
        <f>IF(编辑!AI2234="","",编辑!AI2234)</f>
        <v/>
      </c>
      <c r="Y2234" s="109" t="str">
        <f>IF(编辑!AJ2234="","",编辑!AJ2234)</f>
        <v/>
      </c>
      <c r="Z2234" s="109" t="str">
        <f>IF(编辑!AK2234="","",编辑!AK2234)</f>
        <v/>
      </c>
      <c r="AA2234" s="109" t="str">
        <f>IF(编辑!AM2234="","",编辑!AM2234)</f>
        <v/>
      </c>
      <c r="AB2234" s="109" t="str">
        <f>IF(编辑!AN2234="","",编辑!AN2234)</f>
        <v/>
      </c>
      <c r="AC2234" s="111" t="str">
        <f>IF(编辑!AO2234="","",编辑!AO2234)</f>
        <v/>
      </c>
    </row>
    <row r="2235" spans="1:29">
      <c r="A2235" s="109">
        <f>IF(编辑!A2235="","",编辑!A2235)</f>
        <v>370027</v>
      </c>
      <c r="B2235" s="109" t="str">
        <f>IF(编辑!B2235="","",编辑!B2235)</f>
        <v>60级副本3</v>
      </c>
      <c r="C2235" s="109">
        <f>IF(编辑!I2235="","",编辑!I2235)</f>
        <v>130000</v>
      </c>
      <c r="D2235" s="109">
        <f>IF(编辑!J2235="","",编辑!J2235)</f>
        <v>600</v>
      </c>
      <c r="E2235" s="109" t="str">
        <f>IF(编辑!K2235="","",编辑!K2235)</f>
        <v/>
      </c>
      <c r="F2235" s="109">
        <f>IF(编辑!L2235="","",编辑!L2235)</f>
        <v>3810</v>
      </c>
      <c r="G2235" s="109">
        <f>IF(编辑!N2235="","",编辑!N2235)</f>
        <v>1</v>
      </c>
      <c r="H2235" s="109">
        <f>IF(编辑!O2235="","",编辑!O2235)</f>
        <v>1</v>
      </c>
      <c r="I2235" s="109">
        <f>IF(编辑!P2235="","",编辑!P2235)</f>
        <v>10000</v>
      </c>
      <c r="J2235" s="109">
        <f>IF(编辑!Q2235="","",编辑!Q2235)</f>
        <v>1407</v>
      </c>
      <c r="K2235" s="109">
        <f>IF(编辑!S2235="","",编辑!S2235)</f>
        <v>1</v>
      </c>
      <c r="L2235" s="109">
        <f>IF(编辑!T2235="","",编辑!T2235)</f>
        <v>1</v>
      </c>
      <c r="M2235" s="109">
        <f>IF(编辑!U2235="","",编辑!U2235)</f>
        <v>500</v>
      </c>
      <c r="N2235" s="109">
        <f>IF(编辑!V2235="","",编辑!V2235)</f>
        <v>5512</v>
      </c>
      <c r="O2235" s="109">
        <f>IF(编辑!X2235="","",编辑!X2235)</f>
        <v>1</v>
      </c>
      <c r="P2235" s="109">
        <f>IF(编辑!Y2235="","",编辑!Y2235)</f>
        <v>1</v>
      </c>
      <c r="Q2235" s="109">
        <f>IF(编辑!Z2235="","",编辑!Z2235)</f>
        <v>10000</v>
      </c>
      <c r="R2235" s="109" t="str">
        <f>IF(编辑!AA2235="","",编辑!AA2235)</f>
        <v/>
      </c>
      <c r="S2235" s="109" t="str">
        <f>IF(编辑!AC2235="","",编辑!AC2235)</f>
        <v/>
      </c>
      <c r="T2235" s="109" t="str">
        <f>IF(编辑!AD2235="","",编辑!AD2235)</f>
        <v/>
      </c>
      <c r="U2235" s="109" t="str">
        <f>IF(编辑!AE2235="","",编辑!AE2235)</f>
        <v/>
      </c>
      <c r="V2235" s="109" t="str">
        <f>IF(编辑!AF2235="","",编辑!AF2235)</f>
        <v/>
      </c>
      <c r="W2235" s="109" t="str">
        <f>IF(编辑!AH2235="","",编辑!AH2235)</f>
        <v/>
      </c>
      <c r="X2235" s="109" t="str">
        <f>IF(编辑!AI2235="","",编辑!AI2235)</f>
        <v/>
      </c>
      <c r="Y2235" s="109" t="str">
        <f>IF(编辑!AJ2235="","",编辑!AJ2235)</f>
        <v/>
      </c>
      <c r="Z2235" s="109" t="str">
        <f>IF(编辑!AK2235="","",编辑!AK2235)</f>
        <v/>
      </c>
      <c r="AA2235" s="109" t="str">
        <f>IF(编辑!AM2235="","",编辑!AM2235)</f>
        <v/>
      </c>
      <c r="AB2235" s="109" t="str">
        <f>IF(编辑!AN2235="","",编辑!AN2235)</f>
        <v/>
      </c>
      <c r="AC2235" s="111" t="str">
        <f>IF(编辑!AO2235="","",编辑!AO2235)</f>
        <v/>
      </c>
    </row>
    <row r="2236" spans="1:29">
      <c r="A2236" s="109">
        <f>IF(编辑!A2236="","",编辑!A2236)</f>
        <v>370028</v>
      </c>
      <c r="B2236" s="109" t="str">
        <f>IF(编辑!B2236="","",编辑!B2236)</f>
        <v>60级副本4</v>
      </c>
      <c r="C2236" s="109">
        <f>IF(编辑!I2236="","",编辑!I2236)</f>
        <v>130000</v>
      </c>
      <c r="D2236" s="109">
        <f>IF(编辑!J2236="","",编辑!J2236)</f>
        <v>600</v>
      </c>
      <c r="E2236" s="109" t="str">
        <f>IF(编辑!K2236="","",编辑!K2236)</f>
        <v/>
      </c>
      <c r="F2236" s="109">
        <f>IF(编辑!L2236="","",编辑!L2236)</f>
        <v>3810</v>
      </c>
      <c r="G2236" s="109">
        <f>IF(编辑!N2236="","",编辑!N2236)</f>
        <v>1</v>
      </c>
      <c r="H2236" s="109">
        <f>IF(编辑!O2236="","",编辑!O2236)</f>
        <v>1</v>
      </c>
      <c r="I2236" s="109">
        <f>IF(编辑!P2236="","",编辑!P2236)</f>
        <v>10000</v>
      </c>
      <c r="J2236" s="109">
        <f>IF(编辑!Q2236="","",编辑!Q2236)</f>
        <v>1408</v>
      </c>
      <c r="K2236" s="109">
        <f>IF(编辑!S2236="","",编辑!S2236)</f>
        <v>1</v>
      </c>
      <c r="L2236" s="109">
        <f>IF(编辑!T2236="","",编辑!T2236)</f>
        <v>1</v>
      </c>
      <c r="M2236" s="109">
        <f>IF(编辑!U2236="","",编辑!U2236)</f>
        <v>500</v>
      </c>
      <c r="N2236" s="109">
        <f>IF(编辑!V2236="","",编辑!V2236)</f>
        <v>5512</v>
      </c>
      <c r="O2236" s="109">
        <f>IF(编辑!X2236="","",编辑!X2236)</f>
        <v>1</v>
      </c>
      <c r="P2236" s="109">
        <f>IF(编辑!Y2236="","",编辑!Y2236)</f>
        <v>1</v>
      </c>
      <c r="Q2236" s="109">
        <f>IF(编辑!Z2236="","",编辑!Z2236)</f>
        <v>10000</v>
      </c>
      <c r="R2236" s="109" t="str">
        <f>IF(编辑!AA2236="","",编辑!AA2236)</f>
        <v/>
      </c>
      <c r="S2236" s="109" t="str">
        <f>IF(编辑!AC2236="","",编辑!AC2236)</f>
        <v/>
      </c>
      <c r="T2236" s="109" t="str">
        <f>IF(编辑!AD2236="","",编辑!AD2236)</f>
        <v/>
      </c>
      <c r="U2236" s="109" t="str">
        <f>IF(编辑!AE2236="","",编辑!AE2236)</f>
        <v/>
      </c>
      <c r="V2236" s="109" t="str">
        <f>IF(编辑!AF2236="","",编辑!AF2236)</f>
        <v/>
      </c>
      <c r="W2236" s="109" t="str">
        <f>IF(编辑!AH2236="","",编辑!AH2236)</f>
        <v/>
      </c>
      <c r="X2236" s="109" t="str">
        <f>IF(编辑!AI2236="","",编辑!AI2236)</f>
        <v/>
      </c>
      <c r="Y2236" s="109" t="str">
        <f>IF(编辑!AJ2236="","",编辑!AJ2236)</f>
        <v/>
      </c>
      <c r="Z2236" s="109" t="str">
        <f>IF(编辑!AK2236="","",编辑!AK2236)</f>
        <v/>
      </c>
      <c r="AA2236" s="109" t="str">
        <f>IF(编辑!AM2236="","",编辑!AM2236)</f>
        <v/>
      </c>
      <c r="AB2236" s="109" t="str">
        <f>IF(编辑!AN2236="","",编辑!AN2236)</f>
        <v/>
      </c>
      <c r="AC2236" s="111" t="str">
        <f>IF(编辑!AO2236="","",编辑!AO2236)</f>
        <v/>
      </c>
    </row>
    <row r="2237" spans="1:29">
      <c r="A2237" s="109">
        <f>IF(编辑!A2237="","",编辑!A2237)</f>
        <v>370029</v>
      </c>
      <c r="B2237" s="109" t="str">
        <f>IF(编辑!B2237="","",编辑!B2237)</f>
        <v>60级副本5</v>
      </c>
      <c r="C2237" s="109">
        <f>IF(编辑!I2237="","",编辑!I2237)</f>
        <v>130000</v>
      </c>
      <c r="D2237" s="109">
        <f>IF(编辑!J2237="","",编辑!J2237)</f>
        <v>600</v>
      </c>
      <c r="E2237" s="109" t="str">
        <f>IF(编辑!K2237="","",编辑!K2237)</f>
        <v/>
      </c>
      <c r="F2237" s="109">
        <f>IF(编辑!L2237="","",编辑!L2237)</f>
        <v>3810</v>
      </c>
      <c r="G2237" s="109">
        <f>IF(编辑!N2237="","",编辑!N2237)</f>
        <v>1</v>
      </c>
      <c r="H2237" s="109">
        <f>IF(编辑!O2237="","",编辑!O2237)</f>
        <v>1</v>
      </c>
      <c r="I2237" s="109">
        <f>IF(编辑!P2237="","",编辑!P2237)</f>
        <v>10000</v>
      </c>
      <c r="J2237" s="109">
        <f>IF(编辑!Q2237="","",编辑!Q2237)</f>
        <v>1409</v>
      </c>
      <c r="K2237" s="109">
        <f>IF(编辑!S2237="","",编辑!S2237)</f>
        <v>1</v>
      </c>
      <c r="L2237" s="109">
        <f>IF(编辑!T2237="","",编辑!T2237)</f>
        <v>1</v>
      </c>
      <c r="M2237" s="109">
        <f>IF(编辑!U2237="","",编辑!U2237)</f>
        <v>500</v>
      </c>
      <c r="N2237" s="109">
        <f>IF(编辑!V2237="","",编辑!V2237)</f>
        <v>5512</v>
      </c>
      <c r="O2237" s="109">
        <f>IF(编辑!X2237="","",编辑!X2237)</f>
        <v>1</v>
      </c>
      <c r="P2237" s="109">
        <f>IF(编辑!Y2237="","",编辑!Y2237)</f>
        <v>1</v>
      </c>
      <c r="Q2237" s="109">
        <f>IF(编辑!Z2237="","",编辑!Z2237)</f>
        <v>10000</v>
      </c>
      <c r="R2237" s="109" t="str">
        <f>IF(编辑!AA2237="","",编辑!AA2237)</f>
        <v/>
      </c>
      <c r="S2237" s="109" t="str">
        <f>IF(编辑!AC2237="","",编辑!AC2237)</f>
        <v/>
      </c>
      <c r="T2237" s="109" t="str">
        <f>IF(编辑!AD2237="","",编辑!AD2237)</f>
        <v/>
      </c>
      <c r="U2237" s="109" t="str">
        <f>IF(编辑!AE2237="","",编辑!AE2237)</f>
        <v/>
      </c>
      <c r="V2237" s="109" t="str">
        <f>IF(编辑!AF2237="","",编辑!AF2237)</f>
        <v/>
      </c>
      <c r="W2237" s="109" t="str">
        <f>IF(编辑!AH2237="","",编辑!AH2237)</f>
        <v/>
      </c>
      <c r="X2237" s="109" t="str">
        <f>IF(编辑!AI2237="","",编辑!AI2237)</f>
        <v/>
      </c>
      <c r="Y2237" s="109" t="str">
        <f>IF(编辑!AJ2237="","",编辑!AJ2237)</f>
        <v/>
      </c>
      <c r="Z2237" s="109" t="str">
        <f>IF(编辑!AK2237="","",编辑!AK2237)</f>
        <v/>
      </c>
      <c r="AA2237" s="109" t="str">
        <f>IF(编辑!AM2237="","",编辑!AM2237)</f>
        <v/>
      </c>
      <c r="AB2237" s="109" t="str">
        <f>IF(编辑!AN2237="","",编辑!AN2237)</f>
        <v/>
      </c>
      <c r="AC2237" s="111" t="str">
        <f>IF(编辑!AO2237="","",编辑!AO2237)</f>
        <v/>
      </c>
    </row>
    <row r="2238" spans="1:29">
      <c r="A2238" s="109">
        <f>IF(编辑!A2238="","",编辑!A2238)</f>
        <v>370030</v>
      </c>
      <c r="B2238" s="109" t="str">
        <f>IF(编辑!B2238="","",编辑!B2238)</f>
        <v>60级副本6</v>
      </c>
      <c r="C2238" s="109">
        <f>IF(编辑!I2238="","",编辑!I2238)</f>
        <v>130000</v>
      </c>
      <c r="D2238" s="109">
        <f>IF(编辑!J2238="","",编辑!J2238)</f>
        <v>600</v>
      </c>
      <c r="E2238" s="109" t="str">
        <f>IF(编辑!K2238="","",编辑!K2238)</f>
        <v/>
      </c>
      <c r="F2238" s="109">
        <f>IF(编辑!L2238="","",编辑!L2238)</f>
        <v>3810</v>
      </c>
      <c r="G2238" s="109">
        <f>IF(编辑!N2238="","",编辑!N2238)</f>
        <v>1</v>
      </c>
      <c r="H2238" s="109">
        <f>IF(编辑!O2238="","",编辑!O2238)</f>
        <v>1</v>
      </c>
      <c r="I2238" s="109">
        <f>IF(编辑!P2238="","",编辑!P2238)</f>
        <v>10000</v>
      </c>
      <c r="J2238" s="109">
        <f>IF(编辑!Q2238="","",编辑!Q2238)</f>
        <v>1410</v>
      </c>
      <c r="K2238" s="109">
        <f>IF(编辑!S2238="","",编辑!S2238)</f>
        <v>1</v>
      </c>
      <c r="L2238" s="109">
        <f>IF(编辑!T2238="","",编辑!T2238)</f>
        <v>1</v>
      </c>
      <c r="M2238" s="109">
        <f>IF(编辑!U2238="","",编辑!U2238)</f>
        <v>500</v>
      </c>
      <c r="N2238" s="109">
        <f>IF(编辑!V2238="","",编辑!V2238)</f>
        <v>5512</v>
      </c>
      <c r="O2238" s="109">
        <f>IF(编辑!X2238="","",编辑!X2238)</f>
        <v>1</v>
      </c>
      <c r="P2238" s="109">
        <f>IF(编辑!Y2238="","",编辑!Y2238)</f>
        <v>1</v>
      </c>
      <c r="Q2238" s="109">
        <f>IF(编辑!Z2238="","",编辑!Z2238)</f>
        <v>10000</v>
      </c>
      <c r="R2238" s="109" t="str">
        <f>IF(编辑!AA2238="","",编辑!AA2238)</f>
        <v/>
      </c>
      <c r="S2238" s="109" t="str">
        <f>IF(编辑!AC2238="","",编辑!AC2238)</f>
        <v/>
      </c>
      <c r="T2238" s="109" t="str">
        <f>IF(编辑!AD2238="","",编辑!AD2238)</f>
        <v/>
      </c>
      <c r="U2238" s="109" t="str">
        <f>IF(编辑!AE2238="","",编辑!AE2238)</f>
        <v/>
      </c>
      <c r="V2238" s="109" t="str">
        <f>IF(编辑!AF2238="","",编辑!AF2238)</f>
        <v/>
      </c>
      <c r="W2238" s="109" t="str">
        <f>IF(编辑!AH2238="","",编辑!AH2238)</f>
        <v/>
      </c>
      <c r="X2238" s="109" t="str">
        <f>IF(编辑!AI2238="","",编辑!AI2238)</f>
        <v/>
      </c>
      <c r="Y2238" s="109" t="str">
        <f>IF(编辑!AJ2238="","",编辑!AJ2238)</f>
        <v/>
      </c>
      <c r="Z2238" s="109" t="str">
        <f>IF(编辑!AK2238="","",编辑!AK2238)</f>
        <v/>
      </c>
      <c r="AA2238" s="109" t="str">
        <f>IF(编辑!AM2238="","",编辑!AM2238)</f>
        <v/>
      </c>
      <c r="AB2238" s="109" t="str">
        <f>IF(编辑!AN2238="","",编辑!AN2238)</f>
        <v/>
      </c>
      <c r="AC2238" s="111" t="str">
        <f>IF(编辑!AO2238="","",编辑!AO2238)</f>
        <v/>
      </c>
    </row>
    <row r="2239" spans="1:29">
      <c r="A2239" s="109">
        <f>IF(编辑!A2239="","",编辑!A2239)</f>
        <v>370031</v>
      </c>
      <c r="B2239" s="109" t="str">
        <f>IF(编辑!B2239="","",编辑!B2239)</f>
        <v>70级副本1</v>
      </c>
      <c r="C2239" s="109">
        <f>IF(编辑!I2239="","",编辑!I2239)</f>
        <v>25000</v>
      </c>
      <c r="D2239" s="109">
        <f>IF(编辑!J2239="","",编辑!J2239)</f>
        <v>500</v>
      </c>
      <c r="E2239" s="109" t="str">
        <f>IF(编辑!K2239="","",编辑!K2239)</f>
        <v/>
      </c>
      <c r="F2239" s="109">
        <f>IF(编辑!L2239="","",编辑!L2239)</f>
        <v>10054</v>
      </c>
      <c r="G2239" s="109">
        <f>IF(编辑!N2239="","",编辑!N2239)</f>
        <v>1</v>
      </c>
      <c r="H2239" s="109">
        <f>IF(编辑!O2239="","",编辑!O2239)</f>
        <v>1</v>
      </c>
      <c r="I2239" s="109">
        <f>IF(编辑!P2239="","",编辑!P2239)</f>
        <v>3000</v>
      </c>
      <c r="J2239" s="109">
        <f>IF(编辑!Q2239="","",编辑!Q2239)</f>
        <v>21363</v>
      </c>
      <c r="K2239" s="109">
        <f>IF(编辑!S2239="","",编辑!S2239)</f>
        <v>1</v>
      </c>
      <c r="L2239" s="109">
        <f>IF(编辑!T2239="","",编辑!T2239)</f>
        <v>1</v>
      </c>
      <c r="M2239" s="109">
        <f>IF(编辑!U2239="","",编辑!U2239)</f>
        <v>10000</v>
      </c>
      <c r="N2239" s="109" t="str">
        <f>IF(编辑!V2239="","",编辑!V2239)</f>
        <v/>
      </c>
      <c r="O2239" s="109" t="str">
        <f>IF(编辑!X2239="","",编辑!X2239)</f>
        <v/>
      </c>
      <c r="P2239" s="109" t="str">
        <f>IF(编辑!Y2239="","",编辑!Y2239)</f>
        <v/>
      </c>
      <c r="Q2239" s="109" t="str">
        <f>IF(编辑!Z2239="","",编辑!Z2239)</f>
        <v/>
      </c>
      <c r="R2239" s="109" t="str">
        <f>IF(编辑!AA2239="","",编辑!AA2239)</f>
        <v/>
      </c>
      <c r="S2239" s="109" t="str">
        <f>IF(编辑!AC2239="","",编辑!AC2239)</f>
        <v/>
      </c>
      <c r="T2239" s="109" t="str">
        <f>IF(编辑!AD2239="","",编辑!AD2239)</f>
        <v/>
      </c>
      <c r="U2239" s="109" t="str">
        <f>IF(编辑!AE2239="","",编辑!AE2239)</f>
        <v/>
      </c>
      <c r="V2239" s="109" t="str">
        <f>IF(编辑!AF2239="","",编辑!AF2239)</f>
        <v/>
      </c>
      <c r="W2239" s="109" t="str">
        <f>IF(编辑!AH2239="","",编辑!AH2239)</f>
        <v/>
      </c>
      <c r="X2239" s="109" t="str">
        <f>IF(编辑!AI2239="","",编辑!AI2239)</f>
        <v/>
      </c>
      <c r="Y2239" s="109" t="str">
        <f>IF(编辑!AJ2239="","",编辑!AJ2239)</f>
        <v/>
      </c>
      <c r="Z2239" s="109" t="str">
        <f>IF(编辑!AK2239="","",编辑!AK2239)</f>
        <v/>
      </c>
      <c r="AA2239" s="109" t="str">
        <f>IF(编辑!AM2239="","",编辑!AM2239)</f>
        <v/>
      </c>
      <c r="AB2239" s="109" t="str">
        <f>IF(编辑!AN2239="","",编辑!AN2239)</f>
        <v/>
      </c>
      <c r="AC2239" s="111" t="str">
        <f>IF(编辑!AO2239="","",编辑!AO2239)</f>
        <v/>
      </c>
    </row>
    <row r="2240" spans="1:29">
      <c r="A2240" s="109">
        <f>IF(编辑!A2240="","",编辑!A2240)</f>
        <v>370032</v>
      </c>
      <c r="B2240" s="109" t="str">
        <f>IF(编辑!B2240="","",编辑!B2240)</f>
        <v>70级副本2</v>
      </c>
      <c r="C2240" s="109">
        <f>IF(编辑!I2240="","",编辑!I2240)</f>
        <v>30000</v>
      </c>
      <c r="D2240" s="109">
        <f>IF(编辑!J2240="","",编辑!J2240)</f>
        <v>500</v>
      </c>
      <c r="E2240" s="109" t="str">
        <f>IF(编辑!K2240="","",编辑!K2240)</f>
        <v/>
      </c>
      <c r="F2240" s="109">
        <f>IF(编辑!L2240="","",编辑!L2240)</f>
        <v>10044</v>
      </c>
      <c r="G2240" s="109">
        <f>IF(编辑!N2240="","",编辑!N2240)</f>
        <v>1</v>
      </c>
      <c r="H2240" s="109">
        <f>IF(编辑!O2240="","",编辑!O2240)</f>
        <v>1</v>
      </c>
      <c r="I2240" s="109">
        <f>IF(编辑!P2240="","",编辑!P2240)</f>
        <v>3000</v>
      </c>
      <c r="J2240" s="109">
        <f>IF(编辑!Q2240="","",编辑!Q2240)</f>
        <v>21363</v>
      </c>
      <c r="K2240" s="109">
        <f>IF(编辑!S2240="","",编辑!S2240)</f>
        <v>1</v>
      </c>
      <c r="L2240" s="109">
        <f>IF(编辑!T2240="","",编辑!T2240)</f>
        <v>1</v>
      </c>
      <c r="M2240" s="109">
        <f>IF(编辑!U2240="","",编辑!U2240)</f>
        <v>10000</v>
      </c>
      <c r="N2240" s="109" t="str">
        <f>IF(编辑!V2240="","",编辑!V2240)</f>
        <v/>
      </c>
      <c r="O2240" s="109" t="str">
        <f>IF(编辑!X2240="","",编辑!X2240)</f>
        <v/>
      </c>
      <c r="P2240" s="109" t="str">
        <f>IF(编辑!Y2240="","",编辑!Y2240)</f>
        <v/>
      </c>
      <c r="Q2240" s="109" t="str">
        <f>IF(编辑!Z2240="","",编辑!Z2240)</f>
        <v/>
      </c>
      <c r="R2240" s="109" t="str">
        <f>IF(编辑!AA2240="","",编辑!AA2240)</f>
        <v/>
      </c>
      <c r="S2240" s="109" t="str">
        <f>IF(编辑!AC2240="","",编辑!AC2240)</f>
        <v/>
      </c>
      <c r="T2240" s="109" t="str">
        <f>IF(编辑!AD2240="","",编辑!AD2240)</f>
        <v/>
      </c>
      <c r="U2240" s="109" t="str">
        <f>IF(编辑!AE2240="","",编辑!AE2240)</f>
        <v/>
      </c>
      <c r="V2240" s="109" t="str">
        <f>IF(编辑!AF2240="","",编辑!AF2240)</f>
        <v/>
      </c>
      <c r="W2240" s="109" t="str">
        <f>IF(编辑!AH2240="","",编辑!AH2240)</f>
        <v/>
      </c>
      <c r="X2240" s="109" t="str">
        <f>IF(编辑!AI2240="","",编辑!AI2240)</f>
        <v/>
      </c>
      <c r="Y2240" s="109" t="str">
        <f>IF(编辑!AJ2240="","",编辑!AJ2240)</f>
        <v/>
      </c>
      <c r="Z2240" s="109" t="str">
        <f>IF(编辑!AK2240="","",编辑!AK2240)</f>
        <v/>
      </c>
      <c r="AA2240" s="109" t="str">
        <f>IF(编辑!AM2240="","",编辑!AM2240)</f>
        <v/>
      </c>
      <c r="AB2240" s="109" t="str">
        <f>IF(编辑!AN2240="","",编辑!AN2240)</f>
        <v/>
      </c>
      <c r="AC2240" s="111" t="str">
        <f>IF(编辑!AO2240="","",编辑!AO2240)</f>
        <v/>
      </c>
    </row>
    <row r="2241" spans="1:29">
      <c r="A2241" s="109">
        <f>IF(编辑!A2241="","",编辑!A2241)</f>
        <v>370033</v>
      </c>
      <c r="B2241" s="109" t="str">
        <f>IF(编辑!B2241="","",编辑!B2241)</f>
        <v>70级副本3</v>
      </c>
      <c r="C2241" s="109">
        <f>IF(编辑!I2241="","",编辑!I2241)</f>
        <v>35000</v>
      </c>
      <c r="D2241" s="109">
        <f>IF(编辑!J2241="","",编辑!J2241)</f>
        <v>500</v>
      </c>
      <c r="E2241" s="109" t="str">
        <f>IF(编辑!K2241="","",编辑!K2241)</f>
        <v/>
      </c>
      <c r="F2241" s="109">
        <f>IF(编辑!L2241="","",编辑!L2241)</f>
        <v>10034</v>
      </c>
      <c r="G2241" s="109">
        <f>IF(编辑!N2241="","",编辑!N2241)</f>
        <v>1</v>
      </c>
      <c r="H2241" s="109">
        <f>IF(编辑!O2241="","",编辑!O2241)</f>
        <v>1</v>
      </c>
      <c r="I2241" s="109">
        <f>IF(编辑!P2241="","",编辑!P2241)</f>
        <v>3000</v>
      </c>
      <c r="J2241" s="109">
        <f>IF(编辑!Q2241="","",编辑!Q2241)</f>
        <v>21363</v>
      </c>
      <c r="K2241" s="109">
        <f>IF(编辑!S2241="","",编辑!S2241)</f>
        <v>2</v>
      </c>
      <c r="L2241" s="109">
        <f>IF(编辑!T2241="","",编辑!T2241)</f>
        <v>1</v>
      </c>
      <c r="M2241" s="109">
        <f>IF(编辑!U2241="","",编辑!U2241)</f>
        <v>10000</v>
      </c>
      <c r="N2241" s="109" t="str">
        <f>IF(编辑!V2241="","",编辑!V2241)</f>
        <v/>
      </c>
      <c r="O2241" s="109" t="str">
        <f>IF(编辑!X2241="","",编辑!X2241)</f>
        <v/>
      </c>
      <c r="P2241" s="109" t="str">
        <f>IF(编辑!Y2241="","",编辑!Y2241)</f>
        <v/>
      </c>
      <c r="Q2241" s="109" t="str">
        <f>IF(编辑!Z2241="","",编辑!Z2241)</f>
        <v/>
      </c>
      <c r="R2241" s="109" t="str">
        <f>IF(编辑!AA2241="","",编辑!AA2241)</f>
        <v/>
      </c>
      <c r="S2241" s="109" t="str">
        <f>IF(编辑!AC2241="","",编辑!AC2241)</f>
        <v/>
      </c>
      <c r="T2241" s="109" t="str">
        <f>IF(编辑!AD2241="","",编辑!AD2241)</f>
        <v/>
      </c>
      <c r="U2241" s="109" t="str">
        <f>IF(编辑!AE2241="","",编辑!AE2241)</f>
        <v/>
      </c>
      <c r="V2241" s="109" t="str">
        <f>IF(编辑!AF2241="","",编辑!AF2241)</f>
        <v/>
      </c>
      <c r="W2241" s="109" t="str">
        <f>IF(编辑!AH2241="","",编辑!AH2241)</f>
        <v/>
      </c>
      <c r="X2241" s="109" t="str">
        <f>IF(编辑!AI2241="","",编辑!AI2241)</f>
        <v/>
      </c>
      <c r="Y2241" s="109" t="str">
        <f>IF(编辑!AJ2241="","",编辑!AJ2241)</f>
        <v/>
      </c>
      <c r="Z2241" s="109" t="str">
        <f>IF(编辑!AK2241="","",编辑!AK2241)</f>
        <v/>
      </c>
      <c r="AA2241" s="109" t="str">
        <f>IF(编辑!AM2241="","",编辑!AM2241)</f>
        <v/>
      </c>
      <c r="AB2241" s="109" t="str">
        <f>IF(编辑!AN2241="","",编辑!AN2241)</f>
        <v/>
      </c>
      <c r="AC2241" s="111" t="str">
        <f>IF(编辑!AO2241="","",编辑!AO2241)</f>
        <v/>
      </c>
    </row>
    <row r="2242" spans="1:29">
      <c r="A2242" s="109">
        <f>IF(编辑!A2242="","",编辑!A2242)</f>
        <v>370034</v>
      </c>
      <c r="B2242" s="109" t="str">
        <f>IF(编辑!B2242="","",编辑!B2242)</f>
        <v>70级副本4</v>
      </c>
      <c r="C2242" s="109">
        <f>IF(编辑!I2242="","",编辑!I2242)</f>
        <v>40000</v>
      </c>
      <c r="D2242" s="109">
        <f>IF(编辑!J2242="","",编辑!J2242)</f>
        <v>500</v>
      </c>
      <c r="E2242" s="109" t="str">
        <f>IF(编辑!K2242="","",编辑!K2242)</f>
        <v/>
      </c>
      <c r="F2242" s="109">
        <f>IF(编辑!L2242="","",编辑!L2242)</f>
        <v>10024</v>
      </c>
      <c r="G2242" s="109">
        <f>IF(编辑!N2242="","",编辑!N2242)</f>
        <v>1</v>
      </c>
      <c r="H2242" s="109">
        <f>IF(编辑!O2242="","",编辑!O2242)</f>
        <v>1</v>
      </c>
      <c r="I2242" s="109">
        <f>IF(编辑!P2242="","",编辑!P2242)</f>
        <v>3000</v>
      </c>
      <c r="J2242" s="109">
        <f>IF(编辑!Q2242="","",编辑!Q2242)</f>
        <v>21363</v>
      </c>
      <c r="K2242" s="109">
        <f>IF(编辑!S2242="","",编辑!S2242)</f>
        <v>2</v>
      </c>
      <c r="L2242" s="109">
        <f>IF(编辑!T2242="","",编辑!T2242)</f>
        <v>1</v>
      </c>
      <c r="M2242" s="109">
        <f>IF(编辑!U2242="","",编辑!U2242)</f>
        <v>10000</v>
      </c>
      <c r="N2242" s="109" t="str">
        <f>IF(编辑!V2242="","",编辑!V2242)</f>
        <v/>
      </c>
      <c r="O2242" s="109" t="str">
        <f>IF(编辑!X2242="","",编辑!X2242)</f>
        <v/>
      </c>
      <c r="P2242" s="109" t="str">
        <f>IF(编辑!Y2242="","",编辑!Y2242)</f>
        <v/>
      </c>
      <c r="Q2242" s="109" t="str">
        <f>IF(编辑!Z2242="","",编辑!Z2242)</f>
        <v/>
      </c>
      <c r="R2242" s="109" t="str">
        <f>IF(编辑!AA2242="","",编辑!AA2242)</f>
        <v/>
      </c>
      <c r="S2242" s="109" t="str">
        <f>IF(编辑!AC2242="","",编辑!AC2242)</f>
        <v/>
      </c>
      <c r="T2242" s="109" t="str">
        <f>IF(编辑!AD2242="","",编辑!AD2242)</f>
        <v/>
      </c>
      <c r="U2242" s="109" t="str">
        <f>IF(编辑!AE2242="","",编辑!AE2242)</f>
        <v/>
      </c>
      <c r="V2242" s="109" t="str">
        <f>IF(编辑!AF2242="","",编辑!AF2242)</f>
        <v/>
      </c>
      <c r="W2242" s="109" t="str">
        <f>IF(编辑!AH2242="","",编辑!AH2242)</f>
        <v/>
      </c>
      <c r="X2242" s="109" t="str">
        <f>IF(编辑!AI2242="","",编辑!AI2242)</f>
        <v/>
      </c>
      <c r="Y2242" s="109" t="str">
        <f>IF(编辑!AJ2242="","",编辑!AJ2242)</f>
        <v/>
      </c>
      <c r="Z2242" s="109" t="str">
        <f>IF(编辑!AK2242="","",编辑!AK2242)</f>
        <v/>
      </c>
      <c r="AA2242" s="109" t="str">
        <f>IF(编辑!AM2242="","",编辑!AM2242)</f>
        <v/>
      </c>
      <c r="AB2242" s="109" t="str">
        <f>IF(编辑!AN2242="","",编辑!AN2242)</f>
        <v/>
      </c>
      <c r="AC2242" s="111" t="str">
        <f>IF(编辑!AO2242="","",编辑!AO2242)</f>
        <v/>
      </c>
    </row>
    <row r="2243" spans="1:29">
      <c r="A2243" s="109">
        <f>IF(编辑!A2243="","",编辑!A2243)</f>
        <v>370035</v>
      </c>
      <c r="B2243" s="109" t="str">
        <f>IF(编辑!B2243="","",编辑!B2243)</f>
        <v>70级副本5</v>
      </c>
      <c r="C2243" s="109">
        <f>IF(编辑!I2243="","",编辑!I2243)</f>
        <v>45000</v>
      </c>
      <c r="D2243" s="109">
        <f>IF(编辑!J2243="","",编辑!J2243)</f>
        <v>500</v>
      </c>
      <c r="E2243" s="109" t="str">
        <f>IF(编辑!K2243="","",编辑!K2243)</f>
        <v/>
      </c>
      <c r="F2243" s="109">
        <f>IF(编辑!L2243="","",编辑!L2243)</f>
        <v>10004</v>
      </c>
      <c r="G2243" s="109">
        <f>IF(编辑!N2243="","",编辑!N2243)</f>
        <v>1</v>
      </c>
      <c r="H2243" s="109">
        <f>IF(编辑!O2243="","",编辑!O2243)</f>
        <v>1</v>
      </c>
      <c r="I2243" s="109">
        <f>IF(编辑!P2243="","",编辑!P2243)</f>
        <v>3000</v>
      </c>
      <c r="J2243" s="109">
        <f>IF(编辑!Q2243="","",编辑!Q2243)</f>
        <v>21363</v>
      </c>
      <c r="K2243" s="109">
        <f>IF(编辑!S2243="","",编辑!S2243)</f>
        <v>3</v>
      </c>
      <c r="L2243" s="109">
        <f>IF(编辑!T2243="","",编辑!T2243)</f>
        <v>1</v>
      </c>
      <c r="M2243" s="109">
        <f>IF(编辑!U2243="","",编辑!U2243)</f>
        <v>10000</v>
      </c>
      <c r="N2243" s="109">
        <f>IF(编辑!V2243="","",编辑!V2243)</f>
        <v>21364</v>
      </c>
      <c r="O2243" s="109">
        <f>IF(编辑!X2243="","",编辑!X2243)</f>
        <v>1</v>
      </c>
      <c r="P2243" s="109">
        <f>IF(编辑!Y2243="","",编辑!Y2243)</f>
        <v>1</v>
      </c>
      <c r="Q2243" s="109">
        <f>IF(编辑!Z2243="","",编辑!Z2243)</f>
        <v>2000</v>
      </c>
      <c r="R2243" s="109">
        <f>IF(编辑!AA2243="","",编辑!AA2243)</f>
        <v>10100</v>
      </c>
      <c r="S2243" s="109">
        <f>IF(编辑!AC2243="","",编辑!AC2243)</f>
        <v>1</v>
      </c>
      <c r="T2243" s="109">
        <f>IF(编辑!AD2243="","",编辑!AD2243)</f>
        <v>1</v>
      </c>
      <c r="U2243" s="109">
        <f>IF(编辑!AE2243="","",编辑!AE2243)</f>
        <v>300</v>
      </c>
      <c r="V2243" s="109" t="str">
        <f>IF(编辑!AF2243="","",编辑!AF2243)</f>
        <v/>
      </c>
      <c r="W2243" s="109" t="str">
        <f>IF(编辑!AH2243="","",编辑!AH2243)</f>
        <v/>
      </c>
      <c r="X2243" s="109" t="str">
        <f>IF(编辑!AI2243="","",编辑!AI2243)</f>
        <v/>
      </c>
      <c r="Y2243" s="109" t="str">
        <f>IF(编辑!AJ2243="","",编辑!AJ2243)</f>
        <v/>
      </c>
      <c r="Z2243" s="109" t="str">
        <f>IF(编辑!AK2243="","",编辑!AK2243)</f>
        <v/>
      </c>
      <c r="AA2243" s="109" t="str">
        <f>IF(编辑!AM2243="","",编辑!AM2243)</f>
        <v/>
      </c>
      <c r="AB2243" s="109" t="str">
        <f>IF(编辑!AN2243="","",编辑!AN2243)</f>
        <v/>
      </c>
      <c r="AC2243" s="111" t="str">
        <f>IF(编辑!AO2243="","",编辑!AO2243)</f>
        <v/>
      </c>
    </row>
    <row r="2244" spans="1:29">
      <c r="A2244" s="109">
        <f>IF(编辑!A2244="","",编辑!A2244)</f>
        <v>370036</v>
      </c>
      <c r="B2244" s="109" t="str">
        <f>IF(编辑!B2244="","",编辑!B2244)</f>
        <v>70级副本6</v>
      </c>
      <c r="C2244" s="109">
        <f>IF(编辑!I2244="","",编辑!I2244)</f>
        <v>15000</v>
      </c>
      <c r="D2244" s="109">
        <f>IF(编辑!J2244="","",编辑!J2244)</f>
        <v>500</v>
      </c>
      <c r="E2244" s="109" t="str">
        <f>IF(编辑!K2244="","",编辑!K2244)</f>
        <v/>
      </c>
      <c r="F2244" s="109" t="str">
        <f>IF(编辑!L2244="","",编辑!L2244)</f>
        <v/>
      </c>
      <c r="G2244" s="109" t="str">
        <f>IF(编辑!N2244="","",编辑!N2244)</f>
        <v/>
      </c>
      <c r="H2244" s="109" t="str">
        <f>IF(编辑!O2244="","",编辑!O2244)</f>
        <v/>
      </c>
      <c r="I2244" s="109" t="str">
        <f>IF(编辑!P2244="","",编辑!P2244)</f>
        <v/>
      </c>
      <c r="J2244" s="109" t="str">
        <f>IF(编辑!Q2244="","",编辑!Q2244)</f>
        <v/>
      </c>
      <c r="K2244" s="109" t="str">
        <f>IF(编辑!S2244="","",编辑!S2244)</f>
        <v/>
      </c>
      <c r="L2244" s="109" t="str">
        <f>IF(编辑!T2244="","",编辑!T2244)</f>
        <v/>
      </c>
      <c r="M2244" s="109" t="str">
        <f>IF(编辑!U2244="","",编辑!U2244)</f>
        <v/>
      </c>
      <c r="N2244" s="109" t="str">
        <f>IF(编辑!V2244="","",编辑!V2244)</f>
        <v/>
      </c>
      <c r="O2244" s="109" t="str">
        <f>IF(编辑!X2244="","",编辑!X2244)</f>
        <v/>
      </c>
      <c r="P2244" s="109" t="str">
        <f>IF(编辑!Y2244="","",编辑!Y2244)</f>
        <v/>
      </c>
      <c r="Q2244" s="109" t="str">
        <f>IF(编辑!Z2244="","",编辑!Z2244)</f>
        <v/>
      </c>
      <c r="R2244" s="109" t="str">
        <f>IF(编辑!AA2244="","",编辑!AA2244)</f>
        <v/>
      </c>
      <c r="S2244" s="109" t="str">
        <f>IF(编辑!AC2244="","",编辑!AC2244)</f>
        <v/>
      </c>
      <c r="T2244" s="109" t="str">
        <f>IF(编辑!AD2244="","",编辑!AD2244)</f>
        <v/>
      </c>
      <c r="U2244" s="109" t="str">
        <f>IF(编辑!AE2244="","",编辑!AE2244)</f>
        <v/>
      </c>
      <c r="V2244" s="109" t="str">
        <f>IF(编辑!AF2244="","",编辑!AF2244)</f>
        <v/>
      </c>
      <c r="W2244" s="109" t="str">
        <f>IF(编辑!AH2244="","",编辑!AH2244)</f>
        <v/>
      </c>
      <c r="X2244" s="109" t="str">
        <f>IF(编辑!AI2244="","",编辑!AI2244)</f>
        <v/>
      </c>
      <c r="Y2244" s="109" t="str">
        <f>IF(编辑!AJ2244="","",编辑!AJ2244)</f>
        <v/>
      </c>
      <c r="Z2244" s="109" t="str">
        <f>IF(编辑!AK2244="","",编辑!AK2244)</f>
        <v/>
      </c>
      <c r="AA2244" s="109" t="str">
        <f>IF(编辑!AM2244="","",编辑!AM2244)</f>
        <v/>
      </c>
      <c r="AB2244" s="109" t="str">
        <f>IF(编辑!AN2244="","",编辑!AN2244)</f>
        <v/>
      </c>
      <c r="AC2244" s="111" t="str">
        <f>IF(编辑!AO2244="","",编辑!AO2244)</f>
        <v/>
      </c>
    </row>
    <row r="2245" spans="1:29">
      <c r="A2245" s="109">
        <f>IF(编辑!A2245="","",编辑!A2245)</f>
        <v>370037</v>
      </c>
      <c r="B2245" s="109" t="str">
        <f>IF(编辑!B2245="","",编辑!B2245)</f>
        <v>70级副本7</v>
      </c>
      <c r="C2245" s="109">
        <f>IF(编辑!I2245="","",编辑!I2245)</f>
        <v>20000</v>
      </c>
      <c r="D2245" s="109">
        <f>IF(编辑!J2245="","",编辑!J2245)</f>
        <v>500</v>
      </c>
      <c r="E2245" s="109" t="str">
        <f>IF(编辑!K2245="","",编辑!K2245)</f>
        <v/>
      </c>
      <c r="F2245" s="109" t="str">
        <f>IF(编辑!L2245="","",编辑!L2245)</f>
        <v/>
      </c>
      <c r="G2245" s="109" t="str">
        <f>IF(编辑!N2245="","",编辑!N2245)</f>
        <v/>
      </c>
      <c r="H2245" s="109" t="str">
        <f>IF(编辑!O2245="","",编辑!O2245)</f>
        <v/>
      </c>
      <c r="I2245" s="109" t="str">
        <f>IF(编辑!P2245="","",编辑!P2245)</f>
        <v/>
      </c>
      <c r="J2245" s="109" t="str">
        <f>IF(编辑!Q2245="","",编辑!Q2245)</f>
        <v/>
      </c>
      <c r="K2245" s="109" t="str">
        <f>IF(编辑!S2245="","",编辑!S2245)</f>
        <v/>
      </c>
      <c r="L2245" s="109" t="str">
        <f>IF(编辑!T2245="","",编辑!T2245)</f>
        <v/>
      </c>
      <c r="M2245" s="109" t="str">
        <f>IF(编辑!U2245="","",编辑!U2245)</f>
        <v/>
      </c>
      <c r="N2245" s="109" t="str">
        <f>IF(编辑!V2245="","",编辑!V2245)</f>
        <v/>
      </c>
      <c r="O2245" s="109" t="str">
        <f>IF(编辑!X2245="","",编辑!X2245)</f>
        <v/>
      </c>
      <c r="P2245" s="109" t="str">
        <f>IF(编辑!Y2245="","",编辑!Y2245)</f>
        <v/>
      </c>
      <c r="Q2245" s="109" t="str">
        <f>IF(编辑!Z2245="","",编辑!Z2245)</f>
        <v/>
      </c>
      <c r="R2245" s="109" t="str">
        <f>IF(编辑!AA2245="","",编辑!AA2245)</f>
        <v/>
      </c>
      <c r="S2245" s="109" t="str">
        <f>IF(编辑!AC2245="","",编辑!AC2245)</f>
        <v/>
      </c>
      <c r="T2245" s="109" t="str">
        <f>IF(编辑!AD2245="","",编辑!AD2245)</f>
        <v/>
      </c>
      <c r="U2245" s="109" t="str">
        <f>IF(编辑!AE2245="","",编辑!AE2245)</f>
        <v/>
      </c>
      <c r="V2245" s="109" t="str">
        <f>IF(编辑!AF2245="","",编辑!AF2245)</f>
        <v/>
      </c>
      <c r="W2245" s="109" t="str">
        <f>IF(编辑!AH2245="","",编辑!AH2245)</f>
        <v/>
      </c>
      <c r="X2245" s="109" t="str">
        <f>IF(编辑!AI2245="","",编辑!AI2245)</f>
        <v/>
      </c>
      <c r="Y2245" s="109" t="str">
        <f>IF(编辑!AJ2245="","",编辑!AJ2245)</f>
        <v/>
      </c>
      <c r="Z2245" s="109" t="str">
        <f>IF(编辑!AK2245="","",编辑!AK2245)</f>
        <v/>
      </c>
      <c r="AA2245" s="109" t="str">
        <f>IF(编辑!AM2245="","",编辑!AM2245)</f>
        <v/>
      </c>
      <c r="AB2245" s="109" t="str">
        <f>IF(编辑!AN2245="","",编辑!AN2245)</f>
        <v/>
      </c>
      <c r="AC2245" s="111" t="str">
        <f>IF(编辑!AO2245="","",编辑!AO2245)</f>
        <v/>
      </c>
    </row>
    <row r="2246" spans="1:29">
      <c r="A2246" s="109">
        <f>IF(编辑!A2246="","",编辑!A2246)</f>
        <v>370038</v>
      </c>
      <c r="B2246" s="109" t="str">
        <f>IF(编辑!B2246="","",编辑!B2246)</f>
        <v>70级副本8</v>
      </c>
      <c r="C2246" s="109">
        <f>IF(编辑!I2246="","",编辑!I2246)</f>
        <v>25000</v>
      </c>
      <c r="D2246" s="109">
        <f>IF(编辑!J2246="","",编辑!J2246)</f>
        <v>500</v>
      </c>
      <c r="E2246" s="109" t="str">
        <f>IF(编辑!K2246="","",编辑!K2246)</f>
        <v/>
      </c>
      <c r="F2246" s="109" t="str">
        <f>IF(编辑!L2246="","",编辑!L2246)</f>
        <v/>
      </c>
      <c r="G2246" s="109" t="str">
        <f>IF(编辑!N2246="","",编辑!N2246)</f>
        <v/>
      </c>
      <c r="H2246" s="109" t="str">
        <f>IF(编辑!O2246="","",编辑!O2246)</f>
        <v/>
      </c>
      <c r="I2246" s="109" t="str">
        <f>IF(编辑!P2246="","",编辑!P2246)</f>
        <v/>
      </c>
      <c r="J2246" s="109" t="str">
        <f>IF(编辑!Q2246="","",编辑!Q2246)</f>
        <v/>
      </c>
      <c r="K2246" s="109" t="str">
        <f>IF(编辑!S2246="","",编辑!S2246)</f>
        <v/>
      </c>
      <c r="L2246" s="109" t="str">
        <f>IF(编辑!T2246="","",编辑!T2246)</f>
        <v/>
      </c>
      <c r="M2246" s="109" t="str">
        <f>IF(编辑!U2246="","",编辑!U2246)</f>
        <v/>
      </c>
      <c r="N2246" s="109" t="str">
        <f>IF(编辑!V2246="","",编辑!V2246)</f>
        <v/>
      </c>
      <c r="O2246" s="109" t="str">
        <f>IF(编辑!X2246="","",编辑!X2246)</f>
        <v/>
      </c>
      <c r="P2246" s="109" t="str">
        <f>IF(编辑!Y2246="","",编辑!Y2246)</f>
        <v/>
      </c>
      <c r="Q2246" s="109" t="str">
        <f>IF(编辑!Z2246="","",编辑!Z2246)</f>
        <v/>
      </c>
      <c r="R2246" s="109" t="str">
        <f>IF(编辑!AA2246="","",编辑!AA2246)</f>
        <v/>
      </c>
      <c r="S2246" s="109" t="str">
        <f>IF(编辑!AC2246="","",编辑!AC2246)</f>
        <v/>
      </c>
      <c r="T2246" s="109" t="str">
        <f>IF(编辑!AD2246="","",编辑!AD2246)</f>
        <v/>
      </c>
      <c r="U2246" s="109" t="str">
        <f>IF(编辑!AE2246="","",编辑!AE2246)</f>
        <v/>
      </c>
      <c r="V2246" s="109" t="str">
        <f>IF(编辑!AF2246="","",编辑!AF2246)</f>
        <v/>
      </c>
      <c r="W2246" s="109" t="str">
        <f>IF(编辑!AH2246="","",编辑!AH2246)</f>
        <v/>
      </c>
      <c r="X2246" s="109" t="str">
        <f>IF(编辑!AI2246="","",编辑!AI2246)</f>
        <v/>
      </c>
      <c r="Y2246" s="109" t="str">
        <f>IF(编辑!AJ2246="","",编辑!AJ2246)</f>
        <v/>
      </c>
      <c r="Z2246" s="109" t="str">
        <f>IF(编辑!AK2246="","",编辑!AK2246)</f>
        <v/>
      </c>
      <c r="AA2246" s="109" t="str">
        <f>IF(编辑!AM2246="","",编辑!AM2246)</f>
        <v/>
      </c>
      <c r="AB2246" s="109" t="str">
        <f>IF(编辑!AN2246="","",编辑!AN2246)</f>
        <v/>
      </c>
      <c r="AC2246" s="111" t="str">
        <f>IF(编辑!AO2246="","",编辑!AO2246)</f>
        <v/>
      </c>
    </row>
    <row r="2247" spans="1:29">
      <c r="A2247" s="109">
        <f>IF(编辑!A2247="","",编辑!A2247)</f>
        <v>370039</v>
      </c>
      <c r="B2247" s="109" t="str">
        <f>IF(编辑!B2247="","",编辑!B2247)</f>
        <v>70级副本9</v>
      </c>
      <c r="C2247" s="109">
        <f>IF(编辑!I2247="","",编辑!I2247)</f>
        <v>30000</v>
      </c>
      <c r="D2247" s="109">
        <f>IF(编辑!J2247="","",编辑!J2247)</f>
        <v>500</v>
      </c>
      <c r="E2247" s="109" t="str">
        <f>IF(编辑!K2247="","",编辑!K2247)</f>
        <v/>
      </c>
      <c r="F2247" s="109" t="str">
        <f>IF(编辑!L2247="","",编辑!L2247)</f>
        <v/>
      </c>
      <c r="G2247" s="109" t="str">
        <f>IF(编辑!N2247="","",编辑!N2247)</f>
        <v/>
      </c>
      <c r="H2247" s="109" t="str">
        <f>IF(编辑!O2247="","",编辑!O2247)</f>
        <v/>
      </c>
      <c r="I2247" s="109" t="str">
        <f>IF(编辑!P2247="","",编辑!P2247)</f>
        <v/>
      </c>
      <c r="J2247" s="109" t="str">
        <f>IF(编辑!Q2247="","",编辑!Q2247)</f>
        <v/>
      </c>
      <c r="K2247" s="109" t="str">
        <f>IF(编辑!S2247="","",编辑!S2247)</f>
        <v/>
      </c>
      <c r="L2247" s="109" t="str">
        <f>IF(编辑!T2247="","",编辑!T2247)</f>
        <v/>
      </c>
      <c r="M2247" s="109" t="str">
        <f>IF(编辑!U2247="","",编辑!U2247)</f>
        <v/>
      </c>
      <c r="N2247" s="109" t="str">
        <f>IF(编辑!V2247="","",编辑!V2247)</f>
        <v/>
      </c>
      <c r="O2247" s="109" t="str">
        <f>IF(编辑!X2247="","",编辑!X2247)</f>
        <v/>
      </c>
      <c r="P2247" s="109" t="str">
        <f>IF(编辑!Y2247="","",编辑!Y2247)</f>
        <v/>
      </c>
      <c r="Q2247" s="109" t="str">
        <f>IF(编辑!Z2247="","",编辑!Z2247)</f>
        <v/>
      </c>
      <c r="R2247" s="109" t="str">
        <f>IF(编辑!AA2247="","",编辑!AA2247)</f>
        <v/>
      </c>
      <c r="S2247" s="109" t="str">
        <f>IF(编辑!AC2247="","",编辑!AC2247)</f>
        <v/>
      </c>
      <c r="T2247" s="109" t="str">
        <f>IF(编辑!AD2247="","",编辑!AD2247)</f>
        <v/>
      </c>
      <c r="U2247" s="109" t="str">
        <f>IF(编辑!AE2247="","",编辑!AE2247)</f>
        <v/>
      </c>
      <c r="V2247" s="109" t="str">
        <f>IF(编辑!AF2247="","",编辑!AF2247)</f>
        <v/>
      </c>
      <c r="W2247" s="109" t="str">
        <f>IF(编辑!AH2247="","",编辑!AH2247)</f>
        <v/>
      </c>
      <c r="X2247" s="109" t="str">
        <f>IF(编辑!AI2247="","",编辑!AI2247)</f>
        <v/>
      </c>
      <c r="Y2247" s="109" t="str">
        <f>IF(编辑!AJ2247="","",编辑!AJ2247)</f>
        <v/>
      </c>
      <c r="Z2247" s="109" t="str">
        <f>IF(编辑!AK2247="","",编辑!AK2247)</f>
        <v/>
      </c>
      <c r="AA2247" s="109" t="str">
        <f>IF(编辑!AM2247="","",编辑!AM2247)</f>
        <v/>
      </c>
      <c r="AB2247" s="109" t="str">
        <f>IF(编辑!AN2247="","",编辑!AN2247)</f>
        <v/>
      </c>
      <c r="AC2247" s="111" t="str">
        <f>IF(编辑!AO2247="","",编辑!AO2247)</f>
        <v/>
      </c>
    </row>
    <row r="2248" spans="1:29">
      <c r="A2248" s="109">
        <f>IF(编辑!A2248="","",编辑!A2248)</f>
        <v>370040</v>
      </c>
      <c r="B2248" s="109" t="str">
        <f>IF(编辑!B2248="","",编辑!B2248)</f>
        <v>70级副本10</v>
      </c>
      <c r="C2248" s="109">
        <f>IF(编辑!I2248="","",编辑!I2248)</f>
        <v>35000</v>
      </c>
      <c r="D2248" s="109">
        <f>IF(编辑!J2248="","",编辑!J2248)</f>
        <v>500</v>
      </c>
      <c r="E2248" s="109" t="str">
        <f>IF(编辑!K2248="","",编辑!K2248)</f>
        <v/>
      </c>
      <c r="F2248" s="109" t="str">
        <f>IF(编辑!L2248="","",编辑!L2248)</f>
        <v/>
      </c>
      <c r="G2248" s="109" t="str">
        <f>IF(编辑!N2248="","",编辑!N2248)</f>
        <v/>
      </c>
      <c r="H2248" s="109" t="str">
        <f>IF(编辑!O2248="","",编辑!O2248)</f>
        <v/>
      </c>
      <c r="I2248" s="109" t="str">
        <f>IF(编辑!P2248="","",编辑!P2248)</f>
        <v/>
      </c>
      <c r="J2248" s="109" t="str">
        <f>IF(编辑!Q2248="","",编辑!Q2248)</f>
        <v/>
      </c>
      <c r="K2248" s="109" t="str">
        <f>IF(编辑!S2248="","",编辑!S2248)</f>
        <v/>
      </c>
      <c r="L2248" s="109" t="str">
        <f>IF(编辑!T2248="","",编辑!T2248)</f>
        <v/>
      </c>
      <c r="M2248" s="109" t="str">
        <f>IF(编辑!U2248="","",编辑!U2248)</f>
        <v/>
      </c>
      <c r="N2248" s="109" t="str">
        <f>IF(编辑!V2248="","",编辑!V2248)</f>
        <v/>
      </c>
      <c r="O2248" s="109" t="str">
        <f>IF(编辑!X2248="","",编辑!X2248)</f>
        <v/>
      </c>
      <c r="P2248" s="109" t="str">
        <f>IF(编辑!Y2248="","",编辑!Y2248)</f>
        <v/>
      </c>
      <c r="Q2248" s="109" t="str">
        <f>IF(编辑!Z2248="","",编辑!Z2248)</f>
        <v/>
      </c>
      <c r="R2248" s="109" t="str">
        <f>IF(编辑!AA2248="","",编辑!AA2248)</f>
        <v/>
      </c>
      <c r="S2248" s="109" t="str">
        <f>IF(编辑!AC2248="","",编辑!AC2248)</f>
        <v/>
      </c>
      <c r="T2248" s="109" t="str">
        <f>IF(编辑!AD2248="","",编辑!AD2248)</f>
        <v/>
      </c>
      <c r="U2248" s="109" t="str">
        <f>IF(编辑!AE2248="","",编辑!AE2248)</f>
        <v/>
      </c>
      <c r="V2248" s="109" t="str">
        <f>IF(编辑!AF2248="","",编辑!AF2248)</f>
        <v/>
      </c>
      <c r="W2248" s="109" t="str">
        <f>IF(编辑!AH2248="","",编辑!AH2248)</f>
        <v/>
      </c>
      <c r="X2248" s="109" t="str">
        <f>IF(编辑!AI2248="","",编辑!AI2248)</f>
        <v/>
      </c>
      <c r="Y2248" s="109" t="str">
        <f>IF(编辑!AJ2248="","",编辑!AJ2248)</f>
        <v/>
      </c>
      <c r="Z2248" s="109" t="str">
        <f>IF(编辑!AK2248="","",编辑!AK2248)</f>
        <v/>
      </c>
      <c r="AA2248" s="109" t="str">
        <f>IF(编辑!AM2248="","",编辑!AM2248)</f>
        <v/>
      </c>
      <c r="AB2248" s="109" t="str">
        <f>IF(编辑!AN2248="","",编辑!AN2248)</f>
        <v/>
      </c>
      <c r="AC2248" s="111" t="str">
        <f>IF(编辑!AO2248="","",编辑!AO2248)</f>
        <v/>
      </c>
    </row>
    <row r="2249" spans="1:29">
      <c r="A2249" s="109">
        <f>IF(编辑!A2249="","",编辑!A2249)</f>
        <v>370041</v>
      </c>
      <c r="B2249" s="109" t="str">
        <f>IF(编辑!B2249="","",编辑!B2249)</f>
        <v>70级副本11</v>
      </c>
      <c r="C2249" s="109">
        <f>IF(编辑!I2249="","",编辑!I2249)</f>
        <v>500</v>
      </c>
      <c r="D2249" s="109">
        <f>IF(编辑!J2249="","",编辑!J2249)</f>
        <v>15</v>
      </c>
      <c r="E2249" s="109" t="str">
        <f>IF(编辑!K2249="","",编辑!K2249)</f>
        <v/>
      </c>
      <c r="F2249" s="109" t="str">
        <f>IF(编辑!L2249="","",编辑!L2249)</f>
        <v/>
      </c>
      <c r="G2249" s="109" t="str">
        <f>IF(编辑!N2249="","",编辑!N2249)</f>
        <v/>
      </c>
      <c r="H2249" s="109" t="str">
        <f>IF(编辑!O2249="","",编辑!O2249)</f>
        <v/>
      </c>
      <c r="I2249" s="109" t="str">
        <f>IF(编辑!P2249="","",编辑!P2249)</f>
        <v/>
      </c>
      <c r="J2249" s="109" t="str">
        <f>IF(编辑!Q2249="","",编辑!Q2249)</f>
        <v/>
      </c>
      <c r="K2249" s="109" t="str">
        <f>IF(编辑!S2249="","",编辑!S2249)</f>
        <v/>
      </c>
      <c r="L2249" s="109" t="str">
        <f>IF(编辑!T2249="","",编辑!T2249)</f>
        <v/>
      </c>
      <c r="M2249" s="109" t="str">
        <f>IF(编辑!U2249="","",编辑!U2249)</f>
        <v/>
      </c>
      <c r="N2249" s="109" t="str">
        <f>IF(编辑!V2249="","",编辑!V2249)</f>
        <v/>
      </c>
      <c r="O2249" s="109" t="str">
        <f>IF(编辑!X2249="","",编辑!X2249)</f>
        <v/>
      </c>
      <c r="P2249" s="109" t="str">
        <f>IF(编辑!Y2249="","",编辑!Y2249)</f>
        <v/>
      </c>
      <c r="Q2249" s="109" t="str">
        <f>IF(编辑!Z2249="","",编辑!Z2249)</f>
        <v/>
      </c>
      <c r="R2249" s="109" t="str">
        <f>IF(编辑!AA2249="","",编辑!AA2249)</f>
        <v/>
      </c>
      <c r="S2249" s="109" t="str">
        <f>IF(编辑!AC2249="","",编辑!AC2249)</f>
        <v/>
      </c>
      <c r="T2249" s="109" t="str">
        <f>IF(编辑!AD2249="","",编辑!AD2249)</f>
        <v/>
      </c>
      <c r="U2249" s="109" t="str">
        <f>IF(编辑!AE2249="","",编辑!AE2249)</f>
        <v/>
      </c>
      <c r="V2249" s="109" t="str">
        <f>IF(编辑!AF2249="","",编辑!AF2249)</f>
        <v/>
      </c>
      <c r="W2249" s="109" t="str">
        <f>IF(编辑!AH2249="","",编辑!AH2249)</f>
        <v/>
      </c>
      <c r="X2249" s="109" t="str">
        <f>IF(编辑!AI2249="","",编辑!AI2249)</f>
        <v/>
      </c>
      <c r="Y2249" s="109" t="str">
        <f>IF(编辑!AJ2249="","",编辑!AJ2249)</f>
        <v/>
      </c>
      <c r="Z2249" s="109" t="str">
        <f>IF(编辑!AK2249="","",编辑!AK2249)</f>
        <v/>
      </c>
      <c r="AA2249" s="109" t="str">
        <f>IF(编辑!AM2249="","",编辑!AM2249)</f>
        <v/>
      </c>
      <c r="AB2249" s="109" t="str">
        <f>IF(编辑!AN2249="","",编辑!AN2249)</f>
        <v/>
      </c>
      <c r="AC2249" s="111" t="str">
        <f>IF(编辑!AO2249="","",编辑!AO2249)</f>
        <v/>
      </c>
    </row>
    <row r="2250" spans="1:29">
      <c r="A2250" s="109">
        <f>IF(编辑!A2250="","",编辑!A2250)</f>
        <v>370042</v>
      </c>
      <c r="B2250" s="109" t="str">
        <f>IF(编辑!B2250="","",编辑!B2250)</f>
        <v>70级副本12</v>
      </c>
      <c r="C2250" s="109">
        <f>IF(编辑!I2250="","",编辑!I2250)</f>
        <v>450</v>
      </c>
      <c r="D2250" s="109">
        <f>IF(编辑!J2250="","",编辑!J2250)</f>
        <v>15</v>
      </c>
      <c r="E2250" s="109" t="str">
        <f>IF(编辑!K2250="","",编辑!K2250)</f>
        <v/>
      </c>
      <c r="F2250" s="109" t="str">
        <f>IF(编辑!L2250="","",编辑!L2250)</f>
        <v/>
      </c>
      <c r="G2250" s="109" t="str">
        <f>IF(编辑!N2250="","",编辑!N2250)</f>
        <v/>
      </c>
      <c r="H2250" s="109" t="str">
        <f>IF(编辑!O2250="","",编辑!O2250)</f>
        <v/>
      </c>
      <c r="I2250" s="109" t="str">
        <f>IF(编辑!P2250="","",编辑!P2250)</f>
        <v/>
      </c>
      <c r="J2250" s="109" t="str">
        <f>IF(编辑!Q2250="","",编辑!Q2250)</f>
        <v/>
      </c>
      <c r="K2250" s="109" t="str">
        <f>IF(编辑!S2250="","",编辑!S2250)</f>
        <v/>
      </c>
      <c r="L2250" s="109" t="str">
        <f>IF(编辑!T2250="","",编辑!T2250)</f>
        <v/>
      </c>
      <c r="M2250" s="109" t="str">
        <f>IF(编辑!U2250="","",编辑!U2250)</f>
        <v/>
      </c>
      <c r="N2250" s="109" t="str">
        <f>IF(编辑!V2250="","",编辑!V2250)</f>
        <v/>
      </c>
      <c r="O2250" s="109" t="str">
        <f>IF(编辑!X2250="","",编辑!X2250)</f>
        <v/>
      </c>
      <c r="P2250" s="109" t="str">
        <f>IF(编辑!Y2250="","",编辑!Y2250)</f>
        <v/>
      </c>
      <c r="Q2250" s="109" t="str">
        <f>IF(编辑!Z2250="","",编辑!Z2250)</f>
        <v/>
      </c>
      <c r="R2250" s="109" t="str">
        <f>IF(编辑!AA2250="","",编辑!AA2250)</f>
        <v/>
      </c>
      <c r="S2250" s="109" t="str">
        <f>IF(编辑!AC2250="","",编辑!AC2250)</f>
        <v/>
      </c>
      <c r="T2250" s="109" t="str">
        <f>IF(编辑!AD2250="","",编辑!AD2250)</f>
        <v/>
      </c>
      <c r="U2250" s="109" t="str">
        <f>IF(编辑!AE2250="","",编辑!AE2250)</f>
        <v/>
      </c>
      <c r="V2250" s="109" t="str">
        <f>IF(编辑!AF2250="","",编辑!AF2250)</f>
        <v/>
      </c>
      <c r="W2250" s="109" t="str">
        <f>IF(编辑!AH2250="","",编辑!AH2250)</f>
        <v/>
      </c>
      <c r="X2250" s="109" t="str">
        <f>IF(编辑!AI2250="","",编辑!AI2250)</f>
        <v/>
      </c>
      <c r="Y2250" s="109" t="str">
        <f>IF(编辑!AJ2250="","",编辑!AJ2250)</f>
        <v/>
      </c>
      <c r="Z2250" s="109" t="str">
        <f>IF(编辑!AK2250="","",编辑!AK2250)</f>
        <v/>
      </c>
      <c r="AA2250" s="109" t="str">
        <f>IF(编辑!AM2250="","",编辑!AM2250)</f>
        <v/>
      </c>
      <c r="AB2250" s="109" t="str">
        <f>IF(编辑!AN2250="","",编辑!AN2250)</f>
        <v/>
      </c>
      <c r="AC2250" s="111" t="str">
        <f>IF(编辑!AO2250="","",编辑!AO2250)</f>
        <v/>
      </c>
    </row>
    <row r="2251" spans="1:29">
      <c r="A2251" s="109">
        <f>IF(编辑!A2251="","",编辑!A2251)</f>
        <v>230101</v>
      </c>
      <c r="B2251" s="109" t="str">
        <f>IF(编辑!B2251="","",编辑!B2251)</f>
        <v>通缉任务</v>
      </c>
      <c r="C2251" s="109">
        <f>IF(编辑!I2251="","",编辑!I2251)</f>
        <v>3360</v>
      </c>
      <c r="D2251" s="109">
        <f>IF(编辑!J2251="","",编辑!J2251)</f>
        <v>18</v>
      </c>
      <c r="E2251" s="109" t="str">
        <f>IF(编辑!K2251="","",编辑!K2251)</f>
        <v/>
      </c>
      <c r="F2251" s="109">
        <f>IF(编辑!L2251="","",编辑!L2251)</f>
        <v>1760</v>
      </c>
      <c r="G2251" s="109">
        <f>IF(编辑!N2251="","",编辑!N2251)</f>
        <v>3</v>
      </c>
      <c r="H2251" s="109">
        <f>IF(编辑!O2251="","",编辑!O2251)</f>
        <v>1</v>
      </c>
      <c r="I2251" s="109">
        <f>IF(编辑!P2251="","",编辑!P2251)</f>
        <v>3000</v>
      </c>
      <c r="J2251" s="109">
        <f>IF(编辑!Q2251="","",编辑!Q2251)</f>
        <v>1716</v>
      </c>
      <c r="K2251" s="109">
        <f>IF(编辑!S2251="","",编辑!S2251)</f>
        <v>1</v>
      </c>
      <c r="L2251" s="109">
        <f>IF(编辑!T2251="","",编辑!T2251)</f>
        <v>1</v>
      </c>
      <c r="M2251" s="109">
        <f>IF(编辑!U2251="","",编辑!U2251)</f>
        <v>300</v>
      </c>
      <c r="N2251" s="109">
        <f>IF(编辑!V2251="","",编辑!V2251)</f>
        <v>1756</v>
      </c>
      <c r="O2251" s="109">
        <f>IF(编辑!X2251="","",编辑!X2251)</f>
        <v>1</v>
      </c>
      <c r="P2251" s="109">
        <f>IF(编辑!Y2251="","",编辑!Y2251)</f>
        <v>1</v>
      </c>
      <c r="Q2251" s="109">
        <f>IF(编辑!Z2251="","",编辑!Z2251)</f>
        <v>500</v>
      </c>
      <c r="R2251" s="109" t="str">
        <f>IF(编辑!AA2251="","",编辑!AA2251)</f>
        <v/>
      </c>
      <c r="S2251" s="109" t="str">
        <f>IF(编辑!AC2251="","",编辑!AC2251)</f>
        <v/>
      </c>
      <c r="T2251" s="109" t="str">
        <f>IF(编辑!AD2251="","",编辑!AD2251)</f>
        <v/>
      </c>
      <c r="U2251" s="109" t="str">
        <f>IF(编辑!AE2251="","",编辑!AE2251)</f>
        <v/>
      </c>
      <c r="V2251" s="109" t="str">
        <f>IF(编辑!AF2251="","",编辑!AF2251)</f>
        <v/>
      </c>
      <c r="W2251" s="109" t="str">
        <f>IF(编辑!AH2251="","",编辑!AH2251)</f>
        <v/>
      </c>
      <c r="X2251" s="109" t="str">
        <f>IF(编辑!AI2251="","",编辑!AI2251)</f>
        <v/>
      </c>
      <c r="Y2251" s="109" t="str">
        <f>IF(编辑!AJ2251="","",编辑!AJ2251)</f>
        <v/>
      </c>
      <c r="Z2251" s="109" t="str">
        <f>IF(编辑!AK2251="","",编辑!AK2251)</f>
        <v/>
      </c>
      <c r="AA2251" s="109" t="str">
        <f>IF(编辑!AM2251="","",编辑!AM2251)</f>
        <v/>
      </c>
      <c r="AB2251" s="109" t="str">
        <f>IF(编辑!AN2251="","",编辑!AN2251)</f>
        <v/>
      </c>
      <c r="AC2251" s="111" t="str">
        <f>IF(编辑!AO2251="","",编辑!AO2251)</f>
        <v/>
      </c>
    </row>
    <row r="2252" spans="1:29">
      <c r="A2252" s="109">
        <f>IF(编辑!A2252="","",编辑!A2252)</f>
        <v>230102</v>
      </c>
      <c r="B2252" s="109" t="str">
        <f>IF(编辑!B2252="","",编辑!B2252)</f>
        <v>通缉任务</v>
      </c>
      <c r="C2252" s="109">
        <f>IF(编辑!I2252="","",编辑!I2252)</f>
        <v>3680</v>
      </c>
      <c r="D2252" s="109">
        <f>IF(编辑!J2252="","",编辑!J2252)</f>
        <v>19</v>
      </c>
      <c r="E2252" s="109" t="str">
        <f>IF(编辑!K2252="","",编辑!K2252)</f>
        <v/>
      </c>
      <c r="F2252" s="109">
        <f>IF(编辑!L2252="","",编辑!L2252)</f>
        <v>1760</v>
      </c>
      <c r="G2252" s="109">
        <f>IF(编辑!N2252="","",编辑!N2252)</f>
        <v>3</v>
      </c>
      <c r="H2252" s="109">
        <f>IF(编辑!O2252="","",编辑!O2252)</f>
        <v>1</v>
      </c>
      <c r="I2252" s="109">
        <f>IF(编辑!P2252="","",编辑!P2252)</f>
        <v>3000</v>
      </c>
      <c r="J2252" s="109">
        <f>IF(编辑!Q2252="","",编辑!Q2252)</f>
        <v>1716</v>
      </c>
      <c r="K2252" s="109">
        <f>IF(编辑!S2252="","",编辑!S2252)</f>
        <v>1</v>
      </c>
      <c r="L2252" s="109">
        <f>IF(编辑!T2252="","",编辑!T2252)</f>
        <v>1</v>
      </c>
      <c r="M2252" s="109">
        <f>IF(编辑!U2252="","",编辑!U2252)</f>
        <v>300</v>
      </c>
      <c r="N2252" s="109">
        <f>IF(编辑!V2252="","",编辑!V2252)</f>
        <v>1756</v>
      </c>
      <c r="O2252" s="109">
        <f>IF(编辑!X2252="","",编辑!X2252)</f>
        <v>1</v>
      </c>
      <c r="P2252" s="109">
        <f>IF(编辑!Y2252="","",编辑!Y2252)</f>
        <v>1</v>
      </c>
      <c r="Q2252" s="109">
        <f>IF(编辑!Z2252="","",编辑!Z2252)</f>
        <v>500</v>
      </c>
      <c r="R2252" s="109" t="str">
        <f>IF(编辑!AA2252="","",编辑!AA2252)</f>
        <v/>
      </c>
      <c r="S2252" s="109" t="str">
        <f>IF(编辑!AC2252="","",编辑!AC2252)</f>
        <v/>
      </c>
      <c r="T2252" s="109" t="str">
        <f>IF(编辑!AD2252="","",编辑!AD2252)</f>
        <v/>
      </c>
      <c r="U2252" s="109" t="str">
        <f>IF(编辑!AE2252="","",编辑!AE2252)</f>
        <v/>
      </c>
      <c r="V2252" s="109" t="str">
        <f>IF(编辑!AF2252="","",编辑!AF2252)</f>
        <v/>
      </c>
      <c r="W2252" s="109" t="str">
        <f>IF(编辑!AH2252="","",编辑!AH2252)</f>
        <v/>
      </c>
      <c r="X2252" s="109" t="str">
        <f>IF(编辑!AI2252="","",编辑!AI2252)</f>
        <v/>
      </c>
      <c r="Y2252" s="109" t="str">
        <f>IF(编辑!AJ2252="","",编辑!AJ2252)</f>
        <v/>
      </c>
      <c r="Z2252" s="109" t="str">
        <f>IF(编辑!AK2252="","",编辑!AK2252)</f>
        <v/>
      </c>
      <c r="AA2252" s="109" t="str">
        <f>IF(编辑!AM2252="","",编辑!AM2252)</f>
        <v/>
      </c>
      <c r="AB2252" s="109" t="str">
        <f>IF(编辑!AN2252="","",编辑!AN2252)</f>
        <v/>
      </c>
      <c r="AC2252" s="111" t="str">
        <f>IF(编辑!AO2252="","",编辑!AO2252)</f>
        <v/>
      </c>
    </row>
    <row r="2253" spans="1:29">
      <c r="A2253" s="109">
        <f>IF(编辑!A2253="","",编辑!A2253)</f>
        <v>230103</v>
      </c>
      <c r="B2253" s="109" t="str">
        <f>IF(编辑!B2253="","",编辑!B2253)</f>
        <v>通缉任务</v>
      </c>
      <c r="C2253" s="109">
        <f>IF(编辑!I2253="","",编辑!I2253)</f>
        <v>4000</v>
      </c>
      <c r="D2253" s="109">
        <f>IF(编辑!J2253="","",编辑!J2253)</f>
        <v>19</v>
      </c>
      <c r="E2253" s="109" t="str">
        <f>IF(编辑!K2253="","",编辑!K2253)</f>
        <v/>
      </c>
      <c r="F2253" s="109">
        <f>IF(编辑!L2253="","",编辑!L2253)</f>
        <v>1760</v>
      </c>
      <c r="G2253" s="109">
        <f>IF(编辑!N2253="","",编辑!N2253)</f>
        <v>3</v>
      </c>
      <c r="H2253" s="109">
        <f>IF(编辑!O2253="","",编辑!O2253)</f>
        <v>1</v>
      </c>
      <c r="I2253" s="109">
        <f>IF(编辑!P2253="","",编辑!P2253)</f>
        <v>3000</v>
      </c>
      <c r="J2253" s="109">
        <f>IF(编辑!Q2253="","",编辑!Q2253)</f>
        <v>1716</v>
      </c>
      <c r="K2253" s="109">
        <f>IF(编辑!S2253="","",编辑!S2253)</f>
        <v>1</v>
      </c>
      <c r="L2253" s="109">
        <f>IF(编辑!T2253="","",编辑!T2253)</f>
        <v>1</v>
      </c>
      <c r="M2253" s="109">
        <f>IF(编辑!U2253="","",编辑!U2253)</f>
        <v>300</v>
      </c>
      <c r="N2253" s="109">
        <f>IF(编辑!V2253="","",编辑!V2253)</f>
        <v>1756</v>
      </c>
      <c r="O2253" s="109">
        <f>IF(编辑!X2253="","",编辑!X2253)</f>
        <v>1</v>
      </c>
      <c r="P2253" s="109">
        <f>IF(编辑!Y2253="","",编辑!Y2253)</f>
        <v>1</v>
      </c>
      <c r="Q2253" s="109">
        <f>IF(编辑!Z2253="","",编辑!Z2253)</f>
        <v>500</v>
      </c>
      <c r="R2253" s="109" t="str">
        <f>IF(编辑!AA2253="","",编辑!AA2253)</f>
        <v/>
      </c>
      <c r="S2253" s="109" t="str">
        <f>IF(编辑!AC2253="","",编辑!AC2253)</f>
        <v/>
      </c>
      <c r="T2253" s="109" t="str">
        <f>IF(编辑!AD2253="","",编辑!AD2253)</f>
        <v/>
      </c>
      <c r="U2253" s="109" t="str">
        <f>IF(编辑!AE2253="","",编辑!AE2253)</f>
        <v/>
      </c>
      <c r="V2253" s="109" t="str">
        <f>IF(编辑!AF2253="","",编辑!AF2253)</f>
        <v/>
      </c>
      <c r="W2253" s="109" t="str">
        <f>IF(编辑!AH2253="","",编辑!AH2253)</f>
        <v/>
      </c>
      <c r="X2253" s="109" t="str">
        <f>IF(编辑!AI2253="","",编辑!AI2253)</f>
        <v/>
      </c>
      <c r="Y2253" s="109" t="str">
        <f>IF(编辑!AJ2253="","",编辑!AJ2253)</f>
        <v/>
      </c>
      <c r="Z2253" s="109" t="str">
        <f>IF(编辑!AK2253="","",编辑!AK2253)</f>
        <v/>
      </c>
      <c r="AA2253" s="109" t="str">
        <f>IF(编辑!AM2253="","",编辑!AM2253)</f>
        <v/>
      </c>
      <c r="AB2253" s="109" t="str">
        <f>IF(编辑!AN2253="","",编辑!AN2253)</f>
        <v/>
      </c>
      <c r="AC2253" s="111" t="str">
        <f>IF(编辑!AO2253="","",编辑!AO2253)</f>
        <v/>
      </c>
    </row>
    <row r="2254" spans="1:29">
      <c r="A2254" s="109">
        <f>IF(编辑!A2254="","",编辑!A2254)</f>
        <v>230104</v>
      </c>
      <c r="B2254" s="109" t="str">
        <f>IF(编辑!B2254="","",编辑!B2254)</f>
        <v>通缉任务</v>
      </c>
      <c r="C2254" s="109">
        <f>IF(编辑!I2254="","",编辑!I2254)</f>
        <v>4320</v>
      </c>
      <c r="D2254" s="109">
        <f>IF(编辑!J2254="","",编辑!J2254)</f>
        <v>20</v>
      </c>
      <c r="E2254" s="109" t="str">
        <f>IF(编辑!K2254="","",编辑!K2254)</f>
        <v/>
      </c>
      <c r="F2254" s="109">
        <f>IF(编辑!L2254="","",编辑!L2254)</f>
        <v>1760</v>
      </c>
      <c r="G2254" s="109">
        <f>IF(编辑!N2254="","",编辑!N2254)</f>
        <v>3</v>
      </c>
      <c r="H2254" s="109">
        <f>IF(编辑!O2254="","",编辑!O2254)</f>
        <v>1</v>
      </c>
      <c r="I2254" s="109">
        <f>IF(编辑!P2254="","",编辑!P2254)</f>
        <v>3000</v>
      </c>
      <c r="J2254" s="109">
        <f>IF(编辑!Q2254="","",编辑!Q2254)</f>
        <v>1716</v>
      </c>
      <c r="K2254" s="109">
        <f>IF(编辑!S2254="","",编辑!S2254)</f>
        <v>1</v>
      </c>
      <c r="L2254" s="109">
        <f>IF(编辑!T2254="","",编辑!T2254)</f>
        <v>1</v>
      </c>
      <c r="M2254" s="109">
        <f>IF(编辑!U2254="","",编辑!U2254)</f>
        <v>300</v>
      </c>
      <c r="N2254" s="109">
        <f>IF(编辑!V2254="","",编辑!V2254)</f>
        <v>1756</v>
      </c>
      <c r="O2254" s="109">
        <f>IF(编辑!X2254="","",编辑!X2254)</f>
        <v>1</v>
      </c>
      <c r="P2254" s="109">
        <f>IF(编辑!Y2254="","",编辑!Y2254)</f>
        <v>1</v>
      </c>
      <c r="Q2254" s="109">
        <f>IF(编辑!Z2254="","",编辑!Z2254)</f>
        <v>500</v>
      </c>
      <c r="R2254" s="109" t="str">
        <f>IF(编辑!AA2254="","",编辑!AA2254)</f>
        <v/>
      </c>
      <c r="S2254" s="109" t="str">
        <f>IF(编辑!AC2254="","",编辑!AC2254)</f>
        <v/>
      </c>
      <c r="T2254" s="109" t="str">
        <f>IF(编辑!AD2254="","",编辑!AD2254)</f>
        <v/>
      </c>
      <c r="U2254" s="109" t="str">
        <f>IF(编辑!AE2254="","",编辑!AE2254)</f>
        <v/>
      </c>
      <c r="V2254" s="109" t="str">
        <f>IF(编辑!AF2254="","",编辑!AF2254)</f>
        <v/>
      </c>
      <c r="W2254" s="109" t="str">
        <f>IF(编辑!AH2254="","",编辑!AH2254)</f>
        <v/>
      </c>
      <c r="X2254" s="109" t="str">
        <f>IF(编辑!AI2254="","",编辑!AI2254)</f>
        <v/>
      </c>
      <c r="Y2254" s="109" t="str">
        <f>IF(编辑!AJ2254="","",编辑!AJ2254)</f>
        <v/>
      </c>
      <c r="Z2254" s="109" t="str">
        <f>IF(编辑!AK2254="","",编辑!AK2254)</f>
        <v/>
      </c>
      <c r="AA2254" s="109" t="str">
        <f>IF(编辑!AM2254="","",编辑!AM2254)</f>
        <v/>
      </c>
      <c r="AB2254" s="109" t="str">
        <f>IF(编辑!AN2254="","",编辑!AN2254)</f>
        <v/>
      </c>
      <c r="AC2254" s="111" t="str">
        <f>IF(编辑!AO2254="","",编辑!AO2254)</f>
        <v/>
      </c>
    </row>
    <row r="2255" spans="1:29">
      <c r="A2255" s="109">
        <f>IF(编辑!A2255="","",编辑!A2255)</f>
        <v>230105</v>
      </c>
      <c r="B2255" s="109" t="str">
        <f>IF(编辑!B2255="","",编辑!B2255)</f>
        <v>通缉任务</v>
      </c>
      <c r="C2255" s="109">
        <f>IF(编辑!I2255="","",编辑!I2255)</f>
        <v>4640</v>
      </c>
      <c r="D2255" s="109">
        <f>IF(编辑!J2255="","",编辑!J2255)</f>
        <v>20</v>
      </c>
      <c r="E2255" s="109" t="str">
        <f>IF(编辑!K2255="","",编辑!K2255)</f>
        <v/>
      </c>
      <c r="F2255" s="109">
        <f>IF(编辑!L2255="","",编辑!L2255)</f>
        <v>1760</v>
      </c>
      <c r="G2255" s="109">
        <f>IF(编辑!N2255="","",编辑!N2255)</f>
        <v>4</v>
      </c>
      <c r="H2255" s="109">
        <f>IF(编辑!O2255="","",编辑!O2255)</f>
        <v>1</v>
      </c>
      <c r="I2255" s="109">
        <f>IF(编辑!P2255="","",编辑!P2255)</f>
        <v>3000</v>
      </c>
      <c r="J2255" s="109">
        <f>IF(编辑!Q2255="","",编辑!Q2255)</f>
        <v>1716</v>
      </c>
      <c r="K2255" s="109">
        <f>IF(编辑!S2255="","",编辑!S2255)</f>
        <v>1</v>
      </c>
      <c r="L2255" s="109">
        <f>IF(编辑!T2255="","",编辑!T2255)</f>
        <v>1</v>
      </c>
      <c r="M2255" s="109">
        <f>IF(编辑!U2255="","",编辑!U2255)</f>
        <v>300</v>
      </c>
      <c r="N2255" s="109">
        <f>IF(编辑!V2255="","",编辑!V2255)</f>
        <v>1756</v>
      </c>
      <c r="O2255" s="109">
        <f>IF(编辑!X2255="","",编辑!X2255)</f>
        <v>1</v>
      </c>
      <c r="P2255" s="109">
        <f>IF(编辑!Y2255="","",编辑!Y2255)</f>
        <v>1</v>
      </c>
      <c r="Q2255" s="109">
        <f>IF(编辑!Z2255="","",编辑!Z2255)</f>
        <v>500</v>
      </c>
      <c r="R2255" s="109" t="str">
        <f>IF(编辑!AA2255="","",编辑!AA2255)</f>
        <v/>
      </c>
      <c r="S2255" s="109" t="str">
        <f>IF(编辑!AC2255="","",编辑!AC2255)</f>
        <v/>
      </c>
      <c r="T2255" s="109" t="str">
        <f>IF(编辑!AD2255="","",编辑!AD2255)</f>
        <v/>
      </c>
      <c r="U2255" s="109" t="str">
        <f>IF(编辑!AE2255="","",编辑!AE2255)</f>
        <v/>
      </c>
      <c r="V2255" s="109" t="str">
        <f>IF(编辑!AF2255="","",编辑!AF2255)</f>
        <v/>
      </c>
      <c r="W2255" s="109" t="str">
        <f>IF(编辑!AH2255="","",编辑!AH2255)</f>
        <v/>
      </c>
      <c r="X2255" s="109" t="str">
        <f>IF(编辑!AI2255="","",编辑!AI2255)</f>
        <v/>
      </c>
      <c r="Y2255" s="109" t="str">
        <f>IF(编辑!AJ2255="","",编辑!AJ2255)</f>
        <v/>
      </c>
      <c r="Z2255" s="109" t="str">
        <f>IF(编辑!AK2255="","",编辑!AK2255)</f>
        <v/>
      </c>
      <c r="AA2255" s="109" t="str">
        <f>IF(编辑!AM2255="","",编辑!AM2255)</f>
        <v/>
      </c>
      <c r="AB2255" s="109" t="str">
        <f>IF(编辑!AN2255="","",编辑!AN2255)</f>
        <v/>
      </c>
      <c r="AC2255" s="111" t="str">
        <f>IF(编辑!AO2255="","",编辑!AO2255)</f>
        <v/>
      </c>
    </row>
    <row r="2256" spans="1:29">
      <c r="A2256" s="109">
        <f>IF(编辑!A2256="","",编辑!A2256)</f>
        <v>230106</v>
      </c>
      <c r="B2256" s="109" t="str">
        <f>IF(编辑!B2256="","",编辑!B2256)</f>
        <v>通缉任务</v>
      </c>
      <c r="C2256" s="109">
        <f>IF(编辑!I2256="","",编辑!I2256)</f>
        <v>4960</v>
      </c>
      <c r="D2256" s="109">
        <f>IF(编辑!J2256="","",编辑!J2256)</f>
        <v>21</v>
      </c>
      <c r="E2256" s="109" t="str">
        <f>IF(编辑!K2256="","",编辑!K2256)</f>
        <v/>
      </c>
      <c r="F2256" s="109">
        <f>IF(编辑!L2256="","",编辑!L2256)</f>
        <v>1760</v>
      </c>
      <c r="G2256" s="109">
        <f>IF(编辑!N2256="","",编辑!N2256)</f>
        <v>4</v>
      </c>
      <c r="H2256" s="109">
        <f>IF(编辑!O2256="","",编辑!O2256)</f>
        <v>1</v>
      </c>
      <c r="I2256" s="109">
        <f>IF(编辑!P2256="","",编辑!P2256)</f>
        <v>3000</v>
      </c>
      <c r="J2256" s="109">
        <f>IF(编辑!Q2256="","",编辑!Q2256)</f>
        <v>1716</v>
      </c>
      <c r="K2256" s="109">
        <f>IF(编辑!S2256="","",编辑!S2256)</f>
        <v>1</v>
      </c>
      <c r="L2256" s="109">
        <f>IF(编辑!T2256="","",编辑!T2256)</f>
        <v>1</v>
      </c>
      <c r="M2256" s="109">
        <f>IF(编辑!U2256="","",编辑!U2256)</f>
        <v>300</v>
      </c>
      <c r="N2256" s="109">
        <f>IF(编辑!V2256="","",编辑!V2256)</f>
        <v>1756</v>
      </c>
      <c r="O2256" s="109">
        <f>IF(编辑!X2256="","",编辑!X2256)</f>
        <v>1</v>
      </c>
      <c r="P2256" s="109">
        <f>IF(编辑!Y2256="","",编辑!Y2256)</f>
        <v>1</v>
      </c>
      <c r="Q2256" s="109">
        <f>IF(编辑!Z2256="","",编辑!Z2256)</f>
        <v>500</v>
      </c>
      <c r="R2256" s="109" t="str">
        <f>IF(编辑!AA2256="","",编辑!AA2256)</f>
        <v/>
      </c>
      <c r="S2256" s="109" t="str">
        <f>IF(编辑!AC2256="","",编辑!AC2256)</f>
        <v/>
      </c>
      <c r="T2256" s="109" t="str">
        <f>IF(编辑!AD2256="","",编辑!AD2256)</f>
        <v/>
      </c>
      <c r="U2256" s="109" t="str">
        <f>IF(编辑!AE2256="","",编辑!AE2256)</f>
        <v/>
      </c>
      <c r="V2256" s="109" t="str">
        <f>IF(编辑!AF2256="","",编辑!AF2256)</f>
        <v/>
      </c>
      <c r="W2256" s="109" t="str">
        <f>IF(编辑!AH2256="","",编辑!AH2256)</f>
        <v/>
      </c>
      <c r="X2256" s="109" t="str">
        <f>IF(编辑!AI2256="","",编辑!AI2256)</f>
        <v/>
      </c>
      <c r="Y2256" s="109" t="str">
        <f>IF(编辑!AJ2256="","",编辑!AJ2256)</f>
        <v/>
      </c>
      <c r="Z2256" s="109" t="str">
        <f>IF(编辑!AK2256="","",编辑!AK2256)</f>
        <v/>
      </c>
      <c r="AA2256" s="109" t="str">
        <f>IF(编辑!AM2256="","",编辑!AM2256)</f>
        <v/>
      </c>
      <c r="AB2256" s="109" t="str">
        <f>IF(编辑!AN2256="","",编辑!AN2256)</f>
        <v/>
      </c>
      <c r="AC2256" s="111" t="str">
        <f>IF(编辑!AO2256="","",编辑!AO2256)</f>
        <v/>
      </c>
    </row>
    <row r="2257" spans="1:29">
      <c r="A2257" s="109">
        <f>IF(编辑!A2257="","",编辑!A2257)</f>
        <v>230107</v>
      </c>
      <c r="B2257" s="109" t="str">
        <f>IF(编辑!B2257="","",编辑!B2257)</f>
        <v>通缉任务</v>
      </c>
      <c r="C2257" s="109">
        <f>IF(编辑!I2257="","",编辑!I2257)</f>
        <v>5440</v>
      </c>
      <c r="D2257" s="109">
        <f>IF(编辑!J2257="","",编辑!J2257)</f>
        <v>22</v>
      </c>
      <c r="E2257" s="109" t="str">
        <f>IF(编辑!K2257="","",编辑!K2257)</f>
        <v/>
      </c>
      <c r="F2257" s="109">
        <f>IF(编辑!L2257="","",编辑!L2257)</f>
        <v>1760</v>
      </c>
      <c r="G2257" s="109">
        <f>IF(编辑!N2257="","",编辑!N2257)</f>
        <v>4</v>
      </c>
      <c r="H2257" s="109">
        <f>IF(编辑!O2257="","",编辑!O2257)</f>
        <v>1</v>
      </c>
      <c r="I2257" s="109">
        <f>IF(编辑!P2257="","",编辑!P2257)</f>
        <v>3000</v>
      </c>
      <c r="J2257" s="109">
        <f>IF(编辑!Q2257="","",编辑!Q2257)</f>
        <v>1716</v>
      </c>
      <c r="K2257" s="109">
        <f>IF(编辑!S2257="","",编辑!S2257)</f>
        <v>1</v>
      </c>
      <c r="L2257" s="109">
        <f>IF(编辑!T2257="","",编辑!T2257)</f>
        <v>1</v>
      </c>
      <c r="M2257" s="109">
        <f>IF(编辑!U2257="","",编辑!U2257)</f>
        <v>300</v>
      </c>
      <c r="N2257" s="109">
        <f>IF(编辑!V2257="","",编辑!V2257)</f>
        <v>1756</v>
      </c>
      <c r="O2257" s="109">
        <f>IF(编辑!X2257="","",编辑!X2257)</f>
        <v>1</v>
      </c>
      <c r="P2257" s="109">
        <f>IF(编辑!Y2257="","",编辑!Y2257)</f>
        <v>1</v>
      </c>
      <c r="Q2257" s="109">
        <f>IF(编辑!Z2257="","",编辑!Z2257)</f>
        <v>500</v>
      </c>
      <c r="R2257" s="109" t="str">
        <f>IF(编辑!AA2257="","",编辑!AA2257)</f>
        <v/>
      </c>
      <c r="S2257" s="109" t="str">
        <f>IF(编辑!AC2257="","",编辑!AC2257)</f>
        <v/>
      </c>
      <c r="T2257" s="109" t="str">
        <f>IF(编辑!AD2257="","",编辑!AD2257)</f>
        <v/>
      </c>
      <c r="U2257" s="109" t="str">
        <f>IF(编辑!AE2257="","",编辑!AE2257)</f>
        <v/>
      </c>
      <c r="V2257" s="109" t="str">
        <f>IF(编辑!AF2257="","",编辑!AF2257)</f>
        <v/>
      </c>
      <c r="W2257" s="109" t="str">
        <f>IF(编辑!AH2257="","",编辑!AH2257)</f>
        <v/>
      </c>
      <c r="X2257" s="109" t="str">
        <f>IF(编辑!AI2257="","",编辑!AI2257)</f>
        <v/>
      </c>
      <c r="Y2257" s="109" t="str">
        <f>IF(编辑!AJ2257="","",编辑!AJ2257)</f>
        <v/>
      </c>
      <c r="Z2257" s="109" t="str">
        <f>IF(编辑!AK2257="","",编辑!AK2257)</f>
        <v/>
      </c>
      <c r="AA2257" s="109" t="str">
        <f>IF(编辑!AM2257="","",编辑!AM2257)</f>
        <v/>
      </c>
      <c r="AB2257" s="109" t="str">
        <f>IF(编辑!AN2257="","",编辑!AN2257)</f>
        <v/>
      </c>
      <c r="AC2257" s="111" t="str">
        <f>IF(编辑!AO2257="","",编辑!AO2257)</f>
        <v/>
      </c>
    </row>
    <row r="2258" spans="1:29">
      <c r="A2258" s="109">
        <f>IF(编辑!A2258="","",编辑!A2258)</f>
        <v>230108</v>
      </c>
      <c r="B2258" s="109" t="str">
        <f>IF(编辑!B2258="","",编辑!B2258)</f>
        <v>通缉任务</v>
      </c>
      <c r="C2258" s="109">
        <f>IF(编辑!I2258="","",编辑!I2258)</f>
        <v>5760</v>
      </c>
      <c r="D2258" s="109">
        <f>IF(编辑!J2258="","",编辑!J2258)</f>
        <v>22</v>
      </c>
      <c r="E2258" s="109" t="str">
        <f>IF(编辑!K2258="","",编辑!K2258)</f>
        <v/>
      </c>
      <c r="F2258" s="109">
        <f>IF(编辑!L2258="","",编辑!L2258)</f>
        <v>1760</v>
      </c>
      <c r="G2258" s="109">
        <f>IF(编辑!N2258="","",编辑!N2258)</f>
        <v>5</v>
      </c>
      <c r="H2258" s="109">
        <f>IF(编辑!O2258="","",编辑!O2258)</f>
        <v>1</v>
      </c>
      <c r="I2258" s="109">
        <f>IF(编辑!P2258="","",编辑!P2258)</f>
        <v>3000</v>
      </c>
      <c r="J2258" s="109">
        <f>IF(编辑!Q2258="","",编辑!Q2258)</f>
        <v>1716</v>
      </c>
      <c r="K2258" s="109">
        <f>IF(编辑!S2258="","",编辑!S2258)</f>
        <v>1</v>
      </c>
      <c r="L2258" s="109">
        <f>IF(编辑!T2258="","",编辑!T2258)</f>
        <v>1</v>
      </c>
      <c r="M2258" s="109">
        <f>IF(编辑!U2258="","",编辑!U2258)</f>
        <v>300</v>
      </c>
      <c r="N2258" s="109">
        <f>IF(编辑!V2258="","",编辑!V2258)</f>
        <v>1756</v>
      </c>
      <c r="O2258" s="109">
        <f>IF(编辑!X2258="","",编辑!X2258)</f>
        <v>1</v>
      </c>
      <c r="P2258" s="109">
        <f>IF(编辑!Y2258="","",编辑!Y2258)</f>
        <v>1</v>
      </c>
      <c r="Q2258" s="109">
        <f>IF(编辑!Z2258="","",编辑!Z2258)</f>
        <v>500</v>
      </c>
      <c r="R2258" s="109" t="str">
        <f>IF(编辑!AA2258="","",编辑!AA2258)</f>
        <v/>
      </c>
      <c r="S2258" s="109" t="str">
        <f>IF(编辑!AC2258="","",编辑!AC2258)</f>
        <v/>
      </c>
      <c r="T2258" s="109" t="str">
        <f>IF(编辑!AD2258="","",编辑!AD2258)</f>
        <v/>
      </c>
      <c r="U2258" s="109" t="str">
        <f>IF(编辑!AE2258="","",编辑!AE2258)</f>
        <v/>
      </c>
      <c r="V2258" s="109" t="str">
        <f>IF(编辑!AF2258="","",编辑!AF2258)</f>
        <v/>
      </c>
      <c r="W2258" s="109" t="str">
        <f>IF(编辑!AH2258="","",编辑!AH2258)</f>
        <v/>
      </c>
      <c r="X2258" s="109" t="str">
        <f>IF(编辑!AI2258="","",编辑!AI2258)</f>
        <v/>
      </c>
      <c r="Y2258" s="109" t="str">
        <f>IF(编辑!AJ2258="","",编辑!AJ2258)</f>
        <v/>
      </c>
      <c r="Z2258" s="109" t="str">
        <f>IF(编辑!AK2258="","",编辑!AK2258)</f>
        <v/>
      </c>
      <c r="AA2258" s="109" t="str">
        <f>IF(编辑!AM2258="","",编辑!AM2258)</f>
        <v/>
      </c>
      <c r="AB2258" s="109" t="str">
        <f>IF(编辑!AN2258="","",编辑!AN2258)</f>
        <v/>
      </c>
      <c r="AC2258" s="111" t="str">
        <f>IF(编辑!AO2258="","",编辑!AO2258)</f>
        <v/>
      </c>
    </row>
    <row r="2259" spans="1:29">
      <c r="A2259" s="109">
        <f>IF(编辑!A2259="","",编辑!A2259)</f>
        <v>230109</v>
      </c>
      <c r="B2259" s="109" t="str">
        <f>IF(编辑!B2259="","",编辑!B2259)</f>
        <v>通缉任务</v>
      </c>
      <c r="C2259" s="109">
        <f>IF(编辑!I2259="","",编辑!I2259)</f>
        <v>6240</v>
      </c>
      <c r="D2259" s="109">
        <f>IF(编辑!J2259="","",编辑!J2259)</f>
        <v>23</v>
      </c>
      <c r="E2259" s="109" t="str">
        <f>IF(编辑!K2259="","",编辑!K2259)</f>
        <v/>
      </c>
      <c r="F2259" s="109">
        <f>IF(编辑!L2259="","",编辑!L2259)</f>
        <v>1760</v>
      </c>
      <c r="G2259" s="109">
        <f>IF(编辑!N2259="","",编辑!N2259)</f>
        <v>5</v>
      </c>
      <c r="H2259" s="109">
        <f>IF(编辑!O2259="","",编辑!O2259)</f>
        <v>1</v>
      </c>
      <c r="I2259" s="109">
        <f>IF(编辑!P2259="","",编辑!P2259)</f>
        <v>3000</v>
      </c>
      <c r="J2259" s="109">
        <f>IF(编辑!Q2259="","",编辑!Q2259)</f>
        <v>1716</v>
      </c>
      <c r="K2259" s="109">
        <f>IF(编辑!S2259="","",编辑!S2259)</f>
        <v>1</v>
      </c>
      <c r="L2259" s="109">
        <f>IF(编辑!T2259="","",编辑!T2259)</f>
        <v>1</v>
      </c>
      <c r="M2259" s="109">
        <f>IF(编辑!U2259="","",编辑!U2259)</f>
        <v>300</v>
      </c>
      <c r="N2259" s="109">
        <f>IF(编辑!V2259="","",编辑!V2259)</f>
        <v>1756</v>
      </c>
      <c r="O2259" s="109">
        <f>IF(编辑!X2259="","",编辑!X2259)</f>
        <v>1</v>
      </c>
      <c r="P2259" s="109">
        <f>IF(编辑!Y2259="","",编辑!Y2259)</f>
        <v>1</v>
      </c>
      <c r="Q2259" s="109">
        <f>IF(编辑!Z2259="","",编辑!Z2259)</f>
        <v>500</v>
      </c>
      <c r="R2259" s="109" t="str">
        <f>IF(编辑!AA2259="","",编辑!AA2259)</f>
        <v/>
      </c>
      <c r="S2259" s="109" t="str">
        <f>IF(编辑!AC2259="","",编辑!AC2259)</f>
        <v/>
      </c>
      <c r="T2259" s="109" t="str">
        <f>IF(编辑!AD2259="","",编辑!AD2259)</f>
        <v/>
      </c>
      <c r="U2259" s="109" t="str">
        <f>IF(编辑!AE2259="","",编辑!AE2259)</f>
        <v/>
      </c>
      <c r="V2259" s="109" t="str">
        <f>IF(编辑!AF2259="","",编辑!AF2259)</f>
        <v/>
      </c>
      <c r="W2259" s="109" t="str">
        <f>IF(编辑!AH2259="","",编辑!AH2259)</f>
        <v/>
      </c>
      <c r="X2259" s="109" t="str">
        <f>IF(编辑!AI2259="","",编辑!AI2259)</f>
        <v/>
      </c>
      <c r="Y2259" s="109" t="str">
        <f>IF(编辑!AJ2259="","",编辑!AJ2259)</f>
        <v/>
      </c>
      <c r="Z2259" s="109" t="str">
        <f>IF(编辑!AK2259="","",编辑!AK2259)</f>
        <v/>
      </c>
      <c r="AA2259" s="109" t="str">
        <f>IF(编辑!AM2259="","",编辑!AM2259)</f>
        <v/>
      </c>
      <c r="AB2259" s="109" t="str">
        <f>IF(编辑!AN2259="","",编辑!AN2259)</f>
        <v/>
      </c>
      <c r="AC2259" s="111" t="str">
        <f>IF(编辑!AO2259="","",编辑!AO2259)</f>
        <v/>
      </c>
    </row>
    <row r="2260" spans="1:29">
      <c r="A2260" s="109">
        <f>IF(编辑!A2260="","",编辑!A2260)</f>
        <v>230110</v>
      </c>
      <c r="B2260" s="109" t="str">
        <f>IF(编辑!B2260="","",编辑!B2260)</f>
        <v>通缉任务</v>
      </c>
      <c r="C2260" s="109">
        <f>IF(编辑!I2260="","",编辑!I2260)</f>
        <v>6720</v>
      </c>
      <c r="D2260" s="109">
        <f>IF(编辑!J2260="","",编辑!J2260)</f>
        <v>23</v>
      </c>
      <c r="E2260" s="109" t="str">
        <f>IF(编辑!K2260="","",编辑!K2260)</f>
        <v/>
      </c>
      <c r="F2260" s="109">
        <f>IF(编辑!L2260="","",编辑!L2260)</f>
        <v>1760</v>
      </c>
      <c r="G2260" s="109">
        <f>IF(编辑!N2260="","",编辑!N2260)</f>
        <v>5</v>
      </c>
      <c r="H2260" s="109">
        <f>IF(编辑!O2260="","",编辑!O2260)</f>
        <v>1</v>
      </c>
      <c r="I2260" s="109">
        <f>IF(编辑!P2260="","",编辑!P2260)</f>
        <v>3000</v>
      </c>
      <c r="J2260" s="109">
        <f>IF(编辑!Q2260="","",编辑!Q2260)</f>
        <v>1716</v>
      </c>
      <c r="K2260" s="109">
        <f>IF(编辑!S2260="","",编辑!S2260)</f>
        <v>1</v>
      </c>
      <c r="L2260" s="109">
        <f>IF(编辑!T2260="","",编辑!T2260)</f>
        <v>1</v>
      </c>
      <c r="M2260" s="109">
        <f>IF(编辑!U2260="","",编辑!U2260)</f>
        <v>300</v>
      </c>
      <c r="N2260" s="109">
        <f>IF(编辑!V2260="","",编辑!V2260)</f>
        <v>1756</v>
      </c>
      <c r="O2260" s="109">
        <f>IF(编辑!X2260="","",编辑!X2260)</f>
        <v>1</v>
      </c>
      <c r="P2260" s="109">
        <f>IF(编辑!Y2260="","",编辑!Y2260)</f>
        <v>1</v>
      </c>
      <c r="Q2260" s="109">
        <f>IF(编辑!Z2260="","",编辑!Z2260)</f>
        <v>500</v>
      </c>
      <c r="R2260" s="109" t="str">
        <f>IF(编辑!AA2260="","",编辑!AA2260)</f>
        <v/>
      </c>
      <c r="S2260" s="109" t="str">
        <f>IF(编辑!AC2260="","",编辑!AC2260)</f>
        <v/>
      </c>
      <c r="T2260" s="109" t="str">
        <f>IF(编辑!AD2260="","",编辑!AD2260)</f>
        <v/>
      </c>
      <c r="U2260" s="109" t="str">
        <f>IF(编辑!AE2260="","",编辑!AE2260)</f>
        <v/>
      </c>
      <c r="V2260" s="109" t="str">
        <f>IF(编辑!AF2260="","",编辑!AF2260)</f>
        <v/>
      </c>
      <c r="W2260" s="109" t="str">
        <f>IF(编辑!AH2260="","",编辑!AH2260)</f>
        <v/>
      </c>
      <c r="X2260" s="109" t="str">
        <f>IF(编辑!AI2260="","",编辑!AI2260)</f>
        <v/>
      </c>
      <c r="Y2260" s="109" t="str">
        <f>IF(编辑!AJ2260="","",编辑!AJ2260)</f>
        <v/>
      </c>
      <c r="Z2260" s="109" t="str">
        <f>IF(编辑!AK2260="","",编辑!AK2260)</f>
        <v/>
      </c>
      <c r="AA2260" s="109" t="str">
        <f>IF(编辑!AM2260="","",编辑!AM2260)</f>
        <v/>
      </c>
      <c r="AB2260" s="109" t="str">
        <f>IF(编辑!AN2260="","",编辑!AN2260)</f>
        <v/>
      </c>
      <c r="AC2260" s="111" t="str">
        <f>IF(编辑!AO2260="","",编辑!AO2260)</f>
        <v/>
      </c>
    </row>
    <row r="2261" spans="1:29">
      <c r="A2261" s="109">
        <f>IF(编辑!A2261="","",编辑!A2261)</f>
        <v>230111</v>
      </c>
      <c r="B2261" s="109" t="str">
        <f>IF(编辑!B2261="","",编辑!B2261)</f>
        <v>通缉任务</v>
      </c>
      <c r="C2261" s="109">
        <f>IF(编辑!I2261="","",编辑!I2261)</f>
        <v>7200</v>
      </c>
      <c r="D2261" s="109">
        <f>IF(编辑!J2261="","",编辑!J2261)</f>
        <v>24</v>
      </c>
      <c r="E2261" s="109" t="str">
        <f>IF(编辑!K2261="","",编辑!K2261)</f>
        <v/>
      </c>
      <c r="F2261" s="109">
        <f>IF(编辑!L2261="","",编辑!L2261)</f>
        <v>1760</v>
      </c>
      <c r="G2261" s="109">
        <f>IF(编辑!N2261="","",编辑!N2261)</f>
        <v>6</v>
      </c>
      <c r="H2261" s="109">
        <f>IF(编辑!O2261="","",编辑!O2261)</f>
        <v>1</v>
      </c>
      <c r="I2261" s="109">
        <f>IF(编辑!P2261="","",编辑!P2261)</f>
        <v>3000</v>
      </c>
      <c r="J2261" s="109">
        <f>IF(编辑!Q2261="","",编辑!Q2261)</f>
        <v>1716</v>
      </c>
      <c r="K2261" s="109">
        <f>IF(编辑!S2261="","",编辑!S2261)</f>
        <v>1</v>
      </c>
      <c r="L2261" s="109">
        <f>IF(编辑!T2261="","",编辑!T2261)</f>
        <v>1</v>
      </c>
      <c r="M2261" s="109">
        <f>IF(编辑!U2261="","",编辑!U2261)</f>
        <v>300</v>
      </c>
      <c r="N2261" s="109">
        <f>IF(编辑!V2261="","",编辑!V2261)</f>
        <v>1756</v>
      </c>
      <c r="O2261" s="109">
        <f>IF(编辑!X2261="","",编辑!X2261)</f>
        <v>1</v>
      </c>
      <c r="P2261" s="109">
        <f>IF(编辑!Y2261="","",编辑!Y2261)</f>
        <v>1</v>
      </c>
      <c r="Q2261" s="109">
        <f>IF(编辑!Z2261="","",编辑!Z2261)</f>
        <v>500</v>
      </c>
      <c r="R2261" s="109" t="str">
        <f>IF(编辑!AA2261="","",编辑!AA2261)</f>
        <v/>
      </c>
      <c r="S2261" s="109" t="str">
        <f>IF(编辑!AC2261="","",编辑!AC2261)</f>
        <v/>
      </c>
      <c r="T2261" s="109" t="str">
        <f>IF(编辑!AD2261="","",编辑!AD2261)</f>
        <v/>
      </c>
      <c r="U2261" s="109" t="str">
        <f>IF(编辑!AE2261="","",编辑!AE2261)</f>
        <v/>
      </c>
      <c r="V2261" s="109" t="str">
        <f>IF(编辑!AF2261="","",编辑!AF2261)</f>
        <v/>
      </c>
      <c r="W2261" s="109" t="str">
        <f>IF(编辑!AH2261="","",编辑!AH2261)</f>
        <v/>
      </c>
      <c r="X2261" s="109" t="str">
        <f>IF(编辑!AI2261="","",编辑!AI2261)</f>
        <v/>
      </c>
      <c r="Y2261" s="109" t="str">
        <f>IF(编辑!AJ2261="","",编辑!AJ2261)</f>
        <v/>
      </c>
      <c r="Z2261" s="109" t="str">
        <f>IF(编辑!AK2261="","",编辑!AK2261)</f>
        <v/>
      </c>
      <c r="AA2261" s="109" t="str">
        <f>IF(编辑!AM2261="","",编辑!AM2261)</f>
        <v/>
      </c>
      <c r="AB2261" s="109" t="str">
        <f>IF(编辑!AN2261="","",编辑!AN2261)</f>
        <v/>
      </c>
      <c r="AC2261" s="111" t="str">
        <f>IF(编辑!AO2261="","",编辑!AO2261)</f>
        <v/>
      </c>
    </row>
    <row r="2262" spans="1:29">
      <c r="A2262" s="109">
        <f>IF(编辑!A2262="","",编辑!A2262)</f>
        <v>230112</v>
      </c>
      <c r="B2262" s="109" t="str">
        <f>IF(编辑!B2262="","",编辑!B2262)</f>
        <v>通缉任务</v>
      </c>
      <c r="C2262" s="109">
        <f>IF(编辑!I2262="","",编辑!I2262)</f>
        <v>7680</v>
      </c>
      <c r="D2262" s="109">
        <f>IF(编辑!J2262="","",编辑!J2262)</f>
        <v>25</v>
      </c>
      <c r="E2262" s="109" t="str">
        <f>IF(编辑!K2262="","",编辑!K2262)</f>
        <v/>
      </c>
      <c r="F2262" s="109">
        <f>IF(编辑!L2262="","",编辑!L2262)</f>
        <v>1760</v>
      </c>
      <c r="G2262" s="109">
        <f>IF(编辑!N2262="","",编辑!N2262)</f>
        <v>6</v>
      </c>
      <c r="H2262" s="109">
        <f>IF(编辑!O2262="","",编辑!O2262)</f>
        <v>1</v>
      </c>
      <c r="I2262" s="109">
        <f>IF(编辑!P2262="","",编辑!P2262)</f>
        <v>3000</v>
      </c>
      <c r="J2262" s="109">
        <f>IF(编辑!Q2262="","",编辑!Q2262)</f>
        <v>1716</v>
      </c>
      <c r="K2262" s="109">
        <f>IF(编辑!S2262="","",编辑!S2262)</f>
        <v>1</v>
      </c>
      <c r="L2262" s="109">
        <f>IF(编辑!T2262="","",编辑!T2262)</f>
        <v>1</v>
      </c>
      <c r="M2262" s="109">
        <f>IF(编辑!U2262="","",编辑!U2262)</f>
        <v>300</v>
      </c>
      <c r="N2262" s="109">
        <f>IF(编辑!V2262="","",编辑!V2262)</f>
        <v>1756</v>
      </c>
      <c r="O2262" s="109">
        <f>IF(编辑!X2262="","",编辑!X2262)</f>
        <v>1</v>
      </c>
      <c r="P2262" s="109">
        <f>IF(编辑!Y2262="","",编辑!Y2262)</f>
        <v>1</v>
      </c>
      <c r="Q2262" s="109">
        <f>IF(编辑!Z2262="","",编辑!Z2262)</f>
        <v>500</v>
      </c>
      <c r="R2262" s="109" t="str">
        <f>IF(编辑!AA2262="","",编辑!AA2262)</f>
        <v/>
      </c>
      <c r="S2262" s="109" t="str">
        <f>IF(编辑!AC2262="","",编辑!AC2262)</f>
        <v/>
      </c>
      <c r="T2262" s="109" t="str">
        <f>IF(编辑!AD2262="","",编辑!AD2262)</f>
        <v/>
      </c>
      <c r="U2262" s="109" t="str">
        <f>IF(编辑!AE2262="","",编辑!AE2262)</f>
        <v/>
      </c>
      <c r="V2262" s="109" t="str">
        <f>IF(编辑!AF2262="","",编辑!AF2262)</f>
        <v/>
      </c>
      <c r="W2262" s="109" t="str">
        <f>IF(编辑!AH2262="","",编辑!AH2262)</f>
        <v/>
      </c>
      <c r="X2262" s="109" t="str">
        <f>IF(编辑!AI2262="","",编辑!AI2262)</f>
        <v/>
      </c>
      <c r="Y2262" s="109" t="str">
        <f>IF(编辑!AJ2262="","",编辑!AJ2262)</f>
        <v/>
      </c>
      <c r="Z2262" s="109" t="str">
        <f>IF(编辑!AK2262="","",编辑!AK2262)</f>
        <v/>
      </c>
      <c r="AA2262" s="109" t="str">
        <f>IF(编辑!AM2262="","",编辑!AM2262)</f>
        <v/>
      </c>
      <c r="AB2262" s="109" t="str">
        <f>IF(编辑!AN2262="","",编辑!AN2262)</f>
        <v/>
      </c>
      <c r="AC2262" s="111" t="str">
        <f>IF(编辑!AO2262="","",编辑!AO2262)</f>
        <v/>
      </c>
    </row>
    <row r="2263" spans="1:29">
      <c r="A2263" s="109">
        <f>IF(编辑!A2263="","",编辑!A2263)</f>
        <v>230113</v>
      </c>
      <c r="B2263" s="109" t="str">
        <f>IF(编辑!B2263="","",编辑!B2263)</f>
        <v>通缉任务</v>
      </c>
      <c r="C2263" s="109">
        <f>IF(编辑!I2263="","",编辑!I2263)</f>
        <v>8160</v>
      </c>
      <c r="D2263" s="109">
        <f>IF(编辑!J2263="","",编辑!J2263)</f>
        <v>25</v>
      </c>
      <c r="E2263" s="109" t="str">
        <f>IF(编辑!K2263="","",编辑!K2263)</f>
        <v/>
      </c>
      <c r="F2263" s="109">
        <f>IF(编辑!L2263="","",编辑!L2263)</f>
        <v>1760</v>
      </c>
      <c r="G2263" s="109">
        <f>IF(编辑!N2263="","",编辑!N2263)</f>
        <v>6</v>
      </c>
      <c r="H2263" s="109">
        <f>IF(编辑!O2263="","",编辑!O2263)</f>
        <v>1</v>
      </c>
      <c r="I2263" s="109">
        <f>IF(编辑!P2263="","",编辑!P2263)</f>
        <v>3000</v>
      </c>
      <c r="J2263" s="109">
        <f>IF(编辑!Q2263="","",编辑!Q2263)</f>
        <v>1716</v>
      </c>
      <c r="K2263" s="109">
        <f>IF(编辑!S2263="","",编辑!S2263)</f>
        <v>1</v>
      </c>
      <c r="L2263" s="109">
        <f>IF(编辑!T2263="","",编辑!T2263)</f>
        <v>1</v>
      </c>
      <c r="M2263" s="109">
        <f>IF(编辑!U2263="","",编辑!U2263)</f>
        <v>300</v>
      </c>
      <c r="N2263" s="109">
        <f>IF(编辑!V2263="","",编辑!V2263)</f>
        <v>1756</v>
      </c>
      <c r="O2263" s="109">
        <f>IF(编辑!X2263="","",编辑!X2263)</f>
        <v>1</v>
      </c>
      <c r="P2263" s="109">
        <f>IF(编辑!Y2263="","",编辑!Y2263)</f>
        <v>1</v>
      </c>
      <c r="Q2263" s="109">
        <f>IF(编辑!Z2263="","",编辑!Z2263)</f>
        <v>500</v>
      </c>
      <c r="R2263" s="109" t="str">
        <f>IF(编辑!AA2263="","",编辑!AA2263)</f>
        <v/>
      </c>
      <c r="S2263" s="109" t="str">
        <f>IF(编辑!AC2263="","",编辑!AC2263)</f>
        <v/>
      </c>
      <c r="T2263" s="109" t="str">
        <f>IF(编辑!AD2263="","",编辑!AD2263)</f>
        <v/>
      </c>
      <c r="U2263" s="109" t="str">
        <f>IF(编辑!AE2263="","",编辑!AE2263)</f>
        <v/>
      </c>
      <c r="V2263" s="109" t="str">
        <f>IF(编辑!AF2263="","",编辑!AF2263)</f>
        <v/>
      </c>
      <c r="W2263" s="109" t="str">
        <f>IF(编辑!AH2263="","",编辑!AH2263)</f>
        <v/>
      </c>
      <c r="X2263" s="109" t="str">
        <f>IF(编辑!AI2263="","",编辑!AI2263)</f>
        <v/>
      </c>
      <c r="Y2263" s="109" t="str">
        <f>IF(编辑!AJ2263="","",编辑!AJ2263)</f>
        <v/>
      </c>
      <c r="Z2263" s="109" t="str">
        <f>IF(编辑!AK2263="","",编辑!AK2263)</f>
        <v/>
      </c>
      <c r="AA2263" s="109" t="str">
        <f>IF(编辑!AM2263="","",编辑!AM2263)</f>
        <v/>
      </c>
      <c r="AB2263" s="109" t="str">
        <f>IF(编辑!AN2263="","",编辑!AN2263)</f>
        <v/>
      </c>
      <c r="AC2263" s="111" t="str">
        <f>IF(编辑!AO2263="","",编辑!AO2263)</f>
        <v/>
      </c>
    </row>
    <row r="2264" spans="1:29">
      <c r="A2264" s="109">
        <f>IF(编辑!A2264="","",编辑!A2264)</f>
        <v>230114</v>
      </c>
      <c r="B2264" s="109" t="str">
        <f>IF(编辑!B2264="","",编辑!B2264)</f>
        <v>通缉任务</v>
      </c>
      <c r="C2264" s="109">
        <f>IF(编辑!I2264="","",编辑!I2264)</f>
        <v>8640</v>
      </c>
      <c r="D2264" s="109">
        <f>IF(编辑!J2264="","",编辑!J2264)</f>
        <v>26</v>
      </c>
      <c r="E2264" s="109" t="str">
        <f>IF(编辑!K2264="","",编辑!K2264)</f>
        <v/>
      </c>
      <c r="F2264" s="109">
        <f>IF(编辑!L2264="","",编辑!L2264)</f>
        <v>1760</v>
      </c>
      <c r="G2264" s="109">
        <f>IF(编辑!N2264="","",编辑!N2264)</f>
        <v>7</v>
      </c>
      <c r="H2264" s="109">
        <f>IF(编辑!O2264="","",编辑!O2264)</f>
        <v>1</v>
      </c>
      <c r="I2264" s="109">
        <f>IF(编辑!P2264="","",编辑!P2264)</f>
        <v>3000</v>
      </c>
      <c r="J2264" s="109">
        <f>IF(编辑!Q2264="","",编辑!Q2264)</f>
        <v>1716</v>
      </c>
      <c r="K2264" s="109">
        <f>IF(编辑!S2264="","",编辑!S2264)</f>
        <v>1</v>
      </c>
      <c r="L2264" s="109">
        <f>IF(编辑!T2264="","",编辑!T2264)</f>
        <v>1</v>
      </c>
      <c r="M2264" s="109">
        <f>IF(编辑!U2264="","",编辑!U2264)</f>
        <v>300</v>
      </c>
      <c r="N2264" s="109">
        <f>IF(编辑!V2264="","",编辑!V2264)</f>
        <v>1756</v>
      </c>
      <c r="O2264" s="109">
        <f>IF(编辑!X2264="","",编辑!X2264)</f>
        <v>1</v>
      </c>
      <c r="P2264" s="109">
        <f>IF(编辑!Y2264="","",编辑!Y2264)</f>
        <v>1</v>
      </c>
      <c r="Q2264" s="109">
        <f>IF(编辑!Z2264="","",编辑!Z2264)</f>
        <v>500</v>
      </c>
      <c r="R2264" s="109" t="str">
        <f>IF(编辑!AA2264="","",编辑!AA2264)</f>
        <v/>
      </c>
      <c r="S2264" s="109" t="str">
        <f>IF(编辑!AC2264="","",编辑!AC2264)</f>
        <v/>
      </c>
      <c r="T2264" s="109" t="str">
        <f>IF(编辑!AD2264="","",编辑!AD2264)</f>
        <v/>
      </c>
      <c r="U2264" s="109" t="str">
        <f>IF(编辑!AE2264="","",编辑!AE2264)</f>
        <v/>
      </c>
      <c r="V2264" s="109" t="str">
        <f>IF(编辑!AF2264="","",编辑!AF2264)</f>
        <v/>
      </c>
      <c r="W2264" s="109" t="str">
        <f>IF(编辑!AH2264="","",编辑!AH2264)</f>
        <v/>
      </c>
      <c r="X2264" s="109" t="str">
        <f>IF(编辑!AI2264="","",编辑!AI2264)</f>
        <v/>
      </c>
      <c r="Y2264" s="109" t="str">
        <f>IF(编辑!AJ2264="","",编辑!AJ2264)</f>
        <v/>
      </c>
      <c r="Z2264" s="109" t="str">
        <f>IF(编辑!AK2264="","",编辑!AK2264)</f>
        <v/>
      </c>
      <c r="AA2264" s="109" t="str">
        <f>IF(编辑!AM2264="","",编辑!AM2264)</f>
        <v/>
      </c>
      <c r="AB2264" s="109" t="str">
        <f>IF(编辑!AN2264="","",编辑!AN2264)</f>
        <v/>
      </c>
      <c r="AC2264" s="111" t="str">
        <f>IF(编辑!AO2264="","",编辑!AO2264)</f>
        <v/>
      </c>
    </row>
    <row r="2265" spans="1:29">
      <c r="A2265" s="109">
        <f>IF(编辑!A2265="","",编辑!A2265)</f>
        <v>230115</v>
      </c>
      <c r="B2265" s="109" t="str">
        <f>IF(编辑!B2265="","",编辑!B2265)</f>
        <v>通缉任务</v>
      </c>
      <c r="C2265" s="109">
        <f>IF(编辑!I2265="","",编辑!I2265)</f>
        <v>9280</v>
      </c>
      <c r="D2265" s="109">
        <f>IF(编辑!J2265="","",编辑!J2265)</f>
        <v>26</v>
      </c>
      <c r="E2265" s="109" t="str">
        <f>IF(编辑!K2265="","",编辑!K2265)</f>
        <v/>
      </c>
      <c r="F2265" s="109">
        <f>IF(编辑!L2265="","",编辑!L2265)</f>
        <v>1760</v>
      </c>
      <c r="G2265" s="109">
        <f>IF(编辑!N2265="","",编辑!N2265)</f>
        <v>7</v>
      </c>
      <c r="H2265" s="109">
        <f>IF(编辑!O2265="","",编辑!O2265)</f>
        <v>1</v>
      </c>
      <c r="I2265" s="109">
        <f>IF(编辑!P2265="","",编辑!P2265)</f>
        <v>3000</v>
      </c>
      <c r="J2265" s="109">
        <f>IF(编辑!Q2265="","",编辑!Q2265)</f>
        <v>1716</v>
      </c>
      <c r="K2265" s="109">
        <f>IF(编辑!S2265="","",编辑!S2265)</f>
        <v>1</v>
      </c>
      <c r="L2265" s="109">
        <f>IF(编辑!T2265="","",编辑!T2265)</f>
        <v>1</v>
      </c>
      <c r="M2265" s="109">
        <f>IF(编辑!U2265="","",编辑!U2265)</f>
        <v>300</v>
      </c>
      <c r="N2265" s="109">
        <f>IF(编辑!V2265="","",编辑!V2265)</f>
        <v>1756</v>
      </c>
      <c r="O2265" s="109">
        <f>IF(编辑!X2265="","",编辑!X2265)</f>
        <v>1</v>
      </c>
      <c r="P2265" s="109">
        <f>IF(编辑!Y2265="","",编辑!Y2265)</f>
        <v>1</v>
      </c>
      <c r="Q2265" s="109">
        <f>IF(编辑!Z2265="","",编辑!Z2265)</f>
        <v>500</v>
      </c>
      <c r="R2265" s="109" t="str">
        <f>IF(编辑!AA2265="","",编辑!AA2265)</f>
        <v/>
      </c>
      <c r="S2265" s="109" t="str">
        <f>IF(编辑!AC2265="","",编辑!AC2265)</f>
        <v/>
      </c>
      <c r="T2265" s="109" t="str">
        <f>IF(编辑!AD2265="","",编辑!AD2265)</f>
        <v/>
      </c>
      <c r="U2265" s="109" t="str">
        <f>IF(编辑!AE2265="","",编辑!AE2265)</f>
        <v/>
      </c>
      <c r="V2265" s="109" t="str">
        <f>IF(编辑!AF2265="","",编辑!AF2265)</f>
        <v/>
      </c>
      <c r="W2265" s="109" t="str">
        <f>IF(编辑!AH2265="","",编辑!AH2265)</f>
        <v/>
      </c>
      <c r="X2265" s="109" t="str">
        <f>IF(编辑!AI2265="","",编辑!AI2265)</f>
        <v/>
      </c>
      <c r="Y2265" s="109" t="str">
        <f>IF(编辑!AJ2265="","",编辑!AJ2265)</f>
        <v/>
      </c>
      <c r="Z2265" s="109" t="str">
        <f>IF(编辑!AK2265="","",编辑!AK2265)</f>
        <v/>
      </c>
      <c r="AA2265" s="109" t="str">
        <f>IF(编辑!AM2265="","",编辑!AM2265)</f>
        <v/>
      </c>
      <c r="AB2265" s="109" t="str">
        <f>IF(编辑!AN2265="","",编辑!AN2265)</f>
        <v/>
      </c>
      <c r="AC2265" s="111" t="str">
        <f>IF(编辑!AO2265="","",编辑!AO2265)</f>
        <v/>
      </c>
    </row>
    <row r="2266" spans="1:29">
      <c r="A2266" s="109">
        <f>IF(编辑!A2266="","",编辑!A2266)</f>
        <v>230116</v>
      </c>
      <c r="B2266" s="109" t="str">
        <f>IF(编辑!B2266="","",编辑!B2266)</f>
        <v>通缉任务</v>
      </c>
      <c r="C2266" s="109">
        <f>IF(编辑!I2266="","",编辑!I2266)</f>
        <v>9760</v>
      </c>
      <c r="D2266" s="109">
        <f>IF(编辑!J2266="","",编辑!J2266)</f>
        <v>27</v>
      </c>
      <c r="E2266" s="109" t="str">
        <f>IF(编辑!K2266="","",编辑!K2266)</f>
        <v/>
      </c>
      <c r="F2266" s="109">
        <f>IF(编辑!L2266="","",编辑!L2266)</f>
        <v>1760</v>
      </c>
      <c r="G2266" s="109">
        <f>IF(编辑!N2266="","",编辑!N2266)</f>
        <v>7</v>
      </c>
      <c r="H2266" s="109">
        <f>IF(编辑!O2266="","",编辑!O2266)</f>
        <v>1</v>
      </c>
      <c r="I2266" s="109">
        <f>IF(编辑!P2266="","",编辑!P2266)</f>
        <v>3000</v>
      </c>
      <c r="J2266" s="109">
        <f>IF(编辑!Q2266="","",编辑!Q2266)</f>
        <v>1716</v>
      </c>
      <c r="K2266" s="109">
        <f>IF(编辑!S2266="","",编辑!S2266)</f>
        <v>1</v>
      </c>
      <c r="L2266" s="109">
        <f>IF(编辑!T2266="","",编辑!T2266)</f>
        <v>1</v>
      </c>
      <c r="M2266" s="109">
        <f>IF(编辑!U2266="","",编辑!U2266)</f>
        <v>300</v>
      </c>
      <c r="N2266" s="109">
        <f>IF(编辑!V2266="","",编辑!V2266)</f>
        <v>1756</v>
      </c>
      <c r="O2266" s="109">
        <f>IF(编辑!X2266="","",编辑!X2266)</f>
        <v>1</v>
      </c>
      <c r="P2266" s="109">
        <f>IF(编辑!Y2266="","",编辑!Y2266)</f>
        <v>1</v>
      </c>
      <c r="Q2266" s="109">
        <f>IF(编辑!Z2266="","",编辑!Z2266)</f>
        <v>500</v>
      </c>
      <c r="R2266" s="109" t="str">
        <f>IF(编辑!AA2266="","",编辑!AA2266)</f>
        <v/>
      </c>
      <c r="S2266" s="109" t="str">
        <f>IF(编辑!AC2266="","",编辑!AC2266)</f>
        <v/>
      </c>
      <c r="T2266" s="109" t="str">
        <f>IF(编辑!AD2266="","",编辑!AD2266)</f>
        <v/>
      </c>
      <c r="U2266" s="109" t="str">
        <f>IF(编辑!AE2266="","",编辑!AE2266)</f>
        <v/>
      </c>
      <c r="V2266" s="109" t="str">
        <f>IF(编辑!AF2266="","",编辑!AF2266)</f>
        <v/>
      </c>
      <c r="W2266" s="109" t="str">
        <f>IF(编辑!AH2266="","",编辑!AH2266)</f>
        <v/>
      </c>
      <c r="X2266" s="109" t="str">
        <f>IF(编辑!AI2266="","",编辑!AI2266)</f>
        <v/>
      </c>
      <c r="Y2266" s="109" t="str">
        <f>IF(编辑!AJ2266="","",编辑!AJ2266)</f>
        <v/>
      </c>
      <c r="Z2266" s="109" t="str">
        <f>IF(编辑!AK2266="","",编辑!AK2266)</f>
        <v/>
      </c>
      <c r="AA2266" s="109" t="str">
        <f>IF(编辑!AM2266="","",编辑!AM2266)</f>
        <v/>
      </c>
      <c r="AB2266" s="109" t="str">
        <f>IF(编辑!AN2266="","",编辑!AN2266)</f>
        <v/>
      </c>
      <c r="AC2266" s="111" t="str">
        <f>IF(编辑!AO2266="","",编辑!AO2266)</f>
        <v/>
      </c>
    </row>
    <row r="2267" spans="1:29">
      <c r="A2267" s="109">
        <f>IF(编辑!A2267="","",编辑!A2267)</f>
        <v>230117</v>
      </c>
      <c r="B2267" s="109" t="str">
        <f>IF(编辑!B2267="","",编辑!B2267)</f>
        <v>通缉任务</v>
      </c>
      <c r="C2267" s="109">
        <f>IF(编辑!I2267="","",编辑!I2267)</f>
        <v>10400</v>
      </c>
      <c r="D2267" s="109">
        <f>IF(编辑!J2267="","",编辑!J2267)</f>
        <v>28</v>
      </c>
      <c r="E2267" s="109" t="str">
        <f>IF(编辑!K2267="","",编辑!K2267)</f>
        <v/>
      </c>
      <c r="F2267" s="109">
        <f>IF(编辑!L2267="","",编辑!L2267)</f>
        <v>1761</v>
      </c>
      <c r="G2267" s="109">
        <f>IF(编辑!N2267="","",编辑!N2267)</f>
        <v>5</v>
      </c>
      <c r="H2267" s="109">
        <f>IF(编辑!O2267="","",编辑!O2267)</f>
        <v>1</v>
      </c>
      <c r="I2267" s="109">
        <f>IF(编辑!P2267="","",编辑!P2267)</f>
        <v>3000</v>
      </c>
      <c r="J2267" s="109">
        <f>IF(编辑!Q2267="","",编辑!Q2267)</f>
        <v>1716</v>
      </c>
      <c r="K2267" s="109">
        <f>IF(编辑!S2267="","",编辑!S2267)</f>
        <v>1</v>
      </c>
      <c r="L2267" s="109">
        <f>IF(编辑!T2267="","",编辑!T2267)</f>
        <v>1</v>
      </c>
      <c r="M2267" s="109">
        <f>IF(编辑!U2267="","",编辑!U2267)</f>
        <v>300</v>
      </c>
      <c r="N2267" s="109">
        <f>IF(编辑!V2267="","",编辑!V2267)</f>
        <v>1756</v>
      </c>
      <c r="O2267" s="109">
        <f>IF(编辑!X2267="","",编辑!X2267)</f>
        <v>1</v>
      </c>
      <c r="P2267" s="109">
        <f>IF(编辑!Y2267="","",编辑!Y2267)</f>
        <v>1</v>
      </c>
      <c r="Q2267" s="109">
        <f>IF(编辑!Z2267="","",编辑!Z2267)</f>
        <v>500</v>
      </c>
      <c r="R2267" s="109" t="str">
        <f>IF(编辑!AA2267="","",编辑!AA2267)</f>
        <v/>
      </c>
      <c r="S2267" s="109" t="str">
        <f>IF(编辑!AC2267="","",编辑!AC2267)</f>
        <v/>
      </c>
      <c r="T2267" s="109" t="str">
        <f>IF(编辑!AD2267="","",编辑!AD2267)</f>
        <v/>
      </c>
      <c r="U2267" s="109" t="str">
        <f>IF(编辑!AE2267="","",编辑!AE2267)</f>
        <v/>
      </c>
      <c r="V2267" s="109" t="str">
        <f>IF(编辑!AF2267="","",编辑!AF2267)</f>
        <v/>
      </c>
      <c r="W2267" s="109" t="str">
        <f>IF(编辑!AH2267="","",编辑!AH2267)</f>
        <v/>
      </c>
      <c r="X2267" s="109" t="str">
        <f>IF(编辑!AI2267="","",编辑!AI2267)</f>
        <v/>
      </c>
      <c r="Y2267" s="109" t="str">
        <f>IF(编辑!AJ2267="","",编辑!AJ2267)</f>
        <v/>
      </c>
      <c r="Z2267" s="109" t="str">
        <f>IF(编辑!AK2267="","",编辑!AK2267)</f>
        <v/>
      </c>
      <c r="AA2267" s="109" t="str">
        <f>IF(编辑!AM2267="","",编辑!AM2267)</f>
        <v/>
      </c>
      <c r="AB2267" s="109" t="str">
        <f>IF(编辑!AN2267="","",编辑!AN2267)</f>
        <v/>
      </c>
      <c r="AC2267" s="111" t="str">
        <f>IF(编辑!AO2267="","",编辑!AO2267)</f>
        <v/>
      </c>
    </row>
    <row r="2268" spans="1:29">
      <c r="A2268" s="109">
        <f>IF(编辑!A2268="","",编辑!A2268)</f>
        <v>230118</v>
      </c>
      <c r="B2268" s="109" t="str">
        <f>IF(编辑!B2268="","",编辑!B2268)</f>
        <v>通缉任务</v>
      </c>
      <c r="C2268" s="109">
        <f>IF(编辑!I2268="","",编辑!I2268)</f>
        <v>11040</v>
      </c>
      <c r="D2268" s="109">
        <f>IF(编辑!J2268="","",编辑!J2268)</f>
        <v>28</v>
      </c>
      <c r="E2268" s="109" t="str">
        <f>IF(编辑!K2268="","",编辑!K2268)</f>
        <v/>
      </c>
      <c r="F2268" s="109">
        <f>IF(编辑!L2268="","",编辑!L2268)</f>
        <v>1761</v>
      </c>
      <c r="G2268" s="109">
        <f>IF(编辑!N2268="","",编辑!N2268)</f>
        <v>5</v>
      </c>
      <c r="H2268" s="109">
        <f>IF(编辑!O2268="","",编辑!O2268)</f>
        <v>1</v>
      </c>
      <c r="I2268" s="109">
        <f>IF(编辑!P2268="","",编辑!P2268)</f>
        <v>3000</v>
      </c>
      <c r="J2268" s="109">
        <f>IF(编辑!Q2268="","",编辑!Q2268)</f>
        <v>1716</v>
      </c>
      <c r="K2268" s="109">
        <f>IF(编辑!S2268="","",编辑!S2268)</f>
        <v>1</v>
      </c>
      <c r="L2268" s="109">
        <f>IF(编辑!T2268="","",编辑!T2268)</f>
        <v>1</v>
      </c>
      <c r="M2268" s="109">
        <f>IF(编辑!U2268="","",编辑!U2268)</f>
        <v>300</v>
      </c>
      <c r="N2268" s="109">
        <f>IF(编辑!V2268="","",编辑!V2268)</f>
        <v>1756</v>
      </c>
      <c r="O2268" s="109">
        <f>IF(编辑!X2268="","",编辑!X2268)</f>
        <v>1</v>
      </c>
      <c r="P2268" s="109">
        <f>IF(编辑!Y2268="","",编辑!Y2268)</f>
        <v>1</v>
      </c>
      <c r="Q2268" s="109">
        <f>IF(编辑!Z2268="","",编辑!Z2268)</f>
        <v>500</v>
      </c>
      <c r="R2268" s="109" t="str">
        <f>IF(编辑!AA2268="","",编辑!AA2268)</f>
        <v/>
      </c>
      <c r="S2268" s="109" t="str">
        <f>IF(编辑!AC2268="","",编辑!AC2268)</f>
        <v/>
      </c>
      <c r="T2268" s="109" t="str">
        <f>IF(编辑!AD2268="","",编辑!AD2268)</f>
        <v/>
      </c>
      <c r="U2268" s="109" t="str">
        <f>IF(编辑!AE2268="","",编辑!AE2268)</f>
        <v/>
      </c>
      <c r="V2268" s="109" t="str">
        <f>IF(编辑!AF2268="","",编辑!AF2268)</f>
        <v/>
      </c>
      <c r="W2268" s="109" t="str">
        <f>IF(编辑!AH2268="","",编辑!AH2268)</f>
        <v/>
      </c>
      <c r="X2268" s="109" t="str">
        <f>IF(编辑!AI2268="","",编辑!AI2268)</f>
        <v/>
      </c>
      <c r="Y2268" s="109" t="str">
        <f>IF(编辑!AJ2268="","",编辑!AJ2268)</f>
        <v/>
      </c>
      <c r="Z2268" s="109" t="str">
        <f>IF(编辑!AK2268="","",编辑!AK2268)</f>
        <v/>
      </c>
      <c r="AA2268" s="109" t="str">
        <f>IF(编辑!AM2268="","",编辑!AM2268)</f>
        <v/>
      </c>
      <c r="AB2268" s="109" t="str">
        <f>IF(编辑!AN2268="","",编辑!AN2268)</f>
        <v/>
      </c>
      <c r="AC2268" s="111" t="str">
        <f>IF(编辑!AO2268="","",编辑!AO2268)</f>
        <v/>
      </c>
    </row>
    <row r="2269" spans="1:29">
      <c r="A2269" s="109">
        <f>IF(编辑!A2269="","",编辑!A2269)</f>
        <v>230119</v>
      </c>
      <c r="B2269" s="109" t="str">
        <f>IF(编辑!B2269="","",编辑!B2269)</f>
        <v>通缉任务</v>
      </c>
      <c r="C2269" s="109">
        <f>IF(编辑!I2269="","",编辑!I2269)</f>
        <v>11680</v>
      </c>
      <c r="D2269" s="109">
        <f>IF(编辑!J2269="","",编辑!J2269)</f>
        <v>29</v>
      </c>
      <c r="E2269" s="109" t="str">
        <f>IF(编辑!K2269="","",编辑!K2269)</f>
        <v/>
      </c>
      <c r="F2269" s="109">
        <f>IF(编辑!L2269="","",编辑!L2269)</f>
        <v>1761</v>
      </c>
      <c r="G2269" s="109">
        <f>IF(编辑!N2269="","",编辑!N2269)</f>
        <v>5</v>
      </c>
      <c r="H2269" s="109">
        <f>IF(编辑!O2269="","",编辑!O2269)</f>
        <v>1</v>
      </c>
      <c r="I2269" s="109">
        <f>IF(编辑!P2269="","",编辑!P2269)</f>
        <v>3000</v>
      </c>
      <c r="J2269" s="109">
        <f>IF(编辑!Q2269="","",编辑!Q2269)</f>
        <v>1716</v>
      </c>
      <c r="K2269" s="109">
        <f>IF(编辑!S2269="","",编辑!S2269)</f>
        <v>1</v>
      </c>
      <c r="L2269" s="109">
        <f>IF(编辑!T2269="","",编辑!T2269)</f>
        <v>1</v>
      </c>
      <c r="M2269" s="109">
        <f>IF(编辑!U2269="","",编辑!U2269)</f>
        <v>300</v>
      </c>
      <c r="N2269" s="109">
        <f>IF(编辑!V2269="","",编辑!V2269)</f>
        <v>1756</v>
      </c>
      <c r="O2269" s="109">
        <f>IF(编辑!X2269="","",编辑!X2269)</f>
        <v>1</v>
      </c>
      <c r="P2269" s="109">
        <f>IF(编辑!Y2269="","",编辑!Y2269)</f>
        <v>1</v>
      </c>
      <c r="Q2269" s="109">
        <f>IF(编辑!Z2269="","",编辑!Z2269)</f>
        <v>500</v>
      </c>
      <c r="R2269" s="109" t="str">
        <f>IF(编辑!AA2269="","",编辑!AA2269)</f>
        <v/>
      </c>
      <c r="S2269" s="109" t="str">
        <f>IF(编辑!AC2269="","",编辑!AC2269)</f>
        <v/>
      </c>
      <c r="T2269" s="109" t="str">
        <f>IF(编辑!AD2269="","",编辑!AD2269)</f>
        <v/>
      </c>
      <c r="U2269" s="109" t="str">
        <f>IF(编辑!AE2269="","",编辑!AE2269)</f>
        <v/>
      </c>
      <c r="V2269" s="109" t="str">
        <f>IF(编辑!AF2269="","",编辑!AF2269)</f>
        <v/>
      </c>
      <c r="W2269" s="109" t="str">
        <f>IF(编辑!AH2269="","",编辑!AH2269)</f>
        <v/>
      </c>
      <c r="X2269" s="109" t="str">
        <f>IF(编辑!AI2269="","",编辑!AI2269)</f>
        <v/>
      </c>
      <c r="Y2269" s="109" t="str">
        <f>IF(编辑!AJ2269="","",编辑!AJ2269)</f>
        <v/>
      </c>
      <c r="Z2269" s="109" t="str">
        <f>IF(编辑!AK2269="","",编辑!AK2269)</f>
        <v/>
      </c>
      <c r="AA2269" s="109" t="str">
        <f>IF(编辑!AM2269="","",编辑!AM2269)</f>
        <v/>
      </c>
      <c r="AB2269" s="109" t="str">
        <f>IF(编辑!AN2269="","",编辑!AN2269)</f>
        <v/>
      </c>
      <c r="AC2269" s="111" t="str">
        <f>IF(编辑!AO2269="","",编辑!AO2269)</f>
        <v/>
      </c>
    </row>
    <row r="2270" spans="1:29">
      <c r="A2270" s="109">
        <f>IF(编辑!A2270="","",编辑!A2270)</f>
        <v>230120</v>
      </c>
      <c r="B2270" s="109" t="str">
        <f>IF(编辑!B2270="","",编辑!B2270)</f>
        <v>通缉任务</v>
      </c>
      <c r="C2270" s="109">
        <f>IF(编辑!I2270="","",编辑!I2270)</f>
        <v>12320</v>
      </c>
      <c r="D2270" s="109">
        <f>IF(编辑!J2270="","",编辑!J2270)</f>
        <v>29</v>
      </c>
      <c r="E2270" s="109" t="str">
        <f>IF(编辑!K2270="","",编辑!K2270)</f>
        <v/>
      </c>
      <c r="F2270" s="109">
        <f>IF(编辑!L2270="","",编辑!L2270)</f>
        <v>1761</v>
      </c>
      <c r="G2270" s="109">
        <f>IF(编辑!N2270="","",编辑!N2270)</f>
        <v>6</v>
      </c>
      <c r="H2270" s="109">
        <f>IF(编辑!O2270="","",编辑!O2270)</f>
        <v>1</v>
      </c>
      <c r="I2270" s="109">
        <f>IF(编辑!P2270="","",编辑!P2270)</f>
        <v>3000</v>
      </c>
      <c r="J2270" s="109">
        <f>IF(编辑!Q2270="","",编辑!Q2270)</f>
        <v>1716</v>
      </c>
      <c r="K2270" s="109">
        <f>IF(编辑!S2270="","",编辑!S2270)</f>
        <v>1</v>
      </c>
      <c r="L2270" s="109">
        <f>IF(编辑!T2270="","",编辑!T2270)</f>
        <v>1</v>
      </c>
      <c r="M2270" s="109">
        <f>IF(编辑!U2270="","",编辑!U2270)</f>
        <v>300</v>
      </c>
      <c r="N2270" s="109">
        <f>IF(编辑!V2270="","",编辑!V2270)</f>
        <v>1756</v>
      </c>
      <c r="O2270" s="109">
        <f>IF(编辑!X2270="","",编辑!X2270)</f>
        <v>1</v>
      </c>
      <c r="P2270" s="109">
        <f>IF(编辑!Y2270="","",编辑!Y2270)</f>
        <v>1</v>
      </c>
      <c r="Q2270" s="109">
        <f>IF(编辑!Z2270="","",编辑!Z2270)</f>
        <v>500</v>
      </c>
      <c r="R2270" s="109" t="str">
        <f>IF(编辑!AA2270="","",编辑!AA2270)</f>
        <v/>
      </c>
      <c r="S2270" s="109" t="str">
        <f>IF(编辑!AC2270="","",编辑!AC2270)</f>
        <v/>
      </c>
      <c r="T2270" s="109" t="str">
        <f>IF(编辑!AD2270="","",编辑!AD2270)</f>
        <v/>
      </c>
      <c r="U2270" s="109" t="str">
        <f>IF(编辑!AE2270="","",编辑!AE2270)</f>
        <v/>
      </c>
      <c r="V2270" s="109" t="str">
        <f>IF(编辑!AF2270="","",编辑!AF2270)</f>
        <v/>
      </c>
      <c r="W2270" s="109" t="str">
        <f>IF(编辑!AH2270="","",编辑!AH2270)</f>
        <v/>
      </c>
      <c r="X2270" s="109" t="str">
        <f>IF(编辑!AI2270="","",编辑!AI2270)</f>
        <v/>
      </c>
      <c r="Y2270" s="109" t="str">
        <f>IF(编辑!AJ2270="","",编辑!AJ2270)</f>
        <v/>
      </c>
      <c r="Z2270" s="109" t="str">
        <f>IF(编辑!AK2270="","",编辑!AK2270)</f>
        <v/>
      </c>
      <c r="AA2270" s="109" t="str">
        <f>IF(编辑!AM2270="","",编辑!AM2270)</f>
        <v/>
      </c>
      <c r="AB2270" s="109" t="str">
        <f>IF(编辑!AN2270="","",编辑!AN2270)</f>
        <v/>
      </c>
      <c r="AC2270" s="111" t="str">
        <f>IF(编辑!AO2270="","",编辑!AO2270)</f>
        <v/>
      </c>
    </row>
    <row r="2271" spans="1:29">
      <c r="A2271" s="109">
        <f>IF(编辑!A2271="","",编辑!A2271)</f>
        <v>230121</v>
      </c>
      <c r="B2271" s="109" t="str">
        <f>IF(编辑!B2271="","",编辑!B2271)</f>
        <v>通缉任务</v>
      </c>
      <c r="C2271" s="109">
        <f>IF(编辑!I2271="","",编辑!I2271)</f>
        <v>12320</v>
      </c>
      <c r="D2271" s="109">
        <f>IF(编辑!J2271="","",编辑!J2271)</f>
        <v>30</v>
      </c>
      <c r="E2271" s="109" t="str">
        <f>IF(编辑!K2271="","",编辑!K2271)</f>
        <v/>
      </c>
      <c r="F2271" s="109">
        <f>IF(编辑!L2271="","",编辑!L2271)</f>
        <v>1761</v>
      </c>
      <c r="G2271" s="109">
        <f>IF(编辑!N2271="","",编辑!N2271)</f>
        <v>6</v>
      </c>
      <c r="H2271" s="109">
        <f>IF(编辑!O2271="","",编辑!O2271)</f>
        <v>1</v>
      </c>
      <c r="I2271" s="109">
        <f>IF(编辑!P2271="","",编辑!P2271)</f>
        <v>3000</v>
      </c>
      <c r="J2271" s="109">
        <f>IF(编辑!Q2271="","",编辑!Q2271)</f>
        <v>1716</v>
      </c>
      <c r="K2271" s="109">
        <f>IF(编辑!S2271="","",编辑!S2271)</f>
        <v>1</v>
      </c>
      <c r="L2271" s="109">
        <f>IF(编辑!T2271="","",编辑!T2271)</f>
        <v>1</v>
      </c>
      <c r="M2271" s="109">
        <f>IF(编辑!U2271="","",编辑!U2271)</f>
        <v>300</v>
      </c>
      <c r="N2271" s="109">
        <f>IF(编辑!V2271="","",编辑!V2271)</f>
        <v>1756</v>
      </c>
      <c r="O2271" s="109">
        <f>IF(编辑!X2271="","",编辑!X2271)</f>
        <v>1</v>
      </c>
      <c r="P2271" s="109">
        <f>IF(编辑!Y2271="","",编辑!Y2271)</f>
        <v>1</v>
      </c>
      <c r="Q2271" s="109">
        <f>IF(编辑!Z2271="","",编辑!Z2271)</f>
        <v>500</v>
      </c>
      <c r="R2271" s="109" t="str">
        <f>IF(编辑!AA2271="","",编辑!AA2271)</f>
        <v/>
      </c>
      <c r="S2271" s="109" t="str">
        <f>IF(编辑!AC2271="","",编辑!AC2271)</f>
        <v/>
      </c>
      <c r="T2271" s="109" t="str">
        <f>IF(编辑!AD2271="","",编辑!AD2271)</f>
        <v/>
      </c>
      <c r="U2271" s="109" t="str">
        <f>IF(编辑!AE2271="","",编辑!AE2271)</f>
        <v/>
      </c>
      <c r="V2271" s="109" t="str">
        <f>IF(编辑!AF2271="","",编辑!AF2271)</f>
        <v/>
      </c>
      <c r="W2271" s="109" t="str">
        <f>IF(编辑!AH2271="","",编辑!AH2271)</f>
        <v/>
      </c>
      <c r="X2271" s="109" t="str">
        <f>IF(编辑!AI2271="","",编辑!AI2271)</f>
        <v/>
      </c>
      <c r="Y2271" s="109" t="str">
        <f>IF(编辑!AJ2271="","",编辑!AJ2271)</f>
        <v/>
      </c>
      <c r="Z2271" s="109" t="str">
        <f>IF(编辑!AK2271="","",编辑!AK2271)</f>
        <v/>
      </c>
      <c r="AA2271" s="109" t="str">
        <f>IF(编辑!AM2271="","",编辑!AM2271)</f>
        <v/>
      </c>
      <c r="AB2271" s="109" t="str">
        <f>IF(编辑!AN2271="","",编辑!AN2271)</f>
        <v/>
      </c>
      <c r="AC2271" s="111" t="str">
        <f>IF(编辑!AO2271="","",编辑!AO2271)</f>
        <v/>
      </c>
    </row>
    <row r="2272" spans="1:29">
      <c r="A2272" s="109">
        <f>IF(编辑!A2272="","",编辑!A2272)</f>
        <v>230122</v>
      </c>
      <c r="B2272" s="109" t="str">
        <f>IF(编辑!B2272="","",编辑!B2272)</f>
        <v>通缉任务</v>
      </c>
      <c r="C2272" s="109">
        <f>IF(编辑!I2272="","",编辑!I2272)</f>
        <v>12320</v>
      </c>
      <c r="D2272" s="109">
        <f>IF(编辑!J2272="","",编辑!J2272)</f>
        <v>31</v>
      </c>
      <c r="E2272" s="109" t="str">
        <f>IF(编辑!K2272="","",编辑!K2272)</f>
        <v/>
      </c>
      <c r="F2272" s="109">
        <f>IF(编辑!L2272="","",编辑!L2272)</f>
        <v>1761</v>
      </c>
      <c r="G2272" s="109">
        <f>IF(编辑!N2272="","",编辑!N2272)</f>
        <v>6</v>
      </c>
      <c r="H2272" s="109">
        <f>IF(编辑!O2272="","",编辑!O2272)</f>
        <v>1</v>
      </c>
      <c r="I2272" s="109">
        <f>IF(编辑!P2272="","",编辑!P2272)</f>
        <v>3000</v>
      </c>
      <c r="J2272" s="109">
        <f>IF(编辑!Q2272="","",编辑!Q2272)</f>
        <v>1716</v>
      </c>
      <c r="K2272" s="109">
        <f>IF(编辑!S2272="","",编辑!S2272)</f>
        <v>1</v>
      </c>
      <c r="L2272" s="109">
        <f>IF(编辑!T2272="","",编辑!T2272)</f>
        <v>1</v>
      </c>
      <c r="M2272" s="109">
        <f>IF(编辑!U2272="","",编辑!U2272)</f>
        <v>300</v>
      </c>
      <c r="N2272" s="109">
        <f>IF(编辑!V2272="","",编辑!V2272)</f>
        <v>1756</v>
      </c>
      <c r="O2272" s="109">
        <f>IF(编辑!X2272="","",编辑!X2272)</f>
        <v>1</v>
      </c>
      <c r="P2272" s="109">
        <f>IF(编辑!Y2272="","",编辑!Y2272)</f>
        <v>1</v>
      </c>
      <c r="Q2272" s="109">
        <f>IF(编辑!Z2272="","",编辑!Z2272)</f>
        <v>500</v>
      </c>
      <c r="R2272" s="109" t="str">
        <f>IF(编辑!AA2272="","",编辑!AA2272)</f>
        <v/>
      </c>
      <c r="S2272" s="109" t="str">
        <f>IF(编辑!AC2272="","",编辑!AC2272)</f>
        <v/>
      </c>
      <c r="T2272" s="109" t="str">
        <f>IF(编辑!AD2272="","",编辑!AD2272)</f>
        <v/>
      </c>
      <c r="U2272" s="109" t="str">
        <f>IF(编辑!AE2272="","",编辑!AE2272)</f>
        <v/>
      </c>
      <c r="V2272" s="109" t="str">
        <f>IF(编辑!AF2272="","",编辑!AF2272)</f>
        <v/>
      </c>
      <c r="W2272" s="109" t="str">
        <f>IF(编辑!AH2272="","",编辑!AH2272)</f>
        <v/>
      </c>
      <c r="X2272" s="109" t="str">
        <f>IF(编辑!AI2272="","",编辑!AI2272)</f>
        <v/>
      </c>
      <c r="Y2272" s="109" t="str">
        <f>IF(编辑!AJ2272="","",编辑!AJ2272)</f>
        <v/>
      </c>
      <c r="Z2272" s="109" t="str">
        <f>IF(编辑!AK2272="","",编辑!AK2272)</f>
        <v/>
      </c>
      <c r="AA2272" s="109" t="str">
        <f>IF(编辑!AM2272="","",编辑!AM2272)</f>
        <v/>
      </c>
      <c r="AB2272" s="109" t="str">
        <f>IF(编辑!AN2272="","",编辑!AN2272)</f>
        <v/>
      </c>
      <c r="AC2272" s="111" t="str">
        <f>IF(编辑!AO2272="","",编辑!AO2272)</f>
        <v/>
      </c>
    </row>
    <row r="2273" spans="1:29">
      <c r="A2273" s="109">
        <f>IF(编辑!A2273="","",编辑!A2273)</f>
        <v>230123</v>
      </c>
      <c r="B2273" s="109" t="str">
        <f>IF(编辑!B2273="","",编辑!B2273)</f>
        <v>通缉任务</v>
      </c>
      <c r="C2273" s="109">
        <f>IF(编辑!I2273="","",编辑!I2273)</f>
        <v>12320</v>
      </c>
      <c r="D2273" s="109">
        <f>IF(编辑!J2273="","",编辑!J2273)</f>
        <v>31</v>
      </c>
      <c r="E2273" s="109" t="str">
        <f>IF(编辑!K2273="","",编辑!K2273)</f>
        <v/>
      </c>
      <c r="F2273" s="109">
        <f>IF(编辑!L2273="","",编辑!L2273)</f>
        <v>1761</v>
      </c>
      <c r="G2273" s="109">
        <f>IF(编辑!N2273="","",编辑!N2273)</f>
        <v>7</v>
      </c>
      <c r="H2273" s="109">
        <f>IF(编辑!O2273="","",编辑!O2273)</f>
        <v>1</v>
      </c>
      <c r="I2273" s="109">
        <f>IF(编辑!P2273="","",编辑!P2273)</f>
        <v>3000</v>
      </c>
      <c r="J2273" s="109">
        <f>IF(编辑!Q2273="","",编辑!Q2273)</f>
        <v>1716</v>
      </c>
      <c r="K2273" s="109">
        <f>IF(编辑!S2273="","",编辑!S2273)</f>
        <v>1</v>
      </c>
      <c r="L2273" s="109">
        <f>IF(编辑!T2273="","",编辑!T2273)</f>
        <v>1</v>
      </c>
      <c r="M2273" s="109">
        <f>IF(编辑!U2273="","",编辑!U2273)</f>
        <v>300</v>
      </c>
      <c r="N2273" s="109">
        <f>IF(编辑!V2273="","",编辑!V2273)</f>
        <v>1756</v>
      </c>
      <c r="O2273" s="109">
        <f>IF(编辑!X2273="","",编辑!X2273)</f>
        <v>1</v>
      </c>
      <c r="P2273" s="109">
        <f>IF(编辑!Y2273="","",编辑!Y2273)</f>
        <v>1</v>
      </c>
      <c r="Q2273" s="109">
        <f>IF(编辑!Z2273="","",编辑!Z2273)</f>
        <v>500</v>
      </c>
      <c r="R2273" s="109" t="str">
        <f>IF(编辑!AA2273="","",编辑!AA2273)</f>
        <v/>
      </c>
      <c r="S2273" s="109" t="str">
        <f>IF(编辑!AC2273="","",编辑!AC2273)</f>
        <v/>
      </c>
      <c r="T2273" s="109" t="str">
        <f>IF(编辑!AD2273="","",编辑!AD2273)</f>
        <v/>
      </c>
      <c r="U2273" s="109" t="str">
        <f>IF(编辑!AE2273="","",编辑!AE2273)</f>
        <v/>
      </c>
      <c r="V2273" s="109" t="str">
        <f>IF(编辑!AF2273="","",编辑!AF2273)</f>
        <v/>
      </c>
      <c r="W2273" s="109" t="str">
        <f>IF(编辑!AH2273="","",编辑!AH2273)</f>
        <v/>
      </c>
      <c r="X2273" s="109" t="str">
        <f>IF(编辑!AI2273="","",编辑!AI2273)</f>
        <v/>
      </c>
      <c r="Y2273" s="109" t="str">
        <f>IF(编辑!AJ2273="","",编辑!AJ2273)</f>
        <v/>
      </c>
      <c r="Z2273" s="109" t="str">
        <f>IF(编辑!AK2273="","",编辑!AK2273)</f>
        <v/>
      </c>
      <c r="AA2273" s="109" t="str">
        <f>IF(编辑!AM2273="","",编辑!AM2273)</f>
        <v/>
      </c>
      <c r="AB2273" s="109" t="str">
        <f>IF(编辑!AN2273="","",编辑!AN2273)</f>
        <v/>
      </c>
      <c r="AC2273" s="111" t="str">
        <f>IF(编辑!AO2273="","",编辑!AO2273)</f>
        <v/>
      </c>
    </row>
    <row r="2274" spans="1:29">
      <c r="A2274" s="109">
        <f>IF(编辑!A2274="","",编辑!A2274)</f>
        <v>230124</v>
      </c>
      <c r="B2274" s="109" t="str">
        <f>IF(编辑!B2274="","",编辑!B2274)</f>
        <v>通缉任务</v>
      </c>
      <c r="C2274" s="109">
        <f>IF(编辑!I2274="","",编辑!I2274)</f>
        <v>12320</v>
      </c>
      <c r="D2274" s="109">
        <f>IF(编辑!J2274="","",编辑!J2274)</f>
        <v>32</v>
      </c>
      <c r="E2274" s="109" t="str">
        <f>IF(编辑!K2274="","",编辑!K2274)</f>
        <v/>
      </c>
      <c r="F2274" s="109">
        <f>IF(编辑!L2274="","",编辑!L2274)</f>
        <v>1761</v>
      </c>
      <c r="G2274" s="109">
        <f>IF(编辑!N2274="","",编辑!N2274)</f>
        <v>7</v>
      </c>
      <c r="H2274" s="109">
        <f>IF(编辑!O2274="","",编辑!O2274)</f>
        <v>1</v>
      </c>
      <c r="I2274" s="109">
        <f>IF(编辑!P2274="","",编辑!P2274)</f>
        <v>3000</v>
      </c>
      <c r="J2274" s="109">
        <f>IF(编辑!Q2274="","",编辑!Q2274)</f>
        <v>1716</v>
      </c>
      <c r="K2274" s="109">
        <f>IF(编辑!S2274="","",编辑!S2274)</f>
        <v>1</v>
      </c>
      <c r="L2274" s="109">
        <f>IF(编辑!T2274="","",编辑!T2274)</f>
        <v>1</v>
      </c>
      <c r="M2274" s="109">
        <f>IF(编辑!U2274="","",编辑!U2274)</f>
        <v>300</v>
      </c>
      <c r="N2274" s="109">
        <f>IF(编辑!V2274="","",编辑!V2274)</f>
        <v>1756</v>
      </c>
      <c r="O2274" s="109">
        <f>IF(编辑!X2274="","",编辑!X2274)</f>
        <v>1</v>
      </c>
      <c r="P2274" s="109">
        <f>IF(编辑!Y2274="","",编辑!Y2274)</f>
        <v>1</v>
      </c>
      <c r="Q2274" s="109">
        <f>IF(编辑!Z2274="","",编辑!Z2274)</f>
        <v>500</v>
      </c>
      <c r="R2274" s="109" t="str">
        <f>IF(编辑!AA2274="","",编辑!AA2274)</f>
        <v/>
      </c>
      <c r="S2274" s="109" t="str">
        <f>IF(编辑!AC2274="","",编辑!AC2274)</f>
        <v/>
      </c>
      <c r="T2274" s="109" t="str">
        <f>IF(编辑!AD2274="","",编辑!AD2274)</f>
        <v/>
      </c>
      <c r="U2274" s="109" t="str">
        <f>IF(编辑!AE2274="","",编辑!AE2274)</f>
        <v/>
      </c>
      <c r="V2274" s="109" t="str">
        <f>IF(编辑!AF2274="","",编辑!AF2274)</f>
        <v/>
      </c>
      <c r="W2274" s="109" t="str">
        <f>IF(编辑!AH2274="","",编辑!AH2274)</f>
        <v/>
      </c>
      <c r="X2274" s="109" t="str">
        <f>IF(编辑!AI2274="","",编辑!AI2274)</f>
        <v/>
      </c>
      <c r="Y2274" s="109" t="str">
        <f>IF(编辑!AJ2274="","",编辑!AJ2274)</f>
        <v/>
      </c>
      <c r="Z2274" s="109" t="str">
        <f>IF(编辑!AK2274="","",编辑!AK2274)</f>
        <v/>
      </c>
      <c r="AA2274" s="109" t="str">
        <f>IF(编辑!AM2274="","",编辑!AM2274)</f>
        <v/>
      </c>
      <c r="AB2274" s="109" t="str">
        <f>IF(编辑!AN2274="","",编辑!AN2274)</f>
        <v/>
      </c>
      <c r="AC2274" s="111" t="str">
        <f>IF(编辑!AO2274="","",编辑!AO2274)</f>
        <v/>
      </c>
    </row>
    <row r="2275" spans="1:29">
      <c r="A2275" s="109">
        <f>IF(编辑!A2275="","",编辑!A2275)</f>
        <v>230125</v>
      </c>
      <c r="B2275" s="109" t="str">
        <f>IF(编辑!B2275="","",编辑!B2275)</f>
        <v>通缉任务</v>
      </c>
      <c r="C2275" s="109">
        <f>IF(编辑!I2275="","",编辑!I2275)</f>
        <v>12320</v>
      </c>
      <c r="D2275" s="109">
        <f>IF(编辑!J2275="","",编辑!J2275)</f>
        <v>32</v>
      </c>
      <c r="E2275" s="109" t="str">
        <f>IF(编辑!K2275="","",编辑!K2275)</f>
        <v/>
      </c>
      <c r="F2275" s="109">
        <f>IF(编辑!L2275="","",编辑!L2275)</f>
        <v>1761</v>
      </c>
      <c r="G2275" s="109">
        <f>IF(编辑!N2275="","",编辑!N2275)</f>
        <v>7</v>
      </c>
      <c r="H2275" s="109">
        <f>IF(编辑!O2275="","",编辑!O2275)</f>
        <v>1</v>
      </c>
      <c r="I2275" s="109">
        <f>IF(编辑!P2275="","",编辑!P2275)</f>
        <v>3000</v>
      </c>
      <c r="J2275" s="109">
        <f>IF(编辑!Q2275="","",编辑!Q2275)</f>
        <v>1716</v>
      </c>
      <c r="K2275" s="109">
        <f>IF(编辑!S2275="","",编辑!S2275)</f>
        <v>1</v>
      </c>
      <c r="L2275" s="109">
        <f>IF(编辑!T2275="","",编辑!T2275)</f>
        <v>1</v>
      </c>
      <c r="M2275" s="109">
        <f>IF(编辑!U2275="","",编辑!U2275)</f>
        <v>300</v>
      </c>
      <c r="N2275" s="109">
        <f>IF(编辑!V2275="","",编辑!V2275)</f>
        <v>1756</v>
      </c>
      <c r="O2275" s="109">
        <f>IF(编辑!X2275="","",编辑!X2275)</f>
        <v>1</v>
      </c>
      <c r="P2275" s="109">
        <f>IF(编辑!Y2275="","",编辑!Y2275)</f>
        <v>1</v>
      </c>
      <c r="Q2275" s="109">
        <f>IF(编辑!Z2275="","",编辑!Z2275)</f>
        <v>500</v>
      </c>
      <c r="R2275" s="109" t="str">
        <f>IF(编辑!AA2275="","",编辑!AA2275)</f>
        <v/>
      </c>
      <c r="S2275" s="109" t="str">
        <f>IF(编辑!AC2275="","",编辑!AC2275)</f>
        <v/>
      </c>
      <c r="T2275" s="109" t="str">
        <f>IF(编辑!AD2275="","",编辑!AD2275)</f>
        <v/>
      </c>
      <c r="U2275" s="109" t="str">
        <f>IF(编辑!AE2275="","",编辑!AE2275)</f>
        <v/>
      </c>
      <c r="V2275" s="109" t="str">
        <f>IF(编辑!AF2275="","",编辑!AF2275)</f>
        <v/>
      </c>
      <c r="W2275" s="109" t="str">
        <f>IF(编辑!AH2275="","",编辑!AH2275)</f>
        <v/>
      </c>
      <c r="X2275" s="109" t="str">
        <f>IF(编辑!AI2275="","",编辑!AI2275)</f>
        <v/>
      </c>
      <c r="Y2275" s="109" t="str">
        <f>IF(编辑!AJ2275="","",编辑!AJ2275)</f>
        <v/>
      </c>
      <c r="Z2275" s="109" t="str">
        <f>IF(编辑!AK2275="","",编辑!AK2275)</f>
        <v/>
      </c>
      <c r="AA2275" s="109" t="str">
        <f>IF(编辑!AM2275="","",编辑!AM2275)</f>
        <v/>
      </c>
      <c r="AB2275" s="109" t="str">
        <f>IF(编辑!AN2275="","",编辑!AN2275)</f>
        <v/>
      </c>
      <c r="AC2275" s="111" t="str">
        <f>IF(编辑!AO2275="","",编辑!AO2275)</f>
        <v/>
      </c>
    </row>
    <row r="2276" spans="1:29">
      <c r="A2276" s="109">
        <f>IF(编辑!A2276="","",编辑!A2276)</f>
        <v>230126</v>
      </c>
      <c r="B2276" s="109" t="str">
        <f>IF(编辑!B2276="","",编辑!B2276)</f>
        <v>通缉任务</v>
      </c>
      <c r="C2276" s="109">
        <f>IF(编辑!I2276="","",编辑!I2276)</f>
        <v>13120</v>
      </c>
      <c r="D2276" s="109">
        <f>IF(编辑!J2276="","",编辑!J2276)</f>
        <v>33</v>
      </c>
      <c r="E2276" s="109" t="str">
        <f>IF(编辑!K2276="","",编辑!K2276)</f>
        <v/>
      </c>
      <c r="F2276" s="109">
        <f>IF(编辑!L2276="","",编辑!L2276)</f>
        <v>1761</v>
      </c>
      <c r="G2276" s="109">
        <f>IF(编辑!N2276="","",编辑!N2276)</f>
        <v>8</v>
      </c>
      <c r="H2276" s="109">
        <f>IF(编辑!O2276="","",编辑!O2276)</f>
        <v>1</v>
      </c>
      <c r="I2276" s="109">
        <f>IF(编辑!P2276="","",编辑!P2276)</f>
        <v>3000</v>
      </c>
      <c r="J2276" s="109">
        <f>IF(编辑!Q2276="","",编辑!Q2276)</f>
        <v>1716</v>
      </c>
      <c r="K2276" s="109">
        <f>IF(编辑!S2276="","",编辑!S2276)</f>
        <v>1</v>
      </c>
      <c r="L2276" s="109">
        <f>IF(编辑!T2276="","",编辑!T2276)</f>
        <v>1</v>
      </c>
      <c r="M2276" s="109">
        <f>IF(编辑!U2276="","",编辑!U2276)</f>
        <v>300</v>
      </c>
      <c r="N2276" s="109">
        <f>IF(编辑!V2276="","",编辑!V2276)</f>
        <v>1756</v>
      </c>
      <c r="O2276" s="109">
        <f>IF(编辑!X2276="","",编辑!X2276)</f>
        <v>1</v>
      </c>
      <c r="P2276" s="109">
        <f>IF(编辑!Y2276="","",编辑!Y2276)</f>
        <v>1</v>
      </c>
      <c r="Q2276" s="109">
        <f>IF(编辑!Z2276="","",编辑!Z2276)</f>
        <v>500</v>
      </c>
      <c r="R2276" s="109" t="str">
        <f>IF(编辑!AA2276="","",编辑!AA2276)</f>
        <v/>
      </c>
      <c r="S2276" s="109" t="str">
        <f>IF(编辑!AC2276="","",编辑!AC2276)</f>
        <v/>
      </c>
      <c r="T2276" s="109" t="str">
        <f>IF(编辑!AD2276="","",编辑!AD2276)</f>
        <v/>
      </c>
      <c r="U2276" s="109" t="str">
        <f>IF(编辑!AE2276="","",编辑!AE2276)</f>
        <v/>
      </c>
      <c r="V2276" s="109" t="str">
        <f>IF(编辑!AF2276="","",编辑!AF2276)</f>
        <v/>
      </c>
      <c r="W2276" s="109" t="str">
        <f>IF(编辑!AH2276="","",编辑!AH2276)</f>
        <v/>
      </c>
      <c r="X2276" s="109" t="str">
        <f>IF(编辑!AI2276="","",编辑!AI2276)</f>
        <v/>
      </c>
      <c r="Y2276" s="109" t="str">
        <f>IF(编辑!AJ2276="","",编辑!AJ2276)</f>
        <v/>
      </c>
      <c r="Z2276" s="109" t="str">
        <f>IF(编辑!AK2276="","",编辑!AK2276)</f>
        <v/>
      </c>
      <c r="AA2276" s="109" t="str">
        <f>IF(编辑!AM2276="","",编辑!AM2276)</f>
        <v/>
      </c>
      <c r="AB2276" s="109" t="str">
        <f>IF(编辑!AN2276="","",编辑!AN2276)</f>
        <v/>
      </c>
      <c r="AC2276" s="111" t="str">
        <f>IF(编辑!AO2276="","",编辑!AO2276)</f>
        <v/>
      </c>
    </row>
    <row r="2277" spans="1:29">
      <c r="A2277" s="109">
        <f>IF(编辑!A2277="","",编辑!A2277)</f>
        <v>230127</v>
      </c>
      <c r="B2277" s="109" t="str">
        <f>IF(编辑!B2277="","",编辑!B2277)</f>
        <v>通缉任务</v>
      </c>
      <c r="C2277" s="109">
        <f>IF(编辑!I2277="","",编辑!I2277)</f>
        <v>13120</v>
      </c>
      <c r="D2277" s="109">
        <f>IF(编辑!J2277="","",编辑!J2277)</f>
        <v>34</v>
      </c>
      <c r="E2277" s="109" t="str">
        <f>IF(编辑!K2277="","",编辑!K2277)</f>
        <v/>
      </c>
      <c r="F2277" s="109">
        <f>IF(编辑!L2277="","",编辑!L2277)</f>
        <v>1761</v>
      </c>
      <c r="G2277" s="109">
        <f>IF(编辑!N2277="","",编辑!N2277)</f>
        <v>8</v>
      </c>
      <c r="H2277" s="109">
        <f>IF(编辑!O2277="","",编辑!O2277)</f>
        <v>1</v>
      </c>
      <c r="I2277" s="109">
        <f>IF(编辑!P2277="","",编辑!P2277)</f>
        <v>3000</v>
      </c>
      <c r="J2277" s="109">
        <f>IF(编辑!Q2277="","",编辑!Q2277)</f>
        <v>1716</v>
      </c>
      <c r="K2277" s="109">
        <f>IF(编辑!S2277="","",编辑!S2277)</f>
        <v>1</v>
      </c>
      <c r="L2277" s="109">
        <f>IF(编辑!T2277="","",编辑!T2277)</f>
        <v>1</v>
      </c>
      <c r="M2277" s="109">
        <f>IF(编辑!U2277="","",编辑!U2277)</f>
        <v>300</v>
      </c>
      <c r="N2277" s="109">
        <f>IF(编辑!V2277="","",编辑!V2277)</f>
        <v>1756</v>
      </c>
      <c r="O2277" s="109">
        <f>IF(编辑!X2277="","",编辑!X2277)</f>
        <v>1</v>
      </c>
      <c r="P2277" s="109">
        <f>IF(编辑!Y2277="","",编辑!Y2277)</f>
        <v>1</v>
      </c>
      <c r="Q2277" s="109">
        <f>IF(编辑!Z2277="","",编辑!Z2277)</f>
        <v>500</v>
      </c>
      <c r="R2277" s="109" t="str">
        <f>IF(编辑!AA2277="","",编辑!AA2277)</f>
        <v/>
      </c>
      <c r="S2277" s="109" t="str">
        <f>IF(编辑!AC2277="","",编辑!AC2277)</f>
        <v/>
      </c>
      <c r="T2277" s="109" t="str">
        <f>IF(编辑!AD2277="","",编辑!AD2277)</f>
        <v/>
      </c>
      <c r="U2277" s="109" t="str">
        <f>IF(编辑!AE2277="","",编辑!AE2277)</f>
        <v/>
      </c>
      <c r="V2277" s="109" t="str">
        <f>IF(编辑!AF2277="","",编辑!AF2277)</f>
        <v/>
      </c>
      <c r="W2277" s="109" t="str">
        <f>IF(编辑!AH2277="","",编辑!AH2277)</f>
        <v/>
      </c>
      <c r="X2277" s="109" t="str">
        <f>IF(编辑!AI2277="","",编辑!AI2277)</f>
        <v/>
      </c>
      <c r="Y2277" s="109" t="str">
        <f>IF(编辑!AJ2277="","",编辑!AJ2277)</f>
        <v/>
      </c>
      <c r="Z2277" s="109" t="str">
        <f>IF(编辑!AK2277="","",编辑!AK2277)</f>
        <v/>
      </c>
      <c r="AA2277" s="109" t="str">
        <f>IF(编辑!AM2277="","",编辑!AM2277)</f>
        <v/>
      </c>
      <c r="AB2277" s="109" t="str">
        <f>IF(编辑!AN2277="","",编辑!AN2277)</f>
        <v/>
      </c>
      <c r="AC2277" s="111" t="str">
        <f>IF(编辑!AO2277="","",编辑!AO2277)</f>
        <v/>
      </c>
    </row>
    <row r="2278" spans="1:29">
      <c r="A2278" s="109">
        <f>IF(编辑!A2278="","",编辑!A2278)</f>
        <v>230128</v>
      </c>
      <c r="B2278" s="109" t="str">
        <f>IF(编辑!B2278="","",编辑!B2278)</f>
        <v>通缉任务</v>
      </c>
      <c r="C2278" s="109">
        <f>IF(编辑!I2278="","",编辑!I2278)</f>
        <v>13120</v>
      </c>
      <c r="D2278" s="109">
        <f>IF(编辑!J2278="","",编辑!J2278)</f>
        <v>34</v>
      </c>
      <c r="E2278" s="109" t="str">
        <f>IF(编辑!K2278="","",编辑!K2278)</f>
        <v/>
      </c>
      <c r="F2278" s="109">
        <f>IF(编辑!L2278="","",编辑!L2278)</f>
        <v>1761</v>
      </c>
      <c r="G2278" s="109">
        <f>IF(编辑!N2278="","",编辑!N2278)</f>
        <v>8</v>
      </c>
      <c r="H2278" s="109">
        <f>IF(编辑!O2278="","",编辑!O2278)</f>
        <v>1</v>
      </c>
      <c r="I2278" s="109">
        <f>IF(编辑!P2278="","",编辑!P2278)</f>
        <v>3000</v>
      </c>
      <c r="J2278" s="109">
        <f>IF(编辑!Q2278="","",编辑!Q2278)</f>
        <v>1716</v>
      </c>
      <c r="K2278" s="109">
        <f>IF(编辑!S2278="","",编辑!S2278)</f>
        <v>1</v>
      </c>
      <c r="L2278" s="109">
        <f>IF(编辑!T2278="","",编辑!T2278)</f>
        <v>1</v>
      </c>
      <c r="M2278" s="109">
        <f>IF(编辑!U2278="","",编辑!U2278)</f>
        <v>300</v>
      </c>
      <c r="N2278" s="109">
        <f>IF(编辑!V2278="","",编辑!V2278)</f>
        <v>1756</v>
      </c>
      <c r="O2278" s="109">
        <f>IF(编辑!X2278="","",编辑!X2278)</f>
        <v>1</v>
      </c>
      <c r="P2278" s="109">
        <f>IF(编辑!Y2278="","",编辑!Y2278)</f>
        <v>1</v>
      </c>
      <c r="Q2278" s="109">
        <f>IF(编辑!Z2278="","",编辑!Z2278)</f>
        <v>500</v>
      </c>
      <c r="R2278" s="109" t="str">
        <f>IF(编辑!AA2278="","",编辑!AA2278)</f>
        <v/>
      </c>
      <c r="S2278" s="109" t="str">
        <f>IF(编辑!AC2278="","",编辑!AC2278)</f>
        <v/>
      </c>
      <c r="T2278" s="109" t="str">
        <f>IF(编辑!AD2278="","",编辑!AD2278)</f>
        <v/>
      </c>
      <c r="U2278" s="109" t="str">
        <f>IF(编辑!AE2278="","",编辑!AE2278)</f>
        <v/>
      </c>
      <c r="V2278" s="109" t="str">
        <f>IF(编辑!AF2278="","",编辑!AF2278)</f>
        <v/>
      </c>
      <c r="W2278" s="109" t="str">
        <f>IF(编辑!AH2278="","",编辑!AH2278)</f>
        <v/>
      </c>
      <c r="X2278" s="109" t="str">
        <f>IF(编辑!AI2278="","",编辑!AI2278)</f>
        <v/>
      </c>
      <c r="Y2278" s="109" t="str">
        <f>IF(编辑!AJ2278="","",编辑!AJ2278)</f>
        <v/>
      </c>
      <c r="Z2278" s="109" t="str">
        <f>IF(编辑!AK2278="","",编辑!AK2278)</f>
        <v/>
      </c>
      <c r="AA2278" s="109" t="str">
        <f>IF(编辑!AM2278="","",编辑!AM2278)</f>
        <v/>
      </c>
      <c r="AB2278" s="109" t="str">
        <f>IF(编辑!AN2278="","",编辑!AN2278)</f>
        <v/>
      </c>
      <c r="AC2278" s="111" t="str">
        <f>IF(编辑!AO2278="","",编辑!AO2278)</f>
        <v/>
      </c>
    </row>
    <row r="2279" spans="1:29">
      <c r="A2279" s="109">
        <f>IF(编辑!A2279="","",编辑!A2279)</f>
        <v>230129</v>
      </c>
      <c r="B2279" s="109" t="str">
        <f>IF(编辑!B2279="","",编辑!B2279)</f>
        <v>通缉任务</v>
      </c>
      <c r="C2279" s="109">
        <f>IF(编辑!I2279="","",编辑!I2279)</f>
        <v>13120</v>
      </c>
      <c r="D2279" s="109">
        <f>IF(编辑!J2279="","",编辑!J2279)</f>
        <v>35</v>
      </c>
      <c r="E2279" s="109" t="str">
        <f>IF(编辑!K2279="","",编辑!K2279)</f>
        <v/>
      </c>
      <c r="F2279" s="109">
        <f>IF(编辑!L2279="","",编辑!L2279)</f>
        <v>1761</v>
      </c>
      <c r="G2279" s="109">
        <f>IF(编辑!N2279="","",编辑!N2279)</f>
        <v>9</v>
      </c>
      <c r="H2279" s="109">
        <f>IF(编辑!O2279="","",编辑!O2279)</f>
        <v>1</v>
      </c>
      <c r="I2279" s="109">
        <f>IF(编辑!P2279="","",编辑!P2279)</f>
        <v>3000</v>
      </c>
      <c r="J2279" s="109">
        <f>IF(编辑!Q2279="","",编辑!Q2279)</f>
        <v>1716</v>
      </c>
      <c r="K2279" s="109">
        <f>IF(编辑!S2279="","",编辑!S2279)</f>
        <v>1</v>
      </c>
      <c r="L2279" s="109">
        <f>IF(编辑!T2279="","",编辑!T2279)</f>
        <v>1</v>
      </c>
      <c r="M2279" s="109">
        <f>IF(编辑!U2279="","",编辑!U2279)</f>
        <v>300</v>
      </c>
      <c r="N2279" s="109">
        <f>IF(编辑!V2279="","",编辑!V2279)</f>
        <v>1756</v>
      </c>
      <c r="O2279" s="109">
        <f>IF(编辑!X2279="","",编辑!X2279)</f>
        <v>1</v>
      </c>
      <c r="P2279" s="109">
        <f>IF(编辑!Y2279="","",编辑!Y2279)</f>
        <v>1</v>
      </c>
      <c r="Q2279" s="109">
        <f>IF(编辑!Z2279="","",编辑!Z2279)</f>
        <v>500</v>
      </c>
      <c r="R2279" s="109" t="str">
        <f>IF(编辑!AA2279="","",编辑!AA2279)</f>
        <v/>
      </c>
      <c r="S2279" s="109" t="str">
        <f>IF(编辑!AC2279="","",编辑!AC2279)</f>
        <v/>
      </c>
      <c r="T2279" s="109" t="str">
        <f>IF(编辑!AD2279="","",编辑!AD2279)</f>
        <v/>
      </c>
      <c r="U2279" s="109" t="str">
        <f>IF(编辑!AE2279="","",编辑!AE2279)</f>
        <v/>
      </c>
      <c r="V2279" s="109" t="str">
        <f>IF(编辑!AF2279="","",编辑!AF2279)</f>
        <v/>
      </c>
      <c r="W2279" s="109" t="str">
        <f>IF(编辑!AH2279="","",编辑!AH2279)</f>
        <v/>
      </c>
      <c r="X2279" s="109" t="str">
        <f>IF(编辑!AI2279="","",编辑!AI2279)</f>
        <v/>
      </c>
      <c r="Y2279" s="109" t="str">
        <f>IF(编辑!AJ2279="","",编辑!AJ2279)</f>
        <v/>
      </c>
      <c r="Z2279" s="109" t="str">
        <f>IF(编辑!AK2279="","",编辑!AK2279)</f>
        <v/>
      </c>
      <c r="AA2279" s="109" t="str">
        <f>IF(编辑!AM2279="","",编辑!AM2279)</f>
        <v/>
      </c>
      <c r="AB2279" s="109" t="str">
        <f>IF(编辑!AN2279="","",编辑!AN2279)</f>
        <v/>
      </c>
      <c r="AC2279" s="111" t="str">
        <f>IF(编辑!AO2279="","",编辑!AO2279)</f>
        <v/>
      </c>
    </row>
    <row r="2280" spans="1:29">
      <c r="A2280" s="109">
        <f>IF(编辑!A2280="","",编辑!A2280)</f>
        <v>230130</v>
      </c>
      <c r="B2280" s="109" t="str">
        <f>IF(编辑!B2280="","",编辑!B2280)</f>
        <v>通缉任务</v>
      </c>
      <c r="C2280" s="109">
        <f>IF(编辑!I2280="","",编辑!I2280)</f>
        <v>13120</v>
      </c>
      <c r="D2280" s="109">
        <f>IF(编辑!J2280="","",编辑!J2280)</f>
        <v>35</v>
      </c>
      <c r="E2280" s="109" t="str">
        <f>IF(编辑!K2280="","",编辑!K2280)</f>
        <v/>
      </c>
      <c r="F2280" s="109">
        <f>IF(编辑!L2280="","",编辑!L2280)</f>
        <v>1761</v>
      </c>
      <c r="G2280" s="109">
        <f>IF(编辑!N2280="","",编辑!N2280)</f>
        <v>9</v>
      </c>
      <c r="H2280" s="109">
        <f>IF(编辑!O2280="","",编辑!O2280)</f>
        <v>1</v>
      </c>
      <c r="I2280" s="109">
        <f>IF(编辑!P2280="","",编辑!P2280)</f>
        <v>3000</v>
      </c>
      <c r="J2280" s="109">
        <f>IF(编辑!Q2280="","",编辑!Q2280)</f>
        <v>1716</v>
      </c>
      <c r="K2280" s="109">
        <f>IF(编辑!S2280="","",编辑!S2280)</f>
        <v>1</v>
      </c>
      <c r="L2280" s="109">
        <f>IF(编辑!T2280="","",编辑!T2280)</f>
        <v>1</v>
      </c>
      <c r="M2280" s="109">
        <f>IF(编辑!U2280="","",编辑!U2280)</f>
        <v>300</v>
      </c>
      <c r="N2280" s="109">
        <f>IF(编辑!V2280="","",编辑!V2280)</f>
        <v>1756</v>
      </c>
      <c r="O2280" s="109">
        <f>IF(编辑!X2280="","",编辑!X2280)</f>
        <v>1</v>
      </c>
      <c r="P2280" s="109">
        <f>IF(编辑!Y2280="","",编辑!Y2280)</f>
        <v>1</v>
      </c>
      <c r="Q2280" s="109">
        <f>IF(编辑!Z2280="","",编辑!Z2280)</f>
        <v>500</v>
      </c>
      <c r="R2280" s="109" t="str">
        <f>IF(编辑!AA2280="","",编辑!AA2280)</f>
        <v/>
      </c>
      <c r="S2280" s="109" t="str">
        <f>IF(编辑!AC2280="","",编辑!AC2280)</f>
        <v/>
      </c>
      <c r="T2280" s="109" t="str">
        <f>IF(编辑!AD2280="","",编辑!AD2280)</f>
        <v/>
      </c>
      <c r="U2280" s="109" t="str">
        <f>IF(编辑!AE2280="","",编辑!AE2280)</f>
        <v/>
      </c>
      <c r="V2280" s="109" t="str">
        <f>IF(编辑!AF2280="","",编辑!AF2280)</f>
        <v/>
      </c>
      <c r="W2280" s="109" t="str">
        <f>IF(编辑!AH2280="","",编辑!AH2280)</f>
        <v/>
      </c>
      <c r="X2280" s="109" t="str">
        <f>IF(编辑!AI2280="","",编辑!AI2280)</f>
        <v/>
      </c>
      <c r="Y2280" s="109" t="str">
        <f>IF(编辑!AJ2280="","",编辑!AJ2280)</f>
        <v/>
      </c>
      <c r="Z2280" s="109" t="str">
        <f>IF(编辑!AK2280="","",编辑!AK2280)</f>
        <v/>
      </c>
      <c r="AA2280" s="109" t="str">
        <f>IF(编辑!AM2280="","",编辑!AM2280)</f>
        <v/>
      </c>
      <c r="AB2280" s="109" t="str">
        <f>IF(编辑!AN2280="","",编辑!AN2280)</f>
        <v/>
      </c>
      <c r="AC2280" s="111" t="str">
        <f>IF(编辑!AO2280="","",编辑!AO2280)</f>
        <v/>
      </c>
    </row>
    <row r="2281" spans="1:29">
      <c r="A2281" s="109">
        <f>IF(编辑!A2281="","",编辑!A2281)</f>
        <v>230131</v>
      </c>
      <c r="B2281" s="109" t="str">
        <f>IF(编辑!B2281="","",编辑!B2281)</f>
        <v>通缉任务</v>
      </c>
      <c r="C2281" s="109">
        <f>IF(编辑!I2281="","",编辑!I2281)</f>
        <v>13120</v>
      </c>
      <c r="D2281" s="109">
        <f>IF(编辑!J2281="","",编辑!J2281)</f>
        <v>36</v>
      </c>
      <c r="E2281" s="109" t="str">
        <f>IF(编辑!K2281="","",编辑!K2281)</f>
        <v/>
      </c>
      <c r="F2281" s="109">
        <f>IF(编辑!L2281="","",编辑!L2281)</f>
        <v>1762</v>
      </c>
      <c r="G2281" s="109">
        <f>IF(编辑!N2281="","",编辑!N2281)</f>
        <v>9</v>
      </c>
      <c r="H2281" s="109">
        <f>IF(编辑!O2281="","",编辑!O2281)</f>
        <v>1</v>
      </c>
      <c r="I2281" s="109">
        <f>IF(编辑!P2281="","",编辑!P2281)</f>
        <v>3000</v>
      </c>
      <c r="J2281" s="109">
        <f>IF(编辑!Q2281="","",编辑!Q2281)</f>
        <v>1716</v>
      </c>
      <c r="K2281" s="109">
        <f>IF(编辑!S2281="","",编辑!S2281)</f>
        <v>1</v>
      </c>
      <c r="L2281" s="109">
        <f>IF(编辑!T2281="","",编辑!T2281)</f>
        <v>1</v>
      </c>
      <c r="M2281" s="109">
        <f>IF(编辑!U2281="","",编辑!U2281)</f>
        <v>300</v>
      </c>
      <c r="N2281" s="109">
        <f>IF(编辑!V2281="","",编辑!V2281)</f>
        <v>1756</v>
      </c>
      <c r="O2281" s="109">
        <f>IF(编辑!X2281="","",编辑!X2281)</f>
        <v>1</v>
      </c>
      <c r="P2281" s="109">
        <f>IF(编辑!Y2281="","",编辑!Y2281)</f>
        <v>1</v>
      </c>
      <c r="Q2281" s="109">
        <f>IF(编辑!Z2281="","",编辑!Z2281)</f>
        <v>500</v>
      </c>
      <c r="R2281" s="109" t="str">
        <f>IF(编辑!AA2281="","",编辑!AA2281)</f>
        <v/>
      </c>
      <c r="S2281" s="109" t="str">
        <f>IF(编辑!AC2281="","",编辑!AC2281)</f>
        <v/>
      </c>
      <c r="T2281" s="109" t="str">
        <f>IF(编辑!AD2281="","",编辑!AD2281)</f>
        <v/>
      </c>
      <c r="U2281" s="109" t="str">
        <f>IF(编辑!AE2281="","",编辑!AE2281)</f>
        <v/>
      </c>
      <c r="V2281" s="109" t="str">
        <f>IF(编辑!AF2281="","",编辑!AF2281)</f>
        <v/>
      </c>
      <c r="W2281" s="109" t="str">
        <f>IF(编辑!AH2281="","",编辑!AH2281)</f>
        <v/>
      </c>
      <c r="X2281" s="109" t="str">
        <f>IF(编辑!AI2281="","",编辑!AI2281)</f>
        <v/>
      </c>
      <c r="Y2281" s="109" t="str">
        <f>IF(编辑!AJ2281="","",编辑!AJ2281)</f>
        <v/>
      </c>
      <c r="Z2281" s="109" t="str">
        <f>IF(编辑!AK2281="","",编辑!AK2281)</f>
        <v/>
      </c>
      <c r="AA2281" s="109" t="str">
        <f>IF(编辑!AM2281="","",编辑!AM2281)</f>
        <v/>
      </c>
      <c r="AB2281" s="109" t="str">
        <f>IF(编辑!AN2281="","",编辑!AN2281)</f>
        <v/>
      </c>
      <c r="AC2281" s="111" t="str">
        <f>IF(编辑!AO2281="","",编辑!AO2281)</f>
        <v/>
      </c>
    </row>
    <row r="2282" spans="1:29">
      <c r="A2282" s="109">
        <f>IF(编辑!A2282="","",编辑!A2282)</f>
        <v>230132</v>
      </c>
      <c r="B2282" s="109" t="str">
        <f>IF(编辑!B2282="","",编辑!B2282)</f>
        <v>通缉任务</v>
      </c>
      <c r="C2282" s="109">
        <f>IF(编辑!I2282="","",编辑!I2282)</f>
        <v>14000</v>
      </c>
      <c r="D2282" s="109">
        <f>IF(编辑!J2282="","",编辑!J2282)</f>
        <v>37</v>
      </c>
      <c r="E2282" s="109" t="str">
        <f>IF(编辑!K2282="","",编辑!K2282)</f>
        <v/>
      </c>
      <c r="F2282" s="109">
        <f>IF(编辑!L2282="","",编辑!L2282)</f>
        <v>1762</v>
      </c>
      <c r="G2282" s="109">
        <f>IF(编辑!N2282="","",编辑!N2282)</f>
        <v>8</v>
      </c>
      <c r="H2282" s="109">
        <f>IF(编辑!O2282="","",编辑!O2282)</f>
        <v>1</v>
      </c>
      <c r="I2282" s="109">
        <f>IF(编辑!P2282="","",编辑!P2282)</f>
        <v>3000</v>
      </c>
      <c r="J2282" s="109">
        <f>IF(编辑!Q2282="","",编辑!Q2282)</f>
        <v>1716</v>
      </c>
      <c r="K2282" s="109">
        <f>IF(编辑!S2282="","",编辑!S2282)</f>
        <v>1</v>
      </c>
      <c r="L2282" s="109">
        <f>IF(编辑!T2282="","",编辑!T2282)</f>
        <v>1</v>
      </c>
      <c r="M2282" s="109">
        <f>IF(编辑!U2282="","",编辑!U2282)</f>
        <v>300</v>
      </c>
      <c r="N2282" s="109">
        <f>IF(编辑!V2282="","",编辑!V2282)</f>
        <v>1756</v>
      </c>
      <c r="O2282" s="109">
        <f>IF(编辑!X2282="","",编辑!X2282)</f>
        <v>1</v>
      </c>
      <c r="P2282" s="109">
        <f>IF(编辑!Y2282="","",编辑!Y2282)</f>
        <v>1</v>
      </c>
      <c r="Q2282" s="109">
        <f>IF(编辑!Z2282="","",编辑!Z2282)</f>
        <v>500</v>
      </c>
      <c r="R2282" s="109" t="str">
        <f>IF(编辑!AA2282="","",编辑!AA2282)</f>
        <v/>
      </c>
      <c r="S2282" s="109" t="str">
        <f>IF(编辑!AC2282="","",编辑!AC2282)</f>
        <v/>
      </c>
      <c r="T2282" s="109" t="str">
        <f>IF(编辑!AD2282="","",编辑!AD2282)</f>
        <v/>
      </c>
      <c r="U2282" s="109" t="str">
        <f>IF(编辑!AE2282="","",编辑!AE2282)</f>
        <v/>
      </c>
      <c r="V2282" s="109" t="str">
        <f>IF(编辑!AF2282="","",编辑!AF2282)</f>
        <v/>
      </c>
      <c r="W2282" s="109" t="str">
        <f>IF(编辑!AH2282="","",编辑!AH2282)</f>
        <v/>
      </c>
      <c r="X2282" s="109" t="str">
        <f>IF(编辑!AI2282="","",编辑!AI2282)</f>
        <v/>
      </c>
      <c r="Y2282" s="109" t="str">
        <f>IF(编辑!AJ2282="","",编辑!AJ2282)</f>
        <v/>
      </c>
      <c r="Z2282" s="109" t="str">
        <f>IF(编辑!AK2282="","",编辑!AK2282)</f>
        <v/>
      </c>
      <c r="AA2282" s="109" t="str">
        <f>IF(编辑!AM2282="","",编辑!AM2282)</f>
        <v/>
      </c>
      <c r="AB2282" s="109" t="str">
        <f>IF(编辑!AN2282="","",编辑!AN2282)</f>
        <v/>
      </c>
      <c r="AC2282" s="111" t="str">
        <f>IF(编辑!AO2282="","",编辑!AO2282)</f>
        <v/>
      </c>
    </row>
    <row r="2283" spans="1:29">
      <c r="A2283" s="109">
        <f>IF(编辑!A2283="","",编辑!A2283)</f>
        <v>230133</v>
      </c>
      <c r="B2283" s="109" t="str">
        <f>IF(编辑!B2283="","",编辑!B2283)</f>
        <v>通缉任务</v>
      </c>
      <c r="C2283" s="109">
        <f>IF(编辑!I2283="","",编辑!I2283)</f>
        <v>14000</v>
      </c>
      <c r="D2283" s="109">
        <f>IF(编辑!J2283="","",编辑!J2283)</f>
        <v>37</v>
      </c>
      <c r="E2283" s="109" t="str">
        <f>IF(编辑!K2283="","",编辑!K2283)</f>
        <v/>
      </c>
      <c r="F2283" s="109">
        <f>IF(编辑!L2283="","",编辑!L2283)</f>
        <v>1762</v>
      </c>
      <c r="G2283" s="109">
        <f>IF(编辑!N2283="","",编辑!N2283)</f>
        <v>8</v>
      </c>
      <c r="H2283" s="109">
        <f>IF(编辑!O2283="","",编辑!O2283)</f>
        <v>1</v>
      </c>
      <c r="I2283" s="109">
        <f>IF(编辑!P2283="","",编辑!P2283)</f>
        <v>3000</v>
      </c>
      <c r="J2283" s="109">
        <f>IF(编辑!Q2283="","",编辑!Q2283)</f>
        <v>1716</v>
      </c>
      <c r="K2283" s="109">
        <f>IF(编辑!S2283="","",编辑!S2283)</f>
        <v>1</v>
      </c>
      <c r="L2283" s="109">
        <f>IF(编辑!T2283="","",编辑!T2283)</f>
        <v>1</v>
      </c>
      <c r="M2283" s="109">
        <f>IF(编辑!U2283="","",编辑!U2283)</f>
        <v>300</v>
      </c>
      <c r="N2283" s="109">
        <f>IF(编辑!V2283="","",编辑!V2283)</f>
        <v>1756</v>
      </c>
      <c r="O2283" s="109">
        <f>IF(编辑!X2283="","",编辑!X2283)</f>
        <v>1</v>
      </c>
      <c r="P2283" s="109">
        <f>IF(编辑!Y2283="","",编辑!Y2283)</f>
        <v>1</v>
      </c>
      <c r="Q2283" s="109">
        <f>IF(编辑!Z2283="","",编辑!Z2283)</f>
        <v>500</v>
      </c>
      <c r="R2283" s="109" t="str">
        <f>IF(编辑!AA2283="","",编辑!AA2283)</f>
        <v/>
      </c>
      <c r="S2283" s="109" t="str">
        <f>IF(编辑!AC2283="","",编辑!AC2283)</f>
        <v/>
      </c>
      <c r="T2283" s="109" t="str">
        <f>IF(编辑!AD2283="","",编辑!AD2283)</f>
        <v/>
      </c>
      <c r="U2283" s="109" t="str">
        <f>IF(编辑!AE2283="","",编辑!AE2283)</f>
        <v/>
      </c>
      <c r="V2283" s="109" t="str">
        <f>IF(编辑!AF2283="","",编辑!AF2283)</f>
        <v/>
      </c>
      <c r="W2283" s="109" t="str">
        <f>IF(编辑!AH2283="","",编辑!AH2283)</f>
        <v/>
      </c>
      <c r="X2283" s="109" t="str">
        <f>IF(编辑!AI2283="","",编辑!AI2283)</f>
        <v/>
      </c>
      <c r="Y2283" s="109" t="str">
        <f>IF(编辑!AJ2283="","",编辑!AJ2283)</f>
        <v/>
      </c>
      <c r="Z2283" s="109" t="str">
        <f>IF(编辑!AK2283="","",编辑!AK2283)</f>
        <v/>
      </c>
      <c r="AA2283" s="109" t="str">
        <f>IF(编辑!AM2283="","",编辑!AM2283)</f>
        <v/>
      </c>
      <c r="AB2283" s="109" t="str">
        <f>IF(编辑!AN2283="","",编辑!AN2283)</f>
        <v/>
      </c>
      <c r="AC2283" s="111" t="str">
        <f>IF(编辑!AO2283="","",编辑!AO2283)</f>
        <v/>
      </c>
    </row>
    <row r="2284" spans="1:29">
      <c r="A2284" s="109">
        <f>IF(编辑!A2284="","",编辑!A2284)</f>
        <v>230134</v>
      </c>
      <c r="B2284" s="109" t="str">
        <f>IF(编辑!B2284="","",编辑!B2284)</f>
        <v>通缉任务</v>
      </c>
      <c r="C2284" s="109">
        <f>IF(编辑!I2284="","",编辑!I2284)</f>
        <v>14000</v>
      </c>
      <c r="D2284" s="109">
        <f>IF(编辑!J2284="","",编辑!J2284)</f>
        <v>38</v>
      </c>
      <c r="E2284" s="109" t="str">
        <f>IF(编辑!K2284="","",编辑!K2284)</f>
        <v/>
      </c>
      <c r="F2284" s="109">
        <f>IF(编辑!L2284="","",编辑!L2284)</f>
        <v>1762</v>
      </c>
      <c r="G2284" s="109">
        <f>IF(编辑!N2284="","",编辑!N2284)</f>
        <v>8</v>
      </c>
      <c r="H2284" s="109">
        <f>IF(编辑!O2284="","",编辑!O2284)</f>
        <v>1</v>
      </c>
      <c r="I2284" s="109">
        <f>IF(编辑!P2284="","",编辑!P2284)</f>
        <v>3000</v>
      </c>
      <c r="J2284" s="109">
        <f>IF(编辑!Q2284="","",编辑!Q2284)</f>
        <v>1716</v>
      </c>
      <c r="K2284" s="109">
        <f>IF(编辑!S2284="","",编辑!S2284)</f>
        <v>1</v>
      </c>
      <c r="L2284" s="109">
        <f>IF(编辑!T2284="","",编辑!T2284)</f>
        <v>1</v>
      </c>
      <c r="M2284" s="109">
        <f>IF(编辑!U2284="","",编辑!U2284)</f>
        <v>300</v>
      </c>
      <c r="N2284" s="109">
        <f>IF(编辑!V2284="","",编辑!V2284)</f>
        <v>1756</v>
      </c>
      <c r="O2284" s="109">
        <f>IF(编辑!X2284="","",编辑!X2284)</f>
        <v>1</v>
      </c>
      <c r="P2284" s="109">
        <f>IF(编辑!Y2284="","",编辑!Y2284)</f>
        <v>1</v>
      </c>
      <c r="Q2284" s="109">
        <f>IF(编辑!Z2284="","",编辑!Z2284)</f>
        <v>500</v>
      </c>
      <c r="R2284" s="109" t="str">
        <f>IF(编辑!AA2284="","",编辑!AA2284)</f>
        <v/>
      </c>
      <c r="S2284" s="109" t="str">
        <f>IF(编辑!AC2284="","",编辑!AC2284)</f>
        <v/>
      </c>
      <c r="T2284" s="109" t="str">
        <f>IF(编辑!AD2284="","",编辑!AD2284)</f>
        <v/>
      </c>
      <c r="U2284" s="109" t="str">
        <f>IF(编辑!AE2284="","",编辑!AE2284)</f>
        <v/>
      </c>
      <c r="V2284" s="109" t="str">
        <f>IF(编辑!AF2284="","",编辑!AF2284)</f>
        <v/>
      </c>
      <c r="W2284" s="109" t="str">
        <f>IF(编辑!AH2284="","",编辑!AH2284)</f>
        <v/>
      </c>
      <c r="X2284" s="109" t="str">
        <f>IF(编辑!AI2284="","",编辑!AI2284)</f>
        <v/>
      </c>
      <c r="Y2284" s="109" t="str">
        <f>IF(编辑!AJ2284="","",编辑!AJ2284)</f>
        <v/>
      </c>
      <c r="Z2284" s="109" t="str">
        <f>IF(编辑!AK2284="","",编辑!AK2284)</f>
        <v/>
      </c>
      <c r="AA2284" s="109" t="str">
        <f>IF(编辑!AM2284="","",编辑!AM2284)</f>
        <v/>
      </c>
      <c r="AB2284" s="109" t="str">
        <f>IF(编辑!AN2284="","",编辑!AN2284)</f>
        <v/>
      </c>
      <c r="AC2284" s="111" t="str">
        <f>IF(编辑!AO2284="","",编辑!AO2284)</f>
        <v/>
      </c>
    </row>
    <row r="2285" spans="1:29">
      <c r="A2285" s="109">
        <f>IF(编辑!A2285="","",编辑!A2285)</f>
        <v>230135</v>
      </c>
      <c r="B2285" s="109" t="str">
        <f>IF(编辑!B2285="","",编辑!B2285)</f>
        <v>通缉任务</v>
      </c>
      <c r="C2285" s="109">
        <f>IF(编辑!I2285="","",编辑!I2285)</f>
        <v>14000</v>
      </c>
      <c r="D2285" s="109">
        <f>IF(编辑!J2285="","",编辑!J2285)</f>
        <v>38</v>
      </c>
      <c r="E2285" s="109" t="str">
        <f>IF(编辑!K2285="","",编辑!K2285)</f>
        <v/>
      </c>
      <c r="F2285" s="109">
        <f>IF(编辑!L2285="","",编辑!L2285)</f>
        <v>1762</v>
      </c>
      <c r="G2285" s="109">
        <f>IF(编辑!N2285="","",编辑!N2285)</f>
        <v>9</v>
      </c>
      <c r="H2285" s="109">
        <f>IF(编辑!O2285="","",编辑!O2285)</f>
        <v>1</v>
      </c>
      <c r="I2285" s="109">
        <f>IF(编辑!P2285="","",编辑!P2285)</f>
        <v>3000</v>
      </c>
      <c r="J2285" s="109">
        <f>IF(编辑!Q2285="","",编辑!Q2285)</f>
        <v>1716</v>
      </c>
      <c r="K2285" s="109">
        <f>IF(编辑!S2285="","",编辑!S2285)</f>
        <v>1</v>
      </c>
      <c r="L2285" s="109">
        <f>IF(编辑!T2285="","",编辑!T2285)</f>
        <v>1</v>
      </c>
      <c r="M2285" s="109">
        <f>IF(编辑!U2285="","",编辑!U2285)</f>
        <v>300</v>
      </c>
      <c r="N2285" s="109">
        <f>IF(编辑!V2285="","",编辑!V2285)</f>
        <v>1756</v>
      </c>
      <c r="O2285" s="109">
        <f>IF(编辑!X2285="","",编辑!X2285)</f>
        <v>1</v>
      </c>
      <c r="P2285" s="109">
        <f>IF(编辑!Y2285="","",编辑!Y2285)</f>
        <v>1</v>
      </c>
      <c r="Q2285" s="109">
        <f>IF(编辑!Z2285="","",编辑!Z2285)</f>
        <v>500</v>
      </c>
      <c r="R2285" s="109" t="str">
        <f>IF(编辑!AA2285="","",编辑!AA2285)</f>
        <v/>
      </c>
      <c r="S2285" s="109" t="str">
        <f>IF(编辑!AC2285="","",编辑!AC2285)</f>
        <v/>
      </c>
      <c r="T2285" s="109" t="str">
        <f>IF(编辑!AD2285="","",编辑!AD2285)</f>
        <v/>
      </c>
      <c r="U2285" s="109" t="str">
        <f>IF(编辑!AE2285="","",编辑!AE2285)</f>
        <v/>
      </c>
      <c r="V2285" s="109" t="str">
        <f>IF(编辑!AF2285="","",编辑!AF2285)</f>
        <v/>
      </c>
      <c r="W2285" s="109" t="str">
        <f>IF(编辑!AH2285="","",编辑!AH2285)</f>
        <v/>
      </c>
      <c r="X2285" s="109" t="str">
        <f>IF(编辑!AI2285="","",编辑!AI2285)</f>
        <v/>
      </c>
      <c r="Y2285" s="109" t="str">
        <f>IF(编辑!AJ2285="","",编辑!AJ2285)</f>
        <v/>
      </c>
      <c r="Z2285" s="109" t="str">
        <f>IF(编辑!AK2285="","",编辑!AK2285)</f>
        <v/>
      </c>
      <c r="AA2285" s="109" t="str">
        <f>IF(编辑!AM2285="","",编辑!AM2285)</f>
        <v/>
      </c>
      <c r="AB2285" s="109" t="str">
        <f>IF(编辑!AN2285="","",编辑!AN2285)</f>
        <v/>
      </c>
      <c r="AC2285" s="111" t="str">
        <f>IF(编辑!AO2285="","",编辑!AO2285)</f>
        <v/>
      </c>
    </row>
    <row r="2286" spans="1:29">
      <c r="A2286" s="109">
        <f>IF(编辑!A2286="","",编辑!A2286)</f>
        <v>230136</v>
      </c>
      <c r="B2286" s="109" t="str">
        <f>IF(编辑!B2286="","",编辑!B2286)</f>
        <v>通缉任务</v>
      </c>
      <c r="C2286" s="109">
        <f>IF(编辑!I2286="","",编辑!I2286)</f>
        <v>14000</v>
      </c>
      <c r="D2286" s="109">
        <f>IF(编辑!J2286="","",编辑!J2286)</f>
        <v>39</v>
      </c>
      <c r="E2286" s="109" t="str">
        <f>IF(编辑!K2286="","",编辑!K2286)</f>
        <v/>
      </c>
      <c r="F2286" s="109">
        <f>IF(编辑!L2286="","",编辑!L2286)</f>
        <v>1762</v>
      </c>
      <c r="G2286" s="109">
        <f>IF(编辑!N2286="","",编辑!N2286)</f>
        <v>9</v>
      </c>
      <c r="H2286" s="109">
        <f>IF(编辑!O2286="","",编辑!O2286)</f>
        <v>1</v>
      </c>
      <c r="I2286" s="109">
        <f>IF(编辑!P2286="","",编辑!P2286)</f>
        <v>3000</v>
      </c>
      <c r="J2286" s="109">
        <f>IF(编辑!Q2286="","",编辑!Q2286)</f>
        <v>1716</v>
      </c>
      <c r="K2286" s="109">
        <f>IF(编辑!S2286="","",编辑!S2286)</f>
        <v>1</v>
      </c>
      <c r="L2286" s="109">
        <f>IF(编辑!T2286="","",编辑!T2286)</f>
        <v>1</v>
      </c>
      <c r="M2286" s="109">
        <f>IF(编辑!U2286="","",编辑!U2286)</f>
        <v>300</v>
      </c>
      <c r="N2286" s="109">
        <f>IF(编辑!V2286="","",编辑!V2286)</f>
        <v>1756</v>
      </c>
      <c r="O2286" s="109">
        <f>IF(编辑!X2286="","",编辑!X2286)</f>
        <v>1</v>
      </c>
      <c r="P2286" s="109">
        <f>IF(编辑!Y2286="","",编辑!Y2286)</f>
        <v>1</v>
      </c>
      <c r="Q2286" s="109">
        <f>IF(编辑!Z2286="","",编辑!Z2286)</f>
        <v>500</v>
      </c>
      <c r="R2286" s="109" t="str">
        <f>IF(编辑!AA2286="","",编辑!AA2286)</f>
        <v/>
      </c>
      <c r="S2286" s="109" t="str">
        <f>IF(编辑!AC2286="","",编辑!AC2286)</f>
        <v/>
      </c>
      <c r="T2286" s="109" t="str">
        <f>IF(编辑!AD2286="","",编辑!AD2286)</f>
        <v/>
      </c>
      <c r="U2286" s="109" t="str">
        <f>IF(编辑!AE2286="","",编辑!AE2286)</f>
        <v/>
      </c>
      <c r="V2286" s="109" t="str">
        <f>IF(编辑!AF2286="","",编辑!AF2286)</f>
        <v/>
      </c>
      <c r="W2286" s="109" t="str">
        <f>IF(编辑!AH2286="","",编辑!AH2286)</f>
        <v/>
      </c>
      <c r="X2286" s="109" t="str">
        <f>IF(编辑!AI2286="","",编辑!AI2286)</f>
        <v/>
      </c>
      <c r="Y2286" s="109" t="str">
        <f>IF(编辑!AJ2286="","",编辑!AJ2286)</f>
        <v/>
      </c>
      <c r="Z2286" s="109" t="str">
        <f>IF(编辑!AK2286="","",编辑!AK2286)</f>
        <v/>
      </c>
      <c r="AA2286" s="109" t="str">
        <f>IF(编辑!AM2286="","",编辑!AM2286)</f>
        <v/>
      </c>
      <c r="AB2286" s="109" t="str">
        <f>IF(编辑!AN2286="","",编辑!AN2286)</f>
        <v/>
      </c>
      <c r="AC2286" s="111" t="str">
        <f>IF(编辑!AO2286="","",编辑!AO2286)</f>
        <v/>
      </c>
    </row>
    <row r="2287" spans="1:29">
      <c r="A2287" s="109">
        <f>IF(编辑!A2287="","",编辑!A2287)</f>
        <v>230137</v>
      </c>
      <c r="B2287" s="109" t="str">
        <f>IF(编辑!B2287="","",编辑!B2287)</f>
        <v>通缉任务</v>
      </c>
      <c r="C2287" s="109">
        <f>IF(编辑!I2287="","",编辑!I2287)</f>
        <v>14000</v>
      </c>
      <c r="D2287" s="109">
        <f>IF(编辑!J2287="","",编辑!J2287)</f>
        <v>40</v>
      </c>
      <c r="E2287" s="109" t="str">
        <f>IF(编辑!K2287="","",编辑!K2287)</f>
        <v/>
      </c>
      <c r="F2287" s="109">
        <f>IF(编辑!L2287="","",编辑!L2287)</f>
        <v>1762</v>
      </c>
      <c r="G2287" s="109">
        <f>IF(编辑!N2287="","",编辑!N2287)</f>
        <v>9</v>
      </c>
      <c r="H2287" s="109">
        <f>IF(编辑!O2287="","",编辑!O2287)</f>
        <v>1</v>
      </c>
      <c r="I2287" s="109">
        <f>IF(编辑!P2287="","",编辑!P2287)</f>
        <v>3000</v>
      </c>
      <c r="J2287" s="109">
        <f>IF(编辑!Q2287="","",编辑!Q2287)</f>
        <v>1716</v>
      </c>
      <c r="K2287" s="109">
        <f>IF(编辑!S2287="","",编辑!S2287)</f>
        <v>1</v>
      </c>
      <c r="L2287" s="109">
        <f>IF(编辑!T2287="","",编辑!T2287)</f>
        <v>1</v>
      </c>
      <c r="M2287" s="109">
        <f>IF(编辑!U2287="","",编辑!U2287)</f>
        <v>300</v>
      </c>
      <c r="N2287" s="109">
        <f>IF(编辑!V2287="","",编辑!V2287)</f>
        <v>1756</v>
      </c>
      <c r="O2287" s="109">
        <f>IF(编辑!X2287="","",编辑!X2287)</f>
        <v>1</v>
      </c>
      <c r="P2287" s="109">
        <f>IF(编辑!Y2287="","",编辑!Y2287)</f>
        <v>1</v>
      </c>
      <c r="Q2287" s="109">
        <f>IF(编辑!Z2287="","",编辑!Z2287)</f>
        <v>500</v>
      </c>
      <c r="R2287" s="109" t="str">
        <f>IF(编辑!AA2287="","",编辑!AA2287)</f>
        <v/>
      </c>
      <c r="S2287" s="109" t="str">
        <f>IF(编辑!AC2287="","",编辑!AC2287)</f>
        <v/>
      </c>
      <c r="T2287" s="109" t="str">
        <f>IF(编辑!AD2287="","",编辑!AD2287)</f>
        <v/>
      </c>
      <c r="U2287" s="109" t="str">
        <f>IF(编辑!AE2287="","",编辑!AE2287)</f>
        <v/>
      </c>
      <c r="V2287" s="109" t="str">
        <f>IF(编辑!AF2287="","",编辑!AF2287)</f>
        <v/>
      </c>
      <c r="W2287" s="109" t="str">
        <f>IF(编辑!AH2287="","",编辑!AH2287)</f>
        <v/>
      </c>
      <c r="X2287" s="109" t="str">
        <f>IF(编辑!AI2287="","",编辑!AI2287)</f>
        <v/>
      </c>
      <c r="Y2287" s="109" t="str">
        <f>IF(编辑!AJ2287="","",编辑!AJ2287)</f>
        <v/>
      </c>
      <c r="Z2287" s="109" t="str">
        <f>IF(编辑!AK2287="","",编辑!AK2287)</f>
        <v/>
      </c>
      <c r="AA2287" s="109" t="str">
        <f>IF(编辑!AM2287="","",编辑!AM2287)</f>
        <v/>
      </c>
      <c r="AB2287" s="109" t="str">
        <f>IF(编辑!AN2287="","",编辑!AN2287)</f>
        <v/>
      </c>
      <c r="AC2287" s="111" t="str">
        <f>IF(编辑!AO2287="","",编辑!AO2287)</f>
        <v/>
      </c>
    </row>
    <row r="2288" spans="1:29">
      <c r="A2288" s="109">
        <f>IF(编辑!A2288="","",编辑!A2288)</f>
        <v>230138</v>
      </c>
      <c r="B2288" s="109" t="str">
        <f>IF(编辑!B2288="","",编辑!B2288)</f>
        <v>通缉任务</v>
      </c>
      <c r="C2288" s="109">
        <f>IF(编辑!I2288="","",编辑!I2288)</f>
        <v>14000</v>
      </c>
      <c r="D2288" s="109">
        <f>IF(编辑!J2288="","",编辑!J2288)</f>
        <v>40</v>
      </c>
      <c r="E2288" s="109" t="str">
        <f>IF(编辑!K2288="","",编辑!K2288)</f>
        <v/>
      </c>
      <c r="F2288" s="109">
        <f>IF(编辑!L2288="","",编辑!L2288)</f>
        <v>1762</v>
      </c>
      <c r="G2288" s="109">
        <f>IF(编辑!N2288="","",编辑!N2288)</f>
        <v>10</v>
      </c>
      <c r="H2288" s="109">
        <f>IF(编辑!O2288="","",编辑!O2288)</f>
        <v>1</v>
      </c>
      <c r="I2288" s="109">
        <f>IF(编辑!P2288="","",编辑!P2288)</f>
        <v>3000</v>
      </c>
      <c r="J2288" s="109">
        <f>IF(编辑!Q2288="","",编辑!Q2288)</f>
        <v>1716</v>
      </c>
      <c r="K2288" s="109">
        <f>IF(编辑!S2288="","",编辑!S2288)</f>
        <v>1</v>
      </c>
      <c r="L2288" s="109">
        <f>IF(编辑!T2288="","",编辑!T2288)</f>
        <v>1</v>
      </c>
      <c r="M2288" s="109">
        <f>IF(编辑!U2288="","",编辑!U2288)</f>
        <v>300</v>
      </c>
      <c r="N2288" s="109">
        <f>IF(编辑!V2288="","",编辑!V2288)</f>
        <v>1756</v>
      </c>
      <c r="O2288" s="109">
        <f>IF(编辑!X2288="","",编辑!X2288)</f>
        <v>1</v>
      </c>
      <c r="P2288" s="109">
        <f>IF(编辑!Y2288="","",编辑!Y2288)</f>
        <v>1</v>
      </c>
      <c r="Q2288" s="109">
        <f>IF(编辑!Z2288="","",编辑!Z2288)</f>
        <v>500</v>
      </c>
      <c r="R2288" s="109" t="str">
        <f>IF(编辑!AA2288="","",编辑!AA2288)</f>
        <v/>
      </c>
      <c r="S2288" s="109" t="str">
        <f>IF(编辑!AC2288="","",编辑!AC2288)</f>
        <v/>
      </c>
      <c r="T2288" s="109" t="str">
        <f>IF(编辑!AD2288="","",编辑!AD2288)</f>
        <v/>
      </c>
      <c r="U2288" s="109" t="str">
        <f>IF(编辑!AE2288="","",编辑!AE2288)</f>
        <v/>
      </c>
      <c r="V2288" s="109" t="str">
        <f>IF(编辑!AF2288="","",编辑!AF2288)</f>
        <v/>
      </c>
      <c r="W2288" s="109" t="str">
        <f>IF(编辑!AH2288="","",编辑!AH2288)</f>
        <v/>
      </c>
      <c r="X2288" s="109" t="str">
        <f>IF(编辑!AI2288="","",编辑!AI2288)</f>
        <v/>
      </c>
      <c r="Y2288" s="109" t="str">
        <f>IF(编辑!AJ2288="","",编辑!AJ2288)</f>
        <v/>
      </c>
      <c r="Z2288" s="109" t="str">
        <f>IF(编辑!AK2288="","",编辑!AK2288)</f>
        <v/>
      </c>
      <c r="AA2288" s="109" t="str">
        <f>IF(编辑!AM2288="","",编辑!AM2288)</f>
        <v/>
      </c>
      <c r="AB2288" s="109" t="str">
        <f>IF(编辑!AN2288="","",编辑!AN2288)</f>
        <v/>
      </c>
      <c r="AC2288" s="111" t="str">
        <f>IF(编辑!AO2288="","",编辑!AO2288)</f>
        <v/>
      </c>
    </row>
    <row r="2289" spans="1:29">
      <c r="A2289" s="109">
        <f>IF(编辑!A2289="","",编辑!A2289)</f>
        <v>230139</v>
      </c>
      <c r="B2289" s="109" t="str">
        <f>IF(编辑!B2289="","",编辑!B2289)</f>
        <v>通缉任务</v>
      </c>
      <c r="C2289" s="109">
        <f>IF(编辑!I2289="","",编辑!I2289)</f>
        <v>14000</v>
      </c>
      <c r="D2289" s="109">
        <f>IF(编辑!J2289="","",编辑!J2289)</f>
        <v>41</v>
      </c>
      <c r="E2289" s="109" t="str">
        <f>IF(编辑!K2289="","",编辑!K2289)</f>
        <v/>
      </c>
      <c r="F2289" s="109">
        <f>IF(编辑!L2289="","",编辑!L2289)</f>
        <v>1762</v>
      </c>
      <c r="G2289" s="109">
        <f>IF(编辑!N2289="","",编辑!N2289)</f>
        <v>10</v>
      </c>
      <c r="H2289" s="109">
        <f>IF(编辑!O2289="","",编辑!O2289)</f>
        <v>1</v>
      </c>
      <c r="I2289" s="109">
        <f>IF(编辑!P2289="","",编辑!P2289)</f>
        <v>3000</v>
      </c>
      <c r="J2289" s="109">
        <f>IF(编辑!Q2289="","",编辑!Q2289)</f>
        <v>1716</v>
      </c>
      <c r="K2289" s="109">
        <f>IF(编辑!S2289="","",编辑!S2289)</f>
        <v>1</v>
      </c>
      <c r="L2289" s="109">
        <f>IF(编辑!T2289="","",编辑!T2289)</f>
        <v>1</v>
      </c>
      <c r="M2289" s="109">
        <f>IF(编辑!U2289="","",编辑!U2289)</f>
        <v>300</v>
      </c>
      <c r="N2289" s="109">
        <f>IF(编辑!V2289="","",编辑!V2289)</f>
        <v>1756</v>
      </c>
      <c r="O2289" s="109">
        <f>IF(编辑!X2289="","",编辑!X2289)</f>
        <v>1</v>
      </c>
      <c r="P2289" s="109">
        <f>IF(编辑!Y2289="","",编辑!Y2289)</f>
        <v>1</v>
      </c>
      <c r="Q2289" s="109">
        <f>IF(编辑!Z2289="","",编辑!Z2289)</f>
        <v>500</v>
      </c>
      <c r="R2289" s="109" t="str">
        <f>IF(编辑!AA2289="","",编辑!AA2289)</f>
        <v/>
      </c>
      <c r="S2289" s="109" t="str">
        <f>IF(编辑!AC2289="","",编辑!AC2289)</f>
        <v/>
      </c>
      <c r="T2289" s="109" t="str">
        <f>IF(编辑!AD2289="","",编辑!AD2289)</f>
        <v/>
      </c>
      <c r="U2289" s="109" t="str">
        <f>IF(编辑!AE2289="","",编辑!AE2289)</f>
        <v/>
      </c>
      <c r="V2289" s="109" t="str">
        <f>IF(编辑!AF2289="","",编辑!AF2289)</f>
        <v/>
      </c>
      <c r="W2289" s="109" t="str">
        <f>IF(编辑!AH2289="","",编辑!AH2289)</f>
        <v/>
      </c>
      <c r="X2289" s="109" t="str">
        <f>IF(编辑!AI2289="","",编辑!AI2289)</f>
        <v/>
      </c>
      <c r="Y2289" s="109" t="str">
        <f>IF(编辑!AJ2289="","",编辑!AJ2289)</f>
        <v/>
      </c>
      <c r="Z2289" s="109" t="str">
        <f>IF(编辑!AK2289="","",编辑!AK2289)</f>
        <v/>
      </c>
      <c r="AA2289" s="109" t="str">
        <f>IF(编辑!AM2289="","",编辑!AM2289)</f>
        <v/>
      </c>
      <c r="AB2289" s="109" t="str">
        <f>IF(编辑!AN2289="","",编辑!AN2289)</f>
        <v/>
      </c>
      <c r="AC2289" s="111" t="str">
        <f>IF(编辑!AO2289="","",编辑!AO2289)</f>
        <v/>
      </c>
    </row>
    <row r="2290" spans="1:29">
      <c r="A2290" s="109">
        <f>IF(编辑!A2290="","",编辑!A2290)</f>
        <v>230140</v>
      </c>
      <c r="B2290" s="109" t="str">
        <f>IF(编辑!B2290="","",编辑!B2290)</f>
        <v>通缉任务</v>
      </c>
      <c r="C2290" s="109">
        <f>IF(编辑!I2290="","",编辑!I2290)</f>
        <v>15000</v>
      </c>
      <c r="D2290" s="109">
        <f>IF(编辑!J2290="","",编辑!J2290)</f>
        <v>41</v>
      </c>
      <c r="E2290" s="109" t="str">
        <f>IF(编辑!K2290="","",编辑!K2290)</f>
        <v/>
      </c>
      <c r="F2290" s="109">
        <f>IF(编辑!L2290="","",编辑!L2290)</f>
        <v>1762</v>
      </c>
      <c r="G2290" s="109">
        <f>IF(编辑!N2290="","",编辑!N2290)</f>
        <v>10</v>
      </c>
      <c r="H2290" s="109">
        <f>IF(编辑!O2290="","",编辑!O2290)</f>
        <v>1</v>
      </c>
      <c r="I2290" s="109">
        <f>IF(编辑!P2290="","",编辑!P2290)</f>
        <v>3000</v>
      </c>
      <c r="J2290" s="109">
        <f>IF(编辑!Q2290="","",编辑!Q2290)</f>
        <v>1716</v>
      </c>
      <c r="K2290" s="109">
        <f>IF(编辑!S2290="","",编辑!S2290)</f>
        <v>1</v>
      </c>
      <c r="L2290" s="109">
        <f>IF(编辑!T2290="","",编辑!T2290)</f>
        <v>1</v>
      </c>
      <c r="M2290" s="109">
        <f>IF(编辑!U2290="","",编辑!U2290)</f>
        <v>300</v>
      </c>
      <c r="N2290" s="109">
        <f>IF(编辑!V2290="","",编辑!V2290)</f>
        <v>1756</v>
      </c>
      <c r="O2290" s="109">
        <f>IF(编辑!X2290="","",编辑!X2290)</f>
        <v>1</v>
      </c>
      <c r="P2290" s="109">
        <f>IF(编辑!Y2290="","",编辑!Y2290)</f>
        <v>1</v>
      </c>
      <c r="Q2290" s="109">
        <f>IF(编辑!Z2290="","",编辑!Z2290)</f>
        <v>500</v>
      </c>
      <c r="R2290" s="109" t="str">
        <f>IF(编辑!AA2290="","",编辑!AA2290)</f>
        <v/>
      </c>
      <c r="S2290" s="109" t="str">
        <f>IF(编辑!AC2290="","",编辑!AC2290)</f>
        <v/>
      </c>
      <c r="T2290" s="109" t="str">
        <f>IF(编辑!AD2290="","",编辑!AD2290)</f>
        <v/>
      </c>
      <c r="U2290" s="109" t="str">
        <f>IF(编辑!AE2290="","",编辑!AE2290)</f>
        <v/>
      </c>
      <c r="V2290" s="109" t="str">
        <f>IF(编辑!AF2290="","",编辑!AF2290)</f>
        <v/>
      </c>
      <c r="W2290" s="109" t="str">
        <f>IF(编辑!AH2290="","",编辑!AH2290)</f>
        <v/>
      </c>
      <c r="X2290" s="109" t="str">
        <f>IF(编辑!AI2290="","",编辑!AI2290)</f>
        <v/>
      </c>
      <c r="Y2290" s="109" t="str">
        <f>IF(编辑!AJ2290="","",编辑!AJ2290)</f>
        <v/>
      </c>
      <c r="Z2290" s="109" t="str">
        <f>IF(编辑!AK2290="","",编辑!AK2290)</f>
        <v/>
      </c>
      <c r="AA2290" s="109" t="str">
        <f>IF(编辑!AM2290="","",编辑!AM2290)</f>
        <v/>
      </c>
      <c r="AB2290" s="109" t="str">
        <f>IF(编辑!AN2290="","",编辑!AN2290)</f>
        <v/>
      </c>
      <c r="AC2290" s="111" t="str">
        <f>IF(编辑!AO2290="","",编辑!AO2290)</f>
        <v/>
      </c>
    </row>
    <row r="2291" spans="1:29">
      <c r="A2291" s="109">
        <f>IF(编辑!A2291="","",编辑!A2291)</f>
        <v>230141</v>
      </c>
      <c r="B2291" s="109" t="str">
        <f>IF(编辑!B2291="","",编辑!B2291)</f>
        <v>通缉任务</v>
      </c>
      <c r="C2291" s="109">
        <f>IF(编辑!I2291="","",编辑!I2291)</f>
        <v>15000</v>
      </c>
      <c r="D2291" s="109">
        <f>IF(编辑!J2291="","",编辑!J2291)</f>
        <v>42</v>
      </c>
      <c r="E2291" s="109" t="str">
        <f>IF(编辑!K2291="","",编辑!K2291)</f>
        <v/>
      </c>
      <c r="F2291" s="109">
        <f>IF(编辑!L2291="","",编辑!L2291)</f>
        <v>1762</v>
      </c>
      <c r="G2291" s="109">
        <f>IF(编辑!N2291="","",编辑!N2291)</f>
        <v>11</v>
      </c>
      <c r="H2291" s="109">
        <f>IF(编辑!O2291="","",编辑!O2291)</f>
        <v>1</v>
      </c>
      <c r="I2291" s="109">
        <f>IF(编辑!P2291="","",编辑!P2291)</f>
        <v>3000</v>
      </c>
      <c r="J2291" s="109">
        <f>IF(编辑!Q2291="","",编辑!Q2291)</f>
        <v>1716</v>
      </c>
      <c r="K2291" s="109">
        <f>IF(编辑!S2291="","",编辑!S2291)</f>
        <v>1</v>
      </c>
      <c r="L2291" s="109">
        <f>IF(编辑!T2291="","",编辑!T2291)</f>
        <v>1</v>
      </c>
      <c r="M2291" s="109">
        <f>IF(编辑!U2291="","",编辑!U2291)</f>
        <v>300</v>
      </c>
      <c r="N2291" s="109">
        <f>IF(编辑!V2291="","",编辑!V2291)</f>
        <v>1756</v>
      </c>
      <c r="O2291" s="109">
        <f>IF(编辑!X2291="","",编辑!X2291)</f>
        <v>1</v>
      </c>
      <c r="P2291" s="109">
        <f>IF(编辑!Y2291="","",编辑!Y2291)</f>
        <v>1</v>
      </c>
      <c r="Q2291" s="109">
        <f>IF(编辑!Z2291="","",编辑!Z2291)</f>
        <v>500</v>
      </c>
      <c r="R2291" s="109" t="str">
        <f>IF(编辑!AA2291="","",编辑!AA2291)</f>
        <v/>
      </c>
      <c r="S2291" s="109" t="str">
        <f>IF(编辑!AC2291="","",编辑!AC2291)</f>
        <v/>
      </c>
      <c r="T2291" s="109" t="str">
        <f>IF(编辑!AD2291="","",编辑!AD2291)</f>
        <v/>
      </c>
      <c r="U2291" s="109" t="str">
        <f>IF(编辑!AE2291="","",编辑!AE2291)</f>
        <v/>
      </c>
      <c r="V2291" s="109" t="str">
        <f>IF(编辑!AF2291="","",编辑!AF2291)</f>
        <v/>
      </c>
      <c r="W2291" s="109" t="str">
        <f>IF(编辑!AH2291="","",编辑!AH2291)</f>
        <v/>
      </c>
      <c r="X2291" s="109" t="str">
        <f>IF(编辑!AI2291="","",编辑!AI2291)</f>
        <v/>
      </c>
      <c r="Y2291" s="109" t="str">
        <f>IF(编辑!AJ2291="","",编辑!AJ2291)</f>
        <v/>
      </c>
      <c r="Z2291" s="109" t="str">
        <f>IF(编辑!AK2291="","",编辑!AK2291)</f>
        <v/>
      </c>
      <c r="AA2291" s="109" t="str">
        <f>IF(编辑!AM2291="","",编辑!AM2291)</f>
        <v/>
      </c>
      <c r="AB2291" s="109" t="str">
        <f>IF(编辑!AN2291="","",编辑!AN2291)</f>
        <v/>
      </c>
      <c r="AC2291" s="111" t="str">
        <f>IF(编辑!AO2291="","",编辑!AO2291)</f>
        <v/>
      </c>
    </row>
    <row r="2292" spans="1:29">
      <c r="A2292" s="109">
        <f>IF(编辑!A2292="","",编辑!A2292)</f>
        <v>230142</v>
      </c>
      <c r="B2292" s="109" t="str">
        <f>IF(编辑!B2292="","",编辑!B2292)</f>
        <v>通缉任务</v>
      </c>
      <c r="C2292" s="109">
        <f>IF(编辑!I2292="","",编辑!I2292)</f>
        <v>15000</v>
      </c>
      <c r="D2292" s="109">
        <f>IF(编辑!J2292="","",编辑!J2292)</f>
        <v>43</v>
      </c>
      <c r="E2292" s="109" t="str">
        <f>IF(编辑!K2292="","",编辑!K2292)</f>
        <v/>
      </c>
      <c r="F2292" s="109">
        <f>IF(编辑!L2292="","",编辑!L2292)</f>
        <v>1762</v>
      </c>
      <c r="G2292" s="109">
        <f>IF(编辑!N2292="","",编辑!N2292)</f>
        <v>11</v>
      </c>
      <c r="H2292" s="109">
        <f>IF(编辑!O2292="","",编辑!O2292)</f>
        <v>1</v>
      </c>
      <c r="I2292" s="109">
        <f>IF(编辑!P2292="","",编辑!P2292)</f>
        <v>3000</v>
      </c>
      <c r="J2292" s="109">
        <f>IF(编辑!Q2292="","",编辑!Q2292)</f>
        <v>1716</v>
      </c>
      <c r="K2292" s="109">
        <f>IF(编辑!S2292="","",编辑!S2292)</f>
        <v>1</v>
      </c>
      <c r="L2292" s="109">
        <f>IF(编辑!T2292="","",编辑!T2292)</f>
        <v>1</v>
      </c>
      <c r="M2292" s="109">
        <f>IF(编辑!U2292="","",编辑!U2292)</f>
        <v>300</v>
      </c>
      <c r="N2292" s="109">
        <f>IF(编辑!V2292="","",编辑!V2292)</f>
        <v>1756</v>
      </c>
      <c r="O2292" s="109">
        <f>IF(编辑!X2292="","",编辑!X2292)</f>
        <v>1</v>
      </c>
      <c r="P2292" s="109">
        <f>IF(编辑!Y2292="","",编辑!Y2292)</f>
        <v>1</v>
      </c>
      <c r="Q2292" s="109">
        <f>IF(编辑!Z2292="","",编辑!Z2292)</f>
        <v>500</v>
      </c>
      <c r="R2292" s="109" t="str">
        <f>IF(编辑!AA2292="","",编辑!AA2292)</f>
        <v/>
      </c>
      <c r="S2292" s="109" t="str">
        <f>IF(编辑!AC2292="","",编辑!AC2292)</f>
        <v/>
      </c>
      <c r="T2292" s="109" t="str">
        <f>IF(编辑!AD2292="","",编辑!AD2292)</f>
        <v/>
      </c>
      <c r="U2292" s="109" t="str">
        <f>IF(编辑!AE2292="","",编辑!AE2292)</f>
        <v/>
      </c>
      <c r="V2292" s="109" t="str">
        <f>IF(编辑!AF2292="","",编辑!AF2292)</f>
        <v/>
      </c>
      <c r="W2292" s="109" t="str">
        <f>IF(编辑!AH2292="","",编辑!AH2292)</f>
        <v/>
      </c>
      <c r="X2292" s="109" t="str">
        <f>IF(编辑!AI2292="","",编辑!AI2292)</f>
        <v/>
      </c>
      <c r="Y2292" s="109" t="str">
        <f>IF(编辑!AJ2292="","",编辑!AJ2292)</f>
        <v/>
      </c>
      <c r="Z2292" s="109" t="str">
        <f>IF(编辑!AK2292="","",编辑!AK2292)</f>
        <v/>
      </c>
      <c r="AA2292" s="109" t="str">
        <f>IF(编辑!AM2292="","",编辑!AM2292)</f>
        <v/>
      </c>
      <c r="AB2292" s="109" t="str">
        <f>IF(编辑!AN2292="","",编辑!AN2292)</f>
        <v/>
      </c>
      <c r="AC2292" s="111" t="str">
        <f>IF(编辑!AO2292="","",编辑!AO2292)</f>
        <v/>
      </c>
    </row>
    <row r="2293" spans="1:29">
      <c r="A2293" s="109">
        <f>IF(编辑!A2293="","",编辑!A2293)</f>
        <v>230143</v>
      </c>
      <c r="B2293" s="109" t="str">
        <f>IF(编辑!B2293="","",编辑!B2293)</f>
        <v>通缉任务</v>
      </c>
      <c r="C2293" s="109">
        <f>IF(编辑!I2293="","",编辑!I2293)</f>
        <v>15000</v>
      </c>
      <c r="D2293" s="109">
        <f>IF(编辑!J2293="","",编辑!J2293)</f>
        <v>43</v>
      </c>
      <c r="E2293" s="109" t="str">
        <f>IF(编辑!K2293="","",编辑!K2293)</f>
        <v/>
      </c>
      <c r="F2293" s="109">
        <f>IF(编辑!L2293="","",编辑!L2293)</f>
        <v>1762</v>
      </c>
      <c r="G2293" s="109">
        <f>IF(编辑!N2293="","",编辑!N2293)</f>
        <v>11</v>
      </c>
      <c r="H2293" s="109">
        <f>IF(编辑!O2293="","",编辑!O2293)</f>
        <v>1</v>
      </c>
      <c r="I2293" s="109">
        <f>IF(编辑!P2293="","",编辑!P2293)</f>
        <v>3000</v>
      </c>
      <c r="J2293" s="109">
        <f>IF(编辑!Q2293="","",编辑!Q2293)</f>
        <v>1716</v>
      </c>
      <c r="K2293" s="109">
        <f>IF(编辑!S2293="","",编辑!S2293)</f>
        <v>1</v>
      </c>
      <c r="L2293" s="109">
        <f>IF(编辑!T2293="","",编辑!T2293)</f>
        <v>1</v>
      </c>
      <c r="M2293" s="109">
        <f>IF(编辑!U2293="","",编辑!U2293)</f>
        <v>300</v>
      </c>
      <c r="N2293" s="109">
        <f>IF(编辑!V2293="","",编辑!V2293)</f>
        <v>1756</v>
      </c>
      <c r="O2293" s="109">
        <f>IF(编辑!X2293="","",编辑!X2293)</f>
        <v>1</v>
      </c>
      <c r="P2293" s="109">
        <f>IF(编辑!Y2293="","",编辑!Y2293)</f>
        <v>1</v>
      </c>
      <c r="Q2293" s="109">
        <f>IF(编辑!Z2293="","",编辑!Z2293)</f>
        <v>500</v>
      </c>
      <c r="R2293" s="109" t="str">
        <f>IF(编辑!AA2293="","",编辑!AA2293)</f>
        <v/>
      </c>
      <c r="S2293" s="109" t="str">
        <f>IF(编辑!AC2293="","",编辑!AC2293)</f>
        <v/>
      </c>
      <c r="T2293" s="109" t="str">
        <f>IF(编辑!AD2293="","",编辑!AD2293)</f>
        <v/>
      </c>
      <c r="U2293" s="109" t="str">
        <f>IF(编辑!AE2293="","",编辑!AE2293)</f>
        <v/>
      </c>
      <c r="V2293" s="109" t="str">
        <f>IF(编辑!AF2293="","",编辑!AF2293)</f>
        <v/>
      </c>
      <c r="W2293" s="109" t="str">
        <f>IF(编辑!AH2293="","",编辑!AH2293)</f>
        <v/>
      </c>
      <c r="X2293" s="109" t="str">
        <f>IF(编辑!AI2293="","",编辑!AI2293)</f>
        <v/>
      </c>
      <c r="Y2293" s="109" t="str">
        <f>IF(编辑!AJ2293="","",编辑!AJ2293)</f>
        <v/>
      </c>
      <c r="Z2293" s="109" t="str">
        <f>IF(编辑!AK2293="","",编辑!AK2293)</f>
        <v/>
      </c>
      <c r="AA2293" s="109" t="str">
        <f>IF(编辑!AM2293="","",编辑!AM2293)</f>
        <v/>
      </c>
      <c r="AB2293" s="109" t="str">
        <f>IF(编辑!AN2293="","",编辑!AN2293)</f>
        <v/>
      </c>
      <c r="AC2293" s="111" t="str">
        <f>IF(编辑!AO2293="","",编辑!AO2293)</f>
        <v/>
      </c>
    </row>
    <row r="2294" spans="1:29">
      <c r="A2294" s="109">
        <f>IF(编辑!A2294="","",编辑!A2294)</f>
        <v>230144</v>
      </c>
      <c r="B2294" s="109" t="str">
        <f>IF(编辑!B2294="","",编辑!B2294)</f>
        <v>通缉任务</v>
      </c>
      <c r="C2294" s="109">
        <f>IF(编辑!I2294="","",编辑!I2294)</f>
        <v>15000</v>
      </c>
      <c r="D2294" s="109">
        <f>IF(编辑!J2294="","",编辑!J2294)</f>
        <v>44</v>
      </c>
      <c r="E2294" s="109" t="str">
        <f>IF(编辑!K2294="","",编辑!K2294)</f>
        <v/>
      </c>
      <c r="F2294" s="109">
        <f>IF(编辑!L2294="","",编辑!L2294)</f>
        <v>1762</v>
      </c>
      <c r="G2294" s="109">
        <f>IF(编辑!N2294="","",编辑!N2294)</f>
        <v>12</v>
      </c>
      <c r="H2294" s="109">
        <f>IF(编辑!O2294="","",编辑!O2294)</f>
        <v>1</v>
      </c>
      <c r="I2294" s="109">
        <f>IF(编辑!P2294="","",编辑!P2294)</f>
        <v>3000</v>
      </c>
      <c r="J2294" s="109">
        <f>IF(编辑!Q2294="","",编辑!Q2294)</f>
        <v>1716</v>
      </c>
      <c r="K2294" s="109">
        <f>IF(编辑!S2294="","",编辑!S2294)</f>
        <v>1</v>
      </c>
      <c r="L2294" s="109">
        <f>IF(编辑!T2294="","",编辑!T2294)</f>
        <v>1</v>
      </c>
      <c r="M2294" s="109">
        <f>IF(编辑!U2294="","",编辑!U2294)</f>
        <v>300</v>
      </c>
      <c r="N2294" s="109">
        <f>IF(编辑!V2294="","",编辑!V2294)</f>
        <v>1756</v>
      </c>
      <c r="O2294" s="109">
        <f>IF(编辑!X2294="","",编辑!X2294)</f>
        <v>1</v>
      </c>
      <c r="P2294" s="109">
        <f>IF(编辑!Y2294="","",编辑!Y2294)</f>
        <v>1</v>
      </c>
      <c r="Q2294" s="109">
        <f>IF(编辑!Z2294="","",编辑!Z2294)</f>
        <v>500</v>
      </c>
      <c r="R2294" s="109" t="str">
        <f>IF(编辑!AA2294="","",编辑!AA2294)</f>
        <v/>
      </c>
      <c r="S2294" s="109" t="str">
        <f>IF(编辑!AC2294="","",编辑!AC2294)</f>
        <v/>
      </c>
      <c r="T2294" s="109" t="str">
        <f>IF(编辑!AD2294="","",编辑!AD2294)</f>
        <v/>
      </c>
      <c r="U2294" s="109" t="str">
        <f>IF(编辑!AE2294="","",编辑!AE2294)</f>
        <v/>
      </c>
      <c r="V2294" s="109" t="str">
        <f>IF(编辑!AF2294="","",编辑!AF2294)</f>
        <v/>
      </c>
      <c r="W2294" s="109" t="str">
        <f>IF(编辑!AH2294="","",编辑!AH2294)</f>
        <v/>
      </c>
      <c r="X2294" s="109" t="str">
        <f>IF(编辑!AI2294="","",编辑!AI2294)</f>
        <v/>
      </c>
      <c r="Y2294" s="109" t="str">
        <f>IF(编辑!AJ2294="","",编辑!AJ2294)</f>
        <v/>
      </c>
      <c r="Z2294" s="109" t="str">
        <f>IF(编辑!AK2294="","",编辑!AK2294)</f>
        <v/>
      </c>
      <c r="AA2294" s="109" t="str">
        <f>IF(编辑!AM2294="","",编辑!AM2294)</f>
        <v/>
      </c>
      <c r="AB2294" s="109" t="str">
        <f>IF(编辑!AN2294="","",编辑!AN2294)</f>
        <v/>
      </c>
      <c r="AC2294" s="111" t="str">
        <f>IF(编辑!AO2294="","",编辑!AO2294)</f>
        <v/>
      </c>
    </row>
    <row r="2295" spans="1:29">
      <c r="A2295" s="109">
        <f>IF(编辑!A2295="","",编辑!A2295)</f>
        <v>230145</v>
      </c>
      <c r="B2295" s="109" t="str">
        <f>IF(编辑!B2295="","",编辑!B2295)</f>
        <v>通缉任务</v>
      </c>
      <c r="C2295" s="109">
        <f>IF(编辑!I2295="","",编辑!I2295)</f>
        <v>15000</v>
      </c>
      <c r="D2295" s="109">
        <f>IF(编辑!J2295="","",编辑!J2295)</f>
        <v>44</v>
      </c>
      <c r="E2295" s="109" t="str">
        <f>IF(编辑!K2295="","",编辑!K2295)</f>
        <v/>
      </c>
      <c r="F2295" s="109">
        <f>IF(编辑!L2295="","",编辑!L2295)</f>
        <v>1762</v>
      </c>
      <c r="G2295" s="109">
        <f>IF(编辑!N2295="","",编辑!N2295)</f>
        <v>12</v>
      </c>
      <c r="H2295" s="109">
        <f>IF(编辑!O2295="","",编辑!O2295)</f>
        <v>1</v>
      </c>
      <c r="I2295" s="109">
        <f>IF(编辑!P2295="","",编辑!P2295)</f>
        <v>3000</v>
      </c>
      <c r="J2295" s="109">
        <f>IF(编辑!Q2295="","",编辑!Q2295)</f>
        <v>1716</v>
      </c>
      <c r="K2295" s="109">
        <f>IF(编辑!S2295="","",编辑!S2295)</f>
        <v>1</v>
      </c>
      <c r="L2295" s="109">
        <f>IF(编辑!T2295="","",编辑!T2295)</f>
        <v>1</v>
      </c>
      <c r="M2295" s="109">
        <f>IF(编辑!U2295="","",编辑!U2295)</f>
        <v>300</v>
      </c>
      <c r="N2295" s="109">
        <f>IF(编辑!V2295="","",编辑!V2295)</f>
        <v>1756</v>
      </c>
      <c r="O2295" s="109">
        <f>IF(编辑!X2295="","",编辑!X2295)</f>
        <v>1</v>
      </c>
      <c r="P2295" s="109">
        <f>IF(编辑!Y2295="","",编辑!Y2295)</f>
        <v>1</v>
      </c>
      <c r="Q2295" s="109">
        <f>IF(编辑!Z2295="","",编辑!Z2295)</f>
        <v>500</v>
      </c>
      <c r="R2295" s="109" t="str">
        <f>IF(编辑!AA2295="","",编辑!AA2295)</f>
        <v/>
      </c>
      <c r="S2295" s="109" t="str">
        <f>IF(编辑!AC2295="","",编辑!AC2295)</f>
        <v/>
      </c>
      <c r="T2295" s="109" t="str">
        <f>IF(编辑!AD2295="","",编辑!AD2295)</f>
        <v/>
      </c>
      <c r="U2295" s="109" t="str">
        <f>IF(编辑!AE2295="","",编辑!AE2295)</f>
        <v/>
      </c>
      <c r="V2295" s="109" t="str">
        <f>IF(编辑!AF2295="","",编辑!AF2295)</f>
        <v/>
      </c>
      <c r="W2295" s="109" t="str">
        <f>IF(编辑!AH2295="","",编辑!AH2295)</f>
        <v/>
      </c>
      <c r="X2295" s="109" t="str">
        <f>IF(编辑!AI2295="","",编辑!AI2295)</f>
        <v/>
      </c>
      <c r="Y2295" s="109" t="str">
        <f>IF(编辑!AJ2295="","",编辑!AJ2295)</f>
        <v/>
      </c>
      <c r="Z2295" s="109" t="str">
        <f>IF(编辑!AK2295="","",编辑!AK2295)</f>
        <v/>
      </c>
      <c r="AA2295" s="109" t="str">
        <f>IF(编辑!AM2295="","",编辑!AM2295)</f>
        <v/>
      </c>
      <c r="AB2295" s="109" t="str">
        <f>IF(编辑!AN2295="","",编辑!AN2295)</f>
        <v/>
      </c>
      <c r="AC2295" s="111" t="str">
        <f>IF(编辑!AO2295="","",编辑!AO2295)</f>
        <v/>
      </c>
    </row>
    <row r="2296" spans="1:29">
      <c r="A2296" s="109">
        <f>IF(编辑!A2296="","",编辑!A2296)</f>
        <v>230146</v>
      </c>
      <c r="B2296" s="109" t="str">
        <f>IF(编辑!B2296="","",编辑!B2296)</f>
        <v>通缉任务</v>
      </c>
      <c r="C2296" s="109">
        <f>IF(编辑!I2296="","",编辑!I2296)</f>
        <v>15000</v>
      </c>
      <c r="D2296" s="109">
        <f>IF(编辑!J2296="","",编辑!J2296)</f>
        <v>45</v>
      </c>
      <c r="E2296" s="109" t="str">
        <f>IF(编辑!K2296="","",编辑!K2296)</f>
        <v/>
      </c>
      <c r="F2296" s="109">
        <f>IF(编辑!L2296="","",编辑!L2296)</f>
        <v>1762</v>
      </c>
      <c r="G2296" s="109">
        <f>IF(编辑!N2296="","",编辑!N2296)</f>
        <v>12</v>
      </c>
      <c r="H2296" s="109">
        <f>IF(编辑!O2296="","",编辑!O2296)</f>
        <v>1</v>
      </c>
      <c r="I2296" s="109">
        <f>IF(编辑!P2296="","",编辑!P2296)</f>
        <v>3000</v>
      </c>
      <c r="J2296" s="109">
        <f>IF(编辑!Q2296="","",编辑!Q2296)</f>
        <v>1716</v>
      </c>
      <c r="K2296" s="109">
        <f>IF(编辑!S2296="","",编辑!S2296)</f>
        <v>1</v>
      </c>
      <c r="L2296" s="109">
        <f>IF(编辑!T2296="","",编辑!T2296)</f>
        <v>1</v>
      </c>
      <c r="M2296" s="109">
        <f>IF(编辑!U2296="","",编辑!U2296)</f>
        <v>300</v>
      </c>
      <c r="N2296" s="109">
        <f>IF(编辑!V2296="","",编辑!V2296)</f>
        <v>1756</v>
      </c>
      <c r="O2296" s="109">
        <f>IF(编辑!X2296="","",编辑!X2296)</f>
        <v>1</v>
      </c>
      <c r="P2296" s="109">
        <f>IF(编辑!Y2296="","",编辑!Y2296)</f>
        <v>1</v>
      </c>
      <c r="Q2296" s="109">
        <f>IF(编辑!Z2296="","",编辑!Z2296)</f>
        <v>500</v>
      </c>
      <c r="R2296" s="109" t="str">
        <f>IF(编辑!AA2296="","",编辑!AA2296)</f>
        <v/>
      </c>
      <c r="S2296" s="109" t="str">
        <f>IF(编辑!AC2296="","",编辑!AC2296)</f>
        <v/>
      </c>
      <c r="T2296" s="109" t="str">
        <f>IF(编辑!AD2296="","",编辑!AD2296)</f>
        <v/>
      </c>
      <c r="U2296" s="109" t="str">
        <f>IF(编辑!AE2296="","",编辑!AE2296)</f>
        <v/>
      </c>
      <c r="V2296" s="109" t="str">
        <f>IF(编辑!AF2296="","",编辑!AF2296)</f>
        <v/>
      </c>
      <c r="W2296" s="109" t="str">
        <f>IF(编辑!AH2296="","",编辑!AH2296)</f>
        <v/>
      </c>
      <c r="X2296" s="109" t="str">
        <f>IF(编辑!AI2296="","",编辑!AI2296)</f>
        <v/>
      </c>
      <c r="Y2296" s="109" t="str">
        <f>IF(编辑!AJ2296="","",编辑!AJ2296)</f>
        <v/>
      </c>
      <c r="Z2296" s="109" t="str">
        <f>IF(编辑!AK2296="","",编辑!AK2296)</f>
        <v/>
      </c>
      <c r="AA2296" s="109" t="str">
        <f>IF(编辑!AM2296="","",编辑!AM2296)</f>
        <v/>
      </c>
      <c r="AB2296" s="109" t="str">
        <f>IF(编辑!AN2296="","",编辑!AN2296)</f>
        <v/>
      </c>
      <c r="AC2296" s="111" t="str">
        <f>IF(编辑!AO2296="","",编辑!AO2296)</f>
        <v/>
      </c>
    </row>
    <row r="2297" spans="1:29">
      <c r="A2297" s="109">
        <f>IF(编辑!A2297="","",编辑!A2297)</f>
        <v>241017</v>
      </c>
      <c r="B2297" s="109" t="str">
        <f>IF(编辑!B2297="","",编辑!B2297)</f>
        <v>家族入侵</v>
      </c>
      <c r="C2297" s="109">
        <f>IF(编辑!I2297="","",编辑!I2297)</f>
        <v>340</v>
      </c>
      <c r="D2297" s="109">
        <f>IF(编辑!J2297="","",编辑!J2297)</f>
        <v>15</v>
      </c>
      <c r="E2297" s="109" t="str">
        <f>IF(编辑!K2297="","",编辑!K2297)</f>
        <v/>
      </c>
      <c r="F2297" s="109">
        <f>IF(编辑!L2297="","",编辑!L2297)</f>
        <v>5028</v>
      </c>
      <c r="G2297" s="109">
        <f>IF(编辑!N2297="","",编辑!N2297)</f>
        <v>1</v>
      </c>
      <c r="H2297" s="109">
        <f>IF(编辑!O2297="","",编辑!O2297)</f>
        <v>1</v>
      </c>
      <c r="I2297" s="109">
        <f>IF(编辑!P2297="","",编辑!P2297)</f>
        <v>500</v>
      </c>
      <c r="J2297" s="109" t="str">
        <f>IF(编辑!Q2297="","",编辑!Q2297)</f>
        <v/>
      </c>
      <c r="K2297" s="109" t="str">
        <f>IF(编辑!S2297="","",编辑!S2297)</f>
        <v/>
      </c>
      <c r="L2297" s="109" t="str">
        <f>IF(编辑!T2297="","",编辑!T2297)</f>
        <v/>
      </c>
      <c r="M2297" s="109" t="str">
        <f>IF(编辑!U2297="","",编辑!U2297)</f>
        <v/>
      </c>
      <c r="N2297" s="109" t="str">
        <f>IF(编辑!V2297="","",编辑!V2297)</f>
        <v/>
      </c>
      <c r="O2297" s="109" t="str">
        <f>IF(编辑!X2297="","",编辑!X2297)</f>
        <v/>
      </c>
      <c r="P2297" s="109" t="str">
        <f>IF(编辑!Y2297="","",编辑!Y2297)</f>
        <v/>
      </c>
      <c r="Q2297" s="109" t="str">
        <f>IF(编辑!Z2297="","",编辑!Z2297)</f>
        <v/>
      </c>
      <c r="R2297" s="109" t="str">
        <f>IF(编辑!AA2297="","",编辑!AA2297)</f>
        <v/>
      </c>
      <c r="S2297" s="109" t="str">
        <f>IF(编辑!AC2297="","",编辑!AC2297)</f>
        <v/>
      </c>
      <c r="T2297" s="109" t="str">
        <f>IF(编辑!AD2297="","",编辑!AD2297)</f>
        <v/>
      </c>
      <c r="U2297" s="109" t="str">
        <f>IF(编辑!AE2297="","",编辑!AE2297)</f>
        <v/>
      </c>
      <c r="V2297" s="109" t="str">
        <f>IF(编辑!AF2297="","",编辑!AF2297)</f>
        <v/>
      </c>
      <c r="W2297" s="109" t="str">
        <f>IF(编辑!AH2297="","",编辑!AH2297)</f>
        <v/>
      </c>
      <c r="X2297" s="109" t="str">
        <f>IF(编辑!AI2297="","",编辑!AI2297)</f>
        <v/>
      </c>
      <c r="Y2297" s="109" t="str">
        <f>IF(编辑!AJ2297="","",编辑!AJ2297)</f>
        <v/>
      </c>
      <c r="Z2297" s="109" t="str">
        <f>IF(编辑!AK2297="","",编辑!AK2297)</f>
        <v/>
      </c>
      <c r="AA2297" s="109" t="str">
        <f>IF(编辑!AM2297="","",编辑!AM2297)</f>
        <v/>
      </c>
      <c r="AB2297" s="109" t="str">
        <f>IF(编辑!AN2297="","",编辑!AN2297)</f>
        <v/>
      </c>
      <c r="AC2297" s="111" t="str">
        <f>IF(编辑!AO2297="","",编辑!AO2297)</f>
        <v/>
      </c>
    </row>
    <row r="2298" spans="1:29">
      <c r="A2298" s="109">
        <f>IF(编辑!A2298="","",编辑!A2298)</f>
        <v>241018</v>
      </c>
      <c r="B2298" s="109" t="str">
        <f>IF(编辑!B2298="","",编辑!B2298)</f>
        <v>家族入侵</v>
      </c>
      <c r="C2298" s="109">
        <f>IF(编辑!I2298="","",编辑!I2298)</f>
        <v>340</v>
      </c>
      <c r="D2298" s="109">
        <f>IF(编辑!J2298="","",编辑!J2298)</f>
        <v>15</v>
      </c>
      <c r="E2298" s="109" t="str">
        <f>IF(编辑!K2298="","",编辑!K2298)</f>
        <v/>
      </c>
      <c r="F2298" s="109">
        <f>IF(编辑!L2298="","",编辑!L2298)</f>
        <v>5028</v>
      </c>
      <c r="G2298" s="109">
        <f>IF(编辑!N2298="","",编辑!N2298)</f>
        <v>1</v>
      </c>
      <c r="H2298" s="109">
        <f>IF(编辑!O2298="","",编辑!O2298)</f>
        <v>1</v>
      </c>
      <c r="I2298" s="109">
        <f>IF(编辑!P2298="","",编辑!P2298)</f>
        <v>500</v>
      </c>
      <c r="J2298" s="109" t="str">
        <f>IF(编辑!Q2298="","",编辑!Q2298)</f>
        <v/>
      </c>
      <c r="K2298" s="109" t="str">
        <f>IF(编辑!S2298="","",编辑!S2298)</f>
        <v/>
      </c>
      <c r="L2298" s="109" t="str">
        <f>IF(编辑!T2298="","",编辑!T2298)</f>
        <v/>
      </c>
      <c r="M2298" s="109" t="str">
        <f>IF(编辑!U2298="","",编辑!U2298)</f>
        <v/>
      </c>
      <c r="N2298" s="109" t="str">
        <f>IF(编辑!V2298="","",编辑!V2298)</f>
        <v/>
      </c>
      <c r="O2298" s="109" t="str">
        <f>IF(编辑!X2298="","",编辑!X2298)</f>
        <v/>
      </c>
      <c r="P2298" s="109" t="str">
        <f>IF(编辑!Y2298="","",编辑!Y2298)</f>
        <v/>
      </c>
      <c r="Q2298" s="109" t="str">
        <f>IF(编辑!Z2298="","",编辑!Z2298)</f>
        <v/>
      </c>
      <c r="R2298" s="109" t="str">
        <f>IF(编辑!AA2298="","",编辑!AA2298)</f>
        <v/>
      </c>
      <c r="S2298" s="109" t="str">
        <f>IF(编辑!AC2298="","",编辑!AC2298)</f>
        <v/>
      </c>
      <c r="T2298" s="109" t="str">
        <f>IF(编辑!AD2298="","",编辑!AD2298)</f>
        <v/>
      </c>
      <c r="U2298" s="109" t="str">
        <f>IF(编辑!AE2298="","",编辑!AE2298)</f>
        <v/>
      </c>
      <c r="V2298" s="109" t="str">
        <f>IF(编辑!AF2298="","",编辑!AF2298)</f>
        <v/>
      </c>
      <c r="W2298" s="109" t="str">
        <f>IF(编辑!AH2298="","",编辑!AH2298)</f>
        <v/>
      </c>
      <c r="X2298" s="109" t="str">
        <f>IF(编辑!AI2298="","",编辑!AI2298)</f>
        <v/>
      </c>
      <c r="Y2298" s="109" t="str">
        <f>IF(编辑!AJ2298="","",编辑!AJ2298)</f>
        <v/>
      </c>
      <c r="Z2298" s="109" t="str">
        <f>IF(编辑!AK2298="","",编辑!AK2298)</f>
        <v/>
      </c>
      <c r="AA2298" s="109" t="str">
        <f>IF(编辑!AM2298="","",编辑!AM2298)</f>
        <v/>
      </c>
      <c r="AB2298" s="109" t="str">
        <f>IF(编辑!AN2298="","",编辑!AN2298)</f>
        <v/>
      </c>
      <c r="AC2298" s="111" t="str">
        <f>IF(编辑!AO2298="","",编辑!AO2298)</f>
        <v/>
      </c>
    </row>
    <row r="2299" spans="1:29">
      <c r="A2299" s="109">
        <f>IF(编辑!A2299="","",编辑!A2299)</f>
        <v>241019</v>
      </c>
      <c r="B2299" s="109" t="str">
        <f>IF(编辑!B2299="","",编辑!B2299)</f>
        <v>家族入侵</v>
      </c>
      <c r="C2299" s="109">
        <f>IF(编辑!I2299="","",编辑!I2299)</f>
        <v>340</v>
      </c>
      <c r="D2299" s="109">
        <f>IF(编辑!J2299="","",编辑!J2299)</f>
        <v>15</v>
      </c>
      <c r="E2299" s="109" t="str">
        <f>IF(编辑!K2299="","",编辑!K2299)</f>
        <v/>
      </c>
      <c r="F2299" s="109">
        <f>IF(编辑!L2299="","",编辑!L2299)</f>
        <v>5028</v>
      </c>
      <c r="G2299" s="109">
        <f>IF(编辑!N2299="","",编辑!N2299)</f>
        <v>1</v>
      </c>
      <c r="H2299" s="109">
        <f>IF(编辑!O2299="","",编辑!O2299)</f>
        <v>1</v>
      </c>
      <c r="I2299" s="109">
        <f>IF(编辑!P2299="","",编辑!P2299)</f>
        <v>500</v>
      </c>
      <c r="J2299" s="109" t="str">
        <f>IF(编辑!Q2299="","",编辑!Q2299)</f>
        <v/>
      </c>
      <c r="K2299" s="109" t="str">
        <f>IF(编辑!S2299="","",编辑!S2299)</f>
        <v/>
      </c>
      <c r="L2299" s="109" t="str">
        <f>IF(编辑!T2299="","",编辑!T2299)</f>
        <v/>
      </c>
      <c r="M2299" s="109" t="str">
        <f>IF(编辑!U2299="","",编辑!U2299)</f>
        <v/>
      </c>
      <c r="N2299" s="109" t="str">
        <f>IF(编辑!V2299="","",编辑!V2299)</f>
        <v/>
      </c>
      <c r="O2299" s="109" t="str">
        <f>IF(编辑!X2299="","",编辑!X2299)</f>
        <v/>
      </c>
      <c r="P2299" s="109" t="str">
        <f>IF(编辑!Y2299="","",编辑!Y2299)</f>
        <v/>
      </c>
      <c r="Q2299" s="109" t="str">
        <f>IF(编辑!Z2299="","",编辑!Z2299)</f>
        <v/>
      </c>
      <c r="R2299" s="109" t="str">
        <f>IF(编辑!AA2299="","",编辑!AA2299)</f>
        <v/>
      </c>
      <c r="S2299" s="109" t="str">
        <f>IF(编辑!AC2299="","",编辑!AC2299)</f>
        <v/>
      </c>
      <c r="T2299" s="109" t="str">
        <f>IF(编辑!AD2299="","",编辑!AD2299)</f>
        <v/>
      </c>
      <c r="U2299" s="109" t="str">
        <f>IF(编辑!AE2299="","",编辑!AE2299)</f>
        <v/>
      </c>
      <c r="V2299" s="109" t="str">
        <f>IF(编辑!AF2299="","",编辑!AF2299)</f>
        <v/>
      </c>
      <c r="W2299" s="109" t="str">
        <f>IF(编辑!AH2299="","",编辑!AH2299)</f>
        <v/>
      </c>
      <c r="X2299" s="109" t="str">
        <f>IF(编辑!AI2299="","",编辑!AI2299)</f>
        <v/>
      </c>
      <c r="Y2299" s="109" t="str">
        <f>IF(编辑!AJ2299="","",编辑!AJ2299)</f>
        <v/>
      </c>
      <c r="Z2299" s="109" t="str">
        <f>IF(编辑!AK2299="","",编辑!AK2299)</f>
        <v/>
      </c>
      <c r="AA2299" s="109" t="str">
        <f>IF(编辑!AM2299="","",编辑!AM2299)</f>
        <v/>
      </c>
      <c r="AB2299" s="109" t="str">
        <f>IF(编辑!AN2299="","",编辑!AN2299)</f>
        <v/>
      </c>
      <c r="AC2299" s="111" t="str">
        <f>IF(编辑!AO2299="","",编辑!AO2299)</f>
        <v/>
      </c>
    </row>
    <row r="2300" spans="1:29">
      <c r="A2300" s="109">
        <f>IF(编辑!A2300="","",编辑!A2300)</f>
        <v>241020</v>
      </c>
      <c r="B2300" s="109" t="str">
        <f>IF(编辑!B2300="","",编辑!B2300)</f>
        <v>家族入侵</v>
      </c>
      <c r="C2300" s="109">
        <f>IF(编辑!I2300="","",编辑!I2300)</f>
        <v>340</v>
      </c>
      <c r="D2300" s="109">
        <f>IF(编辑!J2300="","",编辑!J2300)</f>
        <v>15</v>
      </c>
      <c r="E2300" s="109" t="str">
        <f>IF(编辑!K2300="","",编辑!K2300)</f>
        <v/>
      </c>
      <c r="F2300" s="109">
        <f>IF(编辑!L2300="","",编辑!L2300)</f>
        <v>5028</v>
      </c>
      <c r="G2300" s="109">
        <f>IF(编辑!N2300="","",编辑!N2300)</f>
        <v>1</v>
      </c>
      <c r="H2300" s="109">
        <f>IF(编辑!O2300="","",编辑!O2300)</f>
        <v>1</v>
      </c>
      <c r="I2300" s="109">
        <f>IF(编辑!P2300="","",编辑!P2300)</f>
        <v>500</v>
      </c>
      <c r="J2300" s="109" t="str">
        <f>IF(编辑!Q2300="","",编辑!Q2300)</f>
        <v/>
      </c>
      <c r="K2300" s="109" t="str">
        <f>IF(编辑!S2300="","",编辑!S2300)</f>
        <v/>
      </c>
      <c r="L2300" s="109" t="str">
        <f>IF(编辑!T2300="","",编辑!T2300)</f>
        <v/>
      </c>
      <c r="M2300" s="109" t="str">
        <f>IF(编辑!U2300="","",编辑!U2300)</f>
        <v/>
      </c>
      <c r="N2300" s="109" t="str">
        <f>IF(编辑!V2300="","",编辑!V2300)</f>
        <v/>
      </c>
      <c r="O2300" s="109" t="str">
        <f>IF(编辑!X2300="","",编辑!X2300)</f>
        <v/>
      </c>
      <c r="P2300" s="109" t="str">
        <f>IF(编辑!Y2300="","",编辑!Y2300)</f>
        <v/>
      </c>
      <c r="Q2300" s="109" t="str">
        <f>IF(编辑!Z2300="","",编辑!Z2300)</f>
        <v/>
      </c>
      <c r="R2300" s="109" t="str">
        <f>IF(编辑!AA2300="","",编辑!AA2300)</f>
        <v/>
      </c>
      <c r="S2300" s="109" t="str">
        <f>IF(编辑!AC2300="","",编辑!AC2300)</f>
        <v/>
      </c>
      <c r="T2300" s="109" t="str">
        <f>IF(编辑!AD2300="","",编辑!AD2300)</f>
        <v/>
      </c>
      <c r="U2300" s="109" t="str">
        <f>IF(编辑!AE2300="","",编辑!AE2300)</f>
        <v/>
      </c>
      <c r="V2300" s="109" t="str">
        <f>IF(编辑!AF2300="","",编辑!AF2300)</f>
        <v/>
      </c>
      <c r="W2300" s="109" t="str">
        <f>IF(编辑!AH2300="","",编辑!AH2300)</f>
        <v/>
      </c>
      <c r="X2300" s="109" t="str">
        <f>IF(编辑!AI2300="","",编辑!AI2300)</f>
        <v/>
      </c>
      <c r="Y2300" s="109" t="str">
        <f>IF(编辑!AJ2300="","",编辑!AJ2300)</f>
        <v/>
      </c>
      <c r="Z2300" s="109" t="str">
        <f>IF(编辑!AK2300="","",编辑!AK2300)</f>
        <v/>
      </c>
      <c r="AA2300" s="109" t="str">
        <f>IF(编辑!AM2300="","",编辑!AM2300)</f>
        <v/>
      </c>
      <c r="AB2300" s="109" t="str">
        <f>IF(编辑!AN2300="","",编辑!AN2300)</f>
        <v/>
      </c>
      <c r="AC2300" s="111" t="str">
        <f>IF(编辑!AO2300="","",编辑!AO2300)</f>
        <v/>
      </c>
    </row>
    <row r="2301" spans="1:29">
      <c r="A2301" s="109">
        <f>IF(编辑!A2301="","",编辑!A2301)</f>
        <v>241021</v>
      </c>
      <c r="B2301" s="109" t="str">
        <f>IF(编辑!B2301="","",编辑!B2301)</f>
        <v>家族入侵</v>
      </c>
      <c r="C2301" s="109">
        <f>IF(编辑!I2301="","",编辑!I2301)</f>
        <v>340</v>
      </c>
      <c r="D2301" s="109">
        <f>IF(编辑!J2301="","",编辑!J2301)</f>
        <v>15</v>
      </c>
      <c r="E2301" s="109" t="str">
        <f>IF(编辑!K2301="","",编辑!K2301)</f>
        <v/>
      </c>
      <c r="F2301" s="109">
        <f>IF(编辑!L2301="","",编辑!L2301)</f>
        <v>5028</v>
      </c>
      <c r="G2301" s="109">
        <f>IF(编辑!N2301="","",编辑!N2301)</f>
        <v>1</v>
      </c>
      <c r="H2301" s="109">
        <f>IF(编辑!O2301="","",编辑!O2301)</f>
        <v>1</v>
      </c>
      <c r="I2301" s="109">
        <f>IF(编辑!P2301="","",编辑!P2301)</f>
        <v>500</v>
      </c>
      <c r="J2301" s="109" t="str">
        <f>IF(编辑!Q2301="","",编辑!Q2301)</f>
        <v/>
      </c>
      <c r="K2301" s="109" t="str">
        <f>IF(编辑!S2301="","",编辑!S2301)</f>
        <v/>
      </c>
      <c r="L2301" s="109" t="str">
        <f>IF(编辑!T2301="","",编辑!T2301)</f>
        <v/>
      </c>
      <c r="M2301" s="109" t="str">
        <f>IF(编辑!U2301="","",编辑!U2301)</f>
        <v/>
      </c>
      <c r="N2301" s="109" t="str">
        <f>IF(编辑!V2301="","",编辑!V2301)</f>
        <v/>
      </c>
      <c r="O2301" s="109" t="str">
        <f>IF(编辑!X2301="","",编辑!X2301)</f>
        <v/>
      </c>
      <c r="P2301" s="109" t="str">
        <f>IF(编辑!Y2301="","",编辑!Y2301)</f>
        <v/>
      </c>
      <c r="Q2301" s="109" t="str">
        <f>IF(编辑!Z2301="","",编辑!Z2301)</f>
        <v/>
      </c>
      <c r="R2301" s="109" t="str">
        <f>IF(编辑!AA2301="","",编辑!AA2301)</f>
        <v/>
      </c>
      <c r="S2301" s="109" t="str">
        <f>IF(编辑!AC2301="","",编辑!AC2301)</f>
        <v/>
      </c>
      <c r="T2301" s="109" t="str">
        <f>IF(编辑!AD2301="","",编辑!AD2301)</f>
        <v/>
      </c>
      <c r="U2301" s="109" t="str">
        <f>IF(编辑!AE2301="","",编辑!AE2301)</f>
        <v/>
      </c>
      <c r="V2301" s="109" t="str">
        <f>IF(编辑!AF2301="","",编辑!AF2301)</f>
        <v/>
      </c>
      <c r="W2301" s="109" t="str">
        <f>IF(编辑!AH2301="","",编辑!AH2301)</f>
        <v/>
      </c>
      <c r="X2301" s="109" t="str">
        <f>IF(编辑!AI2301="","",编辑!AI2301)</f>
        <v/>
      </c>
      <c r="Y2301" s="109" t="str">
        <f>IF(编辑!AJ2301="","",编辑!AJ2301)</f>
        <v/>
      </c>
      <c r="Z2301" s="109" t="str">
        <f>IF(编辑!AK2301="","",编辑!AK2301)</f>
        <v/>
      </c>
      <c r="AA2301" s="109" t="str">
        <f>IF(编辑!AM2301="","",编辑!AM2301)</f>
        <v/>
      </c>
      <c r="AB2301" s="109" t="str">
        <f>IF(编辑!AN2301="","",编辑!AN2301)</f>
        <v/>
      </c>
      <c r="AC2301" s="111" t="str">
        <f>IF(编辑!AO2301="","",编辑!AO2301)</f>
        <v/>
      </c>
    </row>
    <row r="2302" spans="1:29">
      <c r="A2302" s="109">
        <f>IF(编辑!A2302="","",编辑!A2302)</f>
        <v>241022</v>
      </c>
      <c r="B2302" s="109" t="str">
        <f>IF(编辑!B2302="","",编辑!B2302)</f>
        <v>家族入侵</v>
      </c>
      <c r="C2302" s="109">
        <f>IF(编辑!I2302="","",编辑!I2302)</f>
        <v>340</v>
      </c>
      <c r="D2302" s="109">
        <f>IF(编辑!J2302="","",编辑!J2302)</f>
        <v>15</v>
      </c>
      <c r="E2302" s="109" t="str">
        <f>IF(编辑!K2302="","",编辑!K2302)</f>
        <v/>
      </c>
      <c r="F2302" s="109">
        <f>IF(编辑!L2302="","",编辑!L2302)</f>
        <v>5028</v>
      </c>
      <c r="G2302" s="109">
        <f>IF(编辑!N2302="","",编辑!N2302)</f>
        <v>1</v>
      </c>
      <c r="H2302" s="109">
        <f>IF(编辑!O2302="","",编辑!O2302)</f>
        <v>1</v>
      </c>
      <c r="I2302" s="109">
        <f>IF(编辑!P2302="","",编辑!P2302)</f>
        <v>500</v>
      </c>
      <c r="J2302" s="109" t="str">
        <f>IF(编辑!Q2302="","",编辑!Q2302)</f>
        <v/>
      </c>
      <c r="K2302" s="109" t="str">
        <f>IF(编辑!S2302="","",编辑!S2302)</f>
        <v/>
      </c>
      <c r="L2302" s="109" t="str">
        <f>IF(编辑!T2302="","",编辑!T2302)</f>
        <v/>
      </c>
      <c r="M2302" s="109" t="str">
        <f>IF(编辑!U2302="","",编辑!U2302)</f>
        <v/>
      </c>
      <c r="N2302" s="109" t="str">
        <f>IF(编辑!V2302="","",编辑!V2302)</f>
        <v/>
      </c>
      <c r="O2302" s="109" t="str">
        <f>IF(编辑!X2302="","",编辑!X2302)</f>
        <v/>
      </c>
      <c r="P2302" s="109" t="str">
        <f>IF(编辑!Y2302="","",编辑!Y2302)</f>
        <v/>
      </c>
      <c r="Q2302" s="109" t="str">
        <f>IF(编辑!Z2302="","",编辑!Z2302)</f>
        <v/>
      </c>
      <c r="R2302" s="109" t="str">
        <f>IF(编辑!AA2302="","",编辑!AA2302)</f>
        <v/>
      </c>
      <c r="S2302" s="109" t="str">
        <f>IF(编辑!AC2302="","",编辑!AC2302)</f>
        <v/>
      </c>
      <c r="T2302" s="109" t="str">
        <f>IF(编辑!AD2302="","",编辑!AD2302)</f>
        <v/>
      </c>
      <c r="U2302" s="109" t="str">
        <f>IF(编辑!AE2302="","",编辑!AE2302)</f>
        <v/>
      </c>
      <c r="V2302" s="109" t="str">
        <f>IF(编辑!AF2302="","",编辑!AF2302)</f>
        <v/>
      </c>
      <c r="W2302" s="109" t="str">
        <f>IF(编辑!AH2302="","",编辑!AH2302)</f>
        <v/>
      </c>
      <c r="X2302" s="109" t="str">
        <f>IF(编辑!AI2302="","",编辑!AI2302)</f>
        <v/>
      </c>
      <c r="Y2302" s="109" t="str">
        <f>IF(编辑!AJ2302="","",编辑!AJ2302)</f>
        <v/>
      </c>
      <c r="Z2302" s="109" t="str">
        <f>IF(编辑!AK2302="","",编辑!AK2302)</f>
        <v/>
      </c>
      <c r="AA2302" s="109" t="str">
        <f>IF(编辑!AM2302="","",编辑!AM2302)</f>
        <v/>
      </c>
      <c r="AB2302" s="109" t="str">
        <f>IF(编辑!AN2302="","",编辑!AN2302)</f>
        <v/>
      </c>
      <c r="AC2302" s="111" t="str">
        <f>IF(编辑!AO2302="","",编辑!AO2302)</f>
        <v/>
      </c>
    </row>
    <row r="2303" spans="1:29">
      <c r="A2303" s="109">
        <f>IF(编辑!A2303="","",编辑!A2303)</f>
        <v>241023</v>
      </c>
      <c r="B2303" s="109" t="str">
        <f>IF(编辑!B2303="","",编辑!B2303)</f>
        <v>家族入侵</v>
      </c>
      <c r="C2303" s="109">
        <f>IF(编辑!I2303="","",编辑!I2303)</f>
        <v>340</v>
      </c>
      <c r="D2303" s="109">
        <f>IF(编辑!J2303="","",编辑!J2303)</f>
        <v>15</v>
      </c>
      <c r="E2303" s="109" t="str">
        <f>IF(编辑!K2303="","",编辑!K2303)</f>
        <v/>
      </c>
      <c r="F2303" s="109">
        <f>IF(编辑!L2303="","",编辑!L2303)</f>
        <v>5028</v>
      </c>
      <c r="G2303" s="109">
        <f>IF(编辑!N2303="","",编辑!N2303)</f>
        <v>1</v>
      </c>
      <c r="H2303" s="109">
        <f>IF(编辑!O2303="","",编辑!O2303)</f>
        <v>1</v>
      </c>
      <c r="I2303" s="109">
        <f>IF(编辑!P2303="","",编辑!P2303)</f>
        <v>500</v>
      </c>
      <c r="J2303" s="109" t="str">
        <f>IF(编辑!Q2303="","",编辑!Q2303)</f>
        <v/>
      </c>
      <c r="K2303" s="109" t="str">
        <f>IF(编辑!S2303="","",编辑!S2303)</f>
        <v/>
      </c>
      <c r="L2303" s="109" t="str">
        <f>IF(编辑!T2303="","",编辑!T2303)</f>
        <v/>
      </c>
      <c r="M2303" s="109" t="str">
        <f>IF(编辑!U2303="","",编辑!U2303)</f>
        <v/>
      </c>
      <c r="N2303" s="109" t="str">
        <f>IF(编辑!V2303="","",编辑!V2303)</f>
        <v/>
      </c>
      <c r="O2303" s="109" t="str">
        <f>IF(编辑!X2303="","",编辑!X2303)</f>
        <v/>
      </c>
      <c r="P2303" s="109" t="str">
        <f>IF(编辑!Y2303="","",编辑!Y2303)</f>
        <v/>
      </c>
      <c r="Q2303" s="109" t="str">
        <f>IF(编辑!Z2303="","",编辑!Z2303)</f>
        <v/>
      </c>
      <c r="R2303" s="109" t="str">
        <f>IF(编辑!AA2303="","",编辑!AA2303)</f>
        <v/>
      </c>
      <c r="S2303" s="109" t="str">
        <f>IF(编辑!AC2303="","",编辑!AC2303)</f>
        <v/>
      </c>
      <c r="T2303" s="109" t="str">
        <f>IF(编辑!AD2303="","",编辑!AD2303)</f>
        <v/>
      </c>
      <c r="U2303" s="109" t="str">
        <f>IF(编辑!AE2303="","",编辑!AE2303)</f>
        <v/>
      </c>
      <c r="V2303" s="109" t="str">
        <f>IF(编辑!AF2303="","",编辑!AF2303)</f>
        <v/>
      </c>
      <c r="W2303" s="109" t="str">
        <f>IF(编辑!AH2303="","",编辑!AH2303)</f>
        <v/>
      </c>
      <c r="X2303" s="109" t="str">
        <f>IF(编辑!AI2303="","",编辑!AI2303)</f>
        <v/>
      </c>
      <c r="Y2303" s="109" t="str">
        <f>IF(编辑!AJ2303="","",编辑!AJ2303)</f>
        <v/>
      </c>
      <c r="Z2303" s="109" t="str">
        <f>IF(编辑!AK2303="","",编辑!AK2303)</f>
        <v/>
      </c>
      <c r="AA2303" s="109" t="str">
        <f>IF(编辑!AM2303="","",编辑!AM2303)</f>
        <v/>
      </c>
      <c r="AB2303" s="109" t="str">
        <f>IF(编辑!AN2303="","",编辑!AN2303)</f>
        <v/>
      </c>
      <c r="AC2303" s="111" t="str">
        <f>IF(编辑!AO2303="","",编辑!AO2303)</f>
        <v/>
      </c>
    </row>
    <row r="2304" spans="1:29">
      <c r="A2304" s="109">
        <f>IF(编辑!A2304="","",编辑!A2304)</f>
        <v>241024</v>
      </c>
      <c r="B2304" s="109" t="str">
        <f>IF(编辑!B2304="","",编辑!B2304)</f>
        <v>家族入侵</v>
      </c>
      <c r="C2304" s="109">
        <f>IF(编辑!I2304="","",编辑!I2304)</f>
        <v>340</v>
      </c>
      <c r="D2304" s="109">
        <f>IF(编辑!J2304="","",编辑!J2304)</f>
        <v>15</v>
      </c>
      <c r="E2304" s="109" t="str">
        <f>IF(编辑!K2304="","",编辑!K2304)</f>
        <v/>
      </c>
      <c r="F2304" s="109">
        <f>IF(编辑!L2304="","",编辑!L2304)</f>
        <v>5028</v>
      </c>
      <c r="G2304" s="109">
        <f>IF(编辑!N2304="","",编辑!N2304)</f>
        <v>1</v>
      </c>
      <c r="H2304" s="109">
        <f>IF(编辑!O2304="","",编辑!O2304)</f>
        <v>1</v>
      </c>
      <c r="I2304" s="109">
        <f>IF(编辑!P2304="","",编辑!P2304)</f>
        <v>500</v>
      </c>
      <c r="J2304" s="109" t="str">
        <f>IF(编辑!Q2304="","",编辑!Q2304)</f>
        <v/>
      </c>
      <c r="K2304" s="109" t="str">
        <f>IF(编辑!S2304="","",编辑!S2304)</f>
        <v/>
      </c>
      <c r="L2304" s="109" t="str">
        <f>IF(编辑!T2304="","",编辑!T2304)</f>
        <v/>
      </c>
      <c r="M2304" s="109" t="str">
        <f>IF(编辑!U2304="","",编辑!U2304)</f>
        <v/>
      </c>
      <c r="N2304" s="109" t="str">
        <f>IF(编辑!V2304="","",编辑!V2304)</f>
        <v/>
      </c>
      <c r="O2304" s="109" t="str">
        <f>IF(编辑!X2304="","",编辑!X2304)</f>
        <v/>
      </c>
      <c r="P2304" s="109" t="str">
        <f>IF(编辑!Y2304="","",编辑!Y2304)</f>
        <v/>
      </c>
      <c r="Q2304" s="109" t="str">
        <f>IF(编辑!Z2304="","",编辑!Z2304)</f>
        <v/>
      </c>
      <c r="R2304" s="109" t="str">
        <f>IF(编辑!AA2304="","",编辑!AA2304)</f>
        <v/>
      </c>
      <c r="S2304" s="109" t="str">
        <f>IF(编辑!AC2304="","",编辑!AC2304)</f>
        <v/>
      </c>
      <c r="T2304" s="109" t="str">
        <f>IF(编辑!AD2304="","",编辑!AD2304)</f>
        <v/>
      </c>
      <c r="U2304" s="109" t="str">
        <f>IF(编辑!AE2304="","",编辑!AE2304)</f>
        <v/>
      </c>
      <c r="V2304" s="109" t="str">
        <f>IF(编辑!AF2304="","",编辑!AF2304)</f>
        <v/>
      </c>
      <c r="W2304" s="109" t="str">
        <f>IF(编辑!AH2304="","",编辑!AH2304)</f>
        <v/>
      </c>
      <c r="X2304" s="109" t="str">
        <f>IF(编辑!AI2304="","",编辑!AI2304)</f>
        <v/>
      </c>
      <c r="Y2304" s="109" t="str">
        <f>IF(编辑!AJ2304="","",编辑!AJ2304)</f>
        <v/>
      </c>
      <c r="Z2304" s="109" t="str">
        <f>IF(编辑!AK2304="","",编辑!AK2304)</f>
        <v/>
      </c>
      <c r="AA2304" s="109" t="str">
        <f>IF(编辑!AM2304="","",编辑!AM2304)</f>
        <v/>
      </c>
      <c r="AB2304" s="109" t="str">
        <f>IF(编辑!AN2304="","",编辑!AN2304)</f>
        <v/>
      </c>
      <c r="AC2304" s="111" t="str">
        <f>IF(编辑!AO2304="","",编辑!AO2304)</f>
        <v/>
      </c>
    </row>
    <row r="2305" spans="1:29">
      <c r="A2305" s="109">
        <f>IF(编辑!A2305="","",编辑!A2305)</f>
        <v>241025</v>
      </c>
      <c r="B2305" s="109" t="str">
        <f>IF(编辑!B2305="","",编辑!B2305)</f>
        <v>家族入侵</v>
      </c>
      <c r="C2305" s="109">
        <f>IF(编辑!I2305="","",编辑!I2305)</f>
        <v>340</v>
      </c>
      <c r="D2305" s="109">
        <f>IF(编辑!J2305="","",编辑!J2305)</f>
        <v>15</v>
      </c>
      <c r="E2305" s="109" t="str">
        <f>IF(编辑!K2305="","",编辑!K2305)</f>
        <v/>
      </c>
      <c r="F2305" s="109">
        <f>IF(编辑!L2305="","",编辑!L2305)</f>
        <v>5028</v>
      </c>
      <c r="G2305" s="109">
        <f>IF(编辑!N2305="","",编辑!N2305)</f>
        <v>1</v>
      </c>
      <c r="H2305" s="109">
        <f>IF(编辑!O2305="","",编辑!O2305)</f>
        <v>1</v>
      </c>
      <c r="I2305" s="109">
        <f>IF(编辑!P2305="","",编辑!P2305)</f>
        <v>500</v>
      </c>
      <c r="J2305" s="109" t="str">
        <f>IF(编辑!Q2305="","",编辑!Q2305)</f>
        <v/>
      </c>
      <c r="K2305" s="109" t="str">
        <f>IF(编辑!S2305="","",编辑!S2305)</f>
        <v/>
      </c>
      <c r="L2305" s="109" t="str">
        <f>IF(编辑!T2305="","",编辑!T2305)</f>
        <v/>
      </c>
      <c r="M2305" s="109" t="str">
        <f>IF(编辑!U2305="","",编辑!U2305)</f>
        <v/>
      </c>
      <c r="N2305" s="109" t="str">
        <f>IF(编辑!V2305="","",编辑!V2305)</f>
        <v/>
      </c>
      <c r="O2305" s="109" t="str">
        <f>IF(编辑!X2305="","",编辑!X2305)</f>
        <v/>
      </c>
      <c r="P2305" s="109" t="str">
        <f>IF(编辑!Y2305="","",编辑!Y2305)</f>
        <v/>
      </c>
      <c r="Q2305" s="109" t="str">
        <f>IF(编辑!Z2305="","",编辑!Z2305)</f>
        <v/>
      </c>
      <c r="R2305" s="109" t="str">
        <f>IF(编辑!AA2305="","",编辑!AA2305)</f>
        <v/>
      </c>
      <c r="S2305" s="109" t="str">
        <f>IF(编辑!AC2305="","",编辑!AC2305)</f>
        <v/>
      </c>
      <c r="T2305" s="109" t="str">
        <f>IF(编辑!AD2305="","",编辑!AD2305)</f>
        <v/>
      </c>
      <c r="U2305" s="109" t="str">
        <f>IF(编辑!AE2305="","",编辑!AE2305)</f>
        <v/>
      </c>
      <c r="V2305" s="109" t="str">
        <f>IF(编辑!AF2305="","",编辑!AF2305)</f>
        <v/>
      </c>
      <c r="W2305" s="109" t="str">
        <f>IF(编辑!AH2305="","",编辑!AH2305)</f>
        <v/>
      </c>
      <c r="X2305" s="109" t="str">
        <f>IF(编辑!AI2305="","",编辑!AI2305)</f>
        <v/>
      </c>
      <c r="Y2305" s="109" t="str">
        <f>IF(编辑!AJ2305="","",编辑!AJ2305)</f>
        <v/>
      </c>
      <c r="Z2305" s="109" t="str">
        <f>IF(编辑!AK2305="","",编辑!AK2305)</f>
        <v/>
      </c>
      <c r="AA2305" s="109" t="str">
        <f>IF(编辑!AM2305="","",编辑!AM2305)</f>
        <v/>
      </c>
      <c r="AB2305" s="109" t="str">
        <f>IF(编辑!AN2305="","",编辑!AN2305)</f>
        <v/>
      </c>
      <c r="AC2305" s="111" t="str">
        <f>IF(编辑!AO2305="","",编辑!AO2305)</f>
        <v/>
      </c>
    </row>
    <row r="2306" spans="1:29">
      <c r="A2306" s="109">
        <f>IF(编辑!A2306="","",编辑!A2306)</f>
        <v>241026</v>
      </c>
      <c r="B2306" s="109" t="str">
        <f>IF(编辑!B2306="","",编辑!B2306)</f>
        <v>家族入侵</v>
      </c>
      <c r="C2306" s="109">
        <f>IF(编辑!I2306="","",编辑!I2306)</f>
        <v>340</v>
      </c>
      <c r="D2306" s="109">
        <f>IF(编辑!J2306="","",编辑!J2306)</f>
        <v>15</v>
      </c>
      <c r="E2306" s="109" t="str">
        <f>IF(编辑!K2306="","",编辑!K2306)</f>
        <v/>
      </c>
      <c r="F2306" s="109">
        <f>IF(编辑!L2306="","",编辑!L2306)</f>
        <v>5028</v>
      </c>
      <c r="G2306" s="109">
        <f>IF(编辑!N2306="","",编辑!N2306)</f>
        <v>1</v>
      </c>
      <c r="H2306" s="109">
        <f>IF(编辑!O2306="","",编辑!O2306)</f>
        <v>1</v>
      </c>
      <c r="I2306" s="109">
        <f>IF(编辑!P2306="","",编辑!P2306)</f>
        <v>500</v>
      </c>
      <c r="J2306" s="109" t="str">
        <f>IF(编辑!Q2306="","",编辑!Q2306)</f>
        <v/>
      </c>
      <c r="K2306" s="109" t="str">
        <f>IF(编辑!S2306="","",编辑!S2306)</f>
        <v/>
      </c>
      <c r="L2306" s="109" t="str">
        <f>IF(编辑!T2306="","",编辑!T2306)</f>
        <v/>
      </c>
      <c r="M2306" s="109" t="str">
        <f>IF(编辑!U2306="","",编辑!U2306)</f>
        <v/>
      </c>
      <c r="N2306" s="109" t="str">
        <f>IF(编辑!V2306="","",编辑!V2306)</f>
        <v/>
      </c>
      <c r="O2306" s="109" t="str">
        <f>IF(编辑!X2306="","",编辑!X2306)</f>
        <v/>
      </c>
      <c r="P2306" s="109" t="str">
        <f>IF(编辑!Y2306="","",编辑!Y2306)</f>
        <v/>
      </c>
      <c r="Q2306" s="109" t="str">
        <f>IF(编辑!Z2306="","",编辑!Z2306)</f>
        <v/>
      </c>
      <c r="R2306" s="109" t="str">
        <f>IF(编辑!AA2306="","",编辑!AA2306)</f>
        <v/>
      </c>
      <c r="S2306" s="109" t="str">
        <f>IF(编辑!AC2306="","",编辑!AC2306)</f>
        <v/>
      </c>
      <c r="T2306" s="109" t="str">
        <f>IF(编辑!AD2306="","",编辑!AD2306)</f>
        <v/>
      </c>
      <c r="U2306" s="109" t="str">
        <f>IF(编辑!AE2306="","",编辑!AE2306)</f>
        <v/>
      </c>
      <c r="V2306" s="109" t="str">
        <f>IF(编辑!AF2306="","",编辑!AF2306)</f>
        <v/>
      </c>
      <c r="W2306" s="109" t="str">
        <f>IF(编辑!AH2306="","",编辑!AH2306)</f>
        <v/>
      </c>
      <c r="X2306" s="109" t="str">
        <f>IF(编辑!AI2306="","",编辑!AI2306)</f>
        <v/>
      </c>
      <c r="Y2306" s="109" t="str">
        <f>IF(编辑!AJ2306="","",编辑!AJ2306)</f>
        <v/>
      </c>
      <c r="Z2306" s="109" t="str">
        <f>IF(编辑!AK2306="","",编辑!AK2306)</f>
        <v/>
      </c>
      <c r="AA2306" s="109" t="str">
        <f>IF(编辑!AM2306="","",编辑!AM2306)</f>
        <v/>
      </c>
      <c r="AB2306" s="109" t="str">
        <f>IF(编辑!AN2306="","",编辑!AN2306)</f>
        <v/>
      </c>
      <c r="AC2306" s="111" t="str">
        <f>IF(编辑!AO2306="","",编辑!AO2306)</f>
        <v/>
      </c>
    </row>
    <row r="2307" spans="1:29">
      <c r="A2307" s="109">
        <f>IF(编辑!A2307="","",编辑!A2307)</f>
        <v>241027</v>
      </c>
      <c r="B2307" s="109" t="str">
        <f>IF(编辑!B2307="","",编辑!B2307)</f>
        <v>家族入侵</v>
      </c>
      <c r="C2307" s="109">
        <f>IF(编辑!I2307="","",编辑!I2307)</f>
        <v>340</v>
      </c>
      <c r="D2307" s="109">
        <f>IF(编辑!J2307="","",编辑!J2307)</f>
        <v>15</v>
      </c>
      <c r="E2307" s="109" t="str">
        <f>IF(编辑!K2307="","",编辑!K2307)</f>
        <v/>
      </c>
      <c r="F2307" s="109">
        <f>IF(编辑!L2307="","",编辑!L2307)</f>
        <v>5028</v>
      </c>
      <c r="G2307" s="109">
        <f>IF(编辑!N2307="","",编辑!N2307)</f>
        <v>1</v>
      </c>
      <c r="H2307" s="109">
        <f>IF(编辑!O2307="","",编辑!O2307)</f>
        <v>1</v>
      </c>
      <c r="I2307" s="109">
        <f>IF(编辑!P2307="","",编辑!P2307)</f>
        <v>500</v>
      </c>
      <c r="J2307" s="109" t="str">
        <f>IF(编辑!Q2307="","",编辑!Q2307)</f>
        <v/>
      </c>
      <c r="K2307" s="109" t="str">
        <f>IF(编辑!S2307="","",编辑!S2307)</f>
        <v/>
      </c>
      <c r="L2307" s="109" t="str">
        <f>IF(编辑!T2307="","",编辑!T2307)</f>
        <v/>
      </c>
      <c r="M2307" s="109" t="str">
        <f>IF(编辑!U2307="","",编辑!U2307)</f>
        <v/>
      </c>
      <c r="N2307" s="109" t="str">
        <f>IF(编辑!V2307="","",编辑!V2307)</f>
        <v/>
      </c>
      <c r="O2307" s="109" t="str">
        <f>IF(编辑!X2307="","",编辑!X2307)</f>
        <v/>
      </c>
      <c r="P2307" s="109" t="str">
        <f>IF(编辑!Y2307="","",编辑!Y2307)</f>
        <v/>
      </c>
      <c r="Q2307" s="109" t="str">
        <f>IF(编辑!Z2307="","",编辑!Z2307)</f>
        <v/>
      </c>
      <c r="R2307" s="109" t="str">
        <f>IF(编辑!AA2307="","",编辑!AA2307)</f>
        <v/>
      </c>
      <c r="S2307" s="109" t="str">
        <f>IF(编辑!AC2307="","",编辑!AC2307)</f>
        <v/>
      </c>
      <c r="T2307" s="109" t="str">
        <f>IF(编辑!AD2307="","",编辑!AD2307)</f>
        <v/>
      </c>
      <c r="U2307" s="109" t="str">
        <f>IF(编辑!AE2307="","",编辑!AE2307)</f>
        <v/>
      </c>
      <c r="V2307" s="109" t="str">
        <f>IF(编辑!AF2307="","",编辑!AF2307)</f>
        <v/>
      </c>
      <c r="W2307" s="109" t="str">
        <f>IF(编辑!AH2307="","",编辑!AH2307)</f>
        <v/>
      </c>
      <c r="X2307" s="109" t="str">
        <f>IF(编辑!AI2307="","",编辑!AI2307)</f>
        <v/>
      </c>
      <c r="Y2307" s="109" t="str">
        <f>IF(编辑!AJ2307="","",编辑!AJ2307)</f>
        <v/>
      </c>
      <c r="Z2307" s="109" t="str">
        <f>IF(编辑!AK2307="","",编辑!AK2307)</f>
        <v/>
      </c>
      <c r="AA2307" s="109" t="str">
        <f>IF(编辑!AM2307="","",编辑!AM2307)</f>
        <v/>
      </c>
      <c r="AB2307" s="109" t="str">
        <f>IF(编辑!AN2307="","",编辑!AN2307)</f>
        <v/>
      </c>
      <c r="AC2307" s="111" t="str">
        <f>IF(编辑!AO2307="","",编辑!AO2307)</f>
        <v/>
      </c>
    </row>
    <row r="2308" spans="1:29">
      <c r="A2308" s="109">
        <f>IF(编辑!A2308="","",编辑!A2308)</f>
        <v>241028</v>
      </c>
      <c r="B2308" s="109" t="str">
        <f>IF(编辑!B2308="","",编辑!B2308)</f>
        <v>家族入侵</v>
      </c>
      <c r="C2308" s="109">
        <f>IF(编辑!I2308="","",编辑!I2308)</f>
        <v>340</v>
      </c>
      <c r="D2308" s="109">
        <f>IF(编辑!J2308="","",编辑!J2308)</f>
        <v>15</v>
      </c>
      <c r="E2308" s="109" t="str">
        <f>IF(编辑!K2308="","",编辑!K2308)</f>
        <v/>
      </c>
      <c r="F2308" s="109">
        <f>IF(编辑!L2308="","",编辑!L2308)</f>
        <v>5028</v>
      </c>
      <c r="G2308" s="109">
        <f>IF(编辑!N2308="","",编辑!N2308)</f>
        <v>1</v>
      </c>
      <c r="H2308" s="109">
        <f>IF(编辑!O2308="","",编辑!O2308)</f>
        <v>1</v>
      </c>
      <c r="I2308" s="109">
        <f>IF(编辑!P2308="","",编辑!P2308)</f>
        <v>500</v>
      </c>
      <c r="J2308" s="109" t="str">
        <f>IF(编辑!Q2308="","",编辑!Q2308)</f>
        <v/>
      </c>
      <c r="K2308" s="109" t="str">
        <f>IF(编辑!S2308="","",编辑!S2308)</f>
        <v/>
      </c>
      <c r="L2308" s="109" t="str">
        <f>IF(编辑!T2308="","",编辑!T2308)</f>
        <v/>
      </c>
      <c r="M2308" s="109" t="str">
        <f>IF(编辑!U2308="","",编辑!U2308)</f>
        <v/>
      </c>
      <c r="N2308" s="109" t="str">
        <f>IF(编辑!V2308="","",编辑!V2308)</f>
        <v/>
      </c>
      <c r="O2308" s="109" t="str">
        <f>IF(编辑!X2308="","",编辑!X2308)</f>
        <v/>
      </c>
      <c r="P2308" s="109" t="str">
        <f>IF(编辑!Y2308="","",编辑!Y2308)</f>
        <v/>
      </c>
      <c r="Q2308" s="109" t="str">
        <f>IF(编辑!Z2308="","",编辑!Z2308)</f>
        <v/>
      </c>
      <c r="R2308" s="109" t="str">
        <f>IF(编辑!AA2308="","",编辑!AA2308)</f>
        <v/>
      </c>
      <c r="S2308" s="109" t="str">
        <f>IF(编辑!AC2308="","",编辑!AC2308)</f>
        <v/>
      </c>
      <c r="T2308" s="109" t="str">
        <f>IF(编辑!AD2308="","",编辑!AD2308)</f>
        <v/>
      </c>
      <c r="U2308" s="109" t="str">
        <f>IF(编辑!AE2308="","",编辑!AE2308)</f>
        <v/>
      </c>
      <c r="V2308" s="109" t="str">
        <f>IF(编辑!AF2308="","",编辑!AF2308)</f>
        <v/>
      </c>
      <c r="W2308" s="109" t="str">
        <f>IF(编辑!AH2308="","",编辑!AH2308)</f>
        <v/>
      </c>
      <c r="X2308" s="109" t="str">
        <f>IF(编辑!AI2308="","",编辑!AI2308)</f>
        <v/>
      </c>
      <c r="Y2308" s="109" t="str">
        <f>IF(编辑!AJ2308="","",编辑!AJ2308)</f>
        <v/>
      </c>
      <c r="Z2308" s="109" t="str">
        <f>IF(编辑!AK2308="","",编辑!AK2308)</f>
        <v/>
      </c>
      <c r="AA2308" s="109" t="str">
        <f>IF(编辑!AM2308="","",编辑!AM2308)</f>
        <v/>
      </c>
      <c r="AB2308" s="109" t="str">
        <f>IF(编辑!AN2308="","",编辑!AN2308)</f>
        <v/>
      </c>
      <c r="AC2308" s="111" t="str">
        <f>IF(编辑!AO2308="","",编辑!AO2308)</f>
        <v/>
      </c>
    </row>
    <row r="2309" spans="1:29">
      <c r="A2309" s="109">
        <f>IF(编辑!A2309="","",编辑!A2309)</f>
        <v>241029</v>
      </c>
      <c r="B2309" s="109" t="str">
        <f>IF(编辑!B2309="","",编辑!B2309)</f>
        <v>家族入侵</v>
      </c>
      <c r="C2309" s="109">
        <f>IF(编辑!I2309="","",编辑!I2309)</f>
        <v>340</v>
      </c>
      <c r="D2309" s="109">
        <f>IF(编辑!J2309="","",编辑!J2309)</f>
        <v>15</v>
      </c>
      <c r="E2309" s="109" t="str">
        <f>IF(编辑!K2309="","",编辑!K2309)</f>
        <v/>
      </c>
      <c r="F2309" s="109">
        <f>IF(编辑!L2309="","",编辑!L2309)</f>
        <v>5028</v>
      </c>
      <c r="G2309" s="109">
        <f>IF(编辑!N2309="","",编辑!N2309)</f>
        <v>1</v>
      </c>
      <c r="H2309" s="109">
        <f>IF(编辑!O2309="","",编辑!O2309)</f>
        <v>1</v>
      </c>
      <c r="I2309" s="109">
        <f>IF(编辑!P2309="","",编辑!P2309)</f>
        <v>500</v>
      </c>
      <c r="J2309" s="109" t="str">
        <f>IF(编辑!Q2309="","",编辑!Q2309)</f>
        <v/>
      </c>
      <c r="K2309" s="109" t="str">
        <f>IF(编辑!S2309="","",编辑!S2309)</f>
        <v/>
      </c>
      <c r="L2309" s="109" t="str">
        <f>IF(编辑!T2309="","",编辑!T2309)</f>
        <v/>
      </c>
      <c r="M2309" s="109" t="str">
        <f>IF(编辑!U2309="","",编辑!U2309)</f>
        <v/>
      </c>
      <c r="N2309" s="109" t="str">
        <f>IF(编辑!V2309="","",编辑!V2309)</f>
        <v/>
      </c>
      <c r="O2309" s="109" t="str">
        <f>IF(编辑!X2309="","",编辑!X2309)</f>
        <v/>
      </c>
      <c r="P2309" s="109" t="str">
        <f>IF(编辑!Y2309="","",编辑!Y2309)</f>
        <v/>
      </c>
      <c r="Q2309" s="109" t="str">
        <f>IF(编辑!Z2309="","",编辑!Z2309)</f>
        <v/>
      </c>
      <c r="R2309" s="109" t="str">
        <f>IF(编辑!AA2309="","",编辑!AA2309)</f>
        <v/>
      </c>
      <c r="S2309" s="109" t="str">
        <f>IF(编辑!AC2309="","",编辑!AC2309)</f>
        <v/>
      </c>
      <c r="T2309" s="109" t="str">
        <f>IF(编辑!AD2309="","",编辑!AD2309)</f>
        <v/>
      </c>
      <c r="U2309" s="109" t="str">
        <f>IF(编辑!AE2309="","",编辑!AE2309)</f>
        <v/>
      </c>
      <c r="V2309" s="109" t="str">
        <f>IF(编辑!AF2309="","",编辑!AF2309)</f>
        <v/>
      </c>
      <c r="W2309" s="109" t="str">
        <f>IF(编辑!AH2309="","",编辑!AH2309)</f>
        <v/>
      </c>
      <c r="X2309" s="109" t="str">
        <f>IF(编辑!AI2309="","",编辑!AI2309)</f>
        <v/>
      </c>
      <c r="Y2309" s="109" t="str">
        <f>IF(编辑!AJ2309="","",编辑!AJ2309)</f>
        <v/>
      </c>
      <c r="Z2309" s="109" t="str">
        <f>IF(编辑!AK2309="","",编辑!AK2309)</f>
        <v/>
      </c>
      <c r="AA2309" s="109" t="str">
        <f>IF(编辑!AM2309="","",编辑!AM2309)</f>
        <v/>
      </c>
      <c r="AB2309" s="109" t="str">
        <f>IF(编辑!AN2309="","",编辑!AN2309)</f>
        <v/>
      </c>
      <c r="AC2309" s="111" t="str">
        <f>IF(编辑!AO2309="","",编辑!AO2309)</f>
        <v/>
      </c>
    </row>
    <row r="2310" spans="1:29">
      <c r="A2310" s="109">
        <f>IF(编辑!A2310="","",编辑!A2310)</f>
        <v>241030</v>
      </c>
      <c r="B2310" s="109" t="str">
        <f>IF(编辑!B2310="","",编辑!B2310)</f>
        <v>家族入侵</v>
      </c>
      <c r="C2310" s="109">
        <f>IF(编辑!I2310="","",编辑!I2310)</f>
        <v>340</v>
      </c>
      <c r="D2310" s="109">
        <f>IF(编辑!J2310="","",编辑!J2310)</f>
        <v>15</v>
      </c>
      <c r="E2310" s="109" t="str">
        <f>IF(编辑!K2310="","",编辑!K2310)</f>
        <v/>
      </c>
      <c r="F2310" s="109">
        <f>IF(编辑!L2310="","",编辑!L2310)</f>
        <v>5028</v>
      </c>
      <c r="G2310" s="109">
        <f>IF(编辑!N2310="","",编辑!N2310)</f>
        <v>1</v>
      </c>
      <c r="H2310" s="109">
        <f>IF(编辑!O2310="","",编辑!O2310)</f>
        <v>1</v>
      </c>
      <c r="I2310" s="109">
        <f>IF(编辑!P2310="","",编辑!P2310)</f>
        <v>500</v>
      </c>
      <c r="J2310" s="109" t="str">
        <f>IF(编辑!Q2310="","",编辑!Q2310)</f>
        <v/>
      </c>
      <c r="K2310" s="109" t="str">
        <f>IF(编辑!S2310="","",编辑!S2310)</f>
        <v/>
      </c>
      <c r="L2310" s="109" t="str">
        <f>IF(编辑!T2310="","",编辑!T2310)</f>
        <v/>
      </c>
      <c r="M2310" s="109" t="str">
        <f>IF(编辑!U2310="","",编辑!U2310)</f>
        <v/>
      </c>
      <c r="N2310" s="109" t="str">
        <f>IF(编辑!V2310="","",编辑!V2310)</f>
        <v/>
      </c>
      <c r="O2310" s="109" t="str">
        <f>IF(编辑!X2310="","",编辑!X2310)</f>
        <v/>
      </c>
      <c r="P2310" s="109" t="str">
        <f>IF(编辑!Y2310="","",编辑!Y2310)</f>
        <v/>
      </c>
      <c r="Q2310" s="109" t="str">
        <f>IF(编辑!Z2310="","",编辑!Z2310)</f>
        <v/>
      </c>
      <c r="R2310" s="109" t="str">
        <f>IF(编辑!AA2310="","",编辑!AA2310)</f>
        <v/>
      </c>
      <c r="S2310" s="109" t="str">
        <f>IF(编辑!AC2310="","",编辑!AC2310)</f>
        <v/>
      </c>
      <c r="T2310" s="109" t="str">
        <f>IF(编辑!AD2310="","",编辑!AD2310)</f>
        <v/>
      </c>
      <c r="U2310" s="109" t="str">
        <f>IF(编辑!AE2310="","",编辑!AE2310)</f>
        <v/>
      </c>
      <c r="V2310" s="109" t="str">
        <f>IF(编辑!AF2310="","",编辑!AF2310)</f>
        <v/>
      </c>
      <c r="W2310" s="109" t="str">
        <f>IF(编辑!AH2310="","",编辑!AH2310)</f>
        <v/>
      </c>
      <c r="X2310" s="109" t="str">
        <f>IF(编辑!AI2310="","",编辑!AI2310)</f>
        <v/>
      </c>
      <c r="Y2310" s="109" t="str">
        <f>IF(编辑!AJ2310="","",编辑!AJ2310)</f>
        <v/>
      </c>
      <c r="Z2310" s="109" t="str">
        <f>IF(编辑!AK2310="","",编辑!AK2310)</f>
        <v/>
      </c>
      <c r="AA2310" s="109" t="str">
        <f>IF(编辑!AM2310="","",编辑!AM2310)</f>
        <v/>
      </c>
      <c r="AB2310" s="109" t="str">
        <f>IF(编辑!AN2310="","",编辑!AN2310)</f>
        <v/>
      </c>
      <c r="AC2310" s="111" t="str">
        <f>IF(编辑!AO2310="","",编辑!AO2310)</f>
        <v/>
      </c>
    </row>
    <row r="2311" spans="1:29">
      <c r="A2311" s="109">
        <f>IF(编辑!A2311="","",编辑!A2311)</f>
        <v>241031</v>
      </c>
      <c r="B2311" s="109" t="str">
        <f>IF(编辑!B2311="","",编辑!B2311)</f>
        <v>家族入侵</v>
      </c>
      <c r="C2311" s="109">
        <f>IF(编辑!I2311="","",编辑!I2311)</f>
        <v>340</v>
      </c>
      <c r="D2311" s="109">
        <f>IF(编辑!J2311="","",编辑!J2311)</f>
        <v>15</v>
      </c>
      <c r="E2311" s="109" t="str">
        <f>IF(编辑!K2311="","",编辑!K2311)</f>
        <v/>
      </c>
      <c r="F2311" s="109">
        <f>IF(编辑!L2311="","",编辑!L2311)</f>
        <v>5028</v>
      </c>
      <c r="G2311" s="109">
        <f>IF(编辑!N2311="","",编辑!N2311)</f>
        <v>1</v>
      </c>
      <c r="H2311" s="109">
        <f>IF(编辑!O2311="","",编辑!O2311)</f>
        <v>1</v>
      </c>
      <c r="I2311" s="109">
        <f>IF(编辑!P2311="","",编辑!P2311)</f>
        <v>500</v>
      </c>
      <c r="J2311" s="109" t="str">
        <f>IF(编辑!Q2311="","",编辑!Q2311)</f>
        <v/>
      </c>
      <c r="K2311" s="109" t="str">
        <f>IF(编辑!S2311="","",编辑!S2311)</f>
        <v/>
      </c>
      <c r="L2311" s="109" t="str">
        <f>IF(编辑!T2311="","",编辑!T2311)</f>
        <v/>
      </c>
      <c r="M2311" s="109" t="str">
        <f>IF(编辑!U2311="","",编辑!U2311)</f>
        <v/>
      </c>
      <c r="N2311" s="109" t="str">
        <f>IF(编辑!V2311="","",编辑!V2311)</f>
        <v/>
      </c>
      <c r="O2311" s="109" t="str">
        <f>IF(编辑!X2311="","",编辑!X2311)</f>
        <v/>
      </c>
      <c r="P2311" s="109" t="str">
        <f>IF(编辑!Y2311="","",编辑!Y2311)</f>
        <v/>
      </c>
      <c r="Q2311" s="109" t="str">
        <f>IF(编辑!Z2311="","",编辑!Z2311)</f>
        <v/>
      </c>
      <c r="R2311" s="109" t="str">
        <f>IF(编辑!AA2311="","",编辑!AA2311)</f>
        <v/>
      </c>
      <c r="S2311" s="109" t="str">
        <f>IF(编辑!AC2311="","",编辑!AC2311)</f>
        <v/>
      </c>
      <c r="T2311" s="109" t="str">
        <f>IF(编辑!AD2311="","",编辑!AD2311)</f>
        <v/>
      </c>
      <c r="U2311" s="109" t="str">
        <f>IF(编辑!AE2311="","",编辑!AE2311)</f>
        <v/>
      </c>
      <c r="V2311" s="109" t="str">
        <f>IF(编辑!AF2311="","",编辑!AF2311)</f>
        <v/>
      </c>
      <c r="W2311" s="109" t="str">
        <f>IF(编辑!AH2311="","",编辑!AH2311)</f>
        <v/>
      </c>
      <c r="X2311" s="109" t="str">
        <f>IF(编辑!AI2311="","",编辑!AI2311)</f>
        <v/>
      </c>
      <c r="Y2311" s="109" t="str">
        <f>IF(编辑!AJ2311="","",编辑!AJ2311)</f>
        <v/>
      </c>
      <c r="Z2311" s="109" t="str">
        <f>IF(编辑!AK2311="","",编辑!AK2311)</f>
        <v/>
      </c>
      <c r="AA2311" s="109" t="str">
        <f>IF(编辑!AM2311="","",编辑!AM2311)</f>
        <v/>
      </c>
      <c r="AB2311" s="109" t="str">
        <f>IF(编辑!AN2311="","",编辑!AN2311)</f>
        <v/>
      </c>
      <c r="AC2311" s="111" t="str">
        <f>IF(编辑!AO2311="","",编辑!AO2311)</f>
        <v/>
      </c>
    </row>
    <row r="2312" spans="1:29">
      <c r="A2312" s="109">
        <f>IF(编辑!A2312="","",编辑!A2312)</f>
        <v>241032</v>
      </c>
      <c r="B2312" s="109" t="str">
        <f>IF(编辑!B2312="","",编辑!B2312)</f>
        <v>家族入侵</v>
      </c>
      <c r="C2312" s="109">
        <f>IF(编辑!I2312="","",编辑!I2312)</f>
        <v>340</v>
      </c>
      <c r="D2312" s="109">
        <f>IF(编辑!J2312="","",编辑!J2312)</f>
        <v>15</v>
      </c>
      <c r="E2312" s="109" t="str">
        <f>IF(编辑!K2312="","",编辑!K2312)</f>
        <v/>
      </c>
      <c r="F2312" s="109">
        <f>IF(编辑!L2312="","",编辑!L2312)</f>
        <v>5028</v>
      </c>
      <c r="G2312" s="109">
        <f>IF(编辑!N2312="","",编辑!N2312)</f>
        <v>1</v>
      </c>
      <c r="H2312" s="109">
        <f>IF(编辑!O2312="","",编辑!O2312)</f>
        <v>1</v>
      </c>
      <c r="I2312" s="109">
        <f>IF(编辑!P2312="","",编辑!P2312)</f>
        <v>500</v>
      </c>
      <c r="J2312" s="109" t="str">
        <f>IF(编辑!Q2312="","",编辑!Q2312)</f>
        <v/>
      </c>
      <c r="K2312" s="109" t="str">
        <f>IF(编辑!S2312="","",编辑!S2312)</f>
        <v/>
      </c>
      <c r="L2312" s="109" t="str">
        <f>IF(编辑!T2312="","",编辑!T2312)</f>
        <v/>
      </c>
      <c r="M2312" s="109" t="str">
        <f>IF(编辑!U2312="","",编辑!U2312)</f>
        <v/>
      </c>
      <c r="N2312" s="109" t="str">
        <f>IF(编辑!V2312="","",编辑!V2312)</f>
        <v/>
      </c>
      <c r="O2312" s="109" t="str">
        <f>IF(编辑!X2312="","",编辑!X2312)</f>
        <v/>
      </c>
      <c r="P2312" s="109" t="str">
        <f>IF(编辑!Y2312="","",编辑!Y2312)</f>
        <v/>
      </c>
      <c r="Q2312" s="109" t="str">
        <f>IF(编辑!Z2312="","",编辑!Z2312)</f>
        <v/>
      </c>
      <c r="R2312" s="109" t="str">
        <f>IF(编辑!AA2312="","",编辑!AA2312)</f>
        <v/>
      </c>
      <c r="S2312" s="109" t="str">
        <f>IF(编辑!AC2312="","",编辑!AC2312)</f>
        <v/>
      </c>
      <c r="T2312" s="109" t="str">
        <f>IF(编辑!AD2312="","",编辑!AD2312)</f>
        <v/>
      </c>
      <c r="U2312" s="109" t="str">
        <f>IF(编辑!AE2312="","",编辑!AE2312)</f>
        <v/>
      </c>
      <c r="V2312" s="109" t="str">
        <f>IF(编辑!AF2312="","",编辑!AF2312)</f>
        <v/>
      </c>
      <c r="W2312" s="109" t="str">
        <f>IF(编辑!AH2312="","",编辑!AH2312)</f>
        <v/>
      </c>
      <c r="X2312" s="109" t="str">
        <f>IF(编辑!AI2312="","",编辑!AI2312)</f>
        <v/>
      </c>
      <c r="Y2312" s="109" t="str">
        <f>IF(编辑!AJ2312="","",编辑!AJ2312)</f>
        <v/>
      </c>
      <c r="Z2312" s="109" t="str">
        <f>IF(编辑!AK2312="","",编辑!AK2312)</f>
        <v/>
      </c>
      <c r="AA2312" s="109" t="str">
        <f>IF(编辑!AM2312="","",编辑!AM2312)</f>
        <v/>
      </c>
      <c r="AB2312" s="109" t="str">
        <f>IF(编辑!AN2312="","",编辑!AN2312)</f>
        <v/>
      </c>
      <c r="AC2312" s="111" t="str">
        <f>IF(编辑!AO2312="","",编辑!AO2312)</f>
        <v/>
      </c>
    </row>
    <row r="2313" spans="1:29">
      <c r="A2313" s="109">
        <f>IF(编辑!A2313="","",编辑!A2313)</f>
        <v>241033</v>
      </c>
      <c r="B2313" s="109" t="str">
        <f>IF(编辑!B2313="","",编辑!B2313)</f>
        <v>家族入侵</v>
      </c>
      <c r="C2313" s="109">
        <f>IF(编辑!I2313="","",编辑!I2313)</f>
        <v>340</v>
      </c>
      <c r="D2313" s="109">
        <f>IF(编辑!J2313="","",编辑!J2313)</f>
        <v>15</v>
      </c>
      <c r="E2313" s="109" t="str">
        <f>IF(编辑!K2313="","",编辑!K2313)</f>
        <v/>
      </c>
      <c r="F2313" s="109">
        <f>IF(编辑!L2313="","",编辑!L2313)</f>
        <v>5028</v>
      </c>
      <c r="G2313" s="109">
        <f>IF(编辑!N2313="","",编辑!N2313)</f>
        <v>1</v>
      </c>
      <c r="H2313" s="109">
        <f>IF(编辑!O2313="","",编辑!O2313)</f>
        <v>1</v>
      </c>
      <c r="I2313" s="109">
        <f>IF(编辑!P2313="","",编辑!P2313)</f>
        <v>500</v>
      </c>
      <c r="J2313" s="109" t="str">
        <f>IF(编辑!Q2313="","",编辑!Q2313)</f>
        <v/>
      </c>
      <c r="K2313" s="109" t="str">
        <f>IF(编辑!S2313="","",编辑!S2313)</f>
        <v/>
      </c>
      <c r="L2313" s="109" t="str">
        <f>IF(编辑!T2313="","",编辑!T2313)</f>
        <v/>
      </c>
      <c r="M2313" s="109" t="str">
        <f>IF(编辑!U2313="","",编辑!U2313)</f>
        <v/>
      </c>
      <c r="N2313" s="109" t="str">
        <f>IF(编辑!V2313="","",编辑!V2313)</f>
        <v/>
      </c>
      <c r="O2313" s="109" t="str">
        <f>IF(编辑!X2313="","",编辑!X2313)</f>
        <v/>
      </c>
      <c r="P2313" s="109" t="str">
        <f>IF(编辑!Y2313="","",编辑!Y2313)</f>
        <v/>
      </c>
      <c r="Q2313" s="109" t="str">
        <f>IF(编辑!Z2313="","",编辑!Z2313)</f>
        <v/>
      </c>
      <c r="R2313" s="109" t="str">
        <f>IF(编辑!AA2313="","",编辑!AA2313)</f>
        <v/>
      </c>
      <c r="S2313" s="109" t="str">
        <f>IF(编辑!AC2313="","",编辑!AC2313)</f>
        <v/>
      </c>
      <c r="T2313" s="109" t="str">
        <f>IF(编辑!AD2313="","",编辑!AD2313)</f>
        <v/>
      </c>
      <c r="U2313" s="109" t="str">
        <f>IF(编辑!AE2313="","",编辑!AE2313)</f>
        <v/>
      </c>
      <c r="V2313" s="109" t="str">
        <f>IF(编辑!AF2313="","",编辑!AF2313)</f>
        <v/>
      </c>
      <c r="W2313" s="109" t="str">
        <f>IF(编辑!AH2313="","",编辑!AH2313)</f>
        <v/>
      </c>
      <c r="X2313" s="109" t="str">
        <f>IF(编辑!AI2313="","",编辑!AI2313)</f>
        <v/>
      </c>
      <c r="Y2313" s="109" t="str">
        <f>IF(编辑!AJ2313="","",编辑!AJ2313)</f>
        <v/>
      </c>
      <c r="Z2313" s="109" t="str">
        <f>IF(编辑!AK2313="","",编辑!AK2313)</f>
        <v/>
      </c>
      <c r="AA2313" s="109" t="str">
        <f>IF(编辑!AM2313="","",编辑!AM2313)</f>
        <v/>
      </c>
      <c r="AB2313" s="109" t="str">
        <f>IF(编辑!AN2313="","",编辑!AN2313)</f>
        <v/>
      </c>
      <c r="AC2313" s="111" t="str">
        <f>IF(编辑!AO2313="","",编辑!AO2313)</f>
        <v/>
      </c>
    </row>
    <row r="2314" spans="1:29">
      <c r="A2314" s="109">
        <f>IF(编辑!A2314="","",编辑!A2314)</f>
        <v>241034</v>
      </c>
      <c r="B2314" s="109" t="str">
        <f>IF(编辑!B2314="","",编辑!B2314)</f>
        <v>家族入侵</v>
      </c>
      <c r="C2314" s="109">
        <f>IF(编辑!I2314="","",编辑!I2314)</f>
        <v>340</v>
      </c>
      <c r="D2314" s="109">
        <f>IF(编辑!J2314="","",编辑!J2314)</f>
        <v>15</v>
      </c>
      <c r="E2314" s="109" t="str">
        <f>IF(编辑!K2314="","",编辑!K2314)</f>
        <v/>
      </c>
      <c r="F2314" s="109">
        <f>IF(编辑!L2314="","",编辑!L2314)</f>
        <v>5028</v>
      </c>
      <c r="G2314" s="109">
        <f>IF(编辑!N2314="","",编辑!N2314)</f>
        <v>1</v>
      </c>
      <c r="H2314" s="109">
        <f>IF(编辑!O2314="","",编辑!O2314)</f>
        <v>1</v>
      </c>
      <c r="I2314" s="109">
        <f>IF(编辑!P2314="","",编辑!P2314)</f>
        <v>500</v>
      </c>
      <c r="J2314" s="109" t="str">
        <f>IF(编辑!Q2314="","",编辑!Q2314)</f>
        <v/>
      </c>
      <c r="K2314" s="109" t="str">
        <f>IF(编辑!S2314="","",编辑!S2314)</f>
        <v/>
      </c>
      <c r="L2314" s="109" t="str">
        <f>IF(编辑!T2314="","",编辑!T2314)</f>
        <v/>
      </c>
      <c r="M2314" s="109" t="str">
        <f>IF(编辑!U2314="","",编辑!U2314)</f>
        <v/>
      </c>
      <c r="N2314" s="109" t="str">
        <f>IF(编辑!V2314="","",编辑!V2314)</f>
        <v/>
      </c>
      <c r="O2314" s="109" t="str">
        <f>IF(编辑!X2314="","",编辑!X2314)</f>
        <v/>
      </c>
      <c r="P2314" s="109" t="str">
        <f>IF(编辑!Y2314="","",编辑!Y2314)</f>
        <v/>
      </c>
      <c r="Q2314" s="109" t="str">
        <f>IF(编辑!Z2314="","",编辑!Z2314)</f>
        <v/>
      </c>
      <c r="R2314" s="109" t="str">
        <f>IF(编辑!AA2314="","",编辑!AA2314)</f>
        <v/>
      </c>
      <c r="S2314" s="109" t="str">
        <f>IF(编辑!AC2314="","",编辑!AC2314)</f>
        <v/>
      </c>
      <c r="T2314" s="109" t="str">
        <f>IF(编辑!AD2314="","",编辑!AD2314)</f>
        <v/>
      </c>
      <c r="U2314" s="109" t="str">
        <f>IF(编辑!AE2314="","",编辑!AE2314)</f>
        <v/>
      </c>
      <c r="V2314" s="109" t="str">
        <f>IF(编辑!AF2314="","",编辑!AF2314)</f>
        <v/>
      </c>
      <c r="W2314" s="109" t="str">
        <f>IF(编辑!AH2314="","",编辑!AH2314)</f>
        <v/>
      </c>
      <c r="X2314" s="109" t="str">
        <f>IF(编辑!AI2314="","",编辑!AI2314)</f>
        <v/>
      </c>
      <c r="Y2314" s="109" t="str">
        <f>IF(编辑!AJ2314="","",编辑!AJ2314)</f>
        <v/>
      </c>
      <c r="Z2314" s="109" t="str">
        <f>IF(编辑!AK2314="","",编辑!AK2314)</f>
        <v/>
      </c>
      <c r="AA2314" s="109" t="str">
        <f>IF(编辑!AM2314="","",编辑!AM2314)</f>
        <v/>
      </c>
      <c r="AB2314" s="109" t="str">
        <f>IF(编辑!AN2314="","",编辑!AN2314)</f>
        <v/>
      </c>
      <c r="AC2314" s="111" t="str">
        <f>IF(编辑!AO2314="","",编辑!AO2314)</f>
        <v/>
      </c>
    </row>
    <row r="2315" spans="1:29">
      <c r="A2315" s="109">
        <f>IF(编辑!A2315="","",编辑!A2315)</f>
        <v>241035</v>
      </c>
      <c r="B2315" s="109" t="str">
        <f>IF(编辑!B2315="","",编辑!B2315)</f>
        <v>家族入侵</v>
      </c>
      <c r="C2315" s="109">
        <f>IF(编辑!I2315="","",编辑!I2315)</f>
        <v>340</v>
      </c>
      <c r="D2315" s="109">
        <f>IF(编辑!J2315="","",编辑!J2315)</f>
        <v>15</v>
      </c>
      <c r="E2315" s="109" t="str">
        <f>IF(编辑!K2315="","",编辑!K2315)</f>
        <v/>
      </c>
      <c r="F2315" s="109">
        <f>IF(编辑!L2315="","",编辑!L2315)</f>
        <v>5028</v>
      </c>
      <c r="G2315" s="109">
        <f>IF(编辑!N2315="","",编辑!N2315)</f>
        <v>1</v>
      </c>
      <c r="H2315" s="109">
        <f>IF(编辑!O2315="","",编辑!O2315)</f>
        <v>1</v>
      </c>
      <c r="I2315" s="109">
        <f>IF(编辑!P2315="","",编辑!P2315)</f>
        <v>500</v>
      </c>
      <c r="J2315" s="109" t="str">
        <f>IF(编辑!Q2315="","",编辑!Q2315)</f>
        <v/>
      </c>
      <c r="K2315" s="109" t="str">
        <f>IF(编辑!S2315="","",编辑!S2315)</f>
        <v/>
      </c>
      <c r="L2315" s="109" t="str">
        <f>IF(编辑!T2315="","",编辑!T2315)</f>
        <v/>
      </c>
      <c r="M2315" s="109" t="str">
        <f>IF(编辑!U2315="","",编辑!U2315)</f>
        <v/>
      </c>
      <c r="N2315" s="109" t="str">
        <f>IF(编辑!V2315="","",编辑!V2315)</f>
        <v/>
      </c>
      <c r="O2315" s="109" t="str">
        <f>IF(编辑!X2315="","",编辑!X2315)</f>
        <v/>
      </c>
      <c r="P2315" s="109" t="str">
        <f>IF(编辑!Y2315="","",编辑!Y2315)</f>
        <v/>
      </c>
      <c r="Q2315" s="109" t="str">
        <f>IF(编辑!Z2315="","",编辑!Z2315)</f>
        <v/>
      </c>
      <c r="R2315" s="109" t="str">
        <f>IF(编辑!AA2315="","",编辑!AA2315)</f>
        <v/>
      </c>
      <c r="S2315" s="109" t="str">
        <f>IF(编辑!AC2315="","",编辑!AC2315)</f>
        <v/>
      </c>
      <c r="T2315" s="109" t="str">
        <f>IF(编辑!AD2315="","",编辑!AD2315)</f>
        <v/>
      </c>
      <c r="U2315" s="109" t="str">
        <f>IF(编辑!AE2315="","",编辑!AE2315)</f>
        <v/>
      </c>
      <c r="V2315" s="109" t="str">
        <f>IF(编辑!AF2315="","",编辑!AF2315)</f>
        <v/>
      </c>
      <c r="W2315" s="109" t="str">
        <f>IF(编辑!AH2315="","",编辑!AH2315)</f>
        <v/>
      </c>
      <c r="X2315" s="109" t="str">
        <f>IF(编辑!AI2315="","",编辑!AI2315)</f>
        <v/>
      </c>
      <c r="Y2315" s="109" t="str">
        <f>IF(编辑!AJ2315="","",编辑!AJ2315)</f>
        <v/>
      </c>
      <c r="Z2315" s="109" t="str">
        <f>IF(编辑!AK2315="","",编辑!AK2315)</f>
        <v/>
      </c>
      <c r="AA2315" s="109" t="str">
        <f>IF(编辑!AM2315="","",编辑!AM2315)</f>
        <v/>
      </c>
      <c r="AB2315" s="109" t="str">
        <f>IF(编辑!AN2315="","",编辑!AN2315)</f>
        <v/>
      </c>
      <c r="AC2315" s="111" t="str">
        <f>IF(编辑!AO2315="","",编辑!AO2315)</f>
        <v/>
      </c>
    </row>
    <row r="2316" spans="1:29">
      <c r="A2316" s="109">
        <f>IF(编辑!A2316="","",编辑!A2316)</f>
        <v>241036</v>
      </c>
      <c r="B2316" s="109" t="str">
        <f>IF(编辑!B2316="","",编辑!B2316)</f>
        <v>家族入侵</v>
      </c>
      <c r="C2316" s="109">
        <f>IF(编辑!I2316="","",编辑!I2316)</f>
        <v>340</v>
      </c>
      <c r="D2316" s="109">
        <f>IF(编辑!J2316="","",编辑!J2316)</f>
        <v>15</v>
      </c>
      <c r="E2316" s="109" t="str">
        <f>IF(编辑!K2316="","",编辑!K2316)</f>
        <v/>
      </c>
      <c r="F2316" s="109">
        <f>IF(编辑!L2316="","",编辑!L2316)</f>
        <v>5028</v>
      </c>
      <c r="G2316" s="109">
        <f>IF(编辑!N2316="","",编辑!N2316)</f>
        <v>1</v>
      </c>
      <c r="H2316" s="109">
        <f>IF(编辑!O2316="","",编辑!O2316)</f>
        <v>1</v>
      </c>
      <c r="I2316" s="109">
        <f>IF(编辑!P2316="","",编辑!P2316)</f>
        <v>500</v>
      </c>
      <c r="J2316" s="109" t="str">
        <f>IF(编辑!Q2316="","",编辑!Q2316)</f>
        <v/>
      </c>
      <c r="K2316" s="109" t="str">
        <f>IF(编辑!S2316="","",编辑!S2316)</f>
        <v/>
      </c>
      <c r="L2316" s="109" t="str">
        <f>IF(编辑!T2316="","",编辑!T2316)</f>
        <v/>
      </c>
      <c r="M2316" s="109" t="str">
        <f>IF(编辑!U2316="","",编辑!U2316)</f>
        <v/>
      </c>
      <c r="N2316" s="109" t="str">
        <f>IF(编辑!V2316="","",编辑!V2316)</f>
        <v/>
      </c>
      <c r="O2316" s="109" t="str">
        <f>IF(编辑!X2316="","",编辑!X2316)</f>
        <v/>
      </c>
      <c r="P2316" s="109" t="str">
        <f>IF(编辑!Y2316="","",编辑!Y2316)</f>
        <v/>
      </c>
      <c r="Q2316" s="109" t="str">
        <f>IF(编辑!Z2316="","",编辑!Z2316)</f>
        <v/>
      </c>
      <c r="R2316" s="109" t="str">
        <f>IF(编辑!AA2316="","",编辑!AA2316)</f>
        <v/>
      </c>
      <c r="S2316" s="109" t="str">
        <f>IF(编辑!AC2316="","",编辑!AC2316)</f>
        <v/>
      </c>
      <c r="T2316" s="109" t="str">
        <f>IF(编辑!AD2316="","",编辑!AD2316)</f>
        <v/>
      </c>
      <c r="U2316" s="109" t="str">
        <f>IF(编辑!AE2316="","",编辑!AE2316)</f>
        <v/>
      </c>
      <c r="V2316" s="109" t="str">
        <f>IF(编辑!AF2316="","",编辑!AF2316)</f>
        <v/>
      </c>
      <c r="W2316" s="109" t="str">
        <f>IF(编辑!AH2316="","",编辑!AH2316)</f>
        <v/>
      </c>
      <c r="X2316" s="109" t="str">
        <f>IF(编辑!AI2316="","",编辑!AI2316)</f>
        <v/>
      </c>
      <c r="Y2316" s="109" t="str">
        <f>IF(编辑!AJ2316="","",编辑!AJ2316)</f>
        <v/>
      </c>
      <c r="Z2316" s="109" t="str">
        <f>IF(编辑!AK2316="","",编辑!AK2316)</f>
        <v/>
      </c>
      <c r="AA2316" s="109" t="str">
        <f>IF(编辑!AM2316="","",编辑!AM2316)</f>
        <v/>
      </c>
      <c r="AB2316" s="109" t="str">
        <f>IF(编辑!AN2316="","",编辑!AN2316)</f>
        <v/>
      </c>
      <c r="AC2316" s="111" t="str">
        <f>IF(编辑!AO2316="","",编辑!AO2316)</f>
        <v/>
      </c>
    </row>
    <row r="2317" spans="1:29">
      <c r="A2317" s="109">
        <f>IF(编辑!A2317="","",编辑!A2317)</f>
        <v>241037</v>
      </c>
      <c r="B2317" s="109" t="str">
        <f>IF(编辑!B2317="","",编辑!B2317)</f>
        <v>家族入侵</v>
      </c>
      <c r="C2317" s="109">
        <f>IF(编辑!I2317="","",编辑!I2317)</f>
        <v>340</v>
      </c>
      <c r="D2317" s="109">
        <f>IF(编辑!J2317="","",编辑!J2317)</f>
        <v>15</v>
      </c>
      <c r="E2317" s="109" t="str">
        <f>IF(编辑!K2317="","",编辑!K2317)</f>
        <v/>
      </c>
      <c r="F2317" s="109">
        <f>IF(编辑!L2317="","",编辑!L2317)</f>
        <v>5028</v>
      </c>
      <c r="G2317" s="109">
        <f>IF(编辑!N2317="","",编辑!N2317)</f>
        <v>1</v>
      </c>
      <c r="H2317" s="109">
        <f>IF(编辑!O2317="","",编辑!O2317)</f>
        <v>1</v>
      </c>
      <c r="I2317" s="109">
        <f>IF(编辑!P2317="","",编辑!P2317)</f>
        <v>500</v>
      </c>
      <c r="J2317" s="109" t="str">
        <f>IF(编辑!Q2317="","",编辑!Q2317)</f>
        <v/>
      </c>
      <c r="K2317" s="109" t="str">
        <f>IF(编辑!S2317="","",编辑!S2317)</f>
        <v/>
      </c>
      <c r="L2317" s="109" t="str">
        <f>IF(编辑!T2317="","",编辑!T2317)</f>
        <v/>
      </c>
      <c r="M2317" s="109" t="str">
        <f>IF(编辑!U2317="","",编辑!U2317)</f>
        <v/>
      </c>
      <c r="N2317" s="109" t="str">
        <f>IF(编辑!V2317="","",编辑!V2317)</f>
        <v/>
      </c>
      <c r="O2317" s="109" t="str">
        <f>IF(编辑!X2317="","",编辑!X2317)</f>
        <v/>
      </c>
      <c r="P2317" s="109" t="str">
        <f>IF(编辑!Y2317="","",编辑!Y2317)</f>
        <v/>
      </c>
      <c r="Q2317" s="109" t="str">
        <f>IF(编辑!Z2317="","",编辑!Z2317)</f>
        <v/>
      </c>
      <c r="R2317" s="109" t="str">
        <f>IF(编辑!AA2317="","",编辑!AA2317)</f>
        <v/>
      </c>
      <c r="S2317" s="109" t="str">
        <f>IF(编辑!AC2317="","",编辑!AC2317)</f>
        <v/>
      </c>
      <c r="T2317" s="109" t="str">
        <f>IF(编辑!AD2317="","",编辑!AD2317)</f>
        <v/>
      </c>
      <c r="U2317" s="109" t="str">
        <f>IF(编辑!AE2317="","",编辑!AE2317)</f>
        <v/>
      </c>
      <c r="V2317" s="109" t="str">
        <f>IF(编辑!AF2317="","",编辑!AF2317)</f>
        <v/>
      </c>
      <c r="W2317" s="109" t="str">
        <f>IF(编辑!AH2317="","",编辑!AH2317)</f>
        <v/>
      </c>
      <c r="X2317" s="109" t="str">
        <f>IF(编辑!AI2317="","",编辑!AI2317)</f>
        <v/>
      </c>
      <c r="Y2317" s="109" t="str">
        <f>IF(编辑!AJ2317="","",编辑!AJ2317)</f>
        <v/>
      </c>
      <c r="Z2317" s="109" t="str">
        <f>IF(编辑!AK2317="","",编辑!AK2317)</f>
        <v/>
      </c>
      <c r="AA2317" s="109" t="str">
        <f>IF(编辑!AM2317="","",编辑!AM2317)</f>
        <v/>
      </c>
      <c r="AB2317" s="109" t="str">
        <f>IF(编辑!AN2317="","",编辑!AN2317)</f>
        <v/>
      </c>
      <c r="AC2317" s="111" t="str">
        <f>IF(编辑!AO2317="","",编辑!AO2317)</f>
        <v/>
      </c>
    </row>
    <row r="2318" spans="1:29">
      <c r="A2318" s="109">
        <f>IF(编辑!A2318="","",编辑!A2318)</f>
        <v>241038</v>
      </c>
      <c r="B2318" s="109" t="str">
        <f>IF(编辑!B2318="","",编辑!B2318)</f>
        <v>家族入侵</v>
      </c>
      <c r="C2318" s="109">
        <f>IF(编辑!I2318="","",编辑!I2318)</f>
        <v>340</v>
      </c>
      <c r="D2318" s="109">
        <f>IF(编辑!J2318="","",编辑!J2318)</f>
        <v>15</v>
      </c>
      <c r="E2318" s="109" t="str">
        <f>IF(编辑!K2318="","",编辑!K2318)</f>
        <v/>
      </c>
      <c r="F2318" s="109">
        <f>IF(编辑!L2318="","",编辑!L2318)</f>
        <v>5028</v>
      </c>
      <c r="G2318" s="109">
        <f>IF(编辑!N2318="","",编辑!N2318)</f>
        <v>1</v>
      </c>
      <c r="H2318" s="109">
        <f>IF(编辑!O2318="","",编辑!O2318)</f>
        <v>1</v>
      </c>
      <c r="I2318" s="109">
        <f>IF(编辑!P2318="","",编辑!P2318)</f>
        <v>500</v>
      </c>
      <c r="J2318" s="109" t="str">
        <f>IF(编辑!Q2318="","",编辑!Q2318)</f>
        <v/>
      </c>
      <c r="K2318" s="109" t="str">
        <f>IF(编辑!S2318="","",编辑!S2318)</f>
        <v/>
      </c>
      <c r="L2318" s="109" t="str">
        <f>IF(编辑!T2318="","",编辑!T2318)</f>
        <v/>
      </c>
      <c r="M2318" s="109" t="str">
        <f>IF(编辑!U2318="","",编辑!U2318)</f>
        <v/>
      </c>
      <c r="N2318" s="109" t="str">
        <f>IF(编辑!V2318="","",编辑!V2318)</f>
        <v/>
      </c>
      <c r="O2318" s="109" t="str">
        <f>IF(编辑!X2318="","",编辑!X2318)</f>
        <v/>
      </c>
      <c r="P2318" s="109" t="str">
        <f>IF(编辑!Y2318="","",编辑!Y2318)</f>
        <v/>
      </c>
      <c r="Q2318" s="109" t="str">
        <f>IF(编辑!Z2318="","",编辑!Z2318)</f>
        <v/>
      </c>
      <c r="R2318" s="109" t="str">
        <f>IF(编辑!AA2318="","",编辑!AA2318)</f>
        <v/>
      </c>
      <c r="S2318" s="109" t="str">
        <f>IF(编辑!AC2318="","",编辑!AC2318)</f>
        <v/>
      </c>
      <c r="T2318" s="109" t="str">
        <f>IF(编辑!AD2318="","",编辑!AD2318)</f>
        <v/>
      </c>
      <c r="U2318" s="109" t="str">
        <f>IF(编辑!AE2318="","",编辑!AE2318)</f>
        <v/>
      </c>
      <c r="V2318" s="109" t="str">
        <f>IF(编辑!AF2318="","",编辑!AF2318)</f>
        <v/>
      </c>
      <c r="W2318" s="109" t="str">
        <f>IF(编辑!AH2318="","",编辑!AH2318)</f>
        <v/>
      </c>
      <c r="X2318" s="109" t="str">
        <f>IF(编辑!AI2318="","",编辑!AI2318)</f>
        <v/>
      </c>
      <c r="Y2318" s="109" t="str">
        <f>IF(编辑!AJ2318="","",编辑!AJ2318)</f>
        <v/>
      </c>
      <c r="Z2318" s="109" t="str">
        <f>IF(编辑!AK2318="","",编辑!AK2318)</f>
        <v/>
      </c>
      <c r="AA2318" s="109" t="str">
        <f>IF(编辑!AM2318="","",编辑!AM2318)</f>
        <v/>
      </c>
      <c r="AB2318" s="109" t="str">
        <f>IF(编辑!AN2318="","",编辑!AN2318)</f>
        <v/>
      </c>
      <c r="AC2318" s="111" t="str">
        <f>IF(编辑!AO2318="","",编辑!AO2318)</f>
        <v/>
      </c>
    </row>
    <row r="2319" spans="1:29">
      <c r="A2319" s="109">
        <f>IF(编辑!A2319="","",编辑!A2319)</f>
        <v>241039</v>
      </c>
      <c r="B2319" s="109" t="str">
        <f>IF(编辑!B2319="","",编辑!B2319)</f>
        <v>家族入侵</v>
      </c>
      <c r="C2319" s="109">
        <f>IF(编辑!I2319="","",编辑!I2319)</f>
        <v>340</v>
      </c>
      <c r="D2319" s="109">
        <f>IF(编辑!J2319="","",编辑!J2319)</f>
        <v>15</v>
      </c>
      <c r="E2319" s="109" t="str">
        <f>IF(编辑!K2319="","",编辑!K2319)</f>
        <v/>
      </c>
      <c r="F2319" s="109">
        <f>IF(编辑!L2319="","",编辑!L2319)</f>
        <v>5028</v>
      </c>
      <c r="G2319" s="109">
        <f>IF(编辑!N2319="","",编辑!N2319)</f>
        <v>1</v>
      </c>
      <c r="H2319" s="109">
        <f>IF(编辑!O2319="","",编辑!O2319)</f>
        <v>1</v>
      </c>
      <c r="I2319" s="109">
        <f>IF(编辑!P2319="","",编辑!P2319)</f>
        <v>500</v>
      </c>
      <c r="J2319" s="109" t="str">
        <f>IF(编辑!Q2319="","",编辑!Q2319)</f>
        <v/>
      </c>
      <c r="K2319" s="109" t="str">
        <f>IF(编辑!S2319="","",编辑!S2319)</f>
        <v/>
      </c>
      <c r="L2319" s="109" t="str">
        <f>IF(编辑!T2319="","",编辑!T2319)</f>
        <v/>
      </c>
      <c r="M2319" s="109" t="str">
        <f>IF(编辑!U2319="","",编辑!U2319)</f>
        <v/>
      </c>
      <c r="N2319" s="109" t="str">
        <f>IF(编辑!V2319="","",编辑!V2319)</f>
        <v/>
      </c>
      <c r="O2319" s="109" t="str">
        <f>IF(编辑!X2319="","",编辑!X2319)</f>
        <v/>
      </c>
      <c r="P2319" s="109" t="str">
        <f>IF(编辑!Y2319="","",编辑!Y2319)</f>
        <v/>
      </c>
      <c r="Q2319" s="109" t="str">
        <f>IF(编辑!Z2319="","",编辑!Z2319)</f>
        <v/>
      </c>
      <c r="R2319" s="109" t="str">
        <f>IF(编辑!AA2319="","",编辑!AA2319)</f>
        <v/>
      </c>
      <c r="S2319" s="109" t="str">
        <f>IF(编辑!AC2319="","",编辑!AC2319)</f>
        <v/>
      </c>
      <c r="T2319" s="109" t="str">
        <f>IF(编辑!AD2319="","",编辑!AD2319)</f>
        <v/>
      </c>
      <c r="U2319" s="109" t="str">
        <f>IF(编辑!AE2319="","",编辑!AE2319)</f>
        <v/>
      </c>
      <c r="V2319" s="109" t="str">
        <f>IF(编辑!AF2319="","",编辑!AF2319)</f>
        <v/>
      </c>
      <c r="W2319" s="109" t="str">
        <f>IF(编辑!AH2319="","",编辑!AH2319)</f>
        <v/>
      </c>
      <c r="X2319" s="109" t="str">
        <f>IF(编辑!AI2319="","",编辑!AI2319)</f>
        <v/>
      </c>
      <c r="Y2319" s="109" t="str">
        <f>IF(编辑!AJ2319="","",编辑!AJ2319)</f>
        <v/>
      </c>
      <c r="Z2319" s="109" t="str">
        <f>IF(编辑!AK2319="","",编辑!AK2319)</f>
        <v/>
      </c>
      <c r="AA2319" s="109" t="str">
        <f>IF(编辑!AM2319="","",编辑!AM2319)</f>
        <v/>
      </c>
      <c r="AB2319" s="109" t="str">
        <f>IF(编辑!AN2319="","",编辑!AN2319)</f>
        <v/>
      </c>
      <c r="AC2319" s="111" t="str">
        <f>IF(编辑!AO2319="","",编辑!AO2319)</f>
        <v/>
      </c>
    </row>
    <row r="2320" spans="1:29">
      <c r="A2320" s="109">
        <f>IF(编辑!A2320="","",编辑!A2320)</f>
        <v>241040</v>
      </c>
      <c r="B2320" s="109" t="str">
        <f>IF(编辑!B2320="","",编辑!B2320)</f>
        <v>家族入侵</v>
      </c>
      <c r="C2320" s="109">
        <f>IF(编辑!I2320="","",编辑!I2320)</f>
        <v>340</v>
      </c>
      <c r="D2320" s="109">
        <f>IF(编辑!J2320="","",编辑!J2320)</f>
        <v>15</v>
      </c>
      <c r="E2320" s="109" t="str">
        <f>IF(编辑!K2320="","",编辑!K2320)</f>
        <v/>
      </c>
      <c r="F2320" s="109">
        <f>IF(编辑!L2320="","",编辑!L2320)</f>
        <v>5028</v>
      </c>
      <c r="G2320" s="109">
        <f>IF(编辑!N2320="","",编辑!N2320)</f>
        <v>1</v>
      </c>
      <c r="H2320" s="109">
        <f>IF(编辑!O2320="","",编辑!O2320)</f>
        <v>1</v>
      </c>
      <c r="I2320" s="109">
        <f>IF(编辑!P2320="","",编辑!P2320)</f>
        <v>500</v>
      </c>
      <c r="J2320" s="109" t="str">
        <f>IF(编辑!Q2320="","",编辑!Q2320)</f>
        <v/>
      </c>
      <c r="K2320" s="109" t="str">
        <f>IF(编辑!S2320="","",编辑!S2320)</f>
        <v/>
      </c>
      <c r="L2320" s="109" t="str">
        <f>IF(编辑!T2320="","",编辑!T2320)</f>
        <v/>
      </c>
      <c r="M2320" s="109" t="str">
        <f>IF(编辑!U2320="","",编辑!U2320)</f>
        <v/>
      </c>
      <c r="N2320" s="109" t="str">
        <f>IF(编辑!V2320="","",编辑!V2320)</f>
        <v/>
      </c>
      <c r="O2320" s="109" t="str">
        <f>IF(编辑!X2320="","",编辑!X2320)</f>
        <v/>
      </c>
      <c r="P2320" s="109" t="str">
        <f>IF(编辑!Y2320="","",编辑!Y2320)</f>
        <v/>
      </c>
      <c r="Q2320" s="109" t="str">
        <f>IF(编辑!Z2320="","",编辑!Z2320)</f>
        <v/>
      </c>
      <c r="R2320" s="109" t="str">
        <f>IF(编辑!AA2320="","",编辑!AA2320)</f>
        <v/>
      </c>
      <c r="S2320" s="109" t="str">
        <f>IF(编辑!AC2320="","",编辑!AC2320)</f>
        <v/>
      </c>
      <c r="T2320" s="109" t="str">
        <f>IF(编辑!AD2320="","",编辑!AD2320)</f>
        <v/>
      </c>
      <c r="U2320" s="109" t="str">
        <f>IF(编辑!AE2320="","",编辑!AE2320)</f>
        <v/>
      </c>
      <c r="V2320" s="109" t="str">
        <f>IF(编辑!AF2320="","",编辑!AF2320)</f>
        <v/>
      </c>
      <c r="W2320" s="109" t="str">
        <f>IF(编辑!AH2320="","",编辑!AH2320)</f>
        <v/>
      </c>
      <c r="X2320" s="109" t="str">
        <f>IF(编辑!AI2320="","",编辑!AI2320)</f>
        <v/>
      </c>
      <c r="Y2320" s="109" t="str">
        <f>IF(编辑!AJ2320="","",编辑!AJ2320)</f>
        <v/>
      </c>
      <c r="Z2320" s="109" t="str">
        <f>IF(编辑!AK2320="","",编辑!AK2320)</f>
        <v/>
      </c>
      <c r="AA2320" s="109" t="str">
        <f>IF(编辑!AM2320="","",编辑!AM2320)</f>
        <v/>
      </c>
      <c r="AB2320" s="109" t="str">
        <f>IF(编辑!AN2320="","",编辑!AN2320)</f>
        <v/>
      </c>
      <c r="AC2320" s="111" t="str">
        <f>IF(编辑!AO2320="","",编辑!AO2320)</f>
        <v/>
      </c>
    </row>
    <row r="2321" spans="1:29">
      <c r="A2321" s="109">
        <f>IF(编辑!A2321="","",编辑!A2321)</f>
        <v>241041</v>
      </c>
      <c r="B2321" s="109" t="str">
        <f>IF(编辑!B2321="","",编辑!B2321)</f>
        <v>家族入侵</v>
      </c>
      <c r="C2321" s="109">
        <f>IF(编辑!I2321="","",编辑!I2321)</f>
        <v>340</v>
      </c>
      <c r="D2321" s="109">
        <f>IF(编辑!J2321="","",编辑!J2321)</f>
        <v>15</v>
      </c>
      <c r="E2321" s="109" t="str">
        <f>IF(编辑!K2321="","",编辑!K2321)</f>
        <v/>
      </c>
      <c r="F2321" s="109">
        <f>IF(编辑!L2321="","",编辑!L2321)</f>
        <v>5028</v>
      </c>
      <c r="G2321" s="109">
        <f>IF(编辑!N2321="","",编辑!N2321)</f>
        <v>1</v>
      </c>
      <c r="H2321" s="109">
        <f>IF(编辑!O2321="","",编辑!O2321)</f>
        <v>1</v>
      </c>
      <c r="I2321" s="109">
        <f>IF(编辑!P2321="","",编辑!P2321)</f>
        <v>500</v>
      </c>
      <c r="J2321" s="109" t="str">
        <f>IF(编辑!Q2321="","",编辑!Q2321)</f>
        <v/>
      </c>
      <c r="K2321" s="109" t="str">
        <f>IF(编辑!S2321="","",编辑!S2321)</f>
        <v/>
      </c>
      <c r="L2321" s="109" t="str">
        <f>IF(编辑!T2321="","",编辑!T2321)</f>
        <v/>
      </c>
      <c r="M2321" s="109" t="str">
        <f>IF(编辑!U2321="","",编辑!U2321)</f>
        <v/>
      </c>
      <c r="N2321" s="109" t="str">
        <f>IF(编辑!V2321="","",编辑!V2321)</f>
        <v/>
      </c>
      <c r="O2321" s="109" t="str">
        <f>IF(编辑!X2321="","",编辑!X2321)</f>
        <v/>
      </c>
      <c r="P2321" s="109" t="str">
        <f>IF(编辑!Y2321="","",编辑!Y2321)</f>
        <v/>
      </c>
      <c r="Q2321" s="109" t="str">
        <f>IF(编辑!Z2321="","",编辑!Z2321)</f>
        <v/>
      </c>
      <c r="R2321" s="109" t="str">
        <f>IF(编辑!AA2321="","",编辑!AA2321)</f>
        <v/>
      </c>
      <c r="S2321" s="109" t="str">
        <f>IF(编辑!AC2321="","",编辑!AC2321)</f>
        <v/>
      </c>
      <c r="T2321" s="109" t="str">
        <f>IF(编辑!AD2321="","",编辑!AD2321)</f>
        <v/>
      </c>
      <c r="U2321" s="109" t="str">
        <f>IF(编辑!AE2321="","",编辑!AE2321)</f>
        <v/>
      </c>
      <c r="V2321" s="109" t="str">
        <f>IF(编辑!AF2321="","",编辑!AF2321)</f>
        <v/>
      </c>
      <c r="W2321" s="109" t="str">
        <f>IF(编辑!AH2321="","",编辑!AH2321)</f>
        <v/>
      </c>
      <c r="X2321" s="109" t="str">
        <f>IF(编辑!AI2321="","",编辑!AI2321)</f>
        <v/>
      </c>
      <c r="Y2321" s="109" t="str">
        <f>IF(编辑!AJ2321="","",编辑!AJ2321)</f>
        <v/>
      </c>
      <c r="Z2321" s="109" t="str">
        <f>IF(编辑!AK2321="","",编辑!AK2321)</f>
        <v/>
      </c>
      <c r="AA2321" s="109" t="str">
        <f>IF(编辑!AM2321="","",编辑!AM2321)</f>
        <v/>
      </c>
      <c r="AB2321" s="109" t="str">
        <f>IF(编辑!AN2321="","",编辑!AN2321)</f>
        <v/>
      </c>
      <c r="AC2321" s="111" t="str">
        <f>IF(编辑!AO2321="","",编辑!AO2321)</f>
        <v/>
      </c>
    </row>
    <row r="2322" spans="1:29">
      <c r="A2322" s="109">
        <f>IF(编辑!A2322="","",编辑!A2322)</f>
        <v>241042</v>
      </c>
      <c r="B2322" s="109" t="str">
        <f>IF(编辑!B2322="","",编辑!B2322)</f>
        <v>家族入侵</v>
      </c>
      <c r="C2322" s="109">
        <f>IF(编辑!I2322="","",编辑!I2322)</f>
        <v>340</v>
      </c>
      <c r="D2322" s="109">
        <f>IF(编辑!J2322="","",编辑!J2322)</f>
        <v>15</v>
      </c>
      <c r="E2322" s="109" t="str">
        <f>IF(编辑!K2322="","",编辑!K2322)</f>
        <v/>
      </c>
      <c r="F2322" s="109">
        <f>IF(编辑!L2322="","",编辑!L2322)</f>
        <v>5028</v>
      </c>
      <c r="G2322" s="109">
        <f>IF(编辑!N2322="","",编辑!N2322)</f>
        <v>1</v>
      </c>
      <c r="H2322" s="109">
        <f>IF(编辑!O2322="","",编辑!O2322)</f>
        <v>1</v>
      </c>
      <c r="I2322" s="109">
        <f>IF(编辑!P2322="","",编辑!P2322)</f>
        <v>500</v>
      </c>
      <c r="J2322" s="109" t="str">
        <f>IF(编辑!Q2322="","",编辑!Q2322)</f>
        <v/>
      </c>
      <c r="K2322" s="109" t="str">
        <f>IF(编辑!S2322="","",编辑!S2322)</f>
        <v/>
      </c>
      <c r="L2322" s="109" t="str">
        <f>IF(编辑!T2322="","",编辑!T2322)</f>
        <v/>
      </c>
      <c r="M2322" s="109" t="str">
        <f>IF(编辑!U2322="","",编辑!U2322)</f>
        <v/>
      </c>
      <c r="N2322" s="109" t="str">
        <f>IF(编辑!V2322="","",编辑!V2322)</f>
        <v/>
      </c>
      <c r="O2322" s="109" t="str">
        <f>IF(编辑!X2322="","",编辑!X2322)</f>
        <v/>
      </c>
      <c r="P2322" s="109" t="str">
        <f>IF(编辑!Y2322="","",编辑!Y2322)</f>
        <v/>
      </c>
      <c r="Q2322" s="109" t="str">
        <f>IF(编辑!Z2322="","",编辑!Z2322)</f>
        <v/>
      </c>
      <c r="R2322" s="109" t="str">
        <f>IF(编辑!AA2322="","",编辑!AA2322)</f>
        <v/>
      </c>
      <c r="S2322" s="109" t="str">
        <f>IF(编辑!AC2322="","",编辑!AC2322)</f>
        <v/>
      </c>
      <c r="T2322" s="109" t="str">
        <f>IF(编辑!AD2322="","",编辑!AD2322)</f>
        <v/>
      </c>
      <c r="U2322" s="109" t="str">
        <f>IF(编辑!AE2322="","",编辑!AE2322)</f>
        <v/>
      </c>
      <c r="V2322" s="109" t="str">
        <f>IF(编辑!AF2322="","",编辑!AF2322)</f>
        <v/>
      </c>
      <c r="W2322" s="109" t="str">
        <f>IF(编辑!AH2322="","",编辑!AH2322)</f>
        <v/>
      </c>
      <c r="X2322" s="109" t="str">
        <f>IF(编辑!AI2322="","",编辑!AI2322)</f>
        <v/>
      </c>
      <c r="Y2322" s="109" t="str">
        <f>IF(编辑!AJ2322="","",编辑!AJ2322)</f>
        <v/>
      </c>
      <c r="Z2322" s="109" t="str">
        <f>IF(编辑!AK2322="","",编辑!AK2322)</f>
        <v/>
      </c>
      <c r="AA2322" s="109" t="str">
        <f>IF(编辑!AM2322="","",编辑!AM2322)</f>
        <v/>
      </c>
      <c r="AB2322" s="109" t="str">
        <f>IF(编辑!AN2322="","",编辑!AN2322)</f>
        <v/>
      </c>
      <c r="AC2322" s="111" t="str">
        <f>IF(编辑!AO2322="","",编辑!AO2322)</f>
        <v/>
      </c>
    </row>
    <row r="2323" spans="1:29">
      <c r="A2323" s="109">
        <f>IF(编辑!A2323="","",编辑!A2323)</f>
        <v>241043</v>
      </c>
      <c r="B2323" s="109" t="str">
        <f>IF(编辑!B2323="","",编辑!B2323)</f>
        <v>家族入侵</v>
      </c>
      <c r="C2323" s="109">
        <f>IF(编辑!I2323="","",编辑!I2323)</f>
        <v>340</v>
      </c>
      <c r="D2323" s="109">
        <f>IF(编辑!J2323="","",编辑!J2323)</f>
        <v>15</v>
      </c>
      <c r="E2323" s="109" t="str">
        <f>IF(编辑!K2323="","",编辑!K2323)</f>
        <v/>
      </c>
      <c r="F2323" s="109">
        <f>IF(编辑!L2323="","",编辑!L2323)</f>
        <v>5028</v>
      </c>
      <c r="G2323" s="109">
        <f>IF(编辑!N2323="","",编辑!N2323)</f>
        <v>1</v>
      </c>
      <c r="H2323" s="109">
        <f>IF(编辑!O2323="","",编辑!O2323)</f>
        <v>1</v>
      </c>
      <c r="I2323" s="109">
        <f>IF(编辑!P2323="","",编辑!P2323)</f>
        <v>500</v>
      </c>
      <c r="J2323" s="109" t="str">
        <f>IF(编辑!Q2323="","",编辑!Q2323)</f>
        <v/>
      </c>
      <c r="K2323" s="109" t="str">
        <f>IF(编辑!S2323="","",编辑!S2323)</f>
        <v/>
      </c>
      <c r="L2323" s="109" t="str">
        <f>IF(编辑!T2323="","",编辑!T2323)</f>
        <v/>
      </c>
      <c r="M2323" s="109" t="str">
        <f>IF(编辑!U2323="","",编辑!U2323)</f>
        <v/>
      </c>
      <c r="N2323" s="109" t="str">
        <f>IF(编辑!V2323="","",编辑!V2323)</f>
        <v/>
      </c>
      <c r="O2323" s="109" t="str">
        <f>IF(编辑!X2323="","",编辑!X2323)</f>
        <v/>
      </c>
      <c r="P2323" s="109" t="str">
        <f>IF(编辑!Y2323="","",编辑!Y2323)</f>
        <v/>
      </c>
      <c r="Q2323" s="109" t="str">
        <f>IF(编辑!Z2323="","",编辑!Z2323)</f>
        <v/>
      </c>
      <c r="R2323" s="109" t="str">
        <f>IF(编辑!AA2323="","",编辑!AA2323)</f>
        <v/>
      </c>
      <c r="S2323" s="109" t="str">
        <f>IF(编辑!AC2323="","",编辑!AC2323)</f>
        <v/>
      </c>
      <c r="T2323" s="109" t="str">
        <f>IF(编辑!AD2323="","",编辑!AD2323)</f>
        <v/>
      </c>
      <c r="U2323" s="109" t="str">
        <f>IF(编辑!AE2323="","",编辑!AE2323)</f>
        <v/>
      </c>
      <c r="V2323" s="109" t="str">
        <f>IF(编辑!AF2323="","",编辑!AF2323)</f>
        <v/>
      </c>
      <c r="W2323" s="109" t="str">
        <f>IF(编辑!AH2323="","",编辑!AH2323)</f>
        <v/>
      </c>
      <c r="X2323" s="109" t="str">
        <f>IF(编辑!AI2323="","",编辑!AI2323)</f>
        <v/>
      </c>
      <c r="Y2323" s="109" t="str">
        <f>IF(编辑!AJ2323="","",编辑!AJ2323)</f>
        <v/>
      </c>
      <c r="Z2323" s="109" t="str">
        <f>IF(编辑!AK2323="","",编辑!AK2323)</f>
        <v/>
      </c>
      <c r="AA2323" s="109" t="str">
        <f>IF(编辑!AM2323="","",编辑!AM2323)</f>
        <v/>
      </c>
      <c r="AB2323" s="109" t="str">
        <f>IF(编辑!AN2323="","",编辑!AN2323)</f>
        <v/>
      </c>
      <c r="AC2323" s="111" t="str">
        <f>IF(编辑!AO2323="","",编辑!AO2323)</f>
        <v/>
      </c>
    </row>
    <row r="2324" spans="1:29">
      <c r="A2324" s="109">
        <f>IF(编辑!A2324="","",编辑!A2324)</f>
        <v>241044</v>
      </c>
      <c r="B2324" s="109" t="str">
        <f>IF(编辑!B2324="","",编辑!B2324)</f>
        <v>家族入侵</v>
      </c>
      <c r="C2324" s="109">
        <f>IF(编辑!I2324="","",编辑!I2324)</f>
        <v>340</v>
      </c>
      <c r="D2324" s="109">
        <f>IF(编辑!J2324="","",编辑!J2324)</f>
        <v>15</v>
      </c>
      <c r="E2324" s="109" t="str">
        <f>IF(编辑!K2324="","",编辑!K2324)</f>
        <v/>
      </c>
      <c r="F2324" s="109">
        <f>IF(编辑!L2324="","",编辑!L2324)</f>
        <v>5028</v>
      </c>
      <c r="G2324" s="109">
        <f>IF(编辑!N2324="","",编辑!N2324)</f>
        <v>1</v>
      </c>
      <c r="H2324" s="109">
        <f>IF(编辑!O2324="","",编辑!O2324)</f>
        <v>1</v>
      </c>
      <c r="I2324" s="109">
        <f>IF(编辑!P2324="","",编辑!P2324)</f>
        <v>500</v>
      </c>
      <c r="J2324" s="109" t="str">
        <f>IF(编辑!Q2324="","",编辑!Q2324)</f>
        <v/>
      </c>
      <c r="K2324" s="109" t="str">
        <f>IF(编辑!S2324="","",编辑!S2324)</f>
        <v/>
      </c>
      <c r="L2324" s="109" t="str">
        <f>IF(编辑!T2324="","",编辑!T2324)</f>
        <v/>
      </c>
      <c r="M2324" s="109" t="str">
        <f>IF(编辑!U2324="","",编辑!U2324)</f>
        <v/>
      </c>
      <c r="N2324" s="109" t="str">
        <f>IF(编辑!V2324="","",编辑!V2324)</f>
        <v/>
      </c>
      <c r="O2324" s="109" t="str">
        <f>IF(编辑!X2324="","",编辑!X2324)</f>
        <v/>
      </c>
      <c r="P2324" s="109" t="str">
        <f>IF(编辑!Y2324="","",编辑!Y2324)</f>
        <v/>
      </c>
      <c r="Q2324" s="109" t="str">
        <f>IF(编辑!Z2324="","",编辑!Z2324)</f>
        <v/>
      </c>
      <c r="R2324" s="109" t="str">
        <f>IF(编辑!AA2324="","",编辑!AA2324)</f>
        <v/>
      </c>
      <c r="S2324" s="109" t="str">
        <f>IF(编辑!AC2324="","",编辑!AC2324)</f>
        <v/>
      </c>
      <c r="T2324" s="109" t="str">
        <f>IF(编辑!AD2324="","",编辑!AD2324)</f>
        <v/>
      </c>
      <c r="U2324" s="109" t="str">
        <f>IF(编辑!AE2324="","",编辑!AE2324)</f>
        <v/>
      </c>
      <c r="V2324" s="109" t="str">
        <f>IF(编辑!AF2324="","",编辑!AF2324)</f>
        <v/>
      </c>
      <c r="W2324" s="109" t="str">
        <f>IF(编辑!AH2324="","",编辑!AH2324)</f>
        <v/>
      </c>
      <c r="X2324" s="109" t="str">
        <f>IF(编辑!AI2324="","",编辑!AI2324)</f>
        <v/>
      </c>
      <c r="Y2324" s="109" t="str">
        <f>IF(编辑!AJ2324="","",编辑!AJ2324)</f>
        <v/>
      </c>
      <c r="Z2324" s="109" t="str">
        <f>IF(编辑!AK2324="","",编辑!AK2324)</f>
        <v/>
      </c>
      <c r="AA2324" s="109" t="str">
        <f>IF(编辑!AM2324="","",编辑!AM2324)</f>
        <v/>
      </c>
      <c r="AB2324" s="109" t="str">
        <f>IF(编辑!AN2324="","",编辑!AN2324)</f>
        <v/>
      </c>
      <c r="AC2324" s="111" t="str">
        <f>IF(编辑!AO2324="","",编辑!AO2324)</f>
        <v/>
      </c>
    </row>
    <row r="2325" spans="1:29">
      <c r="A2325" s="109">
        <f>IF(编辑!A2325="","",编辑!A2325)</f>
        <v>241045</v>
      </c>
      <c r="B2325" s="109" t="str">
        <f>IF(编辑!B2325="","",编辑!B2325)</f>
        <v>家族入侵</v>
      </c>
      <c r="C2325" s="109">
        <f>IF(编辑!I2325="","",编辑!I2325)</f>
        <v>340</v>
      </c>
      <c r="D2325" s="109">
        <f>IF(编辑!J2325="","",编辑!J2325)</f>
        <v>15</v>
      </c>
      <c r="E2325" s="109" t="str">
        <f>IF(编辑!K2325="","",编辑!K2325)</f>
        <v/>
      </c>
      <c r="F2325" s="109">
        <f>IF(编辑!L2325="","",编辑!L2325)</f>
        <v>5028</v>
      </c>
      <c r="G2325" s="109">
        <f>IF(编辑!N2325="","",编辑!N2325)</f>
        <v>1</v>
      </c>
      <c r="H2325" s="109">
        <f>IF(编辑!O2325="","",编辑!O2325)</f>
        <v>1</v>
      </c>
      <c r="I2325" s="109">
        <f>IF(编辑!P2325="","",编辑!P2325)</f>
        <v>500</v>
      </c>
      <c r="J2325" s="109" t="str">
        <f>IF(编辑!Q2325="","",编辑!Q2325)</f>
        <v/>
      </c>
      <c r="K2325" s="109" t="str">
        <f>IF(编辑!S2325="","",编辑!S2325)</f>
        <v/>
      </c>
      <c r="L2325" s="109" t="str">
        <f>IF(编辑!T2325="","",编辑!T2325)</f>
        <v/>
      </c>
      <c r="M2325" s="109" t="str">
        <f>IF(编辑!U2325="","",编辑!U2325)</f>
        <v/>
      </c>
      <c r="N2325" s="109" t="str">
        <f>IF(编辑!V2325="","",编辑!V2325)</f>
        <v/>
      </c>
      <c r="O2325" s="109" t="str">
        <f>IF(编辑!X2325="","",编辑!X2325)</f>
        <v/>
      </c>
      <c r="P2325" s="109" t="str">
        <f>IF(编辑!Y2325="","",编辑!Y2325)</f>
        <v/>
      </c>
      <c r="Q2325" s="109" t="str">
        <f>IF(编辑!Z2325="","",编辑!Z2325)</f>
        <v/>
      </c>
      <c r="R2325" s="109" t="str">
        <f>IF(编辑!AA2325="","",编辑!AA2325)</f>
        <v/>
      </c>
      <c r="S2325" s="109" t="str">
        <f>IF(编辑!AC2325="","",编辑!AC2325)</f>
        <v/>
      </c>
      <c r="T2325" s="109" t="str">
        <f>IF(编辑!AD2325="","",编辑!AD2325)</f>
        <v/>
      </c>
      <c r="U2325" s="109" t="str">
        <f>IF(编辑!AE2325="","",编辑!AE2325)</f>
        <v/>
      </c>
      <c r="V2325" s="109" t="str">
        <f>IF(编辑!AF2325="","",编辑!AF2325)</f>
        <v/>
      </c>
      <c r="W2325" s="109" t="str">
        <f>IF(编辑!AH2325="","",编辑!AH2325)</f>
        <v/>
      </c>
      <c r="X2325" s="109" t="str">
        <f>IF(编辑!AI2325="","",编辑!AI2325)</f>
        <v/>
      </c>
      <c r="Y2325" s="109" t="str">
        <f>IF(编辑!AJ2325="","",编辑!AJ2325)</f>
        <v/>
      </c>
      <c r="Z2325" s="109" t="str">
        <f>IF(编辑!AK2325="","",编辑!AK2325)</f>
        <v/>
      </c>
      <c r="AA2325" s="109" t="str">
        <f>IF(编辑!AM2325="","",编辑!AM2325)</f>
        <v/>
      </c>
      <c r="AB2325" s="109" t="str">
        <f>IF(编辑!AN2325="","",编辑!AN2325)</f>
        <v/>
      </c>
      <c r="AC2325" s="111" t="str">
        <f>IF(编辑!AO2325="","",编辑!AO2325)</f>
        <v/>
      </c>
    </row>
    <row r="2326" spans="1:29">
      <c r="A2326" s="109">
        <f>IF(编辑!A2326="","",编辑!A2326)</f>
        <v>241046</v>
      </c>
      <c r="B2326" s="109" t="str">
        <f>IF(编辑!B2326="","",编辑!B2326)</f>
        <v>家族入侵</v>
      </c>
      <c r="C2326" s="109">
        <f>IF(编辑!I2326="","",编辑!I2326)</f>
        <v>340</v>
      </c>
      <c r="D2326" s="109">
        <f>IF(编辑!J2326="","",编辑!J2326)</f>
        <v>15</v>
      </c>
      <c r="E2326" s="109" t="str">
        <f>IF(编辑!K2326="","",编辑!K2326)</f>
        <v/>
      </c>
      <c r="F2326" s="109">
        <f>IF(编辑!L2326="","",编辑!L2326)</f>
        <v>5028</v>
      </c>
      <c r="G2326" s="109">
        <f>IF(编辑!N2326="","",编辑!N2326)</f>
        <v>1</v>
      </c>
      <c r="H2326" s="109">
        <f>IF(编辑!O2326="","",编辑!O2326)</f>
        <v>1</v>
      </c>
      <c r="I2326" s="109">
        <f>IF(编辑!P2326="","",编辑!P2326)</f>
        <v>500</v>
      </c>
      <c r="J2326" s="109" t="str">
        <f>IF(编辑!Q2326="","",编辑!Q2326)</f>
        <v/>
      </c>
      <c r="K2326" s="109" t="str">
        <f>IF(编辑!S2326="","",编辑!S2326)</f>
        <v/>
      </c>
      <c r="L2326" s="109" t="str">
        <f>IF(编辑!T2326="","",编辑!T2326)</f>
        <v/>
      </c>
      <c r="M2326" s="109" t="str">
        <f>IF(编辑!U2326="","",编辑!U2326)</f>
        <v/>
      </c>
      <c r="N2326" s="109" t="str">
        <f>IF(编辑!V2326="","",编辑!V2326)</f>
        <v/>
      </c>
      <c r="O2326" s="109" t="str">
        <f>IF(编辑!X2326="","",编辑!X2326)</f>
        <v/>
      </c>
      <c r="P2326" s="109" t="str">
        <f>IF(编辑!Y2326="","",编辑!Y2326)</f>
        <v/>
      </c>
      <c r="Q2326" s="109" t="str">
        <f>IF(编辑!Z2326="","",编辑!Z2326)</f>
        <v/>
      </c>
      <c r="R2326" s="109" t="str">
        <f>IF(编辑!AA2326="","",编辑!AA2326)</f>
        <v/>
      </c>
      <c r="S2326" s="109" t="str">
        <f>IF(编辑!AC2326="","",编辑!AC2326)</f>
        <v/>
      </c>
      <c r="T2326" s="109" t="str">
        <f>IF(编辑!AD2326="","",编辑!AD2326)</f>
        <v/>
      </c>
      <c r="U2326" s="109" t="str">
        <f>IF(编辑!AE2326="","",编辑!AE2326)</f>
        <v/>
      </c>
      <c r="V2326" s="109" t="str">
        <f>IF(编辑!AF2326="","",编辑!AF2326)</f>
        <v/>
      </c>
      <c r="W2326" s="109" t="str">
        <f>IF(编辑!AH2326="","",编辑!AH2326)</f>
        <v/>
      </c>
      <c r="X2326" s="109" t="str">
        <f>IF(编辑!AI2326="","",编辑!AI2326)</f>
        <v/>
      </c>
      <c r="Y2326" s="109" t="str">
        <f>IF(编辑!AJ2326="","",编辑!AJ2326)</f>
        <v/>
      </c>
      <c r="Z2326" s="109" t="str">
        <f>IF(编辑!AK2326="","",编辑!AK2326)</f>
        <v/>
      </c>
      <c r="AA2326" s="109" t="str">
        <f>IF(编辑!AM2326="","",编辑!AM2326)</f>
        <v/>
      </c>
      <c r="AB2326" s="109" t="str">
        <f>IF(编辑!AN2326="","",编辑!AN2326)</f>
        <v/>
      </c>
      <c r="AC2326" s="111" t="str">
        <f>IF(编辑!AO2326="","",编辑!AO2326)</f>
        <v/>
      </c>
    </row>
    <row r="2327" spans="1:29">
      <c r="A2327" s="109">
        <f>IF(编辑!A2327="","",编辑!A2327)</f>
        <v>241047</v>
      </c>
      <c r="B2327" s="109" t="str">
        <f>IF(编辑!B2327="","",编辑!B2327)</f>
        <v>家族入侵</v>
      </c>
      <c r="C2327" s="109">
        <f>IF(编辑!I2327="","",编辑!I2327)</f>
        <v>340</v>
      </c>
      <c r="D2327" s="109">
        <f>IF(编辑!J2327="","",编辑!J2327)</f>
        <v>15</v>
      </c>
      <c r="E2327" s="109" t="str">
        <f>IF(编辑!K2327="","",编辑!K2327)</f>
        <v/>
      </c>
      <c r="F2327" s="109">
        <f>IF(编辑!L2327="","",编辑!L2327)</f>
        <v>5028</v>
      </c>
      <c r="G2327" s="109">
        <f>IF(编辑!N2327="","",编辑!N2327)</f>
        <v>1</v>
      </c>
      <c r="H2327" s="109">
        <f>IF(编辑!O2327="","",编辑!O2327)</f>
        <v>1</v>
      </c>
      <c r="I2327" s="109">
        <f>IF(编辑!P2327="","",编辑!P2327)</f>
        <v>500</v>
      </c>
      <c r="J2327" s="109" t="str">
        <f>IF(编辑!Q2327="","",编辑!Q2327)</f>
        <v/>
      </c>
      <c r="K2327" s="109" t="str">
        <f>IF(编辑!S2327="","",编辑!S2327)</f>
        <v/>
      </c>
      <c r="L2327" s="109" t="str">
        <f>IF(编辑!T2327="","",编辑!T2327)</f>
        <v/>
      </c>
      <c r="M2327" s="109" t="str">
        <f>IF(编辑!U2327="","",编辑!U2327)</f>
        <v/>
      </c>
      <c r="N2327" s="109" t="str">
        <f>IF(编辑!V2327="","",编辑!V2327)</f>
        <v/>
      </c>
      <c r="O2327" s="109" t="str">
        <f>IF(编辑!X2327="","",编辑!X2327)</f>
        <v/>
      </c>
      <c r="P2327" s="109" t="str">
        <f>IF(编辑!Y2327="","",编辑!Y2327)</f>
        <v/>
      </c>
      <c r="Q2327" s="109" t="str">
        <f>IF(编辑!Z2327="","",编辑!Z2327)</f>
        <v/>
      </c>
      <c r="R2327" s="109" t="str">
        <f>IF(编辑!AA2327="","",编辑!AA2327)</f>
        <v/>
      </c>
      <c r="S2327" s="109" t="str">
        <f>IF(编辑!AC2327="","",编辑!AC2327)</f>
        <v/>
      </c>
      <c r="T2327" s="109" t="str">
        <f>IF(编辑!AD2327="","",编辑!AD2327)</f>
        <v/>
      </c>
      <c r="U2327" s="109" t="str">
        <f>IF(编辑!AE2327="","",编辑!AE2327)</f>
        <v/>
      </c>
      <c r="V2327" s="109" t="str">
        <f>IF(编辑!AF2327="","",编辑!AF2327)</f>
        <v/>
      </c>
      <c r="W2327" s="109" t="str">
        <f>IF(编辑!AH2327="","",编辑!AH2327)</f>
        <v/>
      </c>
      <c r="X2327" s="109" t="str">
        <f>IF(编辑!AI2327="","",编辑!AI2327)</f>
        <v/>
      </c>
      <c r="Y2327" s="109" t="str">
        <f>IF(编辑!AJ2327="","",编辑!AJ2327)</f>
        <v/>
      </c>
      <c r="Z2327" s="109" t="str">
        <f>IF(编辑!AK2327="","",编辑!AK2327)</f>
        <v/>
      </c>
      <c r="AA2327" s="109" t="str">
        <f>IF(编辑!AM2327="","",编辑!AM2327)</f>
        <v/>
      </c>
      <c r="AB2327" s="109" t="str">
        <f>IF(编辑!AN2327="","",编辑!AN2327)</f>
        <v/>
      </c>
      <c r="AC2327" s="111" t="str">
        <f>IF(编辑!AO2327="","",编辑!AO2327)</f>
        <v/>
      </c>
    </row>
    <row r="2328" spans="1:29">
      <c r="A2328" s="109">
        <f>IF(编辑!A2328="","",编辑!A2328)</f>
        <v>241048</v>
      </c>
      <c r="B2328" s="109" t="str">
        <f>IF(编辑!B2328="","",编辑!B2328)</f>
        <v>家族入侵</v>
      </c>
      <c r="C2328" s="109">
        <f>IF(编辑!I2328="","",编辑!I2328)</f>
        <v>340</v>
      </c>
      <c r="D2328" s="109">
        <f>IF(编辑!J2328="","",编辑!J2328)</f>
        <v>15</v>
      </c>
      <c r="E2328" s="109" t="str">
        <f>IF(编辑!K2328="","",编辑!K2328)</f>
        <v/>
      </c>
      <c r="F2328" s="109">
        <f>IF(编辑!L2328="","",编辑!L2328)</f>
        <v>5028</v>
      </c>
      <c r="G2328" s="109">
        <f>IF(编辑!N2328="","",编辑!N2328)</f>
        <v>1</v>
      </c>
      <c r="H2328" s="109">
        <f>IF(编辑!O2328="","",编辑!O2328)</f>
        <v>1</v>
      </c>
      <c r="I2328" s="109">
        <f>IF(编辑!P2328="","",编辑!P2328)</f>
        <v>500</v>
      </c>
      <c r="J2328" s="109" t="str">
        <f>IF(编辑!Q2328="","",编辑!Q2328)</f>
        <v/>
      </c>
      <c r="K2328" s="109" t="str">
        <f>IF(编辑!S2328="","",编辑!S2328)</f>
        <v/>
      </c>
      <c r="L2328" s="109" t="str">
        <f>IF(编辑!T2328="","",编辑!T2328)</f>
        <v/>
      </c>
      <c r="M2328" s="109" t="str">
        <f>IF(编辑!U2328="","",编辑!U2328)</f>
        <v/>
      </c>
      <c r="N2328" s="109" t="str">
        <f>IF(编辑!V2328="","",编辑!V2328)</f>
        <v/>
      </c>
      <c r="O2328" s="109" t="str">
        <f>IF(编辑!X2328="","",编辑!X2328)</f>
        <v/>
      </c>
      <c r="P2328" s="109" t="str">
        <f>IF(编辑!Y2328="","",编辑!Y2328)</f>
        <v/>
      </c>
      <c r="Q2328" s="109" t="str">
        <f>IF(编辑!Z2328="","",编辑!Z2328)</f>
        <v/>
      </c>
      <c r="R2328" s="109" t="str">
        <f>IF(编辑!AA2328="","",编辑!AA2328)</f>
        <v/>
      </c>
      <c r="S2328" s="109" t="str">
        <f>IF(编辑!AC2328="","",编辑!AC2328)</f>
        <v/>
      </c>
      <c r="T2328" s="109" t="str">
        <f>IF(编辑!AD2328="","",编辑!AD2328)</f>
        <v/>
      </c>
      <c r="U2328" s="109" t="str">
        <f>IF(编辑!AE2328="","",编辑!AE2328)</f>
        <v/>
      </c>
      <c r="V2328" s="109" t="str">
        <f>IF(编辑!AF2328="","",编辑!AF2328)</f>
        <v/>
      </c>
      <c r="W2328" s="109" t="str">
        <f>IF(编辑!AH2328="","",编辑!AH2328)</f>
        <v/>
      </c>
      <c r="X2328" s="109" t="str">
        <f>IF(编辑!AI2328="","",编辑!AI2328)</f>
        <v/>
      </c>
      <c r="Y2328" s="109" t="str">
        <f>IF(编辑!AJ2328="","",编辑!AJ2328)</f>
        <v/>
      </c>
      <c r="Z2328" s="109" t="str">
        <f>IF(编辑!AK2328="","",编辑!AK2328)</f>
        <v/>
      </c>
      <c r="AA2328" s="109" t="str">
        <f>IF(编辑!AM2328="","",编辑!AM2328)</f>
        <v/>
      </c>
      <c r="AB2328" s="109" t="str">
        <f>IF(编辑!AN2328="","",编辑!AN2328)</f>
        <v/>
      </c>
      <c r="AC2328" s="111" t="str">
        <f>IF(编辑!AO2328="","",编辑!AO2328)</f>
        <v/>
      </c>
    </row>
    <row r="2329" spans="1:29">
      <c r="A2329" s="109">
        <f>IF(编辑!A2329="","",编辑!A2329)</f>
        <v>241049</v>
      </c>
      <c r="B2329" s="109" t="str">
        <f>IF(编辑!B2329="","",编辑!B2329)</f>
        <v>家族入侵</v>
      </c>
      <c r="C2329" s="109">
        <f>IF(编辑!I2329="","",编辑!I2329)</f>
        <v>340</v>
      </c>
      <c r="D2329" s="109">
        <f>IF(编辑!J2329="","",编辑!J2329)</f>
        <v>15</v>
      </c>
      <c r="E2329" s="109" t="str">
        <f>IF(编辑!K2329="","",编辑!K2329)</f>
        <v/>
      </c>
      <c r="F2329" s="109">
        <f>IF(编辑!L2329="","",编辑!L2329)</f>
        <v>5028</v>
      </c>
      <c r="G2329" s="109">
        <f>IF(编辑!N2329="","",编辑!N2329)</f>
        <v>1</v>
      </c>
      <c r="H2329" s="109">
        <f>IF(编辑!O2329="","",编辑!O2329)</f>
        <v>1</v>
      </c>
      <c r="I2329" s="109">
        <f>IF(编辑!P2329="","",编辑!P2329)</f>
        <v>500</v>
      </c>
      <c r="J2329" s="109" t="str">
        <f>IF(编辑!Q2329="","",编辑!Q2329)</f>
        <v/>
      </c>
      <c r="K2329" s="109" t="str">
        <f>IF(编辑!S2329="","",编辑!S2329)</f>
        <v/>
      </c>
      <c r="L2329" s="109" t="str">
        <f>IF(编辑!T2329="","",编辑!T2329)</f>
        <v/>
      </c>
      <c r="M2329" s="109" t="str">
        <f>IF(编辑!U2329="","",编辑!U2329)</f>
        <v/>
      </c>
      <c r="N2329" s="109" t="str">
        <f>IF(编辑!V2329="","",编辑!V2329)</f>
        <v/>
      </c>
      <c r="O2329" s="109" t="str">
        <f>IF(编辑!X2329="","",编辑!X2329)</f>
        <v/>
      </c>
      <c r="P2329" s="109" t="str">
        <f>IF(编辑!Y2329="","",编辑!Y2329)</f>
        <v/>
      </c>
      <c r="Q2329" s="109" t="str">
        <f>IF(编辑!Z2329="","",编辑!Z2329)</f>
        <v/>
      </c>
      <c r="R2329" s="109" t="str">
        <f>IF(编辑!AA2329="","",编辑!AA2329)</f>
        <v/>
      </c>
      <c r="S2329" s="109" t="str">
        <f>IF(编辑!AC2329="","",编辑!AC2329)</f>
        <v/>
      </c>
      <c r="T2329" s="109" t="str">
        <f>IF(编辑!AD2329="","",编辑!AD2329)</f>
        <v/>
      </c>
      <c r="U2329" s="109" t="str">
        <f>IF(编辑!AE2329="","",编辑!AE2329)</f>
        <v/>
      </c>
      <c r="V2329" s="109" t="str">
        <f>IF(编辑!AF2329="","",编辑!AF2329)</f>
        <v/>
      </c>
      <c r="W2329" s="109" t="str">
        <f>IF(编辑!AH2329="","",编辑!AH2329)</f>
        <v/>
      </c>
      <c r="X2329" s="109" t="str">
        <f>IF(编辑!AI2329="","",编辑!AI2329)</f>
        <v/>
      </c>
      <c r="Y2329" s="109" t="str">
        <f>IF(编辑!AJ2329="","",编辑!AJ2329)</f>
        <v/>
      </c>
      <c r="Z2329" s="109" t="str">
        <f>IF(编辑!AK2329="","",编辑!AK2329)</f>
        <v/>
      </c>
      <c r="AA2329" s="109" t="str">
        <f>IF(编辑!AM2329="","",编辑!AM2329)</f>
        <v/>
      </c>
      <c r="AB2329" s="109" t="str">
        <f>IF(编辑!AN2329="","",编辑!AN2329)</f>
        <v/>
      </c>
      <c r="AC2329" s="111" t="str">
        <f>IF(编辑!AO2329="","",编辑!AO2329)</f>
        <v/>
      </c>
    </row>
    <row r="2330" spans="1:29">
      <c r="A2330" s="109">
        <f>IF(编辑!A2330="","",编辑!A2330)</f>
        <v>241050</v>
      </c>
      <c r="B2330" s="109" t="str">
        <f>IF(编辑!B2330="","",编辑!B2330)</f>
        <v>家族入侵</v>
      </c>
      <c r="C2330" s="109">
        <f>IF(编辑!I2330="","",编辑!I2330)</f>
        <v>340</v>
      </c>
      <c r="D2330" s="109">
        <f>IF(编辑!J2330="","",编辑!J2330)</f>
        <v>15</v>
      </c>
      <c r="E2330" s="109" t="str">
        <f>IF(编辑!K2330="","",编辑!K2330)</f>
        <v/>
      </c>
      <c r="F2330" s="109">
        <f>IF(编辑!L2330="","",编辑!L2330)</f>
        <v>5028</v>
      </c>
      <c r="G2330" s="109">
        <f>IF(编辑!N2330="","",编辑!N2330)</f>
        <v>1</v>
      </c>
      <c r="H2330" s="109">
        <f>IF(编辑!O2330="","",编辑!O2330)</f>
        <v>1</v>
      </c>
      <c r="I2330" s="109">
        <f>IF(编辑!P2330="","",编辑!P2330)</f>
        <v>500</v>
      </c>
      <c r="J2330" s="109" t="str">
        <f>IF(编辑!Q2330="","",编辑!Q2330)</f>
        <v/>
      </c>
      <c r="K2330" s="109" t="str">
        <f>IF(编辑!S2330="","",编辑!S2330)</f>
        <v/>
      </c>
      <c r="L2330" s="109" t="str">
        <f>IF(编辑!T2330="","",编辑!T2330)</f>
        <v/>
      </c>
      <c r="M2330" s="109" t="str">
        <f>IF(编辑!U2330="","",编辑!U2330)</f>
        <v/>
      </c>
      <c r="N2330" s="109" t="str">
        <f>IF(编辑!V2330="","",编辑!V2330)</f>
        <v/>
      </c>
      <c r="O2330" s="109" t="str">
        <f>IF(编辑!X2330="","",编辑!X2330)</f>
        <v/>
      </c>
      <c r="P2330" s="109" t="str">
        <f>IF(编辑!Y2330="","",编辑!Y2330)</f>
        <v/>
      </c>
      <c r="Q2330" s="109" t="str">
        <f>IF(编辑!Z2330="","",编辑!Z2330)</f>
        <v/>
      </c>
      <c r="R2330" s="109" t="str">
        <f>IF(编辑!AA2330="","",编辑!AA2330)</f>
        <v/>
      </c>
      <c r="S2330" s="109" t="str">
        <f>IF(编辑!AC2330="","",编辑!AC2330)</f>
        <v/>
      </c>
      <c r="T2330" s="109" t="str">
        <f>IF(编辑!AD2330="","",编辑!AD2330)</f>
        <v/>
      </c>
      <c r="U2330" s="109" t="str">
        <f>IF(编辑!AE2330="","",编辑!AE2330)</f>
        <v/>
      </c>
      <c r="V2330" s="109" t="str">
        <f>IF(编辑!AF2330="","",编辑!AF2330)</f>
        <v/>
      </c>
      <c r="W2330" s="109" t="str">
        <f>IF(编辑!AH2330="","",编辑!AH2330)</f>
        <v/>
      </c>
      <c r="X2330" s="109" t="str">
        <f>IF(编辑!AI2330="","",编辑!AI2330)</f>
        <v/>
      </c>
      <c r="Y2330" s="109" t="str">
        <f>IF(编辑!AJ2330="","",编辑!AJ2330)</f>
        <v/>
      </c>
      <c r="Z2330" s="109" t="str">
        <f>IF(编辑!AK2330="","",编辑!AK2330)</f>
        <v/>
      </c>
      <c r="AA2330" s="109" t="str">
        <f>IF(编辑!AM2330="","",编辑!AM2330)</f>
        <v/>
      </c>
      <c r="AB2330" s="109" t="str">
        <f>IF(编辑!AN2330="","",编辑!AN2330)</f>
        <v/>
      </c>
      <c r="AC2330" s="111" t="str">
        <f>IF(编辑!AO2330="","",编辑!AO2330)</f>
        <v/>
      </c>
    </row>
    <row r="2331" spans="1:29">
      <c r="A2331" s="109">
        <f>IF(编辑!A2331="","",编辑!A2331)</f>
        <v>241051</v>
      </c>
      <c r="B2331" s="109" t="str">
        <f>IF(编辑!B2331="","",编辑!B2331)</f>
        <v>家族入侵</v>
      </c>
      <c r="C2331" s="109">
        <f>IF(编辑!I2331="","",编辑!I2331)</f>
        <v>340</v>
      </c>
      <c r="D2331" s="109">
        <f>IF(编辑!J2331="","",编辑!J2331)</f>
        <v>15</v>
      </c>
      <c r="E2331" s="109" t="str">
        <f>IF(编辑!K2331="","",编辑!K2331)</f>
        <v/>
      </c>
      <c r="F2331" s="109">
        <f>IF(编辑!L2331="","",编辑!L2331)</f>
        <v>5028</v>
      </c>
      <c r="G2331" s="109">
        <f>IF(编辑!N2331="","",编辑!N2331)</f>
        <v>1</v>
      </c>
      <c r="H2331" s="109">
        <f>IF(编辑!O2331="","",编辑!O2331)</f>
        <v>1</v>
      </c>
      <c r="I2331" s="109">
        <f>IF(编辑!P2331="","",编辑!P2331)</f>
        <v>500</v>
      </c>
      <c r="J2331" s="109" t="str">
        <f>IF(编辑!Q2331="","",编辑!Q2331)</f>
        <v/>
      </c>
      <c r="K2331" s="109" t="str">
        <f>IF(编辑!S2331="","",编辑!S2331)</f>
        <v/>
      </c>
      <c r="L2331" s="109" t="str">
        <f>IF(编辑!T2331="","",编辑!T2331)</f>
        <v/>
      </c>
      <c r="M2331" s="109" t="str">
        <f>IF(编辑!U2331="","",编辑!U2331)</f>
        <v/>
      </c>
      <c r="N2331" s="109" t="str">
        <f>IF(编辑!V2331="","",编辑!V2331)</f>
        <v/>
      </c>
      <c r="O2331" s="109" t="str">
        <f>IF(编辑!X2331="","",编辑!X2331)</f>
        <v/>
      </c>
      <c r="P2331" s="109" t="str">
        <f>IF(编辑!Y2331="","",编辑!Y2331)</f>
        <v/>
      </c>
      <c r="Q2331" s="109" t="str">
        <f>IF(编辑!Z2331="","",编辑!Z2331)</f>
        <v/>
      </c>
      <c r="R2331" s="109" t="str">
        <f>IF(编辑!AA2331="","",编辑!AA2331)</f>
        <v/>
      </c>
      <c r="S2331" s="109" t="str">
        <f>IF(编辑!AC2331="","",编辑!AC2331)</f>
        <v/>
      </c>
      <c r="T2331" s="109" t="str">
        <f>IF(编辑!AD2331="","",编辑!AD2331)</f>
        <v/>
      </c>
      <c r="U2331" s="109" t="str">
        <f>IF(编辑!AE2331="","",编辑!AE2331)</f>
        <v/>
      </c>
      <c r="V2331" s="109" t="str">
        <f>IF(编辑!AF2331="","",编辑!AF2331)</f>
        <v/>
      </c>
      <c r="W2331" s="109" t="str">
        <f>IF(编辑!AH2331="","",编辑!AH2331)</f>
        <v/>
      </c>
      <c r="X2331" s="109" t="str">
        <f>IF(编辑!AI2331="","",编辑!AI2331)</f>
        <v/>
      </c>
      <c r="Y2331" s="109" t="str">
        <f>IF(编辑!AJ2331="","",编辑!AJ2331)</f>
        <v/>
      </c>
      <c r="Z2331" s="109" t="str">
        <f>IF(编辑!AK2331="","",编辑!AK2331)</f>
        <v/>
      </c>
      <c r="AA2331" s="109" t="str">
        <f>IF(编辑!AM2331="","",编辑!AM2331)</f>
        <v/>
      </c>
      <c r="AB2331" s="109" t="str">
        <f>IF(编辑!AN2331="","",编辑!AN2331)</f>
        <v/>
      </c>
      <c r="AC2331" s="111" t="str">
        <f>IF(编辑!AO2331="","",编辑!AO2331)</f>
        <v/>
      </c>
    </row>
    <row r="2332" spans="1:29">
      <c r="A2332" s="109">
        <f>IF(编辑!A2332="","",编辑!A2332)</f>
        <v>241052</v>
      </c>
      <c r="B2332" s="109" t="str">
        <f>IF(编辑!B2332="","",编辑!B2332)</f>
        <v>家族入侵</v>
      </c>
      <c r="C2332" s="109">
        <f>IF(编辑!I2332="","",编辑!I2332)</f>
        <v>340</v>
      </c>
      <c r="D2332" s="109">
        <f>IF(编辑!J2332="","",编辑!J2332)</f>
        <v>15</v>
      </c>
      <c r="E2332" s="109" t="str">
        <f>IF(编辑!K2332="","",编辑!K2332)</f>
        <v/>
      </c>
      <c r="F2332" s="109">
        <f>IF(编辑!L2332="","",编辑!L2332)</f>
        <v>5028</v>
      </c>
      <c r="G2332" s="109">
        <f>IF(编辑!N2332="","",编辑!N2332)</f>
        <v>1</v>
      </c>
      <c r="H2332" s="109">
        <f>IF(编辑!O2332="","",编辑!O2332)</f>
        <v>1</v>
      </c>
      <c r="I2332" s="109">
        <f>IF(编辑!P2332="","",编辑!P2332)</f>
        <v>500</v>
      </c>
      <c r="J2332" s="109" t="str">
        <f>IF(编辑!Q2332="","",编辑!Q2332)</f>
        <v/>
      </c>
      <c r="K2332" s="109" t="str">
        <f>IF(编辑!S2332="","",编辑!S2332)</f>
        <v/>
      </c>
      <c r="L2332" s="109" t="str">
        <f>IF(编辑!T2332="","",编辑!T2332)</f>
        <v/>
      </c>
      <c r="M2332" s="109" t="str">
        <f>IF(编辑!U2332="","",编辑!U2332)</f>
        <v/>
      </c>
      <c r="N2332" s="109" t="str">
        <f>IF(编辑!V2332="","",编辑!V2332)</f>
        <v/>
      </c>
      <c r="O2332" s="109" t="str">
        <f>IF(编辑!X2332="","",编辑!X2332)</f>
        <v/>
      </c>
      <c r="P2332" s="109" t="str">
        <f>IF(编辑!Y2332="","",编辑!Y2332)</f>
        <v/>
      </c>
      <c r="Q2332" s="109" t="str">
        <f>IF(编辑!Z2332="","",编辑!Z2332)</f>
        <v/>
      </c>
      <c r="R2332" s="109" t="str">
        <f>IF(编辑!AA2332="","",编辑!AA2332)</f>
        <v/>
      </c>
      <c r="S2332" s="109" t="str">
        <f>IF(编辑!AC2332="","",编辑!AC2332)</f>
        <v/>
      </c>
      <c r="T2332" s="109" t="str">
        <f>IF(编辑!AD2332="","",编辑!AD2332)</f>
        <v/>
      </c>
      <c r="U2332" s="109" t="str">
        <f>IF(编辑!AE2332="","",编辑!AE2332)</f>
        <v/>
      </c>
      <c r="V2332" s="109" t="str">
        <f>IF(编辑!AF2332="","",编辑!AF2332)</f>
        <v/>
      </c>
      <c r="W2332" s="109" t="str">
        <f>IF(编辑!AH2332="","",编辑!AH2332)</f>
        <v/>
      </c>
      <c r="X2332" s="109" t="str">
        <f>IF(编辑!AI2332="","",编辑!AI2332)</f>
        <v/>
      </c>
      <c r="Y2332" s="109" t="str">
        <f>IF(编辑!AJ2332="","",编辑!AJ2332)</f>
        <v/>
      </c>
      <c r="Z2332" s="109" t="str">
        <f>IF(编辑!AK2332="","",编辑!AK2332)</f>
        <v/>
      </c>
      <c r="AA2332" s="109" t="str">
        <f>IF(编辑!AM2332="","",编辑!AM2332)</f>
        <v/>
      </c>
      <c r="AB2332" s="109" t="str">
        <f>IF(编辑!AN2332="","",编辑!AN2332)</f>
        <v/>
      </c>
      <c r="AC2332" s="111" t="str">
        <f>IF(编辑!AO2332="","",编辑!AO2332)</f>
        <v/>
      </c>
    </row>
    <row r="2333" spans="1:29">
      <c r="A2333" s="109">
        <f>IF(编辑!A2333="","",编辑!A2333)</f>
        <v>241053</v>
      </c>
      <c r="B2333" s="109" t="str">
        <f>IF(编辑!B2333="","",编辑!B2333)</f>
        <v>家族入侵</v>
      </c>
      <c r="C2333" s="109">
        <f>IF(编辑!I2333="","",编辑!I2333)</f>
        <v>340</v>
      </c>
      <c r="D2333" s="109">
        <f>IF(编辑!J2333="","",编辑!J2333)</f>
        <v>15</v>
      </c>
      <c r="E2333" s="109" t="str">
        <f>IF(编辑!K2333="","",编辑!K2333)</f>
        <v/>
      </c>
      <c r="F2333" s="109">
        <f>IF(编辑!L2333="","",编辑!L2333)</f>
        <v>5028</v>
      </c>
      <c r="G2333" s="109">
        <f>IF(编辑!N2333="","",编辑!N2333)</f>
        <v>1</v>
      </c>
      <c r="H2333" s="109">
        <f>IF(编辑!O2333="","",编辑!O2333)</f>
        <v>1</v>
      </c>
      <c r="I2333" s="109">
        <f>IF(编辑!P2333="","",编辑!P2333)</f>
        <v>500</v>
      </c>
      <c r="J2333" s="109" t="str">
        <f>IF(编辑!Q2333="","",编辑!Q2333)</f>
        <v/>
      </c>
      <c r="K2333" s="109" t="str">
        <f>IF(编辑!S2333="","",编辑!S2333)</f>
        <v/>
      </c>
      <c r="L2333" s="109" t="str">
        <f>IF(编辑!T2333="","",编辑!T2333)</f>
        <v/>
      </c>
      <c r="M2333" s="109" t="str">
        <f>IF(编辑!U2333="","",编辑!U2333)</f>
        <v/>
      </c>
      <c r="N2333" s="109" t="str">
        <f>IF(编辑!V2333="","",编辑!V2333)</f>
        <v/>
      </c>
      <c r="O2333" s="109" t="str">
        <f>IF(编辑!X2333="","",编辑!X2333)</f>
        <v/>
      </c>
      <c r="P2333" s="109" t="str">
        <f>IF(编辑!Y2333="","",编辑!Y2333)</f>
        <v/>
      </c>
      <c r="Q2333" s="109" t="str">
        <f>IF(编辑!Z2333="","",编辑!Z2333)</f>
        <v/>
      </c>
      <c r="R2333" s="109" t="str">
        <f>IF(编辑!AA2333="","",编辑!AA2333)</f>
        <v/>
      </c>
      <c r="S2333" s="109" t="str">
        <f>IF(编辑!AC2333="","",编辑!AC2333)</f>
        <v/>
      </c>
      <c r="T2333" s="109" t="str">
        <f>IF(编辑!AD2333="","",编辑!AD2333)</f>
        <v/>
      </c>
      <c r="U2333" s="109" t="str">
        <f>IF(编辑!AE2333="","",编辑!AE2333)</f>
        <v/>
      </c>
      <c r="V2333" s="109" t="str">
        <f>IF(编辑!AF2333="","",编辑!AF2333)</f>
        <v/>
      </c>
      <c r="W2333" s="109" t="str">
        <f>IF(编辑!AH2333="","",编辑!AH2333)</f>
        <v/>
      </c>
      <c r="X2333" s="109" t="str">
        <f>IF(编辑!AI2333="","",编辑!AI2333)</f>
        <v/>
      </c>
      <c r="Y2333" s="109" t="str">
        <f>IF(编辑!AJ2333="","",编辑!AJ2333)</f>
        <v/>
      </c>
      <c r="Z2333" s="109" t="str">
        <f>IF(编辑!AK2333="","",编辑!AK2333)</f>
        <v/>
      </c>
      <c r="AA2333" s="109" t="str">
        <f>IF(编辑!AM2333="","",编辑!AM2333)</f>
        <v/>
      </c>
      <c r="AB2333" s="109" t="str">
        <f>IF(编辑!AN2333="","",编辑!AN2333)</f>
        <v/>
      </c>
      <c r="AC2333" s="111" t="str">
        <f>IF(编辑!AO2333="","",编辑!AO2333)</f>
        <v/>
      </c>
    </row>
    <row r="2334" spans="1:29">
      <c r="A2334" s="109">
        <f>IF(编辑!A2334="","",编辑!A2334)</f>
        <v>241054</v>
      </c>
      <c r="B2334" s="109" t="str">
        <f>IF(编辑!B2334="","",编辑!B2334)</f>
        <v>家族入侵</v>
      </c>
      <c r="C2334" s="109">
        <f>IF(编辑!I2334="","",编辑!I2334)</f>
        <v>340</v>
      </c>
      <c r="D2334" s="109">
        <f>IF(编辑!J2334="","",编辑!J2334)</f>
        <v>15</v>
      </c>
      <c r="E2334" s="109" t="str">
        <f>IF(编辑!K2334="","",编辑!K2334)</f>
        <v/>
      </c>
      <c r="F2334" s="109">
        <f>IF(编辑!L2334="","",编辑!L2334)</f>
        <v>5028</v>
      </c>
      <c r="G2334" s="109">
        <f>IF(编辑!N2334="","",编辑!N2334)</f>
        <v>1</v>
      </c>
      <c r="H2334" s="109">
        <f>IF(编辑!O2334="","",编辑!O2334)</f>
        <v>1</v>
      </c>
      <c r="I2334" s="109">
        <f>IF(编辑!P2334="","",编辑!P2334)</f>
        <v>500</v>
      </c>
      <c r="J2334" s="109" t="str">
        <f>IF(编辑!Q2334="","",编辑!Q2334)</f>
        <v/>
      </c>
      <c r="K2334" s="109" t="str">
        <f>IF(编辑!S2334="","",编辑!S2334)</f>
        <v/>
      </c>
      <c r="L2334" s="109" t="str">
        <f>IF(编辑!T2334="","",编辑!T2334)</f>
        <v/>
      </c>
      <c r="M2334" s="109" t="str">
        <f>IF(编辑!U2334="","",编辑!U2334)</f>
        <v/>
      </c>
      <c r="N2334" s="109" t="str">
        <f>IF(编辑!V2334="","",编辑!V2334)</f>
        <v/>
      </c>
      <c r="O2334" s="109" t="str">
        <f>IF(编辑!X2334="","",编辑!X2334)</f>
        <v/>
      </c>
      <c r="P2334" s="109" t="str">
        <f>IF(编辑!Y2334="","",编辑!Y2334)</f>
        <v/>
      </c>
      <c r="Q2334" s="109" t="str">
        <f>IF(编辑!Z2334="","",编辑!Z2334)</f>
        <v/>
      </c>
      <c r="R2334" s="109" t="str">
        <f>IF(编辑!AA2334="","",编辑!AA2334)</f>
        <v/>
      </c>
      <c r="S2334" s="109" t="str">
        <f>IF(编辑!AC2334="","",编辑!AC2334)</f>
        <v/>
      </c>
      <c r="T2334" s="109" t="str">
        <f>IF(编辑!AD2334="","",编辑!AD2334)</f>
        <v/>
      </c>
      <c r="U2334" s="109" t="str">
        <f>IF(编辑!AE2334="","",编辑!AE2334)</f>
        <v/>
      </c>
      <c r="V2334" s="109" t="str">
        <f>IF(编辑!AF2334="","",编辑!AF2334)</f>
        <v/>
      </c>
      <c r="W2334" s="109" t="str">
        <f>IF(编辑!AH2334="","",编辑!AH2334)</f>
        <v/>
      </c>
      <c r="X2334" s="109" t="str">
        <f>IF(编辑!AI2334="","",编辑!AI2334)</f>
        <v/>
      </c>
      <c r="Y2334" s="109" t="str">
        <f>IF(编辑!AJ2334="","",编辑!AJ2334)</f>
        <v/>
      </c>
      <c r="Z2334" s="109" t="str">
        <f>IF(编辑!AK2334="","",编辑!AK2334)</f>
        <v/>
      </c>
      <c r="AA2334" s="109" t="str">
        <f>IF(编辑!AM2334="","",编辑!AM2334)</f>
        <v/>
      </c>
      <c r="AB2334" s="109" t="str">
        <f>IF(编辑!AN2334="","",编辑!AN2334)</f>
        <v/>
      </c>
      <c r="AC2334" s="111" t="str">
        <f>IF(编辑!AO2334="","",编辑!AO2334)</f>
        <v/>
      </c>
    </row>
    <row r="2335" spans="1:29">
      <c r="A2335" s="109">
        <f>IF(编辑!A2335="","",编辑!A2335)</f>
        <v>241055</v>
      </c>
      <c r="B2335" s="109" t="str">
        <f>IF(编辑!B2335="","",编辑!B2335)</f>
        <v>家族入侵</v>
      </c>
      <c r="C2335" s="109">
        <f>IF(编辑!I2335="","",编辑!I2335)</f>
        <v>340</v>
      </c>
      <c r="D2335" s="109">
        <f>IF(编辑!J2335="","",编辑!J2335)</f>
        <v>15</v>
      </c>
      <c r="E2335" s="109" t="str">
        <f>IF(编辑!K2335="","",编辑!K2335)</f>
        <v/>
      </c>
      <c r="F2335" s="109">
        <f>IF(编辑!L2335="","",编辑!L2335)</f>
        <v>5028</v>
      </c>
      <c r="G2335" s="109">
        <f>IF(编辑!N2335="","",编辑!N2335)</f>
        <v>1</v>
      </c>
      <c r="H2335" s="109">
        <f>IF(编辑!O2335="","",编辑!O2335)</f>
        <v>1</v>
      </c>
      <c r="I2335" s="109">
        <f>IF(编辑!P2335="","",编辑!P2335)</f>
        <v>500</v>
      </c>
      <c r="J2335" s="109" t="str">
        <f>IF(编辑!Q2335="","",编辑!Q2335)</f>
        <v/>
      </c>
      <c r="K2335" s="109" t="str">
        <f>IF(编辑!S2335="","",编辑!S2335)</f>
        <v/>
      </c>
      <c r="L2335" s="109" t="str">
        <f>IF(编辑!T2335="","",编辑!T2335)</f>
        <v/>
      </c>
      <c r="M2335" s="109" t="str">
        <f>IF(编辑!U2335="","",编辑!U2335)</f>
        <v/>
      </c>
      <c r="N2335" s="109" t="str">
        <f>IF(编辑!V2335="","",编辑!V2335)</f>
        <v/>
      </c>
      <c r="O2335" s="109" t="str">
        <f>IF(编辑!X2335="","",编辑!X2335)</f>
        <v/>
      </c>
      <c r="P2335" s="109" t="str">
        <f>IF(编辑!Y2335="","",编辑!Y2335)</f>
        <v/>
      </c>
      <c r="Q2335" s="109" t="str">
        <f>IF(编辑!Z2335="","",编辑!Z2335)</f>
        <v/>
      </c>
      <c r="R2335" s="109" t="str">
        <f>IF(编辑!AA2335="","",编辑!AA2335)</f>
        <v/>
      </c>
      <c r="S2335" s="109" t="str">
        <f>IF(编辑!AC2335="","",编辑!AC2335)</f>
        <v/>
      </c>
      <c r="T2335" s="109" t="str">
        <f>IF(编辑!AD2335="","",编辑!AD2335)</f>
        <v/>
      </c>
      <c r="U2335" s="109" t="str">
        <f>IF(编辑!AE2335="","",编辑!AE2335)</f>
        <v/>
      </c>
      <c r="V2335" s="109" t="str">
        <f>IF(编辑!AF2335="","",编辑!AF2335)</f>
        <v/>
      </c>
      <c r="W2335" s="109" t="str">
        <f>IF(编辑!AH2335="","",编辑!AH2335)</f>
        <v/>
      </c>
      <c r="X2335" s="109" t="str">
        <f>IF(编辑!AI2335="","",编辑!AI2335)</f>
        <v/>
      </c>
      <c r="Y2335" s="109" t="str">
        <f>IF(编辑!AJ2335="","",编辑!AJ2335)</f>
        <v/>
      </c>
      <c r="Z2335" s="109" t="str">
        <f>IF(编辑!AK2335="","",编辑!AK2335)</f>
        <v/>
      </c>
      <c r="AA2335" s="109" t="str">
        <f>IF(编辑!AM2335="","",编辑!AM2335)</f>
        <v/>
      </c>
      <c r="AB2335" s="109" t="str">
        <f>IF(编辑!AN2335="","",编辑!AN2335)</f>
        <v/>
      </c>
      <c r="AC2335" s="111" t="str">
        <f>IF(编辑!AO2335="","",编辑!AO2335)</f>
        <v/>
      </c>
    </row>
    <row r="2336" spans="1:29">
      <c r="A2336" s="109">
        <f>IF(编辑!A2336="","",编辑!A2336)</f>
        <v>241056</v>
      </c>
      <c r="B2336" s="109" t="str">
        <f>IF(编辑!B2336="","",编辑!B2336)</f>
        <v>家族入侵</v>
      </c>
      <c r="C2336" s="109">
        <f>IF(编辑!I2336="","",编辑!I2336)</f>
        <v>340</v>
      </c>
      <c r="D2336" s="109">
        <f>IF(编辑!J2336="","",编辑!J2336)</f>
        <v>15</v>
      </c>
      <c r="E2336" s="109" t="str">
        <f>IF(编辑!K2336="","",编辑!K2336)</f>
        <v/>
      </c>
      <c r="F2336" s="109">
        <f>IF(编辑!L2336="","",编辑!L2336)</f>
        <v>5028</v>
      </c>
      <c r="G2336" s="109">
        <f>IF(编辑!N2336="","",编辑!N2336)</f>
        <v>1</v>
      </c>
      <c r="H2336" s="109">
        <f>IF(编辑!O2336="","",编辑!O2336)</f>
        <v>1</v>
      </c>
      <c r="I2336" s="109">
        <f>IF(编辑!P2336="","",编辑!P2336)</f>
        <v>500</v>
      </c>
      <c r="J2336" s="109" t="str">
        <f>IF(编辑!Q2336="","",编辑!Q2336)</f>
        <v/>
      </c>
      <c r="K2336" s="109" t="str">
        <f>IF(编辑!S2336="","",编辑!S2336)</f>
        <v/>
      </c>
      <c r="L2336" s="109" t="str">
        <f>IF(编辑!T2336="","",编辑!T2336)</f>
        <v/>
      </c>
      <c r="M2336" s="109" t="str">
        <f>IF(编辑!U2336="","",编辑!U2336)</f>
        <v/>
      </c>
      <c r="N2336" s="109" t="str">
        <f>IF(编辑!V2336="","",编辑!V2336)</f>
        <v/>
      </c>
      <c r="O2336" s="109" t="str">
        <f>IF(编辑!X2336="","",编辑!X2336)</f>
        <v/>
      </c>
      <c r="P2336" s="109" t="str">
        <f>IF(编辑!Y2336="","",编辑!Y2336)</f>
        <v/>
      </c>
      <c r="Q2336" s="109" t="str">
        <f>IF(编辑!Z2336="","",编辑!Z2336)</f>
        <v/>
      </c>
      <c r="R2336" s="109" t="str">
        <f>IF(编辑!AA2336="","",编辑!AA2336)</f>
        <v/>
      </c>
      <c r="S2336" s="109" t="str">
        <f>IF(编辑!AC2336="","",编辑!AC2336)</f>
        <v/>
      </c>
      <c r="T2336" s="109" t="str">
        <f>IF(编辑!AD2336="","",编辑!AD2336)</f>
        <v/>
      </c>
      <c r="U2336" s="109" t="str">
        <f>IF(编辑!AE2336="","",编辑!AE2336)</f>
        <v/>
      </c>
      <c r="V2336" s="109" t="str">
        <f>IF(编辑!AF2336="","",编辑!AF2336)</f>
        <v/>
      </c>
      <c r="W2336" s="109" t="str">
        <f>IF(编辑!AH2336="","",编辑!AH2336)</f>
        <v/>
      </c>
      <c r="X2336" s="109" t="str">
        <f>IF(编辑!AI2336="","",编辑!AI2336)</f>
        <v/>
      </c>
      <c r="Y2336" s="109" t="str">
        <f>IF(编辑!AJ2336="","",编辑!AJ2336)</f>
        <v/>
      </c>
      <c r="Z2336" s="109" t="str">
        <f>IF(编辑!AK2336="","",编辑!AK2336)</f>
        <v/>
      </c>
      <c r="AA2336" s="109" t="str">
        <f>IF(编辑!AM2336="","",编辑!AM2336)</f>
        <v/>
      </c>
      <c r="AB2336" s="109" t="str">
        <f>IF(编辑!AN2336="","",编辑!AN2336)</f>
        <v/>
      </c>
      <c r="AC2336" s="111" t="str">
        <f>IF(编辑!AO2336="","",编辑!AO2336)</f>
        <v/>
      </c>
    </row>
    <row r="2337" spans="1:29">
      <c r="A2337" s="109">
        <f>IF(编辑!A2337="","",编辑!A2337)</f>
        <v>241057</v>
      </c>
      <c r="B2337" s="109" t="str">
        <f>IF(编辑!B2337="","",编辑!B2337)</f>
        <v>家族入侵</v>
      </c>
      <c r="C2337" s="109">
        <f>IF(编辑!I2337="","",编辑!I2337)</f>
        <v>340</v>
      </c>
      <c r="D2337" s="109">
        <f>IF(编辑!J2337="","",编辑!J2337)</f>
        <v>15</v>
      </c>
      <c r="E2337" s="109" t="str">
        <f>IF(编辑!K2337="","",编辑!K2337)</f>
        <v/>
      </c>
      <c r="F2337" s="109">
        <f>IF(编辑!L2337="","",编辑!L2337)</f>
        <v>5028</v>
      </c>
      <c r="G2337" s="109">
        <f>IF(编辑!N2337="","",编辑!N2337)</f>
        <v>1</v>
      </c>
      <c r="H2337" s="109">
        <f>IF(编辑!O2337="","",编辑!O2337)</f>
        <v>1</v>
      </c>
      <c r="I2337" s="109">
        <f>IF(编辑!P2337="","",编辑!P2337)</f>
        <v>500</v>
      </c>
      <c r="J2337" s="109" t="str">
        <f>IF(编辑!Q2337="","",编辑!Q2337)</f>
        <v/>
      </c>
      <c r="K2337" s="109" t="str">
        <f>IF(编辑!S2337="","",编辑!S2337)</f>
        <v/>
      </c>
      <c r="L2337" s="109" t="str">
        <f>IF(编辑!T2337="","",编辑!T2337)</f>
        <v/>
      </c>
      <c r="M2337" s="109" t="str">
        <f>IF(编辑!U2337="","",编辑!U2337)</f>
        <v/>
      </c>
      <c r="N2337" s="109" t="str">
        <f>IF(编辑!V2337="","",编辑!V2337)</f>
        <v/>
      </c>
      <c r="O2337" s="109" t="str">
        <f>IF(编辑!X2337="","",编辑!X2337)</f>
        <v/>
      </c>
      <c r="P2337" s="109" t="str">
        <f>IF(编辑!Y2337="","",编辑!Y2337)</f>
        <v/>
      </c>
      <c r="Q2337" s="109" t="str">
        <f>IF(编辑!Z2337="","",编辑!Z2337)</f>
        <v/>
      </c>
      <c r="R2337" s="109" t="str">
        <f>IF(编辑!AA2337="","",编辑!AA2337)</f>
        <v/>
      </c>
      <c r="S2337" s="109" t="str">
        <f>IF(编辑!AC2337="","",编辑!AC2337)</f>
        <v/>
      </c>
      <c r="T2337" s="109" t="str">
        <f>IF(编辑!AD2337="","",编辑!AD2337)</f>
        <v/>
      </c>
      <c r="U2337" s="109" t="str">
        <f>IF(编辑!AE2337="","",编辑!AE2337)</f>
        <v/>
      </c>
      <c r="V2337" s="109" t="str">
        <f>IF(编辑!AF2337="","",编辑!AF2337)</f>
        <v/>
      </c>
      <c r="W2337" s="109" t="str">
        <f>IF(编辑!AH2337="","",编辑!AH2337)</f>
        <v/>
      </c>
      <c r="X2337" s="109" t="str">
        <f>IF(编辑!AI2337="","",编辑!AI2337)</f>
        <v/>
      </c>
      <c r="Y2337" s="109" t="str">
        <f>IF(编辑!AJ2337="","",编辑!AJ2337)</f>
        <v/>
      </c>
      <c r="Z2337" s="109" t="str">
        <f>IF(编辑!AK2337="","",编辑!AK2337)</f>
        <v/>
      </c>
      <c r="AA2337" s="109" t="str">
        <f>IF(编辑!AM2337="","",编辑!AM2337)</f>
        <v/>
      </c>
      <c r="AB2337" s="109" t="str">
        <f>IF(编辑!AN2337="","",编辑!AN2337)</f>
        <v/>
      </c>
      <c r="AC2337" s="111" t="str">
        <f>IF(编辑!AO2337="","",编辑!AO2337)</f>
        <v/>
      </c>
    </row>
    <row r="2338" spans="1:29">
      <c r="A2338" s="109">
        <f>IF(编辑!A2338="","",编辑!A2338)</f>
        <v>241058</v>
      </c>
      <c r="B2338" s="109" t="str">
        <f>IF(编辑!B2338="","",编辑!B2338)</f>
        <v>家族入侵</v>
      </c>
      <c r="C2338" s="109">
        <f>IF(编辑!I2338="","",编辑!I2338)</f>
        <v>340</v>
      </c>
      <c r="D2338" s="109">
        <f>IF(编辑!J2338="","",编辑!J2338)</f>
        <v>15</v>
      </c>
      <c r="E2338" s="109" t="str">
        <f>IF(编辑!K2338="","",编辑!K2338)</f>
        <v/>
      </c>
      <c r="F2338" s="109">
        <f>IF(编辑!L2338="","",编辑!L2338)</f>
        <v>5028</v>
      </c>
      <c r="G2338" s="109">
        <f>IF(编辑!N2338="","",编辑!N2338)</f>
        <v>1</v>
      </c>
      <c r="H2338" s="109">
        <f>IF(编辑!O2338="","",编辑!O2338)</f>
        <v>1</v>
      </c>
      <c r="I2338" s="109">
        <f>IF(编辑!P2338="","",编辑!P2338)</f>
        <v>500</v>
      </c>
      <c r="J2338" s="109" t="str">
        <f>IF(编辑!Q2338="","",编辑!Q2338)</f>
        <v/>
      </c>
      <c r="K2338" s="109" t="str">
        <f>IF(编辑!S2338="","",编辑!S2338)</f>
        <v/>
      </c>
      <c r="L2338" s="109" t="str">
        <f>IF(编辑!T2338="","",编辑!T2338)</f>
        <v/>
      </c>
      <c r="M2338" s="109" t="str">
        <f>IF(编辑!U2338="","",编辑!U2338)</f>
        <v/>
      </c>
      <c r="N2338" s="109" t="str">
        <f>IF(编辑!V2338="","",编辑!V2338)</f>
        <v/>
      </c>
      <c r="O2338" s="109" t="str">
        <f>IF(编辑!X2338="","",编辑!X2338)</f>
        <v/>
      </c>
      <c r="P2338" s="109" t="str">
        <f>IF(编辑!Y2338="","",编辑!Y2338)</f>
        <v/>
      </c>
      <c r="Q2338" s="109" t="str">
        <f>IF(编辑!Z2338="","",编辑!Z2338)</f>
        <v/>
      </c>
      <c r="R2338" s="109" t="str">
        <f>IF(编辑!AA2338="","",编辑!AA2338)</f>
        <v/>
      </c>
      <c r="S2338" s="109" t="str">
        <f>IF(编辑!AC2338="","",编辑!AC2338)</f>
        <v/>
      </c>
      <c r="T2338" s="109" t="str">
        <f>IF(编辑!AD2338="","",编辑!AD2338)</f>
        <v/>
      </c>
      <c r="U2338" s="109" t="str">
        <f>IF(编辑!AE2338="","",编辑!AE2338)</f>
        <v/>
      </c>
      <c r="V2338" s="109" t="str">
        <f>IF(编辑!AF2338="","",编辑!AF2338)</f>
        <v/>
      </c>
      <c r="W2338" s="109" t="str">
        <f>IF(编辑!AH2338="","",编辑!AH2338)</f>
        <v/>
      </c>
      <c r="X2338" s="109" t="str">
        <f>IF(编辑!AI2338="","",编辑!AI2338)</f>
        <v/>
      </c>
      <c r="Y2338" s="109" t="str">
        <f>IF(编辑!AJ2338="","",编辑!AJ2338)</f>
        <v/>
      </c>
      <c r="Z2338" s="109" t="str">
        <f>IF(编辑!AK2338="","",编辑!AK2338)</f>
        <v/>
      </c>
      <c r="AA2338" s="109" t="str">
        <f>IF(编辑!AM2338="","",编辑!AM2338)</f>
        <v/>
      </c>
      <c r="AB2338" s="109" t="str">
        <f>IF(编辑!AN2338="","",编辑!AN2338)</f>
        <v/>
      </c>
      <c r="AC2338" s="111" t="str">
        <f>IF(编辑!AO2338="","",编辑!AO2338)</f>
        <v/>
      </c>
    </row>
    <row r="2339" spans="1:29">
      <c r="A2339" s="109">
        <f>IF(编辑!A2339="","",编辑!A2339)</f>
        <v>241059</v>
      </c>
      <c r="B2339" s="109" t="str">
        <f>IF(编辑!B2339="","",编辑!B2339)</f>
        <v>家族入侵</v>
      </c>
      <c r="C2339" s="109">
        <f>IF(编辑!I2339="","",编辑!I2339)</f>
        <v>340</v>
      </c>
      <c r="D2339" s="109">
        <f>IF(编辑!J2339="","",编辑!J2339)</f>
        <v>15</v>
      </c>
      <c r="E2339" s="109" t="str">
        <f>IF(编辑!K2339="","",编辑!K2339)</f>
        <v/>
      </c>
      <c r="F2339" s="109">
        <f>IF(编辑!L2339="","",编辑!L2339)</f>
        <v>5028</v>
      </c>
      <c r="G2339" s="109">
        <f>IF(编辑!N2339="","",编辑!N2339)</f>
        <v>1</v>
      </c>
      <c r="H2339" s="109">
        <f>IF(编辑!O2339="","",编辑!O2339)</f>
        <v>1</v>
      </c>
      <c r="I2339" s="109">
        <f>IF(编辑!P2339="","",编辑!P2339)</f>
        <v>500</v>
      </c>
      <c r="J2339" s="109" t="str">
        <f>IF(编辑!Q2339="","",编辑!Q2339)</f>
        <v/>
      </c>
      <c r="K2339" s="109" t="str">
        <f>IF(编辑!S2339="","",编辑!S2339)</f>
        <v/>
      </c>
      <c r="L2339" s="109" t="str">
        <f>IF(编辑!T2339="","",编辑!T2339)</f>
        <v/>
      </c>
      <c r="M2339" s="109" t="str">
        <f>IF(编辑!U2339="","",编辑!U2339)</f>
        <v/>
      </c>
      <c r="N2339" s="109" t="str">
        <f>IF(编辑!V2339="","",编辑!V2339)</f>
        <v/>
      </c>
      <c r="O2339" s="109" t="str">
        <f>IF(编辑!X2339="","",编辑!X2339)</f>
        <v/>
      </c>
      <c r="P2339" s="109" t="str">
        <f>IF(编辑!Y2339="","",编辑!Y2339)</f>
        <v/>
      </c>
      <c r="Q2339" s="109" t="str">
        <f>IF(编辑!Z2339="","",编辑!Z2339)</f>
        <v/>
      </c>
      <c r="R2339" s="109" t="str">
        <f>IF(编辑!AA2339="","",编辑!AA2339)</f>
        <v/>
      </c>
      <c r="S2339" s="109" t="str">
        <f>IF(编辑!AC2339="","",编辑!AC2339)</f>
        <v/>
      </c>
      <c r="T2339" s="109" t="str">
        <f>IF(编辑!AD2339="","",编辑!AD2339)</f>
        <v/>
      </c>
      <c r="U2339" s="109" t="str">
        <f>IF(编辑!AE2339="","",编辑!AE2339)</f>
        <v/>
      </c>
      <c r="V2339" s="109" t="str">
        <f>IF(编辑!AF2339="","",编辑!AF2339)</f>
        <v/>
      </c>
      <c r="W2339" s="109" t="str">
        <f>IF(编辑!AH2339="","",编辑!AH2339)</f>
        <v/>
      </c>
      <c r="X2339" s="109" t="str">
        <f>IF(编辑!AI2339="","",编辑!AI2339)</f>
        <v/>
      </c>
      <c r="Y2339" s="109" t="str">
        <f>IF(编辑!AJ2339="","",编辑!AJ2339)</f>
        <v/>
      </c>
      <c r="Z2339" s="109" t="str">
        <f>IF(编辑!AK2339="","",编辑!AK2339)</f>
        <v/>
      </c>
      <c r="AA2339" s="109" t="str">
        <f>IF(编辑!AM2339="","",编辑!AM2339)</f>
        <v/>
      </c>
      <c r="AB2339" s="109" t="str">
        <f>IF(编辑!AN2339="","",编辑!AN2339)</f>
        <v/>
      </c>
      <c r="AC2339" s="111" t="str">
        <f>IF(编辑!AO2339="","",编辑!AO2339)</f>
        <v/>
      </c>
    </row>
    <row r="2340" spans="1:29">
      <c r="A2340" s="109">
        <f>IF(编辑!A2340="","",编辑!A2340)</f>
        <v>241060</v>
      </c>
      <c r="B2340" s="109" t="str">
        <f>IF(编辑!B2340="","",编辑!B2340)</f>
        <v>家族入侵</v>
      </c>
      <c r="C2340" s="109">
        <f>IF(编辑!I2340="","",编辑!I2340)</f>
        <v>340</v>
      </c>
      <c r="D2340" s="109">
        <f>IF(编辑!J2340="","",编辑!J2340)</f>
        <v>15</v>
      </c>
      <c r="E2340" s="109" t="str">
        <f>IF(编辑!K2340="","",编辑!K2340)</f>
        <v/>
      </c>
      <c r="F2340" s="109">
        <f>IF(编辑!L2340="","",编辑!L2340)</f>
        <v>5028</v>
      </c>
      <c r="G2340" s="109">
        <f>IF(编辑!N2340="","",编辑!N2340)</f>
        <v>1</v>
      </c>
      <c r="H2340" s="109">
        <f>IF(编辑!O2340="","",编辑!O2340)</f>
        <v>1</v>
      </c>
      <c r="I2340" s="109">
        <f>IF(编辑!P2340="","",编辑!P2340)</f>
        <v>500</v>
      </c>
      <c r="J2340" s="109" t="str">
        <f>IF(编辑!Q2340="","",编辑!Q2340)</f>
        <v/>
      </c>
      <c r="K2340" s="109" t="str">
        <f>IF(编辑!S2340="","",编辑!S2340)</f>
        <v/>
      </c>
      <c r="L2340" s="109" t="str">
        <f>IF(编辑!T2340="","",编辑!T2340)</f>
        <v/>
      </c>
      <c r="M2340" s="109" t="str">
        <f>IF(编辑!U2340="","",编辑!U2340)</f>
        <v/>
      </c>
      <c r="N2340" s="109" t="str">
        <f>IF(编辑!V2340="","",编辑!V2340)</f>
        <v/>
      </c>
      <c r="O2340" s="109" t="str">
        <f>IF(编辑!X2340="","",编辑!X2340)</f>
        <v/>
      </c>
      <c r="P2340" s="109" t="str">
        <f>IF(编辑!Y2340="","",编辑!Y2340)</f>
        <v/>
      </c>
      <c r="Q2340" s="109" t="str">
        <f>IF(编辑!Z2340="","",编辑!Z2340)</f>
        <v/>
      </c>
      <c r="R2340" s="109" t="str">
        <f>IF(编辑!AA2340="","",编辑!AA2340)</f>
        <v/>
      </c>
      <c r="S2340" s="109" t="str">
        <f>IF(编辑!AC2340="","",编辑!AC2340)</f>
        <v/>
      </c>
      <c r="T2340" s="109" t="str">
        <f>IF(编辑!AD2340="","",编辑!AD2340)</f>
        <v/>
      </c>
      <c r="U2340" s="109" t="str">
        <f>IF(编辑!AE2340="","",编辑!AE2340)</f>
        <v/>
      </c>
      <c r="V2340" s="109" t="str">
        <f>IF(编辑!AF2340="","",编辑!AF2340)</f>
        <v/>
      </c>
      <c r="W2340" s="109" t="str">
        <f>IF(编辑!AH2340="","",编辑!AH2340)</f>
        <v/>
      </c>
      <c r="X2340" s="109" t="str">
        <f>IF(编辑!AI2340="","",编辑!AI2340)</f>
        <v/>
      </c>
      <c r="Y2340" s="109" t="str">
        <f>IF(编辑!AJ2340="","",编辑!AJ2340)</f>
        <v/>
      </c>
      <c r="Z2340" s="109" t="str">
        <f>IF(编辑!AK2340="","",编辑!AK2340)</f>
        <v/>
      </c>
      <c r="AA2340" s="109" t="str">
        <f>IF(编辑!AM2340="","",编辑!AM2340)</f>
        <v/>
      </c>
      <c r="AB2340" s="109" t="str">
        <f>IF(编辑!AN2340="","",编辑!AN2340)</f>
        <v/>
      </c>
      <c r="AC2340" s="111" t="str">
        <f>IF(编辑!AO2340="","",编辑!AO2340)</f>
        <v/>
      </c>
    </row>
    <row r="2341" spans="1:29">
      <c r="A2341" s="109">
        <f>IF(编辑!A2341="","",编辑!A2341)</f>
        <v>241061</v>
      </c>
      <c r="B2341" s="109" t="str">
        <f>IF(编辑!B2341="","",编辑!B2341)</f>
        <v>家族入侵</v>
      </c>
      <c r="C2341" s="109">
        <f>IF(编辑!I2341="","",编辑!I2341)</f>
        <v>340</v>
      </c>
      <c r="D2341" s="109">
        <f>IF(编辑!J2341="","",编辑!J2341)</f>
        <v>15</v>
      </c>
      <c r="E2341" s="109" t="str">
        <f>IF(编辑!K2341="","",编辑!K2341)</f>
        <v/>
      </c>
      <c r="F2341" s="109">
        <f>IF(编辑!L2341="","",编辑!L2341)</f>
        <v>5028</v>
      </c>
      <c r="G2341" s="109">
        <f>IF(编辑!N2341="","",编辑!N2341)</f>
        <v>1</v>
      </c>
      <c r="H2341" s="109">
        <f>IF(编辑!O2341="","",编辑!O2341)</f>
        <v>1</v>
      </c>
      <c r="I2341" s="109">
        <f>IF(编辑!P2341="","",编辑!P2341)</f>
        <v>500</v>
      </c>
      <c r="J2341" s="109" t="str">
        <f>IF(编辑!Q2341="","",编辑!Q2341)</f>
        <v/>
      </c>
      <c r="K2341" s="109" t="str">
        <f>IF(编辑!S2341="","",编辑!S2341)</f>
        <v/>
      </c>
      <c r="L2341" s="109" t="str">
        <f>IF(编辑!T2341="","",编辑!T2341)</f>
        <v/>
      </c>
      <c r="M2341" s="109" t="str">
        <f>IF(编辑!U2341="","",编辑!U2341)</f>
        <v/>
      </c>
      <c r="N2341" s="109" t="str">
        <f>IF(编辑!V2341="","",编辑!V2341)</f>
        <v/>
      </c>
      <c r="O2341" s="109" t="str">
        <f>IF(编辑!X2341="","",编辑!X2341)</f>
        <v/>
      </c>
      <c r="P2341" s="109" t="str">
        <f>IF(编辑!Y2341="","",编辑!Y2341)</f>
        <v/>
      </c>
      <c r="Q2341" s="109" t="str">
        <f>IF(编辑!Z2341="","",编辑!Z2341)</f>
        <v/>
      </c>
      <c r="R2341" s="109" t="str">
        <f>IF(编辑!AA2341="","",编辑!AA2341)</f>
        <v/>
      </c>
      <c r="S2341" s="109" t="str">
        <f>IF(编辑!AC2341="","",编辑!AC2341)</f>
        <v/>
      </c>
      <c r="T2341" s="109" t="str">
        <f>IF(编辑!AD2341="","",编辑!AD2341)</f>
        <v/>
      </c>
      <c r="U2341" s="109" t="str">
        <f>IF(编辑!AE2341="","",编辑!AE2341)</f>
        <v/>
      </c>
      <c r="V2341" s="109" t="str">
        <f>IF(编辑!AF2341="","",编辑!AF2341)</f>
        <v/>
      </c>
      <c r="W2341" s="109" t="str">
        <f>IF(编辑!AH2341="","",编辑!AH2341)</f>
        <v/>
      </c>
      <c r="X2341" s="109" t="str">
        <f>IF(编辑!AI2341="","",编辑!AI2341)</f>
        <v/>
      </c>
      <c r="Y2341" s="109" t="str">
        <f>IF(编辑!AJ2341="","",编辑!AJ2341)</f>
        <v/>
      </c>
      <c r="Z2341" s="109" t="str">
        <f>IF(编辑!AK2341="","",编辑!AK2341)</f>
        <v/>
      </c>
      <c r="AA2341" s="109" t="str">
        <f>IF(编辑!AM2341="","",编辑!AM2341)</f>
        <v/>
      </c>
      <c r="AB2341" s="109" t="str">
        <f>IF(编辑!AN2341="","",编辑!AN2341)</f>
        <v/>
      </c>
      <c r="AC2341" s="111" t="str">
        <f>IF(编辑!AO2341="","",编辑!AO2341)</f>
        <v/>
      </c>
    </row>
    <row r="2342" spans="1:29">
      <c r="A2342" s="109">
        <f>IF(编辑!A2342="","",编辑!A2342)</f>
        <v>241062</v>
      </c>
      <c r="B2342" s="109" t="str">
        <f>IF(编辑!B2342="","",编辑!B2342)</f>
        <v>家族入侵</v>
      </c>
      <c r="C2342" s="109">
        <f>IF(编辑!I2342="","",编辑!I2342)</f>
        <v>340</v>
      </c>
      <c r="D2342" s="109">
        <f>IF(编辑!J2342="","",编辑!J2342)</f>
        <v>15</v>
      </c>
      <c r="E2342" s="109" t="str">
        <f>IF(编辑!K2342="","",编辑!K2342)</f>
        <v/>
      </c>
      <c r="F2342" s="109">
        <f>IF(编辑!L2342="","",编辑!L2342)</f>
        <v>5028</v>
      </c>
      <c r="G2342" s="109">
        <f>IF(编辑!N2342="","",编辑!N2342)</f>
        <v>1</v>
      </c>
      <c r="H2342" s="109">
        <f>IF(编辑!O2342="","",编辑!O2342)</f>
        <v>1</v>
      </c>
      <c r="I2342" s="109">
        <f>IF(编辑!P2342="","",编辑!P2342)</f>
        <v>500</v>
      </c>
      <c r="J2342" s="109" t="str">
        <f>IF(编辑!Q2342="","",编辑!Q2342)</f>
        <v/>
      </c>
      <c r="K2342" s="109" t="str">
        <f>IF(编辑!S2342="","",编辑!S2342)</f>
        <v/>
      </c>
      <c r="L2342" s="109" t="str">
        <f>IF(编辑!T2342="","",编辑!T2342)</f>
        <v/>
      </c>
      <c r="M2342" s="109" t="str">
        <f>IF(编辑!U2342="","",编辑!U2342)</f>
        <v/>
      </c>
      <c r="N2342" s="109" t="str">
        <f>IF(编辑!V2342="","",编辑!V2342)</f>
        <v/>
      </c>
      <c r="O2342" s="109" t="str">
        <f>IF(编辑!X2342="","",编辑!X2342)</f>
        <v/>
      </c>
      <c r="P2342" s="109" t="str">
        <f>IF(编辑!Y2342="","",编辑!Y2342)</f>
        <v/>
      </c>
      <c r="Q2342" s="109" t="str">
        <f>IF(编辑!Z2342="","",编辑!Z2342)</f>
        <v/>
      </c>
      <c r="R2342" s="109" t="str">
        <f>IF(编辑!AA2342="","",编辑!AA2342)</f>
        <v/>
      </c>
      <c r="S2342" s="109" t="str">
        <f>IF(编辑!AC2342="","",编辑!AC2342)</f>
        <v/>
      </c>
      <c r="T2342" s="109" t="str">
        <f>IF(编辑!AD2342="","",编辑!AD2342)</f>
        <v/>
      </c>
      <c r="U2342" s="109" t="str">
        <f>IF(编辑!AE2342="","",编辑!AE2342)</f>
        <v/>
      </c>
      <c r="V2342" s="109" t="str">
        <f>IF(编辑!AF2342="","",编辑!AF2342)</f>
        <v/>
      </c>
      <c r="W2342" s="109" t="str">
        <f>IF(编辑!AH2342="","",编辑!AH2342)</f>
        <v/>
      </c>
      <c r="X2342" s="109" t="str">
        <f>IF(编辑!AI2342="","",编辑!AI2342)</f>
        <v/>
      </c>
      <c r="Y2342" s="109" t="str">
        <f>IF(编辑!AJ2342="","",编辑!AJ2342)</f>
        <v/>
      </c>
      <c r="Z2342" s="109" t="str">
        <f>IF(编辑!AK2342="","",编辑!AK2342)</f>
        <v/>
      </c>
      <c r="AA2342" s="109" t="str">
        <f>IF(编辑!AM2342="","",编辑!AM2342)</f>
        <v/>
      </c>
      <c r="AB2342" s="109" t="str">
        <f>IF(编辑!AN2342="","",编辑!AN2342)</f>
        <v/>
      </c>
      <c r="AC2342" s="111" t="str">
        <f>IF(编辑!AO2342="","",编辑!AO2342)</f>
        <v/>
      </c>
    </row>
    <row r="2343" spans="1:29">
      <c r="A2343" s="109">
        <f>IF(编辑!A2343="","",编辑!A2343)</f>
        <v>241063</v>
      </c>
      <c r="B2343" s="109" t="str">
        <f>IF(编辑!B2343="","",编辑!B2343)</f>
        <v>家族入侵</v>
      </c>
      <c r="C2343" s="109">
        <f>IF(编辑!I2343="","",编辑!I2343)</f>
        <v>340</v>
      </c>
      <c r="D2343" s="109">
        <f>IF(编辑!J2343="","",编辑!J2343)</f>
        <v>15</v>
      </c>
      <c r="E2343" s="109" t="str">
        <f>IF(编辑!K2343="","",编辑!K2343)</f>
        <v/>
      </c>
      <c r="F2343" s="109">
        <f>IF(编辑!L2343="","",编辑!L2343)</f>
        <v>5028</v>
      </c>
      <c r="G2343" s="109">
        <f>IF(编辑!N2343="","",编辑!N2343)</f>
        <v>1</v>
      </c>
      <c r="H2343" s="109">
        <f>IF(编辑!O2343="","",编辑!O2343)</f>
        <v>1</v>
      </c>
      <c r="I2343" s="109">
        <f>IF(编辑!P2343="","",编辑!P2343)</f>
        <v>500</v>
      </c>
      <c r="J2343" s="109" t="str">
        <f>IF(编辑!Q2343="","",编辑!Q2343)</f>
        <v/>
      </c>
      <c r="K2343" s="109" t="str">
        <f>IF(编辑!S2343="","",编辑!S2343)</f>
        <v/>
      </c>
      <c r="L2343" s="109" t="str">
        <f>IF(编辑!T2343="","",编辑!T2343)</f>
        <v/>
      </c>
      <c r="M2343" s="109" t="str">
        <f>IF(编辑!U2343="","",编辑!U2343)</f>
        <v/>
      </c>
      <c r="N2343" s="109" t="str">
        <f>IF(编辑!V2343="","",编辑!V2343)</f>
        <v/>
      </c>
      <c r="O2343" s="109" t="str">
        <f>IF(编辑!X2343="","",编辑!X2343)</f>
        <v/>
      </c>
      <c r="P2343" s="109" t="str">
        <f>IF(编辑!Y2343="","",编辑!Y2343)</f>
        <v/>
      </c>
      <c r="Q2343" s="109" t="str">
        <f>IF(编辑!Z2343="","",编辑!Z2343)</f>
        <v/>
      </c>
      <c r="R2343" s="109" t="str">
        <f>IF(编辑!AA2343="","",编辑!AA2343)</f>
        <v/>
      </c>
      <c r="S2343" s="109" t="str">
        <f>IF(编辑!AC2343="","",编辑!AC2343)</f>
        <v/>
      </c>
      <c r="T2343" s="109" t="str">
        <f>IF(编辑!AD2343="","",编辑!AD2343)</f>
        <v/>
      </c>
      <c r="U2343" s="109" t="str">
        <f>IF(编辑!AE2343="","",编辑!AE2343)</f>
        <v/>
      </c>
      <c r="V2343" s="109" t="str">
        <f>IF(编辑!AF2343="","",编辑!AF2343)</f>
        <v/>
      </c>
      <c r="W2343" s="109" t="str">
        <f>IF(编辑!AH2343="","",编辑!AH2343)</f>
        <v/>
      </c>
      <c r="X2343" s="109" t="str">
        <f>IF(编辑!AI2343="","",编辑!AI2343)</f>
        <v/>
      </c>
      <c r="Y2343" s="109" t="str">
        <f>IF(编辑!AJ2343="","",编辑!AJ2343)</f>
        <v/>
      </c>
      <c r="Z2343" s="109" t="str">
        <f>IF(编辑!AK2343="","",编辑!AK2343)</f>
        <v/>
      </c>
      <c r="AA2343" s="109" t="str">
        <f>IF(编辑!AM2343="","",编辑!AM2343)</f>
        <v/>
      </c>
      <c r="AB2343" s="109" t="str">
        <f>IF(编辑!AN2343="","",编辑!AN2343)</f>
        <v/>
      </c>
      <c r="AC2343" s="111" t="str">
        <f>IF(编辑!AO2343="","",编辑!AO2343)</f>
        <v/>
      </c>
    </row>
    <row r="2344" spans="1:29">
      <c r="A2344" s="109">
        <f>IF(编辑!A2344="","",编辑!A2344)</f>
        <v>241064</v>
      </c>
      <c r="B2344" s="109" t="str">
        <f>IF(编辑!B2344="","",编辑!B2344)</f>
        <v>家族入侵</v>
      </c>
      <c r="C2344" s="109">
        <f>IF(编辑!I2344="","",编辑!I2344)</f>
        <v>340</v>
      </c>
      <c r="D2344" s="109">
        <f>IF(编辑!J2344="","",编辑!J2344)</f>
        <v>15</v>
      </c>
      <c r="E2344" s="109" t="str">
        <f>IF(编辑!K2344="","",编辑!K2344)</f>
        <v/>
      </c>
      <c r="F2344" s="109">
        <f>IF(编辑!L2344="","",编辑!L2344)</f>
        <v>5028</v>
      </c>
      <c r="G2344" s="109">
        <f>IF(编辑!N2344="","",编辑!N2344)</f>
        <v>1</v>
      </c>
      <c r="H2344" s="109">
        <f>IF(编辑!O2344="","",编辑!O2344)</f>
        <v>1</v>
      </c>
      <c r="I2344" s="109">
        <f>IF(编辑!P2344="","",编辑!P2344)</f>
        <v>500</v>
      </c>
      <c r="J2344" s="109" t="str">
        <f>IF(编辑!Q2344="","",编辑!Q2344)</f>
        <v/>
      </c>
      <c r="K2344" s="109" t="str">
        <f>IF(编辑!S2344="","",编辑!S2344)</f>
        <v/>
      </c>
      <c r="L2344" s="109" t="str">
        <f>IF(编辑!T2344="","",编辑!T2344)</f>
        <v/>
      </c>
      <c r="M2344" s="109" t="str">
        <f>IF(编辑!U2344="","",编辑!U2344)</f>
        <v/>
      </c>
      <c r="N2344" s="109" t="str">
        <f>IF(编辑!V2344="","",编辑!V2344)</f>
        <v/>
      </c>
      <c r="O2344" s="109" t="str">
        <f>IF(编辑!X2344="","",编辑!X2344)</f>
        <v/>
      </c>
      <c r="P2344" s="109" t="str">
        <f>IF(编辑!Y2344="","",编辑!Y2344)</f>
        <v/>
      </c>
      <c r="Q2344" s="109" t="str">
        <f>IF(编辑!Z2344="","",编辑!Z2344)</f>
        <v/>
      </c>
      <c r="R2344" s="109" t="str">
        <f>IF(编辑!AA2344="","",编辑!AA2344)</f>
        <v/>
      </c>
      <c r="S2344" s="109" t="str">
        <f>IF(编辑!AC2344="","",编辑!AC2344)</f>
        <v/>
      </c>
      <c r="T2344" s="109" t="str">
        <f>IF(编辑!AD2344="","",编辑!AD2344)</f>
        <v/>
      </c>
      <c r="U2344" s="109" t="str">
        <f>IF(编辑!AE2344="","",编辑!AE2344)</f>
        <v/>
      </c>
      <c r="V2344" s="109" t="str">
        <f>IF(编辑!AF2344="","",编辑!AF2344)</f>
        <v/>
      </c>
      <c r="W2344" s="109" t="str">
        <f>IF(编辑!AH2344="","",编辑!AH2344)</f>
        <v/>
      </c>
      <c r="X2344" s="109" t="str">
        <f>IF(编辑!AI2344="","",编辑!AI2344)</f>
        <v/>
      </c>
      <c r="Y2344" s="109" t="str">
        <f>IF(编辑!AJ2344="","",编辑!AJ2344)</f>
        <v/>
      </c>
      <c r="Z2344" s="109" t="str">
        <f>IF(编辑!AK2344="","",编辑!AK2344)</f>
        <v/>
      </c>
      <c r="AA2344" s="109" t="str">
        <f>IF(编辑!AM2344="","",编辑!AM2344)</f>
        <v/>
      </c>
      <c r="AB2344" s="109" t="str">
        <f>IF(编辑!AN2344="","",编辑!AN2344)</f>
        <v/>
      </c>
      <c r="AC2344" s="111" t="str">
        <f>IF(编辑!AO2344="","",编辑!AO2344)</f>
        <v/>
      </c>
    </row>
    <row r="2345" spans="1:29">
      <c r="A2345" s="109">
        <f>IF(编辑!A2345="","",编辑!A2345)</f>
        <v>241065</v>
      </c>
      <c r="B2345" s="109" t="str">
        <f>IF(编辑!B2345="","",编辑!B2345)</f>
        <v>家族入侵</v>
      </c>
      <c r="C2345" s="109">
        <f>IF(编辑!I2345="","",编辑!I2345)</f>
        <v>340</v>
      </c>
      <c r="D2345" s="109">
        <f>IF(编辑!J2345="","",编辑!J2345)</f>
        <v>15</v>
      </c>
      <c r="E2345" s="109" t="str">
        <f>IF(编辑!K2345="","",编辑!K2345)</f>
        <v/>
      </c>
      <c r="F2345" s="109">
        <f>IF(编辑!L2345="","",编辑!L2345)</f>
        <v>5028</v>
      </c>
      <c r="G2345" s="109">
        <f>IF(编辑!N2345="","",编辑!N2345)</f>
        <v>1</v>
      </c>
      <c r="H2345" s="109">
        <f>IF(编辑!O2345="","",编辑!O2345)</f>
        <v>1</v>
      </c>
      <c r="I2345" s="109">
        <f>IF(编辑!P2345="","",编辑!P2345)</f>
        <v>500</v>
      </c>
      <c r="J2345" s="109" t="str">
        <f>IF(编辑!Q2345="","",编辑!Q2345)</f>
        <v/>
      </c>
      <c r="K2345" s="109" t="str">
        <f>IF(编辑!S2345="","",编辑!S2345)</f>
        <v/>
      </c>
      <c r="L2345" s="109" t="str">
        <f>IF(编辑!T2345="","",编辑!T2345)</f>
        <v/>
      </c>
      <c r="M2345" s="109" t="str">
        <f>IF(编辑!U2345="","",编辑!U2345)</f>
        <v/>
      </c>
      <c r="N2345" s="109" t="str">
        <f>IF(编辑!V2345="","",编辑!V2345)</f>
        <v/>
      </c>
      <c r="O2345" s="109" t="str">
        <f>IF(编辑!X2345="","",编辑!X2345)</f>
        <v/>
      </c>
      <c r="P2345" s="109" t="str">
        <f>IF(编辑!Y2345="","",编辑!Y2345)</f>
        <v/>
      </c>
      <c r="Q2345" s="109" t="str">
        <f>IF(编辑!Z2345="","",编辑!Z2345)</f>
        <v/>
      </c>
      <c r="R2345" s="109" t="str">
        <f>IF(编辑!AA2345="","",编辑!AA2345)</f>
        <v/>
      </c>
      <c r="S2345" s="109" t="str">
        <f>IF(编辑!AC2345="","",编辑!AC2345)</f>
        <v/>
      </c>
      <c r="T2345" s="109" t="str">
        <f>IF(编辑!AD2345="","",编辑!AD2345)</f>
        <v/>
      </c>
      <c r="U2345" s="109" t="str">
        <f>IF(编辑!AE2345="","",编辑!AE2345)</f>
        <v/>
      </c>
      <c r="V2345" s="109" t="str">
        <f>IF(编辑!AF2345="","",编辑!AF2345)</f>
        <v/>
      </c>
      <c r="W2345" s="109" t="str">
        <f>IF(编辑!AH2345="","",编辑!AH2345)</f>
        <v/>
      </c>
      <c r="X2345" s="109" t="str">
        <f>IF(编辑!AI2345="","",编辑!AI2345)</f>
        <v/>
      </c>
      <c r="Y2345" s="109" t="str">
        <f>IF(编辑!AJ2345="","",编辑!AJ2345)</f>
        <v/>
      </c>
      <c r="Z2345" s="109" t="str">
        <f>IF(编辑!AK2345="","",编辑!AK2345)</f>
        <v/>
      </c>
      <c r="AA2345" s="109" t="str">
        <f>IF(编辑!AM2345="","",编辑!AM2345)</f>
        <v/>
      </c>
      <c r="AB2345" s="109" t="str">
        <f>IF(编辑!AN2345="","",编辑!AN2345)</f>
        <v/>
      </c>
      <c r="AC2345" s="111" t="str">
        <f>IF(编辑!AO2345="","",编辑!AO2345)</f>
        <v/>
      </c>
    </row>
    <row r="2346" spans="1:29">
      <c r="A2346" s="109">
        <f>IF(编辑!A2346="","",编辑!A2346)</f>
        <v>241066</v>
      </c>
      <c r="B2346" s="109" t="str">
        <f>IF(编辑!B2346="","",编辑!B2346)</f>
        <v>家族入侵</v>
      </c>
      <c r="C2346" s="109">
        <f>IF(编辑!I2346="","",编辑!I2346)</f>
        <v>340</v>
      </c>
      <c r="D2346" s="109">
        <f>IF(编辑!J2346="","",编辑!J2346)</f>
        <v>15</v>
      </c>
      <c r="E2346" s="109" t="str">
        <f>IF(编辑!K2346="","",编辑!K2346)</f>
        <v/>
      </c>
      <c r="F2346" s="109">
        <f>IF(编辑!L2346="","",编辑!L2346)</f>
        <v>5028</v>
      </c>
      <c r="G2346" s="109">
        <f>IF(编辑!N2346="","",编辑!N2346)</f>
        <v>1</v>
      </c>
      <c r="H2346" s="109">
        <f>IF(编辑!O2346="","",编辑!O2346)</f>
        <v>1</v>
      </c>
      <c r="I2346" s="109">
        <f>IF(编辑!P2346="","",编辑!P2346)</f>
        <v>500</v>
      </c>
      <c r="J2346" s="109" t="str">
        <f>IF(编辑!Q2346="","",编辑!Q2346)</f>
        <v/>
      </c>
      <c r="K2346" s="109" t="str">
        <f>IF(编辑!S2346="","",编辑!S2346)</f>
        <v/>
      </c>
      <c r="L2346" s="109" t="str">
        <f>IF(编辑!T2346="","",编辑!T2346)</f>
        <v/>
      </c>
      <c r="M2346" s="109" t="str">
        <f>IF(编辑!U2346="","",编辑!U2346)</f>
        <v/>
      </c>
      <c r="N2346" s="109" t="str">
        <f>IF(编辑!V2346="","",编辑!V2346)</f>
        <v/>
      </c>
      <c r="O2346" s="109" t="str">
        <f>IF(编辑!X2346="","",编辑!X2346)</f>
        <v/>
      </c>
      <c r="P2346" s="109" t="str">
        <f>IF(编辑!Y2346="","",编辑!Y2346)</f>
        <v/>
      </c>
      <c r="Q2346" s="109" t="str">
        <f>IF(编辑!Z2346="","",编辑!Z2346)</f>
        <v/>
      </c>
      <c r="R2346" s="109" t="str">
        <f>IF(编辑!AA2346="","",编辑!AA2346)</f>
        <v/>
      </c>
      <c r="S2346" s="109" t="str">
        <f>IF(编辑!AC2346="","",编辑!AC2346)</f>
        <v/>
      </c>
      <c r="T2346" s="109" t="str">
        <f>IF(编辑!AD2346="","",编辑!AD2346)</f>
        <v/>
      </c>
      <c r="U2346" s="109" t="str">
        <f>IF(编辑!AE2346="","",编辑!AE2346)</f>
        <v/>
      </c>
      <c r="V2346" s="109" t="str">
        <f>IF(编辑!AF2346="","",编辑!AF2346)</f>
        <v/>
      </c>
      <c r="W2346" s="109" t="str">
        <f>IF(编辑!AH2346="","",编辑!AH2346)</f>
        <v/>
      </c>
      <c r="X2346" s="109" t="str">
        <f>IF(编辑!AI2346="","",编辑!AI2346)</f>
        <v/>
      </c>
      <c r="Y2346" s="109" t="str">
        <f>IF(编辑!AJ2346="","",编辑!AJ2346)</f>
        <v/>
      </c>
      <c r="Z2346" s="109" t="str">
        <f>IF(编辑!AK2346="","",编辑!AK2346)</f>
        <v/>
      </c>
      <c r="AA2346" s="109" t="str">
        <f>IF(编辑!AM2346="","",编辑!AM2346)</f>
        <v/>
      </c>
      <c r="AB2346" s="109" t="str">
        <f>IF(编辑!AN2346="","",编辑!AN2346)</f>
        <v/>
      </c>
      <c r="AC2346" s="111" t="str">
        <f>IF(编辑!AO2346="","",编辑!AO2346)</f>
        <v/>
      </c>
    </row>
    <row r="2347" spans="1:29">
      <c r="A2347" s="109">
        <f>IF(编辑!A2347="","",编辑!A2347)</f>
        <v>241067</v>
      </c>
      <c r="B2347" s="109" t="str">
        <f>IF(编辑!B2347="","",编辑!B2347)</f>
        <v>家族入侵</v>
      </c>
      <c r="C2347" s="109">
        <f>IF(编辑!I2347="","",编辑!I2347)</f>
        <v>340</v>
      </c>
      <c r="D2347" s="109">
        <f>IF(编辑!J2347="","",编辑!J2347)</f>
        <v>15</v>
      </c>
      <c r="E2347" s="109" t="str">
        <f>IF(编辑!K2347="","",编辑!K2347)</f>
        <v/>
      </c>
      <c r="F2347" s="109">
        <f>IF(编辑!L2347="","",编辑!L2347)</f>
        <v>5028</v>
      </c>
      <c r="G2347" s="109">
        <f>IF(编辑!N2347="","",编辑!N2347)</f>
        <v>1</v>
      </c>
      <c r="H2347" s="109">
        <f>IF(编辑!O2347="","",编辑!O2347)</f>
        <v>1</v>
      </c>
      <c r="I2347" s="109">
        <f>IF(编辑!P2347="","",编辑!P2347)</f>
        <v>500</v>
      </c>
      <c r="J2347" s="109" t="str">
        <f>IF(编辑!Q2347="","",编辑!Q2347)</f>
        <v/>
      </c>
      <c r="K2347" s="109" t="str">
        <f>IF(编辑!S2347="","",编辑!S2347)</f>
        <v/>
      </c>
      <c r="L2347" s="109" t="str">
        <f>IF(编辑!T2347="","",编辑!T2347)</f>
        <v/>
      </c>
      <c r="M2347" s="109" t="str">
        <f>IF(编辑!U2347="","",编辑!U2347)</f>
        <v/>
      </c>
      <c r="N2347" s="109" t="str">
        <f>IF(编辑!V2347="","",编辑!V2347)</f>
        <v/>
      </c>
      <c r="O2347" s="109" t="str">
        <f>IF(编辑!X2347="","",编辑!X2347)</f>
        <v/>
      </c>
      <c r="P2347" s="109" t="str">
        <f>IF(编辑!Y2347="","",编辑!Y2347)</f>
        <v/>
      </c>
      <c r="Q2347" s="109" t="str">
        <f>IF(编辑!Z2347="","",编辑!Z2347)</f>
        <v/>
      </c>
      <c r="R2347" s="109" t="str">
        <f>IF(编辑!AA2347="","",编辑!AA2347)</f>
        <v/>
      </c>
      <c r="S2347" s="109" t="str">
        <f>IF(编辑!AC2347="","",编辑!AC2347)</f>
        <v/>
      </c>
      <c r="T2347" s="109" t="str">
        <f>IF(编辑!AD2347="","",编辑!AD2347)</f>
        <v/>
      </c>
      <c r="U2347" s="109" t="str">
        <f>IF(编辑!AE2347="","",编辑!AE2347)</f>
        <v/>
      </c>
      <c r="V2347" s="109" t="str">
        <f>IF(编辑!AF2347="","",编辑!AF2347)</f>
        <v/>
      </c>
      <c r="W2347" s="109" t="str">
        <f>IF(编辑!AH2347="","",编辑!AH2347)</f>
        <v/>
      </c>
      <c r="X2347" s="109" t="str">
        <f>IF(编辑!AI2347="","",编辑!AI2347)</f>
        <v/>
      </c>
      <c r="Y2347" s="109" t="str">
        <f>IF(编辑!AJ2347="","",编辑!AJ2347)</f>
        <v/>
      </c>
      <c r="Z2347" s="109" t="str">
        <f>IF(编辑!AK2347="","",编辑!AK2347)</f>
        <v/>
      </c>
      <c r="AA2347" s="109" t="str">
        <f>IF(编辑!AM2347="","",编辑!AM2347)</f>
        <v/>
      </c>
      <c r="AB2347" s="109" t="str">
        <f>IF(编辑!AN2347="","",编辑!AN2347)</f>
        <v/>
      </c>
      <c r="AC2347" s="111" t="str">
        <f>IF(编辑!AO2347="","",编辑!AO2347)</f>
        <v/>
      </c>
    </row>
    <row r="2348" spans="1:29">
      <c r="A2348" s="109">
        <f>IF(编辑!A2348="","",编辑!A2348)</f>
        <v>241068</v>
      </c>
      <c r="B2348" s="109" t="str">
        <f>IF(编辑!B2348="","",编辑!B2348)</f>
        <v>家族入侵</v>
      </c>
      <c r="C2348" s="109">
        <f>IF(编辑!I2348="","",编辑!I2348)</f>
        <v>340</v>
      </c>
      <c r="D2348" s="109">
        <f>IF(编辑!J2348="","",编辑!J2348)</f>
        <v>15</v>
      </c>
      <c r="E2348" s="109" t="str">
        <f>IF(编辑!K2348="","",编辑!K2348)</f>
        <v/>
      </c>
      <c r="F2348" s="109">
        <f>IF(编辑!L2348="","",编辑!L2348)</f>
        <v>5028</v>
      </c>
      <c r="G2348" s="109">
        <f>IF(编辑!N2348="","",编辑!N2348)</f>
        <v>1</v>
      </c>
      <c r="H2348" s="109">
        <f>IF(编辑!O2348="","",编辑!O2348)</f>
        <v>1</v>
      </c>
      <c r="I2348" s="109">
        <f>IF(编辑!P2348="","",编辑!P2348)</f>
        <v>500</v>
      </c>
      <c r="J2348" s="109" t="str">
        <f>IF(编辑!Q2348="","",编辑!Q2348)</f>
        <v/>
      </c>
      <c r="K2348" s="109" t="str">
        <f>IF(编辑!S2348="","",编辑!S2348)</f>
        <v/>
      </c>
      <c r="L2348" s="109" t="str">
        <f>IF(编辑!T2348="","",编辑!T2348)</f>
        <v/>
      </c>
      <c r="M2348" s="109" t="str">
        <f>IF(编辑!U2348="","",编辑!U2348)</f>
        <v/>
      </c>
      <c r="N2348" s="109" t="str">
        <f>IF(编辑!V2348="","",编辑!V2348)</f>
        <v/>
      </c>
      <c r="O2348" s="109" t="str">
        <f>IF(编辑!X2348="","",编辑!X2348)</f>
        <v/>
      </c>
      <c r="P2348" s="109" t="str">
        <f>IF(编辑!Y2348="","",编辑!Y2348)</f>
        <v/>
      </c>
      <c r="Q2348" s="109" t="str">
        <f>IF(编辑!Z2348="","",编辑!Z2348)</f>
        <v/>
      </c>
      <c r="R2348" s="109" t="str">
        <f>IF(编辑!AA2348="","",编辑!AA2348)</f>
        <v/>
      </c>
      <c r="S2348" s="109" t="str">
        <f>IF(编辑!AC2348="","",编辑!AC2348)</f>
        <v/>
      </c>
      <c r="T2348" s="109" t="str">
        <f>IF(编辑!AD2348="","",编辑!AD2348)</f>
        <v/>
      </c>
      <c r="U2348" s="109" t="str">
        <f>IF(编辑!AE2348="","",编辑!AE2348)</f>
        <v/>
      </c>
      <c r="V2348" s="109" t="str">
        <f>IF(编辑!AF2348="","",编辑!AF2348)</f>
        <v/>
      </c>
      <c r="W2348" s="109" t="str">
        <f>IF(编辑!AH2348="","",编辑!AH2348)</f>
        <v/>
      </c>
      <c r="X2348" s="109" t="str">
        <f>IF(编辑!AI2348="","",编辑!AI2348)</f>
        <v/>
      </c>
      <c r="Y2348" s="109" t="str">
        <f>IF(编辑!AJ2348="","",编辑!AJ2348)</f>
        <v/>
      </c>
      <c r="Z2348" s="109" t="str">
        <f>IF(编辑!AK2348="","",编辑!AK2348)</f>
        <v/>
      </c>
      <c r="AA2348" s="109" t="str">
        <f>IF(编辑!AM2348="","",编辑!AM2348)</f>
        <v/>
      </c>
      <c r="AB2348" s="109" t="str">
        <f>IF(编辑!AN2348="","",编辑!AN2348)</f>
        <v/>
      </c>
      <c r="AC2348" s="111" t="str">
        <f>IF(编辑!AO2348="","",编辑!AO2348)</f>
        <v/>
      </c>
    </row>
    <row r="2349" spans="1:29">
      <c r="A2349" s="109">
        <f>IF(编辑!A2349="","",编辑!A2349)</f>
        <v>241069</v>
      </c>
      <c r="B2349" s="109" t="str">
        <f>IF(编辑!B2349="","",编辑!B2349)</f>
        <v>家族入侵</v>
      </c>
      <c r="C2349" s="109">
        <f>IF(编辑!I2349="","",编辑!I2349)</f>
        <v>340</v>
      </c>
      <c r="D2349" s="109">
        <f>IF(编辑!J2349="","",编辑!J2349)</f>
        <v>15</v>
      </c>
      <c r="E2349" s="109" t="str">
        <f>IF(编辑!K2349="","",编辑!K2349)</f>
        <v/>
      </c>
      <c r="F2349" s="109">
        <f>IF(编辑!L2349="","",编辑!L2349)</f>
        <v>5028</v>
      </c>
      <c r="G2349" s="109">
        <f>IF(编辑!N2349="","",编辑!N2349)</f>
        <v>1</v>
      </c>
      <c r="H2349" s="109">
        <f>IF(编辑!O2349="","",编辑!O2349)</f>
        <v>1</v>
      </c>
      <c r="I2349" s="109">
        <f>IF(编辑!P2349="","",编辑!P2349)</f>
        <v>500</v>
      </c>
      <c r="J2349" s="109" t="str">
        <f>IF(编辑!Q2349="","",编辑!Q2349)</f>
        <v/>
      </c>
      <c r="K2349" s="109" t="str">
        <f>IF(编辑!S2349="","",编辑!S2349)</f>
        <v/>
      </c>
      <c r="L2349" s="109" t="str">
        <f>IF(编辑!T2349="","",编辑!T2349)</f>
        <v/>
      </c>
      <c r="M2349" s="109" t="str">
        <f>IF(编辑!U2349="","",编辑!U2349)</f>
        <v/>
      </c>
      <c r="N2349" s="109" t="str">
        <f>IF(编辑!V2349="","",编辑!V2349)</f>
        <v/>
      </c>
      <c r="O2349" s="109" t="str">
        <f>IF(编辑!X2349="","",编辑!X2349)</f>
        <v/>
      </c>
      <c r="P2349" s="109" t="str">
        <f>IF(编辑!Y2349="","",编辑!Y2349)</f>
        <v/>
      </c>
      <c r="Q2349" s="109" t="str">
        <f>IF(编辑!Z2349="","",编辑!Z2349)</f>
        <v/>
      </c>
      <c r="R2349" s="109" t="str">
        <f>IF(编辑!AA2349="","",编辑!AA2349)</f>
        <v/>
      </c>
      <c r="S2349" s="109" t="str">
        <f>IF(编辑!AC2349="","",编辑!AC2349)</f>
        <v/>
      </c>
      <c r="T2349" s="109" t="str">
        <f>IF(编辑!AD2349="","",编辑!AD2349)</f>
        <v/>
      </c>
      <c r="U2349" s="109" t="str">
        <f>IF(编辑!AE2349="","",编辑!AE2349)</f>
        <v/>
      </c>
      <c r="V2349" s="109" t="str">
        <f>IF(编辑!AF2349="","",编辑!AF2349)</f>
        <v/>
      </c>
      <c r="W2349" s="109" t="str">
        <f>IF(编辑!AH2349="","",编辑!AH2349)</f>
        <v/>
      </c>
      <c r="X2349" s="109" t="str">
        <f>IF(编辑!AI2349="","",编辑!AI2349)</f>
        <v/>
      </c>
      <c r="Y2349" s="109" t="str">
        <f>IF(编辑!AJ2349="","",编辑!AJ2349)</f>
        <v/>
      </c>
      <c r="Z2349" s="109" t="str">
        <f>IF(编辑!AK2349="","",编辑!AK2349)</f>
        <v/>
      </c>
      <c r="AA2349" s="109" t="str">
        <f>IF(编辑!AM2349="","",编辑!AM2349)</f>
        <v/>
      </c>
      <c r="AB2349" s="109" t="str">
        <f>IF(编辑!AN2349="","",编辑!AN2349)</f>
        <v/>
      </c>
      <c r="AC2349" s="111" t="str">
        <f>IF(编辑!AO2349="","",编辑!AO2349)</f>
        <v/>
      </c>
    </row>
    <row r="2350" spans="1:29">
      <c r="A2350" s="109">
        <f>IF(编辑!A2350="","",编辑!A2350)</f>
        <v>241070</v>
      </c>
      <c r="B2350" s="109" t="str">
        <f>IF(编辑!B2350="","",编辑!B2350)</f>
        <v>家族入侵</v>
      </c>
      <c r="C2350" s="109">
        <f>IF(编辑!I2350="","",编辑!I2350)</f>
        <v>340</v>
      </c>
      <c r="D2350" s="109">
        <f>IF(编辑!J2350="","",编辑!J2350)</f>
        <v>15</v>
      </c>
      <c r="E2350" s="109" t="str">
        <f>IF(编辑!K2350="","",编辑!K2350)</f>
        <v/>
      </c>
      <c r="F2350" s="109">
        <f>IF(编辑!L2350="","",编辑!L2350)</f>
        <v>5028</v>
      </c>
      <c r="G2350" s="109">
        <f>IF(编辑!N2350="","",编辑!N2350)</f>
        <v>1</v>
      </c>
      <c r="H2350" s="109">
        <f>IF(编辑!O2350="","",编辑!O2350)</f>
        <v>1</v>
      </c>
      <c r="I2350" s="109">
        <f>IF(编辑!P2350="","",编辑!P2350)</f>
        <v>500</v>
      </c>
      <c r="J2350" s="109" t="str">
        <f>IF(编辑!Q2350="","",编辑!Q2350)</f>
        <v/>
      </c>
      <c r="K2350" s="109" t="str">
        <f>IF(编辑!S2350="","",编辑!S2350)</f>
        <v/>
      </c>
      <c r="L2350" s="109" t="str">
        <f>IF(编辑!T2350="","",编辑!T2350)</f>
        <v/>
      </c>
      <c r="M2350" s="109" t="str">
        <f>IF(编辑!U2350="","",编辑!U2350)</f>
        <v/>
      </c>
      <c r="N2350" s="109" t="str">
        <f>IF(编辑!V2350="","",编辑!V2350)</f>
        <v/>
      </c>
      <c r="O2350" s="109" t="str">
        <f>IF(编辑!X2350="","",编辑!X2350)</f>
        <v/>
      </c>
      <c r="P2350" s="109" t="str">
        <f>IF(编辑!Y2350="","",编辑!Y2350)</f>
        <v/>
      </c>
      <c r="Q2350" s="109" t="str">
        <f>IF(编辑!Z2350="","",编辑!Z2350)</f>
        <v/>
      </c>
      <c r="R2350" s="109" t="str">
        <f>IF(编辑!AA2350="","",编辑!AA2350)</f>
        <v/>
      </c>
      <c r="S2350" s="109" t="str">
        <f>IF(编辑!AC2350="","",编辑!AC2350)</f>
        <v/>
      </c>
      <c r="T2350" s="109" t="str">
        <f>IF(编辑!AD2350="","",编辑!AD2350)</f>
        <v/>
      </c>
      <c r="U2350" s="109" t="str">
        <f>IF(编辑!AE2350="","",编辑!AE2350)</f>
        <v/>
      </c>
      <c r="V2350" s="109" t="str">
        <f>IF(编辑!AF2350="","",编辑!AF2350)</f>
        <v/>
      </c>
      <c r="W2350" s="109" t="str">
        <f>IF(编辑!AH2350="","",编辑!AH2350)</f>
        <v/>
      </c>
      <c r="X2350" s="109" t="str">
        <f>IF(编辑!AI2350="","",编辑!AI2350)</f>
        <v/>
      </c>
      <c r="Y2350" s="109" t="str">
        <f>IF(编辑!AJ2350="","",编辑!AJ2350)</f>
        <v/>
      </c>
      <c r="Z2350" s="109" t="str">
        <f>IF(编辑!AK2350="","",编辑!AK2350)</f>
        <v/>
      </c>
      <c r="AA2350" s="109" t="str">
        <f>IF(编辑!AM2350="","",编辑!AM2350)</f>
        <v/>
      </c>
      <c r="AB2350" s="109" t="str">
        <f>IF(编辑!AN2350="","",编辑!AN2350)</f>
        <v/>
      </c>
      <c r="AC2350" s="111" t="str">
        <f>IF(编辑!AO2350="","",编辑!AO2350)</f>
        <v/>
      </c>
    </row>
    <row r="2351" spans="1:29">
      <c r="A2351" s="109">
        <f>IF(编辑!A2351="","",编辑!A2351)</f>
        <v>241071</v>
      </c>
      <c r="B2351" s="109" t="str">
        <f>IF(编辑!B2351="","",编辑!B2351)</f>
        <v>家族入侵</v>
      </c>
      <c r="C2351" s="109">
        <f>IF(编辑!I2351="","",编辑!I2351)</f>
        <v>340</v>
      </c>
      <c r="D2351" s="109">
        <f>IF(编辑!J2351="","",编辑!J2351)</f>
        <v>15</v>
      </c>
      <c r="E2351" s="109" t="str">
        <f>IF(编辑!K2351="","",编辑!K2351)</f>
        <v/>
      </c>
      <c r="F2351" s="109">
        <f>IF(编辑!L2351="","",编辑!L2351)</f>
        <v>5028</v>
      </c>
      <c r="G2351" s="109">
        <f>IF(编辑!N2351="","",编辑!N2351)</f>
        <v>1</v>
      </c>
      <c r="H2351" s="109">
        <f>IF(编辑!O2351="","",编辑!O2351)</f>
        <v>1</v>
      </c>
      <c r="I2351" s="109">
        <f>IF(编辑!P2351="","",编辑!P2351)</f>
        <v>500</v>
      </c>
      <c r="J2351" s="109" t="str">
        <f>IF(编辑!Q2351="","",编辑!Q2351)</f>
        <v/>
      </c>
      <c r="K2351" s="109" t="str">
        <f>IF(编辑!S2351="","",编辑!S2351)</f>
        <v/>
      </c>
      <c r="L2351" s="109" t="str">
        <f>IF(编辑!T2351="","",编辑!T2351)</f>
        <v/>
      </c>
      <c r="M2351" s="109" t="str">
        <f>IF(编辑!U2351="","",编辑!U2351)</f>
        <v/>
      </c>
      <c r="N2351" s="109" t="str">
        <f>IF(编辑!V2351="","",编辑!V2351)</f>
        <v/>
      </c>
      <c r="O2351" s="109" t="str">
        <f>IF(编辑!X2351="","",编辑!X2351)</f>
        <v/>
      </c>
      <c r="P2351" s="109" t="str">
        <f>IF(编辑!Y2351="","",编辑!Y2351)</f>
        <v/>
      </c>
      <c r="Q2351" s="109" t="str">
        <f>IF(编辑!Z2351="","",编辑!Z2351)</f>
        <v/>
      </c>
      <c r="R2351" s="109" t="str">
        <f>IF(编辑!AA2351="","",编辑!AA2351)</f>
        <v/>
      </c>
      <c r="S2351" s="109" t="str">
        <f>IF(编辑!AC2351="","",编辑!AC2351)</f>
        <v/>
      </c>
      <c r="T2351" s="109" t="str">
        <f>IF(编辑!AD2351="","",编辑!AD2351)</f>
        <v/>
      </c>
      <c r="U2351" s="109" t="str">
        <f>IF(编辑!AE2351="","",编辑!AE2351)</f>
        <v/>
      </c>
      <c r="V2351" s="109" t="str">
        <f>IF(编辑!AF2351="","",编辑!AF2351)</f>
        <v/>
      </c>
      <c r="W2351" s="109" t="str">
        <f>IF(编辑!AH2351="","",编辑!AH2351)</f>
        <v/>
      </c>
      <c r="X2351" s="109" t="str">
        <f>IF(编辑!AI2351="","",编辑!AI2351)</f>
        <v/>
      </c>
      <c r="Y2351" s="109" t="str">
        <f>IF(编辑!AJ2351="","",编辑!AJ2351)</f>
        <v/>
      </c>
      <c r="Z2351" s="109" t="str">
        <f>IF(编辑!AK2351="","",编辑!AK2351)</f>
        <v/>
      </c>
      <c r="AA2351" s="109" t="str">
        <f>IF(编辑!AM2351="","",编辑!AM2351)</f>
        <v/>
      </c>
      <c r="AB2351" s="109" t="str">
        <f>IF(编辑!AN2351="","",编辑!AN2351)</f>
        <v/>
      </c>
      <c r="AC2351" s="111" t="str">
        <f>IF(编辑!AO2351="","",编辑!AO2351)</f>
        <v/>
      </c>
    </row>
    <row r="2352" spans="1:29">
      <c r="A2352" s="109">
        <f>IF(编辑!A2352="","",编辑!A2352)</f>
        <v>241072</v>
      </c>
      <c r="B2352" s="109" t="str">
        <f>IF(编辑!B2352="","",编辑!B2352)</f>
        <v>家族入侵</v>
      </c>
      <c r="C2352" s="109">
        <f>IF(编辑!I2352="","",编辑!I2352)</f>
        <v>340</v>
      </c>
      <c r="D2352" s="109">
        <f>IF(编辑!J2352="","",编辑!J2352)</f>
        <v>15</v>
      </c>
      <c r="E2352" s="109" t="str">
        <f>IF(编辑!K2352="","",编辑!K2352)</f>
        <v/>
      </c>
      <c r="F2352" s="109">
        <f>IF(编辑!L2352="","",编辑!L2352)</f>
        <v>5028</v>
      </c>
      <c r="G2352" s="109">
        <f>IF(编辑!N2352="","",编辑!N2352)</f>
        <v>1</v>
      </c>
      <c r="H2352" s="109">
        <f>IF(编辑!O2352="","",编辑!O2352)</f>
        <v>1</v>
      </c>
      <c r="I2352" s="109">
        <f>IF(编辑!P2352="","",编辑!P2352)</f>
        <v>500</v>
      </c>
      <c r="J2352" s="109" t="str">
        <f>IF(编辑!Q2352="","",编辑!Q2352)</f>
        <v/>
      </c>
      <c r="K2352" s="109" t="str">
        <f>IF(编辑!S2352="","",编辑!S2352)</f>
        <v/>
      </c>
      <c r="L2352" s="109" t="str">
        <f>IF(编辑!T2352="","",编辑!T2352)</f>
        <v/>
      </c>
      <c r="M2352" s="109" t="str">
        <f>IF(编辑!U2352="","",编辑!U2352)</f>
        <v/>
      </c>
      <c r="N2352" s="109" t="str">
        <f>IF(编辑!V2352="","",编辑!V2352)</f>
        <v/>
      </c>
      <c r="O2352" s="109" t="str">
        <f>IF(编辑!X2352="","",编辑!X2352)</f>
        <v/>
      </c>
      <c r="P2352" s="109" t="str">
        <f>IF(编辑!Y2352="","",编辑!Y2352)</f>
        <v/>
      </c>
      <c r="Q2352" s="109" t="str">
        <f>IF(编辑!Z2352="","",编辑!Z2352)</f>
        <v/>
      </c>
      <c r="R2352" s="109" t="str">
        <f>IF(编辑!AA2352="","",编辑!AA2352)</f>
        <v/>
      </c>
      <c r="S2352" s="109" t="str">
        <f>IF(编辑!AC2352="","",编辑!AC2352)</f>
        <v/>
      </c>
      <c r="T2352" s="109" t="str">
        <f>IF(编辑!AD2352="","",编辑!AD2352)</f>
        <v/>
      </c>
      <c r="U2352" s="109" t="str">
        <f>IF(编辑!AE2352="","",编辑!AE2352)</f>
        <v/>
      </c>
      <c r="V2352" s="109" t="str">
        <f>IF(编辑!AF2352="","",编辑!AF2352)</f>
        <v/>
      </c>
      <c r="W2352" s="109" t="str">
        <f>IF(编辑!AH2352="","",编辑!AH2352)</f>
        <v/>
      </c>
      <c r="X2352" s="109" t="str">
        <f>IF(编辑!AI2352="","",编辑!AI2352)</f>
        <v/>
      </c>
      <c r="Y2352" s="109" t="str">
        <f>IF(编辑!AJ2352="","",编辑!AJ2352)</f>
        <v/>
      </c>
      <c r="Z2352" s="109" t="str">
        <f>IF(编辑!AK2352="","",编辑!AK2352)</f>
        <v/>
      </c>
      <c r="AA2352" s="109" t="str">
        <f>IF(编辑!AM2352="","",编辑!AM2352)</f>
        <v/>
      </c>
      <c r="AB2352" s="109" t="str">
        <f>IF(编辑!AN2352="","",编辑!AN2352)</f>
        <v/>
      </c>
      <c r="AC2352" s="111" t="str">
        <f>IF(编辑!AO2352="","",编辑!AO2352)</f>
        <v/>
      </c>
    </row>
    <row r="2353" spans="1:29">
      <c r="A2353" s="109">
        <f>IF(编辑!A2353="","",编辑!A2353)</f>
        <v>241073</v>
      </c>
      <c r="B2353" s="109" t="str">
        <f>IF(编辑!B2353="","",编辑!B2353)</f>
        <v>家族入侵</v>
      </c>
      <c r="C2353" s="109">
        <f>IF(编辑!I2353="","",编辑!I2353)</f>
        <v>340</v>
      </c>
      <c r="D2353" s="109">
        <f>IF(编辑!J2353="","",编辑!J2353)</f>
        <v>15</v>
      </c>
      <c r="E2353" s="109" t="str">
        <f>IF(编辑!K2353="","",编辑!K2353)</f>
        <v/>
      </c>
      <c r="F2353" s="109">
        <f>IF(编辑!L2353="","",编辑!L2353)</f>
        <v>5028</v>
      </c>
      <c r="G2353" s="109">
        <f>IF(编辑!N2353="","",编辑!N2353)</f>
        <v>1</v>
      </c>
      <c r="H2353" s="109">
        <f>IF(编辑!O2353="","",编辑!O2353)</f>
        <v>1</v>
      </c>
      <c r="I2353" s="109">
        <f>IF(编辑!P2353="","",编辑!P2353)</f>
        <v>500</v>
      </c>
      <c r="J2353" s="109" t="str">
        <f>IF(编辑!Q2353="","",编辑!Q2353)</f>
        <v/>
      </c>
      <c r="K2353" s="109" t="str">
        <f>IF(编辑!S2353="","",编辑!S2353)</f>
        <v/>
      </c>
      <c r="L2353" s="109" t="str">
        <f>IF(编辑!T2353="","",编辑!T2353)</f>
        <v/>
      </c>
      <c r="M2353" s="109" t="str">
        <f>IF(编辑!U2353="","",编辑!U2353)</f>
        <v/>
      </c>
      <c r="N2353" s="109" t="str">
        <f>IF(编辑!V2353="","",编辑!V2353)</f>
        <v/>
      </c>
      <c r="O2353" s="109" t="str">
        <f>IF(编辑!X2353="","",编辑!X2353)</f>
        <v/>
      </c>
      <c r="P2353" s="109" t="str">
        <f>IF(编辑!Y2353="","",编辑!Y2353)</f>
        <v/>
      </c>
      <c r="Q2353" s="109" t="str">
        <f>IF(编辑!Z2353="","",编辑!Z2353)</f>
        <v/>
      </c>
      <c r="R2353" s="109" t="str">
        <f>IF(编辑!AA2353="","",编辑!AA2353)</f>
        <v/>
      </c>
      <c r="S2353" s="109" t="str">
        <f>IF(编辑!AC2353="","",编辑!AC2353)</f>
        <v/>
      </c>
      <c r="T2353" s="109" t="str">
        <f>IF(编辑!AD2353="","",编辑!AD2353)</f>
        <v/>
      </c>
      <c r="U2353" s="109" t="str">
        <f>IF(编辑!AE2353="","",编辑!AE2353)</f>
        <v/>
      </c>
      <c r="V2353" s="109" t="str">
        <f>IF(编辑!AF2353="","",编辑!AF2353)</f>
        <v/>
      </c>
      <c r="W2353" s="109" t="str">
        <f>IF(编辑!AH2353="","",编辑!AH2353)</f>
        <v/>
      </c>
      <c r="X2353" s="109" t="str">
        <f>IF(编辑!AI2353="","",编辑!AI2353)</f>
        <v/>
      </c>
      <c r="Y2353" s="109" t="str">
        <f>IF(编辑!AJ2353="","",编辑!AJ2353)</f>
        <v/>
      </c>
      <c r="Z2353" s="109" t="str">
        <f>IF(编辑!AK2353="","",编辑!AK2353)</f>
        <v/>
      </c>
      <c r="AA2353" s="109" t="str">
        <f>IF(编辑!AM2353="","",编辑!AM2353)</f>
        <v/>
      </c>
      <c r="AB2353" s="109" t="str">
        <f>IF(编辑!AN2353="","",编辑!AN2353)</f>
        <v/>
      </c>
      <c r="AC2353" s="111" t="str">
        <f>IF(编辑!AO2353="","",编辑!AO2353)</f>
        <v/>
      </c>
    </row>
    <row r="2354" spans="1:29">
      <c r="A2354" s="109">
        <f>IF(编辑!A2354="","",编辑!A2354)</f>
        <v>241074</v>
      </c>
      <c r="B2354" s="109" t="str">
        <f>IF(编辑!B2354="","",编辑!B2354)</f>
        <v>家族入侵</v>
      </c>
      <c r="C2354" s="109">
        <f>IF(编辑!I2354="","",编辑!I2354)</f>
        <v>340</v>
      </c>
      <c r="D2354" s="109">
        <f>IF(编辑!J2354="","",编辑!J2354)</f>
        <v>15</v>
      </c>
      <c r="E2354" s="109" t="str">
        <f>IF(编辑!K2354="","",编辑!K2354)</f>
        <v/>
      </c>
      <c r="F2354" s="109">
        <f>IF(编辑!L2354="","",编辑!L2354)</f>
        <v>5028</v>
      </c>
      <c r="G2354" s="109">
        <f>IF(编辑!N2354="","",编辑!N2354)</f>
        <v>1</v>
      </c>
      <c r="H2354" s="109">
        <f>IF(编辑!O2354="","",编辑!O2354)</f>
        <v>1</v>
      </c>
      <c r="I2354" s="109">
        <f>IF(编辑!P2354="","",编辑!P2354)</f>
        <v>500</v>
      </c>
      <c r="J2354" s="109" t="str">
        <f>IF(编辑!Q2354="","",编辑!Q2354)</f>
        <v/>
      </c>
      <c r="K2354" s="109" t="str">
        <f>IF(编辑!S2354="","",编辑!S2354)</f>
        <v/>
      </c>
      <c r="L2354" s="109" t="str">
        <f>IF(编辑!T2354="","",编辑!T2354)</f>
        <v/>
      </c>
      <c r="M2354" s="109" t="str">
        <f>IF(编辑!U2354="","",编辑!U2354)</f>
        <v/>
      </c>
      <c r="N2354" s="109" t="str">
        <f>IF(编辑!V2354="","",编辑!V2354)</f>
        <v/>
      </c>
      <c r="O2354" s="109" t="str">
        <f>IF(编辑!X2354="","",编辑!X2354)</f>
        <v/>
      </c>
      <c r="P2354" s="109" t="str">
        <f>IF(编辑!Y2354="","",编辑!Y2354)</f>
        <v/>
      </c>
      <c r="Q2354" s="109" t="str">
        <f>IF(编辑!Z2354="","",编辑!Z2354)</f>
        <v/>
      </c>
      <c r="R2354" s="109" t="str">
        <f>IF(编辑!AA2354="","",编辑!AA2354)</f>
        <v/>
      </c>
      <c r="S2354" s="109" t="str">
        <f>IF(编辑!AC2354="","",编辑!AC2354)</f>
        <v/>
      </c>
      <c r="T2354" s="109" t="str">
        <f>IF(编辑!AD2354="","",编辑!AD2354)</f>
        <v/>
      </c>
      <c r="U2354" s="109" t="str">
        <f>IF(编辑!AE2354="","",编辑!AE2354)</f>
        <v/>
      </c>
      <c r="V2354" s="109" t="str">
        <f>IF(编辑!AF2354="","",编辑!AF2354)</f>
        <v/>
      </c>
      <c r="W2354" s="109" t="str">
        <f>IF(编辑!AH2354="","",编辑!AH2354)</f>
        <v/>
      </c>
      <c r="X2354" s="109" t="str">
        <f>IF(编辑!AI2354="","",编辑!AI2354)</f>
        <v/>
      </c>
      <c r="Y2354" s="109" t="str">
        <f>IF(编辑!AJ2354="","",编辑!AJ2354)</f>
        <v/>
      </c>
      <c r="Z2354" s="109" t="str">
        <f>IF(编辑!AK2354="","",编辑!AK2354)</f>
        <v/>
      </c>
      <c r="AA2354" s="109" t="str">
        <f>IF(编辑!AM2354="","",编辑!AM2354)</f>
        <v/>
      </c>
      <c r="AB2354" s="109" t="str">
        <f>IF(编辑!AN2354="","",编辑!AN2354)</f>
        <v/>
      </c>
      <c r="AC2354" s="111" t="str">
        <f>IF(编辑!AO2354="","",编辑!AO2354)</f>
        <v/>
      </c>
    </row>
    <row r="2355" spans="1:29">
      <c r="A2355" s="109">
        <f>IF(编辑!A2355="","",编辑!A2355)</f>
        <v>241075</v>
      </c>
      <c r="B2355" s="109" t="str">
        <f>IF(编辑!B2355="","",编辑!B2355)</f>
        <v>家族入侵</v>
      </c>
      <c r="C2355" s="109">
        <f>IF(编辑!I2355="","",编辑!I2355)</f>
        <v>340</v>
      </c>
      <c r="D2355" s="109">
        <f>IF(编辑!J2355="","",编辑!J2355)</f>
        <v>15</v>
      </c>
      <c r="E2355" s="109" t="str">
        <f>IF(编辑!K2355="","",编辑!K2355)</f>
        <v/>
      </c>
      <c r="F2355" s="109">
        <f>IF(编辑!L2355="","",编辑!L2355)</f>
        <v>5028</v>
      </c>
      <c r="G2355" s="109">
        <f>IF(编辑!N2355="","",编辑!N2355)</f>
        <v>1</v>
      </c>
      <c r="H2355" s="109">
        <f>IF(编辑!O2355="","",编辑!O2355)</f>
        <v>1</v>
      </c>
      <c r="I2355" s="109">
        <f>IF(编辑!P2355="","",编辑!P2355)</f>
        <v>500</v>
      </c>
      <c r="J2355" s="109" t="str">
        <f>IF(编辑!Q2355="","",编辑!Q2355)</f>
        <v/>
      </c>
      <c r="K2355" s="109" t="str">
        <f>IF(编辑!S2355="","",编辑!S2355)</f>
        <v/>
      </c>
      <c r="L2355" s="109" t="str">
        <f>IF(编辑!T2355="","",编辑!T2355)</f>
        <v/>
      </c>
      <c r="M2355" s="109" t="str">
        <f>IF(编辑!U2355="","",编辑!U2355)</f>
        <v/>
      </c>
      <c r="N2355" s="109" t="str">
        <f>IF(编辑!V2355="","",编辑!V2355)</f>
        <v/>
      </c>
      <c r="O2355" s="109" t="str">
        <f>IF(编辑!X2355="","",编辑!X2355)</f>
        <v/>
      </c>
      <c r="P2355" s="109" t="str">
        <f>IF(编辑!Y2355="","",编辑!Y2355)</f>
        <v/>
      </c>
      <c r="Q2355" s="109" t="str">
        <f>IF(编辑!Z2355="","",编辑!Z2355)</f>
        <v/>
      </c>
      <c r="R2355" s="109" t="str">
        <f>IF(编辑!AA2355="","",编辑!AA2355)</f>
        <v/>
      </c>
      <c r="S2355" s="109" t="str">
        <f>IF(编辑!AC2355="","",编辑!AC2355)</f>
        <v/>
      </c>
      <c r="T2355" s="109" t="str">
        <f>IF(编辑!AD2355="","",编辑!AD2355)</f>
        <v/>
      </c>
      <c r="U2355" s="109" t="str">
        <f>IF(编辑!AE2355="","",编辑!AE2355)</f>
        <v/>
      </c>
      <c r="V2355" s="109" t="str">
        <f>IF(编辑!AF2355="","",编辑!AF2355)</f>
        <v/>
      </c>
      <c r="W2355" s="109" t="str">
        <f>IF(编辑!AH2355="","",编辑!AH2355)</f>
        <v/>
      </c>
      <c r="X2355" s="109" t="str">
        <f>IF(编辑!AI2355="","",编辑!AI2355)</f>
        <v/>
      </c>
      <c r="Y2355" s="109" t="str">
        <f>IF(编辑!AJ2355="","",编辑!AJ2355)</f>
        <v/>
      </c>
      <c r="Z2355" s="109" t="str">
        <f>IF(编辑!AK2355="","",编辑!AK2355)</f>
        <v/>
      </c>
      <c r="AA2355" s="109" t="str">
        <f>IF(编辑!AM2355="","",编辑!AM2355)</f>
        <v/>
      </c>
      <c r="AB2355" s="109" t="str">
        <f>IF(编辑!AN2355="","",编辑!AN2355)</f>
        <v/>
      </c>
      <c r="AC2355" s="111" t="str">
        <f>IF(编辑!AO2355="","",编辑!AO2355)</f>
        <v/>
      </c>
    </row>
    <row r="2356" spans="1:29">
      <c r="A2356" s="109">
        <f>IF(编辑!A2356="","",编辑!A2356)</f>
        <v>241076</v>
      </c>
      <c r="B2356" s="109" t="str">
        <f>IF(编辑!B2356="","",编辑!B2356)</f>
        <v>家族入侵</v>
      </c>
      <c r="C2356" s="109">
        <f>IF(编辑!I2356="","",编辑!I2356)</f>
        <v>340</v>
      </c>
      <c r="D2356" s="109">
        <f>IF(编辑!J2356="","",编辑!J2356)</f>
        <v>15</v>
      </c>
      <c r="E2356" s="109" t="str">
        <f>IF(编辑!K2356="","",编辑!K2356)</f>
        <v/>
      </c>
      <c r="F2356" s="109">
        <f>IF(编辑!L2356="","",编辑!L2356)</f>
        <v>5028</v>
      </c>
      <c r="G2356" s="109">
        <f>IF(编辑!N2356="","",编辑!N2356)</f>
        <v>1</v>
      </c>
      <c r="H2356" s="109">
        <f>IF(编辑!O2356="","",编辑!O2356)</f>
        <v>1</v>
      </c>
      <c r="I2356" s="109">
        <f>IF(编辑!P2356="","",编辑!P2356)</f>
        <v>500</v>
      </c>
      <c r="J2356" s="109" t="str">
        <f>IF(编辑!Q2356="","",编辑!Q2356)</f>
        <v/>
      </c>
      <c r="K2356" s="109" t="str">
        <f>IF(编辑!S2356="","",编辑!S2356)</f>
        <v/>
      </c>
      <c r="L2356" s="109" t="str">
        <f>IF(编辑!T2356="","",编辑!T2356)</f>
        <v/>
      </c>
      <c r="M2356" s="109" t="str">
        <f>IF(编辑!U2356="","",编辑!U2356)</f>
        <v/>
      </c>
      <c r="N2356" s="109" t="str">
        <f>IF(编辑!V2356="","",编辑!V2356)</f>
        <v/>
      </c>
      <c r="O2356" s="109" t="str">
        <f>IF(编辑!X2356="","",编辑!X2356)</f>
        <v/>
      </c>
      <c r="P2356" s="109" t="str">
        <f>IF(编辑!Y2356="","",编辑!Y2356)</f>
        <v/>
      </c>
      <c r="Q2356" s="109" t="str">
        <f>IF(编辑!Z2356="","",编辑!Z2356)</f>
        <v/>
      </c>
      <c r="R2356" s="109" t="str">
        <f>IF(编辑!AA2356="","",编辑!AA2356)</f>
        <v/>
      </c>
      <c r="S2356" s="109" t="str">
        <f>IF(编辑!AC2356="","",编辑!AC2356)</f>
        <v/>
      </c>
      <c r="T2356" s="109" t="str">
        <f>IF(编辑!AD2356="","",编辑!AD2356)</f>
        <v/>
      </c>
      <c r="U2356" s="109" t="str">
        <f>IF(编辑!AE2356="","",编辑!AE2356)</f>
        <v/>
      </c>
      <c r="V2356" s="109" t="str">
        <f>IF(编辑!AF2356="","",编辑!AF2356)</f>
        <v/>
      </c>
      <c r="W2356" s="109" t="str">
        <f>IF(编辑!AH2356="","",编辑!AH2356)</f>
        <v/>
      </c>
      <c r="X2356" s="109" t="str">
        <f>IF(编辑!AI2356="","",编辑!AI2356)</f>
        <v/>
      </c>
      <c r="Y2356" s="109" t="str">
        <f>IF(编辑!AJ2356="","",编辑!AJ2356)</f>
        <v/>
      </c>
      <c r="Z2356" s="109" t="str">
        <f>IF(编辑!AK2356="","",编辑!AK2356)</f>
        <v/>
      </c>
      <c r="AA2356" s="109" t="str">
        <f>IF(编辑!AM2356="","",编辑!AM2356)</f>
        <v/>
      </c>
      <c r="AB2356" s="109" t="str">
        <f>IF(编辑!AN2356="","",编辑!AN2356)</f>
        <v/>
      </c>
      <c r="AC2356" s="111" t="str">
        <f>IF(编辑!AO2356="","",编辑!AO2356)</f>
        <v/>
      </c>
    </row>
    <row r="2357" spans="1:29">
      <c r="A2357" s="109">
        <f>IF(编辑!A2357="","",编辑!A2357)</f>
        <v>241077</v>
      </c>
      <c r="B2357" s="109" t="str">
        <f>IF(编辑!B2357="","",编辑!B2357)</f>
        <v>家族入侵</v>
      </c>
      <c r="C2357" s="109">
        <f>IF(编辑!I2357="","",编辑!I2357)</f>
        <v>340</v>
      </c>
      <c r="D2357" s="109">
        <f>IF(编辑!J2357="","",编辑!J2357)</f>
        <v>15</v>
      </c>
      <c r="E2357" s="109" t="str">
        <f>IF(编辑!K2357="","",编辑!K2357)</f>
        <v/>
      </c>
      <c r="F2357" s="109">
        <f>IF(编辑!L2357="","",编辑!L2357)</f>
        <v>5028</v>
      </c>
      <c r="G2357" s="109">
        <f>IF(编辑!N2357="","",编辑!N2357)</f>
        <v>1</v>
      </c>
      <c r="H2357" s="109">
        <f>IF(编辑!O2357="","",编辑!O2357)</f>
        <v>1</v>
      </c>
      <c r="I2357" s="109">
        <f>IF(编辑!P2357="","",编辑!P2357)</f>
        <v>500</v>
      </c>
      <c r="J2357" s="109" t="str">
        <f>IF(编辑!Q2357="","",编辑!Q2357)</f>
        <v/>
      </c>
      <c r="K2357" s="109" t="str">
        <f>IF(编辑!S2357="","",编辑!S2357)</f>
        <v/>
      </c>
      <c r="L2357" s="109" t="str">
        <f>IF(编辑!T2357="","",编辑!T2357)</f>
        <v/>
      </c>
      <c r="M2357" s="109" t="str">
        <f>IF(编辑!U2357="","",编辑!U2357)</f>
        <v/>
      </c>
      <c r="N2357" s="109" t="str">
        <f>IF(编辑!V2357="","",编辑!V2357)</f>
        <v/>
      </c>
      <c r="O2357" s="109" t="str">
        <f>IF(编辑!X2357="","",编辑!X2357)</f>
        <v/>
      </c>
      <c r="P2357" s="109" t="str">
        <f>IF(编辑!Y2357="","",编辑!Y2357)</f>
        <v/>
      </c>
      <c r="Q2357" s="109" t="str">
        <f>IF(编辑!Z2357="","",编辑!Z2357)</f>
        <v/>
      </c>
      <c r="R2357" s="109" t="str">
        <f>IF(编辑!AA2357="","",编辑!AA2357)</f>
        <v/>
      </c>
      <c r="S2357" s="109" t="str">
        <f>IF(编辑!AC2357="","",编辑!AC2357)</f>
        <v/>
      </c>
      <c r="T2357" s="109" t="str">
        <f>IF(编辑!AD2357="","",编辑!AD2357)</f>
        <v/>
      </c>
      <c r="U2357" s="109" t="str">
        <f>IF(编辑!AE2357="","",编辑!AE2357)</f>
        <v/>
      </c>
      <c r="V2357" s="109" t="str">
        <f>IF(编辑!AF2357="","",编辑!AF2357)</f>
        <v/>
      </c>
      <c r="W2357" s="109" t="str">
        <f>IF(编辑!AH2357="","",编辑!AH2357)</f>
        <v/>
      </c>
      <c r="X2357" s="109" t="str">
        <f>IF(编辑!AI2357="","",编辑!AI2357)</f>
        <v/>
      </c>
      <c r="Y2357" s="109" t="str">
        <f>IF(编辑!AJ2357="","",编辑!AJ2357)</f>
        <v/>
      </c>
      <c r="Z2357" s="109" t="str">
        <f>IF(编辑!AK2357="","",编辑!AK2357)</f>
        <v/>
      </c>
      <c r="AA2357" s="109" t="str">
        <f>IF(编辑!AM2357="","",编辑!AM2357)</f>
        <v/>
      </c>
      <c r="AB2357" s="109" t="str">
        <f>IF(编辑!AN2357="","",编辑!AN2357)</f>
        <v/>
      </c>
      <c r="AC2357" s="111" t="str">
        <f>IF(编辑!AO2357="","",编辑!AO2357)</f>
        <v/>
      </c>
    </row>
    <row r="2358" spans="1:29">
      <c r="A2358" s="109">
        <f>IF(编辑!A2358="","",编辑!A2358)</f>
        <v>241078</v>
      </c>
      <c r="B2358" s="109" t="str">
        <f>IF(编辑!B2358="","",编辑!B2358)</f>
        <v>家族入侵</v>
      </c>
      <c r="C2358" s="109">
        <f>IF(编辑!I2358="","",编辑!I2358)</f>
        <v>340</v>
      </c>
      <c r="D2358" s="109">
        <f>IF(编辑!J2358="","",编辑!J2358)</f>
        <v>15</v>
      </c>
      <c r="E2358" s="109" t="str">
        <f>IF(编辑!K2358="","",编辑!K2358)</f>
        <v/>
      </c>
      <c r="F2358" s="109">
        <f>IF(编辑!L2358="","",编辑!L2358)</f>
        <v>5028</v>
      </c>
      <c r="G2358" s="109">
        <f>IF(编辑!N2358="","",编辑!N2358)</f>
        <v>1</v>
      </c>
      <c r="H2358" s="109">
        <f>IF(编辑!O2358="","",编辑!O2358)</f>
        <v>1</v>
      </c>
      <c r="I2358" s="109">
        <f>IF(编辑!P2358="","",编辑!P2358)</f>
        <v>500</v>
      </c>
      <c r="J2358" s="109" t="str">
        <f>IF(编辑!Q2358="","",编辑!Q2358)</f>
        <v/>
      </c>
      <c r="K2358" s="109" t="str">
        <f>IF(编辑!S2358="","",编辑!S2358)</f>
        <v/>
      </c>
      <c r="L2358" s="109" t="str">
        <f>IF(编辑!T2358="","",编辑!T2358)</f>
        <v/>
      </c>
      <c r="M2358" s="109" t="str">
        <f>IF(编辑!U2358="","",编辑!U2358)</f>
        <v/>
      </c>
      <c r="N2358" s="109" t="str">
        <f>IF(编辑!V2358="","",编辑!V2358)</f>
        <v/>
      </c>
      <c r="O2358" s="109" t="str">
        <f>IF(编辑!X2358="","",编辑!X2358)</f>
        <v/>
      </c>
      <c r="P2358" s="109" t="str">
        <f>IF(编辑!Y2358="","",编辑!Y2358)</f>
        <v/>
      </c>
      <c r="Q2358" s="109" t="str">
        <f>IF(编辑!Z2358="","",编辑!Z2358)</f>
        <v/>
      </c>
      <c r="R2358" s="109" t="str">
        <f>IF(编辑!AA2358="","",编辑!AA2358)</f>
        <v/>
      </c>
      <c r="S2358" s="109" t="str">
        <f>IF(编辑!AC2358="","",编辑!AC2358)</f>
        <v/>
      </c>
      <c r="T2358" s="109" t="str">
        <f>IF(编辑!AD2358="","",编辑!AD2358)</f>
        <v/>
      </c>
      <c r="U2358" s="109" t="str">
        <f>IF(编辑!AE2358="","",编辑!AE2358)</f>
        <v/>
      </c>
      <c r="V2358" s="109" t="str">
        <f>IF(编辑!AF2358="","",编辑!AF2358)</f>
        <v/>
      </c>
      <c r="W2358" s="109" t="str">
        <f>IF(编辑!AH2358="","",编辑!AH2358)</f>
        <v/>
      </c>
      <c r="X2358" s="109" t="str">
        <f>IF(编辑!AI2358="","",编辑!AI2358)</f>
        <v/>
      </c>
      <c r="Y2358" s="109" t="str">
        <f>IF(编辑!AJ2358="","",编辑!AJ2358)</f>
        <v/>
      </c>
      <c r="Z2358" s="109" t="str">
        <f>IF(编辑!AK2358="","",编辑!AK2358)</f>
        <v/>
      </c>
      <c r="AA2358" s="109" t="str">
        <f>IF(编辑!AM2358="","",编辑!AM2358)</f>
        <v/>
      </c>
      <c r="AB2358" s="109" t="str">
        <f>IF(编辑!AN2358="","",编辑!AN2358)</f>
        <v/>
      </c>
      <c r="AC2358" s="111" t="str">
        <f>IF(编辑!AO2358="","",编辑!AO2358)</f>
        <v/>
      </c>
    </row>
    <row r="2359" spans="1:29">
      <c r="A2359" s="109">
        <f>IF(编辑!A2359="","",编辑!A2359)</f>
        <v>241079</v>
      </c>
      <c r="B2359" s="109" t="str">
        <f>IF(编辑!B2359="","",编辑!B2359)</f>
        <v>家族入侵</v>
      </c>
      <c r="C2359" s="109">
        <f>IF(编辑!I2359="","",编辑!I2359)</f>
        <v>340</v>
      </c>
      <c r="D2359" s="109">
        <f>IF(编辑!J2359="","",编辑!J2359)</f>
        <v>15</v>
      </c>
      <c r="E2359" s="109" t="str">
        <f>IF(编辑!K2359="","",编辑!K2359)</f>
        <v/>
      </c>
      <c r="F2359" s="109">
        <f>IF(编辑!L2359="","",编辑!L2359)</f>
        <v>5028</v>
      </c>
      <c r="G2359" s="109">
        <f>IF(编辑!N2359="","",编辑!N2359)</f>
        <v>1</v>
      </c>
      <c r="H2359" s="109">
        <f>IF(编辑!O2359="","",编辑!O2359)</f>
        <v>1</v>
      </c>
      <c r="I2359" s="109">
        <f>IF(编辑!P2359="","",编辑!P2359)</f>
        <v>500</v>
      </c>
      <c r="J2359" s="109" t="str">
        <f>IF(编辑!Q2359="","",编辑!Q2359)</f>
        <v/>
      </c>
      <c r="K2359" s="109" t="str">
        <f>IF(编辑!S2359="","",编辑!S2359)</f>
        <v/>
      </c>
      <c r="L2359" s="109" t="str">
        <f>IF(编辑!T2359="","",编辑!T2359)</f>
        <v/>
      </c>
      <c r="M2359" s="109" t="str">
        <f>IF(编辑!U2359="","",编辑!U2359)</f>
        <v/>
      </c>
      <c r="N2359" s="109" t="str">
        <f>IF(编辑!V2359="","",编辑!V2359)</f>
        <v/>
      </c>
      <c r="O2359" s="109" t="str">
        <f>IF(编辑!X2359="","",编辑!X2359)</f>
        <v/>
      </c>
      <c r="P2359" s="109" t="str">
        <f>IF(编辑!Y2359="","",编辑!Y2359)</f>
        <v/>
      </c>
      <c r="Q2359" s="109" t="str">
        <f>IF(编辑!Z2359="","",编辑!Z2359)</f>
        <v/>
      </c>
      <c r="R2359" s="109" t="str">
        <f>IF(编辑!AA2359="","",编辑!AA2359)</f>
        <v/>
      </c>
      <c r="S2359" s="109" t="str">
        <f>IF(编辑!AC2359="","",编辑!AC2359)</f>
        <v/>
      </c>
      <c r="T2359" s="109" t="str">
        <f>IF(编辑!AD2359="","",编辑!AD2359)</f>
        <v/>
      </c>
      <c r="U2359" s="109" t="str">
        <f>IF(编辑!AE2359="","",编辑!AE2359)</f>
        <v/>
      </c>
      <c r="V2359" s="109" t="str">
        <f>IF(编辑!AF2359="","",编辑!AF2359)</f>
        <v/>
      </c>
      <c r="W2359" s="109" t="str">
        <f>IF(编辑!AH2359="","",编辑!AH2359)</f>
        <v/>
      </c>
      <c r="X2359" s="109" t="str">
        <f>IF(编辑!AI2359="","",编辑!AI2359)</f>
        <v/>
      </c>
      <c r="Y2359" s="109" t="str">
        <f>IF(编辑!AJ2359="","",编辑!AJ2359)</f>
        <v/>
      </c>
      <c r="Z2359" s="109" t="str">
        <f>IF(编辑!AK2359="","",编辑!AK2359)</f>
        <v/>
      </c>
      <c r="AA2359" s="109" t="str">
        <f>IF(编辑!AM2359="","",编辑!AM2359)</f>
        <v/>
      </c>
      <c r="AB2359" s="109" t="str">
        <f>IF(编辑!AN2359="","",编辑!AN2359)</f>
        <v/>
      </c>
      <c r="AC2359" s="111" t="str">
        <f>IF(编辑!AO2359="","",编辑!AO2359)</f>
        <v/>
      </c>
    </row>
    <row r="2360" spans="1:29">
      <c r="A2360" s="109">
        <f>IF(编辑!A2360="","",编辑!A2360)</f>
        <v>241080</v>
      </c>
      <c r="B2360" s="109" t="str">
        <f>IF(编辑!B2360="","",编辑!B2360)</f>
        <v>家族入侵</v>
      </c>
      <c r="C2360" s="109">
        <f>IF(编辑!I2360="","",编辑!I2360)</f>
        <v>340</v>
      </c>
      <c r="D2360" s="109">
        <f>IF(编辑!J2360="","",编辑!J2360)</f>
        <v>15</v>
      </c>
      <c r="E2360" s="109" t="str">
        <f>IF(编辑!K2360="","",编辑!K2360)</f>
        <v/>
      </c>
      <c r="F2360" s="109">
        <f>IF(编辑!L2360="","",编辑!L2360)</f>
        <v>5028</v>
      </c>
      <c r="G2360" s="109">
        <f>IF(编辑!N2360="","",编辑!N2360)</f>
        <v>1</v>
      </c>
      <c r="H2360" s="109">
        <f>IF(编辑!O2360="","",编辑!O2360)</f>
        <v>1</v>
      </c>
      <c r="I2360" s="109">
        <f>IF(编辑!P2360="","",编辑!P2360)</f>
        <v>500</v>
      </c>
      <c r="J2360" s="109" t="str">
        <f>IF(编辑!Q2360="","",编辑!Q2360)</f>
        <v/>
      </c>
      <c r="K2360" s="109" t="str">
        <f>IF(编辑!S2360="","",编辑!S2360)</f>
        <v/>
      </c>
      <c r="L2360" s="109" t="str">
        <f>IF(编辑!T2360="","",编辑!T2360)</f>
        <v/>
      </c>
      <c r="M2360" s="109" t="str">
        <f>IF(编辑!U2360="","",编辑!U2360)</f>
        <v/>
      </c>
      <c r="N2360" s="109" t="str">
        <f>IF(编辑!V2360="","",编辑!V2360)</f>
        <v/>
      </c>
      <c r="O2360" s="109" t="str">
        <f>IF(编辑!X2360="","",编辑!X2360)</f>
        <v/>
      </c>
      <c r="P2360" s="109" t="str">
        <f>IF(编辑!Y2360="","",编辑!Y2360)</f>
        <v/>
      </c>
      <c r="Q2360" s="109" t="str">
        <f>IF(编辑!Z2360="","",编辑!Z2360)</f>
        <v/>
      </c>
      <c r="R2360" s="109" t="str">
        <f>IF(编辑!AA2360="","",编辑!AA2360)</f>
        <v/>
      </c>
      <c r="S2360" s="109" t="str">
        <f>IF(编辑!AC2360="","",编辑!AC2360)</f>
        <v/>
      </c>
      <c r="T2360" s="109" t="str">
        <f>IF(编辑!AD2360="","",编辑!AD2360)</f>
        <v/>
      </c>
      <c r="U2360" s="109" t="str">
        <f>IF(编辑!AE2360="","",编辑!AE2360)</f>
        <v/>
      </c>
      <c r="V2360" s="109" t="str">
        <f>IF(编辑!AF2360="","",编辑!AF2360)</f>
        <v/>
      </c>
      <c r="W2360" s="109" t="str">
        <f>IF(编辑!AH2360="","",编辑!AH2360)</f>
        <v/>
      </c>
      <c r="X2360" s="109" t="str">
        <f>IF(编辑!AI2360="","",编辑!AI2360)</f>
        <v/>
      </c>
      <c r="Y2360" s="109" t="str">
        <f>IF(编辑!AJ2360="","",编辑!AJ2360)</f>
        <v/>
      </c>
      <c r="Z2360" s="109" t="str">
        <f>IF(编辑!AK2360="","",编辑!AK2360)</f>
        <v/>
      </c>
      <c r="AA2360" s="109" t="str">
        <f>IF(编辑!AM2360="","",编辑!AM2360)</f>
        <v/>
      </c>
      <c r="AB2360" s="109" t="str">
        <f>IF(编辑!AN2360="","",编辑!AN2360)</f>
        <v/>
      </c>
      <c r="AC2360" s="111" t="str">
        <f>IF(编辑!AO2360="","",编辑!AO2360)</f>
        <v/>
      </c>
    </row>
    <row r="2361" spans="1:29">
      <c r="A2361" s="109">
        <f>IF(编辑!A2361="","",编辑!A2361)</f>
        <v>241081</v>
      </c>
      <c r="B2361" s="109" t="str">
        <f>IF(编辑!B2361="","",编辑!B2361)</f>
        <v>家族入侵</v>
      </c>
      <c r="C2361" s="109">
        <f>IF(编辑!I2361="","",编辑!I2361)</f>
        <v>340</v>
      </c>
      <c r="D2361" s="109">
        <f>IF(编辑!J2361="","",编辑!J2361)</f>
        <v>15</v>
      </c>
      <c r="E2361" s="109" t="str">
        <f>IF(编辑!K2361="","",编辑!K2361)</f>
        <v/>
      </c>
      <c r="F2361" s="109">
        <f>IF(编辑!L2361="","",编辑!L2361)</f>
        <v>5028</v>
      </c>
      <c r="G2361" s="109">
        <f>IF(编辑!N2361="","",编辑!N2361)</f>
        <v>1</v>
      </c>
      <c r="H2361" s="109">
        <f>IF(编辑!O2361="","",编辑!O2361)</f>
        <v>1</v>
      </c>
      <c r="I2361" s="109">
        <f>IF(编辑!P2361="","",编辑!P2361)</f>
        <v>500</v>
      </c>
      <c r="J2361" s="109" t="str">
        <f>IF(编辑!Q2361="","",编辑!Q2361)</f>
        <v/>
      </c>
      <c r="K2361" s="109" t="str">
        <f>IF(编辑!S2361="","",编辑!S2361)</f>
        <v/>
      </c>
      <c r="L2361" s="109" t="str">
        <f>IF(编辑!T2361="","",编辑!T2361)</f>
        <v/>
      </c>
      <c r="M2361" s="109" t="str">
        <f>IF(编辑!U2361="","",编辑!U2361)</f>
        <v/>
      </c>
      <c r="N2361" s="109" t="str">
        <f>IF(编辑!V2361="","",编辑!V2361)</f>
        <v/>
      </c>
      <c r="O2361" s="109" t="str">
        <f>IF(编辑!X2361="","",编辑!X2361)</f>
        <v/>
      </c>
      <c r="P2361" s="109" t="str">
        <f>IF(编辑!Y2361="","",编辑!Y2361)</f>
        <v/>
      </c>
      <c r="Q2361" s="109" t="str">
        <f>IF(编辑!Z2361="","",编辑!Z2361)</f>
        <v/>
      </c>
      <c r="R2361" s="109" t="str">
        <f>IF(编辑!AA2361="","",编辑!AA2361)</f>
        <v/>
      </c>
      <c r="S2361" s="109" t="str">
        <f>IF(编辑!AC2361="","",编辑!AC2361)</f>
        <v/>
      </c>
      <c r="T2361" s="109" t="str">
        <f>IF(编辑!AD2361="","",编辑!AD2361)</f>
        <v/>
      </c>
      <c r="U2361" s="109" t="str">
        <f>IF(编辑!AE2361="","",编辑!AE2361)</f>
        <v/>
      </c>
      <c r="V2361" s="109" t="str">
        <f>IF(编辑!AF2361="","",编辑!AF2361)</f>
        <v/>
      </c>
      <c r="W2361" s="109" t="str">
        <f>IF(编辑!AH2361="","",编辑!AH2361)</f>
        <v/>
      </c>
      <c r="X2361" s="109" t="str">
        <f>IF(编辑!AI2361="","",编辑!AI2361)</f>
        <v/>
      </c>
      <c r="Y2361" s="109" t="str">
        <f>IF(编辑!AJ2361="","",编辑!AJ2361)</f>
        <v/>
      </c>
      <c r="Z2361" s="109" t="str">
        <f>IF(编辑!AK2361="","",编辑!AK2361)</f>
        <v/>
      </c>
      <c r="AA2361" s="109" t="str">
        <f>IF(编辑!AM2361="","",编辑!AM2361)</f>
        <v/>
      </c>
      <c r="AB2361" s="109" t="str">
        <f>IF(编辑!AN2361="","",编辑!AN2361)</f>
        <v/>
      </c>
      <c r="AC2361" s="111" t="str">
        <f>IF(编辑!AO2361="","",编辑!AO2361)</f>
        <v/>
      </c>
    </row>
    <row r="2362" spans="1:29">
      <c r="A2362" s="109">
        <f>IF(编辑!A2362="","",编辑!A2362)</f>
        <v>241082</v>
      </c>
      <c r="B2362" s="109" t="str">
        <f>IF(编辑!B2362="","",编辑!B2362)</f>
        <v>家族入侵</v>
      </c>
      <c r="C2362" s="109">
        <f>IF(编辑!I2362="","",编辑!I2362)</f>
        <v>340</v>
      </c>
      <c r="D2362" s="109">
        <f>IF(编辑!J2362="","",编辑!J2362)</f>
        <v>15</v>
      </c>
      <c r="E2362" s="109" t="str">
        <f>IF(编辑!K2362="","",编辑!K2362)</f>
        <v/>
      </c>
      <c r="F2362" s="109">
        <f>IF(编辑!L2362="","",编辑!L2362)</f>
        <v>5028</v>
      </c>
      <c r="G2362" s="109">
        <f>IF(编辑!N2362="","",编辑!N2362)</f>
        <v>1</v>
      </c>
      <c r="H2362" s="109">
        <f>IF(编辑!O2362="","",编辑!O2362)</f>
        <v>1</v>
      </c>
      <c r="I2362" s="109">
        <f>IF(编辑!P2362="","",编辑!P2362)</f>
        <v>500</v>
      </c>
      <c r="J2362" s="109" t="str">
        <f>IF(编辑!Q2362="","",编辑!Q2362)</f>
        <v/>
      </c>
      <c r="K2362" s="109" t="str">
        <f>IF(编辑!S2362="","",编辑!S2362)</f>
        <v/>
      </c>
      <c r="L2362" s="109" t="str">
        <f>IF(编辑!T2362="","",编辑!T2362)</f>
        <v/>
      </c>
      <c r="M2362" s="109" t="str">
        <f>IF(编辑!U2362="","",编辑!U2362)</f>
        <v/>
      </c>
      <c r="N2362" s="109" t="str">
        <f>IF(编辑!V2362="","",编辑!V2362)</f>
        <v/>
      </c>
      <c r="O2362" s="109" t="str">
        <f>IF(编辑!X2362="","",编辑!X2362)</f>
        <v/>
      </c>
      <c r="P2362" s="109" t="str">
        <f>IF(编辑!Y2362="","",编辑!Y2362)</f>
        <v/>
      </c>
      <c r="Q2362" s="109" t="str">
        <f>IF(编辑!Z2362="","",编辑!Z2362)</f>
        <v/>
      </c>
      <c r="R2362" s="109" t="str">
        <f>IF(编辑!AA2362="","",编辑!AA2362)</f>
        <v/>
      </c>
      <c r="S2362" s="109" t="str">
        <f>IF(编辑!AC2362="","",编辑!AC2362)</f>
        <v/>
      </c>
      <c r="T2362" s="109" t="str">
        <f>IF(编辑!AD2362="","",编辑!AD2362)</f>
        <v/>
      </c>
      <c r="U2362" s="109" t="str">
        <f>IF(编辑!AE2362="","",编辑!AE2362)</f>
        <v/>
      </c>
      <c r="V2362" s="109" t="str">
        <f>IF(编辑!AF2362="","",编辑!AF2362)</f>
        <v/>
      </c>
      <c r="W2362" s="109" t="str">
        <f>IF(编辑!AH2362="","",编辑!AH2362)</f>
        <v/>
      </c>
      <c r="X2362" s="109" t="str">
        <f>IF(编辑!AI2362="","",编辑!AI2362)</f>
        <v/>
      </c>
      <c r="Y2362" s="109" t="str">
        <f>IF(编辑!AJ2362="","",编辑!AJ2362)</f>
        <v/>
      </c>
      <c r="Z2362" s="109" t="str">
        <f>IF(编辑!AK2362="","",编辑!AK2362)</f>
        <v/>
      </c>
      <c r="AA2362" s="109" t="str">
        <f>IF(编辑!AM2362="","",编辑!AM2362)</f>
        <v/>
      </c>
      <c r="AB2362" s="109" t="str">
        <f>IF(编辑!AN2362="","",编辑!AN2362)</f>
        <v/>
      </c>
      <c r="AC2362" s="111" t="str">
        <f>IF(编辑!AO2362="","",编辑!AO2362)</f>
        <v/>
      </c>
    </row>
    <row r="2363" spans="1:29">
      <c r="A2363" s="109">
        <f>IF(编辑!A2363="","",编辑!A2363)</f>
        <v>241083</v>
      </c>
      <c r="B2363" s="109" t="str">
        <f>IF(编辑!B2363="","",编辑!B2363)</f>
        <v>家族入侵</v>
      </c>
      <c r="C2363" s="109">
        <f>IF(编辑!I2363="","",编辑!I2363)</f>
        <v>340</v>
      </c>
      <c r="D2363" s="109">
        <f>IF(编辑!J2363="","",编辑!J2363)</f>
        <v>15</v>
      </c>
      <c r="E2363" s="109" t="str">
        <f>IF(编辑!K2363="","",编辑!K2363)</f>
        <v/>
      </c>
      <c r="F2363" s="109">
        <f>IF(编辑!L2363="","",编辑!L2363)</f>
        <v>5028</v>
      </c>
      <c r="G2363" s="109">
        <f>IF(编辑!N2363="","",编辑!N2363)</f>
        <v>1</v>
      </c>
      <c r="H2363" s="109">
        <f>IF(编辑!O2363="","",编辑!O2363)</f>
        <v>1</v>
      </c>
      <c r="I2363" s="109">
        <f>IF(编辑!P2363="","",编辑!P2363)</f>
        <v>500</v>
      </c>
      <c r="J2363" s="109" t="str">
        <f>IF(编辑!Q2363="","",编辑!Q2363)</f>
        <v/>
      </c>
      <c r="K2363" s="109" t="str">
        <f>IF(编辑!S2363="","",编辑!S2363)</f>
        <v/>
      </c>
      <c r="L2363" s="109" t="str">
        <f>IF(编辑!T2363="","",编辑!T2363)</f>
        <v/>
      </c>
      <c r="M2363" s="109" t="str">
        <f>IF(编辑!U2363="","",编辑!U2363)</f>
        <v/>
      </c>
      <c r="N2363" s="109" t="str">
        <f>IF(编辑!V2363="","",编辑!V2363)</f>
        <v/>
      </c>
      <c r="O2363" s="109" t="str">
        <f>IF(编辑!X2363="","",编辑!X2363)</f>
        <v/>
      </c>
      <c r="P2363" s="109" t="str">
        <f>IF(编辑!Y2363="","",编辑!Y2363)</f>
        <v/>
      </c>
      <c r="Q2363" s="109" t="str">
        <f>IF(编辑!Z2363="","",编辑!Z2363)</f>
        <v/>
      </c>
      <c r="R2363" s="109" t="str">
        <f>IF(编辑!AA2363="","",编辑!AA2363)</f>
        <v/>
      </c>
      <c r="S2363" s="109" t="str">
        <f>IF(编辑!AC2363="","",编辑!AC2363)</f>
        <v/>
      </c>
      <c r="T2363" s="109" t="str">
        <f>IF(编辑!AD2363="","",编辑!AD2363)</f>
        <v/>
      </c>
      <c r="U2363" s="109" t="str">
        <f>IF(编辑!AE2363="","",编辑!AE2363)</f>
        <v/>
      </c>
      <c r="V2363" s="109" t="str">
        <f>IF(编辑!AF2363="","",编辑!AF2363)</f>
        <v/>
      </c>
      <c r="W2363" s="109" t="str">
        <f>IF(编辑!AH2363="","",编辑!AH2363)</f>
        <v/>
      </c>
      <c r="X2363" s="109" t="str">
        <f>IF(编辑!AI2363="","",编辑!AI2363)</f>
        <v/>
      </c>
      <c r="Y2363" s="109" t="str">
        <f>IF(编辑!AJ2363="","",编辑!AJ2363)</f>
        <v/>
      </c>
      <c r="Z2363" s="109" t="str">
        <f>IF(编辑!AK2363="","",编辑!AK2363)</f>
        <v/>
      </c>
      <c r="AA2363" s="109" t="str">
        <f>IF(编辑!AM2363="","",编辑!AM2363)</f>
        <v/>
      </c>
      <c r="AB2363" s="109" t="str">
        <f>IF(编辑!AN2363="","",编辑!AN2363)</f>
        <v/>
      </c>
      <c r="AC2363" s="111" t="str">
        <f>IF(编辑!AO2363="","",编辑!AO2363)</f>
        <v/>
      </c>
    </row>
    <row r="2364" spans="1:29">
      <c r="A2364" s="109">
        <f>IF(编辑!A2364="","",编辑!A2364)</f>
        <v>241084</v>
      </c>
      <c r="B2364" s="109" t="str">
        <f>IF(编辑!B2364="","",编辑!B2364)</f>
        <v>家族入侵</v>
      </c>
      <c r="C2364" s="109">
        <f>IF(编辑!I2364="","",编辑!I2364)</f>
        <v>340</v>
      </c>
      <c r="D2364" s="109">
        <f>IF(编辑!J2364="","",编辑!J2364)</f>
        <v>15</v>
      </c>
      <c r="E2364" s="109" t="str">
        <f>IF(编辑!K2364="","",编辑!K2364)</f>
        <v/>
      </c>
      <c r="F2364" s="109">
        <f>IF(编辑!L2364="","",编辑!L2364)</f>
        <v>5028</v>
      </c>
      <c r="G2364" s="109">
        <f>IF(编辑!N2364="","",编辑!N2364)</f>
        <v>1</v>
      </c>
      <c r="H2364" s="109">
        <f>IF(编辑!O2364="","",编辑!O2364)</f>
        <v>1</v>
      </c>
      <c r="I2364" s="109">
        <f>IF(编辑!P2364="","",编辑!P2364)</f>
        <v>500</v>
      </c>
      <c r="J2364" s="109" t="str">
        <f>IF(编辑!Q2364="","",编辑!Q2364)</f>
        <v/>
      </c>
      <c r="K2364" s="109" t="str">
        <f>IF(编辑!S2364="","",编辑!S2364)</f>
        <v/>
      </c>
      <c r="L2364" s="109" t="str">
        <f>IF(编辑!T2364="","",编辑!T2364)</f>
        <v/>
      </c>
      <c r="M2364" s="109" t="str">
        <f>IF(编辑!U2364="","",编辑!U2364)</f>
        <v/>
      </c>
      <c r="N2364" s="109" t="str">
        <f>IF(编辑!V2364="","",编辑!V2364)</f>
        <v/>
      </c>
      <c r="O2364" s="109" t="str">
        <f>IF(编辑!X2364="","",编辑!X2364)</f>
        <v/>
      </c>
      <c r="P2364" s="109" t="str">
        <f>IF(编辑!Y2364="","",编辑!Y2364)</f>
        <v/>
      </c>
      <c r="Q2364" s="109" t="str">
        <f>IF(编辑!Z2364="","",编辑!Z2364)</f>
        <v/>
      </c>
      <c r="R2364" s="109" t="str">
        <f>IF(编辑!AA2364="","",编辑!AA2364)</f>
        <v/>
      </c>
      <c r="S2364" s="109" t="str">
        <f>IF(编辑!AC2364="","",编辑!AC2364)</f>
        <v/>
      </c>
      <c r="T2364" s="109" t="str">
        <f>IF(编辑!AD2364="","",编辑!AD2364)</f>
        <v/>
      </c>
      <c r="U2364" s="109" t="str">
        <f>IF(编辑!AE2364="","",编辑!AE2364)</f>
        <v/>
      </c>
      <c r="V2364" s="109" t="str">
        <f>IF(编辑!AF2364="","",编辑!AF2364)</f>
        <v/>
      </c>
      <c r="W2364" s="109" t="str">
        <f>IF(编辑!AH2364="","",编辑!AH2364)</f>
        <v/>
      </c>
      <c r="X2364" s="109" t="str">
        <f>IF(编辑!AI2364="","",编辑!AI2364)</f>
        <v/>
      </c>
      <c r="Y2364" s="109" t="str">
        <f>IF(编辑!AJ2364="","",编辑!AJ2364)</f>
        <v/>
      </c>
      <c r="Z2364" s="109" t="str">
        <f>IF(编辑!AK2364="","",编辑!AK2364)</f>
        <v/>
      </c>
      <c r="AA2364" s="109" t="str">
        <f>IF(编辑!AM2364="","",编辑!AM2364)</f>
        <v/>
      </c>
      <c r="AB2364" s="109" t="str">
        <f>IF(编辑!AN2364="","",编辑!AN2364)</f>
        <v/>
      </c>
      <c r="AC2364" s="111" t="str">
        <f>IF(编辑!AO2364="","",编辑!AO2364)</f>
        <v/>
      </c>
    </row>
    <row r="2365" spans="1:29">
      <c r="A2365" s="109">
        <f>IF(编辑!A2365="","",编辑!A2365)</f>
        <v>241085</v>
      </c>
      <c r="B2365" s="109" t="str">
        <f>IF(编辑!B2365="","",编辑!B2365)</f>
        <v>家族入侵</v>
      </c>
      <c r="C2365" s="109">
        <f>IF(编辑!I2365="","",编辑!I2365)</f>
        <v>340</v>
      </c>
      <c r="D2365" s="109">
        <f>IF(编辑!J2365="","",编辑!J2365)</f>
        <v>15</v>
      </c>
      <c r="E2365" s="109" t="str">
        <f>IF(编辑!K2365="","",编辑!K2365)</f>
        <v/>
      </c>
      <c r="F2365" s="109">
        <f>IF(编辑!L2365="","",编辑!L2365)</f>
        <v>5028</v>
      </c>
      <c r="G2365" s="109">
        <f>IF(编辑!N2365="","",编辑!N2365)</f>
        <v>1</v>
      </c>
      <c r="H2365" s="109">
        <f>IF(编辑!O2365="","",编辑!O2365)</f>
        <v>1</v>
      </c>
      <c r="I2365" s="109">
        <f>IF(编辑!P2365="","",编辑!P2365)</f>
        <v>500</v>
      </c>
      <c r="J2365" s="109" t="str">
        <f>IF(编辑!Q2365="","",编辑!Q2365)</f>
        <v/>
      </c>
      <c r="K2365" s="109" t="str">
        <f>IF(编辑!S2365="","",编辑!S2365)</f>
        <v/>
      </c>
      <c r="L2365" s="109" t="str">
        <f>IF(编辑!T2365="","",编辑!T2365)</f>
        <v/>
      </c>
      <c r="M2365" s="109" t="str">
        <f>IF(编辑!U2365="","",编辑!U2365)</f>
        <v/>
      </c>
      <c r="N2365" s="109" t="str">
        <f>IF(编辑!V2365="","",编辑!V2365)</f>
        <v/>
      </c>
      <c r="O2365" s="109" t="str">
        <f>IF(编辑!X2365="","",编辑!X2365)</f>
        <v/>
      </c>
      <c r="P2365" s="109" t="str">
        <f>IF(编辑!Y2365="","",编辑!Y2365)</f>
        <v/>
      </c>
      <c r="Q2365" s="109" t="str">
        <f>IF(编辑!Z2365="","",编辑!Z2365)</f>
        <v/>
      </c>
      <c r="R2365" s="109" t="str">
        <f>IF(编辑!AA2365="","",编辑!AA2365)</f>
        <v/>
      </c>
      <c r="S2365" s="109" t="str">
        <f>IF(编辑!AC2365="","",编辑!AC2365)</f>
        <v/>
      </c>
      <c r="T2365" s="109" t="str">
        <f>IF(编辑!AD2365="","",编辑!AD2365)</f>
        <v/>
      </c>
      <c r="U2365" s="109" t="str">
        <f>IF(编辑!AE2365="","",编辑!AE2365)</f>
        <v/>
      </c>
      <c r="V2365" s="109" t="str">
        <f>IF(编辑!AF2365="","",编辑!AF2365)</f>
        <v/>
      </c>
      <c r="W2365" s="109" t="str">
        <f>IF(编辑!AH2365="","",编辑!AH2365)</f>
        <v/>
      </c>
      <c r="X2365" s="109" t="str">
        <f>IF(编辑!AI2365="","",编辑!AI2365)</f>
        <v/>
      </c>
      <c r="Y2365" s="109" t="str">
        <f>IF(编辑!AJ2365="","",编辑!AJ2365)</f>
        <v/>
      </c>
      <c r="Z2365" s="109" t="str">
        <f>IF(编辑!AK2365="","",编辑!AK2365)</f>
        <v/>
      </c>
      <c r="AA2365" s="109" t="str">
        <f>IF(编辑!AM2365="","",编辑!AM2365)</f>
        <v/>
      </c>
      <c r="AB2365" s="109" t="str">
        <f>IF(编辑!AN2365="","",编辑!AN2365)</f>
        <v/>
      </c>
      <c r="AC2365" s="111" t="str">
        <f>IF(编辑!AO2365="","",编辑!AO2365)</f>
        <v/>
      </c>
    </row>
    <row r="2366" spans="1:29">
      <c r="A2366" s="109">
        <f>IF(编辑!A2366="","",编辑!A2366)</f>
        <v>241086</v>
      </c>
      <c r="B2366" s="109" t="str">
        <f>IF(编辑!B2366="","",编辑!B2366)</f>
        <v>家族入侵</v>
      </c>
      <c r="C2366" s="109">
        <f>IF(编辑!I2366="","",编辑!I2366)</f>
        <v>340</v>
      </c>
      <c r="D2366" s="109">
        <f>IF(编辑!J2366="","",编辑!J2366)</f>
        <v>15</v>
      </c>
      <c r="E2366" s="109" t="str">
        <f>IF(编辑!K2366="","",编辑!K2366)</f>
        <v/>
      </c>
      <c r="F2366" s="109">
        <f>IF(编辑!L2366="","",编辑!L2366)</f>
        <v>5028</v>
      </c>
      <c r="G2366" s="109">
        <f>IF(编辑!N2366="","",编辑!N2366)</f>
        <v>1</v>
      </c>
      <c r="H2366" s="109">
        <f>IF(编辑!O2366="","",编辑!O2366)</f>
        <v>1</v>
      </c>
      <c r="I2366" s="109">
        <f>IF(编辑!P2366="","",编辑!P2366)</f>
        <v>500</v>
      </c>
      <c r="J2366" s="109" t="str">
        <f>IF(编辑!Q2366="","",编辑!Q2366)</f>
        <v/>
      </c>
      <c r="K2366" s="109" t="str">
        <f>IF(编辑!S2366="","",编辑!S2366)</f>
        <v/>
      </c>
      <c r="L2366" s="109" t="str">
        <f>IF(编辑!T2366="","",编辑!T2366)</f>
        <v/>
      </c>
      <c r="M2366" s="109" t="str">
        <f>IF(编辑!U2366="","",编辑!U2366)</f>
        <v/>
      </c>
      <c r="N2366" s="109" t="str">
        <f>IF(编辑!V2366="","",编辑!V2366)</f>
        <v/>
      </c>
      <c r="O2366" s="109" t="str">
        <f>IF(编辑!X2366="","",编辑!X2366)</f>
        <v/>
      </c>
      <c r="P2366" s="109" t="str">
        <f>IF(编辑!Y2366="","",编辑!Y2366)</f>
        <v/>
      </c>
      <c r="Q2366" s="109" t="str">
        <f>IF(编辑!Z2366="","",编辑!Z2366)</f>
        <v/>
      </c>
      <c r="R2366" s="109" t="str">
        <f>IF(编辑!AA2366="","",编辑!AA2366)</f>
        <v/>
      </c>
      <c r="S2366" s="109" t="str">
        <f>IF(编辑!AC2366="","",编辑!AC2366)</f>
        <v/>
      </c>
      <c r="T2366" s="109" t="str">
        <f>IF(编辑!AD2366="","",编辑!AD2366)</f>
        <v/>
      </c>
      <c r="U2366" s="109" t="str">
        <f>IF(编辑!AE2366="","",编辑!AE2366)</f>
        <v/>
      </c>
      <c r="V2366" s="109" t="str">
        <f>IF(编辑!AF2366="","",编辑!AF2366)</f>
        <v/>
      </c>
      <c r="W2366" s="109" t="str">
        <f>IF(编辑!AH2366="","",编辑!AH2366)</f>
        <v/>
      </c>
      <c r="X2366" s="109" t="str">
        <f>IF(编辑!AI2366="","",编辑!AI2366)</f>
        <v/>
      </c>
      <c r="Y2366" s="109" t="str">
        <f>IF(编辑!AJ2366="","",编辑!AJ2366)</f>
        <v/>
      </c>
      <c r="Z2366" s="109" t="str">
        <f>IF(编辑!AK2366="","",编辑!AK2366)</f>
        <v/>
      </c>
      <c r="AA2366" s="109" t="str">
        <f>IF(编辑!AM2366="","",编辑!AM2366)</f>
        <v/>
      </c>
      <c r="AB2366" s="109" t="str">
        <f>IF(编辑!AN2366="","",编辑!AN2366)</f>
        <v/>
      </c>
      <c r="AC2366" s="111" t="str">
        <f>IF(编辑!AO2366="","",编辑!AO2366)</f>
        <v/>
      </c>
    </row>
    <row r="2367" spans="1:29">
      <c r="A2367" s="109">
        <f>IF(编辑!A2367="","",编辑!A2367)</f>
        <v>241087</v>
      </c>
      <c r="B2367" s="109" t="str">
        <f>IF(编辑!B2367="","",编辑!B2367)</f>
        <v>家族入侵</v>
      </c>
      <c r="C2367" s="109">
        <f>IF(编辑!I2367="","",编辑!I2367)</f>
        <v>340</v>
      </c>
      <c r="D2367" s="109">
        <f>IF(编辑!J2367="","",编辑!J2367)</f>
        <v>15</v>
      </c>
      <c r="E2367" s="109" t="str">
        <f>IF(编辑!K2367="","",编辑!K2367)</f>
        <v/>
      </c>
      <c r="F2367" s="109">
        <f>IF(编辑!L2367="","",编辑!L2367)</f>
        <v>5028</v>
      </c>
      <c r="G2367" s="109">
        <f>IF(编辑!N2367="","",编辑!N2367)</f>
        <v>1</v>
      </c>
      <c r="H2367" s="109">
        <f>IF(编辑!O2367="","",编辑!O2367)</f>
        <v>1</v>
      </c>
      <c r="I2367" s="109">
        <f>IF(编辑!P2367="","",编辑!P2367)</f>
        <v>500</v>
      </c>
      <c r="J2367" s="109" t="str">
        <f>IF(编辑!Q2367="","",编辑!Q2367)</f>
        <v/>
      </c>
      <c r="K2367" s="109" t="str">
        <f>IF(编辑!S2367="","",编辑!S2367)</f>
        <v/>
      </c>
      <c r="L2367" s="109" t="str">
        <f>IF(编辑!T2367="","",编辑!T2367)</f>
        <v/>
      </c>
      <c r="M2367" s="109" t="str">
        <f>IF(编辑!U2367="","",编辑!U2367)</f>
        <v/>
      </c>
      <c r="N2367" s="109" t="str">
        <f>IF(编辑!V2367="","",编辑!V2367)</f>
        <v/>
      </c>
      <c r="O2367" s="109" t="str">
        <f>IF(编辑!X2367="","",编辑!X2367)</f>
        <v/>
      </c>
      <c r="P2367" s="109" t="str">
        <f>IF(编辑!Y2367="","",编辑!Y2367)</f>
        <v/>
      </c>
      <c r="Q2367" s="109" t="str">
        <f>IF(编辑!Z2367="","",编辑!Z2367)</f>
        <v/>
      </c>
      <c r="R2367" s="109" t="str">
        <f>IF(编辑!AA2367="","",编辑!AA2367)</f>
        <v/>
      </c>
      <c r="S2367" s="109" t="str">
        <f>IF(编辑!AC2367="","",编辑!AC2367)</f>
        <v/>
      </c>
      <c r="T2367" s="109" t="str">
        <f>IF(编辑!AD2367="","",编辑!AD2367)</f>
        <v/>
      </c>
      <c r="U2367" s="109" t="str">
        <f>IF(编辑!AE2367="","",编辑!AE2367)</f>
        <v/>
      </c>
      <c r="V2367" s="109" t="str">
        <f>IF(编辑!AF2367="","",编辑!AF2367)</f>
        <v/>
      </c>
      <c r="W2367" s="109" t="str">
        <f>IF(编辑!AH2367="","",编辑!AH2367)</f>
        <v/>
      </c>
      <c r="X2367" s="109" t="str">
        <f>IF(编辑!AI2367="","",编辑!AI2367)</f>
        <v/>
      </c>
      <c r="Y2367" s="109" t="str">
        <f>IF(编辑!AJ2367="","",编辑!AJ2367)</f>
        <v/>
      </c>
      <c r="Z2367" s="109" t="str">
        <f>IF(编辑!AK2367="","",编辑!AK2367)</f>
        <v/>
      </c>
      <c r="AA2367" s="109" t="str">
        <f>IF(编辑!AM2367="","",编辑!AM2367)</f>
        <v/>
      </c>
      <c r="AB2367" s="109" t="str">
        <f>IF(编辑!AN2367="","",编辑!AN2367)</f>
        <v/>
      </c>
      <c r="AC2367" s="111" t="str">
        <f>IF(编辑!AO2367="","",编辑!AO2367)</f>
        <v/>
      </c>
    </row>
    <row r="2368" spans="1:29">
      <c r="A2368" s="109">
        <f>IF(编辑!A2368="","",编辑!A2368)</f>
        <v>241088</v>
      </c>
      <c r="B2368" s="109" t="str">
        <f>IF(编辑!B2368="","",编辑!B2368)</f>
        <v>家族入侵</v>
      </c>
      <c r="C2368" s="109">
        <f>IF(编辑!I2368="","",编辑!I2368)</f>
        <v>340</v>
      </c>
      <c r="D2368" s="109">
        <f>IF(编辑!J2368="","",编辑!J2368)</f>
        <v>15</v>
      </c>
      <c r="E2368" s="109" t="str">
        <f>IF(编辑!K2368="","",编辑!K2368)</f>
        <v/>
      </c>
      <c r="F2368" s="109">
        <f>IF(编辑!L2368="","",编辑!L2368)</f>
        <v>5028</v>
      </c>
      <c r="G2368" s="109">
        <f>IF(编辑!N2368="","",编辑!N2368)</f>
        <v>1</v>
      </c>
      <c r="H2368" s="109">
        <f>IF(编辑!O2368="","",编辑!O2368)</f>
        <v>1</v>
      </c>
      <c r="I2368" s="109">
        <f>IF(编辑!P2368="","",编辑!P2368)</f>
        <v>500</v>
      </c>
      <c r="J2368" s="109" t="str">
        <f>IF(编辑!Q2368="","",编辑!Q2368)</f>
        <v/>
      </c>
      <c r="K2368" s="109" t="str">
        <f>IF(编辑!S2368="","",编辑!S2368)</f>
        <v/>
      </c>
      <c r="L2368" s="109" t="str">
        <f>IF(编辑!T2368="","",编辑!T2368)</f>
        <v/>
      </c>
      <c r="M2368" s="109" t="str">
        <f>IF(编辑!U2368="","",编辑!U2368)</f>
        <v/>
      </c>
      <c r="N2368" s="109" t="str">
        <f>IF(编辑!V2368="","",编辑!V2368)</f>
        <v/>
      </c>
      <c r="O2368" s="109" t="str">
        <f>IF(编辑!X2368="","",编辑!X2368)</f>
        <v/>
      </c>
      <c r="P2368" s="109" t="str">
        <f>IF(编辑!Y2368="","",编辑!Y2368)</f>
        <v/>
      </c>
      <c r="Q2368" s="109" t="str">
        <f>IF(编辑!Z2368="","",编辑!Z2368)</f>
        <v/>
      </c>
      <c r="R2368" s="109" t="str">
        <f>IF(编辑!AA2368="","",编辑!AA2368)</f>
        <v/>
      </c>
      <c r="S2368" s="109" t="str">
        <f>IF(编辑!AC2368="","",编辑!AC2368)</f>
        <v/>
      </c>
      <c r="T2368" s="109" t="str">
        <f>IF(编辑!AD2368="","",编辑!AD2368)</f>
        <v/>
      </c>
      <c r="U2368" s="109" t="str">
        <f>IF(编辑!AE2368="","",编辑!AE2368)</f>
        <v/>
      </c>
      <c r="V2368" s="109" t="str">
        <f>IF(编辑!AF2368="","",编辑!AF2368)</f>
        <v/>
      </c>
      <c r="W2368" s="109" t="str">
        <f>IF(编辑!AH2368="","",编辑!AH2368)</f>
        <v/>
      </c>
      <c r="X2368" s="109" t="str">
        <f>IF(编辑!AI2368="","",编辑!AI2368)</f>
        <v/>
      </c>
      <c r="Y2368" s="109" t="str">
        <f>IF(编辑!AJ2368="","",编辑!AJ2368)</f>
        <v/>
      </c>
      <c r="Z2368" s="109" t="str">
        <f>IF(编辑!AK2368="","",编辑!AK2368)</f>
        <v/>
      </c>
      <c r="AA2368" s="109" t="str">
        <f>IF(编辑!AM2368="","",编辑!AM2368)</f>
        <v/>
      </c>
      <c r="AB2368" s="109" t="str">
        <f>IF(编辑!AN2368="","",编辑!AN2368)</f>
        <v/>
      </c>
      <c r="AC2368" s="111" t="str">
        <f>IF(编辑!AO2368="","",编辑!AO2368)</f>
        <v/>
      </c>
    </row>
    <row r="2369" spans="1:29">
      <c r="A2369" s="109">
        <f>IF(编辑!A2369="","",编辑!A2369)</f>
        <v>241089</v>
      </c>
      <c r="B2369" s="109" t="str">
        <f>IF(编辑!B2369="","",编辑!B2369)</f>
        <v>家族入侵</v>
      </c>
      <c r="C2369" s="109">
        <f>IF(编辑!I2369="","",编辑!I2369)</f>
        <v>340</v>
      </c>
      <c r="D2369" s="109">
        <f>IF(编辑!J2369="","",编辑!J2369)</f>
        <v>15</v>
      </c>
      <c r="E2369" s="109" t="str">
        <f>IF(编辑!K2369="","",编辑!K2369)</f>
        <v/>
      </c>
      <c r="F2369" s="109">
        <f>IF(编辑!L2369="","",编辑!L2369)</f>
        <v>5028</v>
      </c>
      <c r="G2369" s="109">
        <f>IF(编辑!N2369="","",编辑!N2369)</f>
        <v>1</v>
      </c>
      <c r="H2369" s="109">
        <f>IF(编辑!O2369="","",编辑!O2369)</f>
        <v>1</v>
      </c>
      <c r="I2369" s="109">
        <f>IF(编辑!P2369="","",编辑!P2369)</f>
        <v>500</v>
      </c>
      <c r="J2369" s="109" t="str">
        <f>IF(编辑!Q2369="","",编辑!Q2369)</f>
        <v/>
      </c>
      <c r="K2369" s="109" t="str">
        <f>IF(编辑!S2369="","",编辑!S2369)</f>
        <v/>
      </c>
      <c r="L2369" s="109" t="str">
        <f>IF(编辑!T2369="","",编辑!T2369)</f>
        <v/>
      </c>
      <c r="M2369" s="109" t="str">
        <f>IF(编辑!U2369="","",编辑!U2369)</f>
        <v/>
      </c>
      <c r="N2369" s="109" t="str">
        <f>IF(编辑!V2369="","",编辑!V2369)</f>
        <v/>
      </c>
      <c r="O2369" s="109" t="str">
        <f>IF(编辑!X2369="","",编辑!X2369)</f>
        <v/>
      </c>
      <c r="P2369" s="109" t="str">
        <f>IF(编辑!Y2369="","",编辑!Y2369)</f>
        <v/>
      </c>
      <c r="Q2369" s="109" t="str">
        <f>IF(编辑!Z2369="","",编辑!Z2369)</f>
        <v/>
      </c>
      <c r="R2369" s="109" t="str">
        <f>IF(编辑!AA2369="","",编辑!AA2369)</f>
        <v/>
      </c>
      <c r="S2369" s="109" t="str">
        <f>IF(编辑!AC2369="","",编辑!AC2369)</f>
        <v/>
      </c>
      <c r="T2369" s="109" t="str">
        <f>IF(编辑!AD2369="","",编辑!AD2369)</f>
        <v/>
      </c>
      <c r="U2369" s="109" t="str">
        <f>IF(编辑!AE2369="","",编辑!AE2369)</f>
        <v/>
      </c>
      <c r="V2369" s="109" t="str">
        <f>IF(编辑!AF2369="","",编辑!AF2369)</f>
        <v/>
      </c>
      <c r="W2369" s="109" t="str">
        <f>IF(编辑!AH2369="","",编辑!AH2369)</f>
        <v/>
      </c>
      <c r="X2369" s="109" t="str">
        <f>IF(编辑!AI2369="","",编辑!AI2369)</f>
        <v/>
      </c>
      <c r="Y2369" s="109" t="str">
        <f>IF(编辑!AJ2369="","",编辑!AJ2369)</f>
        <v/>
      </c>
      <c r="Z2369" s="109" t="str">
        <f>IF(编辑!AK2369="","",编辑!AK2369)</f>
        <v/>
      </c>
      <c r="AA2369" s="109" t="str">
        <f>IF(编辑!AM2369="","",编辑!AM2369)</f>
        <v/>
      </c>
      <c r="AB2369" s="109" t="str">
        <f>IF(编辑!AN2369="","",编辑!AN2369)</f>
        <v/>
      </c>
      <c r="AC2369" s="111" t="str">
        <f>IF(编辑!AO2369="","",编辑!AO2369)</f>
        <v/>
      </c>
    </row>
    <row r="2370" spans="1:29">
      <c r="A2370" s="109">
        <f>IF(编辑!A2370="","",编辑!A2370)</f>
        <v>241090</v>
      </c>
      <c r="B2370" s="109" t="str">
        <f>IF(编辑!B2370="","",编辑!B2370)</f>
        <v>家族入侵</v>
      </c>
      <c r="C2370" s="109">
        <f>IF(编辑!I2370="","",编辑!I2370)</f>
        <v>340</v>
      </c>
      <c r="D2370" s="109">
        <f>IF(编辑!J2370="","",编辑!J2370)</f>
        <v>15</v>
      </c>
      <c r="E2370" s="109" t="str">
        <f>IF(编辑!K2370="","",编辑!K2370)</f>
        <v/>
      </c>
      <c r="F2370" s="109">
        <f>IF(编辑!L2370="","",编辑!L2370)</f>
        <v>5028</v>
      </c>
      <c r="G2370" s="109">
        <f>IF(编辑!N2370="","",编辑!N2370)</f>
        <v>1</v>
      </c>
      <c r="H2370" s="109">
        <f>IF(编辑!O2370="","",编辑!O2370)</f>
        <v>1</v>
      </c>
      <c r="I2370" s="109">
        <f>IF(编辑!P2370="","",编辑!P2370)</f>
        <v>500</v>
      </c>
      <c r="J2370" s="109" t="str">
        <f>IF(编辑!Q2370="","",编辑!Q2370)</f>
        <v/>
      </c>
      <c r="K2370" s="109" t="str">
        <f>IF(编辑!S2370="","",编辑!S2370)</f>
        <v/>
      </c>
      <c r="L2370" s="109" t="str">
        <f>IF(编辑!T2370="","",编辑!T2370)</f>
        <v/>
      </c>
      <c r="M2370" s="109" t="str">
        <f>IF(编辑!U2370="","",编辑!U2370)</f>
        <v/>
      </c>
      <c r="N2370" s="109" t="str">
        <f>IF(编辑!V2370="","",编辑!V2370)</f>
        <v/>
      </c>
      <c r="O2370" s="109" t="str">
        <f>IF(编辑!X2370="","",编辑!X2370)</f>
        <v/>
      </c>
      <c r="P2370" s="109" t="str">
        <f>IF(编辑!Y2370="","",编辑!Y2370)</f>
        <v/>
      </c>
      <c r="Q2370" s="109" t="str">
        <f>IF(编辑!Z2370="","",编辑!Z2370)</f>
        <v/>
      </c>
      <c r="R2370" s="109" t="str">
        <f>IF(编辑!AA2370="","",编辑!AA2370)</f>
        <v/>
      </c>
      <c r="S2370" s="109" t="str">
        <f>IF(编辑!AC2370="","",编辑!AC2370)</f>
        <v/>
      </c>
      <c r="T2370" s="109" t="str">
        <f>IF(编辑!AD2370="","",编辑!AD2370)</f>
        <v/>
      </c>
      <c r="U2370" s="109" t="str">
        <f>IF(编辑!AE2370="","",编辑!AE2370)</f>
        <v/>
      </c>
      <c r="V2370" s="109" t="str">
        <f>IF(编辑!AF2370="","",编辑!AF2370)</f>
        <v/>
      </c>
      <c r="W2370" s="109" t="str">
        <f>IF(编辑!AH2370="","",编辑!AH2370)</f>
        <v/>
      </c>
      <c r="X2370" s="109" t="str">
        <f>IF(编辑!AI2370="","",编辑!AI2370)</f>
        <v/>
      </c>
      <c r="Y2370" s="109" t="str">
        <f>IF(编辑!AJ2370="","",编辑!AJ2370)</f>
        <v/>
      </c>
      <c r="Z2370" s="109" t="str">
        <f>IF(编辑!AK2370="","",编辑!AK2370)</f>
        <v/>
      </c>
      <c r="AA2370" s="109" t="str">
        <f>IF(编辑!AM2370="","",编辑!AM2370)</f>
        <v/>
      </c>
      <c r="AB2370" s="109" t="str">
        <f>IF(编辑!AN2370="","",编辑!AN2370)</f>
        <v/>
      </c>
      <c r="AC2370" s="111" t="str">
        <f>IF(编辑!AO2370="","",编辑!AO2370)</f>
        <v/>
      </c>
    </row>
    <row r="2371" spans="1:29">
      <c r="A2371" s="109">
        <f>IF(编辑!A2371="","",编辑!A2371)</f>
        <v>241091</v>
      </c>
      <c r="B2371" s="109" t="str">
        <f>IF(编辑!B2371="","",编辑!B2371)</f>
        <v>家族入侵</v>
      </c>
      <c r="C2371" s="109">
        <f>IF(编辑!I2371="","",编辑!I2371)</f>
        <v>340</v>
      </c>
      <c r="D2371" s="109">
        <f>IF(编辑!J2371="","",编辑!J2371)</f>
        <v>15</v>
      </c>
      <c r="E2371" s="109" t="str">
        <f>IF(编辑!K2371="","",编辑!K2371)</f>
        <v/>
      </c>
      <c r="F2371" s="109">
        <f>IF(编辑!L2371="","",编辑!L2371)</f>
        <v>5028</v>
      </c>
      <c r="G2371" s="109">
        <f>IF(编辑!N2371="","",编辑!N2371)</f>
        <v>1</v>
      </c>
      <c r="H2371" s="109">
        <f>IF(编辑!O2371="","",编辑!O2371)</f>
        <v>1</v>
      </c>
      <c r="I2371" s="109">
        <f>IF(编辑!P2371="","",编辑!P2371)</f>
        <v>500</v>
      </c>
      <c r="J2371" s="109" t="str">
        <f>IF(编辑!Q2371="","",编辑!Q2371)</f>
        <v/>
      </c>
      <c r="K2371" s="109" t="str">
        <f>IF(编辑!S2371="","",编辑!S2371)</f>
        <v/>
      </c>
      <c r="L2371" s="109" t="str">
        <f>IF(编辑!T2371="","",编辑!T2371)</f>
        <v/>
      </c>
      <c r="M2371" s="109" t="str">
        <f>IF(编辑!U2371="","",编辑!U2371)</f>
        <v/>
      </c>
      <c r="N2371" s="109" t="str">
        <f>IF(编辑!V2371="","",编辑!V2371)</f>
        <v/>
      </c>
      <c r="O2371" s="109" t="str">
        <f>IF(编辑!X2371="","",编辑!X2371)</f>
        <v/>
      </c>
      <c r="P2371" s="109" t="str">
        <f>IF(编辑!Y2371="","",编辑!Y2371)</f>
        <v/>
      </c>
      <c r="Q2371" s="109" t="str">
        <f>IF(编辑!Z2371="","",编辑!Z2371)</f>
        <v/>
      </c>
      <c r="R2371" s="109" t="str">
        <f>IF(编辑!AA2371="","",编辑!AA2371)</f>
        <v/>
      </c>
      <c r="S2371" s="109" t="str">
        <f>IF(编辑!AC2371="","",编辑!AC2371)</f>
        <v/>
      </c>
      <c r="T2371" s="109" t="str">
        <f>IF(编辑!AD2371="","",编辑!AD2371)</f>
        <v/>
      </c>
      <c r="U2371" s="109" t="str">
        <f>IF(编辑!AE2371="","",编辑!AE2371)</f>
        <v/>
      </c>
      <c r="V2371" s="109" t="str">
        <f>IF(编辑!AF2371="","",编辑!AF2371)</f>
        <v/>
      </c>
      <c r="W2371" s="109" t="str">
        <f>IF(编辑!AH2371="","",编辑!AH2371)</f>
        <v/>
      </c>
      <c r="X2371" s="109" t="str">
        <f>IF(编辑!AI2371="","",编辑!AI2371)</f>
        <v/>
      </c>
      <c r="Y2371" s="109" t="str">
        <f>IF(编辑!AJ2371="","",编辑!AJ2371)</f>
        <v/>
      </c>
      <c r="Z2371" s="109" t="str">
        <f>IF(编辑!AK2371="","",编辑!AK2371)</f>
        <v/>
      </c>
      <c r="AA2371" s="109" t="str">
        <f>IF(编辑!AM2371="","",编辑!AM2371)</f>
        <v/>
      </c>
      <c r="AB2371" s="109" t="str">
        <f>IF(编辑!AN2371="","",编辑!AN2371)</f>
        <v/>
      </c>
      <c r="AC2371" s="111" t="str">
        <f>IF(编辑!AO2371="","",编辑!AO2371)</f>
        <v/>
      </c>
    </row>
    <row r="2372" spans="1:29">
      <c r="A2372" s="109">
        <f>IF(编辑!A2372="","",编辑!A2372)</f>
        <v>241092</v>
      </c>
      <c r="B2372" s="109" t="str">
        <f>IF(编辑!B2372="","",编辑!B2372)</f>
        <v>家族入侵</v>
      </c>
      <c r="C2372" s="109">
        <f>IF(编辑!I2372="","",编辑!I2372)</f>
        <v>340</v>
      </c>
      <c r="D2372" s="109">
        <f>IF(编辑!J2372="","",编辑!J2372)</f>
        <v>15</v>
      </c>
      <c r="E2372" s="109" t="str">
        <f>IF(编辑!K2372="","",编辑!K2372)</f>
        <v/>
      </c>
      <c r="F2372" s="109">
        <f>IF(编辑!L2372="","",编辑!L2372)</f>
        <v>5028</v>
      </c>
      <c r="G2372" s="109">
        <f>IF(编辑!N2372="","",编辑!N2372)</f>
        <v>1</v>
      </c>
      <c r="H2372" s="109">
        <f>IF(编辑!O2372="","",编辑!O2372)</f>
        <v>1</v>
      </c>
      <c r="I2372" s="109">
        <f>IF(编辑!P2372="","",编辑!P2372)</f>
        <v>500</v>
      </c>
      <c r="J2372" s="109" t="str">
        <f>IF(编辑!Q2372="","",编辑!Q2372)</f>
        <v/>
      </c>
      <c r="K2372" s="109" t="str">
        <f>IF(编辑!S2372="","",编辑!S2372)</f>
        <v/>
      </c>
      <c r="L2372" s="109" t="str">
        <f>IF(编辑!T2372="","",编辑!T2372)</f>
        <v/>
      </c>
      <c r="M2372" s="109" t="str">
        <f>IF(编辑!U2372="","",编辑!U2372)</f>
        <v/>
      </c>
      <c r="N2372" s="109" t="str">
        <f>IF(编辑!V2372="","",编辑!V2372)</f>
        <v/>
      </c>
      <c r="O2372" s="109" t="str">
        <f>IF(编辑!X2372="","",编辑!X2372)</f>
        <v/>
      </c>
      <c r="P2372" s="109" t="str">
        <f>IF(编辑!Y2372="","",编辑!Y2372)</f>
        <v/>
      </c>
      <c r="Q2372" s="109" t="str">
        <f>IF(编辑!Z2372="","",编辑!Z2372)</f>
        <v/>
      </c>
      <c r="R2372" s="109" t="str">
        <f>IF(编辑!AA2372="","",编辑!AA2372)</f>
        <v/>
      </c>
      <c r="S2372" s="109" t="str">
        <f>IF(编辑!AC2372="","",编辑!AC2372)</f>
        <v/>
      </c>
      <c r="T2372" s="109" t="str">
        <f>IF(编辑!AD2372="","",编辑!AD2372)</f>
        <v/>
      </c>
      <c r="U2372" s="109" t="str">
        <f>IF(编辑!AE2372="","",编辑!AE2372)</f>
        <v/>
      </c>
      <c r="V2372" s="109" t="str">
        <f>IF(编辑!AF2372="","",编辑!AF2372)</f>
        <v/>
      </c>
      <c r="W2372" s="109" t="str">
        <f>IF(编辑!AH2372="","",编辑!AH2372)</f>
        <v/>
      </c>
      <c r="X2372" s="109" t="str">
        <f>IF(编辑!AI2372="","",编辑!AI2372)</f>
        <v/>
      </c>
      <c r="Y2372" s="109" t="str">
        <f>IF(编辑!AJ2372="","",编辑!AJ2372)</f>
        <v/>
      </c>
      <c r="Z2372" s="109" t="str">
        <f>IF(编辑!AK2372="","",编辑!AK2372)</f>
        <v/>
      </c>
      <c r="AA2372" s="109" t="str">
        <f>IF(编辑!AM2372="","",编辑!AM2372)</f>
        <v/>
      </c>
      <c r="AB2372" s="109" t="str">
        <f>IF(编辑!AN2372="","",编辑!AN2372)</f>
        <v/>
      </c>
      <c r="AC2372" s="111" t="str">
        <f>IF(编辑!AO2372="","",编辑!AO2372)</f>
        <v/>
      </c>
    </row>
    <row r="2373" spans="1:29">
      <c r="A2373" s="109">
        <f>IF(编辑!A2373="","",编辑!A2373)</f>
        <v>241093</v>
      </c>
      <c r="B2373" s="109" t="str">
        <f>IF(编辑!B2373="","",编辑!B2373)</f>
        <v>家族入侵</v>
      </c>
      <c r="C2373" s="109">
        <f>IF(编辑!I2373="","",编辑!I2373)</f>
        <v>340</v>
      </c>
      <c r="D2373" s="109">
        <f>IF(编辑!J2373="","",编辑!J2373)</f>
        <v>15</v>
      </c>
      <c r="E2373" s="109" t="str">
        <f>IF(编辑!K2373="","",编辑!K2373)</f>
        <v/>
      </c>
      <c r="F2373" s="109">
        <f>IF(编辑!L2373="","",编辑!L2373)</f>
        <v>5028</v>
      </c>
      <c r="G2373" s="109">
        <f>IF(编辑!N2373="","",编辑!N2373)</f>
        <v>1</v>
      </c>
      <c r="H2373" s="109">
        <f>IF(编辑!O2373="","",编辑!O2373)</f>
        <v>1</v>
      </c>
      <c r="I2373" s="109">
        <f>IF(编辑!P2373="","",编辑!P2373)</f>
        <v>500</v>
      </c>
      <c r="J2373" s="109" t="str">
        <f>IF(编辑!Q2373="","",编辑!Q2373)</f>
        <v/>
      </c>
      <c r="K2373" s="109" t="str">
        <f>IF(编辑!S2373="","",编辑!S2373)</f>
        <v/>
      </c>
      <c r="L2373" s="109" t="str">
        <f>IF(编辑!T2373="","",编辑!T2373)</f>
        <v/>
      </c>
      <c r="M2373" s="109" t="str">
        <f>IF(编辑!U2373="","",编辑!U2373)</f>
        <v/>
      </c>
      <c r="N2373" s="109" t="str">
        <f>IF(编辑!V2373="","",编辑!V2373)</f>
        <v/>
      </c>
      <c r="O2373" s="109" t="str">
        <f>IF(编辑!X2373="","",编辑!X2373)</f>
        <v/>
      </c>
      <c r="P2373" s="109" t="str">
        <f>IF(编辑!Y2373="","",编辑!Y2373)</f>
        <v/>
      </c>
      <c r="Q2373" s="109" t="str">
        <f>IF(编辑!Z2373="","",编辑!Z2373)</f>
        <v/>
      </c>
      <c r="R2373" s="109" t="str">
        <f>IF(编辑!AA2373="","",编辑!AA2373)</f>
        <v/>
      </c>
      <c r="S2373" s="109" t="str">
        <f>IF(编辑!AC2373="","",编辑!AC2373)</f>
        <v/>
      </c>
      <c r="T2373" s="109" t="str">
        <f>IF(编辑!AD2373="","",编辑!AD2373)</f>
        <v/>
      </c>
      <c r="U2373" s="109" t="str">
        <f>IF(编辑!AE2373="","",编辑!AE2373)</f>
        <v/>
      </c>
      <c r="V2373" s="109" t="str">
        <f>IF(编辑!AF2373="","",编辑!AF2373)</f>
        <v/>
      </c>
      <c r="W2373" s="109" t="str">
        <f>IF(编辑!AH2373="","",编辑!AH2373)</f>
        <v/>
      </c>
      <c r="X2373" s="109" t="str">
        <f>IF(编辑!AI2373="","",编辑!AI2373)</f>
        <v/>
      </c>
      <c r="Y2373" s="109" t="str">
        <f>IF(编辑!AJ2373="","",编辑!AJ2373)</f>
        <v/>
      </c>
      <c r="Z2373" s="109" t="str">
        <f>IF(编辑!AK2373="","",编辑!AK2373)</f>
        <v/>
      </c>
      <c r="AA2373" s="109" t="str">
        <f>IF(编辑!AM2373="","",编辑!AM2373)</f>
        <v/>
      </c>
      <c r="AB2373" s="109" t="str">
        <f>IF(编辑!AN2373="","",编辑!AN2373)</f>
        <v/>
      </c>
      <c r="AC2373" s="111" t="str">
        <f>IF(编辑!AO2373="","",编辑!AO2373)</f>
        <v/>
      </c>
    </row>
    <row r="2374" spans="1:29">
      <c r="A2374" s="109">
        <f>IF(编辑!A2374="","",编辑!A2374)</f>
        <v>241094</v>
      </c>
      <c r="B2374" s="109" t="str">
        <f>IF(编辑!B2374="","",编辑!B2374)</f>
        <v>家族入侵</v>
      </c>
      <c r="C2374" s="109">
        <f>IF(编辑!I2374="","",编辑!I2374)</f>
        <v>340</v>
      </c>
      <c r="D2374" s="109">
        <f>IF(编辑!J2374="","",编辑!J2374)</f>
        <v>15</v>
      </c>
      <c r="E2374" s="109" t="str">
        <f>IF(编辑!K2374="","",编辑!K2374)</f>
        <v/>
      </c>
      <c r="F2374" s="109">
        <f>IF(编辑!L2374="","",编辑!L2374)</f>
        <v>5028</v>
      </c>
      <c r="G2374" s="109">
        <f>IF(编辑!N2374="","",编辑!N2374)</f>
        <v>1</v>
      </c>
      <c r="H2374" s="109">
        <f>IF(编辑!O2374="","",编辑!O2374)</f>
        <v>1</v>
      </c>
      <c r="I2374" s="109">
        <f>IF(编辑!P2374="","",编辑!P2374)</f>
        <v>500</v>
      </c>
      <c r="J2374" s="109" t="str">
        <f>IF(编辑!Q2374="","",编辑!Q2374)</f>
        <v/>
      </c>
      <c r="K2374" s="109" t="str">
        <f>IF(编辑!S2374="","",编辑!S2374)</f>
        <v/>
      </c>
      <c r="L2374" s="109" t="str">
        <f>IF(编辑!T2374="","",编辑!T2374)</f>
        <v/>
      </c>
      <c r="M2374" s="109" t="str">
        <f>IF(编辑!U2374="","",编辑!U2374)</f>
        <v/>
      </c>
      <c r="N2374" s="109" t="str">
        <f>IF(编辑!V2374="","",编辑!V2374)</f>
        <v/>
      </c>
      <c r="O2374" s="109" t="str">
        <f>IF(编辑!X2374="","",编辑!X2374)</f>
        <v/>
      </c>
      <c r="P2374" s="109" t="str">
        <f>IF(编辑!Y2374="","",编辑!Y2374)</f>
        <v/>
      </c>
      <c r="Q2374" s="109" t="str">
        <f>IF(编辑!Z2374="","",编辑!Z2374)</f>
        <v/>
      </c>
      <c r="R2374" s="109" t="str">
        <f>IF(编辑!AA2374="","",编辑!AA2374)</f>
        <v/>
      </c>
      <c r="S2374" s="109" t="str">
        <f>IF(编辑!AC2374="","",编辑!AC2374)</f>
        <v/>
      </c>
      <c r="T2374" s="109" t="str">
        <f>IF(编辑!AD2374="","",编辑!AD2374)</f>
        <v/>
      </c>
      <c r="U2374" s="109" t="str">
        <f>IF(编辑!AE2374="","",编辑!AE2374)</f>
        <v/>
      </c>
      <c r="V2374" s="109" t="str">
        <f>IF(编辑!AF2374="","",编辑!AF2374)</f>
        <v/>
      </c>
      <c r="W2374" s="109" t="str">
        <f>IF(编辑!AH2374="","",编辑!AH2374)</f>
        <v/>
      </c>
      <c r="X2374" s="109" t="str">
        <f>IF(编辑!AI2374="","",编辑!AI2374)</f>
        <v/>
      </c>
      <c r="Y2374" s="109" t="str">
        <f>IF(编辑!AJ2374="","",编辑!AJ2374)</f>
        <v/>
      </c>
      <c r="Z2374" s="109" t="str">
        <f>IF(编辑!AK2374="","",编辑!AK2374)</f>
        <v/>
      </c>
      <c r="AA2374" s="109" t="str">
        <f>IF(编辑!AM2374="","",编辑!AM2374)</f>
        <v/>
      </c>
      <c r="AB2374" s="109" t="str">
        <f>IF(编辑!AN2374="","",编辑!AN2374)</f>
        <v/>
      </c>
      <c r="AC2374" s="111" t="str">
        <f>IF(编辑!AO2374="","",编辑!AO2374)</f>
        <v/>
      </c>
    </row>
    <row r="2375" spans="1:29">
      <c r="A2375" s="109">
        <f>IF(编辑!A2375="","",编辑!A2375)</f>
        <v>241095</v>
      </c>
      <c r="B2375" s="109" t="str">
        <f>IF(编辑!B2375="","",编辑!B2375)</f>
        <v>家族入侵</v>
      </c>
      <c r="C2375" s="109">
        <f>IF(编辑!I2375="","",编辑!I2375)</f>
        <v>340</v>
      </c>
      <c r="D2375" s="109">
        <f>IF(编辑!J2375="","",编辑!J2375)</f>
        <v>15</v>
      </c>
      <c r="E2375" s="109" t="str">
        <f>IF(编辑!K2375="","",编辑!K2375)</f>
        <v/>
      </c>
      <c r="F2375" s="109">
        <f>IF(编辑!L2375="","",编辑!L2375)</f>
        <v>5028</v>
      </c>
      <c r="G2375" s="109">
        <f>IF(编辑!N2375="","",编辑!N2375)</f>
        <v>1</v>
      </c>
      <c r="H2375" s="109">
        <f>IF(编辑!O2375="","",编辑!O2375)</f>
        <v>1</v>
      </c>
      <c r="I2375" s="109">
        <f>IF(编辑!P2375="","",编辑!P2375)</f>
        <v>500</v>
      </c>
      <c r="J2375" s="109" t="str">
        <f>IF(编辑!Q2375="","",编辑!Q2375)</f>
        <v/>
      </c>
      <c r="K2375" s="109" t="str">
        <f>IF(编辑!S2375="","",编辑!S2375)</f>
        <v/>
      </c>
      <c r="L2375" s="109" t="str">
        <f>IF(编辑!T2375="","",编辑!T2375)</f>
        <v/>
      </c>
      <c r="M2375" s="109" t="str">
        <f>IF(编辑!U2375="","",编辑!U2375)</f>
        <v/>
      </c>
      <c r="N2375" s="109" t="str">
        <f>IF(编辑!V2375="","",编辑!V2375)</f>
        <v/>
      </c>
      <c r="O2375" s="109" t="str">
        <f>IF(编辑!X2375="","",编辑!X2375)</f>
        <v/>
      </c>
      <c r="P2375" s="109" t="str">
        <f>IF(编辑!Y2375="","",编辑!Y2375)</f>
        <v/>
      </c>
      <c r="Q2375" s="109" t="str">
        <f>IF(编辑!Z2375="","",编辑!Z2375)</f>
        <v/>
      </c>
      <c r="R2375" s="109" t="str">
        <f>IF(编辑!AA2375="","",编辑!AA2375)</f>
        <v/>
      </c>
      <c r="S2375" s="109" t="str">
        <f>IF(编辑!AC2375="","",编辑!AC2375)</f>
        <v/>
      </c>
      <c r="T2375" s="109" t="str">
        <f>IF(编辑!AD2375="","",编辑!AD2375)</f>
        <v/>
      </c>
      <c r="U2375" s="109" t="str">
        <f>IF(编辑!AE2375="","",编辑!AE2375)</f>
        <v/>
      </c>
      <c r="V2375" s="109" t="str">
        <f>IF(编辑!AF2375="","",编辑!AF2375)</f>
        <v/>
      </c>
      <c r="W2375" s="109" t="str">
        <f>IF(编辑!AH2375="","",编辑!AH2375)</f>
        <v/>
      </c>
      <c r="X2375" s="109" t="str">
        <f>IF(编辑!AI2375="","",编辑!AI2375)</f>
        <v/>
      </c>
      <c r="Y2375" s="109" t="str">
        <f>IF(编辑!AJ2375="","",编辑!AJ2375)</f>
        <v/>
      </c>
      <c r="Z2375" s="109" t="str">
        <f>IF(编辑!AK2375="","",编辑!AK2375)</f>
        <v/>
      </c>
      <c r="AA2375" s="109" t="str">
        <f>IF(编辑!AM2375="","",编辑!AM2375)</f>
        <v/>
      </c>
      <c r="AB2375" s="109" t="str">
        <f>IF(编辑!AN2375="","",编辑!AN2375)</f>
        <v/>
      </c>
      <c r="AC2375" s="111" t="str">
        <f>IF(编辑!AO2375="","",编辑!AO2375)</f>
        <v/>
      </c>
    </row>
    <row r="2376" spans="1:29">
      <c r="A2376" s="109">
        <f>IF(编辑!A2376="","",编辑!A2376)</f>
        <v>241096</v>
      </c>
      <c r="B2376" s="109" t="str">
        <f>IF(编辑!B2376="","",编辑!B2376)</f>
        <v>家族入侵</v>
      </c>
      <c r="C2376" s="109">
        <f>IF(编辑!I2376="","",编辑!I2376)</f>
        <v>340</v>
      </c>
      <c r="D2376" s="109">
        <f>IF(编辑!J2376="","",编辑!J2376)</f>
        <v>15</v>
      </c>
      <c r="E2376" s="109" t="str">
        <f>IF(编辑!K2376="","",编辑!K2376)</f>
        <v/>
      </c>
      <c r="F2376" s="109">
        <f>IF(编辑!L2376="","",编辑!L2376)</f>
        <v>5028</v>
      </c>
      <c r="G2376" s="109">
        <f>IF(编辑!N2376="","",编辑!N2376)</f>
        <v>1</v>
      </c>
      <c r="H2376" s="109">
        <f>IF(编辑!O2376="","",编辑!O2376)</f>
        <v>1</v>
      </c>
      <c r="I2376" s="109">
        <f>IF(编辑!P2376="","",编辑!P2376)</f>
        <v>500</v>
      </c>
      <c r="J2376" s="109" t="str">
        <f>IF(编辑!Q2376="","",编辑!Q2376)</f>
        <v/>
      </c>
      <c r="K2376" s="109" t="str">
        <f>IF(编辑!S2376="","",编辑!S2376)</f>
        <v/>
      </c>
      <c r="L2376" s="109" t="str">
        <f>IF(编辑!T2376="","",编辑!T2376)</f>
        <v/>
      </c>
      <c r="M2376" s="109" t="str">
        <f>IF(编辑!U2376="","",编辑!U2376)</f>
        <v/>
      </c>
      <c r="N2376" s="109" t="str">
        <f>IF(编辑!V2376="","",编辑!V2376)</f>
        <v/>
      </c>
      <c r="O2376" s="109" t="str">
        <f>IF(编辑!X2376="","",编辑!X2376)</f>
        <v/>
      </c>
      <c r="P2376" s="109" t="str">
        <f>IF(编辑!Y2376="","",编辑!Y2376)</f>
        <v/>
      </c>
      <c r="Q2376" s="109" t="str">
        <f>IF(编辑!Z2376="","",编辑!Z2376)</f>
        <v/>
      </c>
      <c r="R2376" s="109" t="str">
        <f>IF(编辑!AA2376="","",编辑!AA2376)</f>
        <v/>
      </c>
      <c r="S2376" s="109" t="str">
        <f>IF(编辑!AC2376="","",编辑!AC2376)</f>
        <v/>
      </c>
      <c r="T2376" s="109" t="str">
        <f>IF(编辑!AD2376="","",编辑!AD2376)</f>
        <v/>
      </c>
      <c r="U2376" s="109" t="str">
        <f>IF(编辑!AE2376="","",编辑!AE2376)</f>
        <v/>
      </c>
      <c r="V2376" s="109" t="str">
        <f>IF(编辑!AF2376="","",编辑!AF2376)</f>
        <v/>
      </c>
      <c r="W2376" s="109" t="str">
        <f>IF(编辑!AH2376="","",编辑!AH2376)</f>
        <v/>
      </c>
      <c r="X2376" s="109" t="str">
        <f>IF(编辑!AI2376="","",编辑!AI2376)</f>
        <v/>
      </c>
      <c r="Y2376" s="109" t="str">
        <f>IF(编辑!AJ2376="","",编辑!AJ2376)</f>
        <v/>
      </c>
      <c r="Z2376" s="109" t="str">
        <f>IF(编辑!AK2376="","",编辑!AK2376)</f>
        <v/>
      </c>
      <c r="AA2376" s="109" t="str">
        <f>IF(编辑!AM2376="","",编辑!AM2376)</f>
        <v/>
      </c>
      <c r="AB2376" s="109" t="str">
        <f>IF(编辑!AN2376="","",编辑!AN2376)</f>
        <v/>
      </c>
      <c r="AC2376" s="111" t="str">
        <f>IF(编辑!AO2376="","",编辑!AO2376)</f>
        <v/>
      </c>
    </row>
    <row r="2377" spans="1:29">
      <c r="A2377" s="109">
        <f>IF(编辑!A2377="","",编辑!A2377)</f>
        <v>241097</v>
      </c>
      <c r="B2377" s="109" t="str">
        <f>IF(编辑!B2377="","",编辑!B2377)</f>
        <v>家族入侵</v>
      </c>
      <c r="C2377" s="109">
        <f>IF(编辑!I2377="","",编辑!I2377)</f>
        <v>340</v>
      </c>
      <c r="D2377" s="109">
        <f>IF(编辑!J2377="","",编辑!J2377)</f>
        <v>15</v>
      </c>
      <c r="E2377" s="109" t="str">
        <f>IF(编辑!K2377="","",编辑!K2377)</f>
        <v/>
      </c>
      <c r="F2377" s="109">
        <f>IF(编辑!L2377="","",编辑!L2377)</f>
        <v>5028</v>
      </c>
      <c r="G2377" s="109">
        <f>IF(编辑!N2377="","",编辑!N2377)</f>
        <v>1</v>
      </c>
      <c r="H2377" s="109">
        <f>IF(编辑!O2377="","",编辑!O2377)</f>
        <v>1</v>
      </c>
      <c r="I2377" s="109">
        <f>IF(编辑!P2377="","",编辑!P2377)</f>
        <v>500</v>
      </c>
      <c r="J2377" s="109" t="str">
        <f>IF(编辑!Q2377="","",编辑!Q2377)</f>
        <v/>
      </c>
      <c r="K2377" s="109" t="str">
        <f>IF(编辑!S2377="","",编辑!S2377)</f>
        <v/>
      </c>
      <c r="L2377" s="109" t="str">
        <f>IF(编辑!T2377="","",编辑!T2377)</f>
        <v/>
      </c>
      <c r="M2377" s="109" t="str">
        <f>IF(编辑!U2377="","",编辑!U2377)</f>
        <v/>
      </c>
      <c r="N2377" s="109" t="str">
        <f>IF(编辑!V2377="","",编辑!V2377)</f>
        <v/>
      </c>
      <c r="O2377" s="109" t="str">
        <f>IF(编辑!X2377="","",编辑!X2377)</f>
        <v/>
      </c>
      <c r="P2377" s="109" t="str">
        <f>IF(编辑!Y2377="","",编辑!Y2377)</f>
        <v/>
      </c>
      <c r="Q2377" s="109" t="str">
        <f>IF(编辑!Z2377="","",编辑!Z2377)</f>
        <v/>
      </c>
      <c r="R2377" s="109" t="str">
        <f>IF(编辑!AA2377="","",编辑!AA2377)</f>
        <v/>
      </c>
      <c r="S2377" s="109" t="str">
        <f>IF(编辑!AC2377="","",编辑!AC2377)</f>
        <v/>
      </c>
      <c r="T2377" s="109" t="str">
        <f>IF(编辑!AD2377="","",编辑!AD2377)</f>
        <v/>
      </c>
      <c r="U2377" s="109" t="str">
        <f>IF(编辑!AE2377="","",编辑!AE2377)</f>
        <v/>
      </c>
      <c r="V2377" s="109" t="str">
        <f>IF(编辑!AF2377="","",编辑!AF2377)</f>
        <v/>
      </c>
      <c r="W2377" s="109" t="str">
        <f>IF(编辑!AH2377="","",编辑!AH2377)</f>
        <v/>
      </c>
      <c r="X2377" s="109" t="str">
        <f>IF(编辑!AI2377="","",编辑!AI2377)</f>
        <v/>
      </c>
      <c r="Y2377" s="109" t="str">
        <f>IF(编辑!AJ2377="","",编辑!AJ2377)</f>
        <v/>
      </c>
      <c r="Z2377" s="109" t="str">
        <f>IF(编辑!AK2377="","",编辑!AK2377)</f>
        <v/>
      </c>
      <c r="AA2377" s="109" t="str">
        <f>IF(编辑!AM2377="","",编辑!AM2377)</f>
        <v/>
      </c>
      <c r="AB2377" s="109" t="str">
        <f>IF(编辑!AN2377="","",编辑!AN2377)</f>
        <v/>
      </c>
      <c r="AC2377" s="111" t="str">
        <f>IF(编辑!AO2377="","",编辑!AO2377)</f>
        <v/>
      </c>
    </row>
    <row r="2378" spans="1:29">
      <c r="A2378" s="109">
        <f>IF(编辑!A2378="","",编辑!A2378)</f>
        <v>241098</v>
      </c>
      <c r="B2378" s="109" t="str">
        <f>IF(编辑!B2378="","",编辑!B2378)</f>
        <v>家族入侵</v>
      </c>
      <c r="C2378" s="109">
        <f>IF(编辑!I2378="","",编辑!I2378)</f>
        <v>340</v>
      </c>
      <c r="D2378" s="109">
        <f>IF(编辑!J2378="","",编辑!J2378)</f>
        <v>15</v>
      </c>
      <c r="E2378" s="109" t="str">
        <f>IF(编辑!K2378="","",编辑!K2378)</f>
        <v/>
      </c>
      <c r="F2378" s="109">
        <f>IF(编辑!L2378="","",编辑!L2378)</f>
        <v>5028</v>
      </c>
      <c r="G2378" s="109">
        <f>IF(编辑!N2378="","",编辑!N2378)</f>
        <v>1</v>
      </c>
      <c r="H2378" s="109">
        <f>IF(编辑!O2378="","",编辑!O2378)</f>
        <v>1</v>
      </c>
      <c r="I2378" s="109">
        <f>IF(编辑!P2378="","",编辑!P2378)</f>
        <v>500</v>
      </c>
      <c r="J2378" s="109" t="str">
        <f>IF(编辑!Q2378="","",编辑!Q2378)</f>
        <v/>
      </c>
      <c r="K2378" s="109" t="str">
        <f>IF(编辑!S2378="","",编辑!S2378)</f>
        <v/>
      </c>
      <c r="L2378" s="109" t="str">
        <f>IF(编辑!T2378="","",编辑!T2378)</f>
        <v/>
      </c>
      <c r="M2378" s="109" t="str">
        <f>IF(编辑!U2378="","",编辑!U2378)</f>
        <v/>
      </c>
      <c r="N2378" s="109" t="str">
        <f>IF(编辑!V2378="","",编辑!V2378)</f>
        <v/>
      </c>
      <c r="O2378" s="109" t="str">
        <f>IF(编辑!X2378="","",编辑!X2378)</f>
        <v/>
      </c>
      <c r="P2378" s="109" t="str">
        <f>IF(编辑!Y2378="","",编辑!Y2378)</f>
        <v/>
      </c>
      <c r="Q2378" s="109" t="str">
        <f>IF(编辑!Z2378="","",编辑!Z2378)</f>
        <v/>
      </c>
      <c r="R2378" s="109" t="str">
        <f>IF(编辑!AA2378="","",编辑!AA2378)</f>
        <v/>
      </c>
      <c r="S2378" s="109" t="str">
        <f>IF(编辑!AC2378="","",编辑!AC2378)</f>
        <v/>
      </c>
      <c r="T2378" s="109" t="str">
        <f>IF(编辑!AD2378="","",编辑!AD2378)</f>
        <v/>
      </c>
      <c r="U2378" s="109" t="str">
        <f>IF(编辑!AE2378="","",编辑!AE2378)</f>
        <v/>
      </c>
      <c r="V2378" s="109" t="str">
        <f>IF(编辑!AF2378="","",编辑!AF2378)</f>
        <v/>
      </c>
      <c r="W2378" s="109" t="str">
        <f>IF(编辑!AH2378="","",编辑!AH2378)</f>
        <v/>
      </c>
      <c r="X2378" s="109" t="str">
        <f>IF(编辑!AI2378="","",编辑!AI2378)</f>
        <v/>
      </c>
      <c r="Y2378" s="109" t="str">
        <f>IF(编辑!AJ2378="","",编辑!AJ2378)</f>
        <v/>
      </c>
      <c r="Z2378" s="109" t="str">
        <f>IF(编辑!AK2378="","",编辑!AK2378)</f>
        <v/>
      </c>
      <c r="AA2378" s="109" t="str">
        <f>IF(编辑!AM2378="","",编辑!AM2378)</f>
        <v/>
      </c>
      <c r="AB2378" s="109" t="str">
        <f>IF(编辑!AN2378="","",编辑!AN2378)</f>
        <v/>
      </c>
      <c r="AC2378" s="111" t="str">
        <f>IF(编辑!AO2378="","",编辑!AO2378)</f>
        <v/>
      </c>
    </row>
    <row r="2379" spans="1:29">
      <c r="A2379" s="109">
        <f>IF(编辑!A2379="","",编辑!A2379)</f>
        <v>241099</v>
      </c>
      <c r="B2379" s="109" t="str">
        <f>IF(编辑!B2379="","",编辑!B2379)</f>
        <v>家族入侵</v>
      </c>
      <c r="C2379" s="109">
        <f>IF(编辑!I2379="","",编辑!I2379)</f>
        <v>340</v>
      </c>
      <c r="D2379" s="109">
        <f>IF(编辑!J2379="","",编辑!J2379)</f>
        <v>15</v>
      </c>
      <c r="E2379" s="109" t="str">
        <f>IF(编辑!K2379="","",编辑!K2379)</f>
        <v/>
      </c>
      <c r="F2379" s="109">
        <f>IF(编辑!L2379="","",编辑!L2379)</f>
        <v>5028</v>
      </c>
      <c r="G2379" s="109">
        <f>IF(编辑!N2379="","",编辑!N2379)</f>
        <v>1</v>
      </c>
      <c r="H2379" s="109">
        <f>IF(编辑!O2379="","",编辑!O2379)</f>
        <v>1</v>
      </c>
      <c r="I2379" s="109">
        <f>IF(编辑!P2379="","",编辑!P2379)</f>
        <v>500</v>
      </c>
      <c r="J2379" s="109" t="str">
        <f>IF(编辑!Q2379="","",编辑!Q2379)</f>
        <v/>
      </c>
      <c r="K2379" s="109" t="str">
        <f>IF(编辑!S2379="","",编辑!S2379)</f>
        <v/>
      </c>
      <c r="L2379" s="109" t="str">
        <f>IF(编辑!T2379="","",编辑!T2379)</f>
        <v/>
      </c>
      <c r="M2379" s="109" t="str">
        <f>IF(编辑!U2379="","",编辑!U2379)</f>
        <v/>
      </c>
      <c r="N2379" s="109" t="str">
        <f>IF(编辑!V2379="","",编辑!V2379)</f>
        <v/>
      </c>
      <c r="O2379" s="109" t="str">
        <f>IF(编辑!X2379="","",编辑!X2379)</f>
        <v/>
      </c>
      <c r="P2379" s="109" t="str">
        <f>IF(编辑!Y2379="","",编辑!Y2379)</f>
        <v/>
      </c>
      <c r="Q2379" s="109" t="str">
        <f>IF(编辑!Z2379="","",编辑!Z2379)</f>
        <v/>
      </c>
      <c r="R2379" s="109" t="str">
        <f>IF(编辑!AA2379="","",编辑!AA2379)</f>
        <v/>
      </c>
      <c r="S2379" s="109" t="str">
        <f>IF(编辑!AC2379="","",编辑!AC2379)</f>
        <v/>
      </c>
      <c r="T2379" s="109" t="str">
        <f>IF(编辑!AD2379="","",编辑!AD2379)</f>
        <v/>
      </c>
      <c r="U2379" s="109" t="str">
        <f>IF(编辑!AE2379="","",编辑!AE2379)</f>
        <v/>
      </c>
      <c r="V2379" s="109" t="str">
        <f>IF(编辑!AF2379="","",编辑!AF2379)</f>
        <v/>
      </c>
      <c r="W2379" s="109" t="str">
        <f>IF(编辑!AH2379="","",编辑!AH2379)</f>
        <v/>
      </c>
      <c r="X2379" s="109" t="str">
        <f>IF(编辑!AI2379="","",编辑!AI2379)</f>
        <v/>
      </c>
      <c r="Y2379" s="109" t="str">
        <f>IF(编辑!AJ2379="","",编辑!AJ2379)</f>
        <v/>
      </c>
      <c r="Z2379" s="109" t="str">
        <f>IF(编辑!AK2379="","",编辑!AK2379)</f>
        <v/>
      </c>
      <c r="AA2379" s="109" t="str">
        <f>IF(编辑!AM2379="","",编辑!AM2379)</f>
        <v/>
      </c>
      <c r="AB2379" s="109" t="str">
        <f>IF(编辑!AN2379="","",编辑!AN2379)</f>
        <v/>
      </c>
      <c r="AC2379" s="111" t="str">
        <f>IF(编辑!AO2379="","",编辑!AO2379)</f>
        <v/>
      </c>
    </row>
    <row r="2380" spans="1:29">
      <c r="A2380" s="109">
        <f>IF(编辑!A2380="","",编辑!A2380)</f>
        <v>241100</v>
      </c>
      <c r="B2380" s="109" t="str">
        <f>IF(编辑!B2380="","",编辑!B2380)</f>
        <v>家族入侵</v>
      </c>
      <c r="C2380" s="109">
        <f>IF(编辑!I2380="","",编辑!I2380)</f>
        <v>340</v>
      </c>
      <c r="D2380" s="109">
        <f>IF(编辑!J2380="","",编辑!J2380)</f>
        <v>15</v>
      </c>
      <c r="E2380" s="109" t="str">
        <f>IF(编辑!K2380="","",编辑!K2380)</f>
        <v/>
      </c>
      <c r="F2380" s="109">
        <f>IF(编辑!L2380="","",编辑!L2380)</f>
        <v>5028</v>
      </c>
      <c r="G2380" s="109">
        <f>IF(编辑!N2380="","",编辑!N2380)</f>
        <v>1</v>
      </c>
      <c r="H2380" s="109">
        <f>IF(编辑!O2380="","",编辑!O2380)</f>
        <v>1</v>
      </c>
      <c r="I2380" s="109">
        <f>IF(编辑!P2380="","",编辑!P2380)</f>
        <v>500</v>
      </c>
      <c r="J2380" s="109" t="str">
        <f>IF(编辑!Q2380="","",编辑!Q2380)</f>
        <v/>
      </c>
      <c r="K2380" s="109" t="str">
        <f>IF(编辑!S2380="","",编辑!S2380)</f>
        <v/>
      </c>
      <c r="L2380" s="109" t="str">
        <f>IF(编辑!T2380="","",编辑!T2380)</f>
        <v/>
      </c>
      <c r="M2380" s="109" t="str">
        <f>IF(编辑!U2380="","",编辑!U2380)</f>
        <v/>
      </c>
      <c r="N2380" s="109" t="str">
        <f>IF(编辑!V2380="","",编辑!V2380)</f>
        <v/>
      </c>
      <c r="O2380" s="109" t="str">
        <f>IF(编辑!X2380="","",编辑!X2380)</f>
        <v/>
      </c>
      <c r="P2380" s="109" t="str">
        <f>IF(编辑!Y2380="","",编辑!Y2380)</f>
        <v/>
      </c>
      <c r="Q2380" s="109" t="str">
        <f>IF(编辑!Z2380="","",编辑!Z2380)</f>
        <v/>
      </c>
      <c r="R2380" s="109" t="str">
        <f>IF(编辑!AA2380="","",编辑!AA2380)</f>
        <v/>
      </c>
      <c r="S2380" s="109" t="str">
        <f>IF(编辑!AC2380="","",编辑!AC2380)</f>
        <v/>
      </c>
      <c r="T2380" s="109" t="str">
        <f>IF(编辑!AD2380="","",编辑!AD2380)</f>
        <v/>
      </c>
      <c r="U2380" s="109" t="str">
        <f>IF(编辑!AE2380="","",编辑!AE2380)</f>
        <v/>
      </c>
      <c r="V2380" s="109" t="str">
        <f>IF(编辑!AF2380="","",编辑!AF2380)</f>
        <v/>
      </c>
      <c r="W2380" s="109" t="str">
        <f>IF(编辑!AH2380="","",编辑!AH2380)</f>
        <v/>
      </c>
      <c r="X2380" s="109" t="str">
        <f>IF(编辑!AI2380="","",编辑!AI2380)</f>
        <v/>
      </c>
      <c r="Y2380" s="109" t="str">
        <f>IF(编辑!AJ2380="","",编辑!AJ2380)</f>
        <v/>
      </c>
      <c r="Z2380" s="109" t="str">
        <f>IF(编辑!AK2380="","",编辑!AK2380)</f>
        <v/>
      </c>
      <c r="AA2380" s="109" t="str">
        <f>IF(编辑!AM2380="","",编辑!AM2380)</f>
        <v/>
      </c>
      <c r="AB2380" s="109" t="str">
        <f>IF(编辑!AN2380="","",编辑!AN2380)</f>
        <v/>
      </c>
      <c r="AC2380" s="111" t="str">
        <f>IF(编辑!AO2380="","",编辑!AO2380)</f>
        <v/>
      </c>
    </row>
    <row r="2381" spans="1:29">
      <c r="A2381" s="109">
        <f>IF(编辑!A2381="","",编辑!A2381)</f>
        <v>241101</v>
      </c>
      <c r="B2381" s="109" t="str">
        <f>IF(编辑!B2381="","",编辑!B2381)</f>
        <v>家族入侵</v>
      </c>
      <c r="C2381" s="109">
        <f>IF(编辑!I2381="","",编辑!I2381)</f>
        <v>340</v>
      </c>
      <c r="D2381" s="109">
        <f>IF(编辑!J2381="","",编辑!J2381)</f>
        <v>15</v>
      </c>
      <c r="E2381" s="109" t="str">
        <f>IF(编辑!K2381="","",编辑!K2381)</f>
        <v/>
      </c>
      <c r="F2381" s="109">
        <f>IF(编辑!L2381="","",编辑!L2381)</f>
        <v>5028</v>
      </c>
      <c r="G2381" s="109">
        <f>IF(编辑!N2381="","",编辑!N2381)</f>
        <v>1</v>
      </c>
      <c r="H2381" s="109">
        <f>IF(编辑!O2381="","",编辑!O2381)</f>
        <v>1</v>
      </c>
      <c r="I2381" s="109">
        <f>IF(编辑!P2381="","",编辑!P2381)</f>
        <v>500</v>
      </c>
      <c r="J2381" s="109" t="str">
        <f>IF(编辑!Q2381="","",编辑!Q2381)</f>
        <v/>
      </c>
      <c r="K2381" s="109" t="str">
        <f>IF(编辑!S2381="","",编辑!S2381)</f>
        <v/>
      </c>
      <c r="L2381" s="109" t="str">
        <f>IF(编辑!T2381="","",编辑!T2381)</f>
        <v/>
      </c>
      <c r="M2381" s="109" t="str">
        <f>IF(编辑!U2381="","",编辑!U2381)</f>
        <v/>
      </c>
      <c r="N2381" s="109" t="str">
        <f>IF(编辑!V2381="","",编辑!V2381)</f>
        <v/>
      </c>
      <c r="O2381" s="109" t="str">
        <f>IF(编辑!X2381="","",编辑!X2381)</f>
        <v/>
      </c>
      <c r="P2381" s="109" t="str">
        <f>IF(编辑!Y2381="","",编辑!Y2381)</f>
        <v/>
      </c>
      <c r="Q2381" s="109" t="str">
        <f>IF(编辑!Z2381="","",编辑!Z2381)</f>
        <v/>
      </c>
      <c r="R2381" s="109" t="str">
        <f>IF(编辑!AA2381="","",编辑!AA2381)</f>
        <v/>
      </c>
      <c r="S2381" s="109" t="str">
        <f>IF(编辑!AC2381="","",编辑!AC2381)</f>
        <v/>
      </c>
      <c r="T2381" s="109" t="str">
        <f>IF(编辑!AD2381="","",编辑!AD2381)</f>
        <v/>
      </c>
      <c r="U2381" s="109" t="str">
        <f>IF(编辑!AE2381="","",编辑!AE2381)</f>
        <v/>
      </c>
      <c r="V2381" s="109" t="str">
        <f>IF(编辑!AF2381="","",编辑!AF2381)</f>
        <v/>
      </c>
      <c r="W2381" s="109" t="str">
        <f>IF(编辑!AH2381="","",编辑!AH2381)</f>
        <v/>
      </c>
      <c r="X2381" s="109" t="str">
        <f>IF(编辑!AI2381="","",编辑!AI2381)</f>
        <v/>
      </c>
      <c r="Y2381" s="109" t="str">
        <f>IF(编辑!AJ2381="","",编辑!AJ2381)</f>
        <v/>
      </c>
      <c r="Z2381" s="109" t="str">
        <f>IF(编辑!AK2381="","",编辑!AK2381)</f>
        <v/>
      </c>
      <c r="AA2381" s="109" t="str">
        <f>IF(编辑!AM2381="","",编辑!AM2381)</f>
        <v/>
      </c>
      <c r="AB2381" s="109" t="str">
        <f>IF(编辑!AN2381="","",编辑!AN2381)</f>
        <v/>
      </c>
      <c r="AC2381" s="111" t="str">
        <f>IF(编辑!AO2381="","",编辑!AO2381)</f>
        <v/>
      </c>
    </row>
    <row r="2382" spans="1:29">
      <c r="A2382" s="109">
        <f>IF(编辑!A2382="","",编辑!A2382)</f>
        <v>241102</v>
      </c>
      <c r="B2382" s="109" t="str">
        <f>IF(编辑!B2382="","",编辑!B2382)</f>
        <v>家族入侵</v>
      </c>
      <c r="C2382" s="109">
        <f>IF(编辑!I2382="","",编辑!I2382)</f>
        <v>340</v>
      </c>
      <c r="D2382" s="109">
        <f>IF(编辑!J2382="","",编辑!J2382)</f>
        <v>15</v>
      </c>
      <c r="E2382" s="109" t="str">
        <f>IF(编辑!K2382="","",编辑!K2382)</f>
        <v/>
      </c>
      <c r="F2382" s="109">
        <f>IF(编辑!L2382="","",编辑!L2382)</f>
        <v>5028</v>
      </c>
      <c r="G2382" s="109">
        <f>IF(编辑!N2382="","",编辑!N2382)</f>
        <v>1</v>
      </c>
      <c r="H2382" s="109">
        <f>IF(编辑!O2382="","",编辑!O2382)</f>
        <v>1</v>
      </c>
      <c r="I2382" s="109">
        <f>IF(编辑!P2382="","",编辑!P2382)</f>
        <v>500</v>
      </c>
      <c r="J2382" s="109" t="str">
        <f>IF(编辑!Q2382="","",编辑!Q2382)</f>
        <v/>
      </c>
      <c r="K2382" s="109" t="str">
        <f>IF(编辑!S2382="","",编辑!S2382)</f>
        <v/>
      </c>
      <c r="L2382" s="109" t="str">
        <f>IF(编辑!T2382="","",编辑!T2382)</f>
        <v/>
      </c>
      <c r="M2382" s="109" t="str">
        <f>IF(编辑!U2382="","",编辑!U2382)</f>
        <v/>
      </c>
      <c r="N2382" s="109" t="str">
        <f>IF(编辑!V2382="","",编辑!V2382)</f>
        <v/>
      </c>
      <c r="O2382" s="109" t="str">
        <f>IF(编辑!X2382="","",编辑!X2382)</f>
        <v/>
      </c>
      <c r="P2382" s="109" t="str">
        <f>IF(编辑!Y2382="","",编辑!Y2382)</f>
        <v/>
      </c>
      <c r="Q2382" s="109" t="str">
        <f>IF(编辑!Z2382="","",编辑!Z2382)</f>
        <v/>
      </c>
      <c r="R2382" s="109" t="str">
        <f>IF(编辑!AA2382="","",编辑!AA2382)</f>
        <v/>
      </c>
      <c r="S2382" s="109" t="str">
        <f>IF(编辑!AC2382="","",编辑!AC2382)</f>
        <v/>
      </c>
      <c r="T2382" s="109" t="str">
        <f>IF(编辑!AD2382="","",编辑!AD2382)</f>
        <v/>
      </c>
      <c r="U2382" s="109" t="str">
        <f>IF(编辑!AE2382="","",编辑!AE2382)</f>
        <v/>
      </c>
      <c r="V2382" s="109" t="str">
        <f>IF(编辑!AF2382="","",编辑!AF2382)</f>
        <v/>
      </c>
      <c r="W2382" s="109" t="str">
        <f>IF(编辑!AH2382="","",编辑!AH2382)</f>
        <v/>
      </c>
      <c r="X2382" s="109" t="str">
        <f>IF(编辑!AI2382="","",编辑!AI2382)</f>
        <v/>
      </c>
      <c r="Y2382" s="109" t="str">
        <f>IF(编辑!AJ2382="","",编辑!AJ2382)</f>
        <v/>
      </c>
      <c r="Z2382" s="109" t="str">
        <f>IF(编辑!AK2382="","",编辑!AK2382)</f>
        <v/>
      </c>
      <c r="AA2382" s="109" t="str">
        <f>IF(编辑!AM2382="","",编辑!AM2382)</f>
        <v/>
      </c>
      <c r="AB2382" s="109" t="str">
        <f>IF(编辑!AN2382="","",编辑!AN2382)</f>
        <v/>
      </c>
      <c r="AC2382" s="111" t="str">
        <f>IF(编辑!AO2382="","",编辑!AO2382)</f>
        <v/>
      </c>
    </row>
    <row r="2383" spans="1:29">
      <c r="A2383" s="109">
        <f>IF(编辑!A2383="","",编辑!A2383)</f>
        <v>241103</v>
      </c>
      <c r="B2383" s="109" t="str">
        <f>IF(编辑!B2383="","",编辑!B2383)</f>
        <v>家族入侵</v>
      </c>
      <c r="C2383" s="109">
        <f>IF(编辑!I2383="","",编辑!I2383)</f>
        <v>340</v>
      </c>
      <c r="D2383" s="109">
        <f>IF(编辑!J2383="","",编辑!J2383)</f>
        <v>15</v>
      </c>
      <c r="E2383" s="109" t="str">
        <f>IF(编辑!K2383="","",编辑!K2383)</f>
        <v/>
      </c>
      <c r="F2383" s="109">
        <f>IF(编辑!L2383="","",编辑!L2383)</f>
        <v>5028</v>
      </c>
      <c r="G2383" s="109">
        <f>IF(编辑!N2383="","",编辑!N2383)</f>
        <v>1</v>
      </c>
      <c r="H2383" s="109">
        <f>IF(编辑!O2383="","",编辑!O2383)</f>
        <v>1</v>
      </c>
      <c r="I2383" s="109">
        <f>IF(编辑!P2383="","",编辑!P2383)</f>
        <v>500</v>
      </c>
      <c r="J2383" s="109" t="str">
        <f>IF(编辑!Q2383="","",编辑!Q2383)</f>
        <v/>
      </c>
      <c r="K2383" s="109" t="str">
        <f>IF(编辑!S2383="","",编辑!S2383)</f>
        <v/>
      </c>
      <c r="L2383" s="109" t="str">
        <f>IF(编辑!T2383="","",编辑!T2383)</f>
        <v/>
      </c>
      <c r="M2383" s="109" t="str">
        <f>IF(编辑!U2383="","",编辑!U2383)</f>
        <v/>
      </c>
      <c r="N2383" s="109" t="str">
        <f>IF(编辑!V2383="","",编辑!V2383)</f>
        <v/>
      </c>
      <c r="O2383" s="109" t="str">
        <f>IF(编辑!X2383="","",编辑!X2383)</f>
        <v/>
      </c>
      <c r="P2383" s="109" t="str">
        <f>IF(编辑!Y2383="","",编辑!Y2383)</f>
        <v/>
      </c>
      <c r="Q2383" s="109" t="str">
        <f>IF(编辑!Z2383="","",编辑!Z2383)</f>
        <v/>
      </c>
      <c r="R2383" s="109" t="str">
        <f>IF(编辑!AA2383="","",编辑!AA2383)</f>
        <v/>
      </c>
      <c r="S2383" s="109" t="str">
        <f>IF(编辑!AC2383="","",编辑!AC2383)</f>
        <v/>
      </c>
      <c r="T2383" s="109" t="str">
        <f>IF(编辑!AD2383="","",编辑!AD2383)</f>
        <v/>
      </c>
      <c r="U2383" s="109" t="str">
        <f>IF(编辑!AE2383="","",编辑!AE2383)</f>
        <v/>
      </c>
      <c r="V2383" s="109" t="str">
        <f>IF(编辑!AF2383="","",编辑!AF2383)</f>
        <v/>
      </c>
      <c r="W2383" s="109" t="str">
        <f>IF(编辑!AH2383="","",编辑!AH2383)</f>
        <v/>
      </c>
      <c r="X2383" s="109" t="str">
        <f>IF(编辑!AI2383="","",编辑!AI2383)</f>
        <v/>
      </c>
      <c r="Y2383" s="109" t="str">
        <f>IF(编辑!AJ2383="","",编辑!AJ2383)</f>
        <v/>
      </c>
      <c r="Z2383" s="109" t="str">
        <f>IF(编辑!AK2383="","",编辑!AK2383)</f>
        <v/>
      </c>
      <c r="AA2383" s="109" t="str">
        <f>IF(编辑!AM2383="","",编辑!AM2383)</f>
        <v/>
      </c>
      <c r="AB2383" s="109" t="str">
        <f>IF(编辑!AN2383="","",编辑!AN2383)</f>
        <v/>
      </c>
      <c r="AC2383" s="111" t="str">
        <f>IF(编辑!AO2383="","",编辑!AO2383)</f>
        <v/>
      </c>
    </row>
    <row r="2384" spans="1:29">
      <c r="A2384" s="109">
        <f>IF(编辑!A2384="","",编辑!A2384)</f>
        <v>241104</v>
      </c>
      <c r="B2384" s="109" t="str">
        <f>IF(编辑!B2384="","",编辑!B2384)</f>
        <v>家族入侵</v>
      </c>
      <c r="C2384" s="109">
        <f>IF(编辑!I2384="","",编辑!I2384)</f>
        <v>340</v>
      </c>
      <c r="D2384" s="109">
        <f>IF(编辑!J2384="","",编辑!J2384)</f>
        <v>15</v>
      </c>
      <c r="E2384" s="109" t="str">
        <f>IF(编辑!K2384="","",编辑!K2384)</f>
        <v/>
      </c>
      <c r="F2384" s="109">
        <f>IF(编辑!L2384="","",编辑!L2384)</f>
        <v>5028</v>
      </c>
      <c r="G2384" s="109">
        <f>IF(编辑!N2384="","",编辑!N2384)</f>
        <v>1</v>
      </c>
      <c r="H2384" s="109">
        <f>IF(编辑!O2384="","",编辑!O2384)</f>
        <v>1</v>
      </c>
      <c r="I2384" s="109">
        <f>IF(编辑!P2384="","",编辑!P2384)</f>
        <v>500</v>
      </c>
      <c r="J2384" s="109" t="str">
        <f>IF(编辑!Q2384="","",编辑!Q2384)</f>
        <v/>
      </c>
      <c r="K2384" s="109" t="str">
        <f>IF(编辑!S2384="","",编辑!S2384)</f>
        <v/>
      </c>
      <c r="L2384" s="109" t="str">
        <f>IF(编辑!T2384="","",编辑!T2384)</f>
        <v/>
      </c>
      <c r="M2384" s="109" t="str">
        <f>IF(编辑!U2384="","",编辑!U2384)</f>
        <v/>
      </c>
      <c r="N2384" s="109" t="str">
        <f>IF(编辑!V2384="","",编辑!V2384)</f>
        <v/>
      </c>
      <c r="O2384" s="109" t="str">
        <f>IF(编辑!X2384="","",编辑!X2384)</f>
        <v/>
      </c>
      <c r="P2384" s="109" t="str">
        <f>IF(编辑!Y2384="","",编辑!Y2384)</f>
        <v/>
      </c>
      <c r="Q2384" s="109" t="str">
        <f>IF(编辑!Z2384="","",编辑!Z2384)</f>
        <v/>
      </c>
      <c r="R2384" s="109" t="str">
        <f>IF(编辑!AA2384="","",编辑!AA2384)</f>
        <v/>
      </c>
      <c r="S2384" s="109" t="str">
        <f>IF(编辑!AC2384="","",编辑!AC2384)</f>
        <v/>
      </c>
      <c r="T2384" s="109" t="str">
        <f>IF(编辑!AD2384="","",编辑!AD2384)</f>
        <v/>
      </c>
      <c r="U2384" s="109" t="str">
        <f>IF(编辑!AE2384="","",编辑!AE2384)</f>
        <v/>
      </c>
      <c r="V2384" s="109" t="str">
        <f>IF(编辑!AF2384="","",编辑!AF2384)</f>
        <v/>
      </c>
      <c r="W2384" s="109" t="str">
        <f>IF(编辑!AH2384="","",编辑!AH2384)</f>
        <v/>
      </c>
      <c r="X2384" s="109" t="str">
        <f>IF(编辑!AI2384="","",编辑!AI2384)</f>
        <v/>
      </c>
      <c r="Y2384" s="109" t="str">
        <f>IF(编辑!AJ2384="","",编辑!AJ2384)</f>
        <v/>
      </c>
      <c r="Z2384" s="109" t="str">
        <f>IF(编辑!AK2384="","",编辑!AK2384)</f>
        <v/>
      </c>
      <c r="AA2384" s="109" t="str">
        <f>IF(编辑!AM2384="","",编辑!AM2384)</f>
        <v/>
      </c>
      <c r="AB2384" s="109" t="str">
        <f>IF(编辑!AN2384="","",编辑!AN2384)</f>
        <v/>
      </c>
      <c r="AC2384" s="111" t="str">
        <f>IF(编辑!AO2384="","",编辑!AO2384)</f>
        <v/>
      </c>
    </row>
    <row r="2385" spans="1:29">
      <c r="A2385" s="109">
        <f>IF(编辑!A2385="","",编辑!A2385)</f>
        <v>241105</v>
      </c>
      <c r="B2385" s="109" t="str">
        <f>IF(编辑!B2385="","",编辑!B2385)</f>
        <v>家族入侵</v>
      </c>
      <c r="C2385" s="109">
        <f>IF(编辑!I2385="","",编辑!I2385)</f>
        <v>340</v>
      </c>
      <c r="D2385" s="109">
        <f>IF(编辑!J2385="","",编辑!J2385)</f>
        <v>15</v>
      </c>
      <c r="E2385" s="109" t="str">
        <f>IF(编辑!K2385="","",编辑!K2385)</f>
        <v/>
      </c>
      <c r="F2385" s="109">
        <f>IF(编辑!L2385="","",编辑!L2385)</f>
        <v>5028</v>
      </c>
      <c r="G2385" s="109">
        <f>IF(编辑!N2385="","",编辑!N2385)</f>
        <v>1</v>
      </c>
      <c r="H2385" s="109">
        <f>IF(编辑!O2385="","",编辑!O2385)</f>
        <v>1</v>
      </c>
      <c r="I2385" s="109">
        <f>IF(编辑!P2385="","",编辑!P2385)</f>
        <v>500</v>
      </c>
      <c r="J2385" s="109" t="str">
        <f>IF(编辑!Q2385="","",编辑!Q2385)</f>
        <v/>
      </c>
      <c r="K2385" s="109" t="str">
        <f>IF(编辑!S2385="","",编辑!S2385)</f>
        <v/>
      </c>
      <c r="L2385" s="109" t="str">
        <f>IF(编辑!T2385="","",编辑!T2385)</f>
        <v/>
      </c>
      <c r="M2385" s="109" t="str">
        <f>IF(编辑!U2385="","",编辑!U2385)</f>
        <v/>
      </c>
      <c r="N2385" s="109" t="str">
        <f>IF(编辑!V2385="","",编辑!V2385)</f>
        <v/>
      </c>
      <c r="O2385" s="109" t="str">
        <f>IF(编辑!X2385="","",编辑!X2385)</f>
        <v/>
      </c>
      <c r="P2385" s="109" t="str">
        <f>IF(编辑!Y2385="","",编辑!Y2385)</f>
        <v/>
      </c>
      <c r="Q2385" s="109" t="str">
        <f>IF(编辑!Z2385="","",编辑!Z2385)</f>
        <v/>
      </c>
      <c r="R2385" s="109" t="str">
        <f>IF(编辑!AA2385="","",编辑!AA2385)</f>
        <v/>
      </c>
      <c r="S2385" s="109" t="str">
        <f>IF(编辑!AC2385="","",编辑!AC2385)</f>
        <v/>
      </c>
      <c r="T2385" s="109" t="str">
        <f>IF(编辑!AD2385="","",编辑!AD2385)</f>
        <v/>
      </c>
      <c r="U2385" s="109" t="str">
        <f>IF(编辑!AE2385="","",编辑!AE2385)</f>
        <v/>
      </c>
      <c r="V2385" s="109" t="str">
        <f>IF(编辑!AF2385="","",编辑!AF2385)</f>
        <v/>
      </c>
      <c r="W2385" s="109" t="str">
        <f>IF(编辑!AH2385="","",编辑!AH2385)</f>
        <v/>
      </c>
      <c r="X2385" s="109" t="str">
        <f>IF(编辑!AI2385="","",编辑!AI2385)</f>
        <v/>
      </c>
      <c r="Y2385" s="109" t="str">
        <f>IF(编辑!AJ2385="","",编辑!AJ2385)</f>
        <v/>
      </c>
      <c r="Z2385" s="109" t="str">
        <f>IF(编辑!AK2385="","",编辑!AK2385)</f>
        <v/>
      </c>
      <c r="AA2385" s="109" t="str">
        <f>IF(编辑!AM2385="","",编辑!AM2385)</f>
        <v/>
      </c>
      <c r="AB2385" s="109" t="str">
        <f>IF(编辑!AN2385="","",编辑!AN2385)</f>
        <v/>
      </c>
      <c r="AC2385" s="111" t="str">
        <f>IF(编辑!AO2385="","",编辑!AO2385)</f>
        <v/>
      </c>
    </row>
    <row r="2386" spans="1:29">
      <c r="A2386" s="109">
        <f>IF(编辑!A2386="","",编辑!A2386)</f>
        <v>241106</v>
      </c>
      <c r="B2386" s="109" t="str">
        <f>IF(编辑!B2386="","",编辑!B2386)</f>
        <v>家族入侵</v>
      </c>
      <c r="C2386" s="109">
        <f>IF(编辑!I2386="","",编辑!I2386)</f>
        <v>340</v>
      </c>
      <c r="D2386" s="109">
        <f>IF(编辑!J2386="","",编辑!J2386)</f>
        <v>15</v>
      </c>
      <c r="E2386" s="109" t="str">
        <f>IF(编辑!K2386="","",编辑!K2386)</f>
        <v/>
      </c>
      <c r="F2386" s="109">
        <f>IF(编辑!L2386="","",编辑!L2386)</f>
        <v>5028</v>
      </c>
      <c r="G2386" s="109">
        <f>IF(编辑!N2386="","",编辑!N2386)</f>
        <v>1</v>
      </c>
      <c r="H2386" s="109">
        <f>IF(编辑!O2386="","",编辑!O2386)</f>
        <v>1</v>
      </c>
      <c r="I2386" s="109">
        <f>IF(编辑!P2386="","",编辑!P2386)</f>
        <v>500</v>
      </c>
      <c r="J2386" s="109" t="str">
        <f>IF(编辑!Q2386="","",编辑!Q2386)</f>
        <v/>
      </c>
      <c r="K2386" s="109" t="str">
        <f>IF(编辑!S2386="","",编辑!S2386)</f>
        <v/>
      </c>
      <c r="L2386" s="109" t="str">
        <f>IF(编辑!T2386="","",编辑!T2386)</f>
        <v/>
      </c>
      <c r="M2386" s="109" t="str">
        <f>IF(编辑!U2386="","",编辑!U2386)</f>
        <v/>
      </c>
      <c r="N2386" s="109" t="str">
        <f>IF(编辑!V2386="","",编辑!V2386)</f>
        <v/>
      </c>
      <c r="O2386" s="109" t="str">
        <f>IF(编辑!X2386="","",编辑!X2386)</f>
        <v/>
      </c>
      <c r="P2386" s="109" t="str">
        <f>IF(编辑!Y2386="","",编辑!Y2386)</f>
        <v/>
      </c>
      <c r="Q2386" s="109" t="str">
        <f>IF(编辑!Z2386="","",编辑!Z2386)</f>
        <v/>
      </c>
      <c r="R2386" s="109" t="str">
        <f>IF(编辑!AA2386="","",编辑!AA2386)</f>
        <v/>
      </c>
      <c r="S2386" s="109" t="str">
        <f>IF(编辑!AC2386="","",编辑!AC2386)</f>
        <v/>
      </c>
      <c r="T2386" s="109" t="str">
        <f>IF(编辑!AD2386="","",编辑!AD2386)</f>
        <v/>
      </c>
      <c r="U2386" s="109" t="str">
        <f>IF(编辑!AE2386="","",编辑!AE2386)</f>
        <v/>
      </c>
      <c r="V2386" s="109" t="str">
        <f>IF(编辑!AF2386="","",编辑!AF2386)</f>
        <v/>
      </c>
      <c r="W2386" s="109" t="str">
        <f>IF(编辑!AH2386="","",编辑!AH2386)</f>
        <v/>
      </c>
      <c r="X2386" s="109" t="str">
        <f>IF(编辑!AI2386="","",编辑!AI2386)</f>
        <v/>
      </c>
      <c r="Y2386" s="109" t="str">
        <f>IF(编辑!AJ2386="","",编辑!AJ2386)</f>
        <v/>
      </c>
      <c r="Z2386" s="109" t="str">
        <f>IF(编辑!AK2386="","",编辑!AK2386)</f>
        <v/>
      </c>
      <c r="AA2386" s="109" t="str">
        <f>IF(编辑!AM2386="","",编辑!AM2386)</f>
        <v/>
      </c>
      <c r="AB2386" s="109" t="str">
        <f>IF(编辑!AN2386="","",编辑!AN2386)</f>
        <v/>
      </c>
      <c r="AC2386" s="111" t="str">
        <f>IF(编辑!AO2386="","",编辑!AO2386)</f>
        <v/>
      </c>
    </row>
    <row r="2387" spans="1:29">
      <c r="A2387" s="109">
        <f>IF(编辑!A2387="","",编辑!A2387)</f>
        <v>241107</v>
      </c>
      <c r="B2387" s="109" t="str">
        <f>IF(编辑!B2387="","",编辑!B2387)</f>
        <v>家族入侵</v>
      </c>
      <c r="C2387" s="109">
        <f>IF(编辑!I2387="","",编辑!I2387)</f>
        <v>340</v>
      </c>
      <c r="D2387" s="109">
        <f>IF(编辑!J2387="","",编辑!J2387)</f>
        <v>15</v>
      </c>
      <c r="E2387" s="109" t="str">
        <f>IF(编辑!K2387="","",编辑!K2387)</f>
        <v/>
      </c>
      <c r="F2387" s="109">
        <f>IF(编辑!L2387="","",编辑!L2387)</f>
        <v>5028</v>
      </c>
      <c r="G2387" s="109">
        <f>IF(编辑!N2387="","",编辑!N2387)</f>
        <v>1</v>
      </c>
      <c r="H2387" s="109">
        <f>IF(编辑!O2387="","",编辑!O2387)</f>
        <v>1</v>
      </c>
      <c r="I2387" s="109">
        <f>IF(编辑!P2387="","",编辑!P2387)</f>
        <v>500</v>
      </c>
      <c r="J2387" s="109" t="str">
        <f>IF(编辑!Q2387="","",编辑!Q2387)</f>
        <v/>
      </c>
      <c r="K2387" s="109" t="str">
        <f>IF(编辑!S2387="","",编辑!S2387)</f>
        <v/>
      </c>
      <c r="L2387" s="109" t="str">
        <f>IF(编辑!T2387="","",编辑!T2387)</f>
        <v/>
      </c>
      <c r="M2387" s="109" t="str">
        <f>IF(编辑!U2387="","",编辑!U2387)</f>
        <v/>
      </c>
      <c r="N2387" s="109" t="str">
        <f>IF(编辑!V2387="","",编辑!V2387)</f>
        <v/>
      </c>
      <c r="O2387" s="109" t="str">
        <f>IF(编辑!X2387="","",编辑!X2387)</f>
        <v/>
      </c>
      <c r="P2387" s="109" t="str">
        <f>IF(编辑!Y2387="","",编辑!Y2387)</f>
        <v/>
      </c>
      <c r="Q2387" s="109" t="str">
        <f>IF(编辑!Z2387="","",编辑!Z2387)</f>
        <v/>
      </c>
      <c r="R2387" s="109" t="str">
        <f>IF(编辑!AA2387="","",编辑!AA2387)</f>
        <v/>
      </c>
      <c r="S2387" s="109" t="str">
        <f>IF(编辑!AC2387="","",编辑!AC2387)</f>
        <v/>
      </c>
      <c r="T2387" s="109" t="str">
        <f>IF(编辑!AD2387="","",编辑!AD2387)</f>
        <v/>
      </c>
      <c r="U2387" s="109" t="str">
        <f>IF(编辑!AE2387="","",编辑!AE2387)</f>
        <v/>
      </c>
      <c r="V2387" s="109" t="str">
        <f>IF(编辑!AF2387="","",编辑!AF2387)</f>
        <v/>
      </c>
      <c r="W2387" s="109" t="str">
        <f>IF(编辑!AH2387="","",编辑!AH2387)</f>
        <v/>
      </c>
      <c r="X2387" s="109" t="str">
        <f>IF(编辑!AI2387="","",编辑!AI2387)</f>
        <v/>
      </c>
      <c r="Y2387" s="109" t="str">
        <f>IF(编辑!AJ2387="","",编辑!AJ2387)</f>
        <v/>
      </c>
      <c r="Z2387" s="109" t="str">
        <f>IF(编辑!AK2387="","",编辑!AK2387)</f>
        <v/>
      </c>
      <c r="AA2387" s="109" t="str">
        <f>IF(编辑!AM2387="","",编辑!AM2387)</f>
        <v/>
      </c>
      <c r="AB2387" s="109" t="str">
        <f>IF(编辑!AN2387="","",编辑!AN2387)</f>
        <v/>
      </c>
      <c r="AC2387" s="111" t="str">
        <f>IF(编辑!AO2387="","",编辑!AO2387)</f>
        <v/>
      </c>
    </row>
    <row r="2388" spans="1:29">
      <c r="A2388" s="109">
        <f>IF(编辑!A2388="","",编辑!A2388)</f>
        <v>241108</v>
      </c>
      <c r="B2388" s="109" t="str">
        <f>IF(编辑!B2388="","",编辑!B2388)</f>
        <v>家族入侵</v>
      </c>
      <c r="C2388" s="109">
        <f>IF(编辑!I2388="","",编辑!I2388)</f>
        <v>340</v>
      </c>
      <c r="D2388" s="109">
        <f>IF(编辑!J2388="","",编辑!J2388)</f>
        <v>15</v>
      </c>
      <c r="E2388" s="109" t="str">
        <f>IF(编辑!K2388="","",编辑!K2388)</f>
        <v/>
      </c>
      <c r="F2388" s="109">
        <f>IF(编辑!L2388="","",编辑!L2388)</f>
        <v>5028</v>
      </c>
      <c r="G2388" s="109">
        <f>IF(编辑!N2388="","",编辑!N2388)</f>
        <v>1</v>
      </c>
      <c r="H2388" s="109">
        <f>IF(编辑!O2388="","",编辑!O2388)</f>
        <v>1</v>
      </c>
      <c r="I2388" s="109">
        <f>IF(编辑!P2388="","",编辑!P2388)</f>
        <v>500</v>
      </c>
      <c r="J2388" s="109" t="str">
        <f>IF(编辑!Q2388="","",编辑!Q2388)</f>
        <v/>
      </c>
      <c r="K2388" s="109" t="str">
        <f>IF(编辑!S2388="","",编辑!S2388)</f>
        <v/>
      </c>
      <c r="L2388" s="109" t="str">
        <f>IF(编辑!T2388="","",编辑!T2388)</f>
        <v/>
      </c>
      <c r="M2388" s="109" t="str">
        <f>IF(编辑!U2388="","",编辑!U2388)</f>
        <v/>
      </c>
      <c r="N2388" s="109" t="str">
        <f>IF(编辑!V2388="","",编辑!V2388)</f>
        <v/>
      </c>
      <c r="O2388" s="109" t="str">
        <f>IF(编辑!X2388="","",编辑!X2388)</f>
        <v/>
      </c>
      <c r="P2388" s="109" t="str">
        <f>IF(编辑!Y2388="","",编辑!Y2388)</f>
        <v/>
      </c>
      <c r="Q2388" s="109" t="str">
        <f>IF(编辑!Z2388="","",编辑!Z2388)</f>
        <v/>
      </c>
      <c r="R2388" s="109" t="str">
        <f>IF(编辑!AA2388="","",编辑!AA2388)</f>
        <v/>
      </c>
      <c r="S2388" s="109" t="str">
        <f>IF(编辑!AC2388="","",编辑!AC2388)</f>
        <v/>
      </c>
      <c r="T2388" s="109" t="str">
        <f>IF(编辑!AD2388="","",编辑!AD2388)</f>
        <v/>
      </c>
      <c r="U2388" s="109" t="str">
        <f>IF(编辑!AE2388="","",编辑!AE2388)</f>
        <v/>
      </c>
      <c r="V2388" s="109" t="str">
        <f>IF(编辑!AF2388="","",编辑!AF2388)</f>
        <v/>
      </c>
      <c r="W2388" s="109" t="str">
        <f>IF(编辑!AH2388="","",编辑!AH2388)</f>
        <v/>
      </c>
      <c r="X2388" s="109" t="str">
        <f>IF(编辑!AI2388="","",编辑!AI2388)</f>
        <v/>
      </c>
      <c r="Y2388" s="109" t="str">
        <f>IF(编辑!AJ2388="","",编辑!AJ2388)</f>
        <v/>
      </c>
      <c r="Z2388" s="109" t="str">
        <f>IF(编辑!AK2388="","",编辑!AK2388)</f>
        <v/>
      </c>
      <c r="AA2388" s="109" t="str">
        <f>IF(编辑!AM2388="","",编辑!AM2388)</f>
        <v/>
      </c>
      <c r="AB2388" s="109" t="str">
        <f>IF(编辑!AN2388="","",编辑!AN2388)</f>
        <v/>
      </c>
      <c r="AC2388" s="111" t="str">
        <f>IF(编辑!AO2388="","",编辑!AO2388)</f>
        <v/>
      </c>
    </row>
    <row r="2389" spans="1:29">
      <c r="A2389" s="109">
        <f>IF(编辑!A2389="","",编辑!A2389)</f>
        <v>241109</v>
      </c>
      <c r="B2389" s="109" t="str">
        <f>IF(编辑!B2389="","",编辑!B2389)</f>
        <v>家族入侵</v>
      </c>
      <c r="C2389" s="109">
        <f>IF(编辑!I2389="","",编辑!I2389)</f>
        <v>340</v>
      </c>
      <c r="D2389" s="109">
        <f>IF(编辑!J2389="","",编辑!J2389)</f>
        <v>15</v>
      </c>
      <c r="E2389" s="109" t="str">
        <f>IF(编辑!K2389="","",编辑!K2389)</f>
        <v/>
      </c>
      <c r="F2389" s="109">
        <f>IF(编辑!L2389="","",编辑!L2389)</f>
        <v>5028</v>
      </c>
      <c r="G2389" s="109">
        <f>IF(编辑!N2389="","",编辑!N2389)</f>
        <v>1</v>
      </c>
      <c r="H2389" s="109">
        <f>IF(编辑!O2389="","",编辑!O2389)</f>
        <v>1</v>
      </c>
      <c r="I2389" s="109">
        <f>IF(编辑!P2389="","",编辑!P2389)</f>
        <v>500</v>
      </c>
      <c r="J2389" s="109" t="str">
        <f>IF(编辑!Q2389="","",编辑!Q2389)</f>
        <v/>
      </c>
      <c r="K2389" s="109" t="str">
        <f>IF(编辑!S2389="","",编辑!S2389)</f>
        <v/>
      </c>
      <c r="L2389" s="109" t="str">
        <f>IF(编辑!T2389="","",编辑!T2389)</f>
        <v/>
      </c>
      <c r="M2389" s="109" t="str">
        <f>IF(编辑!U2389="","",编辑!U2389)</f>
        <v/>
      </c>
      <c r="N2389" s="109" t="str">
        <f>IF(编辑!V2389="","",编辑!V2389)</f>
        <v/>
      </c>
      <c r="O2389" s="109" t="str">
        <f>IF(编辑!X2389="","",编辑!X2389)</f>
        <v/>
      </c>
      <c r="P2389" s="109" t="str">
        <f>IF(编辑!Y2389="","",编辑!Y2389)</f>
        <v/>
      </c>
      <c r="Q2389" s="109" t="str">
        <f>IF(编辑!Z2389="","",编辑!Z2389)</f>
        <v/>
      </c>
      <c r="R2389" s="109" t="str">
        <f>IF(编辑!AA2389="","",编辑!AA2389)</f>
        <v/>
      </c>
      <c r="S2389" s="109" t="str">
        <f>IF(编辑!AC2389="","",编辑!AC2389)</f>
        <v/>
      </c>
      <c r="T2389" s="109" t="str">
        <f>IF(编辑!AD2389="","",编辑!AD2389)</f>
        <v/>
      </c>
      <c r="U2389" s="109" t="str">
        <f>IF(编辑!AE2389="","",编辑!AE2389)</f>
        <v/>
      </c>
      <c r="V2389" s="109" t="str">
        <f>IF(编辑!AF2389="","",编辑!AF2389)</f>
        <v/>
      </c>
      <c r="W2389" s="109" t="str">
        <f>IF(编辑!AH2389="","",编辑!AH2389)</f>
        <v/>
      </c>
      <c r="X2389" s="109" t="str">
        <f>IF(编辑!AI2389="","",编辑!AI2389)</f>
        <v/>
      </c>
      <c r="Y2389" s="109" t="str">
        <f>IF(编辑!AJ2389="","",编辑!AJ2389)</f>
        <v/>
      </c>
      <c r="Z2389" s="109" t="str">
        <f>IF(编辑!AK2389="","",编辑!AK2389)</f>
        <v/>
      </c>
      <c r="AA2389" s="109" t="str">
        <f>IF(编辑!AM2389="","",编辑!AM2389)</f>
        <v/>
      </c>
      <c r="AB2389" s="109" t="str">
        <f>IF(编辑!AN2389="","",编辑!AN2389)</f>
        <v/>
      </c>
      <c r="AC2389" s="111" t="str">
        <f>IF(编辑!AO2389="","",编辑!AO2389)</f>
        <v/>
      </c>
    </row>
    <row r="2390" spans="1:29">
      <c r="A2390" s="109">
        <f>IF(编辑!A2390="","",编辑!A2390)</f>
        <v>241110</v>
      </c>
      <c r="B2390" s="109" t="str">
        <f>IF(编辑!B2390="","",编辑!B2390)</f>
        <v>家族入侵</v>
      </c>
      <c r="C2390" s="109">
        <f>IF(编辑!I2390="","",编辑!I2390)</f>
        <v>340</v>
      </c>
      <c r="D2390" s="109">
        <f>IF(编辑!J2390="","",编辑!J2390)</f>
        <v>15</v>
      </c>
      <c r="E2390" s="109" t="str">
        <f>IF(编辑!K2390="","",编辑!K2390)</f>
        <v/>
      </c>
      <c r="F2390" s="109">
        <f>IF(编辑!L2390="","",编辑!L2390)</f>
        <v>5028</v>
      </c>
      <c r="G2390" s="109">
        <f>IF(编辑!N2390="","",编辑!N2390)</f>
        <v>1</v>
      </c>
      <c r="H2390" s="109">
        <f>IF(编辑!O2390="","",编辑!O2390)</f>
        <v>1</v>
      </c>
      <c r="I2390" s="109">
        <f>IF(编辑!P2390="","",编辑!P2390)</f>
        <v>500</v>
      </c>
      <c r="J2390" s="109" t="str">
        <f>IF(编辑!Q2390="","",编辑!Q2390)</f>
        <v/>
      </c>
      <c r="K2390" s="109" t="str">
        <f>IF(编辑!S2390="","",编辑!S2390)</f>
        <v/>
      </c>
      <c r="L2390" s="109" t="str">
        <f>IF(编辑!T2390="","",编辑!T2390)</f>
        <v/>
      </c>
      <c r="M2390" s="109" t="str">
        <f>IF(编辑!U2390="","",编辑!U2390)</f>
        <v/>
      </c>
      <c r="N2390" s="109" t="str">
        <f>IF(编辑!V2390="","",编辑!V2390)</f>
        <v/>
      </c>
      <c r="O2390" s="109" t="str">
        <f>IF(编辑!X2390="","",编辑!X2390)</f>
        <v/>
      </c>
      <c r="P2390" s="109" t="str">
        <f>IF(编辑!Y2390="","",编辑!Y2390)</f>
        <v/>
      </c>
      <c r="Q2390" s="109" t="str">
        <f>IF(编辑!Z2390="","",编辑!Z2390)</f>
        <v/>
      </c>
      <c r="R2390" s="109" t="str">
        <f>IF(编辑!AA2390="","",编辑!AA2390)</f>
        <v/>
      </c>
      <c r="S2390" s="109" t="str">
        <f>IF(编辑!AC2390="","",编辑!AC2390)</f>
        <v/>
      </c>
      <c r="T2390" s="109" t="str">
        <f>IF(编辑!AD2390="","",编辑!AD2390)</f>
        <v/>
      </c>
      <c r="U2390" s="109" t="str">
        <f>IF(编辑!AE2390="","",编辑!AE2390)</f>
        <v/>
      </c>
      <c r="V2390" s="109" t="str">
        <f>IF(编辑!AF2390="","",编辑!AF2390)</f>
        <v/>
      </c>
      <c r="W2390" s="109" t="str">
        <f>IF(编辑!AH2390="","",编辑!AH2390)</f>
        <v/>
      </c>
      <c r="X2390" s="109" t="str">
        <f>IF(编辑!AI2390="","",编辑!AI2390)</f>
        <v/>
      </c>
      <c r="Y2390" s="109" t="str">
        <f>IF(编辑!AJ2390="","",编辑!AJ2390)</f>
        <v/>
      </c>
      <c r="Z2390" s="109" t="str">
        <f>IF(编辑!AK2390="","",编辑!AK2390)</f>
        <v/>
      </c>
      <c r="AA2390" s="109" t="str">
        <f>IF(编辑!AM2390="","",编辑!AM2390)</f>
        <v/>
      </c>
      <c r="AB2390" s="109" t="str">
        <f>IF(编辑!AN2390="","",编辑!AN2390)</f>
        <v/>
      </c>
      <c r="AC2390" s="111" t="str">
        <f>IF(编辑!AO2390="","",编辑!AO2390)</f>
        <v/>
      </c>
    </row>
    <row r="2391" spans="1:29">
      <c r="A2391" s="109">
        <f>IF(编辑!A2391="","",编辑!A2391)</f>
        <v>241111</v>
      </c>
      <c r="B2391" s="109" t="str">
        <f>IF(编辑!B2391="","",编辑!B2391)</f>
        <v>家族入侵</v>
      </c>
      <c r="C2391" s="109">
        <f>IF(编辑!I2391="","",编辑!I2391)</f>
        <v>340</v>
      </c>
      <c r="D2391" s="109">
        <f>IF(编辑!J2391="","",编辑!J2391)</f>
        <v>15</v>
      </c>
      <c r="E2391" s="109" t="str">
        <f>IF(编辑!K2391="","",编辑!K2391)</f>
        <v/>
      </c>
      <c r="F2391" s="109">
        <f>IF(编辑!L2391="","",编辑!L2391)</f>
        <v>5028</v>
      </c>
      <c r="G2391" s="109">
        <f>IF(编辑!N2391="","",编辑!N2391)</f>
        <v>1</v>
      </c>
      <c r="H2391" s="109">
        <f>IF(编辑!O2391="","",编辑!O2391)</f>
        <v>1</v>
      </c>
      <c r="I2391" s="109">
        <f>IF(编辑!P2391="","",编辑!P2391)</f>
        <v>500</v>
      </c>
      <c r="J2391" s="109" t="str">
        <f>IF(编辑!Q2391="","",编辑!Q2391)</f>
        <v/>
      </c>
      <c r="K2391" s="109" t="str">
        <f>IF(编辑!S2391="","",编辑!S2391)</f>
        <v/>
      </c>
      <c r="L2391" s="109" t="str">
        <f>IF(编辑!T2391="","",编辑!T2391)</f>
        <v/>
      </c>
      <c r="M2391" s="109" t="str">
        <f>IF(编辑!U2391="","",编辑!U2391)</f>
        <v/>
      </c>
      <c r="N2391" s="109" t="str">
        <f>IF(编辑!V2391="","",编辑!V2391)</f>
        <v/>
      </c>
      <c r="O2391" s="109" t="str">
        <f>IF(编辑!X2391="","",编辑!X2391)</f>
        <v/>
      </c>
      <c r="P2391" s="109" t="str">
        <f>IF(编辑!Y2391="","",编辑!Y2391)</f>
        <v/>
      </c>
      <c r="Q2391" s="109" t="str">
        <f>IF(编辑!Z2391="","",编辑!Z2391)</f>
        <v/>
      </c>
      <c r="R2391" s="109" t="str">
        <f>IF(编辑!AA2391="","",编辑!AA2391)</f>
        <v/>
      </c>
      <c r="S2391" s="109" t="str">
        <f>IF(编辑!AC2391="","",编辑!AC2391)</f>
        <v/>
      </c>
      <c r="T2391" s="109" t="str">
        <f>IF(编辑!AD2391="","",编辑!AD2391)</f>
        <v/>
      </c>
      <c r="U2391" s="109" t="str">
        <f>IF(编辑!AE2391="","",编辑!AE2391)</f>
        <v/>
      </c>
      <c r="V2391" s="109" t="str">
        <f>IF(编辑!AF2391="","",编辑!AF2391)</f>
        <v/>
      </c>
      <c r="W2391" s="109" t="str">
        <f>IF(编辑!AH2391="","",编辑!AH2391)</f>
        <v/>
      </c>
      <c r="X2391" s="109" t="str">
        <f>IF(编辑!AI2391="","",编辑!AI2391)</f>
        <v/>
      </c>
      <c r="Y2391" s="109" t="str">
        <f>IF(编辑!AJ2391="","",编辑!AJ2391)</f>
        <v/>
      </c>
      <c r="Z2391" s="109" t="str">
        <f>IF(编辑!AK2391="","",编辑!AK2391)</f>
        <v/>
      </c>
      <c r="AA2391" s="109" t="str">
        <f>IF(编辑!AM2391="","",编辑!AM2391)</f>
        <v/>
      </c>
      <c r="AB2391" s="109" t="str">
        <f>IF(编辑!AN2391="","",编辑!AN2391)</f>
        <v/>
      </c>
      <c r="AC2391" s="111" t="str">
        <f>IF(编辑!AO2391="","",编辑!AO2391)</f>
        <v/>
      </c>
    </row>
    <row r="2392" spans="1:29">
      <c r="A2392" s="109">
        <f>IF(编辑!A2392="","",编辑!A2392)</f>
        <v>241112</v>
      </c>
      <c r="B2392" s="109" t="str">
        <f>IF(编辑!B2392="","",编辑!B2392)</f>
        <v>家族入侵</v>
      </c>
      <c r="C2392" s="109">
        <f>IF(编辑!I2392="","",编辑!I2392)</f>
        <v>340</v>
      </c>
      <c r="D2392" s="109">
        <f>IF(编辑!J2392="","",编辑!J2392)</f>
        <v>15</v>
      </c>
      <c r="E2392" s="109" t="str">
        <f>IF(编辑!K2392="","",编辑!K2392)</f>
        <v/>
      </c>
      <c r="F2392" s="109">
        <f>IF(编辑!L2392="","",编辑!L2392)</f>
        <v>5028</v>
      </c>
      <c r="G2392" s="109">
        <f>IF(编辑!N2392="","",编辑!N2392)</f>
        <v>1</v>
      </c>
      <c r="H2392" s="109">
        <f>IF(编辑!O2392="","",编辑!O2392)</f>
        <v>1</v>
      </c>
      <c r="I2392" s="109">
        <f>IF(编辑!P2392="","",编辑!P2392)</f>
        <v>500</v>
      </c>
      <c r="J2392" s="109" t="str">
        <f>IF(编辑!Q2392="","",编辑!Q2392)</f>
        <v/>
      </c>
      <c r="K2392" s="109" t="str">
        <f>IF(编辑!S2392="","",编辑!S2392)</f>
        <v/>
      </c>
      <c r="L2392" s="109" t="str">
        <f>IF(编辑!T2392="","",编辑!T2392)</f>
        <v/>
      </c>
      <c r="M2392" s="109" t="str">
        <f>IF(编辑!U2392="","",编辑!U2392)</f>
        <v/>
      </c>
      <c r="N2392" s="109" t="str">
        <f>IF(编辑!V2392="","",编辑!V2392)</f>
        <v/>
      </c>
      <c r="O2392" s="109" t="str">
        <f>IF(编辑!X2392="","",编辑!X2392)</f>
        <v/>
      </c>
      <c r="P2392" s="109" t="str">
        <f>IF(编辑!Y2392="","",编辑!Y2392)</f>
        <v/>
      </c>
      <c r="Q2392" s="109" t="str">
        <f>IF(编辑!Z2392="","",编辑!Z2392)</f>
        <v/>
      </c>
      <c r="R2392" s="109" t="str">
        <f>IF(编辑!AA2392="","",编辑!AA2392)</f>
        <v/>
      </c>
      <c r="S2392" s="109" t="str">
        <f>IF(编辑!AC2392="","",编辑!AC2392)</f>
        <v/>
      </c>
      <c r="T2392" s="109" t="str">
        <f>IF(编辑!AD2392="","",编辑!AD2392)</f>
        <v/>
      </c>
      <c r="U2392" s="109" t="str">
        <f>IF(编辑!AE2392="","",编辑!AE2392)</f>
        <v/>
      </c>
      <c r="V2392" s="109" t="str">
        <f>IF(编辑!AF2392="","",编辑!AF2392)</f>
        <v/>
      </c>
      <c r="W2392" s="109" t="str">
        <f>IF(编辑!AH2392="","",编辑!AH2392)</f>
        <v/>
      </c>
      <c r="X2392" s="109" t="str">
        <f>IF(编辑!AI2392="","",编辑!AI2392)</f>
        <v/>
      </c>
      <c r="Y2392" s="109" t="str">
        <f>IF(编辑!AJ2392="","",编辑!AJ2392)</f>
        <v/>
      </c>
      <c r="Z2392" s="109" t="str">
        <f>IF(编辑!AK2392="","",编辑!AK2392)</f>
        <v/>
      </c>
      <c r="AA2392" s="109" t="str">
        <f>IF(编辑!AM2392="","",编辑!AM2392)</f>
        <v/>
      </c>
      <c r="AB2392" s="109" t="str">
        <f>IF(编辑!AN2392="","",编辑!AN2392)</f>
        <v/>
      </c>
      <c r="AC2392" s="111" t="str">
        <f>IF(编辑!AO2392="","",编辑!AO2392)</f>
        <v/>
      </c>
    </row>
    <row r="2393" spans="1:29">
      <c r="A2393" s="109">
        <f>IF(编辑!A2393="","",编辑!A2393)</f>
        <v>241113</v>
      </c>
      <c r="B2393" s="109" t="str">
        <f>IF(编辑!B2393="","",编辑!B2393)</f>
        <v>家族入侵</v>
      </c>
      <c r="C2393" s="109">
        <f>IF(编辑!I2393="","",编辑!I2393)</f>
        <v>340</v>
      </c>
      <c r="D2393" s="109">
        <f>IF(编辑!J2393="","",编辑!J2393)</f>
        <v>15</v>
      </c>
      <c r="E2393" s="109" t="str">
        <f>IF(编辑!K2393="","",编辑!K2393)</f>
        <v/>
      </c>
      <c r="F2393" s="109">
        <f>IF(编辑!L2393="","",编辑!L2393)</f>
        <v>5028</v>
      </c>
      <c r="G2393" s="109">
        <f>IF(编辑!N2393="","",编辑!N2393)</f>
        <v>1</v>
      </c>
      <c r="H2393" s="109">
        <f>IF(编辑!O2393="","",编辑!O2393)</f>
        <v>1</v>
      </c>
      <c r="I2393" s="109">
        <f>IF(编辑!P2393="","",编辑!P2393)</f>
        <v>500</v>
      </c>
      <c r="J2393" s="109" t="str">
        <f>IF(编辑!Q2393="","",编辑!Q2393)</f>
        <v/>
      </c>
      <c r="K2393" s="109" t="str">
        <f>IF(编辑!S2393="","",编辑!S2393)</f>
        <v/>
      </c>
      <c r="L2393" s="109" t="str">
        <f>IF(编辑!T2393="","",编辑!T2393)</f>
        <v/>
      </c>
      <c r="M2393" s="109" t="str">
        <f>IF(编辑!U2393="","",编辑!U2393)</f>
        <v/>
      </c>
      <c r="N2393" s="109" t="str">
        <f>IF(编辑!V2393="","",编辑!V2393)</f>
        <v/>
      </c>
      <c r="O2393" s="109" t="str">
        <f>IF(编辑!X2393="","",编辑!X2393)</f>
        <v/>
      </c>
      <c r="P2393" s="109" t="str">
        <f>IF(编辑!Y2393="","",编辑!Y2393)</f>
        <v/>
      </c>
      <c r="Q2393" s="109" t="str">
        <f>IF(编辑!Z2393="","",编辑!Z2393)</f>
        <v/>
      </c>
      <c r="R2393" s="109" t="str">
        <f>IF(编辑!AA2393="","",编辑!AA2393)</f>
        <v/>
      </c>
      <c r="S2393" s="109" t="str">
        <f>IF(编辑!AC2393="","",编辑!AC2393)</f>
        <v/>
      </c>
      <c r="T2393" s="109" t="str">
        <f>IF(编辑!AD2393="","",编辑!AD2393)</f>
        <v/>
      </c>
      <c r="U2393" s="109" t="str">
        <f>IF(编辑!AE2393="","",编辑!AE2393)</f>
        <v/>
      </c>
      <c r="V2393" s="109" t="str">
        <f>IF(编辑!AF2393="","",编辑!AF2393)</f>
        <v/>
      </c>
      <c r="W2393" s="109" t="str">
        <f>IF(编辑!AH2393="","",编辑!AH2393)</f>
        <v/>
      </c>
      <c r="X2393" s="109" t="str">
        <f>IF(编辑!AI2393="","",编辑!AI2393)</f>
        <v/>
      </c>
      <c r="Y2393" s="109" t="str">
        <f>IF(编辑!AJ2393="","",编辑!AJ2393)</f>
        <v/>
      </c>
      <c r="Z2393" s="109" t="str">
        <f>IF(编辑!AK2393="","",编辑!AK2393)</f>
        <v/>
      </c>
      <c r="AA2393" s="109" t="str">
        <f>IF(编辑!AM2393="","",编辑!AM2393)</f>
        <v/>
      </c>
      <c r="AB2393" s="109" t="str">
        <f>IF(编辑!AN2393="","",编辑!AN2393)</f>
        <v/>
      </c>
      <c r="AC2393" s="111" t="str">
        <f>IF(编辑!AO2393="","",编辑!AO2393)</f>
        <v/>
      </c>
    </row>
    <row r="2394" spans="1:29">
      <c r="A2394" s="109">
        <f>IF(编辑!A2394="","",编辑!A2394)</f>
        <v>241114</v>
      </c>
      <c r="B2394" s="109" t="str">
        <f>IF(编辑!B2394="","",编辑!B2394)</f>
        <v>家族入侵</v>
      </c>
      <c r="C2394" s="109">
        <f>IF(编辑!I2394="","",编辑!I2394)</f>
        <v>340</v>
      </c>
      <c r="D2394" s="109">
        <f>IF(编辑!J2394="","",编辑!J2394)</f>
        <v>15</v>
      </c>
      <c r="E2394" s="109" t="str">
        <f>IF(编辑!K2394="","",编辑!K2394)</f>
        <v/>
      </c>
      <c r="F2394" s="109">
        <f>IF(编辑!L2394="","",编辑!L2394)</f>
        <v>5028</v>
      </c>
      <c r="G2394" s="109">
        <f>IF(编辑!N2394="","",编辑!N2394)</f>
        <v>1</v>
      </c>
      <c r="H2394" s="109">
        <f>IF(编辑!O2394="","",编辑!O2394)</f>
        <v>1</v>
      </c>
      <c r="I2394" s="109">
        <f>IF(编辑!P2394="","",编辑!P2394)</f>
        <v>500</v>
      </c>
      <c r="J2394" s="109" t="str">
        <f>IF(编辑!Q2394="","",编辑!Q2394)</f>
        <v/>
      </c>
      <c r="K2394" s="109" t="str">
        <f>IF(编辑!S2394="","",编辑!S2394)</f>
        <v/>
      </c>
      <c r="L2394" s="109" t="str">
        <f>IF(编辑!T2394="","",编辑!T2394)</f>
        <v/>
      </c>
      <c r="M2394" s="109" t="str">
        <f>IF(编辑!U2394="","",编辑!U2394)</f>
        <v/>
      </c>
      <c r="N2394" s="109" t="str">
        <f>IF(编辑!V2394="","",编辑!V2394)</f>
        <v/>
      </c>
      <c r="O2394" s="109" t="str">
        <f>IF(编辑!X2394="","",编辑!X2394)</f>
        <v/>
      </c>
      <c r="P2394" s="109" t="str">
        <f>IF(编辑!Y2394="","",编辑!Y2394)</f>
        <v/>
      </c>
      <c r="Q2394" s="109" t="str">
        <f>IF(编辑!Z2394="","",编辑!Z2394)</f>
        <v/>
      </c>
      <c r="R2394" s="109" t="str">
        <f>IF(编辑!AA2394="","",编辑!AA2394)</f>
        <v/>
      </c>
      <c r="S2394" s="109" t="str">
        <f>IF(编辑!AC2394="","",编辑!AC2394)</f>
        <v/>
      </c>
      <c r="T2394" s="109" t="str">
        <f>IF(编辑!AD2394="","",编辑!AD2394)</f>
        <v/>
      </c>
      <c r="U2394" s="109" t="str">
        <f>IF(编辑!AE2394="","",编辑!AE2394)</f>
        <v/>
      </c>
      <c r="V2394" s="109" t="str">
        <f>IF(编辑!AF2394="","",编辑!AF2394)</f>
        <v/>
      </c>
      <c r="W2394" s="109" t="str">
        <f>IF(编辑!AH2394="","",编辑!AH2394)</f>
        <v/>
      </c>
      <c r="X2394" s="109" t="str">
        <f>IF(编辑!AI2394="","",编辑!AI2394)</f>
        <v/>
      </c>
      <c r="Y2394" s="109" t="str">
        <f>IF(编辑!AJ2394="","",编辑!AJ2394)</f>
        <v/>
      </c>
      <c r="Z2394" s="109" t="str">
        <f>IF(编辑!AK2394="","",编辑!AK2394)</f>
        <v/>
      </c>
      <c r="AA2394" s="109" t="str">
        <f>IF(编辑!AM2394="","",编辑!AM2394)</f>
        <v/>
      </c>
      <c r="AB2394" s="109" t="str">
        <f>IF(编辑!AN2394="","",编辑!AN2394)</f>
        <v/>
      </c>
      <c r="AC2394" s="111" t="str">
        <f>IF(编辑!AO2394="","",编辑!AO2394)</f>
        <v/>
      </c>
    </row>
    <row r="2395" spans="1:29">
      <c r="A2395" s="109">
        <f>IF(编辑!A2395="","",编辑!A2395)</f>
        <v>241115</v>
      </c>
      <c r="B2395" s="109" t="str">
        <f>IF(编辑!B2395="","",编辑!B2395)</f>
        <v>家族入侵</v>
      </c>
      <c r="C2395" s="109">
        <f>IF(编辑!I2395="","",编辑!I2395)</f>
        <v>340</v>
      </c>
      <c r="D2395" s="109">
        <f>IF(编辑!J2395="","",编辑!J2395)</f>
        <v>15</v>
      </c>
      <c r="E2395" s="109" t="str">
        <f>IF(编辑!K2395="","",编辑!K2395)</f>
        <v/>
      </c>
      <c r="F2395" s="109">
        <f>IF(编辑!L2395="","",编辑!L2395)</f>
        <v>5028</v>
      </c>
      <c r="G2395" s="109">
        <f>IF(编辑!N2395="","",编辑!N2395)</f>
        <v>1</v>
      </c>
      <c r="H2395" s="109">
        <f>IF(编辑!O2395="","",编辑!O2395)</f>
        <v>1</v>
      </c>
      <c r="I2395" s="109">
        <f>IF(编辑!P2395="","",编辑!P2395)</f>
        <v>500</v>
      </c>
      <c r="J2395" s="109" t="str">
        <f>IF(编辑!Q2395="","",编辑!Q2395)</f>
        <v/>
      </c>
      <c r="K2395" s="109" t="str">
        <f>IF(编辑!S2395="","",编辑!S2395)</f>
        <v/>
      </c>
      <c r="L2395" s="109" t="str">
        <f>IF(编辑!T2395="","",编辑!T2395)</f>
        <v/>
      </c>
      <c r="M2395" s="109" t="str">
        <f>IF(编辑!U2395="","",编辑!U2395)</f>
        <v/>
      </c>
      <c r="N2395" s="109" t="str">
        <f>IF(编辑!V2395="","",编辑!V2395)</f>
        <v/>
      </c>
      <c r="O2395" s="109" t="str">
        <f>IF(编辑!X2395="","",编辑!X2395)</f>
        <v/>
      </c>
      <c r="P2395" s="109" t="str">
        <f>IF(编辑!Y2395="","",编辑!Y2395)</f>
        <v/>
      </c>
      <c r="Q2395" s="109" t="str">
        <f>IF(编辑!Z2395="","",编辑!Z2395)</f>
        <v/>
      </c>
      <c r="R2395" s="109" t="str">
        <f>IF(编辑!AA2395="","",编辑!AA2395)</f>
        <v/>
      </c>
      <c r="S2395" s="109" t="str">
        <f>IF(编辑!AC2395="","",编辑!AC2395)</f>
        <v/>
      </c>
      <c r="T2395" s="109" t="str">
        <f>IF(编辑!AD2395="","",编辑!AD2395)</f>
        <v/>
      </c>
      <c r="U2395" s="109" t="str">
        <f>IF(编辑!AE2395="","",编辑!AE2395)</f>
        <v/>
      </c>
      <c r="V2395" s="109" t="str">
        <f>IF(编辑!AF2395="","",编辑!AF2395)</f>
        <v/>
      </c>
      <c r="W2395" s="109" t="str">
        <f>IF(编辑!AH2395="","",编辑!AH2395)</f>
        <v/>
      </c>
      <c r="X2395" s="109" t="str">
        <f>IF(编辑!AI2395="","",编辑!AI2395)</f>
        <v/>
      </c>
      <c r="Y2395" s="109" t="str">
        <f>IF(编辑!AJ2395="","",编辑!AJ2395)</f>
        <v/>
      </c>
      <c r="Z2395" s="109" t="str">
        <f>IF(编辑!AK2395="","",编辑!AK2395)</f>
        <v/>
      </c>
      <c r="AA2395" s="109" t="str">
        <f>IF(编辑!AM2395="","",编辑!AM2395)</f>
        <v/>
      </c>
      <c r="AB2395" s="109" t="str">
        <f>IF(编辑!AN2395="","",编辑!AN2395)</f>
        <v/>
      </c>
      <c r="AC2395" s="111" t="str">
        <f>IF(编辑!AO2395="","",编辑!AO2395)</f>
        <v/>
      </c>
    </row>
    <row r="2396" spans="1:29">
      <c r="A2396" s="109">
        <f>IF(编辑!A2396="","",编辑!A2396)</f>
        <v>241116</v>
      </c>
      <c r="B2396" s="109" t="str">
        <f>IF(编辑!B2396="","",编辑!B2396)</f>
        <v>家族入侵</v>
      </c>
      <c r="C2396" s="109">
        <f>IF(编辑!I2396="","",编辑!I2396)</f>
        <v>340</v>
      </c>
      <c r="D2396" s="109">
        <f>IF(编辑!J2396="","",编辑!J2396)</f>
        <v>15</v>
      </c>
      <c r="E2396" s="109" t="str">
        <f>IF(编辑!K2396="","",编辑!K2396)</f>
        <v/>
      </c>
      <c r="F2396" s="109">
        <f>IF(编辑!L2396="","",编辑!L2396)</f>
        <v>5028</v>
      </c>
      <c r="G2396" s="109">
        <f>IF(编辑!N2396="","",编辑!N2396)</f>
        <v>1</v>
      </c>
      <c r="H2396" s="109">
        <f>IF(编辑!O2396="","",编辑!O2396)</f>
        <v>1</v>
      </c>
      <c r="I2396" s="109">
        <f>IF(编辑!P2396="","",编辑!P2396)</f>
        <v>500</v>
      </c>
      <c r="J2396" s="109" t="str">
        <f>IF(编辑!Q2396="","",编辑!Q2396)</f>
        <v/>
      </c>
      <c r="K2396" s="109" t="str">
        <f>IF(编辑!S2396="","",编辑!S2396)</f>
        <v/>
      </c>
      <c r="L2396" s="109" t="str">
        <f>IF(编辑!T2396="","",编辑!T2396)</f>
        <v/>
      </c>
      <c r="M2396" s="109" t="str">
        <f>IF(编辑!U2396="","",编辑!U2396)</f>
        <v/>
      </c>
      <c r="N2396" s="109" t="str">
        <f>IF(编辑!V2396="","",编辑!V2396)</f>
        <v/>
      </c>
      <c r="O2396" s="109" t="str">
        <f>IF(编辑!X2396="","",编辑!X2396)</f>
        <v/>
      </c>
      <c r="P2396" s="109" t="str">
        <f>IF(编辑!Y2396="","",编辑!Y2396)</f>
        <v/>
      </c>
      <c r="Q2396" s="109" t="str">
        <f>IF(编辑!Z2396="","",编辑!Z2396)</f>
        <v/>
      </c>
      <c r="R2396" s="109" t="str">
        <f>IF(编辑!AA2396="","",编辑!AA2396)</f>
        <v/>
      </c>
      <c r="S2396" s="109" t="str">
        <f>IF(编辑!AC2396="","",编辑!AC2396)</f>
        <v/>
      </c>
      <c r="T2396" s="109" t="str">
        <f>IF(编辑!AD2396="","",编辑!AD2396)</f>
        <v/>
      </c>
      <c r="U2396" s="109" t="str">
        <f>IF(编辑!AE2396="","",编辑!AE2396)</f>
        <v/>
      </c>
      <c r="V2396" s="109" t="str">
        <f>IF(编辑!AF2396="","",编辑!AF2396)</f>
        <v/>
      </c>
      <c r="W2396" s="109" t="str">
        <f>IF(编辑!AH2396="","",编辑!AH2396)</f>
        <v/>
      </c>
      <c r="X2396" s="109" t="str">
        <f>IF(编辑!AI2396="","",编辑!AI2396)</f>
        <v/>
      </c>
      <c r="Y2396" s="109" t="str">
        <f>IF(编辑!AJ2396="","",编辑!AJ2396)</f>
        <v/>
      </c>
      <c r="Z2396" s="109" t="str">
        <f>IF(编辑!AK2396="","",编辑!AK2396)</f>
        <v/>
      </c>
      <c r="AA2396" s="109" t="str">
        <f>IF(编辑!AM2396="","",编辑!AM2396)</f>
        <v/>
      </c>
      <c r="AB2396" s="109" t="str">
        <f>IF(编辑!AN2396="","",编辑!AN2396)</f>
        <v/>
      </c>
      <c r="AC2396" s="111" t="str">
        <f>IF(编辑!AO2396="","",编辑!AO2396)</f>
        <v/>
      </c>
    </row>
    <row r="2397" spans="1:29">
      <c r="A2397" s="109">
        <f>IF(编辑!A2397="","",编辑!A2397)</f>
        <v>241117</v>
      </c>
      <c r="B2397" s="109" t="str">
        <f>IF(编辑!B2397="","",编辑!B2397)</f>
        <v>家族入侵</v>
      </c>
      <c r="C2397" s="109">
        <f>IF(编辑!I2397="","",编辑!I2397)</f>
        <v>340</v>
      </c>
      <c r="D2397" s="109">
        <f>IF(编辑!J2397="","",编辑!J2397)</f>
        <v>15</v>
      </c>
      <c r="E2397" s="109" t="str">
        <f>IF(编辑!K2397="","",编辑!K2397)</f>
        <v/>
      </c>
      <c r="F2397" s="109">
        <f>IF(编辑!L2397="","",编辑!L2397)</f>
        <v>5028</v>
      </c>
      <c r="G2397" s="109">
        <f>IF(编辑!N2397="","",编辑!N2397)</f>
        <v>1</v>
      </c>
      <c r="H2397" s="109">
        <f>IF(编辑!O2397="","",编辑!O2397)</f>
        <v>1</v>
      </c>
      <c r="I2397" s="109">
        <f>IF(编辑!P2397="","",编辑!P2397)</f>
        <v>500</v>
      </c>
      <c r="J2397" s="109" t="str">
        <f>IF(编辑!Q2397="","",编辑!Q2397)</f>
        <v/>
      </c>
      <c r="K2397" s="109" t="str">
        <f>IF(编辑!S2397="","",编辑!S2397)</f>
        <v/>
      </c>
      <c r="L2397" s="109" t="str">
        <f>IF(编辑!T2397="","",编辑!T2397)</f>
        <v/>
      </c>
      <c r="M2397" s="109" t="str">
        <f>IF(编辑!U2397="","",编辑!U2397)</f>
        <v/>
      </c>
      <c r="N2397" s="109" t="str">
        <f>IF(编辑!V2397="","",编辑!V2397)</f>
        <v/>
      </c>
      <c r="O2397" s="109" t="str">
        <f>IF(编辑!X2397="","",编辑!X2397)</f>
        <v/>
      </c>
      <c r="P2397" s="109" t="str">
        <f>IF(编辑!Y2397="","",编辑!Y2397)</f>
        <v/>
      </c>
      <c r="Q2397" s="109" t="str">
        <f>IF(编辑!Z2397="","",编辑!Z2397)</f>
        <v/>
      </c>
      <c r="R2397" s="109" t="str">
        <f>IF(编辑!AA2397="","",编辑!AA2397)</f>
        <v/>
      </c>
      <c r="S2397" s="109" t="str">
        <f>IF(编辑!AC2397="","",编辑!AC2397)</f>
        <v/>
      </c>
      <c r="T2397" s="109" t="str">
        <f>IF(编辑!AD2397="","",编辑!AD2397)</f>
        <v/>
      </c>
      <c r="U2397" s="109" t="str">
        <f>IF(编辑!AE2397="","",编辑!AE2397)</f>
        <v/>
      </c>
      <c r="V2397" s="109" t="str">
        <f>IF(编辑!AF2397="","",编辑!AF2397)</f>
        <v/>
      </c>
      <c r="W2397" s="109" t="str">
        <f>IF(编辑!AH2397="","",编辑!AH2397)</f>
        <v/>
      </c>
      <c r="X2397" s="109" t="str">
        <f>IF(编辑!AI2397="","",编辑!AI2397)</f>
        <v/>
      </c>
      <c r="Y2397" s="109" t="str">
        <f>IF(编辑!AJ2397="","",编辑!AJ2397)</f>
        <v/>
      </c>
      <c r="Z2397" s="109" t="str">
        <f>IF(编辑!AK2397="","",编辑!AK2397)</f>
        <v/>
      </c>
      <c r="AA2397" s="109" t="str">
        <f>IF(编辑!AM2397="","",编辑!AM2397)</f>
        <v/>
      </c>
      <c r="AB2397" s="109" t="str">
        <f>IF(编辑!AN2397="","",编辑!AN2397)</f>
        <v/>
      </c>
      <c r="AC2397" s="111" t="str">
        <f>IF(编辑!AO2397="","",编辑!AO2397)</f>
        <v/>
      </c>
    </row>
    <row r="2398" spans="1:29">
      <c r="A2398" s="109">
        <f>IF(编辑!A2398="","",编辑!A2398)</f>
        <v>241118</v>
      </c>
      <c r="B2398" s="109" t="str">
        <f>IF(编辑!B2398="","",编辑!B2398)</f>
        <v>家族入侵</v>
      </c>
      <c r="C2398" s="109">
        <f>IF(编辑!I2398="","",编辑!I2398)</f>
        <v>340</v>
      </c>
      <c r="D2398" s="109">
        <f>IF(编辑!J2398="","",编辑!J2398)</f>
        <v>15</v>
      </c>
      <c r="E2398" s="109" t="str">
        <f>IF(编辑!K2398="","",编辑!K2398)</f>
        <v/>
      </c>
      <c r="F2398" s="109">
        <f>IF(编辑!L2398="","",编辑!L2398)</f>
        <v>5028</v>
      </c>
      <c r="G2398" s="109">
        <f>IF(编辑!N2398="","",编辑!N2398)</f>
        <v>1</v>
      </c>
      <c r="H2398" s="109">
        <f>IF(编辑!O2398="","",编辑!O2398)</f>
        <v>1</v>
      </c>
      <c r="I2398" s="109">
        <f>IF(编辑!P2398="","",编辑!P2398)</f>
        <v>500</v>
      </c>
      <c r="J2398" s="109" t="str">
        <f>IF(编辑!Q2398="","",编辑!Q2398)</f>
        <v/>
      </c>
      <c r="K2398" s="109" t="str">
        <f>IF(编辑!S2398="","",编辑!S2398)</f>
        <v/>
      </c>
      <c r="L2398" s="109" t="str">
        <f>IF(编辑!T2398="","",编辑!T2398)</f>
        <v/>
      </c>
      <c r="M2398" s="109" t="str">
        <f>IF(编辑!U2398="","",编辑!U2398)</f>
        <v/>
      </c>
      <c r="N2398" s="109" t="str">
        <f>IF(编辑!V2398="","",编辑!V2398)</f>
        <v/>
      </c>
      <c r="O2398" s="109" t="str">
        <f>IF(编辑!X2398="","",编辑!X2398)</f>
        <v/>
      </c>
      <c r="P2398" s="109" t="str">
        <f>IF(编辑!Y2398="","",编辑!Y2398)</f>
        <v/>
      </c>
      <c r="Q2398" s="109" t="str">
        <f>IF(编辑!Z2398="","",编辑!Z2398)</f>
        <v/>
      </c>
      <c r="R2398" s="109" t="str">
        <f>IF(编辑!AA2398="","",编辑!AA2398)</f>
        <v/>
      </c>
      <c r="S2398" s="109" t="str">
        <f>IF(编辑!AC2398="","",编辑!AC2398)</f>
        <v/>
      </c>
      <c r="T2398" s="109" t="str">
        <f>IF(编辑!AD2398="","",编辑!AD2398)</f>
        <v/>
      </c>
      <c r="U2398" s="109" t="str">
        <f>IF(编辑!AE2398="","",编辑!AE2398)</f>
        <v/>
      </c>
      <c r="V2398" s="109" t="str">
        <f>IF(编辑!AF2398="","",编辑!AF2398)</f>
        <v/>
      </c>
      <c r="W2398" s="109" t="str">
        <f>IF(编辑!AH2398="","",编辑!AH2398)</f>
        <v/>
      </c>
      <c r="X2398" s="109" t="str">
        <f>IF(编辑!AI2398="","",编辑!AI2398)</f>
        <v/>
      </c>
      <c r="Y2398" s="109" t="str">
        <f>IF(编辑!AJ2398="","",编辑!AJ2398)</f>
        <v/>
      </c>
      <c r="Z2398" s="109" t="str">
        <f>IF(编辑!AK2398="","",编辑!AK2398)</f>
        <v/>
      </c>
      <c r="AA2398" s="109" t="str">
        <f>IF(编辑!AM2398="","",编辑!AM2398)</f>
        <v/>
      </c>
      <c r="AB2398" s="109" t="str">
        <f>IF(编辑!AN2398="","",编辑!AN2398)</f>
        <v/>
      </c>
      <c r="AC2398" s="111" t="str">
        <f>IF(编辑!AO2398="","",编辑!AO2398)</f>
        <v/>
      </c>
    </row>
    <row r="2399" spans="1:29">
      <c r="A2399" s="109">
        <f>IF(编辑!A2399="","",编辑!A2399)</f>
        <v>241119</v>
      </c>
      <c r="B2399" s="109" t="str">
        <f>IF(编辑!B2399="","",编辑!B2399)</f>
        <v>家族入侵</v>
      </c>
      <c r="C2399" s="109">
        <f>IF(编辑!I2399="","",编辑!I2399)</f>
        <v>340</v>
      </c>
      <c r="D2399" s="109">
        <f>IF(编辑!J2399="","",编辑!J2399)</f>
        <v>15</v>
      </c>
      <c r="E2399" s="109" t="str">
        <f>IF(编辑!K2399="","",编辑!K2399)</f>
        <v/>
      </c>
      <c r="F2399" s="109">
        <f>IF(编辑!L2399="","",编辑!L2399)</f>
        <v>5028</v>
      </c>
      <c r="G2399" s="109">
        <f>IF(编辑!N2399="","",编辑!N2399)</f>
        <v>1</v>
      </c>
      <c r="H2399" s="109">
        <f>IF(编辑!O2399="","",编辑!O2399)</f>
        <v>1</v>
      </c>
      <c r="I2399" s="109">
        <f>IF(编辑!P2399="","",编辑!P2399)</f>
        <v>500</v>
      </c>
      <c r="J2399" s="109" t="str">
        <f>IF(编辑!Q2399="","",编辑!Q2399)</f>
        <v/>
      </c>
      <c r="K2399" s="109" t="str">
        <f>IF(编辑!S2399="","",编辑!S2399)</f>
        <v/>
      </c>
      <c r="L2399" s="109" t="str">
        <f>IF(编辑!T2399="","",编辑!T2399)</f>
        <v/>
      </c>
      <c r="M2399" s="109" t="str">
        <f>IF(编辑!U2399="","",编辑!U2399)</f>
        <v/>
      </c>
      <c r="N2399" s="109" t="str">
        <f>IF(编辑!V2399="","",编辑!V2399)</f>
        <v/>
      </c>
      <c r="O2399" s="109" t="str">
        <f>IF(编辑!X2399="","",编辑!X2399)</f>
        <v/>
      </c>
      <c r="P2399" s="109" t="str">
        <f>IF(编辑!Y2399="","",编辑!Y2399)</f>
        <v/>
      </c>
      <c r="Q2399" s="109" t="str">
        <f>IF(编辑!Z2399="","",编辑!Z2399)</f>
        <v/>
      </c>
      <c r="R2399" s="109" t="str">
        <f>IF(编辑!AA2399="","",编辑!AA2399)</f>
        <v/>
      </c>
      <c r="S2399" s="109" t="str">
        <f>IF(编辑!AC2399="","",编辑!AC2399)</f>
        <v/>
      </c>
      <c r="T2399" s="109" t="str">
        <f>IF(编辑!AD2399="","",编辑!AD2399)</f>
        <v/>
      </c>
      <c r="U2399" s="109" t="str">
        <f>IF(编辑!AE2399="","",编辑!AE2399)</f>
        <v/>
      </c>
      <c r="V2399" s="109" t="str">
        <f>IF(编辑!AF2399="","",编辑!AF2399)</f>
        <v/>
      </c>
      <c r="W2399" s="109" t="str">
        <f>IF(编辑!AH2399="","",编辑!AH2399)</f>
        <v/>
      </c>
      <c r="X2399" s="109" t="str">
        <f>IF(编辑!AI2399="","",编辑!AI2399)</f>
        <v/>
      </c>
      <c r="Y2399" s="109" t="str">
        <f>IF(编辑!AJ2399="","",编辑!AJ2399)</f>
        <v/>
      </c>
      <c r="Z2399" s="109" t="str">
        <f>IF(编辑!AK2399="","",编辑!AK2399)</f>
        <v/>
      </c>
      <c r="AA2399" s="109" t="str">
        <f>IF(编辑!AM2399="","",编辑!AM2399)</f>
        <v/>
      </c>
      <c r="AB2399" s="109" t="str">
        <f>IF(编辑!AN2399="","",编辑!AN2399)</f>
        <v/>
      </c>
      <c r="AC2399" s="111" t="str">
        <f>IF(编辑!AO2399="","",编辑!AO2399)</f>
        <v/>
      </c>
    </row>
    <row r="2400" spans="1:29">
      <c r="A2400" s="109">
        <f>IF(编辑!A2400="","",编辑!A2400)</f>
        <v>241120</v>
      </c>
      <c r="B2400" s="109" t="str">
        <f>IF(编辑!B2400="","",编辑!B2400)</f>
        <v>家族入侵</v>
      </c>
      <c r="C2400" s="109">
        <f>IF(编辑!I2400="","",编辑!I2400)</f>
        <v>340</v>
      </c>
      <c r="D2400" s="109">
        <f>IF(编辑!J2400="","",编辑!J2400)</f>
        <v>15</v>
      </c>
      <c r="E2400" s="109" t="str">
        <f>IF(编辑!K2400="","",编辑!K2400)</f>
        <v/>
      </c>
      <c r="F2400" s="109">
        <f>IF(编辑!L2400="","",编辑!L2400)</f>
        <v>5028</v>
      </c>
      <c r="G2400" s="109">
        <f>IF(编辑!N2400="","",编辑!N2400)</f>
        <v>1</v>
      </c>
      <c r="H2400" s="109">
        <f>IF(编辑!O2400="","",编辑!O2400)</f>
        <v>1</v>
      </c>
      <c r="I2400" s="109">
        <f>IF(编辑!P2400="","",编辑!P2400)</f>
        <v>500</v>
      </c>
      <c r="J2400" s="109" t="str">
        <f>IF(编辑!Q2400="","",编辑!Q2400)</f>
        <v/>
      </c>
      <c r="K2400" s="109" t="str">
        <f>IF(编辑!S2400="","",编辑!S2400)</f>
        <v/>
      </c>
      <c r="L2400" s="109" t="str">
        <f>IF(编辑!T2400="","",编辑!T2400)</f>
        <v/>
      </c>
      <c r="M2400" s="109" t="str">
        <f>IF(编辑!U2400="","",编辑!U2400)</f>
        <v/>
      </c>
      <c r="N2400" s="109" t="str">
        <f>IF(编辑!V2400="","",编辑!V2400)</f>
        <v/>
      </c>
      <c r="O2400" s="109" t="str">
        <f>IF(编辑!X2400="","",编辑!X2400)</f>
        <v/>
      </c>
      <c r="P2400" s="109" t="str">
        <f>IF(编辑!Y2400="","",编辑!Y2400)</f>
        <v/>
      </c>
      <c r="Q2400" s="109" t="str">
        <f>IF(编辑!Z2400="","",编辑!Z2400)</f>
        <v/>
      </c>
      <c r="R2400" s="109" t="str">
        <f>IF(编辑!AA2400="","",编辑!AA2400)</f>
        <v/>
      </c>
      <c r="S2400" s="109" t="str">
        <f>IF(编辑!AC2400="","",编辑!AC2400)</f>
        <v/>
      </c>
      <c r="T2400" s="109" t="str">
        <f>IF(编辑!AD2400="","",编辑!AD2400)</f>
        <v/>
      </c>
      <c r="U2400" s="109" t="str">
        <f>IF(编辑!AE2400="","",编辑!AE2400)</f>
        <v/>
      </c>
      <c r="V2400" s="109" t="str">
        <f>IF(编辑!AF2400="","",编辑!AF2400)</f>
        <v/>
      </c>
      <c r="W2400" s="109" t="str">
        <f>IF(编辑!AH2400="","",编辑!AH2400)</f>
        <v/>
      </c>
      <c r="X2400" s="109" t="str">
        <f>IF(编辑!AI2400="","",编辑!AI2400)</f>
        <v/>
      </c>
      <c r="Y2400" s="109" t="str">
        <f>IF(编辑!AJ2400="","",编辑!AJ2400)</f>
        <v/>
      </c>
      <c r="Z2400" s="109" t="str">
        <f>IF(编辑!AK2400="","",编辑!AK2400)</f>
        <v/>
      </c>
      <c r="AA2400" s="109" t="str">
        <f>IF(编辑!AM2400="","",编辑!AM2400)</f>
        <v/>
      </c>
      <c r="AB2400" s="109" t="str">
        <f>IF(编辑!AN2400="","",编辑!AN2400)</f>
        <v/>
      </c>
      <c r="AC2400" s="111" t="str">
        <f>IF(编辑!AO2400="","",编辑!AO2400)</f>
        <v/>
      </c>
    </row>
    <row r="2401" spans="1:29">
      <c r="A2401" s="109">
        <f>IF(编辑!A2401="","",编辑!A2401)</f>
        <v>241121</v>
      </c>
      <c r="B2401" s="109" t="str">
        <f>IF(编辑!B2401="","",编辑!B2401)</f>
        <v>家族入侵</v>
      </c>
      <c r="C2401" s="109">
        <f>IF(编辑!I2401="","",编辑!I2401)</f>
        <v>340</v>
      </c>
      <c r="D2401" s="109">
        <f>IF(编辑!J2401="","",编辑!J2401)</f>
        <v>15</v>
      </c>
      <c r="E2401" s="109" t="str">
        <f>IF(编辑!K2401="","",编辑!K2401)</f>
        <v/>
      </c>
      <c r="F2401" s="109">
        <f>IF(编辑!L2401="","",编辑!L2401)</f>
        <v>5028</v>
      </c>
      <c r="G2401" s="109">
        <f>IF(编辑!N2401="","",编辑!N2401)</f>
        <v>1</v>
      </c>
      <c r="H2401" s="109">
        <f>IF(编辑!O2401="","",编辑!O2401)</f>
        <v>1</v>
      </c>
      <c r="I2401" s="109">
        <f>IF(编辑!P2401="","",编辑!P2401)</f>
        <v>500</v>
      </c>
      <c r="J2401" s="109" t="str">
        <f>IF(编辑!Q2401="","",编辑!Q2401)</f>
        <v/>
      </c>
      <c r="K2401" s="109" t="str">
        <f>IF(编辑!S2401="","",编辑!S2401)</f>
        <v/>
      </c>
      <c r="L2401" s="109" t="str">
        <f>IF(编辑!T2401="","",编辑!T2401)</f>
        <v/>
      </c>
      <c r="M2401" s="109" t="str">
        <f>IF(编辑!U2401="","",编辑!U2401)</f>
        <v/>
      </c>
      <c r="N2401" s="109" t="str">
        <f>IF(编辑!V2401="","",编辑!V2401)</f>
        <v/>
      </c>
      <c r="O2401" s="109" t="str">
        <f>IF(编辑!X2401="","",编辑!X2401)</f>
        <v/>
      </c>
      <c r="P2401" s="109" t="str">
        <f>IF(编辑!Y2401="","",编辑!Y2401)</f>
        <v/>
      </c>
      <c r="Q2401" s="109" t="str">
        <f>IF(编辑!Z2401="","",编辑!Z2401)</f>
        <v/>
      </c>
      <c r="R2401" s="109" t="str">
        <f>IF(编辑!AA2401="","",编辑!AA2401)</f>
        <v/>
      </c>
      <c r="S2401" s="109" t="str">
        <f>IF(编辑!AC2401="","",编辑!AC2401)</f>
        <v/>
      </c>
      <c r="T2401" s="109" t="str">
        <f>IF(编辑!AD2401="","",编辑!AD2401)</f>
        <v/>
      </c>
      <c r="U2401" s="109" t="str">
        <f>IF(编辑!AE2401="","",编辑!AE2401)</f>
        <v/>
      </c>
      <c r="V2401" s="109" t="str">
        <f>IF(编辑!AF2401="","",编辑!AF2401)</f>
        <v/>
      </c>
      <c r="W2401" s="109" t="str">
        <f>IF(编辑!AH2401="","",编辑!AH2401)</f>
        <v/>
      </c>
      <c r="X2401" s="109" t="str">
        <f>IF(编辑!AI2401="","",编辑!AI2401)</f>
        <v/>
      </c>
      <c r="Y2401" s="109" t="str">
        <f>IF(编辑!AJ2401="","",编辑!AJ2401)</f>
        <v/>
      </c>
      <c r="Z2401" s="109" t="str">
        <f>IF(编辑!AK2401="","",编辑!AK2401)</f>
        <v/>
      </c>
      <c r="AA2401" s="109" t="str">
        <f>IF(编辑!AM2401="","",编辑!AM2401)</f>
        <v/>
      </c>
      <c r="AB2401" s="109" t="str">
        <f>IF(编辑!AN2401="","",编辑!AN2401)</f>
        <v/>
      </c>
      <c r="AC2401" s="111" t="str">
        <f>IF(编辑!AO2401="","",编辑!AO2401)</f>
        <v/>
      </c>
    </row>
    <row r="2402" spans="1:29">
      <c r="A2402" s="109">
        <f>IF(编辑!A2402="","",编辑!A2402)</f>
        <v>241122</v>
      </c>
      <c r="B2402" s="109" t="str">
        <f>IF(编辑!B2402="","",编辑!B2402)</f>
        <v>家族入侵</v>
      </c>
      <c r="C2402" s="109">
        <f>IF(编辑!I2402="","",编辑!I2402)</f>
        <v>340</v>
      </c>
      <c r="D2402" s="109">
        <f>IF(编辑!J2402="","",编辑!J2402)</f>
        <v>15</v>
      </c>
      <c r="E2402" s="109" t="str">
        <f>IF(编辑!K2402="","",编辑!K2402)</f>
        <v/>
      </c>
      <c r="F2402" s="109">
        <f>IF(编辑!L2402="","",编辑!L2402)</f>
        <v>5028</v>
      </c>
      <c r="G2402" s="109">
        <f>IF(编辑!N2402="","",编辑!N2402)</f>
        <v>1</v>
      </c>
      <c r="H2402" s="109">
        <f>IF(编辑!O2402="","",编辑!O2402)</f>
        <v>1</v>
      </c>
      <c r="I2402" s="109">
        <f>IF(编辑!P2402="","",编辑!P2402)</f>
        <v>500</v>
      </c>
      <c r="J2402" s="109" t="str">
        <f>IF(编辑!Q2402="","",编辑!Q2402)</f>
        <v/>
      </c>
      <c r="K2402" s="109" t="str">
        <f>IF(编辑!S2402="","",编辑!S2402)</f>
        <v/>
      </c>
      <c r="L2402" s="109" t="str">
        <f>IF(编辑!T2402="","",编辑!T2402)</f>
        <v/>
      </c>
      <c r="M2402" s="109" t="str">
        <f>IF(编辑!U2402="","",编辑!U2402)</f>
        <v/>
      </c>
      <c r="N2402" s="109" t="str">
        <f>IF(编辑!V2402="","",编辑!V2402)</f>
        <v/>
      </c>
      <c r="O2402" s="109" t="str">
        <f>IF(编辑!X2402="","",编辑!X2402)</f>
        <v/>
      </c>
      <c r="P2402" s="109" t="str">
        <f>IF(编辑!Y2402="","",编辑!Y2402)</f>
        <v/>
      </c>
      <c r="Q2402" s="109" t="str">
        <f>IF(编辑!Z2402="","",编辑!Z2402)</f>
        <v/>
      </c>
      <c r="R2402" s="109" t="str">
        <f>IF(编辑!AA2402="","",编辑!AA2402)</f>
        <v/>
      </c>
      <c r="S2402" s="109" t="str">
        <f>IF(编辑!AC2402="","",编辑!AC2402)</f>
        <v/>
      </c>
      <c r="T2402" s="109" t="str">
        <f>IF(编辑!AD2402="","",编辑!AD2402)</f>
        <v/>
      </c>
      <c r="U2402" s="109" t="str">
        <f>IF(编辑!AE2402="","",编辑!AE2402)</f>
        <v/>
      </c>
      <c r="V2402" s="109" t="str">
        <f>IF(编辑!AF2402="","",编辑!AF2402)</f>
        <v/>
      </c>
      <c r="W2402" s="109" t="str">
        <f>IF(编辑!AH2402="","",编辑!AH2402)</f>
        <v/>
      </c>
      <c r="X2402" s="109" t="str">
        <f>IF(编辑!AI2402="","",编辑!AI2402)</f>
        <v/>
      </c>
      <c r="Y2402" s="109" t="str">
        <f>IF(编辑!AJ2402="","",编辑!AJ2402)</f>
        <v/>
      </c>
      <c r="Z2402" s="109" t="str">
        <f>IF(编辑!AK2402="","",编辑!AK2402)</f>
        <v/>
      </c>
      <c r="AA2402" s="109" t="str">
        <f>IF(编辑!AM2402="","",编辑!AM2402)</f>
        <v/>
      </c>
      <c r="AB2402" s="109" t="str">
        <f>IF(编辑!AN2402="","",编辑!AN2402)</f>
        <v/>
      </c>
      <c r="AC2402" s="111" t="str">
        <f>IF(编辑!AO2402="","",编辑!AO2402)</f>
        <v/>
      </c>
    </row>
    <row r="2403" spans="1:29">
      <c r="A2403" s="109">
        <f>IF(编辑!A2403="","",编辑!A2403)</f>
        <v>241123</v>
      </c>
      <c r="B2403" s="109" t="str">
        <f>IF(编辑!B2403="","",编辑!B2403)</f>
        <v>家族入侵</v>
      </c>
      <c r="C2403" s="109">
        <f>IF(编辑!I2403="","",编辑!I2403)</f>
        <v>340</v>
      </c>
      <c r="D2403" s="109">
        <f>IF(编辑!J2403="","",编辑!J2403)</f>
        <v>15</v>
      </c>
      <c r="E2403" s="109" t="str">
        <f>IF(编辑!K2403="","",编辑!K2403)</f>
        <v/>
      </c>
      <c r="F2403" s="109">
        <f>IF(编辑!L2403="","",编辑!L2403)</f>
        <v>5028</v>
      </c>
      <c r="G2403" s="109">
        <f>IF(编辑!N2403="","",编辑!N2403)</f>
        <v>1</v>
      </c>
      <c r="H2403" s="109">
        <f>IF(编辑!O2403="","",编辑!O2403)</f>
        <v>1</v>
      </c>
      <c r="I2403" s="109">
        <f>IF(编辑!P2403="","",编辑!P2403)</f>
        <v>500</v>
      </c>
      <c r="J2403" s="109" t="str">
        <f>IF(编辑!Q2403="","",编辑!Q2403)</f>
        <v/>
      </c>
      <c r="K2403" s="109" t="str">
        <f>IF(编辑!S2403="","",编辑!S2403)</f>
        <v/>
      </c>
      <c r="L2403" s="109" t="str">
        <f>IF(编辑!T2403="","",编辑!T2403)</f>
        <v/>
      </c>
      <c r="M2403" s="109" t="str">
        <f>IF(编辑!U2403="","",编辑!U2403)</f>
        <v/>
      </c>
      <c r="N2403" s="109" t="str">
        <f>IF(编辑!V2403="","",编辑!V2403)</f>
        <v/>
      </c>
      <c r="O2403" s="109" t="str">
        <f>IF(编辑!X2403="","",编辑!X2403)</f>
        <v/>
      </c>
      <c r="P2403" s="109" t="str">
        <f>IF(编辑!Y2403="","",编辑!Y2403)</f>
        <v/>
      </c>
      <c r="Q2403" s="109" t="str">
        <f>IF(编辑!Z2403="","",编辑!Z2403)</f>
        <v/>
      </c>
      <c r="R2403" s="109" t="str">
        <f>IF(编辑!AA2403="","",编辑!AA2403)</f>
        <v/>
      </c>
      <c r="S2403" s="109" t="str">
        <f>IF(编辑!AC2403="","",编辑!AC2403)</f>
        <v/>
      </c>
      <c r="T2403" s="109" t="str">
        <f>IF(编辑!AD2403="","",编辑!AD2403)</f>
        <v/>
      </c>
      <c r="U2403" s="109" t="str">
        <f>IF(编辑!AE2403="","",编辑!AE2403)</f>
        <v/>
      </c>
      <c r="V2403" s="109" t="str">
        <f>IF(编辑!AF2403="","",编辑!AF2403)</f>
        <v/>
      </c>
      <c r="W2403" s="109" t="str">
        <f>IF(编辑!AH2403="","",编辑!AH2403)</f>
        <v/>
      </c>
      <c r="X2403" s="109" t="str">
        <f>IF(编辑!AI2403="","",编辑!AI2403)</f>
        <v/>
      </c>
      <c r="Y2403" s="109" t="str">
        <f>IF(编辑!AJ2403="","",编辑!AJ2403)</f>
        <v/>
      </c>
      <c r="Z2403" s="109" t="str">
        <f>IF(编辑!AK2403="","",编辑!AK2403)</f>
        <v/>
      </c>
      <c r="AA2403" s="109" t="str">
        <f>IF(编辑!AM2403="","",编辑!AM2403)</f>
        <v/>
      </c>
      <c r="AB2403" s="109" t="str">
        <f>IF(编辑!AN2403="","",编辑!AN2403)</f>
        <v/>
      </c>
      <c r="AC2403" s="111" t="str">
        <f>IF(编辑!AO2403="","",编辑!AO2403)</f>
        <v/>
      </c>
    </row>
    <row r="2404" spans="1:29">
      <c r="A2404" s="109">
        <f>IF(编辑!A2404="","",编辑!A2404)</f>
        <v>241124</v>
      </c>
      <c r="B2404" s="109" t="str">
        <f>IF(编辑!B2404="","",编辑!B2404)</f>
        <v>家族入侵</v>
      </c>
      <c r="C2404" s="109">
        <f>IF(编辑!I2404="","",编辑!I2404)</f>
        <v>340</v>
      </c>
      <c r="D2404" s="109">
        <f>IF(编辑!J2404="","",编辑!J2404)</f>
        <v>15</v>
      </c>
      <c r="E2404" s="109" t="str">
        <f>IF(编辑!K2404="","",编辑!K2404)</f>
        <v/>
      </c>
      <c r="F2404" s="109">
        <f>IF(编辑!L2404="","",编辑!L2404)</f>
        <v>5028</v>
      </c>
      <c r="G2404" s="109">
        <f>IF(编辑!N2404="","",编辑!N2404)</f>
        <v>1</v>
      </c>
      <c r="H2404" s="109">
        <f>IF(编辑!O2404="","",编辑!O2404)</f>
        <v>1</v>
      </c>
      <c r="I2404" s="109">
        <f>IF(编辑!P2404="","",编辑!P2404)</f>
        <v>500</v>
      </c>
      <c r="J2404" s="109" t="str">
        <f>IF(编辑!Q2404="","",编辑!Q2404)</f>
        <v/>
      </c>
      <c r="K2404" s="109" t="str">
        <f>IF(编辑!S2404="","",编辑!S2404)</f>
        <v/>
      </c>
      <c r="L2404" s="109" t="str">
        <f>IF(编辑!T2404="","",编辑!T2404)</f>
        <v/>
      </c>
      <c r="M2404" s="109" t="str">
        <f>IF(编辑!U2404="","",编辑!U2404)</f>
        <v/>
      </c>
      <c r="N2404" s="109" t="str">
        <f>IF(编辑!V2404="","",编辑!V2404)</f>
        <v/>
      </c>
      <c r="O2404" s="109" t="str">
        <f>IF(编辑!X2404="","",编辑!X2404)</f>
        <v/>
      </c>
      <c r="P2404" s="109" t="str">
        <f>IF(编辑!Y2404="","",编辑!Y2404)</f>
        <v/>
      </c>
      <c r="Q2404" s="109" t="str">
        <f>IF(编辑!Z2404="","",编辑!Z2404)</f>
        <v/>
      </c>
      <c r="R2404" s="109" t="str">
        <f>IF(编辑!AA2404="","",编辑!AA2404)</f>
        <v/>
      </c>
      <c r="S2404" s="109" t="str">
        <f>IF(编辑!AC2404="","",编辑!AC2404)</f>
        <v/>
      </c>
      <c r="T2404" s="109" t="str">
        <f>IF(编辑!AD2404="","",编辑!AD2404)</f>
        <v/>
      </c>
      <c r="U2404" s="109" t="str">
        <f>IF(编辑!AE2404="","",编辑!AE2404)</f>
        <v/>
      </c>
      <c r="V2404" s="109" t="str">
        <f>IF(编辑!AF2404="","",编辑!AF2404)</f>
        <v/>
      </c>
      <c r="W2404" s="109" t="str">
        <f>IF(编辑!AH2404="","",编辑!AH2404)</f>
        <v/>
      </c>
      <c r="X2404" s="109" t="str">
        <f>IF(编辑!AI2404="","",编辑!AI2404)</f>
        <v/>
      </c>
      <c r="Y2404" s="109" t="str">
        <f>IF(编辑!AJ2404="","",编辑!AJ2404)</f>
        <v/>
      </c>
      <c r="Z2404" s="109" t="str">
        <f>IF(编辑!AK2404="","",编辑!AK2404)</f>
        <v/>
      </c>
      <c r="AA2404" s="109" t="str">
        <f>IF(编辑!AM2404="","",编辑!AM2404)</f>
        <v/>
      </c>
      <c r="AB2404" s="109" t="str">
        <f>IF(编辑!AN2404="","",编辑!AN2404)</f>
        <v/>
      </c>
      <c r="AC2404" s="111" t="str">
        <f>IF(编辑!AO2404="","",编辑!AO2404)</f>
        <v/>
      </c>
    </row>
    <row r="2405" spans="1:29">
      <c r="A2405" s="109">
        <f>IF(编辑!A2405="","",编辑!A2405)</f>
        <v>241125</v>
      </c>
      <c r="B2405" s="109" t="str">
        <f>IF(编辑!B2405="","",编辑!B2405)</f>
        <v>家族入侵</v>
      </c>
      <c r="C2405" s="109">
        <f>IF(编辑!I2405="","",编辑!I2405)</f>
        <v>340</v>
      </c>
      <c r="D2405" s="109">
        <f>IF(编辑!J2405="","",编辑!J2405)</f>
        <v>15</v>
      </c>
      <c r="E2405" s="109" t="str">
        <f>IF(编辑!K2405="","",编辑!K2405)</f>
        <v/>
      </c>
      <c r="F2405" s="109">
        <f>IF(编辑!L2405="","",编辑!L2405)</f>
        <v>5028</v>
      </c>
      <c r="G2405" s="109">
        <f>IF(编辑!N2405="","",编辑!N2405)</f>
        <v>1</v>
      </c>
      <c r="H2405" s="109">
        <f>IF(编辑!O2405="","",编辑!O2405)</f>
        <v>1</v>
      </c>
      <c r="I2405" s="109">
        <f>IF(编辑!P2405="","",编辑!P2405)</f>
        <v>500</v>
      </c>
      <c r="J2405" s="109" t="str">
        <f>IF(编辑!Q2405="","",编辑!Q2405)</f>
        <v/>
      </c>
      <c r="K2405" s="109" t="str">
        <f>IF(编辑!S2405="","",编辑!S2405)</f>
        <v/>
      </c>
      <c r="L2405" s="109" t="str">
        <f>IF(编辑!T2405="","",编辑!T2405)</f>
        <v/>
      </c>
      <c r="M2405" s="109" t="str">
        <f>IF(编辑!U2405="","",编辑!U2405)</f>
        <v/>
      </c>
      <c r="N2405" s="109" t="str">
        <f>IF(编辑!V2405="","",编辑!V2405)</f>
        <v/>
      </c>
      <c r="O2405" s="109" t="str">
        <f>IF(编辑!X2405="","",编辑!X2405)</f>
        <v/>
      </c>
      <c r="P2405" s="109" t="str">
        <f>IF(编辑!Y2405="","",编辑!Y2405)</f>
        <v/>
      </c>
      <c r="Q2405" s="109" t="str">
        <f>IF(编辑!Z2405="","",编辑!Z2405)</f>
        <v/>
      </c>
      <c r="R2405" s="109" t="str">
        <f>IF(编辑!AA2405="","",编辑!AA2405)</f>
        <v/>
      </c>
      <c r="S2405" s="109" t="str">
        <f>IF(编辑!AC2405="","",编辑!AC2405)</f>
        <v/>
      </c>
      <c r="T2405" s="109" t="str">
        <f>IF(编辑!AD2405="","",编辑!AD2405)</f>
        <v/>
      </c>
      <c r="U2405" s="109" t="str">
        <f>IF(编辑!AE2405="","",编辑!AE2405)</f>
        <v/>
      </c>
      <c r="V2405" s="109" t="str">
        <f>IF(编辑!AF2405="","",编辑!AF2405)</f>
        <v/>
      </c>
      <c r="W2405" s="109" t="str">
        <f>IF(编辑!AH2405="","",编辑!AH2405)</f>
        <v/>
      </c>
      <c r="X2405" s="109" t="str">
        <f>IF(编辑!AI2405="","",编辑!AI2405)</f>
        <v/>
      </c>
      <c r="Y2405" s="109" t="str">
        <f>IF(编辑!AJ2405="","",编辑!AJ2405)</f>
        <v/>
      </c>
      <c r="Z2405" s="109" t="str">
        <f>IF(编辑!AK2405="","",编辑!AK2405)</f>
        <v/>
      </c>
      <c r="AA2405" s="109" t="str">
        <f>IF(编辑!AM2405="","",编辑!AM2405)</f>
        <v/>
      </c>
      <c r="AB2405" s="109" t="str">
        <f>IF(编辑!AN2405="","",编辑!AN2405)</f>
        <v/>
      </c>
      <c r="AC2405" s="111" t="str">
        <f>IF(编辑!AO2405="","",编辑!AO2405)</f>
        <v/>
      </c>
    </row>
    <row r="2406" spans="1:29">
      <c r="A2406" s="109">
        <f>IF(编辑!A2406="","",编辑!A2406)</f>
        <v>241126</v>
      </c>
      <c r="B2406" s="109" t="str">
        <f>IF(编辑!B2406="","",编辑!B2406)</f>
        <v>家族入侵</v>
      </c>
      <c r="C2406" s="109">
        <f>IF(编辑!I2406="","",编辑!I2406)</f>
        <v>340</v>
      </c>
      <c r="D2406" s="109">
        <f>IF(编辑!J2406="","",编辑!J2406)</f>
        <v>15</v>
      </c>
      <c r="E2406" s="109" t="str">
        <f>IF(编辑!K2406="","",编辑!K2406)</f>
        <v/>
      </c>
      <c r="F2406" s="109">
        <f>IF(编辑!L2406="","",编辑!L2406)</f>
        <v>5028</v>
      </c>
      <c r="G2406" s="109">
        <f>IF(编辑!N2406="","",编辑!N2406)</f>
        <v>1</v>
      </c>
      <c r="H2406" s="109">
        <f>IF(编辑!O2406="","",编辑!O2406)</f>
        <v>1</v>
      </c>
      <c r="I2406" s="109">
        <f>IF(编辑!P2406="","",编辑!P2406)</f>
        <v>500</v>
      </c>
      <c r="J2406" s="109" t="str">
        <f>IF(编辑!Q2406="","",编辑!Q2406)</f>
        <v/>
      </c>
      <c r="K2406" s="109" t="str">
        <f>IF(编辑!S2406="","",编辑!S2406)</f>
        <v/>
      </c>
      <c r="L2406" s="109" t="str">
        <f>IF(编辑!T2406="","",编辑!T2406)</f>
        <v/>
      </c>
      <c r="M2406" s="109" t="str">
        <f>IF(编辑!U2406="","",编辑!U2406)</f>
        <v/>
      </c>
      <c r="N2406" s="109" t="str">
        <f>IF(编辑!V2406="","",编辑!V2406)</f>
        <v/>
      </c>
      <c r="O2406" s="109" t="str">
        <f>IF(编辑!X2406="","",编辑!X2406)</f>
        <v/>
      </c>
      <c r="P2406" s="109" t="str">
        <f>IF(编辑!Y2406="","",编辑!Y2406)</f>
        <v/>
      </c>
      <c r="Q2406" s="109" t="str">
        <f>IF(编辑!Z2406="","",编辑!Z2406)</f>
        <v/>
      </c>
      <c r="R2406" s="109" t="str">
        <f>IF(编辑!AA2406="","",编辑!AA2406)</f>
        <v/>
      </c>
      <c r="S2406" s="109" t="str">
        <f>IF(编辑!AC2406="","",编辑!AC2406)</f>
        <v/>
      </c>
      <c r="T2406" s="109" t="str">
        <f>IF(编辑!AD2406="","",编辑!AD2406)</f>
        <v/>
      </c>
      <c r="U2406" s="109" t="str">
        <f>IF(编辑!AE2406="","",编辑!AE2406)</f>
        <v/>
      </c>
      <c r="V2406" s="109" t="str">
        <f>IF(编辑!AF2406="","",编辑!AF2406)</f>
        <v/>
      </c>
      <c r="W2406" s="109" t="str">
        <f>IF(编辑!AH2406="","",编辑!AH2406)</f>
        <v/>
      </c>
      <c r="X2406" s="109" t="str">
        <f>IF(编辑!AI2406="","",编辑!AI2406)</f>
        <v/>
      </c>
      <c r="Y2406" s="109" t="str">
        <f>IF(编辑!AJ2406="","",编辑!AJ2406)</f>
        <v/>
      </c>
      <c r="Z2406" s="109" t="str">
        <f>IF(编辑!AK2406="","",编辑!AK2406)</f>
        <v/>
      </c>
      <c r="AA2406" s="109" t="str">
        <f>IF(编辑!AM2406="","",编辑!AM2406)</f>
        <v/>
      </c>
      <c r="AB2406" s="109" t="str">
        <f>IF(编辑!AN2406="","",编辑!AN2406)</f>
        <v/>
      </c>
      <c r="AC2406" s="111" t="str">
        <f>IF(编辑!AO2406="","",编辑!AO2406)</f>
        <v/>
      </c>
    </row>
    <row r="2407" spans="1:29">
      <c r="A2407" s="109">
        <f>IF(编辑!A2407="","",编辑!A2407)</f>
        <v>241127</v>
      </c>
      <c r="B2407" s="109" t="str">
        <f>IF(编辑!B2407="","",编辑!B2407)</f>
        <v>家族入侵</v>
      </c>
      <c r="C2407" s="109">
        <f>IF(编辑!I2407="","",编辑!I2407)</f>
        <v>340</v>
      </c>
      <c r="D2407" s="109">
        <f>IF(编辑!J2407="","",编辑!J2407)</f>
        <v>15</v>
      </c>
      <c r="E2407" s="109" t="str">
        <f>IF(编辑!K2407="","",编辑!K2407)</f>
        <v/>
      </c>
      <c r="F2407" s="109">
        <f>IF(编辑!L2407="","",编辑!L2407)</f>
        <v>5028</v>
      </c>
      <c r="G2407" s="109">
        <f>IF(编辑!N2407="","",编辑!N2407)</f>
        <v>1</v>
      </c>
      <c r="H2407" s="109">
        <f>IF(编辑!O2407="","",编辑!O2407)</f>
        <v>1</v>
      </c>
      <c r="I2407" s="109">
        <f>IF(编辑!P2407="","",编辑!P2407)</f>
        <v>500</v>
      </c>
      <c r="J2407" s="109" t="str">
        <f>IF(编辑!Q2407="","",编辑!Q2407)</f>
        <v/>
      </c>
      <c r="K2407" s="109" t="str">
        <f>IF(编辑!S2407="","",编辑!S2407)</f>
        <v/>
      </c>
      <c r="L2407" s="109" t="str">
        <f>IF(编辑!T2407="","",编辑!T2407)</f>
        <v/>
      </c>
      <c r="M2407" s="109" t="str">
        <f>IF(编辑!U2407="","",编辑!U2407)</f>
        <v/>
      </c>
      <c r="N2407" s="109" t="str">
        <f>IF(编辑!V2407="","",编辑!V2407)</f>
        <v/>
      </c>
      <c r="O2407" s="109" t="str">
        <f>IF(编辑!X2407="","",编辑!X2407)</f>
        <v/>
      </c>
      <c r="P2407" s="109" t="str">
        <f>IF(编辑!Y2407="","",编辑!Y2407)</f>
        <v/>
      </c>
      <c r="Q2407" s="109" t="str">
        <f>IF(编辑!Z2407="","",编辑!Z2407)</f>
        <v/>
      </c>
      <c r="R2407" s="109" t="str">
        <f>IF(编辑!AA2407="","",编辑!AA2407)</f>
        <v/>
      </c>
      <c r="S2407" s="109" t="str">
        <f>IF(编辑!AC2407="","",编辑!AC2407)</f>
        <v/>
      </c>
      <c r="T2407" s="109" t="str">
        <f>IF(编辑!AD2407="","",编辑!AD2407)</f>
        <v/>
      </c>
      <c r="U2407" s="109" t="str">
        <f>IF(编辑!AE2407="","",编辑!AE2407)</f>
        <v/>
      </c>
      <c r="V2407" s="109" t="str">
        <f>IF(编辑!AF2407="","",编辑!AF2407)</f>
        <v/>
      </c>
      <c r="W2407" s="109" t="str">
        <f>IF(编辑!AH2407="","",编辑!AH2407)</f>
        <v/>
      </c>
      <c r="X2407" s="109" t="str">
        <f>IF(编辑!AI2407="","",编辑!AI2407)</f>
        <v/>
      </c>
      <c r="Y2407" s="109" t="str">
        <f>IF(编辑!AJ2407="","",编辑!AJ2407)</f>
        <v/>
      </c>
      <c r="Z2407" s="109" t="str">
        <f>IF(编辑!AK2407="","",编辑!AK2407)</f>
        <v/>
      </c>
      <c r="AA2407" s="109" t="str">
        <f>IF(编辑!AM2407="","",编辑!AM2407)</f>
        <v/>
      </c>
      <c r="AB2407" s="109" t="str">
        <f>IF(编辑!AN2407="","",编辑!AN2407)</f>
        <v/>
      </c>
      <c r="AC2407" s="111" t="str">
        <f>IF(编辑!AO2407="","",编辑!AO2407)</f>
        <v/>
      </c>
    </row>
    <row r="2408" spans="1:29">
      <c r="A2408" s="109">
        <f>IF(编辑!A2408="","",编辑!A2408)</f>
        <v>241128</v>
      </c>
      <c r="B2408" s="109" t="str">
        <f>IF(编辑!B2408="","",编辑!B2408)</f>
        <v>家族入侵</v>
      </c>
      <c r="C2408" s="109">
        <f>IF(编辑!I2408="","",编辑!I2408)</f>
        <v>340</v>
      </c>
      <c r="D2408" s="109">
        <f>IF(编辑!J2408="","",编辑!J2408)</f>
        <v>15</v>
      </c>
      <c r="E2408" s="109" t="str">
        <f>IF(编辑!K2408="","",编辑!K2408)</f>
        <v/>
      </c>
      <c r="F2408" s="109">
        <f>IF(编辑!L2408="","",编辑!L2408)</f>
        <v>5028</v>
      </c>
      <c r="G2408" s="109">
        <f>IF(编辑!N2408="","",编辑!N2408)</f>
        <v>1</v>
      </c>
      <c r="H2408" s="109">
        <f>IF(编辑!O2408="","",编辑!O2408)</f>
        <v>1</v>
      </c>
      <c r="I2408" s="109">
        <f>IF(编辑!P2408="","",编辑!P2408)</f>
        <v>500</v>
      </c>
      <c r="J2408" s="109" t="str">
        <f>IF(编辑!Q2408="","",编辑!Q2408)</f>
        <v/>
      </c>
      <c r="K2408" s="109" t="str">
        <f>IF(编辑!S2408="","",编辑!S2408)</f>
        <v/>
      </c>
      <c r="L2408" s="109" t="str">
        <f>IF(编辑!T2408="","",编辑!T2408)</f>
        <v/>
      </c>
      <c r="M2408" s="109" t="str">
        <f>IF(编辑!U2408="","",编辑!U2408)</f>
        <v/>
      </c>
      <c r="N2408" s="109" t="str">
        <f>IF(编辑!V2408="","",编辑!V2408)</f>
        <v/>
      </c>
      <c r="O2408" s="109" t="str">
        <f>IF(编辑!X2408="","",编辑!X2408)</f>
        <v/>
      </c>
      <c r="P2408" s="109" t="str">
        <f>IF(编辑!Y2408="","",编辑!Y2408)</f>
        <v/>
      </c>
      <c r="Q2408" s="109" t="str">
        <f>IF(编辑!Z2408="","",编辑!Z2408)</f>
        <v/>
      </c>
      <c r="R2408" s="109" t="str">
        <f>IF(编辑!AA2408="","",编辑!AA2408)</f>
        <v/>
      </c>
      <c r="S2408" s="109" t="str">
        <f>IF(编辑!AC2408="","",编辑!AC2408)</f>
        <v/>
      </c>
      <c r="T2408" s="109" t="str">
        <f>IF(编辑!AD2408="","",编辑!AD2408)</f>
        <v/>
      </c>
      <c r="U2408" s="109" t="str">
        <f>IF(编辑!AE2408="","",编辑!AE2408)</f>
        <v/>
      </c>
      <c r="V2408" s="109" t="str">
        <f>IF(编辑!AF2408="","",编辑!AF2408)</f>
        <v/>
      </c>
      <c r="W2408" s="109" t="str">
        <f>IF(编辑!AH2408="","",编辑!AH2408)</f>
        <v/>
      </c>
      <c r="X2408" s="109" t="str">
        <f>IF(编辑!AI2408="","",编辑!AI2408)</f>
        <v/>
      </c>
      <c r="Y2408" s="109" t="str">
        <f>IF(编辑!AJ2408="","",编辑!AJ2408)</f>
        <v/>
      </c>
      <c r="Z2408" s="109" t="str">
        <f>IF(编辑!AK2408="","",编辑!AK2408)</f>
        <v/>
      </c>
      <c r="AA2408" s="109" t="str">
        <f>IF(编辑!AM2408="","",编辑!AM2408)</f>
        <v/>
      </c>
      <c r="AB2408" s="109" t="str">
        <f>IF(编辑!AN2408="","",编辑!AN2408)</f>
        <v/>
      </c>
      <c r="AC2408" s="111" t="str">
        <f>IF(编辑!AO2408="","",编辑!AO2408)</f>
        <v/>
      </c>
    </row>
    <row r="2409" spans="1:29">
      <c r="A2409" s="109">
        <f>IF(编辑!A2409="","",编辑!A2409)</f>
        <v>241129</v>
      </c>
      <c r="B2409" s="109" t="str">
        <f>IF(编辑!B2409="","",编辑!B2409)</f>
        <v>家族入侵</v>
      </c>
      <c r="C2409" s="109">
        <f>IF(编辑!I2409="","",编辑!I2409)</f>
        <v>340</v>
      </c>
      <c r="D2409" s="109">
        <f>IF(编辑!J2409="","",编辑!J2409)</f>
        <v>15</v>
      </c>
      <c r="E2409" s="109" t="str">
        <f>IF(编辑!K2409="","",编辑!K2409)</f>
        <v/>
      </c>
      <c r="F2409" s="109">
        <f>IF(编辑!L2409="","",编辑!L2409)</f>
        <v>5028</v>
      </c>
      <c r="G2409" s="109">
        <f>IF(编辑!N2409="","",编辑!N2409)</f>
        <v>1</v>
      </c>
      <c r="H2409" s="109">
        <f>IF(编辑!O2409="","",编辑!O2409)</f>
        <v>1</v>
      </c>
      <c r="I2409" s="109">
        <f>IF(编辑!P2409="","",编辑!P2409)</f>
        <v>500</v>
      </c>
      <c r="J2409" s="109" t="str">
        <f>IF(编辑!Q2409="","",编辑!Q2409)</f>
        <v/>
      </c>
      <c r="K2409" s="109" t="str">
        <f>IF(编辑!S2409="","",编辑!S2409)</f>
        <v/>
      </c>
      <c r="L2409" s="109" t="str">
        <f>IF(编辑!T2409="","",编辑!T2409)</f>
        <v/>
      </c>
      <c r="M2409" s="109" t="str">
        <f>IF(编辑!U2409="","",编辑!U2409)</f>
        <v/>
      </c>
      <c r="N2409" s="109" t="str">
        <f>IF(编辑!V2409="","",编辑!V2409)</f>
        <v/>
      </c>
      <c r="O2409" s="109" t="str">
        <f>IF(编辑!X2409="","",编辑!X2409)</f>
        <v/>
      </c>
      <c r="P2409" s="109" t="str">
        <f>IF(编辑!Y2409="","",编辑!Y2409)</f>
        <v/>
      </c>
      <c r="Q2409" s="109" t="str">
        <f>IF(编辑!Z2409="","",编辑!Z2409)</f>
        <v/>
      </c>
      <c r="R2409" s="109" t="str">
        <f>IF(编辑!AA2409="","",编辑!AA2409)</f>
        <v/>
      </c>
      <c r="S2409" s="109" t="str">
        <f>IF(编辑!AC2409="","",编辑!AC2409)</f>
        <v/>
      </c>
      <c r="T2409" s="109" t="str">
        <f>IF(编辑!AD2409="","",编辑!AD2409)</f>
        <v/>
      </c>
      <c r="U2409" s="109" t="str">
        <f>IF(编辑!AE2409="","",编辑!AE2409)</f>
        <v/>
      </c>
      <c r="V2409" s="109" t="str">
        <f>IF(编辑!AF2409="","",编辑!AF2409)</f>
        <v/>
      </c>
      <c r="W2409" s="109" t="str">
        <f>IF(编辑!AH2409="","",编辑!AH2409)</f>
        <v/>
      </c>
      <c r="X2409" s="109" t="str">
        <f>IF(编辑!AI2409="","",编辑!AI2409)</f>
        <v/>
      </c>
      <c r="Y2409" s="109" t="str">
        <f>IF(编辑!AJ2409="","",编辑!AJ2409)</f>
        <v/>
      </c>
      <c r="Z2409" s="109" t="str">
        <f>IF(编辑!AK2409="","",编辑!AK2409)</f>
        <v/>
      </c>
      <c r="AA2409" s="109" t="str">
        <f>IF(编辑!AM2409="","",编辑!AM2409)</f>
        <v/>
      </c>
      <c r="AB2409" s="109" t="str">
        <f>IF(编辑!AN2409="","",编辑!AN2409)</f>
        <v/>
      </c>
      <c r="AC2409" s="111" t="str">
        <f>IF(编辑!AO2409="","",编辑!AO2409)</f>
        <v/>
      </c>
    </row>
    <row r="2410" spans="1:29">
      <c r="A2410" s="109">
        <f>IF(编辑!A2410="","",编辑!A2410)</f>
        <v>241130</v>
      </c>
      <c r="B2410" s="109" t="str">
        <f>IF(编辑!B2410="","",编辑!B2410)</f>
        <v>家族入侵</v>
      </c>
      <c r="C2410" s="109">
        <f>IF(编辑!I2410="","",编辑!I2410)</f>
        <v>340</v>
      </c>
      <c r="D2410" s="109">
        <f>IF(编辑!J2410="","",编辑!J2410)</f>
        <v>15</v>
      </c>
      <c r="E2410" s="109" t="str">
        <f>IF(编辑!K2410="","",编辑!K2410)</f>
        <v/>
      </c>
      <c r="F2410" s="109">
        <f>IF(编辑!L2410="","",编辑!L2410)</f>
        <v>5028</v>
      </c>
      <c r="G2410" s="109">
        <f>IF(编辑!N2410="","",编辑!N2410)</f>
        <v>1</v>
      </c>
      <c r="H2410" s="109">
        <f>IF(编辑!O2410="","",编辑!O2410)</f>
        <v>1</v>
      </c>
      <c r="I2410" s="109">
        <f>IF(编辑!P2410="","",编辑!P2410)</f>
        <v>500</v>
      </c>
      <c r="J2410" s="109" t="str">
        <f>IF(编辑!Q2410="","",编辑!Q2410)</f>
        <v/>
      </c>
      <c r="K2410" s="109" t="str">
        <f>IF(编辑!S2410="","",编辑!S2410)</f>
        <v/>
      </c>
      <c r="L2410" s="109" t="str">
        <f>IF(编辑!T2410="","",编辑!T2410)</f>
        <v/>
      </c>
      <c r="M2410" s="109" t="str">
        <f>IF(编辑!U2410="","",编辑!U2410)</f>
        <v/>
      </c>
      <c r="N2410" s="109" t="str">
        <f>IF(编辑!V2410="","",编辑!V2410)</f>
        <v/>
      </c>
      <c r="O2410" s="109" t="str">
        <f>IF(编辑!X2410="","",编辑!X2410)</f>
        <v/>
      </c>
      <c r="P2410" s="109" t="str">
        <f>IF(编辑!Y2410="","",编辑!Y2410)</f>
        <v/>
      </c>
      <c r="Q2410" s="109" t="str">
        <f>IF(编辑!Z2410="","",编辑!Z2410)</f>
        <v/>
      </c>
      <c r="R2410" s="109" t="str">
        <f>IF(编辑!AA2410="","",编辑!AA2410)</f>
        <v/>
      </c>
      <c r="S2410" s="109" t="str">
        <f>IF(编辑!AC2410="","",编辑!AC2410)</f>
        <v/>
      </c>
      <c r="T2410" s="109" t="str">
        <f>IF(编辑!AD2410="","",编辑!AD2410)</f>
        <v/>
      </c>
      <c r="U2410" s="109" t="str">
        <f>IF(编辑!AE2410="","",编辑!AE2410)</f>
        <v/>
      </c>
      <c r="V2410" s="109" t="str">
        <f>IF(编辑!AF2410="","",编辑!AF2410)</f>
        <v/>
      </c>
      <c r="W2410" s="109" t="str">
        <f>IF(编辑!AH2410="","",编辑!AH2410)</f>
        <v/>
      </c>
      <c r="X2410" s="109" t="str">
        <f>IF(编辑!AI2410="","",编辑!AI2410)</f>
        <v/>
      </c>
      <c r="Y2410" s="109" t="str">
        <f>IF(编辑!AJ2410="","",编辑!AJ2410)</f>
        <v/>
      </c>
      <c r="Z2410" s="109" t="str">
        <f>IF(编辑!AK2410="","",编辑!AK2410)</f>
        <v/>
      </c>
      <c r="AA2410" s="109" t="str">
        <f>IF(编辑!AM2410="","",编辑!AM2410)</f>
        <v/>
      </c>
      <c r="AB2410" s="109" t="str">
        <f>IF(编辑!AN2410="","",编辑!AN2410)</f>
        <v/>
      </c>
      <c r="AC2410" s="111" t="str">
        <f>IF(编辑!AO2410="","",编辑!AO2410)</f>
        <v/>
      </c>
    </row>
    <row r="2411" spans="1:29">
      <c r="A2411" s="109">
        <f>IF(编辑!A2411="","",编辑!A2411)</f>
        <v>241131</v>
      </c>
      <c r="B2411" s="109" t="str">
        <f>IF(编辑!B2411="","",编辑!B2411)</f>
        <v>家族入侵</v>
      </c>
      <c r="C2411" s="109">
        <f>IF(编辑!I2411="","",编辑!I2411)</f>
        <v>340</v>
      </c>
      <c r="D2411" s="109">
        <f>IF(编辑!J2411="","",编辑!J2411)</f>
        <v>15</v>
      </c>
      <c r="E2411" s="109" t="str">
        <f>IF(编辑!K2411="","",编辑!K2411)</f>
        <v/>
      </c>
      <c r="F2411" s="109">
        <f>IF(编辑!L2411="","",编辑!L2411)</f>
        <v>5028</v>
      </c>
      <c r="G2411" s="109">
        <f>IF(编辑!N2411="","",编辑!N2411)</f>
        <v>1</v>
      </c>
      <c r="H2411" s="109">
        <f>IF(编辑!O2411="","",编辑!O2411)</f>
        <v>1</v>
      </c>
      <c r="I2411" s="109">
        <f>IF(编辑!P2411="","",编辑!P2411)</f>
        <v>500</v>
      </c>
      <c r="J2411" s="109" t="str">
        <f>IF(编辑!Q2411="","",编辑!Q2411)</f>
        <v/>
      </c>
      <c r="K2411" s="109" t="str">
        <f>IF(编辑!S2411="","",编辑!S2411)</f>
        <v/>
      </c>
      <c r="L2411" s="109" t="str">
        <f>IF(编辑!T2411="","",编辑!T2411)</f>
        <v/>
      </c>
      <c r="M2411" s="109" t="str">
        <f>IF(编辑!U2411="","",编辑!U2411)</f>
        <v/>
      </c>
      <c r="N2411" s="109" t="str">
        <f>IF(编辑!V2411="","",编辑!V2411)</f>
        <v/>
      </c>
      <c r="O2411" s="109" t="str">
        <f>IF(编辑!X2411="","",编辑!X2411)</f>
        <v/>
      </c>
      <c r="P2411" s="109" t="str">
        <f>IF(编辑!Y2411="","",编辑!Y2411)</f>
        <v/>
      </c>
      <c r="Q2411" s="109" t="str">
        <f>IF(编辑!Z2411="","",编辑!Z2411)</f>
        <v/>
      </c>
      <c r="R2411" s="109" t="str">
        <f>IF(编辑!AA2411="","",编辑!AA2411)</f>
        <v/>
      </c>
      <c r="S2411" s="109" t="str">
        <f>IF(编辑!AC2411="","",编辑!AC2411)</f>
        <v/>
      </c>
      <c r="T2411" s="109" t="str">
        <f>IF(编辑!AD2411="","",编辑!AD2411)</f>
        <v/>
      </c>
      <c r="U2411" s="109" t="str">
        <f>IF(编辑!AE2411="","",编辑!AE2411)</f>
        <v/>
      </c>
      <c r="V2411" s="109" t="str">
        <f>IF(编辑!AF2411="","",编辑!AF2411)</f>
        <v/>
      </c>
      <c r="W2411" s="109" t="str">
        <f>IF(编辑!AH2411="","",编辑!AH2411)</f>
        <v/>
      </c>
      <c r="X2411" s="109" t="str">
        <f>IF(编辑!AI2411="","",编辑!AI2411)</f>
        <v/>
      </c>
      <c r="Y2411" s="109" t="str">
        <f>IF(编辑!AJ2411="","",编辑!AJ2411)</f>
        <v/>
      </c>
      <c r="Z2411" s="109" t="str">
        <f>IF(编辑!AK2411="","",编辑!AK2411)</f>
        <v/>
      </c>
      <c r="AA2411" s="109" t="str">
        <f>IF(编辑!AM2411="","",编辑!AM2411)</f>
        <v/>
      </c>
      <c r="AB2411" s="109" t="str">
        <f>IF(编辑!AN2411="","",编辑!AN2411)</f>
        <v/>
      </c>
      <c r="AC2411" s="111" t="str">
        <f>IF(编辑!AO2411="","",编辑!AO2411)</f>
        <v/>
      </c>
    </row>
    <row r="2412" spans="1:29">
      <c r="A2412" s="109">
        <f>IF(编辑!A2412="","",编辑!A2412)</f>
        <v>241132</v>
      </c>
      <c r="B2412" s="109" t="str">
        <f>IF(编辑!B2412="","",编辑!B2412)</f>
        <v>家族入侵</v>
      </c>
      <c r="C2412" s="109">
        <f>IF(编辑!I2412="","",编辑!I2412)</f>
        <v>340</v>
      </c>
      <c r="D2412" s="109">
        <f>IF(编辑!J2412="","",编辑!J2412)</f>
        <v>15</v>
      </c>
      <c r="E2412" s="109" t="str">
        <f>IF(编辑!K2412="","",编辑!K2412)</f>
        <v/>
      </c>
      <c r="F2412" s="109">
        <f>IF(编辑!L2412="","",编辑!L2412)</f>
        <v>5028</v>
      </c>
      <c r="G2412" s="109">
        <f>IF(编辑!N2412="","",编辑!N2412)</f>
        <v>1</v>
      </c>
      <c r="H2412" s="109">
        <f>IF(编辑!O2412="","",编辑!O2412)</f>
        <v>1</v>
      </c>
      <c r="I2412" s="109">
        <f>IF(编辑!P2412="","",编辑!P2412)</f>
        <v>500</v>
      </c>
      <c r="J2412" s="109" t="str">
        <f>IF(编辑!Q2412="","",编辑!Q2412)</f>
        <v/>
      </c>
      <c r="K2412" s="109" t="str">
        <f>IF(编辑!S2412="","",编辑!S2412)</f>
        <v/>
      </c>
      <c r="L2412" s="109" t="str">
        <f>IF(编辑!T2412="","",编辑!T2412)</f>
        <v/>
      </c>
      <c r="M2412" s="109" t="str">
        <f>IF(编辑!U2412="","",编辑!U2412)</f>
        <v/>
      </c>
      <c r="N2412" s="109" t="str">
        <f>IF(编辑!V2412="","",编辑!V2412)</f>
        <v/>
      </c>
      <c r="O2412" s="109" t="str">
        <f>IF(编辑!X2412="","",编辑!X2412)</f>
        <v/>
      </c>
      <c r="P2412" s="109" t="str">
        <f>IF(编辑!Y2412="","",编辑!Y2412)</f>
        <v/>
      </c>
      <c r="Q2412" s="109" t="str">
        <f>IF(编辑!Z2412="","",编辑!Z2412)</f>
        <v/>
      </c>
      <c r="R2412" s="109" t="str">
        <f>IF(编辑!AA2412="","",编辑!AA2412)</f>
        <v/>
      </c>
      <c r="S2412" s="109" t="str">
        <f>IF(编辑!AC2412="","",编辑!AC2412)</f>
        <v/>
      </c>
      <c r="T2412" s="109" t="str">
        <f>IF(编辑!AD2412="","",编辑!AD2412)</f>
        <v/>
      </c>
      <c r="U2412" s="109" t="str">
        <f>IF(编辑!AE2412="","",编辑!AE2412)</f>
        <v/>
      </c>
      <c r="V2412" s="109" t="str">
        <f>IF(编辑!AF2412="","",编辑!AF2412)</f>
        <v/>
      </c>
      <c r="W2412" s="109" t="str">
        <f>IF(编辑!AH2412="","",编辑!AH2412)</f>
        <v/>
      </c>
      <c r="X2412" s="109" t="str">
        <f>IF(编辑!AI2412="","",编辑!AI2412)</f>
        <v/>
      </c>
      <c r="Y2412" s="109" t="str">
        <f>IF(编辑!AJ2412="","",编辑!AJ2412)</f>
        <v/>
      </c>
      <c r="Z2412" s="109" t="str">
        <f>IF(编辑!AK2412="","",编辑!AK2412)</f>
        <v/>
      </c>
      <c r="AA2412" s="109" t="str">
        <f>IF(编辑!AM2412="","",编辑!AM2412)</f>
        <v/>
      </c>
      <c r="AB2412" s="109" t="str">
        <f>IF(编辑!AN2412="","",编辑!AN2412)</f>
        <v/>
      </c>
      <c r="AC2412" s="111" t="str">
        <f>IF(编辑!AO2412="","",编辑!AO2412)</f>
        <v/>
      </c>
    </row>
    <row r="2413" spans="1:29">
      <c r="A2413" s="109">
        <f>IF(编辑!A2413="","",编辑!A2413)</f>
        <v>241133</v>
      </c>
      <c r="B2413" s="109" t="str">
        <f>IF(编辑!B2413="","",编辑!B2413)</f>
        <v>家族入侵</v>
      </c>
      <c r="C2413" s="109">
        <f>IF(编辑!I2413="","",编辑!I2413)</f>
        <v>340</v>
      </c>
      <c r="D2413" s="109">
        <f>IF(编辑!J2413="","",编辑!J2413)</f>
        <v>15</v>
      </c>
      <c r="E2413" s="109" t="str">
        <f>IF(编辑!K2413="","",编辑!K2413)</f>
        <v/>
      </c>
      <c r="F2413" s="109">
        <f>IF(编辑!L2413="","",编辑!L2413)</f>
        <v>5028</v>
      </c>
      <c r="G2413" s="109">
        <f>IF(编辑!N2413="","",编辑!N2413)</f>
        <v>1</v>
      </c>
      <c r="H2413" s="109">
        <f>IF(编辑!O2413="","",编辑!O2413)</f>
        <v>1</v>
      </c>
      <c r="I2413" s="109">
        <f>IF(编辑!P2413="","",编辑!P2413)</f>
        <v>500</v>
      </c>
      <c r="J2413" s="109" t="str">
        <f>IF(编辑!Q2413="","",编辑!Q2413)</f>
        <v/>
      </c>
      <c r="K2413" s="109" t="str">
        <f>IF(编辑!S2413="","",编辑!S2413)</f>
        <v/>
      </c>
      <c r="L2413" s="109" t="str">
        <f>IF(编辑!T2413="","",编辑!T2413)</f>
        <v/>
      </c>
      <c r="M2413" s="109" t="str">
        <f>IF(编辑!U2413="","",编辑!U2413)</f>
        <v/>
      </c>
      <c r="N2413" s="109" t="str">
        <f>IF(编辑!V2413="","",编辑!V2413)</f>
        <v/>
      </c>
      <c r="O2413" s="109" t="str">
        <f>IF(编辑!X2413="","",编辑!X2413)</f>
        <v/>
      </c>
      <c r="P2413" s="109" t="str">
        <f>IF(编辑!Y2413="","",编辑!Y2413)</f>
        <v/>
      </c>
      <c r="Q2413" s="109" t="str">
        <f>IF(编辑!Z2413="","",编辑!Z2413)</f>
        <v/>
      </c>
      <c r="R2413" s="109" t="str">
        <f>IF(编辑!AA2413="","",编辑!AA2413)</f>
        <v/>
      </c>
      <c r="S2413" s="109" t="str">
        <f>IF(编辑!AC2413="","",编辑!AC2413)</f>
        <v/>
      </c>
      <c r="T2413" s="109" t="str">
        <f>IF(编辑!AD2413="","",编辑!AD2413)</f>
        <v/>
      </c>
      <c r="U2413" s="109" t="str">
        <f>IF(编辑!AE2413="","",编辑!AE2413)</f>
        <v/>
      </c>
      <c r="V2413" s="109" t="str">
        <f>IF(编辑!AF2413="","",编辑!AF2413)</f>
        <v/>
      </c>
      <c r="W2413" s="109" t="str">
        <f>IF(编辑!AH2413="","",编辑!AH2413)</f>
        <v/>
      </c>
      <c r="X2413" s="109" t="str">
        <f>IF(编辑!AI2413="","",编辑!AI2413)</f>
        <v/>
      </c>
      <c r="Y2413" s="109" t="str">
        <f>IF(编辑!AJ2413="","",编辑!AJ2413)</f>
        <v/>
      </c>
      <c r="Z2413" s="109" t="str">
        <f>IF(编辑!AK2413="","",编辑!AK2413)</f>
        <v/>
      </c>
      <c r="AA2413" s="109" t="str">
        <f>IF(编辑!AM2413="","",编辑!AM2413)</f>
        <v/>
      </c>
      <c r="AB2413" s="109" t="str">
        <f>IF(编辑!AN2413="","",编辑!AN2413)</f>
        <v/>
      </c>
      <c r="AC2413" s="111" t="str">
        <f>IF(编辑!AO2413="","",编辑!AO2413)</f>
        <v/>
      </c>
    </row>
    <row r="2414" spans="1:29">
      <c r="A2414" s="109">
        <f>IF(编辑!A2414="","",编辑!A2414)</f>
        <v>241134</v>
      </c>
      <c r="B2414" s="109" t="str">
        <f>IF(编辑!B2414="","",编辑!B2414)</f>
        <v>家族入侵</v>
      </c>
      <c r="C2414" s="109">
        <f>IF(编辑!I2414="","",编辑!I2414)</f>
        <v>340</v>
      </c>
      <c r="D2414" s="109">
        <f>IF(编辑!J2414="","",编辑!J2414)</f>
        <v>15</v>
      </c>
      <c r="E2414" s="109" t="str">
        <f>IF(编辑!K2414="","",编辑!K2414)</f>
        <v/>
      </c>
      <c r="F2414" s="109">
        <f>IF(编辑!L2414="","",编辑!L2414)</f>
        <v>5028</v>
      </c>
      <c r="G2414" s="109">
        <f>IF(编辑!N2414="","",编辑!N2414)</f>
        <v>1</v>
      </c>
      <c r="H2414" s="109">
        <f>IF(编辑!O2414="","",编辑!O2414)</f>
        <v>1</v>
      </c>
      <c r="I2414" s="109">
        <f>IF(编辑!P2414="","",编辑!P2414)</f>
        <v>500</v>
      </c>
      <c r="J2414" s="109" t="str">
        <f>IF(编辑!Q2414="","",编辑!Q2414)</f>
        <v/>
      </c>
      <c r="K2414" s="109" t="str">
        <f>IF(编辑!S2414="","",编辑!S2414)</f>
        <v/>
      </c>
      <c r="L2414" s="109" t="str">
        <f>IF(编辑!T2414="","",编辑!T2414)</f>
        <v/>
      </c>
      <c r="M2414" s="109" t="str">
        <f>IF(编辑!U2414="","",编辑!U2414)</f>
        <v/>
      </c>
      <c r="N2414" s="109" t="str">
        <f>IF(编辑!V2414="","",编辑!V2414)</f>
        <v/>
      </c>
      <c r="O2414" s="109" t="str">
        <f>IF(编辑!X2414="","",编辑!X2414)</f>
        <v/>
      </c>
      <c r="P2414" s="109" t="str">
        <f>IF(编辑!Y2414="","",编辑!Y2414)</f>
        <v/>
      </c>
      <c r="Q2414" s="109" t="str">
        <f>IF(编辑!Z2414="","",编辑!Z2414)</f>
        <v/>
      </c>
      <c r="R2414" s="109" t="str">
        <f>IF(编辑!AA2414="","",编辑!AA2414)</f>
        <v/>
      </c>
      <c r="S2414" s="109" t="str">
        <f>IF(编辑!AC2414="","",编辑!AC2414)</f>
        <v/>
      </c>
      <c r="T2414" s="109" t="str">
        <f>IF(编辑!AD2414="","",编辑!AD2414)</f>
        <v/>
      </c>
      <c r="U2414" s="109" t="str">
        <f>IF(编辑!AE2414="","",编辑!AE2414)</f>
        <v/>
      </c>
      <c r="V2414" s="109" t="str">
        <f>IF(编辑!AF2414="","",编辑!AF2414)</f>
        <v/>
      </c>
      <c r="W2414" s="109" t="str">
        <f>IF(编辑!AH2414="","",编辑!AH2414)</f>
        <v/>
      </c>
      <c r="X2414" s="109" t="str">
        <f>IF(编辑!AI2414="","",编辑!AI2414)</f>
        <v/>
      </c>
      <c r="Y2414" s="109" t="str">
        <f>IF(编辑!AJ2414="","",编辑!AJ2414)</f>
        <v/>
      </c>
      <c r="Z2414" s="109" t="str">
        <f>IF(编辑!AK2414="","",编辑!AK2414)</f>
        <v/>
      </c>
      <c r="AA2414" s="109" t="str">
        <f>IF(编辑!AM2414="","",编辑!AM2414)</f>
        <v/>
      </c>
      <c r="AB2414" s="109" t="str">
        <f>IF(编辑!AN2414="","",编辑!AN2414)</f>
        <v/>
      </c>
      <c r="AC2414" s="111" t="str">
        <f>IF(编辑!AO2414="","",编辑!AO2414)</f>
        <v/>
      </c>
    </row>
    <row r="2415" spans="1:29">
      <c r="A2415" s="109">
        <f>IF(编辑!A2415="","",编辑!A2415)</f>
        <v>241135</v>
      </c>
      <c r="B2415" s="109" t="str">
        <f>IF(编辑!B2415="","",编辑!B2415)</f>
        <v>家族入侵</v>
      </c>
      <c r="C2415" s="109">
        <f>IF(编辑!I2415="","",编辑!I2415)</f>
        <v>340</v>
      </c>
      <c r="D2415" s="109">
        <f>IF(编辑!J2415="","",编辑!J2415)</f>
        <v>15</v>
      </c>
      <c r="E2415" s="109" t="str">
        <f>IF(编辑!K2415="","",编辑!K2415)</f>
        <v/>
      </c>
      <c r="F2415" s="109">
        <f>IF(编辑!L2415="","",编辑!L2415)</f>
        <v>5028</v>
      </c>
      <c r="G2415" s="109">
        <f>IF(编辑!N2415="","",编辑!N2415)</f>
        <v>1</v>
      </c>
      <c r="H2415" s="109">
        <f>IF(编辑!O2415="","",编辑!O2415)</f>
        <v>1</v>
      </c>
      <c r="I2415" s="109">
        <f>IF(编辑!P2415="","",编辑!P2415)</f>
        <v>500</v>
      </c>
      <c r="J2415" s="109" t="str">
        <f>IF(编辑!Q2415="","",编辑!Q2415)</f>
        <v/>
      </c>
      <c r="K2415" s="109" t="str">
        <f>IF(编辑!S2415="","",编辑!S2415)</f>
        <v/>
      </c>
      <c r="L2415" s="109" t="str">
        <f>IF(编辑!T2415="","",编辑!T2415)</f>
        <v/>
      </c>
      <c r="M2415" s="109" t="str">
        <f>IF(编辑!U2415="","",编辑!U2415)</f>
        <v/>
      </c>
      <c r="N2415" s="109" t="str">
        <f>IF(编辑!V2415="","",编辑!V2415)</f>
        <v/>
      </c>
      <c r="O2415" s="109" t="str">
        <f>IF(编辑!X2415="","",编辑!X2415)</f>
        <v/>
      </c>
      <c r="P2415" s="109" t="str">
        <f>IF(编辑!Y2415="","",编辑!Y2415)</f>
        <v/>
      </c>
      <c r="Q2415" s="109" t="str">
        <f>IF(编辑!Z2415="","",编辑!Z2415)</f>
        <v/>
      </c>
      <c r="R2415" s="109" t="str">
        <f>IF(编辑!AA2415="","",编辑!AA2415)</f>
        <v/>
      </c>
      <c r="S2415" s="109" t="str">
        <f>IF(编辑!AC2415="","",编辑!AC2415)</f>
        <v/>
      </c>
      <c r="T2415" s="109" t="str">
        <f>IF(编辑!AD2415="","",编辑!AD2415)</f>
        <v/>
      </c>
      <c r="U2415" s="109" t="str">
        <f>IF(编辑!AE2415="","",编辑!AE2415)</f>
        <v/>
      </c>
      <c r="V2415" s="109" t="str">
        <f>IF(编辑!AF2415="","",编辑!AF2415)</f>
        <v/>
      </c>
      <c r="W2415" s="109" t="str">
        <f>IF(编辑!AH2415="","",编辑!AH2415)</f>
        <v/>
      </c>
      <c r="X2415" s="109" t="str">
        <f>IF(编辑!AI2415="","",编辑!AI2415)</f>
        <v/>
      </c>
      <c r="Y2415" s="109" t="str">
        <f>IF(编辑!AJ2415="","",编辑!AJ2415)</f>
        <v/>
      </c>
      <c r="Z2415" s="109" t="str">
        <f>IF(编辑!AK2415="","",编辑!AK2415)</f>
        <v/>
      </c>
      <c r="AA2415" s="109" t="str">
        <f>IF(编辑!AM2415="","",编辑!AM2415)</f>
        <v/>
      </c>
      <c r="AB2415" s="109" t="str">
        <f>IF(编辑!AN2415="","",编辑!AN2415)</f>
        <v/>
      </c>
      <c r="AC2415" s="111" t="str">
        <f>IF(编辑!AO2415="","",编辑!AO2415)</f>
        <v/>
      </c>
    </row>
    <row r="2416" spans="1:29">
      <c r="A2416" s="109">
        <f>IF(编辑!A2416="","",编辑!A2416)</f>
        <v>241136</v>
      </c>
      <c r="B2416" s="109" t="str">
        <f>IF(编辑!B2416="","",编辑!B2416)</f>
        <v>家族入侵</v>
      </c>
      <c r="C2416" s="109">
        <f>IF(编辑!I2416="","",编辑!I2416)</f>
        <v>340</v>
      </c>
      <c r="D2416" s="109">
        <f>IF(编辑!J2416="","",编辑!J2416)</f>
        <v>15</v>
      </c>
      <c r="E2416" s="109" t="str">
        <f>IF(编辑!K2416="","",编辑!K2416)</f>
        <v/>
      </c>
      <c r="F2416" s="109">
        <f>IF(编辑!L2416="","",编辑!L2416)</f>
        <v>5028</v>
      </c>
      <c r="G2416" s="109">
        <f>IF(编辑!N2416="","",编辑!N2416)</f>
        <v>1</v>
      </c>
      <c r="H2416" s="109">
        <f>IF(编辑!O2416="","",编辑!O2416)</f>
        <v>1</v>
      </c>
      <c r="I2416" s="109">
        <f>IF(编辑!P2416="","",编辑!P2416)</f>
        <v>500</v>
      </c>
      <c r="J2416" s="109" t="str">
        <f>IF(编辑!Q2416="","",编辑!Q2416)</f>
        <v/>
      </c>
      <c r="K2416" s="109" t="str">
        <f>IF(编辑!S2416="","",编辑!S2416)</f>
        <v/>
      </c>
      <c r="L2416" s="109" t="str">
        <f>IF(编辑!T2416="","",编辑!T2416)</f>
        <v/>
      </c>
      <c r="M2416" s="109" t="str">
        <f>IF(编辑!U2416="","",编辑!U2416)</f>
        <v/>
      </c>
      <c r="N2416" s="109" t="str">
        <f>IF(编辑!V2416="","",编辑!V2416)</f>
        <v/>
      </c>
      <c r="O2416" s="109" t="str">
        <f>IF(编辑!X2416="","",编辑!X2416)</f>
        <v/>
      </c>
      <c r="P2416" s="109" t="str">
        <f>IF(编辑!Y2416="","",编辑!Y2416)</f>
        <v/>
      </c>
      <c r="Q2416" s="109" t="str">
        <f>IF(编辑!Z2416="","",编辑!Z2416)</f>
        <v/>
      </c>
      <c r="R2416" s="109" t="str">
        <f>IF(编辑!AA2416="","",编辑!AA2416)</f>
        <v/>
      </c>
      <c r="S2416" s="109" t="str">
        <f>IF(编辑!AC2416="","",编辑!AC2416)</f>
        <v/>
      </c>
      <c r="T2416" s="109" t="str">
        <f>IF(编辑!AD2416="","",编辑!AD2416)</f>
        <v/>
      </c>
      <c r="U2416" s="109" t="str">
        <f>IF(编辑!AE2416="","",编辑!AE2416)</f>
        <v/>
      </c>
      <c r="V2416" s="109" t="str">
        <f>IF(编辑!AF2416="","",编辑!AF2416)</f>
        <v/>
      </c>
      <c r="W2416" s="109" t="str">
        <f>IF(编辑!AH2416="","",编辑!AH2416)</f>
        <v/>
      </c>
      <c r="X2416" s="109" t="str">
        <f>IF(编辑!AI2416="","",编辑!AI2416)</f>
        <v/>
      </c>
      <c r="Y2416" s="109" t="str">
        <f>IF(编辑!AJ2416="","",编辑!AJ2416)</f>
        <v/>
      </c>
      <c r="Z2416" s="109" t="str">
        <f>IF(编辑!AK2416="","",编辑!AK2416)</f>
        <v/>
      </c>
      <c r="AA2416" s="109" t="str">
        <f>IF(编辑!AM2416="","",编辑!AM2416)</f>
        <v/>
      </c>
      <c r="AB2416" s="109" t="str">
        <f>IF(编辑!AN2416="","",编辑!AN2416)</f>
        <v/>
      </c>
      <c r="AC2416" s="111" t="str">
        <f>IF(编辑!AO2416="","",编辑!AO2416)</f>
        <v/>
      </c>
    </row>
    <row r="2417" spans="1:29">
      <c r="A2417" s="109">
        <f>IF(编辑!A2417="","",编辑!A2417)</f>
        <v>241137</v>
      </c>
      <c r="B2417" s="109" t="str">
        <f>IF(编辑!B2417="","",编辑!B2417)</f>
        <v>勇者选拔战</v>
      </c>
      <c r="C2417" s="109">
        <f>IF(编辑!I2417="","",编辑!I2417)</f>
        <v>50000</v>
      </c>
      <c r="D2417" s="109">
        <f>IF(编辑!J2417="","",编辑!J2417)</f>
        <v>5000</v>
      </c>
      <c r="E2417" s="109" t="str">
        <f>IF(编辑!K2417="","",编辑!K2417)</f>
        <v/>
      </c>
      <c r="F2417" s="109">
        <f>IF(编辑!L2417="","",编辑!L2417)</f>
        <v>5116</v>
      </c>
      <c r="G2417" s="109">
        <f>IF(编辑!N2417="","",编辑!N2417)</f>
        <v>1</v>
      </c>
      <c r="H2417" s="109">
        <f>IF(编辑!O2417="","",编辑!O2417)</f>
        <v>1</v>
      </c>
      <c r="I2417" s="109">
        <f>IF(编辑!P2417="","",编辑!P2417)</f>
        <v>10000</v>
      </c>
      <c r="J2417" s="109">
        <f>IF(编辑!Q2417="","",编辑!Q2417)</f>
        <v>5086</v>
      </c>
      <c r="K2417" s="109">
        <f>IF(编辑!S2417="","",编辑!S2417)</f>
        <v>3</v>
      </c>
      <c r="L2417" s="109">
        <f>IF(编辑!T2417="","",编辑!T2417)</f>
        <v>1</v>
      </c>
      <c r="M2417" s="109">
        <f>IF(编辑!U2417="","",编辑!U2417)</f>
        <v>10000</v>
      </c>
      <c r="N2417" s="109">
        <f>IF(编辑!V2417="","",编辑!V2417)</f>
        <v>1756</v>
      </c>
      <c r="O2417" s="109">
        <f>IF(编辑!X2417="","",编辑!X2417)</f>
        <v>5</v>
      </c>
      <c r="P2417" s="109">
        <f>IF(编辑!Y2417="","",编辑!Y2417)</f>
        <v>1</v>
      </c>
      <c r="Q2417" s="109">
        <f>IF(编辑!Z2417="","",编辑!Z2417)</f>
        <v>10000</v>
      </c>
      <c r="R2417" s="109" t="str">
        <f>IF(编辑!AA2417="","",编辑!AA2417)</f>
        <v/>
      </c>
      <c r="S2417" s="109" t="str">
        <f>IF(编辑!AC2417="","",编辑!AC2417)</f>
        <v/>
      </c>
      <c r="T2417" s="109" t="str">
        <f>IF(编辑!AD2417="","",编辑!AD2417)</f>
        <v/>
      </c>
      <c r="U2417" s="109" t="str">
        <f>IF(编辑!AE2417="","",编辑!AE2417)</f>
        <v/>
      </c>
      <c r="V2417" s="109" t="str">
        <f>IF(编辑!AF2417="","",编辑!AF2417)</f>
        <v/>
      </c>
      <c r="W2417" s="109" t="str">
        <f>IF(编辑!AH2417="","",编辑!AH2417)</f>
        <v/>
      </c>
      <c r="X2417" s="109" t="str">
        <f>IF(编辑!AI2417="","",编辑!AI2417)</f>
        <v/>
      </c>
      <c r="Y2417" s="109" t="str">
        <f>IF(编辑!AJ2417="","",编辑!AJ2417)</f>
        <v/>
      </c>
      <c r="Z2417" s="109" t="str">
        <f>IF(编辑!AK2417="","",编辑!AK2417)</f>
        <v/>
      </c>
      <c r="AA2417" s="109" t="str">
        <f>IF(编辑!AM2417="","",编辑!AM2417)</f>
        <v/>
      </c>
      <c r="AB2417" s="109" t="str">
        <f>IF(编辑!AN2417="","",编辑!AN2417)</f>
        <v/>
      </c>
      <c r="AC2417" s="111" t="str">
        <f>IF(编辑!AO2417="","",编辑!AO2417)</f>
        <v/>
      </c>
    </row>
    <row r="2418" spans="1:29">
      <c r="A2418" s="109">
        <f>IF(编辑!A2418="","",编辑!A2418)</f>
        <v>241138</v>
      </c>
      <c r="B2418" s="109" t="str">
        <f>IF(编辑!B2418="","",编辑!B2418)</f>
        <v>勇者选拔战</v>
      </c>
      <c r="C2418" s="109">
        <f>IF(编辑!I2418="","",编辑!I2418)</f>
        <v>20000</v>
      </c>
      <c r="D2418" s="109">
        <f>IF(编辑!J2418="","",编辑!J2418)</f>
        <v>2000</v>
      </c>
      <c r="E2418" s="109" t="str">
        <f>IF(编辑!K2418="","",编辑!K2418)</f>
        <v/>
      </c>
      <c r="F2418" s="109" t="str">
        <f>IF(编辑!L2418="","",编辑!L2418)</f>
        <v/>
      </c>
      <c r="G2418" s="109" t="str">
        <f>IF(编辑!N2418="","",编辑!N2418)</f>
        <v/>
      </c>
      <c r="H2418" s="109" t="str">
        <f>IF(编辑!O2418="","",编辑!O2418)</f>
        <v/>
      </c>
      <c r="I2418" s="109" t="str">
        <f>IF(编辑!P2418="","",编辑!P2418)</f>
        <v/>
      </c>
      <c r="J2418" s="109" t="str">
        <f>IF(编辑!Q2418="","",编辑!Q2418)</f>
        <v/>
      </c>
      <c r="K2418" s="109" t="str">
        <f>IF(编辑!S2418="","",编辑!S2418)</f>
        <v/>
      </c>
      <c r="L2418" s="109" t="str">
        <f>IF(编辑!T2418="","",编辑!T2418)</f>
        <v/>
      </c>
      <c r="M2418" s="109" t="str">
        <f>IF(编辑!U2418="","",编辑!U2418)</f>
        <v/>
      </c>
      <c r="N2418" s="109" t="str">
        <f>IF(编辑!V2418="","",编辑!V2418)</f>
        <v/>
      </c>
      <c r="O2418" s="109" t="str">
        <f>IF(编辑!X2418="","",编辑!X2418)</f>
        <v/>
      </c>
      <c r="P2418" s="109" t="str">
        <f>IF(编辑!Y2418="","",编辑!Y2418)</f>
        <v/>
      </c>
      <c r="Q2418" s="109" t="str">
        <f>IF(编辑!Z2418="","",编辑!Z2418)</f>
        <v/>
      </c>
      <c r="R2418" s="109" t="str">
        <f>IF(编辑!AA2418="","",编辑!AA2418)</f>
        <v/>
      </c>
      <c r="S2418" s="109" t="str">
        <f>IF(编辑!AC2418="","",编辑!AC2418)</f>
        <v/>
      </c>
      <c r="T2418" s="109" t="str">
        <f>IF(编辑!AD2418="","",编辑!AD2418)</f>
        <v/>
      </c>
      <c r="U2418" s="109" t="str">
        <f>IF(编辑!AE2418="","",编辑!AE2418)</f>
        <v/>
      </c>
      <c r="V2418" s="109" t="str">
        <f>IF(编辑!AF2418="","",编辑!AF2418)</f>
        <v/>
      </c>
      <c r="W2418" s="109" t="str">
        <f>IF(编辑!AH2418="","",编辑!AH2418)</f>
        <v/>
      </c>
      <c r="X2418" s="109" t="str">
        <f>IF(编辑!AI2418="","",编辑!AI2418)</f>
        <v/>
      </c>
      <c r="Y2418" s="109" t="str">
        <f>IF(编辑!AJ2418="","",编辑!AJ2418)</f>
        <v/>
      </c>
      <c r="Z2418" s="109" t="str">
        <f>IF(编辑!AK2418="","",编辑!AK2418)</f>
        <v/>
      </c>
      <c r="AA2418" s="109" t="str">
        <f>IF(编辑!AM2418="","",编辑!AM2418)</f>
        <v/>
      </c>
      <c r="AB2418" s="109" t="str">
        <f>IF(编辑!AN2418="","",编辑!AN2418)</f>
        <v/>
      </c>
      <c r="AC2418" s="111" t="str">
        <f>IF(编辑!AO2418="","",编辑!AO2418)</f>
        <v/>
      </c>
    </row>
    <row r="2419" spans="1:29">
      <c r="A2419" s="109">
        <f>IF(编辑!A2419="","",编辑!A2419)</f>
        <v>241139</v>
      </c>
      <c r="B2419" s="109" t="str">
        <f>IF(编辑!B2419="","",编辑!B2419)</f>
        <v>勇者选拔战</v>
      </c>
      <c r="C2419" s="109">
        <f>IF(编辑!I2419="","",编辑!I2419)</f>
        <v>5000</v>
      </c>
      <c r="D2419" s="109">
        <f>IF(编辑!J2419="","",编辑!J2419)</f>
        <v>500</v>
      </c>
      <c r="E2419" s="109" t="str">
        <f>IF(编辑!K2419="","",编辑!K2419)</f>
        <v/>
      </c>
      <c r="F2419" s="109" t="str">
        <f>IF(编辑!L2419="","",编辑!L2419)</f>
        <v/>
      </c>
      <c r="G2419" s="109" t="str">
        <f>IF(编辑!N2419="","",编辑!N2419)</f>
        <v/>
      </c>
      <c r="H2419" s="109" t="str">
        <f>IF(编辑!O2419="","",编辑!O2419)</f>
        <v/>
      </c>
      <c r="I2419" s="109" t="str">
        <f>IF(编辑!P2419="","",编辑!P2419)</f>
        <v/>
      </c>
      <c r="J2419" s="109" t="str">
        <f>IF(编辑!Q2419="","",编辑!Q2419)</f>
        <v/>
      </c>
      <c r="K2419" s="109" t="str">
        <f>IF(编辑!S2419="","",编辑!S2419)</f>
        <v/>
      </c>
      <c r="L2419" s="109" t="str">
        <f>IF(编辑!T2419="","",编辑!T2419)</f>
        <v/>
      </c>
      <c r="M2419" s="109" t="str">
        <f>IF(编辑!U2419="","",编辑!U2419)</f>
        <v/>
      </c>
      <c r="N2419" s="109" t="str">
        <f>IF(编辑!V2419="","",编辑!V2419)</f>
        <v/>
      </c>
      <c r="O2419" s="109" t="str">
        <f>IF(编辑!X2419="","",编辑!X2419)</f>
        <v/>
      </c>
      <c r="P2419" s="109" t="str">
        <f>IF(编辑!Y2419="","",编辑!Y2419)</f>
        <v/>
      </c>
      <c r="Q2419" s="109" t="str">
        <f>IF(编辑!Z2419="","",编辑!Z2419)</f>
        <v/>
      </c>
      <c r="R2419" s="109" t="str">
        <f>IF(编辑!AA2419="","",编辑!AA2419)</f>
        <v/>
      </c>
      <c r="S2419" s="109" t="str">
        <f>IF(编辑!AC2419="","",编辑!AC2419)</f>
        <v/>
      </c>
      <c r="T2419" s="109" t="str">
        <f>IF(编辑!AD2419="","",编辑!AD2419)</f>
        <v/>
      </c>
      <c r="U2419" s="109" t="str">
        <f>IF(编辑!AE2419="","",编辑!AE2419)</f>
        <v/>
      </c>
      <c r="V2419" s="109" t="str">
        <f>IF(编辑!AF2419="","",编辑!AF2419)</f>
        <v/>
      </c>
      <c r="W2419" s="109" t="str">
        <f>IF(编辑!AH2419="","",编辑!AH2419)</f>
        <v/>
      </c>
      <c r="X2419" s="109" t="str">
        <f>IF(编辑!AI2419="","",编辑!AI2419)</f>
        <v/>
      </c>
      <c r="Y2419" s="109" t="str">
        <f>IF(编辑!AJ2419="","",编辑!AJ2419)</f>
        <v/>
      </c>
      <c r="Z2419" s="109" t="str">
        <f>IF(编辑!AK2419="","",编辑!AK2419)</f>
        <v/>
      </c>
      <c r="AA2419" s="109" t="str">
        <f>IF(编辑!AM2419="","",编辑!AM2419)</f>
        <v/>
      </c>
      <c r="AB2419" s="109" t="str">
        <f>IF(编辑!AN2419="","",编辑!AN2419)</f>
        <v/>
      </c>
      <c r="AC2419" s="111" t="str">
        <f>IF(编辑!AO2419="","",编辑!AO2419)</f>
        <v/>
      </c>
    </row>
    <row r="2420" spans="1:29">
      <c r="A2420" s="109">
        <f>IF(编辑!A2420="","",编辑!A2420)</f>
        <v>100000</v>
      </c>
      <c r="B2420" s="109" t="str">
        <f>IF(编辑!B2420="","",编辑!B2420)</f>
        <v>任务链</v>
      </c>
      <c r="C2420" s="109">
        <f>IF(编辑!I2420="","",编辑!I2420)</f>
        <v>350</v>
      </c>
      <c r="D2420" s="109" t="str">
        <f>IF(编辑!J2420="","",编辑!J2420)</f>
        <v/>
      </c>
      <c r="E2420" s="109" t="str">
        <f>IF(编辑!K2420="","",编辑!K2420)</f>
        <v/>
      </c>
      <c r="F2420" s="109" t="str">
        <f>IF(编辑!L2420="","",编辑!L2420)</f>
        <v/>
      </c>
      <c r="G2420" s="109" t="str">
        <f>IF(编辑!N2420="","",编辑!N2420)</f>
        <v/>
      </c>
      <c r="H2420" s="109" t="str">
        <f>IF(编辑!O2420="","",编辑!O2420)</f>
        <v/>
      </c>
      <c r="I2420" s="109" t="str">
        <f>IF(编辑!P2420="","",编辑!P2420)</f>
        <v/>
      </c>
      <c r="J2420" s="109" t="str">
        <f>IF(编辑!Q2420="","",编辑!Q2420)</f>
        <v/>
      </c>
      <c r="K2420" s="109" t="str">
        <f>IF(编辑!S2420="","",编辑!S2420)</f>
        <v/>
      </c>
      <c r="L2420" s="109" t="str">
        <f>IF(编辑!T2420="","",编辑!T2420)</f>
        <v/>
      </c>
      <c r="M2420" s="109" t="str">
        <f>IF(编辑!U2420="","",编辑!U2420)</f>
        <v/>
      </c>
      <c r="N2420" s="109" t="str">
        <f>IF(编辑!V2420="","",编辑!V2420)</f>
        <v/>
      </c>
      <c r="O2420" s="109" t="str">
        <f>IF(编辑!X2420="","",编辑!X2420)</f>
        <v/>
      </c>
      <c r="P2420" s="109" t="str">
        <f>IF(编辑!Y2420="","",编辑!Y2420)</f>
        <v/>
      </c>
      <c r="Q2420" s="109" t="str">
        <f>IF(编辑!Z2420="","",编辑!Z2420)</f>
        <v/>
      </c>
      <c r="R2420" s="109" t="str">
        <f>IF(编辑!AA2420="","",编辑!AA2420)</f>
        <v/>
      </c>
      <c r="S2420" s="109" t="str">
        <f>IF(编辑!AC2420="","",编辑!AC2420)</f>
        <v/>
      </c>
      <c r="T2420" s="109" t="str">
        <f>IF(编辑!AD2420="","",编辑!AD2420)</f>
        <v/>
      </c>
      <c r="U2420" s="109" t="str">
        <f>IF(编辑!AE2420="","",编辑!AE2420)</f>
        <v/>
      </c>
      <c r="V2420" s="109" t="str">
        <f>IF(编辑!AF2420="","",编辑!AF2420)</f>
        <v/>
      </c>
      <c r="W2420" s="109" t="str">
        <f>IF(编辑!AH2420="","",编辑!AH2420)</f>
        <v/>
      </c>
      <c r="X2420" s="109" t="str">
        <f>IF(编辑!AI2420="","",编辑!AI2420)</f>
        <v/>
      </c>
      <c r="Y2420" s="109" t="str">
        <f>IF(编辑!AJ2420="","",编辑!AJ2420)</f>
        <v/>
      </c>
      <c r="Z2420" s="109" t="str">
        <f>IF(编辑!AK2420="","",编辑!AK2420)</f>
        <v/>
      </c>
      <c r="AA2420" s="109" t="str">
        <f>IF(编辑!AM2420="","",编辑!AM2420)</f>
        <v/>
      </c>
      <c r="AB2420" s="109" t="str">
        <f>IF(编辑!AN2420="","",编辑!AN2420)</f>
        <v/>
      </c>
      <c r="AC2420" s="111" t="str">
        <f>IF(编辑!AO2420="","",编辑!AO2420)</f>
        <v/>
      </c>
    </row>
    <row r="2421" spans="1:29">
      <c r="A2421" s="109">
        <f>IF(编辑!A2421="","",编辑!A2421)</f>
        <v>101001</v>
      </c>
      <c r="B2421" s="109" t="str">
        <f>IF(编辑!B2421="","",编辑!B2421)</f>
        <v>100任务链</v>
      </c>
      <c r="C2421" s="109" t="str">
        <f>IF(编辑!I2421="","",编辑!I2421)</f>
        <v/>
      </c>
      <c r="D2421" s="109" t="str">
        <f>IF(编辑!J2421="","",编辑!J2421)</f>
        <v/>
      </c>
      <c r="E2421" s="109" t="str">
        <f>IF(编辑!K2421="","",编辑!K2421)</f>
        <v/>
      </c>
      <c r="F2421" s="109">
        <f>IF(编辑!L2421="","",编辑!L2421)</f>
        <v>202015</v>
      </c>
      <c r="G2421" s="109">
        <f>IF(编辑!N2421="","",编辑!N2421)</f>
        <v>1</v>
      </c>
      <c r="H2421" s="109">
        <f>IF(编辑!O2421="","",编辑!O2421)</f>
        <v>1</v>
      </c>
      <c r="I2421" s="109">
        <f>IF(编辑!P2421="","",编辑!P2421)</f>
        <v>10000</v>
      </c>
      <c r="J2421" s="109" t="str">
        <f>IF(编辑!Q2421="","",编辑!Q2421)</f>
        <v/>
      </c>
      <c r="K2421" s="109" t="str">
        <f>IF(编辑!S2421="","",编辑!S2421)</f>
        <v/>
      </c>
      <c r="L2421" s="109" t="str">
        <f>IF(编辑!T2421="","",编辑!T2421)</f>
        <v/>
      </c>
      <c r="M2421" s="109" t="str">
        <f>IF(编辑!U2421="","",编辑!U2421)</f>
        <v/>
      </c>
      <c r="N2421" s="109" t="str">
        <f>IF(编辑!V2421="","",编辑!V2421)</f>
        <v/>
      </c>
      <c r="O2421" s="109" t="str">
        <f>IF(编辑!X2421="","",编辑!X2421)</f>
        <v/>
      </c>
      <c r="P2421" s="109" t="str">
        <f>IF(编辑!Y2421="","",编辑!Y2421)</f>
        <v/>
      </c>
      <c r="Q2421" s="109" t="str">
        <f>IF(编辑!Z2421="","",编辑!Z2421)</f>
        <v/>
      </c>
      <c r="R2421" s="109" t="str">
        <f>IF(编辑!AA2421="","",编辑!AA2421)</f>
        <v/>
      </c>
      <c r="S2421" s="109" t="str">
        <f>IF(编辑!AC2421="","",编辑!AC2421)</f>
        <v/>
      </c>
      <c r="T2421" s="109" t="str">
        <f>IF(编辑!AD2421="","",编辑!AD2421)</f>
        <v/>
      </c>
      <c r="U2421" s="109" t="str">
        <f>IF(编辑!AE2421="","",编辑!AE2421)</f>
        <v/>
      </c>
      <c r="V2421" s="109" t="str">
        <f>IF(编辑!AF2421="","",编辑!AF2421)</f>
        <v/>
      </c>
      <c r="W2421" s="109" t="str">
        <f>IF(编辑!AH2421="","",编辑!AH2421)</f>
        <v/>
      </c>
      <c r="X2421" s="109" t="str">
        <f>IF(编辑!AI2421="","",编辑!AI2421)</f>
        <v/>
      </c>
      <c r="Y2421" s="109" t="str">
        <f>IF(编辑!AJ2421="","",编辑!AJ2421)</f>
        <v/>
      </c>
      <c r="Z2421" s="109" t="str">
        <f>IF(编辑!AK2421="","",编辑!AK2421)</f>
        <v/>
      </c>
      <c r="AA2421" s="109" t="str">
        <f>IF(编辑!AM2421="","",编辑!AM2421)</f>
        <v/>
      </c>
      <c r="AB2421" s="109" t="str">
        <f>IF(编辑!AN2421="","",编辑!AN2421)</f>
        <v/>
      </c>
      <c r="AC2421" s="111" t="str">
        <f>IF(编辑!AO2421="","",编辑!AO2421)</f>
        <v/>
      </c>
    </row>
    <row r="2422" spans="1:29">
      <c r="A2422" s="109">
        <f>IF(编辑!A2422="","",编辑!A2422)</f>
        <v>101002</v>
      </c>
      <c r="B2422" s="109" t="str">
        <f>IF(编辑!B2422="","",编辑!B2422)</f>
        <v>200任务链</v>
      </c>
      <c r="C2422" s="109" t="str">
        <f>IF(编辑!I2422="","",编辑!I2422)</f>
        <v/>
      </c>
      <c r="D2422" s="109" t="str">
        <f>IF(编辑!J2422="","",编辑!J2422)</f>
        <v/>
      </c>
      <c r="E2422" s="109" t="str">
        <f>IF(编辑!K2422="","",编辑!K2422)</f>
        <v/>
      </c>
      <c r="F2422" s="109">
        <f>IF(编辑!L2422="","",编辑!L2422)</f>
        <v>202016</v>
      </c>
      <c r="G2422" s="109">
        <f>IF(编辑!N2422="","",编辑!N2422)</f>
        <v>1</v>
      </c>
      <c r="H2422" s="109">
        <f>IF(编辑!O2422="","",编辑!O2422)</f>
        <v>1</v>
      </c>
      <c r="I2422" s="109">
        <f>IF(编辑!P2422="","",编辑!P2422)</f>
        <v>10000</v>
      </c>
      <c r="J2422" s="109" t="str">
        <f>IF(编辑!Q2422="","",编辑!Q2422)</f>
        <v/>
      </c>
      <c r="K2422" s="109" t="str">
        <f>IF(编辑!S2422="","",编辑!S2422)</f>
        <v/>
      </c>
      <c r="L2422" s="109" t="str">
        <f>IF(编辑!T2422="","",编辑!T2422)</f>
        <v/>
      </c>
      <c r="M2422" s="109" t="str">
        <f>IF(编辑!U2422="","",编辑!U2422)</f>
        <v/>
      </c>
      <c r="N2422" s="109" t="str">
        <f>IF(编辑!V2422="","",编辑!V2422)</f>
        <v/>
      </c>
      <c r="O2422" s="109" t="str">
        <f>IF(编辑!X2422="","",编辑!X2422)</f>
        <v/>
      </c>
      <c r="P2422" s="109" t="str">
        <f>IF(编辑!Y2422="","",编辑!Y2422)</f>
        <v/>
      </c>
      <c r="Q2422" s="109" t="str">
        <f>IF(编辑!Z2422="","",编辑!Z2422)</f>
        <v/>
      </c>
      <c r="R2422" s="109" t="str">
        <f>IF(编辑!AA2422="","",编辑!AA2422)</f>
        <v/>
      </c>
      <c r="S2422" s="109" t="str">
        <f>IF(编辑!AC2422="","",编辑!AC2422)</f>
        <v/>
      </c>
      <c r="T2422" s="109" t="str">
        <f>IF(编辑!AD2422="","",编辑!AD2422)</f>
        <v/>
      </c>
      <c r="U2422" s="109" t="str">
        <f>IF(编辑!AE2422="","",编辑!AE2422)</f>
        <v/>
      </c>
      <c r="V2422" s="109" t="str">
        <f>IF(编辑!AF2422="","",编辑!AF2422)</f>
        <v/>
      </c>
      <c r="W2422" s="109" t="str">
        <f>IF(编辑!AH2422="","",编辑!AH2422)</f>
        <v/>
      </c>
      <c r="X2422" s="109" t="str">
        <f>IF(编辑!AI2422="","",编辑!AI2422)</f>
        <v/>
      </c>
      <c r="Y2422" s="109" t="str">
        <f>IF(编辑!AJ2422="","",编辑!AJ2422)</f>
        <v/>
      </c>
      <c r="Z2422" s="109" t="str">
        <f>IF(编辑!AK2422="","",编辑!AK2422)</f>
        <v/>
      </c>
      <c r="AA2422" s="109" t="str">
        <f>IF(编辑!AM2422="","",编辑!AM2422)</f>
        <v/>
      </c>
      <c r="AB2422" s="109" t="str">
        <f>IF(编辑!AN2422="","",编辑!AN2422)</f>
        <v/>
      </c>
      <c r="AC2422" s="111" t="str">
        <f>IF(编辑!AO2422="","",编辑!AO2422)</f>
        <v/>
      </c>
    </row>
    <row r="2423" spans="1:29">
      <c r="A2423" s="109">
        <f>IF(编辑!A2423="","",编辑!A2423)</f>
        <v>101003</v>
      </c>
      <c r="B2423" s="109" t="str">
        <f>IF(编辑!B2423="","",编辑!B2423)</f>
        <v>全职</v>
      </c>
      <c r="C2423" s="109">
        <f>IF(编辑!I2423="","",编辑!I2423)</f>
        <v>300</v>
      </c>
      <c r="D2423" s="109">
        <f>IF(编辑!J2423="","",编辑!J2423)</f>
        <v>100</v>
      </c>
      <c r="E2423" s="109" t="str">
        <f>IF(编辑!K2423="","",编辑!K2423)</f>
        <v/>
      </c>
      <c r="F2423" s="109" t="str">
        <f>IF(编辑!L2423="","",编辑!L2423)</f>
        <v/>
      </c>
      <c r="G2423" s="109" t="str">
        <f>IF(编辑!N2423="","",编辑!N2423)</f>
        <v/>
      </c>
      <c r="H2423" s="109" t="str">
        <f>IF(编辑!O2423="","",编辑!O2423)</f>
        <v/>
      </c>
      <c r="I2423" s="109" t="str">
        <f>IF(编辑!P2423="","",编辑!P2423)</f>
        <v/>
      </c>
      <c r="J2423" s="109" t="str">
        <f>IF(编辑!Q2423="","",编辑!Q2423)</f>
        <v/>
      </c>
      <c r="K2423" s="109" t="str">
        <f>IF(编辑!S2423="","",编辑!S2423)</f>
        <v/>
      </c>
      <c r="L2423" s="109" t="str">
        <f>IF(编辑!T2423="","",编辑!T2423)</f>
        <v/>
      </c>
      <c r="M2423" s="109" t="str">
        <f>IF(编辑!U2423="","",编辑!U2423)</f>
        <v/>
      </c>
      <c r="N2423" s="109" t="str">
        <f>IF(编辑!V2423="","",编辑!V2423)</f>
        <v/>
      </c>
      <c r="O2423" s="109" t="str">
        <f>IF(编辑!X2423="","",编辑!X2423)</f>
        <v/>
      </c>
      <c r="P2423" s="109" t="str">
        <f>IF(编辑!Y2423="","",编辑!Y2423)</f>
        <v/>
      </c>
      <c r="Q2423" s="109" t="str">
        <f>IF(编辑!Z2423="","",编辑!Z2423)</f>
        <v/>
      </c>
      <c r="R2423" s="109" t="str">
        <f>IF(编辑!AA2423="","",编辑!AA2423)</f>
        <v/>
      </c>
      <c r="S2423" s="109" t="str">
        <f>IF(编辑!AC2423="","",编辑!AC2423)</f>
        <v/>
      </c>
      <c r="T2423" s="109" t="str">
        <f>IF(编辑!AD2423="","",编辑!AD2423)</f>
        <v/>
      </c>
      <c r="U2423" s="109" t="str">
        <f>IF(编辑!AE2423="","",编辑!AE2423)</f>
        <v/>
      </c>
      <c r="V2423" s="109" t="str">
        <f>IF(编辑!AF2423="","",编辑!AF2423)</f>
        <v/>
      </c>
      <c r="W2423" s="109" t="str">
        <f>IF(编辑!AH2423="","",编辑!AH2423)</f>
        <v/>
      </c>
      <c r="X2423" s="109" t="str">
        <f>IF(编辑!AI2423="","",编辑!AI2423)</f>
        <v/>
      </c>
      <c r="Y2423" s="109" t="str">
        <f>IF(编辑!AJ2423="","",编辑!AJ2423)</f>
        <v/>
      </c>
      <c r="Z2423" s="109" t="str">
        <f>IF(编辑!AK2423="","",编辑!AK2423)</f>
        <v/>
      </c>
      <c r="AA2423" s="109" t="str">
        <f>IF(编辑!AM2423="","",编辑!AM2423)</f>
        <v/>
      </c>
      <c r="AB2423" s="109" t="str">
        <f>IF(编辑!AN2423="","",编辑!AN2423)</f>
        <v/>
      </c>
      <c r="AC2423" s="111" t="str">
        <f>IF(编辑!AO2423="","",编辑!AO2423)</f>
        <v/>
      </c>
    </row>
    <row r="2424" spans="1:29">
      <c r="A2424" s="109">
        <f>IF(编辑!A2424="","",编辑!A2424)</f>
        <v>101004</v>
      </c>
      <c r="B2424" s="109" t="str">
        <f>IF(编辑!B2424="","",编辑!B2424)</f>
        <v>全职</v>
      </c>
      <c r="C2424" s="109">
        <f>IF(编辑!I2424="","",编辑!I2424)</f>
        <v>130000</v>
      </c>
      <c r="D2424" s="109">
        <f>IF(编辑!J2424="","",编辑!J2424)</f>
        <v>500</v>
      </c>
      <c r="E2424" s="109" t="str">
        <f>IF(编辑!K2424="","",编辑!K2424)</f>
        <v/>
      </c>
      <c r="F2424" s="109">
        <f>IF(编辑!L2424="","",编辑!L2424)</f>
        <v>5116</v>
      </c>
      <c r="G2424" s="109">
        <f>IF(编辑!N2424="","",编辑!N2424)</f>
        <v>1</v>
      </c>
      <c r="H2424" s="109">
        <f>IF(编辑!O2424="","",编辑!O2424)</f>
        <v>1</v>
      </c>
      <c r="I2424" s="109">
        <f>IF(编辑!P2424="","",编辑!P2424)</f>
        <v>10000</v>
      </c>
      <c r="J2424" s="109" t="str">
        <f>IF(编辑!Q2424="","",编辑!Q2424)</f>
        <v/>
      </c>
      <c r="K2424" s="109" t="str">
        <f>IF(编辑!S2424="","",编辑!S2424)</f>
        <v/>
      </c>
      <c r="L2424" s="109" t="str">
        <f>IF(编辑!T2424="","",编辑!T2424)</f>
        <v/>
      </c>
      <c r="M2424" s="109" t="str">
        <f>IF(编辑!U2424="","",编辑!U2424)</f>
        <v/>
      </c>
      <c r="N2424" s="109" t="str">
        <f>IF(编辑!V2424="","",编辑!V2424)</f>
        <v/>
      </c>
      <c r="O2424" s="109" t="str">
        <f>IF(编辑!X2424="","",编辑!X2424)</f>
        <v/>
      </c>
      <c r="P2424" s="109" t="str">
        <f>IF(编辑!Y2424="","",编辑!Y2424)</f>
        <v/>
      </c>
      <c r="Q2424" s="109" t="str">
        <f>IF(编辑!Z2424="","",编辑!Z2424)</f>
        <v/>
      </c>
      <c r="R2424" s="109" t="str">
        <f>IF(编辑!AA2424="","",编辑!AA2424)</f>
        <v/>
      </c>
      <c r="S2424" s="109" t="str">
        <f>IF(编辑!AC2424="","",编辑!AC2424)</f>
        <v/>
      </c>
      <c r="T2424" s="109" t="str">
        <f>IF(编辑!AD2424="","",编辑!AD2424)</f>
        <v/>
      </c>
      <c r="U2424" s="109" t="str">
        <f>IF(编辑!AE2424="","",编辑!AE2424)</f>
        <v/>
      </c>
      <c r="V2424" s="109" t="str">
        <f>IF(编辑!AF2424="","",编辑!AF2424)</f>
        <v/>
      </c>
      <c r="W2424" s="109" t="str">
        <f>IF(编辑!AH2424="","",编辑!AH2424)</f>
        <v/>
      </c>
      <c r="X2424" s="109" t="str">
        <f>IF(编辑!AI2424="","",编辑!AI2424)</f>
        <v/>
      </c>
      <c r="Y2424" s="109" t="str">
        <f>IF(编辑!AJ2424="","",编辑!AJ2424)</f>
        <v/>
      </c>
      <c r="Z2424" s="109" t="str">
        <f>IF(编辑!AK2424="","",编辑!AK2424)</f>
        <v/>
      </c>
      <c r="AA2424" s="109" t="str">
        <f>IF(编辑!AM2424="","",编辑!AM2424)</f>
        <v/>
      </c>
      <c r="AB2424" s="109" t="str">
        <f>IF(编辑!AN2424="","",编辑!AN2424)</f>
        <v/>
      </c>
      <c r="AC2424" s="111" t="str">
        <f>IF(编辑!AO2424="","",编辑!AO2424)</f>
        <v/>
      </c>
    </row>
    <row r="2425" spans="1:29">
      <c r="A2425" s="109">
        <f>IF(编辑!A2425="","",编辑!A2425)</f>
        <v>101005</v>
      </c>
      <c r="B2425" s="109" t="str">
        <f>IF(编辑!B2425="","",编辑!B2425)</f>
        <v>全职</v>
      </c>
      <c r="C2425" s="109">
        <f>IF(编辑!I2425="","",编辑!I2425)</f>
        <v>140000</v>
      </c>
      <c r="D2425" s="109">
        <f>IF(编辑!J2425="","",编辑!J2425)</f>
        <v>500</v>
      </c>
      <c r="E2425" s="109" t="str">
        <f>IF(编辑!K2425="","",编辑!K2425)</f>
        <v/>
      </c>
      <c r="F2425" s="109">
        <f>IF(编辑!L2425="","",编辑!L2425)</f>
        <v>21350</v>
      </c>
      <c r="G2425" s="109">
        <f>IF(编辑!N2425="","",编辑!N2425)</f>
        <v>2</v>
      </c>
      <c r="H2425" s="109">
        <f>IF(编辑!O2425="","",编辑!O2425)</f>
        <v>1</v>
      </c>
      <c r="I2425" s="109">
        <f>IF(编辑!P2425="","",编辑!P2425)</f>
        <v>3000</v>
      </c>
      <c r="J2425" s="109" t="str">
        <f>IF(编辑!Q2425="","",编辑!Q2425)</f>
        <v/>
      </c>
      <c r="K2425" s="109" t="str">
        <f>IF(编辑!S2425="","",编辑!S2425)</f>
        <v/>
      </c>
      <c r="L2425" s="109" t="str">
        <f>IF(编辑!T2425="","",编辑!T2425)</f>
        <v/>
      </c>
      <c r="M2425" s="109" t="str">
        <f>IF(编辑!U2425="","",编辑!U2425)</f>
        <v/>
      </c>
      <c r="N2425" s="109" t="str">
        <f>IF(编辑!V2425="","",编辑!V2425)</f>
        <v/>
      </c>
      <c r="O2425" s="109" t="str">
        <f>IF(编辑!X2425="","",编辑!X2425)</f>
        <v/>
      </c>
      <c r="P2425" s="109" t="str">
        <f>IF(编辑!Y2425="","",编辑!Y2425)</f>
        <v/>
      </c>
      <c r="Q2425" s="109" t="str">
        <f>IF(编辑!Z2425="","",编辑!Z2425)</f>
        <v/>
      </c>
      <c r="R2425" s="109" t="str">
        <f>IF(编辑!AA2425="","",编辑!AA2425)</f>
        <v/>
      </c>
      <c r="S2425" s="109" t="str">
        <f>IF(编辑!AC2425="","",编辑!AC2425)</f>
        <v/>
      </c>
      <c r="T2425" s="109" t="str">
        <f>IF(编辑!AD2425="","",编辑!AD2425)</f>
        <v/>
      </c>
      <c r="U2425" s="109" t="str">
        <f>IF(编辑!AE2425="","",编辑!AE2425)</f>
        <v/>
      </c>
      <c r="V2425" s="109" t="str">
        <f>IF(编辑!AF2425="","",编辑!AF2425)</f>
        <v/>
      </c>
      <c r="W2425" s="109" t="str">
        <f>IF(编辑!AH2425="","",编辑!AH2425)</f>
        <v/>
      </c>
      <c r="X2425" s="109" t="str">
        <f>IF(编辑!AI2425="","",编辑!AI2425)</f>
        <v/>
      </c>
      <c r="Y2425" s="109" t="str">
        <f>IF(编辑!AJ2425="","",编辑!AJ2425)</f>
        <v/>
      </c>
      <c r="Z2425" s="109" t="str">
        <f>IF(编辑!AK2425="","",编辑!AK2425)</f>
        <v/>
      </c>
      <c r="AA2425" s="109" t="str">
        <f>IF(编辑!AM2425="","",编辑!AM2425)</f>
        <v/>
      </c>
      <c r="AB2425" s="109" t="str">
        <f>IF(编辑!AN2425="","",编辑!AN2425)</f>
        <v/>
      </c>
      <c r="AC2425" s="111" t="str">
        <f>IF(编辑!AO2425="","",编辑!AO2425)</f>
        <v/>
      </c>
    </row>
    <row r="2426" spans="1:29">
      <c r="A2426" s="109">
        <f>IF(编辑!A2426="","",编辑!A2426)</f>
        <v>101006</v>
      </c>
      <c r="B2426" s="109" t="str">
        <f>IF(编辑!B2426="","",编辑!B2426)</f>
        <v>全职</v>
      </c>
      <c r="C2426" s="109">
        <f>IF(编辑!I2426="","",编辑!I2426)</f>
        <v>150000</v>
      </c>
      <c r="D2426" s="109">
        <f>IF(编辑!J2426="","",编辑!J2426)</f>
        <v>500</v>
      </c>
      <c r="E2426" s="109" t="str">
        <f>IF(编辑!K2426="","",编辑!K2426)</f>
        <v/>
      </c>
      <c r="F2426" s="109">
        <f>IF(编辑!L2426="","",编辑!L2426)</f>
        <v>21350</v>
      </c>
      <c r="G2426" s="109">
        <f>IF(编辑!N2426="","",编辑!N2426)</f>
        <v>3</v>
      </c>
      <c r="H2426" s="109">
        <f>IF(编辑!O2426="","",编辑!O2426)</f>
        <v>1</v>
      </c>
      <c r="I2426" s="109">
        <f>IF(编辑!P2426="","",编辑!P2426)</f>
        <v>4000</v>
      </c>
      <c r="J2426" s="109" t="str">
        <f>IF(编辑!Q2426="","",编辑!Q2426)</f>
        <v/>
      </c>
      <c r="K2426" s="109" t="str">
        <f>IF(编辑!S2426="","",编辑!S2426)</f>
        <v/>
      </c>
      <c r="L2426" s="109" t="str">
        <f>IF(编辑!T2426="","",编辑!T2426)</f>
        <v/>
      </c>
      <c r="M2426" s="109" t="str">
        <f>IF(编辑!U2426="","",编辑!U2426)</f>
        <v/>
      </c>
      <c r="N2426" s="109" t="str">
        <f>IF(编辑!V2426="","",编辑!V2426)</f>
        <v/>
      </c>
      <c r="O2426" s="109" t="str">
        <f>IF(编辑!X2426="","",编辑!X2426)</f>
        <v/>
      </c>
      <c r="P2426" s="109" t="str">
        <f>IF(编辑!Y2426="","",编辑!Y2426)</f>
        <v/>
      </c>
      <c r="Q2426" s="109" t="str">
        <f>IF(编辑!Z2426="","",编辑!Z2426)</f>
        <v/>
      </c>
      <c r="R2426" s="109" t="str">
        <f>IF(编辑!AA2426="","",编辑!AA2426)</f>
        <v/>
      </c>
      <c r="S2426" s="109" t="str">
        <f>IF(编辑!AC2426="","",编辑!AC2426)</f>
        <v/>
      </c>
      <c r="T2426" s="109" t="str">
        <f>IF(编辑!AD2426="","",编辑!AD2426)</f>
        <v/>
      </c>
      <c r="U2426" s="109" t="str">
        <f>IF(编辑!AE2426="","",编辑!AE2426)</f>
        <v/>
      </c>
      <c r="V2426" s="109" t="str">
        <f>IF(编辑!AF2426="","",编辑!AF2426)</f>
        <v/>
      </c>
      <c r="W2426" s="109" t="str">
        <f>IF(编辑!AH2426="","",编辑!AH2426)</f>
        <v/>
      </c>
      <c r="X2426" s="109" t="str">
        <f>IF(编辑!AI2426="","",编辑!AI2426)</f>
        <v/>
      </c>
      <c r="Y2426" s="109" t="str">
        <f>IF(编辑!AJ2426="","",编辑!AJ2426)</f>
        <v/>
      </c>
      <c r="Z2426" s="109" t="str">
        <f>IF(编辑!AK2426="","",编辑!AK2426)</f>
        <v/>
      </c>
      <c r="AA2426" s="109" t="str">
        <f>IF(编辑!AM2426="","",编辑!AM2426)</f>
        <v/>
      </c>
      <c r="AB2426" s="109" t="str">
        <f>IF(编辑!AN2426="","",编辑!AN2426)</f>
        <v/>
      </c>
      <c r="AC2426" s="111" t="str">
        <f>IF(编辑!AO2426="","",编辑!AO2426)</f>
        <v/>
      </c>
    </row>
    <row r="2427" spans="1:29">
      <c r="A2427" s="109">
        <f>IF(编辑!A2427="","",编辑!A2427)</f>
        <v>101007</v>
      </c>
      <c r="B2427" s="109" t="str">
        <f>IF(编辑!B2427="","",编辑!B2427)</f>
        <v>全职</v>
      </c>
      <c r="C2427" s="109">
        <f>IF(编辑!I2427="","",编辑!I2427)</f>
        <v>160000</v>
      </c>
      <c r="D2427" s="109">
        <f>IF(编辑!J2427="","",编辑!J2427)</f>
        <v>500</v>
      </c>
      <c r="E2427" s="109" t="str">
        <f>IF(编辑!K2427="","",编辑!K2427)</f>
        <v/>
      </c>
      <c r="F2427" s="109">
        <f>IF(编辑!L2427="","",编辑!L2427)</f>
        <v>21350</v>
      </c>
      <c r="G2427" s="109">
        <f>IF(编辑!N2427="","",编辑!N2427)</f>
        <v>5</v>
      </c>
      <c r="H2427" s="109">
        <f>IF(编辑!O2427="","",编辑!O2427)</f>
        <v>1</v>
      </c>
      <c r="I2427" s="109">
        <f>IF(编辑!P2427="","",编辑!P2427)</f>
        <v>5000</v>
      </c>
      <c r="J2427" s="109" t="str">
        <f>IF(编辑!Q2427="","",编辑!Q2427)</f>
        <v/>
      </c>
      <c r="K2427" s="109" t="str">
        <f>IF(编辑!S2427="","",编辑!S2427)</f>
        <v/>
      </c>
      <c r="L2427" s="109" t="str">
        <f>IF(编辑!T2427="","",编辑!T2427)</f>
        <v/>
      </c>
      <c r="M2427" s="109" t="str">
        <f>IF(编辑!U2427="","",编辑!U2427)</f>
        <v/>
      </c>
      <c r="N2427" s="109" t="str">
        <f>IF(编辑!V2427="","",编辑!V2427)</f>
        <v/>
      </c>
      <c r="O2427" s="109" t="str">
        <f>IF(编辑!X2427="","",编辑!X2427)</f>
        <v/>
      </c>
      <c r="P2427" s="109" t="str">
        <f>IF(编辑!Y2427="","",编辑!Y2427)</f>
        <v/>
      </c>
      <c r="Q2427" s="109" t="str">
        <f>IF(编辑!Z2427="","",编辑!Z2427)</f>
        <v/>
      </c>
      <c r="R2427" s="109" t="str">
        <f>IF(编辑!AA2427="","",编辑!AA2427)</f>
        <v/>
      </c>
      <c r="S2427" s="109" t="str">
        <f>IF(编辑!AC2427="","",编辑!AC2427)</f>
        <v/>
      </c>
      <c r="T2427" s="109" t="str">
        <f>IF(编辑!AD2427="","",编辑!AD2427)</f>
        <v/>
      </c>
      <c r="U2427" s="109" t="str">
        <f>IF(编辑!AE2427="","",编辑!AE2427)</f>
        <v/>
      </c>
      <c r="V2427" s="109" t="str">
        <f>IF(编辑!AF2427="","",编辑!AF2427)</f>
        <v/>
      </c>
      <c r="W2427" s="109" t="str">
        <f>IF(编辑!AH2427="","",编辑!AH2427)</f>
        <v/>
      </c>
      <c r="X2427" s="109" t="str">
        <f>IF(编辑!AI2427="","",编辑!AI2427)</f>
        <v/>
      </c>
      <c r="Y2427" s="109" t="str">
        <f>IF(编辑!AJ2427="","",编辑!AJ2427)</f>
        <v/>
      </c>
      <c r="Z2427" s="109" t="str">
        <f>IF(编辑!AK2427="","",编辑!AK2427)</f>
        <v/>
      </c>
      <c r="AA2427" s="109" t="str">
        <f>IF(编辑!AM2427="","",编辑!AM2427)</f>
        <v/>
      </c>
      <c r="AB2427" s="109" t="str">
        <f>IF(编辑!AN2427="","",编辑!AN2427)</f>
        <v/>
      </c>
      <c r="AC2427" s="111" t="str">
        <f>IF(编辑!AO2427="","",编辑!AO2427)</f>
        <v/>
      </c>
    </row>
    <row r="2428" spans="1:29">
      <c r="A2428" s="109">
        <f>IF(编辑!A2428="","",编辑!A2428)</f>
        <v>101008</v>
      </c>
      <c r="B2428" s="109" t="str">
        <f>IF(编辑!B2428="","",编辑!B2428)</f>
        <v>全职</v>
      </c>
      <c r="C2428" s="109">
        <f>IF(编辑!I2428="","",编辑!I2428)</f>
        <v>170000</v>
      </c>
      <c r="D2428" s="109">
        <f>IF(编辑!J2428="","",编辑!J2428)</f>
        <v>500</v>
      </c>
      <c r="E2428" s="109" t="str">
        <f>IF(编辑!K2428="","",编辑!K2428)</f>
        <v/>
      </c>
      <c r="F2428" s="109">
        <f>IF(编辑!L2428="","",编辑!L2428)</f>
        <v>21350</v>
      </c>
      <c r="G2428" s="109">
        <f>IF(编辑!N2428="","",编辑!N2428)</f>
        <v>5</v>
      </c>
      <c r="H2428" s="109">
        <f>IF(编辑!O2428="","",编辑!O2428)</f>
        <v>1</v>
      </c>
      <c r="I2428" s="109">
        <f>IF(编辑!P2428="","",编辑!P2428)</f>
        <v>5000</v>
      </c>
      <c r="J2428" s="109">
        <f>IF(编辑!Q2428="","",编辑!Q2428)</f>
        <v>21364</v>
      </c>
      <c r="K2428" s="109">
        <f>IF(编辑!S2428="","",编辑!S2428)</f>
        <v>1</v>
      </c>
      <c r="L2428" s="109">
        <f>IF(编辑!T2428="","",编辑!T2428)</f>
        <v>1</v>
      </c>
      <c r="M2428" s="109">
        <f>IF(编辑!U2428="","",编辑!U2428)</f>
        <v>1000</v>
      </c>
      <c r="N2428" s="109" t="str">
        <f>IF(编辑!V2428="","",编辑!V2428)</f>
        <v/>
      </c>
      <c r="O2428" s="109" t="str">
        <f>IF(编辑!X2428="","",编辑!X2428)</f>
        <v/>
      </c>
      <c r="P2428" s="109" t="str">
        <f>IF(编辑!Y2428="","",编辑!Y2428)</f>
        <v/>
      </c>
      <c r="Q2428" s="109" t="str">
        <f>IF(编辑!Z2428="","",编辑!Z2428)</f>
        <v/>
      </c>
      <c r="R2428" s="109" t="str">
        <f>IF(编辑!AA2428="","",编辑!AA2428)</f>
        <v/>
      </c>
      <c r="S2428" s="109" t="str">
        <f>IF(编辑!AC2428="","",编辑!AC2428)</f>
        <v/>
      </c>
      <c r="T2428" s="109" t="str">
        <f>IF(编辑!AD2428="","",编辑!AD2428)</f>
        <v/>
      </c>
      <c r="U2428" s="109" t="str">
        <f>IF(编辑!AE2428="","",编辑!AE2428)</f>
        <v/>
      </c>
      <c r="V2428" s="109" t="str">
        <f>IF(编辑!AF2428="","",编辑!AF2428)</f>
        <v/>
      </c>
      <c r="W2428" s="109" t="str">
        <f>IF(编辑!AH2428="","",编辑!AH2428)</f>
        <v/>
      </c>
      <c r="X2428" s="109" t="str">
        <f>IF(编辑!AI2428="","",编辑!AI2428)</f>
        <v/>
      </c>
      <c r="Y2428" s="109" t="str">
        <f>IF(编辑!AJ2428="","",编辑!AJ2428)</f>
        <v/>
      </c>
      <c r="Z2428" s="109" t="str">
        <f>IF(编辑!AK2428="","",编辑!AK2428)</f>
        <v/>
      </c>
      <c r="AA2428" s="109" t="str">
        <f>IF(编辑!AM2428="","",编辑!AM2428)</f>
        <v/>
      </c>
      <c r="AB2428" s="109" t="str">
        <f>IF(编辑!AN2428="","",编辑!AN2428)</f>
        <v/>
      </c>
      <c r="AC2428" s="111" t="str">
        <f>IF(编辑!AO2428="","",编辑!AO2428)</f>
        <v/>
      </c>
    </row>
    <row r="2429" spans="1:29">
      <c r="A2429" s="109">
        <f>IF(编辑!A2429="","",编辑!A2429)</f>
        <v>101009</v>
      </c>
      <c r="B2429" s="109" t="str">
        <f>IF(编辑!B2429="","",编辑!B2429)</f>
        <v>全职</v>
      </c>
      <c r="C2429" s="109">
        <f>IF(编辑!I2429="","",编辑!I2429)</f>
        <v>180000</v>
      </c>
      <c r="D2429" s="109">
        <f>IF(编辑!J2429="","",编辑!J2429)</f>
        <v>500</v>
      </c>
      <c r="E2429" s="109" t="str">
        <f>IF(编辑!K2429="","",编辑!K2429)</f>
        <v/>
      </c>
      <c r="F2429" s="109">
        <f>IF(编辑!L2429="","",编辑!L2429)</f>
        <v>21350</v>
      </c>
      <c r="G2429" s="109">
        <f>IF(编辑!N2429="","",编辑!N2429)</f>
        <v>5</v>
      </c>
      <c r="H2429" s="109">
        <f>IF(编辑!O2429="","",编辑!O2429)</f>
        <v>1</v>
      </c>
      <c r="I2429" s="109">
        <f>IF(编辑!P2429="","",编辑!P2429)</f>
        <v>5000</v>
      </c>
      <c r="J2429" s="109">
        <f>IF(编辑!Q2429="","",编辑!Q2429)</f>
        <v>21364</v>
      </c>
      <c r="K2429" s="109">
        <f>IF(编辑!S2429="","",编辑!S2429)</f>
        <v>1</v>
      </c>
      <c r="L2429" s="109">
        <f>IF(编辑!T2429="","",编辑!T2429)</f>
        <v>1</v>
      </c>
      <c r="M2429" s="109">
        <f>IF(编辑!U2429="","",编辑!U2429)</f>
        <v>2000</v>
      </c>
      <c r="N2429" s="109">
        <f>IF(编辑!V2429="","",编辑!V2429)</f>
        <v>205017</v>
      </c>
      <c r="O2429" s="109">
        <f>IF(编辑!X2429="","",编辑!X2429)</f>
        <v>1</v>
      </c>
      <c r="P2429" s="109">
        <f>IF(编辑!Y2429="","",编辑!Y2429)</f>
        <v>1</v>
      </c>
      <c r="Q2429" s="109">
        <f>IF(编辑!Z2429="","",编辑!Z2429)</f>
        <v>1000</v>
      </c>
      <c r="R2429" s="109" t="str">
        <f>IF(编辑!AA2429="","",编辑!AA2429)</f>
        <v/>
      </c>
      <c r="S2429" s="109" t="str">
        <f>IF(编辑!AC2429="","",编辑!AC2429)</f>
        <v/>
      </c>
      <c r="T2429" s="109" t="str">
        <f>IF(编辑!AD2429="","",编辑!AD2429)</f>
        <v/>
      </c>
      <c r="U2429" s="109" t="str">
        <f>IF(编辑!AE2429="","",编辑!AE2429)</f>
        <v/>
      </c>
      <c r="V2429" s="109" t="str">
        <f>IF(编辑!AF2429="","",编辑!AF2429)</f>
        <v/>
      </c>
      <c r="W2429" s="109" t="str">
        <f>IF(编辑!AH2429="","",编辑!AH2429)</f>
        <v/>
      </c>
      <c r="X2429" s="109" t="str">
        <f>IF(编辑!AI2429="","",编辑!AI2429)</f>
        <v/>
      </c>
      <c r="Y2429" s="109" t="str">
        <f>IF(编辑!AJ2429="","",编辑!AJ2429)</f>
        <v/>
      </c>
      <c r="Z2429" s="109" t="str">
        <f>IF(编辑!AK2429="","",编辑!AK2429)</f>
        <v/>
      </c>
      <c r="AA2429" s="109" t="str">
        <f>IF(编辑!AM2429="","",编辑!AM2429)</f>
        <v/>
      </c>
      <c r="AB2429" s="109" t="str">
        <f>IF(编辑!AN2429="","",编辑!AN2429)</f>
        <v/>
      </c>
      <c r="AC2429" s="111" t="str">
        <f>IF(编辑!AO2429="","",编辑!AO2429)</f>
        <v/>
      </c>
    </row>
    <row r="2430" spans="1:29">
      <c r="A2430" s="109">
        <f>IF(编辑!A2430="","",编辑!A2430)</f>
        <v>101010</v>
      </c>
      <c r="B2430" s="109" t="str">
        <f>IF(编辑!B2430="","",编辑!B2430)</f>
        <v>全职</v>
      </c>
      <c r="C2430" s="109">
        <f>IF(编辑!I2430="","",编辑!I2430)</f>
        <v>190000</v>
      </c>
      <c r="D2430" s="109">
        <f>IF(编辑!J2430="","",编辑!J2430)</f>
        <v>500</v>
      </c>
      <c r="E2430" s="109" t="str">
        <f>IF(编辑!K2430="","",编辑!K2430)</f>
        <v/>
      </c>
      <c r="F2430" s="109">
        <f>IF(编辑!L2430="","",编辑!L2430)</f>
        <v>21350</v>
      </c>
      <c r="G2430" s="109">
        <f>IF(编辑!N2430="","",编辑!N2430)</f>
        <v>5</v>
      </c>
      <c r="H2430" s="109">
        <f>IF(编辑!O2430="","",编辑!O2430)</f>
        <v>1</v>
      </c>
      <c r="I2430" s="109">
        <f>IF(编辑!P2430="","",编辑!P2430)</f>
        <v>5000</v>
      </c>
      <c r="J2430" s="109">
        <f>IF(编辑!Q2430="","",编辑!Q2430)</f>
        <v>21364</v>
      </c>
      <c r="K2430" s="109">
        <f>IF(编辑!S2430="","",编辑!S2430)</f>
        <v>1</v>
      </c>
      <c r="L2430" s="109">
        <f>IF(编辑!T2430="","",编辑!T2430)</f>
        <v>1</v>
      </c>
      <c r="M2430" s="109">
        <f>IF(编辑!U2430="","",编辑!U2430)</f>
        <v>3000</v>
      </c>
      <c r="N2430" s="109">
        <f>IF(编辑!V2430="","",编辑!V2430)</f>
        <v>205017</v>
      </c>
      <c r="O2430" s="109">
        <f>IF(编辑!X2430="","",编辑!X2430)</f>
        <v>1</v>
      </c>
      <c r="P2430" s="109">
        <f>IF(编辑!Y2430="","",编辑!Y2430)</f>
        <v>1</v>
      </c>
      <c r="Q2430" s="109">
        <f>IF(编辑!Z2430="","",编辑!Z2430)</f>
        <v>1000</v>
      </c>
      <c r="R2430" s="109" t="str">
        <f>IF(编辑!AA2430="","",编辑!AA2430)</f>
        <v/>
      </c>
      <c r="S2430" s="109" t="str">
        <f>IF(编辑!AC2430="","",编辑!AC2430)</f>
        <v/>
      </c>
      <c r="T2430" s="109" t="str">
        <f>IF(编辑!AD2430="","",编辑!AD2430)</f>
        <v/>
      </c>
      <c r="U2430" s="109" t="str">
        <f>IF(编辑!AE2430="","",编辑!AE2430)</f>
        <v/>
      </c>
      <c r="V2430" s="109" t="str">
        <f>IF(编辑!AF2430="","",编辑!AF2430)</f>
        <v/>
      </c>
      <c r="W2430" s="109" t="str">
        <f>IF(编辑!AH2430="","",编辑!AH2430)</f>
        <v/>
      </c>
      <c r="X2430" s="109" t="str">
        <f>IF(编辑!AI2430="","",编辑!AI2430)</f>
        <v/>
      </c>
      <c r="Y2430" s="109" t="str">
        <f>IF(编辑!AJ2430="","",编辑!AJ2430)</f>
        <v/>
      </c>
      <c r="Z2430" s="109" t="str">
        <f>IF(编辑!AK2430="","",编辑!AK2430)</f>
        <v/>
      </c>
      <c r="AA2430" s="109" t="str">
        <f>IF(编辑!AM2430="","",编辑!AM2430)</f>
        <v/>
      </c>
      <c r="AB2430" s="109" t="str">
        <f>IF(编辑!AN2430="","",编辑!AN2430)</f>
        <v/>
      </c>
      <c r="AC2430" s="111" t="str">
        <f>IF(编辑!AO2430="","",编辑!AO2430)</f>
        <v/>
      </c>
    </row>
    <row r="2431" spans="1:29">
      <c r="A2431" s="109">
        <f>IF(编辑!A2431="","",编辑!A2431)</f>
        <v>101011</v>
      </c>
      <c r="B2431" s="109" t="str">
        <f>IF(编辑!B2431="","",编辑!B2431)</f>
        <v>全职</v>
      </c>
      <c r="C2431" s="109">
        <f>IF(编辑!I2431="","",编辑!I2431)</f>
        <v>200000</v>
      </c>
      <c r="D2431" s="109">
        <f>IF(编辑!J2431="","",编辑!J2431)</f>
        <v>500</v>
      </c>
      <c r="E2431" s="109" t="str">
        <f>IF(编辑!K2431="","",编辑!K2431)</f>
        <v/>
      </c>
      <c r="F2431" s="109">
        <f>IF(编辑!L2431="","",编辑!L2431)</f>
        <v>10034</v>
      </c>
      <c r="G2431" s="109">
        <f>IF(编辑!N2431="","",编辑!N2431)</f>
        <v>1</v>
      </c>
      <c r="H2431" s="109">
        <f>IF(编辑!O2431="","",编辑!O2431)</f>
        <v>1</v>
      </c>
      <c r="I2431" s="109">
        <f>IF(编辑!P2431="","",编辑!P2431)</f>
        <v>1000</v>
      </c>
      <c r="J2431" s="109">
        <f>IF(编辑!Q2431="","",编辑!Q2431)</f>
        <v>10044</v>
      </c>
      <c r="K2431" s="109">
        <f>IF(编辑!S2431="","",编辑!S2431)</f>
        <v>1</v>
      </c>
      <c r="L2431" s="109">
        <f>IF(编辑!T2431="","",编辑!T2431)</f>
        <v>1</v>
      </c>
      <c r="M2431" s="109">
        <f>IF(编辑!U2431="","",编辑!U2431)</f>
        <v>1000</v>
      </c>
      <c r="N2431" s="109">
        <f>IF(编辑!V2431="","",编辑!V2431)</f>
        <v>10054</v>
      </c>
      <c r="O2431" s="109">
        <f>IF(编辑!X2431="","",编辑!X2431)</f>
        <v>1</v>
      </c>
      <c r="P2431" s="109">
        <f>IF(编辑!Y2431="","",编辑!Y2431)</f>
        <v>1</v>
      </c>
      <c r="Q2431" s="109">
        <f>IF(编辑!Z2431="","",编辑!Z2431)</f>
        <v>1000</v>
      </c>
      <c r="R2431" s="109">
        <f>IF(编辑!AA2431="","",编辑!AA2431)</f>
        <v>10100</v>
      </c>
      <c r="S2431" s="109">
        <f>IF(编辑!AC2431="","",编辑!AC2431)</f>
        <v>1</v>
      </c>
      <c r="T2431" s="109">
        <f>IF(编辑!AD2431="","",编辑!AD2431)</f>
        <v>1</v>
      </c>
      <c r="U2431" s="109">
        <f>IF(编辑!AE2431="","",编辑!AE2431)</f>
        <v>1000</v>
      </c>
      <c r="V2431" s="109">
        <f>IF(编辑!AF2431="","",编辑!AF2431)</f>
        <v>205017</v>
      </c>
      <c r="W2431" s="109">
        <f>IF(编辑!AH2431="","",编辑!AH2431)</f>
        <v>1</v>
      </c>
      <c r="X2431" s="109">
        <f>IF(编辑!AI2431="","",编辑!AI2431)</f>
        <v>1</v>
      </c>
      <c r="Y2431" s="109">
        <f>IF(编辑!AJ2431="","",编辑!AJ2431)</f>
        <v>2000</v>
      </c>
      <c r="Z2431" s="109" t="str">
        <f>IF(编辑!AK2431="","",编辑!AK2431)</f>
        <v/>
      </c>
      <c r="AA2431" s="109" t="str">
        <f>IF(编辑!AM2431="","",编辑!AM2431)</f>
        <v/>
      </c>
      <c r="AB2431" s="109" t="str">
        <f>IF(编辑!AN2431="","",编辑!AN2431)</f>
        <v/>
      </c>
      <c r="AC2431" s="111" t="str">
        <f>IF(编辑!AO2431="","",编辑!AO2431)</f>
        <v/>
      </c>
    </row>
    <row r="2432" spans="1:29">
      <c r="A2432" s="109">
        <f>IF(编辑!A2432="","",编辑!A2432)</f>
        <v>101012</v>
      </c>
      <c r="B2432" s="109" t="str">
        <f>IF(编辑!B2432="","",编辑!B2432)</f>
        <v>全职</v>
      </c>
      <c r="C2432" s="109">
        <f>IF(编辑!I2432="","",编辑!I2432)</f>
        <v>210000</v>
      </c>
      <c r="D2432" s="109">
        <f>IF(编辑!J2432="","",编辑!J2432)</f>
        <v>500</v>
      </c>
      <c r="E2432" s="109" t="str">
        <f>IF(编辑!K2432="","",编辑!K2432)</f>
        <v/>
      </c>
      <c r="F2432" s="109">
        <f>IF(编辑!L2432="","",编辑!L2432)</f>
        <v>10034</v>
      </c>
      <c r="G2432" s="109">
        <f>IF(编辑!N2432="","",编辑!N2432)</f>
        <v>1</v>
      </c>
      <c r="H2432" s="109">
        <f>IF(编辑!O2432="","",编辑!O2432)</f>
        <v>1</v>
      </c>
      <c r="I2432" s="109">
        <f>IF(编辑!P2432="","",编辑!P2432)</f>
        <v>2000</v>
      </c>
      <c r="J2432" s="109">
        <f>IF(编辑!Q2432="","",编辑!Q2432)</f>
        <v>10044</v>
      </c>
      <c r="K2432" s="109">
        <f>IF(编辑!S2432="","",编辑!S2432)</f>
        <v>1</v>
      </c>
      <c r="L2432" s="109">
        <f>IF(编辑!T2432="","",编辑!T2432)</f>
        <v>1</v>
      </c>
      <c r="M2432" s="109">
        <f>IF(编辑!U2432="","",编辑!U2432)</f>
        <v>2000</v>
      </c>
      <c r="N2432" s="109">
        <f>IF(编辑!V2432="","",编辑!V2432)</f>
        <v>10054</v>
      </c>
      <c r="O2432" s="109">
        <f>IF(编辑!X2432="","",编辑!X2432)</f>
        <v>1</v>
      </c>
      <c r="P2432" s="109">
        <f>IF(编辑!Y2432="","",编辑!Y2432)</f>
        <v>1</v>
      </c>
      <c r="Q2432" s="109">
        <f>IF(编辑!Z2432="","",编辑!Z2432)</f>
        <v>2000</v>
      </c>
      <c r="R2432" s="109">
        <f>IF(编辑!AA2432="","",编辑!AA2432)</f>
        <v>10100</v>
      </c>
      <c r="S2432" s="109">
        <f>IF(编辑!AC2432="","",编辑!AC2432)</f>
        <v>1</v>
      </c>
      <c r="T2432" s="109">
        <f>IF(编辑!AD2432="","",编辑!AD2432)</f>
        <v>1</v>
      </c>
      <c r="U2432" s="109">
        <f>IF(编辑!AE2432="","",编辑!AE2432)</f>
        <v>2000</v>
      </c>
      <c r="V2432" s="109">
        <f>IF(编辑!AF2432="","",编辑!AF2432)</f>
        <v>205017</v>
      </c>
      <c r="W2432" s="109">
        <f>IF(编辑!AH2432="","",编辑!AH2432)</f>
        <v>1</v>
      </c>
      <c r="X2432" s="109">
        <f>IF(编辑!AI2432="","",编辑!AI2432)</f>
        <v>1</v>
      </c>
      <c r="Y2432" s="109">
        <f>IF(编辑!AJ2432="","",编辑!AJ2432)</f>
        <v>3000</v>
      </c>
      <c r="Z2432" s="109">
        <f>IF(编辑!AK2432="","",编辑!AK2432)</f>
        <v>205018</v>
      </c>
      <c r="AA2432" s="109">
        <f>IF(编辑!AM2432="","",编辑!AM2432)</f>
        <v>1</v>
      </c>
      <c r="AB2432" s="109">
        <f>IF(编辑!AN2432="","",编辑!AN2432)</f>
        <v>1</v>
      </c>
      <c r="AC2432" s="111">
        <f>IF(编辑!AO2432="","",编辑!AO2432)</f>
        <v>2000</v>
      </c>
    </row>
    <row r="2433" spans="1:29">
      <c r="A2433" s="109">
        <f>IF(编辑!A2433="","",编辑!A2433)</f>
        <v>101013</v>
      </c>
      <c r="B2433" s="109" t="str">
        <f>IF(编辑!B2433="","",编辑!B2433)</f>
        <v>全职</v>
      </c>
      <c r="C2433" s="109">
        <f>IF(编辑!I2433="","",编辑!I2433)</f>
        <v>220000</v>
      </c>
      <c r="D2433" s="109">
        <f>IF(编辑!J2433="","",编辑!J2433)</f>
        <v>500</v>
      </c>
      <c r="E2433" s="109" t="str">
        <f>IF(编辑!K2433="","",编辑!K2433)</f>
        <v/>
      </c>
      <c r="F2433" s="109">
        <f>IF(编辑!L2433="","",编辑!L2433)</f>
        <v>10034</v>
      </c>
      <c r="G2433" s="109">
        <f>IF(编辑!N2433="","",编辑!N2433)</f>
        <v>1</v>
      </c>
      <c r="H2433" s="109">
        <f>IF(编辑!O2433="","",编辑!O2433)</f>
        <v>1</v>
      </c>
      <c r="I2433" s="109">
        <f>IF(编辑!P2433="","",编辑!P2433)</f>
        <v>3000</v>
      </c>
      <c r="J2433" s="109">
        <f>IF(编辑!Q2433="","",编辑!Q2433)</f>
        <v>10044</v>
      </c>
      <c r="K2433" s="109">
        <f>IF(编辑!S2433="","",编辑!S2433)</f>
        <v>1</v>
      </c>
      <c r="L2433" s="109">
        <f>IF(编辑!T2433="","",编辑!T2433)</f>
        <v>1</v>
      </c>
      <c r="M2433" s="109">
        <f>IF(编辑!U2433="","",编辑!U2433)</f>
        <v>3000</v>
      </c>
      <c r="N2433" s="109">
        <f>IF(编辑!V2433="","",编辑!V2433)</f>
        <v>10054</v>
      </c>
      <c r="O2433" s="109">
        <f>IF(编辑!X2433="","",编辑!X2433)</f>
        <v>1</v>
      </c>
      <c r="P2433" s="109">
        <f>IF(编辑!Y2433="","",编辑!Y2433)</f>
        <v>1</v>
      </c>
      <c r="Q2433" s="109">
        <f>IF(编辑!Z2433="","",编辑!Z2433)</f>
        <v>3000</v>
      </c>
      <c r="R2433" s="109">
        <f>IF(编辑!AA2433="","",编辑!AA2433)</f>
        <v>205017</v>
      </c>
      <c r="S2433" s="109">
        <f>IF(编辑!AC2433="","",编辑!AC2433)</f>
        <v>1</v>
      </c>
      <c r="T2433" s="109">
        <f>IF(编辑!AD2433="","",编辑!AD2433)</f>
        <v>1</v>
      </c>
      <c r="U2433" s="109">
        <f>IF(编辑!AE2433="","",编辑!AE2433)</f>
        <v>5000</v>
      </c>
      <c r="V2433" s="109">
        <f>IF(编辑!AF2433="","",编辑!AF2433)</f>
        <v>205018</v>
      </c>
      <c r="W2433" s="109">
        <f>IF(编辑!AH2433="","",编辑!AH2433)</f>
        <v>1</v>
      </c>
      <c r="X2433" s="109">
        <f>IF(编辑!AI2433="","",编辑!AI2433)</f>
        <v>1</v>
      </c>
      <c r="Y2433" s="109">
        <f>IF(编辑!AJ2433="","",编辑!AJ2433)</f>
        <v>4000</v>
      </c>
      <c r="Z2433" s="109" t="str">
        <f>IF(编辑!AK2433="","",编辑!AK2433)</f>
        <v/>
      </c>
      <c r="AA2433" s="109" t="str">
        <f>IF(编辑!AM2433="","",编辑!AM2433)</f>
        <v/>
      </c>
      <c r="AB2433" s="109" t="str">
        <f>IF(编辑!AN2433="","",编辑!AN2433)</f>
        <v/>
      </c>
      <c r="AC2433" s="111" t="str">
        <f>IF(编辑!AO2433="","",编辑!AO2433)</f>
        <v/>
      </c>
    </row>
    <row r="2434" spans="1:29">
      <c r="A2434" s="109">
        <f>IF(编辑!A2434="","",编辑!A2434)</f>
        <v>107000</v>
      </c>
      <c r="B2434" s="109" t="str">
        <f>IF(编辑!B2434="","",编辑!B2434)</f>
        <v>逃跑的精怪</v>
      </c>
      <c r="C2434" s="109">
        <f>IF(编辑!I2434="","",编辑!I2434)</f>
        <v>15000</v>
      </c>
      <c r="D2434" s="109">
        <f>IF(编辑!J2434="","",编辑!J2434)</f>
        <v>200</v>
      </c>
      <c r="E2434" s="109" t="str">
        <f>IF(编辑!K2434="","",编辑!K2434)</f>
        <v/>
      </c>
      <c r="F2434" s="109">
        <f>IF(编辑!L2434="","",编辑!L2434)</f>
        <v>5086</v>
      </c>
      <c r="G2434" s="109">
        <f>IF(编辑!N2434="","",编辑!N2434)</f>
        <v>1</v>
      </c>
      <c r="H2434" s="109">
        <f>IF(编辑!O2434="","",编辑!O2434)</f>
        <v>1</v>
      </c>
      <c r="I2434" s="109">
        <f>IF(编辑!P2434="","",编辑!P2434)</f>
        <v>3000</v>
      </c>
      <c r="J2434" s="109" t="str">
        <f>IF(编辑!Q2434="","",编辑!Q2434)</f>
        <v/>
      </c>
      <c r="K2434" s="109" t="str">
        <f>IF(编辑!S2434="","",编辑!S2434)</f>
        <v/>
      </c>
      <c r="L2434" s="109" t="str">
        <f>IF(编辑!T2434="","",编辑!T2434)</f>
        <v/>
      </c>
      <c r="M2434" s="109" t="str">
        <f>IF(编辑!U2434="","",编辑!U2434)</f>
        <v/>
      </c>
      <c r="N2434" s="109" t="str">
        <f>IF(编辑!V2434="","",编辑!V2434)</f>
        <v/>
      </c>
      <c r="O2434" s="109" t="str">
        <f>IF(编辑!X2434="","",编辑!X2434)</f>
        <v/>
      </c>
      <c r="P2434" s="109" t="str">
        <f>IF(编辑!Y2434="","",编辑!Y2434)</f>
        <v/>
      </c>
      <c r="Q2434" s="109" t="str">
        <f>IF(编辑!Z2434="","",编辑!Z2434)</f>
        <v/>
      </c>
      <c r="R2434" s="109" t="str">
        <f>IF(编辑!AA2434="","",编辑!AA2434)</f>
        <v/>
      </c>
      <c r="S2434" s="109" t="str">
        <f>IF(编辑!AC2434="","",编辑!AC2434)</f>
        <v/>
      </c>
      <c r="T2434" s="109" t="str">
        <f>IF(编辑!AD2434="","",编辑!AD2434)</f>
        <v/>
      </c>
      <c r="U2434" s="109" t="str">
        <f>IF(编辑!AE2434="","",编辑!AE2434)</f>
        <v/>
      </c>
      <c r="V2434" s="109" t="str">
        <f>IF(编辑!AF2434="","",编辑!AF2434)</f>
        <v/>
      </c>
      <c r="W2434" s="109" t="str">
        <f>IF(编辑!AH2434="","",编辑!AH2434)</f>
        <v/>
      </c>
      <c r="X2434" s="109" t="str">
        <f>IF(编辑!AI2434="","",编辑!AI2434)</f>
        <v/>
      </c>
      <c r="Y2434" s="109" t="str">
        <f>IF(编辑!AJ2434="","",编辑!AJ2434)</f>
        <v/>
      </c>
      <c r="Z2434" s="109" t="str">
        <f>IF(编辑!AK2434="","",编辑!AK2434)</f>
        <v/>
      </c>
      <c r="AA2434" s="109" t="str">
        <f>IF(编辑!AM2434="","",编辑!AM2434)</f>
        <v/>
      </c>
      <c r="AB2434" s="109" t="str">
        <f>IF(编辑!AN2434="","",编辑!AN2434)</f>
        <v/>
      </c>
      <c r="AC2434" s="111" t="str">
        <f>IF(编辑!AO2434="","",编辑!AO2434)</f>
        <v/>
      </c>
    </row>
    <row r="2435" spans="1:29">
      <c r="A2435" s="109">
        <f>IF(编辑!A2435="","",编辑!A2435)</f>
        <v>107001</v>
      </c>
      <c r="B2435" s="109" t="str">
        <f>IF(编辑!B2435="","",编辑!B2435)</f>
        <v>逃跑的精怪</v>
      </c>
      <c r="C2435" s="109">
        <f>IF(编辑!I2435="","",编辑!I2435)</f>
        <v>15100</v>
      </c>
      <c r="D2435" s="109">
        <f>IF(编辑!J2435="","",编辑!J2435)</f>
        <v>210</v>
      </c>
      <c r="E2435" s="109" t="str">
        <f>IF(编辑!K2435="","",编辑!K2435)</f>
        <v/>
      </c>
      <c r="F2435" s="109">
        <f>IF(编辑!L2435="","",编辑!L2435)</f>
        <v>5086</v>
      </c>
      <c r="G2435" s="109">
        <f>IF(编辑!N2435="","",编辑!N2435)</f>
        <v>1</v>
      </c>
      <c r="H2435" s="109">
        <f>IF(编辑!O2435="","",编辑!O2435)</f>
        <v>1</v>
      </c>
      <c r="I2435" s="109">
        <f>IF(编辑!P2435="","",编辑!P2435)</f>
        <v>3000</v>
      </c>
      <c r="J2435" s="109" t="str">
        <f>IF(编辑!Q2435="","",编辑!Q2435)</f>
        <v/>
      </c>
      <c r="K2435" s="109" t="str">
        <f>IF(编辑!S2435="","",编辑!S2435)</f>
        <v/>
      </c>
      <c r="L2435" s="109" t="str">
        <f>IF(编辑!T2435="","",编辑!T2435)</f>
        <v/>
      </c>
      <c r="M2435" s="109" t="str">
        <f>IF(编辑!U2435="","",编辑!U2435)</f>
        <v/>
      </c>
      <c r="N2435" s="109" t="str">
        <f>IF(编辑!V2435="","",编辑!V2435)</f>
        <v/>
      </c>
      <c r="O2435" s="109" t="str">
        <f>IF(编辑!X2435="","",编辑!X2435)</f>
        <v/>
      </c>
      <c r="P2435" s="109" t="str">
        <f>IF(编辑!Y2435="","",编辑!Y2435)</f>
        <v/>
      </c>
      <c r="Q2435" s="109" t="str">
        <f>IF(编辑!Z2435="","",编辑!Z2435)</f>
        <v/>
      </c>
      <c r="R2435" s="109" t="str">
        <f>IF(编辑!AA2435="","",编辑!AA2435)</f>
        <v/>
      </c>
      <c r="S2435" s="109" t="str">
        <f>IF(编辑!AC2435="","",编辑!AC2435)</f>
        <v/>
      </c>
      <c r="T2435" s="109" t="str">
        <f>IF(编辑!AD2435="","",编辑!AD2435)</f>
        <v/>
      </c>
      <c r="U2435" s="109" t="str">
        <f>IF(编辑!AE2435="","",编辑!AE2435)</f>
        <v/>
      </c>
      <c r="V2435" s="109" t="str">
        <f>IF(编辑!AF2435="","",编辑!AF2435)</f>
        <v/>
      </c>
      <c r="W2435" s="109" t="str">
        <f>IF(编辑!AH2435="","",编辑!AH2435)</f>
        <v/>
      </c>
      <c r="X2435" s="109" t="str">
        <f>IF(编辑!AI2435="","",编辑!AI2435)</f>
        <v/>
      </c>
      <c r="Y2435" s="109" t="str">
        <f>IF(编辑!AJ2435="","",编辑!AJ2435)</f>
        <v/>
      </c>
      <c r="Z2435" s="109" t="str">
        <f>IF(编辑!AK2435="","",编辑!AK2435)</f>
        <v/>
      </c>
      <c r="AA2435" s="109" t="str">
        <f>IF(编辑!AM2435="","",编辑!AM2435)</f>
        <v/>
      </c>
      <c r="AB2435" s="109" t="str">
        <f>IF(编辑!AN2435="","",编辑!AN2435)</f>
        <v/>
      </c>
      <c r="AC2435" s="111" t="str">
        <f>IF(编辑!AO2435="","",编辑!AO2435)</f>
        <v/>
      </c>
    </row>
    <row r="2436" spans="1:29">
      <c r="A2436" s="109">
        <f>IF(编辑!A2436="","",编辑!A2436)</f>
        <v>107002</v>
      </c>
      <c r="B2436" s="109" t="str">
        <f>IF(编辑!B2436="","",编辑!B2436)</f>
        <v>逃跑的精怪</v>
      </c>
      <c r="C2436" s="109">
        <f>IF(编辑!I2436="","",编辑!I2436)</f>
        <v>15200</v>
      </c>
      <c r="D2436" s="109">
        <f>IF(编辑!J2436="","",编辑!J2436)</f>
        <v>220</v>
      </c>
      <c r="E2436" s="109" t="str">
        <f>IF(编辑!K2436="","",编辑!K2436)</f>
        <v/>
      </c>
      <c r="F2436" s="109">
        <f>IF(编辑!L2436="","",编辑!L2436)</f>
        <v>5086</v>
      </c>
      <c r="G2436" s="109">
        <f>IF(编辑!N2436="","",编辑!N2436)</f>
        <v>1</v>
      </c>
      <c r="H2436" s="109">
        <f>IF(编辑!O2436="","",编辑!O2436)</f>
        <v>1</v>
      </c>
      <c r="I2436" s="109">
        <f>IF(编辑!P2436="","",编辑!P2436)</f>
        <v>3000</v>
      </c>
      <c r="J2436" s="109" t="str">
        <f>IF(编辑!Q2436="","",编辑!Q2436)</f>
        <v/>
      </c>
      <c r="K2436" s="109" t="str">
        <f>IF(编辑!S2436="","",编辑!S2436)</f>
        <v/>
      </c>
      <c r="L2436" s="109" t="str">
        <f>IF(编辑!T2436="","",编辑!T2436)</f>
        <v/>
      </c>
      <c r="M2436" s="109" t="str">
        <f>IF(编辑!U2436="","",编辑!U2436)</f>
        <v/>
      </c>
      <c r="N2436" s="109" t="str">
        <f>IF(编辑!V2436="","",编辑!V2436)</f>
        <v/>
      </c>
      <c r="O2436" s="109" t="str">
        <f>IF(编辑!X2436="","",编辑!X2436)</f>
        <v/>
      </c>
      <c r="P2436" s="109" t="str">
        <f>IF(编辑!Y2436="","",编辑!Y2436)</f>
        <v/>
      </c>
      <c r="Q2436" s="109" t="str">
        <f>IF(编辑!Z2436="","",编辑!Z2436)</f>
        <v/>
      </c>
      <c r="R2436" s="109" t="str">
        <f>IF(编辑!AA2436="","",编辑!AA2436)</f>
        <v/>
      </c>
      <c r="S2436" s="109" t="str">
        <f>IF(编辑!AC2436="","",编辑!AC2436)</f>
        <v/>
      </c>
      <c r="T2436" s="109" t="str">
        <f>IF(编辑!AD2436="","",编辑!AD2436)</f>
        <v/>
      </c>
      <c r="U2436" s="109" t="str">
        <f>IF(编辑!AE2436="","",编辑!AE2436)</f>
        <v/>
      </c>
      <c r="V2436" s="109" t="str">
        <f>IF(编辑!AF2436="","",编辑!AF2436)</f>
        <v/>
      </c>
      <c r="W2436" s="109" t="str">
        <f>IF(编辑!AH2436="","",编辑!AH2436)</f>
        <v/>
      </c>
      <c r="X2436" s="109" t="str">
        <f>IF(编辑!AI2436="","",编辑!AI2436)</f>
        <v/>
      </c>
      <c r="Y2436" s="109" t="str">
        <f>IF(编辑!AJ2436="","",编辑!AJ2436)</f>
        <v/>
      </c>
      <c r="Z2436" s="109" t="str">
        <f>IF(编辑!AK2436="","",编辑!AK2436)</f>
        <v/>
      </c>
      <c r="AA2436" s="109" t="str">
        <f>IF(编辑!AM2436="","",编辑!AM2436)</f>
        <v/>
      </c>
      <c r="AB2436" s="109" t="str">
        <f>IF(编辑!AN2436="","",编辑!AN2436)</f>
        <v/>
      </c>
      <c r="AC2436" s="111" t="str">
        <f>IF(编辑!AO2436="","",编辑!AO2436)</f>
        <v/>
      </c>
    </row>
    <row r="2437" spans="1:29">
      <c r="A2437" s="109">
        <f>IF(编辑!A2437="","",编辑!A2437)</f>
        <v>107003</v>
      </c>
      <c r="B2437" s="109" t="str">
        <f>IF(编辑!B2437="","",编辑!B2437)</f>
        <v>逃跑的精怪</v>
      </c>
      <c r="C2437" s="109">
        <f>IF(编辑!I2437="","",编辑!I2437)</f>
        <v>15300</v>
      </c>
      <c r="D2437" s="109">
        <f>IF(编辑!J2437="","",编辑!J2437)</f>
        <v>230</v>
      </c>
      <c r="E2437" s="109" t="str">
        <f>IF(编辑!K2437="","",编辑!K2437)</f>
        <v/>
      </c>
      <c r="F2437" s="109">
        <f>IF(编辑!L2437="","",编辑!L2437)</f>
        <v>5086</v>
      </c>
      <c r="G2437" s="109">
        <f>IF(编辑!N2437="","",编辑!N2437)</f>
        <v>1</v>
      </c>
      <c r="H2437" s="109">
        <f>IF(编辑!O2437="","",编辑!O2437)</f>
        <v>1</v>
      </c>
      <c r="I2437" s="109">
        <f>IF(编辑!P2437="","",编辑!P2437)</f>
        <v>4000</v>
      </c>
      <c r="J2437" s="109" t="str">
        <f>IF(编辑!Q2437="","",编辑!Q2437)</f>
        <v/>
      </c>
      <c r="K2437" s="109" t="str">
        <f>IF(编辑!S2437="","",编辑!S2437)</f>
        <v/>
      </c>
      <c r="L2437" s="109" t="str">
        <f>IF(编辑!T2437="","",编辑!T2437)</f>
        <v/>
      </c>
      <c r="M2437" s="109" t="str">
        <f>IF(编辑!U2437="","",编辑!U2437)</f>
        <v/>
      </c>
      <c r="N2437" s="109" t="str">
        <f>IF(编辑!V2437="","",编辑!V2437)</f>
        <v/>
      </c>
      <c r="O2437" s="109" t="str">
        <f>IF(编辑!X2437="","",编辑!X2437)</f>
        <v/>
      </c>
      <c r="P2437" s="109" t="str">
        <f>IF(编辑!Y2437="","",编辑!Y2437)</f>
        <v/>
      </c>
      <c r="Q2437" s="109" t="str">
        <f>IF(编辑!Z2437="","",编辑!Z2437)</f>
        <v/>
      </c>
      <c r="R2437" s="109" t="str">
        <f>IF(编辑!AA2437="","",编辑!AA2437)</f>
        <v/>
      </c>
      <c r="S2437" s="109" t="str">
        <f>IF(编辑!AC2437="","",编辑!AC2437)</f>
        <v/>
      </c>
      <c r="T2437" s="109" t="str">
        <f>IF(编辑!AD2437="","",编辑!AD2437)</f>
        <v/>
      </c>
      <c r="U2437" s="109" t="str">
        <f>IF(编辑!AE2437="","",编辑!AE2437)</f>
        <v/>
      </c>
      <c r="V2437" s="109" t="str">
        <f>IF(编辑!AF2437="","",编辑!AF2437)</f>
        <v/>
      </c>
      <c r="W2437" s="109" t="str">
        <f>IF(编辑!AH2437="","",编辑!AH2437)</f>
        <v/>
      </c>
      <c r="X2437" s="109" t="str">
        <f>IF(编辑!AI2437="","",编辑!AI2437)</f>
        <v/>
      </c>
      <c r="Y2437" s="109" t="str">
        <f>IF(编辑!AJ2437="","",编辑!AJ2437)</f>
        <v/>
      </c>
      <c r="Z2437" s="109" t="str">
        <f>IF(编辑!AK2437="","",编辑!AK2437)</f>
        <v/>
      </c>
      <c r="AA2437" s="109" t="str">
        <f>IF(编辑!AM2437="","",编辑!AM2437)</f>
        <v/>
      </c>
      <c r="AB2437" s="109" t="str">
        <f>IF(编辑!AN2437="","",编辑!AN2437)</f>
        <v/>
      </c>
      <c r="AC2437" s="111" t="str">
        <f>IF(编辑!AO2437="","",编辑!AO2437)</f>
        <v/>
      </c>
    </row>
    <row r="2438" spans="1:29">
      <c r="A2438" s="109">
        <f>IF(编辑!A2438="","",编辑!A2438)</f>
        <v>107004</v>
      </c>
      <c r="B2438" s="109" t="str">
        <f>IF(编辑!B2438="","",编辑!B2438)</f>
        <v>逃跑的精怪</v>
      </c>
      <c r="C2438" s="109">
        <f>IF(编辑!I2438="","",编辑!I2438)</f>
        <v>15400</v>
      </c>
      <c r="D2438" s="109">
        <f>IF(编辑!J2438="","",编辑!J2438)</f>
        <v>240</v>
      </c>
      <c r="E2438" s="109" t="str">
        <f>IF(编辑!K2438="","",编辑!K2438)</f>
        <v/>
      </c>
      <c r="F2438" s="109">
        <f>IF(编辑!L2438="","",编辑!L2438)</f>
        <v>5086</v>
      </c>
      <c r="G2438" s="109">
        <f>IF(编辑!N2438="","",编辑!N2438)</f>
        <v>1</v>
      </c>
      <c r="H2438" s="109">
        <f>IF(编辑!O2438="","",编辑!O2438)</f>
        <v>1</v>
      </c>
      <c r="I2438" s="109">
        <f>IF(编辑!P2438="","",编辑!P2438)</f>
        <v>4000</v>
      </c>
      <c r="J2438" s="109" t="str">
        <f>IF(编辑!Q2438="","",编辑!Q2438)</f>
        <v/>
      </c>
      <c r="K2438" s="109" t="str">
        <f>IF(编辑!S2438="","",编辑!S2438)</f>
        <v/>
      </c>
      <c r="L2438" s="109" t="str">
        <f>IF(编辑!T2438="","",编辑!T2438)</f>
        <v/>
      </c>
      <c r="M2438" s="109" t="str">
        <f>IF(编辑!U2438="","",编辑!U2438)</f>
        <v/>
      </c>
      <c r="N2438" s="109" t="str">
        <f>IF(编辑!V2438="","",编辑!V2438)</f>
        <v/>
      </c>
      <c r="O2438" s="109" t="str">
        <f>IF(编辑!X2438="","",编辑!X2438)</f>
        <v/>
      </c>
      <c r="P2438" s="109" t="str">
        <f>IF(编辑!Y2438="","",编辑!Y2438)</f>
        <v/>
      </c>
      <c r="Q2438" s="109" t="str">
        <f>IF(编辑!Z2438="","",编辑!Z2438)</f>
        <v/>
      </c>
      <c r="R2438" s="109" t="str">
        <f>IF(编辑!AA2438="","",编辑!AA2438)</f>
        <v/>
      </c>
      <c r="S2438" s="109" t="str">
        <f>IF(编辑!AC2438="","",编辑!AC2438)</f>
        <v/>
      </c>
      <c r="T2438" s="109" t="str">
        <f>IF(编辑!AD2438="","",编辑!AD2438)</f>
        <v/>
      </c>
      <c r="U2438" s="109" t="str">
        <f>IF(编辑!AE2438="","",编辑!AE2438)</f>
        <v/>
      </c>
      <c r="V2438" s="109" t="str">
        <f>IF(编辑!AF2438="","",编辑!AF2438)</f>
        <v/>
      </c>
      <c r="W2438" s="109" t="str">
        <f>IF(编辑!AH2438="","",编辑!AH2438)</f>
        <v/>
      </c>
      <c r="X2438" s="109" t="str">
        <f>IF(编辑!AI2438="","",编辑!AI2438)</f>
        <v/>
      </c>
      <c r="Y2438" s="109" t="str">
        <f>IF(编辑!AJ2438="","",编辑!AJ2438)</f>
        <v/>
      </c>
      <c r="Z2438" s="109" t="str">
        <f>IF(编辑!AK2438="","",编辑!AK2438)</f>
        <v/>
      </c>
      <c r="AA2438" s="109" t="str">
        <f>IF(编辑!AM2438="","",编辑!AM2438)</f>
        <v/>
      </c>
      <c r="AB2438" s="109" t="str">
        <f>IF(编辑!AN2438="","",编辑!AN2438)</f>
        <v/>
      </c>
      <c r="AC2438" s="111" t="str">
        <f>IF(编辑!AO2438="","",编辑!AO2438)</f>
        <v/>
      </c>
    </row>
    <row r="2439" spans="1:29">
      <c r="A2439" s="109">
        <f>IF(编辑!A2439="","",编辑!A2439)</f>
        <v>107005</v>
      </c>
      <c r="B2439" s="109" t="str">
        <f>IF(编辑!B2439="","",编辑!B2439)</f>
        <v>逃跑的精怪</v>
      </c>
      <c r="C2439" s="109">
        <f>IF(编辑!I2439="","",编辑!I2439)</f>
        <v>15500</v>
      </c>
      <c r="D2439" s="109">
        <f>IF(编辑!J2439="","",编辑!J2439)</f>
        <v>250</v>
      </c>
      <c r="E2439" s="109" t="str">
        <f>IF(编辑!K2439="","",编辑!K2439)</f>
        <v/>
      </c>
      <c r="F2439" s="109">
        <f>IF(编辑!L2439="","",编辑!L2439)</f>
        <v>5086</v>
      </c>
      <c r="G2439" s="109">
        <f>IF(编辑!N2439="","",编辑!N2439)</f>
        <v>1</v>
      </c>
      <c r="H2439" s="109">
        <f>IF(编辑!O2439="","",编辑!O2439)</f>
        <v>1</v>
      </c>
      <c r="I2439" s="109">
        <f>IF(编辑!P2439="","",编辑!P2439)</f>
        <v>4000</v>
      </c>
      <c r="J2439" s="109" t="str">
        <f>IF(编辑!Q2439="","",编辑!Q2439)</f>
        <v/>
      </c>
      <c r="K2439" s="109" t="str">
        <f>IF(编辑!S2439="","",编辑!S2439)</f>
        <v/>
      </c>
      <c r="L2439" s="109" t="str">
        <f>IF(编辑!T2439="","",编辑!T2439)</f>
        <v/>
      </c>
      <c r="M2439" s="109" t="str">
        <f>IF(编辑!U2439="","",编辑!U2439)</f>
        <v/>
      </c>
      <c r="N2439" s="109" t="str">
        <f>IF(编辑!V2439="","",编辑!V2439)</f>
        <v/>
      </c>
      <c r="O2439" s="109" t="str">
        <f>IF(编辑!X2439="","",编辑!X2439)</f>
        <v/>
      </c>
      <c r="P2439" s="109" t="str">
        <f>IF(编辑!Y2439="","",编辑!Y2439)</f>
        <v/>
      </c>
      <c r="Q2439" s="109" t="str">
        <f>IF(编辑!Z2439="","",编辑!Z2439)</f>
        <v/>
      </c>
      <c r="R2439" s="109" t="str">
        <f>IF(编辑!AA2439="","",编辑!AA2439)</f>
        <v/>
      </c>
      <c r="S2439" s="109" t="str">
        <f>IF(编辑!AC2439="","",编辑!AC2439)</f>
        <v/>
      </c>
      <c r="T2439" s="109" t="str">
        <f>IF(编辑!AD2439="","",编辑!AD2439)</f>
        <v/>
      </c>
      <c r="U2439" s="109" t="str">
        <f>IF(编辑!AE2439="","",编辑!AE2439)</f>
        <v/>
      </c>
      <c r="V2439" s="109" t="str">
        <f>IF(编辑!AF2439="","",编辑!AF2439)</f>
        <v/>
      </c>
      <c r="W2439" s="109" t="str">
        <f>IF(编辑!AH2439="","",编辑!AH2439)</f>
        <v/>
      </c>
      <c r="X2439" s="109" t="str">
        <f>IF(编辑!AI2439="","",编辑!AI2439)</f>
        <v/>
      </c>
      <c r="Y2439" s="109" t="str">
        <f>IF(编辑!AJ2439="","",编辑!AJ2439)</f>
        <v/>
      </c>
      <c r="Z2439" s="109" t="str">
        <f>IF(编辑!AK2439="","",编辑!AK2439)</f>
        <v/>
      </c>
      <c r="AA2439" s="109" t="str">
        <f>IF(编辑!AM2439="","",编辑!AM2439)</f>
        <v/>
      </c>
      <c r="AB2439" s="109" t="str">
        <f>IF(编辑!AN2439="","",编辑!AN2439)</f>
        <v/>
      </c>
      <c r="AC2439" s="111" t="str">
        <f>IF(编辑!AO2439="","",编辑!AO2439)</f>
        <v/>
      </c>
    </row>
    <row r="2440" spans="1:29">
      <c r="A2440" s="109">
        <f>IF(编辑!A2440="","",编辑!A2440)</f>
        <v>107006</v>
      </c>
      <c r="B2440" s="109" t="str">
        <f>IF(编辑!B2440="","",编辑!B2440)</f>
        <v>逃跑的精怪</v>
      </c>
      <c r="C2440" s="109">
        <f>IF(编辑!I2440="","",编辑!I2440)</f>
        <v>15600</v>
      </c>
      <c r="D2440" s="109">
        <f>IF(编辑!J2440="","",编辑!J2440)</f>
        <v>260</v>
      </c>
      <c r="E2440" s="109" t="str">
        <f>IF(编辑!K2440="","",编辑!K2440)</f>
        <v/>
      </c>
      <c r="F2440" s="109">
        <f>IF(编辑!L2440="","",编辑!L2440)</f>
        <v>5086</v>
      </c>
      <c r="G2440" s="109">
        <f>IF(编辑!N2440="","",编辑!N2440)</f>
        <v>1</v>
      </c>
      <c r="H2440" s="109">
        <f>IF(编辑!O2440="","",编辑!O2440)</f>
        <v>1</v>
      </c>
      <c r="I2440" s="109">
        <f>IF(编辑!P2440="","",编辑!P2440)</f>
        <v>5000</v>
      </c>
      <c r="J2440" s="109" t="str">
        <f>IF(编辑!Q2440="","",编辑!Q2440)</f>
        <v/>
      </c>
      <c r="K2440" s="109" t="str">
        <f>IF(编辑!S2440="","",编辑!S2440)</f>
        <v/>
      </c>
      <c r="L2440" s="109" t="str">
        <f>IF(编辑!T2440="","",编辑!T2440)</f>
        <v/>
      </c>
      <c r="M2440" s="109" t="str">
        <f>IF(编辑!U2440="","",编辑!U2440)</f>
        <v/>
      </c>
      <c r="N2440" s="109" t="str">
        <f>IF(编辑!V2440="","",编辑!V2440)</f>
        <v/>
      </c>
      <c r="O2440" s="109" t="str">
        <f>IF(编辑!X2440="","",编辑!X2440)</f>
        <v/>
      </c>
      <c r="P2440" s="109" t="str">
        <f>IF(编辑!Y2440="","",编辑!Y2440)</f>
        <v/>
      </c>
      <c r="Q2440" s="109" t="str">
        <f>IF(编辑!Z2440="","",编辑!Z2440)</f>
        <v/>
      </c>
      <c r="R2440" s="109" t="str">
        <f>IF(编辑!AA2440="","",编辑!AA2440)</f>
        <v/>
      </c>
      <c r="S2440" s="109" t="str">
        <f>IF(编辑!AC2440="","",编辑!AC2440)</f>
        <v/>
      </c>
      <c r="T2440" s="109" t="str">
        <f>IF(编辑!AD2440="","",编辑!AD2440)</f>
        <v/>
      </c>
      <c r="U2440" s="109" t="str">
        <f>IF(编辑!AE2440="","",编辑!AE2440)</f>
        <v/>
      </c>
      <c r="V2440" s="109" t="str">
        <f>IF(编辑!AF2440="","",编辑!AF2440)</f>
        <v/>
      </c>
      <c r="W2440" s="109" t="str">
        <f>IF(编辑!AH2440="","",编辑!AH2440)</f>
        <v/>
      </c>
      <c r="X2440" s="109" t="str">
        <f>IF(编辑!AI2440="","",编辑!AI2440)</f>
        <v/>
      </c>
      <c r="Y2440" s="109" t="str">
        <f>IF(编辑!AJ2440="","",编辑!AJ2440)</f>
        <v/>
      </c>
      <c r="Z2440" s="109" t="str">
        <f>IF(编辑!AK2440="","",编辑!AK2440)</f>
        <v/>
      </c>
      <c r="AA2440" s="109" t="str">
        <f>IF(编辑!AM2440="","",编辑!AM2440)</f>
        <v/>
      </c>
      <c r="AB2440" s="109" t="str">
        <f>IF(编辑!AN2440="","",编辑!AN2440)</f>
        <v/>
      </c>
      <c r="AC2440" s="111" t="str">
        <f>IF(编辑!AO2440="","",编辑!AO2440)</f>
        <v/>
      </c>
    </row>
    <row r="2441" spans="1:29">
      <c r="A2441" s="109">
        <f>IF(编辑!A2441="","",编辑!A2441)</f>
        <v>107007</v>
      </c>
      <c r="B2441" s="109" t="str">
        <f>IF(编辑!B2441="","",编辑!B2441)</f>
        <v>逃跑的精怪</v>
      </c>
      <c r="C2441" s="109">
        <f>IF(编辑!I2441="","",编辑!I2441)</f>
        <v>15700</v>
      </c>
      <c r="D2441" s="109">
        <f>IF(编辑!J2441="","",编辑!J2441)</f>
        <v>270</v>
      </c>
      <c r="E2441" s="109" t="str">
        <f>IF(编辑!K2441="","",编辑!K2441)</f>
        <v/>
      </c>
      <c r="F2441" s="109">
        <f>IF(编辑!L2441="","",编辑!L2441)</f>
        <v>5086</v>
      </c>
      <c r="G2441" s="109">
        <f>IF(编辑!N2441="","",编辑!N2441)</f>
        <v>1</v>
      </c>
      <c r="H2441" s="109">
        <f>IF(编辑!O2441="","",编辑!O2441)</f>
        <v>1</v>
      </c>
      <c r="I2441" s="109">
        <f>IF(编辑!P2441="","",编辑!P2441)</f>
        <v>5000</v>
      </c>
      <c r="J2441" s="109" t="str">
        <f>IF(编辑!Q2441="","",编辑!Q2441)</f>
        <v/>
      </c>
      <c r="K2441" s="109" t="str">
        <f>IF(编辑!S2441="","",编辑!S2441)</f>
        <v/>
      </c>
      <c r="L2441" s="109" t="str">
        <f>IF(编辑!T2441="","",编辑!T2441)</f>
        <v/>
      </c>
      <c r="M2441" s="109" t="str">
        <f>IF(编辑!U2441="","",编辑!U2441)</f>
        <v/>
      </c>
      <c r="N2441" s="109" t="str">
        <f>IF(编辑!V2441="","",编辑!V2441)</f>
        <v/>
      </c>
      <c r="O2441" s="109" t="str">
        <f>IF(编辑!X2441="","",编辑!X2441)</f>
        <v/>
      </c>
      <c r="P2441" s="109" t="str">
        <f>IF(编辑!Y2441="","",编辑!Y2441)</f>
        <v/>
      </c>
      <c r="Q2441" s="109" t="str">
        <f>IF(编辑!Z2441="","",编辑!Z2441)</f>
        <v/>
      </c>
      <c r="R2441" s="109" t="str">
        <f>IF(编辑!AA2441="","",编辑!AA2441)</f>
        <v/>
      </c>
      <c r="S2441" s="109" t="str">
        <f>IF(编辑!AC2441="","",编辑!AC2441)</f>
        <v/>
      </c>
      <c r="T2441" s="109" t="str">
        <f>IF(编辑!AD2441="","",编辑!AD2441)</f>
        <v/>
      </c>
      <c r="U2441" s="109" t="str">
        <f>IF(编辑!AE2441="","",编辑!AE2441)</f>
        <v/>
      </c>
      <c r="V2441" s="109" t="str">
        <f>IF(编辑!AF2441="","",编辑!AF2441)</f>
        <v/>
      </c>
      <c r="W2441" s="109" t="str">
        <f>IF(编辑!AH2441="","",编辑!AH2441)</f>
        <v/>
      </c>
      <c r="X2441" s="109" t="str">
        <f>IF(编辑!AI2441="","",编辑!AI2441)</f>
        <v/>
      </c>
      <c r="Y2441" s="109" t="str">
        <f>IF(编辑!AJ2441="","",编辑!AJ2441)</f>
        <v/>
      </c>
      <c r="Z2441" s="109" t="str">
        <f>IF(编辑!AK2441="","",编辑!AK2441)</f>
        <v/>
      </c>
      <c r="AA2441" s="109" t="str">
        <f>IF(编辑!AM2441="","",编辑!AM2441)</f>
        <v/>
      </c>
      <c r="AB2441" s="109" t="str">
        <f>IF(编辑!AN2441="","",编辑!AN2441)</f>
        <v/>
      </c>
      <c r="AC2441" s="111" t="str">
        <f>IF(编辑!AO2441="","",编辑!AO2441)</f>
        <v/>
      </c>
    </row>
    <row r="2442" spans="1:29">
      <c r="A2442" s="109">
        <f>IF(编辑!A2442="","",编辑!A2442)</f>
        <v>107008</v>
      </c>
      <c r="B2442" s="109" t="str">
        <f>IF(编辑!B2442="","",编辑!B2442)</f>
        <v>逃跑的精怪</v>
      </c>
      <c r="C2442" s="109">
        <f>IF(编辑!I2442="","",编辑!I2442)</f>
        <v>15800</v>
      </c>
      <c r="D2442" s="109">
        <f>IF(编辑!J2442="","",编辑!J2442)</f>
        <v>280</v>
      </c>
      <c r="E2442" s="109" t="str">
        <f>IF(编辑!K2442="","",编辑!K2442)</f>
        <v/>
      </c>
      <c r="F2442" s="109">
        <f>IF(编辑!L2442="","",编辑!L2442)</f>
        <v>5086</v>
      </c>
      <c r="G2442" s="109">
        <f>IF(编辑!N2442="","",编辑!N2442)</f>
        <v>1</v>
      </c>
      <c r="H2442" s="109">
        <f>IF(编辑!O2442="","",编辑!O2442)</f>
        <v>1</v>
      </c>
      <c r="I2442" s="109">
        <f>IF(编辑!P2442="","",编辑!P2442)</f>
        <v>5000</v>
      </c>
      <c r="J2442" s="109" t="str">
        <f>IF(编辑!Q2442="","",编辑!Q2442)</f>
        <v/>
      </c>
      <c r="K2442" s="109" t="str">
        <f>IF(编辑!S2442="","",编辑!S2442)</f>
        <v/>
      </c>
      <c r="L2442" s="109" t="str">
        <f>IF(编辑!T2442="","",编辑!T2442)</f>
        <v/>
      </c>
      <c r="M2442" s="109" t="str">
        <f>IF(编辑!U2442="","",编辑!U2442)</f>
        <v/>
      </c>
      <c r="N2442" s="109" t="str">
        <f>IF(编辑!V2442="","",编辑!V2442)</f>
        <v/>
      </c>
      <c r="O2442" s="109" t="str">
        <f>IF(编辑!X2442="","",编辑!X2442)</f>
        <v/>
      </c>
      <c r="P2442" s="109" t="str">
        <f>IF(编辑!Y2442="","",编辑!Y2442)</f>
        <v/>
      </c>
      <c r="Q2442" s="109" t="str">
        <f>IF(编辑!Z2442="","",编辑!Z2442)</f>
        <v/>
      </c>
      <c r="R2442" s="109" t="str">
        <f>IF(编辑!AA2442="","",编辑!AA2442)</f>
        <v/>
      </c>
      <c r="S2442" s="109" t="str">
        <f>IF(编辑!AC2442="","",编辑!AC2442)</f>
        <v/>
      </c>
      <c r="T2442" s="109" t="str">
        <f>IF(编辑!AD2442="","",编辑!AD2442)</f>
        <v/>
      </c>
      <c r="U2442" s="109" t="str">
        <f>IF(编辑!AE2442="","",编辑!AE2442)</f>
        <v/>
      </c>
      <c r="V2442" s="109" t="str">
        <f>IF(编辑!AF2442="","",编辑!AF2442)</f>
        <v/>
      </c>
      <c r="W2442" s="109" t="str">
        <f>IF(编辑!AH2442="","",编辑!AH2442)</f>
        <v/>
      </c>
      <c r="X2442" s="109" t="str">
        <f>IF(编辑!AI2442="","",编辑!AI2442)</f>
        <v/>
      </c>
      <c r="Y2442" s="109" t="str">
        <f>IF(编辑!AJ2442="","",编辑!AJ2442)</f>
        <v/>
      </c>
      <c r="Z2442" s="109" t="str">
        <f>IF(编辑!AK2442="","",编辑!AK2442)</f>
        <v/>
      </c>
      <c r="AA2442" s="109" t="str">
        <f>IF(编辑!AM2442="","",编辑!AM2442)</f>
        <v/>
      </c>
      <c r="AB2442" s="109" t="str">
        <f>IF(编辑!AN2442="","",编辑!AN2442)</f>
        <v/>
      </c>
      <c r="AC2442" s="111" t="str">
        <f>IF(编辑!AO2442="","",编辑!AO2442)</f>
        <v/>
      </c>
    </row>
    <row r="2443" spans="1:29">
      <c r="A2443" s="109">
        <f>IF(编辑!A2443="","",编辑!A2443)</f>
        <v>107009</v>
      </c>
      <c r="B2443" s="109" t="str">
        <f>IF(编辑!B2443="","",编辑!B2443)</f>
        <v>逃跑的精怪</v>
      </c>
      <c r="C2443" s="109">
        <f>IF(编辑!I2443="","",编辑!I2443)</f>
        <v>15900</v>
      </c>
      <c r="D2443" s="109">
        <f>IF(编辑!J2443="","",编辑!J2443)</f>
        <v>290</v>
      </c>
      <c r="E2443" s="109" t="str">
        <f>IF(编辑!K2443="","",编辑!K2443)</f>
        <v/>
      </c>
      <c r="F2443" s="109">
        <f>IF(编辑!L2443="","",编辑!L2443)</f>
        <v>21350</v>
      </c>
      <c r="G2443" s="109">
        <f>IF(编辑!N2443="","",编辑!N2443)</f>
        <v>1</v>
      </c>
      <c r="H2443" s="109">
        <f>IF(编辑!O2443="","",编辑!O2443)</f>
        <v>1</v>
      </c>
      <c r="I2443" s="109">
        <f>IF(编辑!P2443="","",编辑!P2443)</f>
        <v>3000</v>
      </c>
      <c r="J2443" s="109" t="str">
        <f>IF(编辑!Q2443="","",编辑!Q2443)</f>
        <v/>
      </c>
      <c r="K2443" s="109" t="str">
        <f>IF(编辑!S2443="","",编辑!S2443)</f>
        <v/>
      </c>
      <c r="L2443" s="109" t="str">
        <f>IF(编辑!T2443="","",编辑!T2443)</f>
        <v/>
      </c>
      <c r="M2443" s="109" t="str">
        <f>IF(编辑!U2443="","",编辑!U2443)</f>
        <v/>
      </c>
      <c r="N2443" s="109" t="str">
        <f>IF(编辑!V2443="","",编辑!V2443)</f>
        <v/>
      </c>
      <c r="O2443" s="109" t="str">
        <f>IF(编辑!X2443="","",编辑!X2443)</f>
        <v/>
      </c>
      <c r="P2443" s="109" t="str">
        <f>IF(编辑!Y2443="","",编辑!Y2443)</f>
        <v/>
      </c>
      <c r="Q2443" s="109" t="str">
        <f>IF(编辑!Z2443="","",编辑!Z2443)</f>
        <v/>
      </c>
      <c r="R2443" s="109" t="str">
        <f>IF(编辑!AA2443="","",编辑!AA2443)</f>
        <v/>
      </c>
      <c r="S2443" s="109" t="str">
        <f>IF(编辑!AC2443="","",编辑!AC2443)</f>
        <v/>
      </c>
      <c r="T2443" s="109" t="str">
        <f>IF(编辑!AD2443="","",编辑!AD2443)</f>
        <v/>
      </c>
      <c r="U2443" s="109" t="str">
        <f>IF(编辑!AE2443="","",编辑!AE2443)</f>
        <v/>
      </c>
      <c r="V2443" s="109" t="str">
        <f>IF(编辑!AF2443="","",编辑!AF2443)</f>
        <v/>
      </c>
      <c r="W2443" s="109" t="str">
        <f>IF(编辑!AH2443="","",编辑!AH2443)</f>
        <v/>
      </c>
      <c r="X2443" s="109" t="str">
        <f>IF(编辑!AI2443="","",编辑!AI2443)</f>
        <v/>
      </c>
      <c r="Y2443" s="109" t="str">
        <f>IF(编辑!AJ2443="","",编辑!AJ2443)</f>
        <v/>
      </c>
      <c r="Z2443" s="109" t="str">
        <f>IF(编辑!AK2443="","",编辑!AK2443)</f>
        <v/>
      </c>
      <c r="AA2443" s="109" t="str">
        <f>IF(编辑!AM2443="","",编辑!AM2443)</f>
        <v/>
      </c>
      <c r="AB2443" s="109" t="str">
        <f>IF(编辑!AN2443="","",编辑!AN2443)</f>
        <v/>
      </c>
      <c r="AC2443" s="111" t="str">
        <f>IF(编辑!AO2443="","",编辑!AO2443)</f>
        <v/>
      </c>
    </row>
    <row r="2444" spans="1:29">
      <c r="A2444" s="109">
        <f>IF(编辑!A2444="","",编辑!A2444)</f>
        <v>107010</v>
      </c>
      <c r="B2444" s="109" t="str">
        <f>IF(编辑!B2444="","",编辑!B2444)</f>
        <v>逃跑的精怪</v>
      </c>
      <c r="C2444" s="109">
        <f>IF(编辑!I2444="","",编辑!I2444)</f>
        <v>16000</v>
      </c>
      <c r="D2444" s="109">
        <f>IF(编辑!J2444="","",编辑!J2444)</f>
        <v>300</v>
      </c>
      <c r="E2444" s="109" t="str">
        <f>IF(编辑!K2444="","",编辑!K2444)</f>
        <v/>
      </c>
      <c r="F2444" s="109">
        <f>IF(编辑!L2444="","",编辑!L2444)</f>
        <v>21350</v>
      </c>
      <c r="G2444" s="109">
        <f>IF(编辑!N2444="","",编辑!N2444)</f>
        <v>1</v>
      </c>
      <c r="H2444" s="109">
        <f>IF(编辑!O2444="","",编辑!O2444)</f>
        <v>1</v>
      </c>
      <c r="I2444" s="109">
        <f>IF(编辑!P2444="","",编辑!P2444)</f>
        <v>3000</v>
      </c>
      <c r="J2444" s="109" t="str">
        <f>IF(编辑!Q2444="","",编辑!Q2444)</f>
        <v/>
      </c>
      <c r="K2444" s="109" t="str">
        <f>IF(编辑!S2444="","",编辑!S2444)</f>
        <v/>
      </c>
      <c r="L2444" s="109" t="str">
        <f>IF(编辑!T2444="","",编辑!T2444)</f>
        <v/>
      </c>
      <c r="M2444" s="109" t="str">
        <f>IF(编辑!U2444="","",编辑!U2444)</f>
        <v/>
      </c>
      <c r="N2444" s="109" t="str">
        <f>IF(编辑!V2444="","",编辑!V2444)</f>
        <v/>
      </c>
      <c r="O2444" s="109" t="str">
        <f>IF(编辑!X2444="","",编辑!X2444)</f>
        <v/>
      </c>
      <c r="P2444" s="109" t="str">
        <f>IF(编辑!Y2444="","",编辑!Y2444)</f>
        <v/>
      </c>
      <c r="Q2444" s="109" t="str">
        <f>IF(编辑!Z2444="","",编辑!Z2444)</f>
        <v/>
      </c>
      <c r="R2444" s="109" t="str">
        <f>IF(编辑!AA2444="","",编辑!AA2444)</f>
        <v/>
      </c>
      <c r="S2444" s="109" t="str">
        <f>IF(编辑!AC2444="","",编辑!AC2444)</f>
        <v/>
      </c>
      <c r="T2444" s="109" t="str">
        <f>IF(编辑!AD2444="","",编辑!AD2444)</f>
        <v/>
      </c>
      <c r="U2444" s="109" t="str">
        <f>IF(编辑!AE2444="","",编辑!AE2444)</f>
        <v/>
      </c>
      <c r="V2444" s="109" t="str">
        <f>IF(编辑!AF2444="","",编辑!AF2444)</f>
        <v/>
      </c>
      <c r="W2444" s="109" t="str">
        <f>IF(编辑!AH2444="","",编辑!AH2444)</f>
        <v/>
      </c>
      <c r="X2444" s="109" t="str">
        <f>IF(编辑!AI2444="","",编辑!AI2444)</f>
        <v/>
      </c>
      <c r="Y2444" s="109" t="str">
        <f>IF(编辑!AJ2444="","",编辑!AJ2444)</f>
        <v/>
      </c>
      <c r="Z2444" s="109" t="str">
        <f>IF(编辑!AK2444="","",编辑!AK2444)</f>
        <v/>
      </c>
      <c r="AA2444" s="109" t="str">
        <f>IF(编辑!AM2444="","",编辑!AM2444)</f>
        <v/>
      </c>
      <c r="AB2444" s="109" t="str">
        <f>IF(编辑!AN2444="","",编辑!AN2444)</f>
        <v/>
      </c>
      <c r="AC2444" s="111" t="str">
        <f>IF(编辑!AO2444="","",编辑!AO2444)</f>
        <v/>
      </c>
    </row>
    <row r="2445" spans="1:29">
      <c r="A2445" s="109">
        <f>IF(编辑!A2445="","",编辑!A2445)</f>
        <v>107011</v>
      </c>
      <c r="B2445" s="109" t="str">
        <f>IF(编辑!B2445="","",编辑!B2445)</f>
        <v>逃跑的精怪</v>
      </c>
      <c r="C2445" s="109">
        <f>IF(编辑!I2445="","",编辑!I2445)</f>
        <v>16100</v>
      </c>
      <c r="D2445" s="109">
        <f>IF(编辑!J2445="","",编辑!J2445)</f>
        <v>310</v>
      </c>
      <c r="E2445" s="109" t="str">
        <f>IF(编辑!K2445="","",编辑!K2445)</f>
        <v/>
      </c>
      <c r="F2445" s="109">
        <f>IF(编辑!L2445="","",编辑!L2445)</f>
        <v>21350</v>
      </c>
      <c r="G2445" s="109">
        <f>IF(编辑!N2445="","",编辑!N2445)</f>
        <v>1</v>
      </c>
      <c r="H2445" s="109">
        <f>IF(编辑!O2445="","",编辑!O2445)</f>
        <v>1</v>
      </c>
      <c r="I2445" s="109">
        <f>IF(编辑!P2445="","",编辑!P2445)</f>
        <v>3000</v>
      </c>
      <c r="J2445" s="109" t="str">
        <f>IF(编辑!Q2445="","",编辑!Q2445)</f>
        <v/>
      </c>
      <c r="K2445" s="109" t="str">
        <f>IF(编辑!S2445="","",编辑!S2445)</f>
        <v/>
      </c>
      <c r="L2445" s="109" t="str">
        <f>IF(编辑!T2445="","",编辑!T2445)</f>
        <v/>
      </c>
      <c r="M2445" s="109" t="str">
        <f>IF(编辑!U2445="","",编辑!U2445)</f>
        <v/>
      </c>
      <c r="N2445" s="109" t="str">
        <f>IF(编辑!V2445="","",编辑!V2445)</f>
        <v/>
      </c>
      <c r="O2445" s="109" t="str">
        <f>IF(编辑!X2445="","",编辑!X2445)</f>
        <v/>
      </c>
      <c r="P2445" s="109" t="str">
        <f>IF(编辑!Y2445="","",编辑!Y2445)</f>
        <v/>
      </c>
      <c r="Q2445" s="109" t="str">
        <f>IF(编辑!Z2445="","",编辑!Z2445)</f>
        <v/>
      </c>
      <c r="R2445" s="109" t="str">
        <f>IF(编辑!AA2445="","",编辑!AA2445)</f>
        <v/>
      </c>
      <c r="S2445" s="109" t="str">
        <f>IF(编辑!AC2445="","",编辑!AC2445)</f>
        <v/>
      </c>
      <c r="T2445" s="109" t="str">
        <f>IF(编辑!AD2445="","",编辑!AD2445)</f>
        <v/>
      </c>
      <c r="U2445" s="109" t="str">
        <f>IF(编辑!AE2445="","",编辑!AE2445)</f>
        <v/>
      </c>
      <c r="V2445" s="109" t="str">
        <f>IF(编辑!AF2445="","",编辑!AF2445)</f>
        <v/>
      </c>
      <c r="W2445" s="109" t="str">
        <f>IF(编辑!AH2445="","",编辑!AH2445)</f>
        <v/>
      </c>
      <c r="X2445" s="109" t="str">
        <f>IF(编辑!AI2445="","",编辑!AI2445)</f>
        <v/>
      </c>
      <c r="Y2445" s="109" t="str">
        <f>IF(编辑!AJ2445="","",编辑!AJ2445)</f>
        <v/>
      </c>
      <c r="Z2445" s="109" t="str">
        <f>IF(编辑!AK2445="","",编辑!AK2445)</f>
        <v/>
      </c>
      <c r="AA2445" s="109" t="str">
        <f>IF(编辑!AM2445="","",编辑!AM2445)</f>
        <v/>
      </c>
      <c r="AB2445" s="109" t="str">
        <f>IF(编辑!AN2445="","",编辑!AN2445)</f>
        <v/>
      </c>
      <c r="AC2445" s="111" t="str">
        <f>IF(编辑!AO2445="","",编辑!AO2445)</f>
        <v/>
      </c>
    </row>
    <row r="2446" spans="1:29">
      <c r="A2446" s="109">
        <f>IF(编辑!A2446="","",编辑!A2446)</f>
        <v>107012</v>
      </c>
      <c r="B2446" s="109" t="str">
        <f>IF(编辑!B2446="","",编辑!B2446)</f>
        <v>逃跑的精怪</v>
      </c>
      <c r="C2446" s="109">
        <f>IF(编辑!I2446="","",编辑!I2446)</f>
        <v>16200</v>
      </c>
      <c r="D2446" s="109">
        <f>IF(编辑!J2446="","",编辑!J2446)</f>
        <v>320</v>
      </c>
      <c r="E2446" s="109" t="str">
        <f>IF(编辑!K2446="","",编辑!K2446)</f>
        <v/>
      </c>
      <c r="F2446" s="109">
        <f>IF(编辑!L2446="","",编辑!L2446)</f>
        <v>21350</v>
      </c>
      <c r="G2446" s="109">
        <f>IF(编辑!N2446="","",编辑!N2446)</f>
        <v>1</v>
      </c>
      <c r="H2446" s="109">
        <f>IF(编辑!O2446="","",编辑!O2446)</f>
        <v>1</v>
      </c>
      <c r="I2446" s="109">
        <f>IF(编辑!P2446="","",编辑!P2446)</f>
        <v>4000</v>
      </c>
      <c r="J2446" s="109" t="str">
        <f>IF(编辑!Q2446="","",编辑!Q2446)</f>
        <v/>
      </c>
      <c r="K2446" s="109" t="str">
        <f>IF(编辑!S2446="","",编辑!S2446)</f>
        <v/>
      </c>
      <c r="L2446" s="109" t="str">
        <f>IF(编辑!T2446="","",编辑!T2446)</f>
        <v/>
      </c>
      <c r="M2446" s="109" t="str">
        <f>IF(编辑!U2446="","",编辑!U2446)</f>
        <v/>
      </c>
      <c r="N2446" s="109" t="str">
        <f>IF(编辑!V2446="","",编辑!V2446)</f>
        <v/>
      </c>
      <c r="O2446" s="109" t="str">
        <f>IF(编辑!X2446="","",编辑!X2446)</f>
        <v/>
      </c>
      <c r="P2446" s="109" t="str">
        <f>IF(编辑!Y2446="","",编辑!Y2446)</f>
        <v/>
      </c>
      <c r="Q2446" s="109" t="str">
        <f>IF(编辑!Z2446="","",编辑!Z2446)</f>
        <v/>
      </c>
      <c r="R2446" s="109" t="str">
        <f>IF(编辑!AA2446="","",编辑!AA2446)</f>
        <v/>
      </c>
      <c r="S2446" s="109" t="str">
        <f>IF(编辑!AC2446="","",编辑!AC2446)</f>
        <v/>
      </c>
      <c r="T2446" s="109" t="str">
        <f>IF(编辑!AD2446="","",编辑!AD2446)</f>
        <v/>
      </c>
      <c r="U2446" s="109" t="str">
        <f>IF(编辑!AE2446="","",编辑!AE2446)</f>
        <v/>
      </c>
      <c r="V2446" s="109" t="str">
        <f>IF(编辑!AF2446="","",编辑!AF2446)</f>
        <v/>
      </c>
      <c r="W2446" s="109" t="str">
        <f>IF(编辑!AH2446="","",编辑!AH2446)</f>
        <v/>
      </c>
      <c r="X2446" s="109" t="str">
        <f>IF(编辑!AI2446="","",编辑!AI2446)</f>
        <v/>
      </c>
      <c r="Y2446" s="109" t="str">
        <f>IF(编辑!AJ2446="","",编辑!AJ2446)</f>
        <v/>
      </c>
      <c r="Z2446" s="109" t="str">
        <f>IF(编辑!AK2446="","",编辑!AK2446)</f>
        <v/>
      </c>
      <c r="AA2446" s="109" t="str">
        <f>IF(编辑!AM2446="","",编辑!AM2446)</f>
        <v/>
      </c>
      <c r="AB2446" s="109" t="str">
        <f>IF(编辑!AN2446="","",编辑!AN2446)</f>
        <v/>
      </c>
      <c r="AC2446" s="111" t="str">
        <f>IF(编辑!AO2446="","",编辑!AO2446)</f>
        <v/>
      </c>
    </row>
    <row r="2447" spans="1:29">
      <c r="A2447" s="109">
        <f>IF(编辑!A2447="","",编辑!A2447)</f>
        <v>107013</v>
      </c>
      <c r="B2447" s="109" t="str">
        <f>IF(编辑!B2447="","",编辑!B2447)</f>
        <v>逃跑的精怪</v>
      </c>
      <c r="C2447" s="109">
        <f>IF(编辑!I2447="","",编辑!I2447)</f>
        <v>16300</v>
      </c>
      <c r="D2447" s="109">
        <f>IF(编辑!J2447="","",编辑!J2447)</f>
        <v>330</v>
      </c>
      <c r="E2447" s="109" t="str">
        <f>IF(编辑!K2447="","",编辑!K2447)</f>
        <v/>
      </c>
      <c r="F2447" s="109">
        <f>IF(编辑!L2447="","",编辑!L2447)</f>
        <v>21350</v>
      </c>
      <c r="G2447" s="109">
        <f>IF(编辑!N2447="","",编辑!N2447)</f>
        <v>1</v>
      </c>
      <c r="H2447" s="109">
        <f>IF(编辑!O2447="","",编辑!O2447)</f>
        <v>1</v>
      </c>
      <c r="I2447" s="109">
        <f>IF(编辑!P2447="","",编辑!P2447)</f>
        <v>4000</v>
      </c>
      <c r="J2447" s="109" t="str">
        <f>IF(编辑!Q2447="","",编辑!Q2447)</f>
        <v/>
      </c>
      <c r="K2447" s="109" t="str">
        <f>IF(编辑!S2447="","",编辑!S2447)</f>
        <v/>
      </c>
      <c r="L2447" s="109" t="str">
        <f>IF(编辑!T2447="","",编辑!T2447)</f>
        <v/>
      </c>
      <c r="M2447" s="109" t="str">
        <f>IF(编辑!U2447="","",编辑!U2447)</f>
        <v/>
      </c>
      <c r="N2447" s="109" t="str">
        <f>IF(编辑!V2447="","",编辑!V2447)</f>
        <v/>
      </c>
      <c r="O2447" s="109" t="str">
        <f>IF(编辑!X2447="","",编辑!X2447)</f>
        <v/>
      </c>
      <c r="P2447" s="109" t="str">
        <f>IF(编辑!Y2447="","",编辑!Y2447)</f>
        <v/>
      </c>
      <c r="Q2447" s="109" t="str">
        <f>IF(编辑!Z2447="","",编辑!Z2447)</f>
        <v/>
      </c>
      <c r="R2447" s="109" t="str">
        <f>IF(编辑!AA2447="","",编辑!AA2447)</f>
        <v/>
      </c>
      <c r="S2447" s="109" t="str">
        <f>IF(编辑!AC2447="","",编辑!AC2447)</f>
        <v/>
      </c>
      <c r="T2447" s="109" t="str">
        <f>IF(编辑!AD2447="","",编辑!AD2447)</f>
        <v/>
      </c>
      <c r="U2447" s="109" t="str">
        <f>IF(编辑!AE2447="","",编辑!AE2447)</f>
        <v/>
      </c>
      <c r="V2447" s="109" t="str">
        <f>IF(编辑!AF2447="","",编辑!AF2447)</f>
        <v/>
      </c>
      <c r="W2447" s="109" t="str">
        <f>IF(编辑!AH2447="","",编辑!AH2447)</f>
        <v/>
      </c>
      <c r="X2447" s="109" t="str">
        <f>IF(编辑!AI2447="","",编辑!AI2447)</f>
        <v/>
      </c>
      <c r="Y2447" s="109" t="str">
        <f>IF(编辑!AJ2447="","",编辑!AJ2447)</f>
        <v/>
      </c>
      <c r="Z2447" s="109" t="str">
        <f>IF(编辑!AK2447="","",编辑!AK2447)</f>
        <v/>
      </c>
      <c r="AA2447" s="109" t="str">
        <f>IF(编辑!AM2447="","",编辑!AM2447)</f>
        <v/>
      </c>
      <c r="AB2447" s="109" t="str">
        <f>IF(编辑!AN2447="","",编辑!AN2447)</f>
        <v/>
      </c>
      <c r="AC2447" s="111" t="str">
        <f>IF(编辑!AO2447="","",编辑!AO2447)</f>
        <v/>
      </c>
    </row>
    <row r="2448" spans="1:29">
      <c r="A2448" s="109">
        <f>IF(编辑!A2448="","",编辑!A2448)</f>
        <v>107014</v>
      </c>
      <c r="B2448" s="109" t="str">
        <f>IF(编辑!B2448="","",编辑!B2448)</f>
        <v>逃跑的精怪</v>
      </c>
      <c r="C2448" s="109">
        <f>IF(编辑!I2448="","",编辑!I2448)</f>
        <v>16400</v>
      </c>
      <c r="D2448" s="109">
        <f>IF(编辑!J2448="","",编辑!J2448)</f>
        <v>340</v>
      </c>
      <c r="E2448" s="109" t="str">
        <f>IF(编辑!K2448="","",编辑!K2448)</f>
        <v/>
      </c>
      <c r="F2448" s="109">
        <f>IF(编辑!L2448="","",编辑!L2448)</f>
        <v>21350</v>
      </c>
      <c r="G2448" s="109">
        <f>IF(编辑!N2448="","",编辑!N2448)</f>
        <v>1</v>
      </c>
      <c r="H2448" s="109">
        <f>IF(编辑!O2448="","",编辑!O2448)</f>
        <v>1</v>
      </c>
      <c r="I2448" s="109">
        <f>IF(编辑!P2448="","",编辑!P2448)</f>
        <v>4000</v>
      </c>
      <c r="J2448" s="109" t="str">
        <f>IF(编辑!Q2448="","",编辑!Q2448)</f>
        <v/>
      </c>
      <c r="K2448" s="109" t="str">
        <f>IF(编辑!S2448="","",编辑!S2448)</f>
        <v/>
      </c>
      <c r="L2448" s="109" t="str">
        <f>IF(编辑!T2448="","",编辑!T2448)</f>
        <v/>
      </c>
      <c r="M2448" s="109" t="str">
        <f>IF(编辑!U2448="","",编辑!U2448)</f>
        <v/>
      </c>
      <c r="N2448" s="109" t="str">
        <f>IF(编辑!V2448="","",编辑!V2448)</f>
        <v/>
      </c>
      <c r="O2448" s="109" t="str">
        <f>IF(编辑!X2448="","",编辑!X2448)</f>
        <v/>
      </c>
      <c r="P2448" s="109" t="str">
        <f>IF(编辑!Y2448="","",编辑!Y2448)</f>
        <v/>
      </c>
      <c r="Q2448" s="109" t="str">
        <f>IF(编辑!Z2448="","",编辑!Z2448)</f>
        <v/>
      </c>
      <c r="R2448" s="109" t="str">
        <f>IF(编辑!AA2448="","",编辑!AA2448)</f>
        <v/>
      </c>
      <c r="S2448" s="109" t="str">
        <f>IF(编辑!AC2448="","",编辑!AC2448)</f>
        <v/>
      </c>
      <c r="T2448" s="109" t="str">
        <f>IF(编辑!AD2448="","",编辑!AD2448)</f>
        <v/>
      </c>
      <c r="U2448" s="109" t="str">
        <f>IF(编辑!AE2448="","",编辑!AE2448)</f>
        <v/>
      </c>
      <c r="V2448" s="109" t="str">
        <f>IF(编辑!AF2448="","",编辑!AF2448)</f>
        <v/>
      </c>
      <c r="W2448" s="109" t="str">
        <f>IF(编辑!AH2448="","",编辑!AH2448)</f>
        <v/>
      </c>
      <c r="X2448" s="109" t="str">
        <f>IF(编辑!AI2448="","",编辑!AI2448)</f>
        <v/>
      </c>
      <c r="Y2448" s="109" t="str">
        <f>IF(编辑!AJ2448="","",编辑!AJ2448)</f>
        <v/>
      </c>
      <c r="Z2448" s="109" t="str">
        <f>IF(编辑!AK2448="","",编辑!AK2448)</f>
        <v/>
      </c>
      <c r="AA2448" s="109" t="str">
        <f>IF(编辑!AM2448="","",编辑!AM2448)</f>
        <v/>
      </c>
      <c r="AB2448" s="109" t="str">
        <f>IF(编辑!AN2448="","",编辑!AN2448)</f>
        <v/>
      </c>
      <c r="AC2448" s="111" t="str">
        <f>IF(编辑!AO2448="","",编辑!AO2448)</f>
        <v/>
      </c>
    </row>
    <row r="2449" spans="1:29">
      <c r="A2449" s="109">
        <f>IF(编辑!A2449="","",编辑!A2449)</f>
        <v>107015</v>
      </c>
      <c r="B2449" s="109" t="str">
        <f>IF(编辑!B2449="","",编辑!B2449)</f>
        <v>逃跑的精怪</v>
      </c>
      <c r="C2449" s="109">
        <f>IF(编辑!I2449="","",编辑!I2449)</f>
        <v>16500</v>
      </c>
      <c r="D2449" s="109">
        <f>IF(编辑!J2449="","",编辑!J2449)</f>
        <v>350</v>
      </c>
      <c r="E2449" s="109" t="str">
        <f>IF(编辑!K2449="","",编辑!K2449)</f>
        <v/>
      </c>
      <c r="F2449" s="109">
        <f>IF(编辑!L2449="","",编辑!L2449)</f>
        <v>21350</v>
      </c>
      <c r="G2449" s="109">
        <f>IF(编辑!N2449="","",编辑!N2449)</f>
        <v>1</v>
      </c>
      <c r="H2449" s="109">
        <f>IF(编辑!O2449="","",编辑!O2449)</f>
        <v>1</v>
      </c>
      <c r="I2449" s="109">
        <f>IF(编辑!P2449="","",编辑!P2449)</f>
        <v>5000</v>
      </c>
      <c r="J2449" s="109" t="str">
        <f>IF(编辑!Q2449="","",编辑!Q2449)</f>
        <v/>
      </c>
      <c r="K2449" s="109" t="str">
        <f>IF(编辑!S2449="","",编辑!S2449)</f>
        <v/>
      </c>
      <c r="L2449" s="109" t="str">
        <f>IF(编辑!T2449="","",编辑!T2449)</f>
        <v/>
      </c>
      <c r="M2449" s="109" t="str">
        <f>IF(编辑!U2449="","",编辑!U2449)</f>
        <v/>
      </c>
      <c r="N2449" s="109" t="str">
        <f>IF(编辑!V2449="","",编辑!V2449)</f>
        <v/>
      </c>
      <c r="O2449" s="109" t="str">
        <f>IF(编辑!X2449="","",编辑!X2449)</f>
        <v/>
      </c>
      <c r="P2449" s="109" t="str">
        <f>IF(编辑!Y2449="","",编辑!Y2449)</f>
        <v/>
      </c>
      <c r="Q2449" s="109" t="str">
        <f>IF(编辑!Z2449="","",编辑!Z2449)</f>
        <v/>
      </c>
      <c r="R2449" s="109" t="str">
        <f>IF(编辑!AA2449="","",编辑!AA2449)</f>
        <v/>
      </c>
      <c r="S2449" s="109" t="str">
        <f>IF(编辑!AC2449="","",编辑!AC2449)</f>
        <v/>
      </c>
      <c r="T2449" s="109" t="str">
        <f>IF(编辑!AD2449="","",编辑!AD2449)</f>
        <v/>
      </c>
      <c r="U2449" s="109" t="str">
        <f>IF(编辑!AE2449="","",编辑!AE2449)</f>
        <v/>
      </c>
      <c r="V2449" s="109" t="str">
        <f>IF(编辑!AF2449="","",编辑!AF2449)</f>
        <v/>
      </c>
      <c r="W2449" s="109" t="str">
        <f>IF(编辑!AH2449="","",编辑!AH2449)</f>
        <v/>
      </c>
      <c r="X2449" s="109" t="str">
        <f>IF(编辑!AI2449="","",编辑!AI2449)</f>
        <v/>
      </c>
      <c r="Y2449" s="109" t="str">
        <f>IF(编辑!AJ2449="","",编辑!AJ2449)</f>
        <v/>
      </c>
      <c r="Z2449" s="109" t="str">
        <f>IF(编辑!AK2449="","",编辑!AK2449)</f>
        <v/>
      </c>
      <c r="AA2449" s="109" t="str">
        <f>IF(编辑!AM2449="","",编辑!AM2449)</f>
        <v/>
      </c>
      <c r="AB2449" s="109" t="str">
        <f>IF(编辑!AN2449="","",编辑!AN2449)</f>
        <v/>
      </c>
      <c r="AC2449" s="111" t="str">
        <f>IF(编辑!AO2449="","",编辑!AO2449)</f>
        <v/>
      </c>
    </row>
    <row r="2450" spans="1:29">
      <c r="A2450" s="109">
        <f>IF(编辑!A2450="","",编辑!A2450)</f>
        <v>107016</v>
      </c>
      <c r="B2450" s="109" t="str">
        <f>IF(编辑!B2450="","",编辑!B2450)</f>
        <v>逃跑的精怪</v>
      </c>
      <c r="C2450" s="109">
        <f>IF(编辑!I2450="","",编辑!I2450)</f>
        <v>16600</v>
      </c>
      <c r="D2450" s="109">
        <f>IF(编辑!J2450="","",编辑!J2450)</f>
        <v>360</v>
      </c>
      <c r="E2450" s="109" t="str">
        <f>IF(编辑!K2450="","",编辑!K2450)</f>
        <v/>
      </c>
      <c r="F2450" s="109">
        <f>IF(编辑!L2450="","",编辑!L2450)</f>
        <v>21350</v>
      </c>
      <c r="G2450" s="109">
        <f>IF(编辑!N2450="","",编辑!N2450)</f>
        <v>1</v>
      </c>
      <c r="H2450" s="109">
        <f>IF(编辑!O2450="","",编辑!O2450)</f>
        <v>1</v>
      </c>
      <c r="I2450" s="109">
        <f>IF(编辑!P2450="","",编辑!P2450)</f>
        <v>5000</v>
      </c>
      <c r="J2450" s="109" t="str">
        <f>IF(编辑!Q2450="","",编辑!Q2450)</f>
        <v/>
      </c>
      <c r="K2450" s="109" t="str">
        <f>IF(编辑!S2450="","",编辑!S2450)</f>
        <v/>
      </c>
      <c r="L2450" s="109" t="str">
        <f>IF(编辑!T2450="","",编辑!T2450)</f>
        <v/>
      </c>
      <c r="M2450" s="109" t="str">
        <f>IF(编辑!U2450="","",编辑!U2450)</f>
        <v/>
      </c>
      <c r="N2450" s="109" t="str">
        <f>IF(编辑!V2450="","",编辑!V2450)</f>
        <v/>
      </c>
      <c r="O2450" s="109" t="str">
        <f>IF(编辑!X2450="","",编辑!X2450)</f>
        <v/>
      </c>
      <c r="P2450" s="109" t="str">
        <f>IF(编辑!Y2450="","",编辑!Y2450)</f>
        <v/>
      </c>
      <c r="Q2450" s="109" t="str">
        <f>IF(编辑!Z2450="","",编辑!Z2450)</f>
        <v/>
      </c>
      <c r="R2450" s="109" t="str">
        <f>IF(编辑!AA2450="","",编辑!AA2450)</f>
        <v/>
      </c>
      <c r="S2450" s="109" t="str">
        <f>IF(编辑!AC2450="","",编辑!AC2450)</f>
        <v/>
      </c>
      <c r="T2450" s="109" t="str">
        <f>IF(编辑!AD2450="","",编辑!AD2450)</f>
        <v/>
      </c>
      <c r="U2450" s="109" t="str">
        <f>IF(编辑!AE2450="","",编辑!AE2450)</f>
        <v/>
      </c>
      <c r="V2450" s="109" t="str">
        <f>IF(编辑!AF2450="","",编辑!AF2450)</f>
        <v/>
      </c>
      <c r="W2450" s="109" t="str">
        <f>IF(编辑!AH2450="","",编辑!AH2450)</f>
        <v/>
      </c>
      <c r="X2450" s="109" t="str">
        <f>IF(编辑!AI2450="","",编辑!AI2450)</f>
        <v/>
      </c>
      <c r="Y2450" s="109" t="str">
        <f>IF(编辑!AJ2450="","",编辑!AJ2450)</f>
        <v/>
      </c>
      <c r="Z2450" s="109" t="str">
        <f>IF(编辑!AK2450="","",编辑!AK2450)</f>
        <v/>
      </c>
      <c r="AA2450" s="109" t="str">
        <f>IF(编辑!AM2450="","",编辑!AM2450)</f>
        <v/>
      </c>
      <c r="AB2450" s="109" t="str">
        <f>IF(编辑!AN2450="","",编辑!AN2450)</f>
        <v/>
      </c>
      <c r="AC2450" s="111" t="str">
        <f>IF(编辑!AO2450="","",编辑!AO2450)</f>
        <v/>
      </c>
    </row>
    <row r="2451" spans="1:29">
      <c r="A2451" s="109">
        <f>IF(编辑!A2451="","",编辑!A2451)</f>
        <v>107017</v>
      </c>
      <c r="B2451" s="109" t="str">
        <f>IF(编辑!B2451="","",编辑!B2451)</f>
        <v>逃跑的精怪</v>
      </c>
      <c r="C2451" s="109">
        <f>IF(编辑!I2451="","",编辑!I2451)</f>
        <v>16700</v>
      </c>
      <c r="D2451" s="109">
        <f>IF(编辑!J2451="","",编辑!J2451)</f>
        <v>370</v>
      </c>
      <c r="E2451" s="109" t="str">
        <f>IF(编辑!K2451="","",编辑!K2451)</f>
        <v/>
      </c>
      <c r="F2451" s="109">
        <f>IF(编辑!L2451="","",编辑!L2451)</f>
        <v>21350</v>
      </c>
      <c r="G2451" s="109">
        <f>IF(编辑!N2451="","",编辑!N2451)</f>
        <v>1</v>
      </c>
      <c r="H2451" s="109">
        <f>IF(编辑!O2451="","",编辑!O2451)</f>
        <v>1</v>
      </c>
      <c r="I2451" s="109">
        <f>IF(编辑!P2451="","",编辑!P2451)</f>
        <v>5000</v>
      </c>
      <c r="J2451" s="109" t="str">
        <f>IF(编辑!Q2451="","",编辑!Q2451)</f>
        <v/>
      </c>
      <c r="K2451" s="109" t="str">
        <f>IF(编辑!S2451="","",编辑!S2451)</f>
        <v/>
      </c>
      <c r="L2451" s="109" t="str">
        <f>IF(编辑!T2451="","",编辑!T2451)</f>
        <v/>
      </c>
      <c r="M2451" s="109" t="str">
        <f>IF(编辑!U2451="","",编辑!U2451)</f>
        <v/>
      </c>
      <c r="N2451" s="109" t="str">
        <f>IF(编辑!V2451="","",编辑!V2451)</f>
        <v/>
      </c>
      <c r="O2451" s="109" t="str">
        <f>IF(编辑!X2451="","",编辑!X2451)</f>
        <v/>
      </c>
      <c r="P2451" s="109" t="str">
        <f>IF(编辑!Y2451="","",编辑!Y2451)</f>
        <v/>
      </c>
      <c r="Q2451" s="109" t="str">
        <f>IF(编辑!Z2451="","",编辑!Z2451)</f>
        <v/>
      </c>
      <c r="R2451" s="109" t="str">
        <f>IF(编辑!AA2451="","",编辑!AA2451)</f>
        <v/>
      </c>
      <c r="S2451" s="109" t="str">
        <f>IF(编辑!AC2451="","",编辑!AC2451)</f>
        <v/>
      </c>
      <c r="T2451" s="109" t="str">
        <f>IF(编辑!AD2451="","",编辑!AD2451)</f>
        <v/>
      </c>
      <c r="U2451" s="109" t="str">
        <f>IF(编辑!AE2451="","",编辑!AE2451)</f>
        <v/>
      </c>
      <c r="V2451" s="109" t="str">
        <f>IF(编辑!AF2451="","",编辑!AF2451)</f>
        <v/>
      </c>
      <c r="W2451" s="109" t="str">
        <f>IF(编辑!AH2451="","",编辑!AH2451)</f>
        <v/>
      </c>
      <c r="X2451" s="109" t="str">
        <f>IF(编辑!AI2451="","",编辑!AI2451)</f>
        <v/>
      </c>
      <c r="Y2451" s="109" t="str">
        <f>IF(编辑!AJ2451="","",编辑!AJ2451)</f>
        <v/>
      </c>
      <c r="Z2451" s="109" t="str">
        <f>IF(编辑!AK2451="","",编辑!AK2451)</f>
        <v/>
      </c>
      <c r="AA2451" s="109" t="str">
        <f>IF(编辑!AM2451="","",编辑!AM2451)</f>
        <v/>
      </c>
      <c r="AB2451" s="109" t="str">
        <f>IF(编辑!AN2451="","",编辑!AN2451)</f>
        <v/>
      </c>
      <c r="AC2451" s="111" t="str">
        <f>IF(编辑!AO2451="","",编辑!AO2451)</f>
        <v/>
      </c>
    </row>
    <row r="2452" spans="1:29">
      <c r="A2452" s="109">
        <f>IF(编辑!A2452="","",编辑!A2452)</f>
        <v>107018</v>
      </c>
      <c r="B2452" s="109" t="str">
        <f>IF(编辑!B2452="","",编辑!B2452)</f>
        <v>逃跑的精怪</v>
      </c>
      <c r="C2452" s="109">
        <f>IF(编辑!I2452="","",编辑!I2452)</f>
        <v>16800</v>
      </c>
      <c r="D2452" s="109">
        <f>IF(编辑!J2452="","",编辑!J2452)</f>
        <v>380</v>
      </c>
      <c r="E2452" s="109" t="str">
        <f>IF(编辑!K2452="","",编辑!K2452)</f>
        <v/>
      </c>
      <c r="F2452" s="109">
        <f>IF(编辑!L2452="","",编辑!L2452)</f>
        <v>21365</v>
      </c>
      <c r="G2452" s="109">
        <f>IF(编辑!N2452="","",编辑!N2452)</f>
        <v>1</v>
      </c>
      <c r="H2452" s="109">
        <f>IF(编辑!O2452="","",编辑!O2452)</f>
        <v>1</v>
      </c>
      <c r="I2452" s="109">
        <f>IF(编辑!P2452="","",编辑!P2452)</f>
        <v>3000</v>
      </c>
      <c r="J2452" s="109" t="str">
        <f>IF(编辑!Q2452="","",编辑!Q2452)</f>
        <v/>
      </c>
      <c r="K2452" s="109" t="str">
        <f>IF(编辑!S2452="","",编辑!S2452)</f>
        <v/>
      </c>
      <c r="L2452" s="109" t="str">
        <f>IF(编辑!T2452="","",编辑!T2452)</f>
        <v/>
      </c>
      <c r="M2452" s="109" t="str">
        <f>IF(编辑!U2452="","",编辑!U2452)</f>
        <v/>
      </c>
      <c r="N2452" s="109" t="str">
        <f>IF(编辑!V2452="","",编辑!V2452)</f>
        <v/>
      </c>
      <c r="O2452" s="109" t="str">
        <f>IF(编辑!X2452="","",编辑!X2452)</f>
        <v/>
      </c>
      <c r="P2452" s="109" t="str">
        <f>IF(编辑!Y2452="","",编辑!Y2452)</f>
        <v/>
      </c>
      <c r="Q2452" s="109" t="str">
        <f>IF(编辑!Z2452="","",编辑!Z2452)</f>
        <v/>
      </c>
      <c r="R2452" s="109" t="str">
        <f>IF(编辑!AA2452="","",编辑!AA2452)</f>
        <v/>
      </c>
      <c r="S2452" s="109" t="str">
        <f>IF(编辑!AC2452="","",编辑!AC2452)</f>
        <v/>
      </c>
      <c r="T2452" s="109" t="str">
        <f>IF(编辑!AD2452="","",编辑!AD2452)</f>
        <v/>
      </c>
      <c r="U2452" s="109" t="str">
        <f>IF(编辑!AE2452="","",编辑!AE2452)</f>
        <v/>
      </c>
      <c r="V2452" s="109" t="str">
        <f>IF(编辑!AF2452="","",编辑!AF2452)</f>
        <v/>
      </c>
      <c r="W2452" s="109" t="str">
        <f>IF(编辑!AH2452="","",编辑!AH2452)</f>
        <v/>
      </c>
      <c r="X2452" s="109" t="str">
        <f>IF(编辑!AI2452="","",编辑!AI2452)</f>
        <v/>
      </c>
      <c r="Y2452" s="109" t="str">
        <f>IF(编辑!AJ2452="","",编辑!AJ2452)</f>
        <v/>
      </c>
      <c r="Z2452" s="109" t="str">
        <f>IF(编辑!AK2452="","",编辑!AK2452)</f>
        <v/>
      </c>
      <c r="AA2452" s="109" t="str">
        <f>IF(编辑!AM2452="","",编辑!AM2452)</f>
        <v/>
      </c>
      <c r="AB2452" s="109" t="str">
        <f>IF(编辑!AN2452="","",编辑!AN2452)</f>
        <v/>
      </c>
      <c r="AC2452" s="111" t="str">
        <f>IF(编辑!AO2452="","",编辑!AO2452)</f>
        <v/>
      </c>
    </row>
    <row r="2453" spans="1:29">
      <c r="A2453" s="109">
        <f>IF(编辑!A2453="","",编辑!A2453)</f>
        <v>107019</v>
      </c>
      <c r="B2453" s="109" t="str">
        <f>IF(编辑!B2453="","",编辑!B2453)</f>
        <v>逃跑的精怪</v>
      </c>
      <c r="C2453" s="109">
        <f>IF(编辑!I2453="","",编辑!I2453)</f>
        <v>16900</v>
      </c>
      <c r="D2453" s="109">
        <f>IF(编辑!J2453="","",编辑!J2453)</f>
        <v>390</v>
      </c>
      <c r="E2453" s="109" t="str">
        <f>IF(编辑!K2453="","",编辑!K2453)</f>
        <v/>
      </c>
      <c r="F2453" s="109">
        <f>IF(编辑!L2453="","",编辑!L2453)</f>
        <v>21365</v>
      </c>
      <c r="G2453" s="109">
        <f>IF(编辑!N2453="","",编辑!N2453)</f>
        <v>1</v>
      </c>
      <c r="H2453" s="109">
        <f>IF(编辑!O2453="","",编辑!O2453)</f>
        <v>1</v>
      </c>
      <c r="I2453" s="109">
        <f>IF(编辑!P2453="","",编辑!P2453)</f>
        <v>3000</v>
      </c>
      <c r="J2453" s="109" t="str">
        <f>IF(编辑!Q2453="","",编辑!Q2453)</f>
        <v/>
      </c>
      <c r="K2453" s="109" t="str">
        <f>IF(编辑!S2453="","",编辑!S2453)</f>
        <v/>
      </c>
      <c r="L2453" s="109" t="str">
        <f>IF(编辑!T2453="","",编辑!T2453)</f>
        <v/>
      </c>
      <c r="M2453" s="109" t="str">
        <f>IF(编辑!U2453="","",编辑!U2453)</f>
        <v/>
      </c>
      <c r="N2453" s="109" t="str">
        <f>IF(编辑!V2453="","",编辑!V2453)</f>
        <v/>
      </c>
      <c r="O2453" s="109" t="str">
        <f>IF(编辑!X2453="","",编辑!X2453)</f>
        <v/>
      </c>
      <c r="P2453" s="109" t="str">
        <f>IF(编辑!Y2453="","",编辑!Y2453)</f>
        <v/>
      </c>
      <c r="Q2453" s="109" t="str">
        <f>IF(编辑!Z2453="","",编辑!Z2453)</f>
        <v/>
      </c>
      <c r="R2453" s="109" t="str">
        <f>IF(编辑!AA2453="","",编辑!AA2453)</f>
        <v/>
      </c>
      <c r="S2453" s="109" t="str">
        <f>IF(编辑!AC2453="","",编辑!AC2453)</f>
        <v/>
      </c>
      <c r="T2453" s="109" t="str">
        <f>IF(编辑!AD2453="","",编辑!AD2453)</f>
        <v/>
      </c>
      <c r="U2453" s="109" t="str">
        <f>IF(编辑!AE2453="","",编辑!AE2453)</f>
        <v/>
      </c>
      <c r="V2453" s="109" t="str">
        <f>IF(编辑!AF2453="","",编辑!AF2453)</f>
        <v/>
      </c>
      <c r="W2453" s="109" t="str">
        <f>IF(编辑!AH2453="","",编辑!AH2453)</f>
        <v/>
      </c>
      <c r="X2453" s="109" t="str">
        <f>IF(编辑!AI2453="","",编辑!AI2453)</f>
        <v/>
      </c>
      <c r="Y2453" s="109" t="str">
        <f>IF(编辑!AJ2453="","",编辑!AJ2453)</f>
        <v/>
      </c>
      <c r="Z2453" s="109" t="str">
        <f>IF(编辑!AK2453="","",编辑!AK2453)</f>
        <v/>
      </c>
      <c r="AA2453" s="109" t="str">
        <f>IF(编辑!AM2453="","",编辑!AM2453)</f>
        <v/>
      </c>
      <c r="AB2453" s="109" t="str">
        <f>IF(编辑!AN2453="","",编辑!AN2453)</f>
        <v/>
      </c>
      <c r="AC2453" s="111" t="str">
        <f>IF(编辑!AO2453="","",编辑!AO2453)</f>
        <v/>
      </c>
    </row>
    <row r="2454" spans="1:29">
      <c r="A2454" s="109">
        <f>IF(编辑!A2454="","",编辑!A2454)</f>
        <v>107020</v>
      </c>
      <c r="B2454" s="109" t="str">
        <f>IF(编辑!B2454="","",编辑!B2454)</f>
        <v>逃跑的精怪</v>
      </c>
      <c r="C2454" s="109">
        <f>IF(编辑!I2454="","",编辑!I2454)</f>
        <v>17000</v>
      </c>
      <c r="D2454" s="109">
        <f>IF(编辑!J2454="","",编辑!J2454)</f>
        <v>400</v>
      </c>
      <c r="E2454" s="109" t="str">
        <f>IF(编辑!K2454="","",编辑!K2454)</f>
        <v/>
      </c>
      <c r="F2454" s="109">
        <f>IF(编辑!L2454="","",编辑!L2454)</f>
        <v>21365</v>
      </c>
      <c r="G2454" s="109">
        <f>IF(编辑!N2454="","",编辑!N2454)</f>
        <v>1</v>
      </c>
      <c r="H2454" s="109">
        <f>IF(编辑!O2454="","",编辑!O2454)</f>
        <v>1</v>
      </c>
      <c r="I2454" s="109">
        <f>IF(编辑!P2454="","",编辑!P2454)</f>
        <v>4000</v>
      </c>
      <c r="J2454" s="109" t="str">
        <f>IF(编辑!Q2454="","",编辑!Q2454)</f>
        <v/>
      </c>
      <c r="K2454" s="109" t="str">
        <f>IF(编辑!S2454="","",编辑!S2454)</f>
        <v/>
      </c>
      <c r="L2454" s="109" t="str">
        <f>IF(编辑!T2454="","",编辑!T2454)</f>
        <v/>
      </c>
      <c r="M2454" s="109" t="str">
        <f>IF(编辑!U2454="","",编辑!U2454)</f>
        <v/>
      </c>
      <c r="N2454" s="109" t="str">
        <f>IF(编辑!V2454="","",编辑!V2454)</f>
        <v/>
      </c>
      <c r="O2454" s="109" t="str">
        <f>IF(编辑!X2454="","",编辑!X2454)</f>
        <v/>
      </c>
      <c r="P2454" s="109" t="str">
        <f>IF(编辑!Y2454="","",编辑!Y2454)</f>
        <v/>
      </c>
      <c r="Q2454" s="109" t="str">
        <f>IF(编辑!Z2454="","",编辑!Z2454)</f>
        <v/>
      </c>
      <c r="R2454" s="109" t="str">
        <f>IF(编辑!AA2454="","",编辑!AA2454)</f>
        <v/>
      </c>
      <c r="S2454" s="109" t="str">
        <f>IF(编辑!AC2454="","",编辑!AC2454)</f>
        <v/>
      </c>
      <c r="T2454" s="109" t="str">
        <f>IF(编辑!AD2454="","",编辑!AD2454)</f>
        <v/>
      </c>
      <c r="U2454" s="109" t="str">
        <f>IF(编辑!AE2454="","",编辑!AE2454)</f>
        <v/>
      </c>
      <c r="V2454" s="109" t="str">
        <f>IF(编辑!AF2454="","",编辑!AF2454)</f>
        <v/>
      </c>
      <c r="W2454" s="109" t="str">
        <f>IF(编辑!AH2454="","",编辑!AH2454)</f>
        <v/>
      </c>
      <c r="X2454" s="109" t="str">
        <f>IF(编辑!AI2454="","",编辑!AI2454)</f>
        <v/>
      </c>
      <c r="Y2454" s="109" t="str">
        <f>IF(编辑!AJ2454="","",编辑!AJ2454)</f>
        <v/>
      </c>
      <c r="Z2454" s="109" t="str">
        <f>IF(编辑!AK2454="","",编辑!AK2454)</f>
        <v/>
      </c>
      <c r="AA2454" s="109" t="str">
        <f>IF(编辑!AM2454="","",编辑!AM2454)</f>
        <v/>
      </c>
      <c r="AB2454" s="109" t="str">
        <f>IF(编辑!AN2454="","",编辑!AN2454)</f>
        <v/>
      </c>
      <c r="AC2454" s="111" t="str">
        <f>IF(编辑!AO2454="","",编辑!AO2454)</f>
        <v/>
      </c>
    </row>
    <row r="2455" spans="1:29">
      <c r="A2455" s="109">
        <f>IF(编辑!A2455="","",编辑!A2455)</f>
        <v>107021</v>
      </c>
      <c r="B2455" s="109" t="str">
        <f>IF(编辑!B2455="","",编辑!B2455)</f>
        <v>逃跑的精怪</v>
      </c>
      <c r="C2455" s="109">
        <f>IF(编辑!I2455="","",编辑!I2455)</f>
        <v>17100</v>
      </c>
      <c r="D2455" s="109">
        <f>IF(编辑!J2455="","",编辑!J2455)</f>
        <v>410</v>
      </c>
      <c r="E2455" s="109" t="str">
        <f>IF(编辑!K2455="","",编辑!K2455)</f>
        <v/>
      </c>
      <c r="F2455" s="109">
        <f>IF(编辑!L2455="","",编辑!L2455)</f>
        <v>21365</v>
      </c>
      <c r="G2455" s="109">
        <f>IF(编辑!N2455="","",编辑!N2455)</f>
        <v>1</v>
      </c>
      <c r="H2455" s="109">
        <f>IF(编辑!O2455="","",编辑!O2455)</f>
        <v>1</v>
      </c>
      <c r="I2455" s="109">
        <f>IF(编辑!P2455="","",编辑!P2455)</f>
        <v>4000</v>
      </c>
      <c r="J2455" s="109" t="str">
        <f>IF(编辑!Q2455="","",编辑!Q2455)</f>
        <v/>
      </c>
      <c r="K2455" s="109" t="str">
        <f>IF(编辑!S2455="","",编辑!S2455)</f>
        <v/>
      </c>
      <c r="L2455" s="109" t="str">
        <f>IF(编辑!T2455="","",编辑!T2455)</f>
        <v/>
      </c>
      <c r="M2455" s="109" t="str">
        <f>IF(编辑!U2455="","",编辑!U2455)</f>
        <v/>
      </c>
      <c r="N2455" s="109" t="str">
        <f>IF(编辑!V2455="","",编辑!V2455)</f>
        <v/>
      </c>
      <c r="O2455" s="109" t="str">
        <f>IF(编辑!X2455="","",编辑!X2455)</f>
        <v/>
      </c>
      <c r="P2455" s="109" t="str">
        <f>IF(编辑!Y2455="","",编辑!Y2455)</f>
        <v/>
      </c>
      <c r="Q2455" s="109" t="str">
        <f>IF(编辑!Z2455="","",编辑!Z2455)</f>
        <v/>
      </c>
      <c r="R2455" s="109" t="str">
        <f>IF(编辑!AA2455="","",编辑!AA2455)</f>
        <v/>
      </c>
      <c r="S2455" s="109" t="str">
        <f>IF(编辑!AC2455="","",编辑!AC2455)</f>
        <v/>
      </c>
      <c r="T2455" s="109" t="str">
        <f>IF(编辑!AD2455="","",编辑!AD2455)</f>
        <v/>
      </c>
      <c r="U2455" s="109" t="str">
        <f>IF(编辑!AE2455="","",编辑!AE2455)</f>
        <v/>
      </c>
      <c r="V2455" s="109" t="str">
        <f>IF(编辑!AF2455="","",编辑!AF2455)</f>
        <v/>
      </c>
      <c r="W2455" s="109" t="str">
        <f>IF(编辑!AH2455="","",编辑!AH2455)</f>
        <v/>
      </c>
      <c r="X2455" s="109" t="str">
        <f>IF(编辑!AI2455="","",编辑!AI2455)</f>
        <v/>
      </c>
      <c r="Y2455" s="109" t="str">
        <f>IF(编辑!AJ2455="","",编辑!AJ2455)</f>
        <v/>
      </c>
      <c r="Z2455" s="109" t="str">
        <f>IF(编辑!AK2455="","",编辑!AK2455)</f>
        <v/>
      </c>
      <c r="AA2455" s="109" t="str">
        <f>IF(编辑!AM2455="","",编辑!AM2455)</f>
        <v/>
      </c>
      <c r="AB2455" s="109" t="str">
        <f>IF(编辑!AN2455="","",编辑!AN2455)</f>
        <v/>
      </c>
      <c r="AC2455" s="111" t="str">
        <f>IF(编辑!AO2455="","",编辑!AO2455)</f>
        <v/>
      </c>
    </row>
    <row r="2456" spans="1:29">
      <c r="A2456" s="109">
        <f>IF(编辑!A2456="","",编辑!A2456)</f>
        <v>107022</v>
      </c>
      <c r="B2456" s="109" t="str">
        <f>IF(编辑!B2456="","",编辑!B2456)</f>
        <v>逃跑的精怪</v>
      </c>
      <c r="C2456" s="109">
        <f>IF(编辑!I2456="","",编辑!I2456)</f>
        <v>17200</v>
      </c>
      <c r="D2456" s="109">
        <f>IF(编辑!J2456="","",编辑!J2456)</f>
        <v>420</v>
      </c>
      <c r="E2456" s="109" t="str">
        <f>IF(编辑!K2456="","",编辑!K2456)</f>
        <v/>
      </c>
      <c r="F2456" s="109">
        <f>IF(编辑!L2456="","",编辑!L2456)</f>
        <v>21365</v>
      </c>
      <c r="G2456" s="109">
        <f>IF(编辑!N2456="","",编辑!N2456)</f>
        <v>1</v>
      </c>
      <c r="H2456" s="109">
        <f>IF(编辑!O2456="","",编辑!O2456)</f>
        <v>1</v>
      </c>
      <c r="I2456" s="109">
        <f>IF(编辑!P2456="","",编辑!P2456)</f>
        <v>4000</v>
      </c>
      <c r="J2456" s="109" t="str">
        <f>IF(编辑!Q2456="","",编辑!Q2456)</f>
        <v/>
      </c>
      <c r="K2456" s="109" t="str">
        <f>IF(编辑!S2456="","",编辑!S2456)</f>
        <v/>
      </c>
      <c r="L2456" s="109" t="str">
        <f>IF(编辑!T2456="","",编辑!T2456)</f>
        <v/>
      </c>
      <c r="M2456" s="109" t="str">
        <f>IF(编辑!U2456="","",编辑!U2456)</f>
        <v/>
      </c>
      <c r="N2456" s="109" t="str">
        <f>IF(编辑!V2456="","",编辑!V2456)</f>
        <v/>
      </c>
      <c r="O2456" s="109" t="str">
        <f>IF(编辑!X2456="","",编辑!X2456)</f>
        <v/>
      </c>
      <c r="P2456" s="109" t="str">
        <f>IF(编辑!Y2456="","",编辑!Y2456)</f>
        <v/>
      </c>
      <c r="Q2456" s="109" t="str">
        <f>IF(编辑!Z2456="","",编辑!Z2456)</f>
        <v/>
      </c>
      <c r="R2456" s="109" t="str">
        <f>IF(编辑!AA2456="","",编辑!AA2456)</f>
        <v/>
      </c>
      <c r="S2456" s="109" t="str">
        <f>IF(编辑!AC2456="","",编辑!AC2456)</f>
        <v/>
      </c>
      <c r="T2456" s="109" t="str">
        <f>IF(编辑!AD2456="","",编辑!AD2456)</f>
        <v/>
      </c>
      <c r="U2456" s="109" t="str">
        <f>IF(编辑!AE2456="","",编辑!AE2456)</f>
        <v/>
      </c>
      <c r="V2456" s="109" t="str">
        <f>IF(编辑!AF2456="","",编辑!AF2456)</f>
        <v/>
      </c>
      <c r="W2456" s="109" t="str">
        <f>IF(编辑!AH2456="","",编辑!AH2456)</f>
        <v/>
      </c>
      <c r="X2456" s="109" t="str">
        <f>IF(编辑!AI2456="","",编辑!AI2456)</f>
        <v/>
      </c>
      <c r="Y2456" s="109" t="str">
        <f>IF(编辑!AJ2456="","",编辑!AJ2456)</f>
        <v/>
      </c>
      <c r="Z2456" s="109" t="str">
        <f>IF(编辑!AK2456="","",编辑!AK2456)</f>
        <v/>
      </c>
      <c r="AA2456" s="109" t="str">
        <f>IF(编辑!AM2456="","",编辑!AM2456)</f>
        <v/>
      </c>
      <c r="AB2456" s="109" t="str">
        <f>IF(编辑!AN2456="","",编辑!AN2456)</f>
        <v/>
      </c>
      <c r="AC2456" s="111" t="str">
        <f>IF(编辑!AO2456="","",编辑!AO2456)</f>
        <v/>
      </c>
    </row>
    <row r="2457" spans="1:29">
      <c r="A2457" s="109">
        <f>IF(编辑!A2457="","",编辑!A2457)</f>
        <v>107023</v>
      </c>
      <c r="B2457" s="109" t="str">
        <f>IF(编辑!B2457="","",编辑!B2457)</f>
        <v>逃跑的精怪</v>
      </c>
      <c r="C2457" s="109">
        <f>IF(编辑!I2457="","",编辑!I2457)</f>
        <v>17300</v>
      </c>
      <c r="D2457" s="109">
        <f>IF(编辑!J2457="","",编辑!J2457)</f>
        <v>430</v>
      </c>
      <c r="E2457" s="109" t="str">
        <f>IF(编辑!K2457="","",编辑!K2457)</f>
        <v/>
      </c>
      <c r="F2457" s="109">
        <f>IF(编辑!L2457="","",编辑!L2457)</f>
        <v>21365</v>
      </c>
      <c r="G2457" s="109">
        <f>IF(编辑!N2457="","",编辑!N2457)</f>
        <v>1</v>
      </c>
      <c r="H2457" s="109">
        <f>IF(编辑!O2457="","",编辑!O2457)</f>
        <v>1</v>
      </c>
      <c r="I2457" s="109">
        <f>IF(编辑!P2457="","",编辑!P2457)</f>
        <v>5000</v>
      </c>
      <c r="J2457" s="109" t="str">
        <f>IF(编辑!Q2457="","",编辑!Q2457)</f>
        <v/>
      </c>
      <c r="K2457" s="109" t="str">
        <f>IF(编辑!S2457="","",编辑!S2457)</f>
        <v/>
      </c>
      <c r="L2457" s="109" t="str">
        <f>IF(编辑!T2457="","",编辑!T2457)</f>
        <v/>
      </c>
      <c r="M2457" s="109" t="str">
        <f>IF(编辑!U2457="","",编辑!U2457)</f>
        <v/>
      </c>
      <c r="N2457" s="109" t="str">
        <f>IF(编辑!V2457="","",编辑!V2457)</f>
        <v/>
      </c>
      <c r="O2457" s="109" t="str">
        <f>IF(编辑!X2457="","",编辑!X2457)</f>
        <v/>
      </c>
      <c r="P2457" s="109" t="str">
        <f>IF(编辑!Y2457="","",编辑!Y2457)</f>
        <v/>
      </c>
      <c r="Q2457" s="109" t="str">
        <f>IF(编辑!Z2457="","",编辑!Z2457)</f>
        <v/>
      </c>
      <c r="R2457" s="109" t="str">
        <f>IF(编辑!AA2457="","",编辑!AA2457)</f>
        <v/>
      </c>
      <c r="S2457" s="109" t="str">
        <f>IF(编辑!AC2457="","",编辑!AC2457)</f>
        <v/>
      </c>
      <c r="T2457" s="109" t="str">
        <f>IF(编辑!AD2457="","",编辑!AD2457)</f>
        <v/>
      </c>
      <c r="U2457" s="109" t="str">
        <f>IF(编辑!AE2457="","",编辑!AE2457)</f>
        <v/>
      </c>
      <c r="V2457" s="109" t="str">
        <f>IF(编辑!AF2457="","",编辑!AF2457)</f>
        <v/>
      </c>
      <c r="W2457" s="109" t="str">
        <f>IF(编辑!AH2457="","",编辑!AH2457)</f>
        <v/>
      </c>
      <c r="X2457" s="109" t="str">
        <f>IF(编辑!AI2457="","",编辑!AI2457)</f>
        <v/>
      </c>
      <c r="Y2457" s="109" t="str">
        <f>IF(编辑!AJ2457="","",编辑!AJ2457)</f>
        <v/>
      </c>
      <c r="Z2457" s="109" t="str">
        <f>IF(编辑!AK2457="","",编辑!AK2457)</f>
        <v/>
      </c>
      <c r="AA2457" s="109" t="str">
        <f>IF(编辑!AM2457="","",编辑!AM2457)</f>
        <v/>
      </c>
      <c r="AB2457" s="109" t="str">
        <f>IF(编辑!AN2457="","",编辑!AN2457)</f>
        <v/>
      </c>
      <c r="AC2457" s="111" t="str">
        <f>IF(编辑!AO2457="","",编辑!AO2457)</f>
        <v/>
      </c>
    </row>
    <row r="2458" spans="1:29">
      <c r="A2458" s="109">
        <f>IF(编辑!A2458="","",编辑!A2458)</f>
        <v>107024</v>
      </c>
      <c r="B2458" s="109" t="str">
        <f>IF(编辑!B2458="","",编辑!B2458)</f>
        <v>逃跑的精怪</v>
      </c>
      <c r="C2458" s="109">
        <f>IF(编辑!I2458="","",编辑!I2458)</f>
        <v>17400</v>
      </c>
      <c r="D2458" s="109">
        <f>IF(编辑!J2458="","",编辑!J2458)</f>
        <v>440</v>
      </c>
      <c r="E2458" s="109" t="str">
        <f>IF(编辑!K2458="","",编辑!K2458)</f>
        <v/>
      </c>
      <c r="F2458" s="109">
        <f>IF(编辑!L2458="","",编辑!L2458)</f>
        <v>21365</v>
      </c>
      <c r="G2458" s="109">
        <f>IF(编辑!N2458="","",编辑!N2458)</f>
        <v>1</v>
      </c>
      <c r="H2458" s="109">
        <f>IF(编辑!O2458="","",编辑!O2458)</f>
        <v>1</v>
      </c>
      <c r="I2458" s="109">
        <f>IF(编辑!P2458="","",编辑!P2458)</f>
        <v>5000</v>
      </c>
      <c r="J2458" s="109" t="str">
        <f>IF(编辑!Q2458="","",编辑!Q2458)</f>
        <v/>
      </c>
      <c r="K2458" s="109" t="str">
        <f>IF(编辑!S2458="","",编辑!S2458)</f>
        <v/>
      </c>
      <c r="L2458" s="109" t="str">
        <f>IF(编辑!T2458="","",编辑!T2458)</f>
        <v/>
      </c>
      <c r="M2458" s="109" t="str">
        <f>IF(编辑!U2458="","",编辑!U2458)</f>
        <v/>
      </c>
      <c r="N2458" s="109" t="str">
        <f>IF(编辑!V2458="","",编辑!V2458)</f>
        <v/>
      </c>
      <c r="O2458" s="109" t="str">
        <f>IF(编辑!X2458="","",编辑!X2458)</f>
        <v/>
      </c>
      <c r="P2458" s="109" t="str">
        <f>IF(编辑!Y2458="","",编辑!Y2458)</f>
        <v/>
      </c>
      <c r="Q2458" s="109" t="str">
        <f>IF(编辑!Z2458="","",编辑!Z2458)</f>
        <v/>
      </c>
      <c r="R2458" s="109" t="str">
        <f>IF(编辑!AA2458="","",编辑!AA2458)</f>
        <v/>
      </c>
      <c r="S2458" s="109" t="str">
        <f>IF(编辑!AC2458="","",编辑!AC2458)</f>
        <v/>
      </c>
      <c r="T2458" s="109" t="str">
        <f>IF(编辑!AD2458="","",编辑!AD2458)</f>
        <v/>
      </c>
      <c r="U2458" s="109" t="str">
        <f>IF(编辑!AE2458="","",编辑!AE2458)</f>
        <v/>
      </c>
      <c r="V2458" s="109" t="str">
        <f>IF(编辑!AF2458="","",编辑!AF2458)</f>
        <v/>
      </c>
      <c r="W2458" s="109" t="str">
        <f>IF(编辑!AH2458="","",编辑!AH2458)</f>
        <v/>
      </c>
      <c r="X2458" s="109" t="str">
        <f>IF(编辑!AI2458="","",编辑!AI2458)</f>
        <v/>
      </c>
      <c r="Y2458" s="109" t="str">
        <f>IF(编辑!AJ2458="","",编辑!AJ2458)</f>
        <v/>
      </c>
      <c r="Z2458" s="109" t="str">
        <f>IF(编辑!AK2458="","",编辑!AK2458)</f>
        <v/>
      </c>
      <c r="AA2458" s="109" t="str">
        <f>IF(编辑!AM2458="","",编辑!AM2458)</f>
        <v/>
      </c>
      <c r="AB2458" s="109" t="str">
        <f>IF(编辑!AN2458="","",编辑!AN2458)</f>
        <v/>
      </c>
      <c r="AC2458" s="111" t="str">
        <f>IF(编辑!AO2458="","",编辑!AO2458)</f>
        <v/>
      </c>
    </row>
    <row r="2459" spans="1:29">
      <c r="A2459" s="109">
        <f>IF(编辑!A2459="","",编辑!A2459)</f>
        <v>107025</v>
      </c>
      <c r="B2459" s="109" t="str">
        <f>IF(编辑!B2459="","",编辑!B2459)</f>
        <v>逃跑的精怪</v>
      </c>
      <c r="C2459" s="109">
        <f>IF(编辑!I2459="","",编辑!I2459)</f>
        <v>17500</v>
      </c>
      <c r="D2459" s="109">
        <f>IF(编辑!J2459="","",编辑!J2459)</f>
        <v>450</v>
      </c>
      <c r="E2459" s="109" t="str">
        <f>IF(编辑!K2459="","",编辑!K2459)</f>
        <v/>
      </c>
      <c r="F2459" s="109">
        <f>IF(编辑!L2459="","",编辑!L2459)</f>
        <v>21365</v>
      </c>
      <c r="G2459" s="109">
        <f>IF(编辑!N2459="","",编辑!N2459)</f>
        <v>1</v>
      </c>
      <c r="H2459" s="109">
        <f>IF(编辑!O2459="","",编辑!O2459)</f>
        <v>1</v>
      </c>
      <c r="I2459" s="109">
        <f>IF(编辑!P2459="","",编辑!P2459)</f>
        <v>5000</v>
      </c>
      <c r="J2459" s="109" t="str">
        <f>IF(编辑!Q2459="","",编辑!Q2459)</f>
        <v/>
      </c>
      <c r="K2459" s="109" t="str">
        <f>IF(编辑!S2459="","",编辑!S2459)</f>
        <v/>
      </c>
      <c r="L2459" s="109" t="str">
        <f>IF(编辑!T2459="","",编辑!T2459)</f>
        <v/>
      </c>
      <c r="M2459" s="109" t="str">
        <f>IF(编辑!U2459="","",编辑!U2459)</f>
        <v/>
      </c>
      <c r="N2459" s="109" t="str">
        <f>IF(编辑!V2459="","",编辑!V2459)</f>
        <v/>
      </c>
      <c r="O2459" s="109" t="str">
        <f>IF(编辑!X2459="","",编辑!X2459)</f>
        <v/>
      </c>
      <c r="P2459" s="109" t="str">
        <f>IF(编辑!Y2459="","",编辑!Y2459)</f>
        <v/>
      </c>
      <c r="Q2459" s="109" t="str">
        <f>IF(编辑!Z2459="","",编辑!Z2459)</f>
        <v/>
      </c>
      <c r="R2459" s="109" t="str">
        <f>IF(编辑!AA2459="","",编辑!AA2459)</f>
        <v/>
      </c>
      <c r="S2459" s="109" t="str">
        <f>IF(编辑!AC2459="","",编辑!AC2459)</f>
        <v/>
      </c>
      <c r="T2459" s="109" t="str">
        <f>IF(编辑!AD2459="","",编辑!AD2459)</f>
        <v/>
      </c>
      <c r="U2459" s="109" t="str">
        <f>IF(编辑!AE2459="","",编辑!AE2459)</f>
        <v/>
      </c>
      <c r="V2459" s="109" t="str">
        <f>IF(编辑!AF2459="","",编辑!AF2459)</f>
        <v/>
      </c>
      <c r="W2459" s="109" t="str">
        <f>IF(编辑!AH2459="","",编辑!AH2459)</f>
        <v/>
      </c>
      <c r="X2459" s="109" t="str">
        <f>IF(编辑!AI2459="","",编辑!AI2459)</f>
        <v/>
      </c>
      <c r="Y2459" s="109" t="str">
        <f>IF(编辑!AJ2459="","",编辑!AJ2459)</f>
        <v/>
      </c>
      <c r="Z2459" s="109" t="str">
        <f>IF(编辑!AK2459="","",编辑!AK2459)</f>
        <v/>
      </c>
      <c r="AA2459" s="109" t="str">
        <f>IF(编辑!AM2459="","",编辑!AM2459)</f>
        <v/>
      </c>
      <c r="AB2459" s="109" t="str">
        <f>IF(编辑!AN2459="","",编辑!AN2459)</f>
        <v/>
      </c>
      <c r="AC2459" s="111" t="str">
        <f>IF(编辑!AO2459="","",编辑!AO2459)</f>
        <v/>
      </c>
    </row>
    <row r="2460" spans="1:29">
      <c r="A2460" s="109">
        <f>IF(编辑!A2460="","",编辑!A2460)</f>
        <v>107026</v>
      </c>
      <c r="B2460" s="109" t="str">
        <f>IF(编辑!B2460="","",编辑!B2460)</f>
        <v>逃跑的精怪</v>
      </c>
      <c r="C2460" s="109">
        <f>IF(编辑!I2460="","",编辑!I2460)</f>
        <v>17600</v>
      </c>
      <c r="D2460" s="109">
        <f>IF(编辑!J2460="","",编辑!J2460)</f>
        <v>460</v>
      </c>
      <c r="E2460" s="109" t="str">
        <f>IF(编辑!K2460="","",编辑!K2460)</f>
        <v/>
      </c>
      <c r="F2460" s="109">
        <f>IF(编辑!L2460="","",编辑!L2460)</f>
        <v>110168</v>
      </c>
      <c r="G2460" s="109">
        <f>IF(编辑!N2460="","",编辑!N2460)</f>
        <v>1</v>
      </c>
      <c r="H2460" s="109">
        <f>IF(编辑!O2460="","",编辑!O2460)</f>
        <v>1</v>
      </c>
      <c r="I2460" s="109">
        <f>IF(编辑!P2460="","",编辑!P2460)</f>
        <v>1000</v>
      </c>
      <c r="J2460" s="109" t="str">
        <f>IF(编辑!Q2460="","",编辑!Q2460)</f>
        <v/>
      </c>
      <c r="K2460" s="109" t="str">
        <f>IF(编辑!S2460="","",编辑!S2460)</f>
        <v/>
      </c>
      <c r="L2460" s="109" t="str">
        <f>IF(编辑!T2460="","",编辑!T2460)</f>
        <v/>
      </c>
      <c r="M2460" s="109" t="str">
        <f>IF(编辑!U2460="","",编辑!U2460)</f>
        <v/>
      </c>
      <c r="N2460" s="109" t="str">
        <f>IF(编辑!V2460="","",编辑!V2460)</f>
        <v/>
      </c>
      <c r="O2460" s="109" t="str">
        <f>IF(编辑!X2460="","",编辑!X2460)</f>
        <v/>
      </c>
      <c r="P2460" s="109" t="str">
        <f>IF(编辑!Y2460="","",编辑!Y2460)</f>
        <v/>
      </c>
      <c r="Q2460" s="109" t="str">
        <f>IF(编辑!Z2460="","",编辑!Z2460)</f>
        <v/>
      </c>
      <c r="R2460" s="109" t="str">
        <f>IF(编辑!AA2460="","",编辑!AA2460)</f>
        <v/>
      </c>
      <c r="S2460" s="109" t="str">
        <f>IF(编辑!AC2460="","",编辑!AC2460)</f>
        <v/>
      </c>
      <c r="T2460" s="109" t="str">
        <f>IF(编辑!AD2460="","",编辑!AD2460)</f>
        <v/>
      </c>
      <c r="U2460" s="109" t="str">
        <f>IF(编辑!AE2460="","",编辑!AE2460)</f>
        <v/>
      </c>
      <c r="V2460" s="109" t="str">
        <f>IF(编辑!AF2460="","",编辑!AF2460)</f>
        <v/>
      </c>
      <c r="W2460" s="109" t="str">
        <f>IF(编辑!AH2460="","",编辑!AH2460)</f>
        <v/>
      </c>
      <c r="X2460" s="109" t="str">
        <f>IF(编辑!AI2460="","",编辑!AI2460)</f>
        <v/>
      </c>
      <c r="Y2460" s="109" t="str">
        <f>IF(编辑!AJ2460="","",编辑!AJ2460)</f>
        <v/>
      </c>
      <c r="Z2460" s="109" t="str">
        <f>IF(编辑!AK2460="","",编辑!AK2460)</f>
        <v/>
      </c>
      <c r="AA2460" s="109" t="str">
        <f>IF(编辑!AM2460="","",编辑!AM2460)</f>
        <v/>
      </c>
      <c r="AB2460" s="109" t="str">
        <f>IF(编辑!AN2460="","",编辑!AN2460)</f>
        <v/>
      </c>
      <c r="AC2460" s="111" t="str">
        <f>IF(编辑!AO2460="","",编辑!AO2460)</f>
        <v/>
      </c>
    </row>
    <row r="2461" spans="1:29">
      <c r="A2461" s="109">
        <f>IF(编辑!A2461="","",编辑!A2461)</f>
        <v>107027</v>
      </c>
      <c r="B2461" s="109" t="str">
        <f>IF(编辑!B2461="","",编辑!B2461)</f>
        <v>逃跑的精怪</v>
      </c>
      <c r="C2461" s="109">
        <f>IF(编辑!I2461="","",编辑!I2461)</f>
        <v>17700</v>
      </c>
      <c r="D2461" s="109">
        <f>IF(编辑!J2461="","",编辑!J2461)</f>
        <v>470</v>
      </c>
      <c r="E2461" s="109" t="str">
        <f>IF(编辑!K2461="","",编辑!K2461)</f>
        <v/>
      </c>
      <c r="F2461" s="109">
        <f>IF(编辑!L2461="","",编辑!L2461)</f>
        <v>110169</v>
      </c>
      <c r="G2461" s="109">
        <f>IF(编辑!N2461="","",编辑!N2461)</f>
        <v>1</v>
      </c>
      <c r="H2461" s="109">
        <f>IF(编辑!O2461="","",编辑!O2461)</f>
        <v>1</v>
      </c>
      <c r="I2461" s="109">
        <f>IF(编辑!P2461="","",编辑!P2461)</f>
        <v>1000</v>
      </c>
      <c r="J2461" s="109" t="str">
        <f>IF(编辑!Q2461="","",编辑!Q2461)</f>
        <v/>
      </c>
      <c r="K2461" s="109" t="str">
        <f>IF(编辑!S2461="","",编辑!S2461)</f>
        <v/>
      </c>
      <c r="L2461" s="109" t="str">
        <f>IF(编辑!T2461="","",编辑!T2461)</f>
        <v/>
      </c>
      <c r="M2461" s="109" t="str">
        <f>IF(编辑!U2461="","",编辑!U2461)</f>
        <v/>
      </c>
      <c r="N2461" s="109" t="str">
        <f>IF(编辑!V2461="","",编辑!V2461)</f>
        <v/>
      </c>
      <c r="O2461" s="109" t="str">
        <f>IF(编辑!X2461="","",编辑!X2461)</f>
        <v/>
      </c>
      <c r="P2461" s="109" t="str">
        <f>IF(编辑!Y2461="","",编辑!Y2461)</f>
        <v/>
      </c>
      <c r="Q2461" s="109" t="str">
        <f>IF(编辑!Z2461="","",编辑!Z2461)</f>
        <v/>
      </c>
      <c r="R2461" s="109" t="str">
        <f>IF(编辑!AA2461="","",编辑!AA2461)</f>
        <v/>
      </c>
      <c r="S2461" s="109" t="str">
        <f>IF(编辑!AC2461="","",编辑!AC2461)</f>
        <v/>
      </c>
      <c r="T2461" s="109" t="str">
        <f>IF(编辑!AD2461="","",编辑!AD2461)</f>
        <v/>
      </c>
      <c r="U2461" s="109" t="str">
        <f>IF(编辑!AE2461="","",编辑!AE2461)</f>
        <v/>
      </c>
      <c r="V2461" s="109" t="str">
        <f>IF(编辑!AF2461="","",编辑!AF2461)</f>
        <v/>
      </c>
      <c r="W2461" s="109" t="str">
        <f>IF(编辑!AH2461="","",编辑!AH2461)</f>
        <v/>
      </c>
      <c r="X2461" s="109" t="str">
        <f>IF(编辑!AI2461="","",编辑!AI2461)</f>
        <v/>
      </c>
      <c r="Y2461" s="109" t="str">
        <f>IF(编辑!AJ2461="","",编辑!AJ2461)</f>
        <v/>
      </c>
      <c r="Z2461" s="109" t="str">
        <f>IF(编辑!AK2461="","",编辑!AK2461)</f>
        <v/>
      </c>
      <c r="AA2461" s="109" t="str">
        <f>IF(编辑!AM2461="","",编辑!AM2461)</f>
        <v/>
      </c>
      <c r="AB2461" s="109" t="str">
        <f>IF(编辑!AN2461="","",编辑!AN2461)</f>
        <v/>
      </c>
      <c r="AC2461" s="111" t="str">
        <f>IF(编辑!AO2461="","",编辑!AO2461)</f>
        <v/>
      </c>
    </row>
    <row r="2462" spans="1:29">
      <c r="A2462" s="109">
        <f>IF(编辑!A2462="","",编辑!A2462)</f>
        <v>107028</v>
      </c>
      <c r="B2462" s="109" t="str">
        <f>IF(编辑!B2462="","",编辑!B2462)</f>
        <v>逃跑的精怪</v>
      </c>
      <c r="C2462" s="109">
        <f>IF(编辑!I2462="","",编辑!I2462)</f>
        <v>17800</v>
      </c>
      <c r="D2462" s="109">
        <f>IF(编辑!J2462="","",编辑!J2462)</f>
        <v>480</v>
      </c>
      <c r="E2462" s="109" t="str">
        <f>IF(编辑!K2462="","",编辑!K2462)</f>
        <v/>
      </c>
      <c r="F2462" s="109">
        <f>IF(编辑!L2462="","",编辑!L2462)</f>
        <v>110168</v>
      </c>
      <c r="G2462" s="109">
        <f>IF(编辑!N2462="","",编辑!N2462)</f>
        <v>1</v>
      </c>
      <c r="H2462" s="109">
        <f>IF(编辑!O2462="","",编辑!O2462)</f>
        <v>1</v>
      </c>
      <c r="I2462" s="109">
        <f>IF(编辑!P2462="","",编辑!P2462)</f>
        <v>1000</v>
      </c>
      <c r="J2462" s="109" t="str">
        <f>IF(编辑!Q2462="","",编辑!Q2462)</f>
        <v/>
      </c>
      <c r="K2462" s="109" t="str">
        <f>IF(编辑!S2462="","",编辑!S2462)</f>
        <v/>
      </c>
      <c r="L2462" s="109" t="str">
        <f>IF(编辑!T2462="","",编辑!T2462)</f>
        <v/>
      </c>
      <c r="M2462" s="109" t="str">
        <f>IF(编辑!U2462="","",编辑!U2462)</f>
        <v/>
      </c>
      <c r="N2462" s="109" t="str">
        <f>IF(编辑!V2462="","",编辑!V2462)</f>
        <v/>
      </c>
      <c r="O2462" s="109" t="str">
        <f>IF(编辑!X2462="","",编辑!X2462)</f>
        <v/>
      </c>
      <c r="P2462" s="109" t="str">
        <f>IF(编辑!Y2462="","",编辑!Y2462)</f>
        <v/>
      </c>
      <c r="Q2462" s="109" t="str">
        <f>IF(编辑!Z2462="","",编辑!Z2462)</f>
        <v/>
      </c>
      <c r="R2462" s="109" t="str">
        <f>IF(编辑!AA2462="","",编辑!AA2462)</f>
        <v/>
      </c>
      <c r="S2462" s="109" t="str">
        <f>IF(编辑!AC2462="","",编辑!AC2462)</f>
        <v/>
      </c>
      <c r="T2462" s="109" t="str">
        <f>IF(编辑!AD2462="","",编辑!AD2462)</f>
        <v/>
      </c>
      <c r="U2462" s="109" t="str">
        <f>IF(编辑!AE2462="","",编辑!AE2462)</f>
        <v/>
      </c>
      <c r="V2462" s="109" t="str">
        <f>IF(编辑!AF2462="","",编辑!AF2462)</f>
        <v/>
      </c>
      <c r="W2462" s="109" t="str">
        <f>IF(编辑!AH2462="","",编辑!AH2462)</f>
        <v/>
      </c>
      <c r="X2462" s="109" t="str">
        <f>IF(编辑!AI2462="","",编辑!AI2462)</f>
        <v/>
      </c>
      <c r="Y2462" s="109" t="str">
        <f>IF(编辑!AJ2462="","",编辑!AJ2462)</f>
        <v/>
      </c>
      <c r="Z2462" s="109" t="str">
        <f>IF(编辑!AK2462="","",编辑!AK2462)</f>
        <v/>
      </c>
      <c r="AA2462" s="109" t="str">
        <f>IF(编辑!AM2462="","",编辑!AM2462)</f>
        <v/>
      </c>
      <c r="AB2462" s="109" t="str">
        <f>IF(编辑!AN2462="","",编辑!AN2462)</f>
        <v/>
      </c>
      <c r="AC2462" s="111" t="str">
        <f>IF(编辑!AO2462="","",编辑!AO2462)</f>
        <v/>
      </c>
    </row>
    <row r="2463" spans="1:29">
      <c r="A2463" s="109">
        <f>IF(编辑!A2463="","",编辑!A2463)</f>
        <v>107029</v>
      </c>
      <c r="B2463" s="109" t="str">
        <f>IF(编辑!B2463="","",编辑!B2463)</f>
        <v>逃跑的精怪</v>
      </c>
      <c r="C2463" s="109">
        <f>IF(编辑!I2463="","",编辑!I2463)</f>
        <v>17900</v>
      </c>
      <c r="D2463" s="109">
        <f>IF(编辑!J2463="","",编辑!J2463)</f>
        <v>490</v>
      </c>
      <c r="E2463" s="109" t="str">
        <f>IF(编辑!K2463="","",编辑!K2463)</f>
        <v/>
      </c>
      <c r="F2463" s="109">
        <f>IF(编辑!L2463="","",编辑!L2463)</f>
        <v>110169</v>
      </c>
      <c r="G2463" s="109">
        <f>IF(编辑!N2463="","",编辑!N2463)</f>
        <v>1</v>
      </c>
      <c r="H2463" s="109">
        <f>IF(编辑!O2463="","",编辑!O2463)</f>
        <v>1</v>
      </c>
      <c r="I2463" s="109">
        <f>IF(编辑!P2463="","",编辑!P2463)</f>
        <v>1000</v>
      </c>
      <c r="J2463" s="109" t="str">
        <f>IF(编辑!Q2463="","",编辑!Q2463)</f>
        <v/>
      </c>
      <c r="K2463" s="109" t="str">
        <f>IF(编辑!S2463="","",编辑!S2463)</f>
        <v/>
      </c>
      <c r="L2463" s="109" t="str">
        <f>IF(编辑!T2463="","",编辑!T2463)</f>
        <v/>
      </c>
      <c r="M2463" s="109" t="str">
        <f>IF(编辑!U2463="","",编辑!U2463)</f>
        <v/>
      </c>
      <c r="N2463" s="109" t="str">
        <f>IF(编辑!V2463="","",编辑!V2463)</f>
        <v/>
      </c>
      <c r="O2463" s="109" t="str">
        <f>IF(编辑!X2463="","",编辑!X2463)</f>
        <v/>
      </c>
      <c r="P2463" s="109" t="str">
        <f>IF(编辑!Y2463="","",编辑!Y2463)</f>
        <v/>
      </c>
      <c r="Q2463" s="109" t="str">
        <f>IF(编辑!Z2463="","",编辑!Z2463)</f>
        <v/>
      </c>
      <c r="R2463" s="109" t="str">
        <f>IF(编辑!AA2463="","",编辑!AA2463)</f>
        <v/>
      </c>
      <c r="S2463" s="109" t="str">
        <f>IF(编辑!AC2463="","",编辑!AC2463)</f>
        <v/>
      </c>
      <c r="T2463" s="109" t="str">
        <f>IF(编辑!AD2463="","",编辑!AD2463)</f>
        <v/>
      </c>
      <c r="U2463" s="109" t="str">
        <f>IF(编辑!AE2463="","",编辑!AE2463)</f>
        <v/>
      </c>
      <c r="V2463" s="109" t="str">
        <f>IF(编辑!AF2463="","",编辑!AF2463)</f>
        <v/>
      </c>
      <c r="W2463" s="109" t="str">
        <f>IF(编辑!AH2463="","",编辑!AH2463)</f>
        <v/>
      </c>
      <c r="X2463" s="109" t="str">
        <f>IF(编辑!AI2463="","",编辑!AI2463)</f>
        <v/>
      </c>
      <c r="Y2463" s="109" t="str">
        <f>IF(编辑!AJ2463="","",编辑!AJ2463)</f>
        <v/>
      </c>
      <c r="Z2463" s="109" t="str">
        <f>IF(编辑!AK2463="","",编辑!AK2463)</f>
        <v/>
      </c>
      <c r="AA2463" s="109" t="str">
        <f>IF(编辑!AM2463="","",编辑!AM2463)</f>
        <v/>
      </c>
      <c r="AB2463" s="109" t="str">
        <f>IF(编辑!AN2463="","",编辑!AN2463)</f>
        <v/>
      </c>
      <c r="AC2463" s="111" t="str">
        <f>IF(编辑!AO2463="","",编辑!AO2463)</f>
        <v/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"/>
  <sheetViews>
    <sheetView workbookViewId="0">
      <selection activeCell="C2" sqref="C2:AC2"/>
    </sheetView>
  </sheetViews>
  <sheetFormatPr defaultColWidth="9" defaultRowHeight="16.5"/>
  <cols>
    <col min="1" max="1" width="9" style="8"/>
    <col min="2" max="2" width="15" style="8" customWidth="1"/>
    <col min="3" max="16384" width="9" style="8"/>
  </cols>
  <sheetData>
    <row r="1" s="3" customFormat="1" ht="33" spans="1:29">
      <c r="A1" s="84" t="s">
        <v>0</v>
      </c>
      <c r="B1" s="84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6</v>
      </c>
      <c r="H1" s="84" t="s">
        <v>7</v>
      </c>
      <c r="I1" s="84" t="s">
        <v>8</v>
      </c>
      <c r="J1" s="84" t="s">
        <v>9</v>
      </c>
      <c r="K1" s="84" t="s">
        <v>10</v>
      </c>
      <c r="L1" s="84" t="s">
        <v>11</v>
      </c>
      <c r="M1" s="84" t="s">
        <v>12</v>
      </c>
      <c r="N1" s="84" t="s">
        <v>13</v>
      </c>
      <c r="O1" s="84" t="s">
        <v>14</v>
      </c>
      <c r="P1" s="84" t="s">
        <v>15</v>
      </c>
      <c r="Q1" s="84" t="s">
        <v>16</v>
      </c>
      <c r="R1" s="84" t="s">
        <v>17</v>
      </c>
      <c r="S1" s="84" t="s">
        <v>18</v>
      </c>
      <c r="T1" s="84" t="s">
        <v>19</v>
      </c>
      <c r="U1" s="84" t="s">
        <v>20</v>
      </c>
      <c r="V1" s="84" t="s">
        <v>21</v>
      </c>
      <c r="W1" s="84" t="s">
        <v>22</v>
      </c>
      <c r="X1" s="84" t="s">
        <v>23</v>
      </c>
      <c r="Y1" s="84" t="s">
        <v>24</v>
      </c>
      <c r="Z1" s="84" t="s">
        <v>25</v>
      </c>
      <c r="AA1" s="84" t="s">
        <v>26</v>
      </c>
      <c r="AB1" s="84" t="s">
        <v>27</v>
      </c>
      <c r="AC1" s="84" t="s">
        <v>28</v>
      </c>
    </row>
    <row r="2" s="3" customFormat="1" ht="99" spans="1:29">
      <c r="A2" s="85" t="s">
        <v>29</v>
      </c>
      <c r="B2" s="85" t="s">
        <v>30</v>
      </c>
      <c r="C2" s="85" t="s">
        <v>31</v>
      </c>
      <c r="D2" s="85" t="s">
        <v>32</v>
      </c>
      <c r="E2" s="85" t="s">
        <v>33</v>
      </c>
      <c r="F2" s="85" t="s">
        <v>34</v>
      </c>
      <c r="G2" s="85" t="s">
        <v>35</v>
      </c>
      <c r="H2" s="85" t="s">
        <v>36</v>
      </c>
      <c r="I2" s="85" t="s">
        <v>37</v>
      </c>
      <c r="J2" s="85" t="s">
        <v>34</v>
      </c>
      <c r="K2" s="85" t="s">
        <v>35</v>
      </c>
      <c r="L2" s="85" t="s">
        <v>38</v>
      </c>
      <c r="M2" s="85" t="s">
        <v>39</v>
      </c>
      <c r="N2" s="85" t="s">
        <v>34</v>
      </c>
      <c r="O2" s="85" t="s">
        <v>35</v>
      </c>
      <c r="P2" s="85" t="s">
        <v>38</v>
      </c>
      <c r="Q2" s="85" t="s">
        <v>39</v>
      </c>
      <c r="R2" s="85" t="s">
        <v>34</v>
      </c>
      <c r="S2" s="85" t="s">
        <v>35</v>
      </c>
      <c r="T2" s="85" t="s">
        <v>38</v>
      </c>
      <c r="U2" s="85" t="s">
        <v>39</v>
      </c>
      <c r="V2" s="85" t="s">
        <v>34</v>
      </c>
      <c r="W2" s="85" t="s">
        <v>35</v>
      </c>
      <c r="X2" s="85" t="s">
        <v>38</v>
      </c>
      <c r="Y2" s="85" t="s">
        <v>39</v>
      </c>
      <c r="Z2" s="85" t="s">
        <v>34</v>
      </c>
      <c r="AA2" s="85" t="s">
        <v>35</v>
      </c>
      <c r="AB2" s="85" t="s">
        <v>38</v>
      </c>
      <c r="AC2" s="85" t="s">
        <v>39</v>
      </c>
    </row>
    <row r="6" spans="1:2">
      <c r="A6" s="8" t="s">
        <v>40</v>
      </c>
      <c r="B6" s="8">
        <v>100000</v>
      </c>
    </row>
    <row r="7" spans="1:2">
      <c r="A7" s="8" t="s">
        <v>41</v>
      </c>
      <c r="B7" s="8">
        <v>200000</v>
      </c>
    </row>
    <row r="8" spans="1:2">
      <c r="A8" s="8" t="s">
        <v>42</v>
      </c>
      <c r="B8" s="8" t="s">
        <v>43</v>
      </c>
    </row>
    <row r="9" spans="1:2">
      <c r="A9" s="8" t="s">
        <v>44</v>
      </c>
      <c r="B9" s="8" t="s">
        <v>45</v>
      </c>
    </row>
    <row r="10" spans="1:2">
      <c r="A10" s="8" t="s">
        <v>46</v>
      </c>
      <c r="B10" s="8">
        <v>320001</v>
      </c>
    </row>
    <row r="11" spans="1:2">
      <c r="A11" s="8" t="s">
        <v>47</v>
      </c>
      <c r="B11" s="8">
        <v>370001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463"/>
  <sheetViews>
    <sheetView workbookViewId="0">
      <pane xSplit="8" ySplit="1" topLeftCell="I2406" activePane="bottomRight" state="frozen"/>
      <selection/>
      <selection pane="topRight"/>
      <selection pane="bottomLeft"/>
      <selection pane="bottomRight" activeCell="R2423" sqref="R2423"/>
    </sheetView>
  </sheetViews>
  <sheetFormatPr defaultColWidth="9" defaultRowHeight="16.5"/>
  <cols>
    <col min="1" max="1" width="11.125" style="4" customWidth="1"/>
    <col min="2" max="2" width="13.375" style="4" customWidth="1"/>
    <col min="3" max="3" width="8.375" style="4" customWidth="1"/>
    <col min="4" max="4" width="11.75" style="4" customWidth="1"/>
    <col min="5" max="5" width="9.875" style="4" customWidth="1"/>
    <col min="6" max="6" width="15.125" style="4" customWidth="1"/>
    <col min="7" max="7" width="5" style="4" customWidth="1"/>
    <col min="8" max="8" width="9.125" style="4" customWidth="1"/>
    <col min="9" max="10" width="9" style="4"/>
    <col min="11" max="11" width="4.125" style="4" customWidth="1"/>
    <col min="12" max="12" width="9.5" style="4" customWidth="1"/>
    <col min="13" max="13" width="17" style="4" customWidth="1"/>
    <col min="14" max="14" width="9" style="4"/>
    <col min="15" max="15" width="15.125" style="4" customWidth="1"/>
    <col min="16" max="16" width="10.625" style="4" customWidth="1"/>
    <col min="17" max="17" width="9" style="4"/>
    <col min="18" max="18" width="14.5" style="4" customWidth="1"/>
    <col min="19" max="19" width="13.375" style="4" customWidth="1"/>
    <col min="20" max="21" width="9" style="4"/>
    <col min="22" max="23" width="12.75" style="3" customWidth="1"/>
    <col min="24" max="25" width="9" style="3"/>
    <col min="26" max="26" width="11.375" style="3" customWidth="1"/>
    <col min="27" max="27" width="9" style="3"/>
    <col min="28" max="28" width="12.75" style="3" customWidth="1"/>
    <col min="29" max="29" width="18.75" style="3" customWidth="1"/>
    <col min="30" max="30" width="12.5" style="3" customWidth="1"/>
    <col min="31" max="32" width="9" style="3"/>
    <col min="33" max="33" width="19.125" style="3" customWidth="1"/>
    <col min="34" max="34" width="13" style="3" customWidth="1"/>
    <col min="35" max="37" width="9" style="3"/>
    <col min="38" max="38" width="19.375" style="3" customWidth="1"/>
    <col min="39" max="16384" width="9" style="3"/>
  </cols>
  <sheetData>
    <row r="1" ht="49.5" spans="1:41">
      <c r="A1" s="78" t="s">
        <v>0</v>
      </c>
      <c r="B1" s="78" t="s">
        <v>1</v>
      </c>
      <c r="C1" s="79" t="s">
        <v>48</v>
      </c>
      <c r="D1" s="79" t="s">
        <v>49</v>
      </c>
      <c r="E1" s="80" t="s">
        <v>50</v>
      </c>
      <c r="F1" s="80" t="s">
        <v>51</v>
      </c>
      <c r="G1" s="80" t="s">
        <v>52</v>
      </c>
      <c r="H1" s="80" t="s">
        <v>53</v>
      </c>
      <c r="I1" s="79" t="s">
        <v>2</v>
      </c>
      <c r="J1" s="79" t="s">
        <v>3</v>
      </c>
      <c r="K1" s="79" t="s">
        <v>4</v>
      </c>
      <c r="L1" s="78" t="s">
        <v>5</v>
      </c>
      <c r="M1" s="78"/>
      <c r="N1" s="78" t="s">
        <v>6</v>
      </c>
      <c r="O1" s="78" t="s">
        <v>7</v>
      </c>
      <c r="P1" s="78" t="s">
        <v>8</v>
      </c>
      <c r="Q1" s="78" t="s">
        <v>9</v>
      </c>
      <c r="R1" s="78"/>
      <c r="S1" s="78" t="s">
        <v>10</v>
      </c>
      <c r="T1" s="78" t="s">
        <v>11</v>
      </c>
      <c r="U1" s="78" t="s">
        <v>12</v>
      </c>
      <c r="V1" s="84" t="s">
        <v>13</v>
      </c>
      <c r="W1" s="84"/>
      <c r="X1" s="84" t="s">
        <v>14</v>
      </c>
      <c r="Y1" s="84" t="s">
        <v>15</v>
      </c>
      <c r="Z1" s="84" t="s">
        <v>16</v>
      </c>
      <c r="AA1" s="84" t="s">
        <v>17</v>
      </c>
      <c r="AB1" s="84"/>
      <c r="AC1" s="84" t="s">
        <v>18</v>
      </c>
      <c r="AD1" s="84" t="s">
        <v>19</v>
      </c>
      <c r="AE1" s="84" t="s">
        <v>20</v>
      </c>
      <c r="AF1" s="84" t="s">
        <v>21</v>
      </c>
      <c r="AG1" s="84"/>
      <c r="AH1" s="84" t="s">
        <v>22</v>
      </c>
      <c r="AI1" s="84" t="s">
        <v>23</v>
      </c>
      <c r="AJ1" s="84" t="s">
        <v>24</v>
      </c>
      <c r="AK1" s="84" t="s">
        <v>25</v>
      </c>
      <c r="AL1" s="84"/>
      <c r="AM1" s="84" t="s">
        <v>26</v>
      </c>
      <c r="AN1" s="84" t="s">
        <v>27</v>
      </c>
      <c r="AO1" s="84" t="s">
        <v>28</v>
      </c>
    </row>
    <row r="2" spans="1:41">
      <c r="A2" s="39">
        <v>90000</v>
      </c>
      <c r="B2" s="26" t="s">
        <v>54</v>
      </c>
      <c r="C2" s="14" t="s">
        <v>41</v>
      </c>
      <c r="D2" s="14"/>
      <c r="E2" s="39">
        <v>90000</v>
      </c>
      <c r="F2" s="39" t="s">
        <v>55</v>
      </c>
      <c r="G2" s="39" t="s">
        <v>56</v>
      </c>
      <c r="H2" s="15">
        <v>1</v>
      </c>
      <c r="I2" s="26">
        <v>9</v>
      </c>
      <c r="J2" s="26">
        <v>48</v>
      </c>
      <c r="K2" s="26"/>
      <c r="L2" s="15"/>
      <c r="M2" s="15" t="str">
        <f>IF(L2="","",VLOOKUP(L2,映射!W:X,2,FALSE))</f>
        <v/>
      </c>
      <c r="N2" s="26"/>
      <c r="O2" s="26"/>
      <c r="P2" s="26"/>
      <c r="Q2" s="15"/>
      <c r="R2" s="15" t="str">
        <f>IF(Q2="","",VLOOKUP(Q2,映射!W:X,2,FALSE))</f>
        <v/>
      </c>
      <c r="S2" s="26"/>
      <c r="T2" s="26"/>
      <c r="U2" s="26"/>
      <c r="V2" s="15"/>
      <c r="W2" s="15" t="str">
        <f>IF(V2="","",VLOOKUP(V2,映射!W:X,2,FALSE))</f>
        <v/>
      </c>
      <c r="X2" s="26"/>
      <c r="Y2" s="26"/>
      <c r="Z2" s="26"/>
      <c r="AA2" s="15"/>
      <c r="AB2" s="15" t="str">
        <f>IF(AA2="","",VLOOKUP(AA2,映射!W:X,2,FALSE))</f>
        <v/>
      </c>
      <c r="AC2" s="26"/>
      <c r="AD2" s="26"/>
      <c r="AE2" s="26"/>
      <c r="AF2" s="15"/>
      <c r="AG2" s="15" t="str">
        <f>IF(AF2="","",VLOOKUP(AF2,映射!W:X,2,FALSE))</f>
        <v/>
      </c>
      <c r="AH2" s="26"/>
      <c r="AI2" s="26"/>
      <c r="AJ2" s="26"/>
      <c r="AK2" s="85"/>
      <c r="AL2" s="85" t="str">
        <f>IF(AK2="","",VLOOKUP(AK2,映射!W:X,2,FALSE))</f>
        <v/>
      </c>
      <c r="AM2" s="85"/>
      <c r="AN2" s="85"/>
      <c r="AO2" s="85"/>
    </row>
    <row r="3" spans="1:41">
      <c r="A3" s="39">
        <v>90001</v>
      </c>
      <c r="B3" s="26" t="s">
        <v>54</v>
      </c>
      <c r="C3" s="14" t="s">
        <v>41</v>
      </c>
      <c r="D3" s="14"/>
      <c r="E3" s="39">
        <v>90001</v>
      </c>
      <c r="F3" s="39" t="s">
        <v>57</v>
      </c>
      <c r="G3" s="39" t="s">
        <v>56</v>
      </c>
      <c r="H3" s="15">
        <v>1</v>
      </c>
      <c r="I3" s="26">
        <v>9</v>
      </c>
      <c r="J3" s="26">
        <v>48</v>
      </c>
      <c r="K3" s="26"/>
      <c r="L3" s="15"/>
      <c r="M3" s="15" t="str">
        <f>IF(L3="","",VLOOKUP(L3,映射!W:X,2,FALSE))</f>
        <v/>
      </c>
      <c r="N3" s="26"/>
      <c r="O3" s="26"/>
      <c r="P3" s="26"/>
      <c r="Q3" s="15"/>
      <c r="R3" s="15" t="str">
        <f>IF(Q3="","",VLOOKUP(Q3,映射!W:X,2,FALSE))</f>
        <v/>
      </c>
      <c r="S3" s="26"/>
      <c r="T3" s="26"/>
      <c r="U3" s="26"/>
      <c r="V3" s="15"/>
      <c r="W3" s="15" t="str">
        <f>IF(V3="","",VLOOKUP(V3,映射!W:X,2,FALSE))</f>
        <v/>
      </c>
      <c r="X3" s="26"/>
      <c r="Y3" s="26"/>
      <c r="Z3" s="26"/>
      <c r="AA3" s="15"/>
      <c r="AB3" s="15" t="str">
        <f>IF(AA3="","",VLOOKUP(AA3,映射!W:X,2,FALSE))</f>
        <v/>
      </c>
      <c r="AC3" s="26"/>
      <c r="AD3" s="26"/>
      <c r="AE3" s="26"/>
      <c r="AF3" s="15"/>
      <c r="AG3" s="15" t="str">
        <f>IF(AF3="","",VLOOKUP(AF3,映射!W:X,2,FALSE))</f>
        <v/>
      </c>
      <c r="AH3" s="26"/>
      <c r="AI3" s="26"/>
      <c r="AJ3" s="26"/>
      <c r="AK3" s="85"/>
      <c r="AL3" s="85" t="str">
        <f>IF(AK3="","",VLOOKUP(AK3,映射!W:X,2,FALSE))</f>
        <v/>
      </c>
      <c r="AM3" s="85"/>
      <c r="AN3" s="85"/>
      <c r="AO3" s="85"/>
    </row>
    <row r="4" spans="1:41">
      <c r="A4" s="39">
        <v>90002</v>
      </c>
      <c r="B4" s="26" t="s">
        <v>58</v>
      </c>
      <c r="C4" s="14" t="s">
        <v>41</v>
      </c>
      <c r="D4" s="14"/>
      <c r="E4" s="39">
        <v>90002</v>
      </c>
      <c r="F4" s="39" t="s">
        <v>59</v>
      </c>
      <c r="G4" s="39" t="s">
        <v>56</v>
      </c>
      <c r="H4" s="15">
        <v>15</v>
      </c>
      <c r="I4" s="26">
        <v>2793</v>
      </c>
      <c r="J4" s="26">
        <v>90</v>
      </c>
      <c r="K4" s="26"/>
      <c r="L4" s="15"/>
      <c r="M4" s="15" t="str">
        <f>IF(L4="","",VLOOKUP(L4,映射!W:X,2,FALSE))</f>
        <v/>
      </c>
      <c r="N4" s="26"/>
      <c r="O4" s="26"/>
      <c r="P4" s="26"/>
      <c r="Q4" s="15"/>
      <c r="R4" s="15" t="str">
        <f>IF(Q4="","",VLOOKUP(Q4,映射!W:X,2,FALSE))</f>
        <v/>
      </c>
      <c r="S4" s="26"/>
      <c r="T4" s="26"/>
      <c r="U4" s="26"/>
      <c r="V4" s="15"/>
      <c r="W4" s="15" t="str">
        <f>IF(V4="","",VLOOKUP(V4,映射!W:X,2,FALSE))</f>
        <v/>
      </c>
      <c r="X4" s="26"/>
      <c r="Y4" s="26"/>
      <c r="Z4" s="26"/>
      <c r="AA4" s="15"/>
      <c r="AB4" s="15" t="str">
        <f>IF(AA4="","",VLOOKUP(AA4,映射!W:X,2,FALSE))</f>
        <v/>
      </c>
      <c r="AC4" s="26"/>
      <c r="AD4" s="26"/>
      <c r="AE4" s="26"/>
      <c r="AF4" s="15"/>
      <c r="AG4" s="15" t="str">
        <f>IF(AF4="","",VLOOKUP(AF4,映射!W:X,2,FALSE))</f>
        <v/>
      </c>
      <c r="AH4" s="26"/>
      <c r="AI4" s="26"/>
      <c r="AJ4" s="26"/>
      <c r="AK4" s="85"/>
      <c r="AL4" s="85" t="str">
        <f>IF(AK4="","",VLOOKUP(AK4,映射!W:X,2,FALSE))</f>
        <v/>
      </c>
      <c r="AM4" s="85"/>
      <c r="AN4" s="85"/>
      <c r="AO4" s="85"/>
    </row>
    <row r="5" spans="1:41">
      <c r="A5" s="15">
        <f>VLOOKUP(C5,LOOKUP!A:B,2,FALSE)+E5</f>
        <v>200001</v>
      </c>
      <c r="B5" s="26" t="s">
        <v>60</v>
      </c>
      <c r="C5" s="14" t="s">
        <v>41</v>
      </c>
      <c r="D5" s="14"/>
      <c r="E5" s="39">
        <v>1</v>
      </c>
      <c r="F5" s="29" t="s">
        <v>60</v>
      </c>
      <c r="G5" s="15" t="s">
        <v>56</v>
      </c>
      <c r="H5" s="15">
        <v>1</v>
      </c>
      <c r="I5" s="1">
        <v>10</v>
      </c>
      <c r="J5" s="26">
        <v>598</v>
      </c>
      <c r="K5" s="26"/>
      <c r="L5" s="15"/>
      <c r="M5" s="15"/>
      <c r="N5" s="26"/>
      <c r="O5" s="26"/>
      <c r="P5" s="26"/>
      <c r="Q5" s="10"/>
      <c r="R5" s="15"/>
      <c r="S5" s="26"/>
      <c r="T5" s="26"/>
      <c r="U5" s="26"/>
      <c r="V5" s="85"/>
      <c r="W5" s="15" t="str">
        <f>IF(V5="","",VLOOKUP(V5,映射!W:X,2,FALSE))</f>
        <v/>
      </c>
      <c r="X5" s="85"/>
      <c r="Y5" s="85"/>
      <c r="Z5" s="85"/>
      <c r="AA5" s="85"/>
      <c r="AB5" s="15" t="str">
        <f>IF(AA5="","",VLOOKUP(AA5,映射!W:X,2,FALSE))</f>
        <v/>
      </c>
      <c r="AC5" s="85"/>
      <c r="AD5" s="85"/>
      <c r="AE5" s="85"/>
      <c r="AF5" s="85"/>
      <c r="AG5" s="15" t="str">
        <f>IF(AF5="","",VLOOKUP(AF5,映射!W:X,2,FALSE))</f>
        <v/>
      </c>
      <c r="AH5" s="85"/>
      <c r="AI5" s="85"/>
      <c r="AJ5" s="85"/>
      <c r="AK5" s="85"/>
      <c r="AL5" s="85" t="str">
        <f>IF(AK5="","",VLOOKUP(AK5,映射!W:X,2,FALSE))</f>
        <v/>
      </c>
      <c r="AM5" s="85"/>
      <c r="AN5" s="85"/>
      <c r="AO5" s="85"/>
    </row>
    <row r="6" spans="1:41">
      <c r="A6" s="15">
        <f>VLOOKUP(C6,LOOKUP!A:B,2,FALSE)+E6</f>
        <v>200002</v>
      </c>
      <c r="B6" s="26" t="s">
        <v>61</v>
      </c>
      <c r="C6" s="14" t="s">
        <v>41</v>
      </c>
      <c r="D6" s="14"/>
      <c r="E6" s="29">
        <v>2</v>
      </c>
      <c r="F6" s="29" t="s">
        <v>61</v>
      </c>
      <c r="G6" s="15" t="s">
        <v>62</v>
      </c>
      <c r="H6" s="15">
        <v>1</v>
      </c>
      <c r="I6" s="1">
        <v>90</v>
      </c>
      <c r="J6" s="26">
        <v>660</v>
      </c>
      <c r="K6" s="26"/>
      <c r="L6" s="10">
        <v>5025</v>
      </c>
      <c r="M6" s="15" t="str">
        <f>IF(L6="","",VLOOKUP(L6,映射!W:X,2,FALSE))</f>
        <v>生命力回复药(200)</v>
      </c>
      <c r="N6" s="26">
        <v>3</v>
      </c>
      <c r="O6" s="26">
        <v>1</v>
      </c>
      <c r="P6" s="26">
        <v>10000</v>
      </c>
      <c r="Q6" s="10"/>
      <c r="R6" s="15"/>
      <c r="S6" s="26"/>
      <c r="T6" s="26"/>
      <c r="U6" s="26"/>
      <c r="V6" s="85"/>
      <c r="W6" s="15" t="str">
        <f>IF(V6="","",VLOOKUP(V6,映射!W:X,2,FALSE))</f>
        <v/>
      </c>
      <c r="X6" s="85"/>
      <c r="Y6" s="85"/>
      <c r="Z6" s="85"/>
      <c r="AA6" s="85"/>
      <c r="AB6" s="15" t="str">
        <f>IF(AA6="","",VLOOKUP(AA6,映射!W:X,2,FALSE))</f>
        <v/>
      </c>
      <c r="AC6" s="85"/>
      <c r="AD6" s="85"/>
      <c r="AE6" s="85"/>
      <c r="AF6" s="85"/>
      <c r="AG6" s="15" t="str">
        <f>IF(AF6="","",VLOOKUP(AF6,映射!W:X,2,FALSE))</f>
        <v/>
      </c>
      <c r="AH6" s="85"/>
      <c r="AI6" s="85"/>
      <c r="AJ6" s="85"/>
      <c r="AK6" s="85"/>
      <c r="AL6" s="85" t="str">
        <f>IF(AK6="","",VLOOKUP(AK6,映射!W:X,2,FALSE))</f>
        <v/>
      </c>
      <c r="AM6" s="85"/>
      <c r="AN6" s="85"/>
      <c r="AO6" s="85"/>
    </row>
    <row r="7" spans="1:41">
      <c r="A7" s="15">
        <f>VLOOKUP(C7,LOOKUP!A:B,2,FALSE)+E7</f>
        <v>200003</v>
      </c>
      <c r="B7" s="26" t="s">
        <v>63</v>
      </c>
      <c r="C7" s="14" t="s">
        <v>41</v>
      </c>
      <c r="D7" s="14"/>
      <c r="E7" s="29">
        <v>3</v>
      </c>
      <c r="F7" s="29" t="s">
        <v>63</v>
      </c>
      <c r="G7" s="15" t="s">
        <v>56</v>
      </c>
      <c r="H7" s="15">
        <v>2</v>
      </c>
      <c r="I7" s="1">
        <v>90</v>
      </c>
      <c r="J7" s="26">
        <v>720</v>
      </c>
      <c r="K7" s="26"/>
      <c r="L7" s="81">
        <v>1161</v>
      </c>
      <c r="M7" s="15" t="str">
        <f>IF(L7="","",VLOOKUP(L7,映射!W:X,2,FALSE))</f>
        <v>硬皮头盔</v>
      </c>
      <c r="N7" s="26">
        <v>1</v>
      </c>
      <c r="O7" s="26">
        <v>1</v>
      </c>
      <c r="P7" s="26">
        <v>10000</v>
      </c>
      <c r="Q7" s="10">
        <v>1184</v>
      </c>
      <c r="R7" s="15" t="str">
        <f>IF(Q7="","",VLOOKUP(Q7,映射!W:X,2,FALSE))</f>
        <v>麻布帽</v>
      </c>
      <c r="S7" s="26">
        <v>1</v>
      </c>
      <c r="T7" s="26">
        <v>1</v>
      </c>
      <c r="U7" s="26">
        <v>10000</v>
      </c>
      <c r="AA7" s="85"/>
      <c r="AB7" s="15" t="str">
        <f>IF(AA7="","",VLOOKUP(AA7,映射!W:X,2,FALSE))</f>
        <v/>
      </c>
      <c r="AC7" s="85"/>
      <c r="AD7" s="85"/>
      <c r="AE7" s="85"/>
      <c r="AF7" s="85"/>
      <c r="AG7" s="15" t="str">
        <f>IF(AF7="","",VLOOKUP(AF7,映射!W:X,2,FALSE))</f>
        <v/>
      </c>
      <c r="AH7" s="85"/>
      <c r="AI7" s="85"/>
      <c r="AJ7" s="85"/>
      <c r="AK7" s="85"/>
      <c r="AL7" s="85" t="str">
        <f>IF(AK7="","",VLOOKUP(AK7,映射!W:X,2,FALSE))</f>
        <v/>
      </c>
      <c r="AM7" s="85"/>
      <c r="AN7" s="85"/>
      <c r="AO7" s="85"/>
    </row>
    <row r="8" spans="1:41">
      <c r="A8" s="15">
        <f>VLOOKUP(C8,LOOKUP!A:B,2,FALSE)+E8</f>
        <v>200004</v>
      </c>
      <c r="B8" s="26" t="s">
        <v>64</v>
      </c>
      <c r="C8" s="14" t="s">
        <v>41</v>
      </c>
      <c r="D8" s="14"/>
      <c r="E8" s="29">
        <v>4</v>
      </c>
      <c r="F8" s="29" t="s">
        <v>64</v>
      </c>
      <c r="G8" s="15" t="s">
        <v>65</v>
      </c>
      <c r="H8" s="15">
        <v>2</v>
      </c>
      <c r="I8" s="1">
        <v>90</v>
      </c>
      <c r="J8" s="26">
        <v>670</v>
      </c>
      <c r="K8" s="26"/>
      <c r="L8" s="10">
        <v>5116</v>
      </c>
      <c r="M8" s="15" t="str">
        <f>IF(L8="","",VLOOKUP(L8,映射!W:X,2,FALSE))</f>
        <v>钻石10</v>
      </c>
      <c r="N8" s="26">
        <v>1</v>
      </c>
      <c r="O8" s="26">
        <v>1</v>
      </c>
      <c r="P8" s="26">
        <v>10000</v>
      </c>
      <c r="Q8" s="10"/>
      <c r="R8" s="15"/>
      <c r="S8" s="26"/>
      <c r="T8" s="26"/>
      <c r="U8" s="26"/>
      <c r="V8" s="85"/>
      <c r="W8" s="15" t="str">
        <f>IF(V8="","",VLOOKUP(V8,映射!W:X,2,FALSE))</f>
        <v/>
      </c>
      <c r="X8" s="85"/>
      <c r="Y8" s="85"/>
      <c r="Z8" s="85"/>
      <c r="AA8" s="85"/>
      <c r="AB8" s="15" t="str">
        <f>IF(AA8="","",VLOOKUP(AA8,映射!W:X,2,FALSE))</f>
        <v/>
      </c>
      <c r="AC8" s="85"/>
      <c r="AD8" s="85"/>
      <c r="AE8" s="85"/>
      <c r="AF8" s="85"/>
      <c r="AG8" s="15" t="str">
        <f>IF(AF8="","",VLOOKUP(AF8,映射!W:X,2,FALSE))</f>
        <v/>
      </c>
      <c r="AH8" s="85"/>
      <c r="AI8" s="85"/>
      <c r="AJ8" s="85"/>
      <c r="AK8" s="85"/>
      <c r="AL8" s="85" t="str">
        <f>IF(AK8="","",VLOOKUP(AK8,映射!W:X,2,FALSE))</f>
        <v/>
      </c>
      <c r="AM8" s="85"/>
      <c r="AN8" s="85"/>
      <c r="AO8" s="85"/>
    </row>
    <row r="9" spans="1:41">
      <c r="A9" s="15">
        <f>VLOOKUP(C9,LOOKUP!A:B,2,FALSE)+E9</f>
        <v>200005</v>
      </c>
      <c r="B9" s="26" t="s">
        <v>66</v>
      </c>
      <c r="C9" s="14" t="s">
        <v>41</v>
      </c>
      <c r="D9" s="14"/>
      <c r="E9" s="29">
        <v>5</v>
      </c>
      <c r="F9" s="29" t="s">
        <v>66</v>
      </c>
      <c r="G9" s="15" t="s">
        <v>67</v>
      </c>
      <c r="H9" s="15">
        <v>3</v>
      </c>
      <c r="I9" s="1">
        <v>320</v>
      </c>
      <c r="J9" s="26">
        <v>950</v>
      </c>
      <c r="K9" s="26"/>
      <c r="L9" s="10">
        <v>5025</v>
      </c>
      <c r="M9" s="15" t="str">
        <f>IF(L9="","",VLOOKUP(L9,映射!W:X,2,FALSE))</f>
        <v>生命力回复药(200)</v>
      </c>
      <c r="N9" s="26">
        <v>3</v>
      </c>
      <c r="O9" s="26">
        <v>1</v>
      </c>
      <c r="P9" s="26">
        <v>10000</v>
      </c>
      <c r="V9" s="85"/>
      <c r="W9" s="15" t="str">
        <f>IF(V9="","",VLOOKUP(V9,映射!W:X,2,FALSE))</f>
        <v/>
      </c>
      <c r="X9" s="85"/>
      <c r="Y9" s="85"/>
      <c r="Z9" s="85"/>
      <c r="AA9" s="85"/>
      <c r="AB9" s="15" t="str">
        <f>IF(AA9="","",VLOOKUP(AA9,映射!W:X,2,FALSE))</f>
        <v/>
      </c>
      <c r="AC9" s="85"/>
      <c r="AD9" s="85"/>
      <c r="AE9" s="85"/>
      <c r="AF9" s="85"/>
      <c r="AG9" s="15" t="str">
        <f>IF(AF9="","",VLOOKUP(AF9,映射!W:X,2,FALSE))</f>
        <v/>
      </c>
      <c r="AH9" s="85"/>
      <c r="AI9" s="85"/>
      <c r="AJ9" s="85"/>
      <c r="AK9" s="85"/>
      <c r="AL9" s="85" t="str">
        <f>IF(AK9="","",VLOOKUP(AK9,映射!W:X,2,FALSE))</f>
        <v/>
      </c>
      <c r="AM9" s="85"/>
      <c r="AN9" s="85"/>
      <c r="AO9" s="85"/>
    </row>
    <row r="10" spans="1:41">
      <c r="A10" s="15">
        <f>VLOOKUP(C10,LOOKUP!A:B,2,FALSE)+E10</f>
        <v>200006</v>
      </c>
      <c r="B10" s="26" t="s">
        <v>68</v>
      </c>
      <c r="C10" s="14" t="s">
        <v>41</v>
      </c>
      <c r="D10" s="14"/>
      <c r="E10" s="29">
        <v>6</v>
      </c>
      <c r="F10" s="29" t="s">
        <v>69</v>
      </c>
      <c r="G10" s="15" t="s">
        <v>70</v>
      </c>
      <c r="H10" s="15">
        <v>4</v>
      </c>
      <c r="I10" s="1">
        <v>320</v>
      </c>
      <c r="J10" s="26">
        <v>690</v>
      </c>
      <c r="K10" s="26"/>
      <c r="L10" s="10">
        <v>5002</v>
      </c>
      <c r="M10" s="15" t="str">
        <f>IF(L10="","",VLOOKUP(L10,映射!W:X,2,FALSE))</f>
        <v>封魔卡</v>
      </c>
      <c r="N10" s="26">
        <v>5</v>
      </c>
      <c r="O10" s="26">
        <v>1</v>
      </c>
      <c r="P10" s="26">
        <v>10000</v>
      </c>
      <c r="Q10" s="10"/>
      <c r="R10" s="15"/>
      <c r="S10" s="26"/>
      <c r="T10" s="26"/>
      <c r="U10" s="26"/>
      <c r="V10" s="85"/>
      <c r="W10" s="15" t="str">
        <f>IF(V10="","",VLOOKUP(V10,映射!W:X,2,FALSE))</f>
        <v/>
      </c>
      <c r="X10" s="85"/>
      <c r="Y10" s="85"/>
      <c r="Z10" s="85"/>
      <c r="AA10" s="85"/>
      <c r="AB10" s="15" t="str">
        <f>IF(AA10="","",VLOOKUP(AA10,映射!W:X,2,FALSE))</f>
        <v/>
      </c>
      <c r="AC10" s="85"/>
      <c r="AD10" s="85"/>
      <c r="AE10" s="85"/>
      <c r="AF10" s="85"/>
      <c r="AG10" s="15" t="str">
        <f>IF(AF10="","",VLOOKUP(AF10,映射!W:X,2,FALSE))</f>
        <v/>
      </c>
      <c r="AH10" s="85"/>
      <c r="AI10" s="85"/>
      <c r="AJ10" s="85"/>
      <c r="AK10" s="85"/>
      <c r="AL10" s="85" t="str">
        <f>IF(AK10="","",VLOOKUP(AK10,映射!W:X,2,FALSE))</f>
        <v/>
      </c>
      <c r="AM10" s="85"/>
      <c r="AN10" s="85"/>
      <c r="AO10" s="85"/>
    </row>
    <row r="11" spans="1:41">
      <c r="A11" s="15">
        <f>VLOOKUP(C11,LOOKUP!A:B,2,FALSE)+E11</f>
        <v>200007</v>
      </c>
      <c r="B11" s="26" t="s">
        <v>71</v>
      </c>
      <c r="C11" s="14" t="s">
        <v>41</v>
      </c>
      <c r="D11" s="14"/>
      <c r="E11" s="29">
        <v>7</v>
      </c>
      <c r="F11" s="29" t="s">
        <v>72</v>
      </c>
      <c r="G11" s="15" t="s">
        <v>56</v>
      </c>
      <c r="H11" s="15">
        <v>4</v>
      </c>
      <c r="I11" s="1">
        <v>500</v>
      </c>
      <c r="J11" s="26">
        <v>557</v>
      </c>
      <c r="K11" s="26"/>
      <c r="L11" s="10">
        <v>5086</v>
      </c>
      <c r="M11" s="15" t="str">
        <f>IF(L11="","",VLOOKUP(L11,映射!W:X,2,FALSE))</f>
        <v>神秘火种</v>
      </c>
      <c r="N11" s="26">
        <v>2</v>
      </c>
      <c r="O11" s="26">
        <v>1</v>
      </c>
      <c r="P11" s="26">
        <v>10000</v>
      </c>
      <c r="Q11" s="10"/>
      <c r="R11" s="15"/>
      <c r="S11" s="26"/>
      <c r="T11" s="26"/>
      <c r="U11" s="26"/>
      <c r="V11" s="85"/>
      <c r="W11" s="15" t="str">
        <f>IF(V11="","",VLOOKUP(V11,映射!W:X,2,FALSE))</f>
        <v/>
      </c>
      <c r="X11" s="85"/>
      <c r="Y11" s="85"/>
      <c r="Z11" s="85"/>
      <c r="AA11" s="85"/>
      <c r="AB11" s="15" t="str">
        <f>IF(AA11="","",VLOOKUP(AA11,映射!W:X,2,FALSE))</f>
        <v/>
      </c>
      <c r="AC11" s="85"/>
      <c r="AD11" s="85"/>
      <c r="AE11" s="85"/>
      <c r="AF11" s="85"/>
      <c r="AG11" s="15" t="str">
        <f>IF(AF11="","",VLOOKUP(AF11,映射!W:X,2,FALSE))</f>
        <v/>
      </c>
      <c r="AH11" s="85"/>
      <c r="AI11" s="85"/>
      <c r="AJ11" s="85"/>
      <c r="AK11" s="15"/>
      <c r="AL11" s="85" t="str">
        <f>IF(AK11="","",VLOOKUP(AK11,映射!W:X,2,FALSE))</f>
        <v/>
      </c>
      <c r="AM11" s="15"/>
      <c r="AN11" s="26"/>
      <c r="AO11" s="26"/>
    </row>
    <row r="12" spans="1:41">
      <c r="A12" s="15">
        <f>VLOOKUP(C12,LOOKUP!A:B,2,FALSE)+E12</f>
        <v>200008</v>
      </c>
      <c r="B12" s="26" t="s">
        <v>73</v>
      </c>
      <c r="C12" s="14" t="s">
        <v>41</v>
      </c>
      <c r="D12" s="14"/>
      <c r="E12" s="29">
        <v>8</v>
      </c>
      <c r="F12" s="29" t="s">
        <v>74</v>
      </c>
      <c r="G12" s="15" t="s">
        <v>56</v>
      </c>
      <c r="H12" s="15">
        <v>5</v>
      </c>
      <c r="I12" s="1">
        <v>1400</v>
      </c>
      <c r="J12" s="26">
        <v>420</v>
      </c>
      <c r="K12" s="26"/>
      <c r="L12" s="15">
        <v>5086</v>
      </c>
      <c r="M12" s="15" t="str">
        <f>IF(L12="","",VLOOKUP(L12,映射!W:X,2,FALSE))</f>
        <v>神秘火种</v>
      </c>
      <c r="N12" s="26">
        <v>1</v>
      </c>
      <c r="O12" s="26">
        <v>1</v>
      </c>
      <c r="P12" s="26">
        <v>10000</v>
      </c>
      <c r="Q12" s="10"/>
      <c r="R12" s="15"/>
      <c r="S12" s="26"/>
      <c r="T12" s="26"/>
      <c r="U12" s="26"/>
      <c r="V12" s="85"/>
      <c r="W12" s="15" t="str">
        <f>IF(V12="","",VLOOKUP(V12,映射!W:X,2,FALSE))</f>
        <v/>
      </c>
      <c r="X12" s="85"/>
      <c r="Y12" s="85"/>
      <c r="Z12" s="85"/>
      <c r="AA12" s="85"/>
      <c r="AB12" s="15" t="str">
        <f>IF(AA12="","",VLOOKUP(AA12,映射!W:X,2,FALSE))</f>
        <v/>
      </c>
      <c r="AC12" s="85"/>
      <c r="AD12" s="85"/>
      <c r="AE12" s="85"/>
      <c r="AF12" s="85"/>
      <c r="AG12" s="15" t="str">
        <f>IF(AF12="","",VLOOKUP(AF12,映射!W:X,2,FALSE))</f>
        <v/>
      </c>
      <c r="AH12" s="85"/>
      <c r="AI12" s="85"/>
      <c r="AJ12" s="85"/>
      <c r="AK12" s="15"/>
      <c r="AL12" s="85" t="str">
        <f>IF(AK12="","",VLOOKUP(AK12,映射!W:X,2,FALSE))</f>
        <v/>
      </c>
      <c r="AM12" s="15"/>
      <c r="AN12" s="26"/>
      <c r="AO12" s="26"/>
    </row>
    <row r="13" spans="1:41">
      <c r="A13" s="15">
        <f>VLOOKUP(C13,LOOKUP!A:B,2,FALSE)+E13</f>
        <v>200009</v>
      </c>
      <c r="B13" s="26" t="s">
        <v>75</v>
      </c>
      <c r="C13" s="14" t="s">
        <v>41</v>
      </c>
      <c r="D13" s="14"/>
      <c r="E13" s="29">
        <v>9</v>
      </c>
      <c r="F13" s="29" t="s">
        <v>75</v>
      </c>
      <c r="G13" s="15" t="s">
        <v>56</v>
      </c>
      <c r="H13" s="15">
        <v>5</v>
      </c>
      <c r="I13" s="1">
        <v>1800</v>
      </c>
      <c r="J13" s="26">
        <v>420</v>
      </c>
      <c r="K13" s="26"/>
      <c r="L13" s="10">
        <v>5116</v>
      </c>
      <c r="M13" s="15" t="str">
        <f>IF(L13="","",VLOOKUP(L13,映射!W:X,2,FALSE))</f>
        <v>钻石10</v>
      </c>
      <c r="N13" s="26">
        <v>1</v>
      </c>
      <c r="O13" s="26">
        <v>1</v>
      </c>
      <c r="P13" s="26">
        <v>10000</v>
      </c>
      <c r="Q13" s="10"/>
      <c r="R13" s="15"/>
      <c r="S13" s="26"/>
      <c r="T13" s="26"/>
      <c r="U13" s="26"/>
      <c r="V13" s="26"/>
      <c r="W13" s="15" t="str">
        <f>IF(V13="","",VLOOKUP(V13,映射!W:X,2,FALSE))</f>
        <v/>
      </c>
      <c r="X13" s="26"/>
      <c r="Y13" s="26"/>
      <c r="Z13" s="26"/>
      <c r="AA13" s="26"/>
      <c r="AB13" s="15" t="str">
        <f>IF(AA13="","",VLOOKUP(AA13,映射!W:X,2,FALSE))</f>
        <v/>
      </c>
      <c r="AC13" s="26"/>
      <c r="AD13" s="26"/>
      <c r="AE13" s="26"/>
      <c r="AF13" s="85"/>
      <c r="AG13" s="15" t="str">
        <f>IF(AF13="","",VLOOKUP(AF13,映射!W:X,2,FALSE))</f>
        <v/>
      </c>
      <c r="AH13" s="85"/>
      <c r="AI13" s="85"/>
      <c r="AJ13" s="85"/>
      <c r="AK13" s="15"/>
      <c r="AL13" s="85" t="str">
        <f>IF(AK13="","",VLOOKUP(AK13,映射!W:X,2,FALSE))</f>
        <v/>
      </c>
      <c r="AM13" s="15"/>
      <c r="AN13" s="26"/>
      <c r="AO13" s="26"/>
    </row>
    <row r="14" spans="1:41">
      <c r="A14" s="15">
        <f>VLOOKUP(C14,LOOKUP!A:B,2,FALSE)+E14</f>
        <v>200010</v>
      </c>
      <c r="B14" s="26" t="s">
        <v>76</v>
      </c>
      <c r="C14" s="14" t="s">
        <v>41</v>
      </c>
      <c r="D14" s="14"/>
      <c r="E14" s="29">
        <v>10</v>
      </c>
      <c r="F14" s="29" t="s">
        <v>76</v>
      </c>
      <c r="G14" s="15" t="s">
        <v>62</v>
      </c>
      <c r="H14" s="15">
        <v>5</v>
      </c>
      <c r="I14" s="1">
        <v>3200</v>
      </c>
      <c r="J14" s="26">
        <v>420</v>
      </c>
      <c r="K14" s="26"/>
      <c r="L14" s="10">
        <v>1432</v>
      </c>
      <c r="M14" s="15" t="str">
        <f>IF(L14="","",VLOOKUP(L14,映射!W:X,2,FALSE))</f>
        <v>生命之戒</v>
      </c>
      <c r="N14" s="26">
        <v>1</v>
      </c>
      <c r="O14" s="26">
        <v>1</v>
      </c>
      <c r="P14" s="26">
        <v>10000</v>
      </c>
      <c r="Q14" s="10"/>
      <c r="R14" s="15"/>
      <c r="S14" s="26"/>
      <c r="T14" s="26"/>
      <c r="U14" s="26"/>
      <c r="V14" s="26"/>
      <c r="W14" s="15" t="str">
        <f>IF(V14="","",VLOOKUP(V14,映射!W:X,2,FALSE))</f>
        <v/>
      </c>
      <c r="X14" s="26"/>
      <c r="Y14" s="26"/>
      <c r="Z14" s="26"/>
      <c r="AA14" s="26"/>
      <c r="AB14" s="15" t="str">
        <f>IF(AA14="","",VLOOKUP(AA14,映射!W:X,2,FALSE))</f>
        <v/>
      </c>
      <c r="AC14" s="26"/>
      <c r="AD14" s="26"/>
      <c r="AE14" s="26"/>
      <c r="AF14" s="85"/>
      <c r="AG14" s="15" t="str">
        <f>IF(AF14="","",VLOOKUP(AF14,映射!W:X,2,FALSE))</f>
        <v/>
      </c>
      <c r="AH14" s="85"/>
      <c r="AI14" s="85"/>
      <c r="AJ14" s="85"/>
      <c r="AK14" s="15"/>
      <c r="AL14" s="85" t="str">
        <f>IF(AK14="","",VLOOKUP(AK14,映射!W:X,2,FALSE))</f>
        <v/>
      </c>
      <c r="AM14" s="15"/>
      <c r="AN14" s="26"/>
      <c r="AO14" s="26"/>
    </row>
    <row r="15" spans="1:41">
      <c r="A15" s="15">
        <f>VLOOKUP(C15,LOOKUP!A:B,2,FALSE)+E15</f>
        <v>200011</v>
      </c>
      <c r="B15" s="26" t="s">
        <v>77</v>
      </c>
      <c r="C15" s="14" t="s">
        <v>41</v>
      </c>
      <c r="D15" s="14"/>
      <c r="E15" s="29">
        <v>11</v>
      </c>
      <c r="F15" s="29" t="s">
        <v>77</v>
      </c>
      <c r="G15" s="15" t="s">
        <v>67</v>
      </c>
      <c r="H15" s="15">
        <v>6</v>
      </c>
      <c r="I15" s="1">
        <v>4000</v>
      </c>
      <c r="J15" s="26">
        <v>525</v>
      </c>
      <c r="K15" s="26"/>
      <c r="L15" s="10">
        <v>3746</v>
      </c>
      <c r="M15" s="15" t="str">
        <f>IF(L15="","",VLOOKUP(L15,映射!W:X,2,FALSE))</f>
        <v>破破的绿宝石</v>
      </c>
      <c r="N15" s="26">
        <v>2</v>
      </c>
      <c r="O15" s="26">
        <v>1</v>
      </c>
      <c r="P15" s="26">
        <v>10000</v>
      </c>
      <c r="Q15" s="10">
        <v>3001</v>
      </c>
      <c r="R15" s="15" t="s">
        <v>78</v>
      </c>
      <c r="S15" s="26">
        <v>20</v>
      </c>
      <c r="T15" s="26">
        <v>1</v>
      </c>
      <c r="U15" s="26">
        <v>10000</v>
      </c>
      <c r="V15" s="10">
        <v>3101</v>
      </c>
      <c r="W15" s="15" t="s">
        <v>79</v>
      </c>
      <c r="X15" s="26">
        <v>15</v>
      </c>
      <c r="Y15" s="26">
        <v>1</v>
      </c>
      <c r="Z15" s="26">
        <v>10000</v>
      </c>
      <c r="AA15" s="10">
        <v>3401</v>
      </c>
      <c r="AB15" s="15" t="s">
        <v>80</v>
      </c>
      <c r="AC15" s="26">
        <v>15</v>
      </c>
      <c r="AD15" s="26">
        <v>1</v>
      </c>
      <c r="AE15" s="26">
        <v>10000</v>
      </c>
      <c r="AF15" s="85"/>
      <c r="AG15" s="15" t="str">
        <f>IF(AF15="","",VLOOKUP(AF15,映射!W:X,2,FALSE))</f>
        <v/>
      </c>
      <c r="AH15" s="85"/>
      <c r="AI15" s="85"/>
      <c r="AJ15" s="85"/>
      <c r="AK15" s="15"/>
      <c r="AL15" s="85" t="str">
        <f>IF(AK15="","",VLOOKUP(AK15,映射!W:X,2,FALSE))</f>
        <v/>
      </c>
      <c r="AM15" s="15"/>
      <c r="AN15" s="26"/>
      <c r="AO15" s="26"/>
    </row>
    <row r="16" spans="1:41">
      <c r="A16" s="15">
        <f>VLOOKUP(C16,LOOKUP!A:B,2,FALSE)+E16</f>
        <v>200012</v>
      </c>
      <c r="B16" s="26" t="s">
        <v>81</v>
      </c>
      <c r="C16" s="14" t="s">
        <v>41</v>
      </c>
      <c r="D16" s="14"/>
      <c r="E16" s="29">
        <v>12</v>
      </c>
      <c r="F16" s="29" t="s">
        <v>81</v>
      </c>
      <c r="G16" s="15" t="s">
        <v>62</v>
      </c>
      <c r="H16" s="15">
        <v>7</v>
      </c>
      <c r="I16" s="1">
        <v>7200</v>
      </c>
      <c r="J16" s="26">
        <v>420</v>
      </c>
      <c r="K16" s="26"/>
      <c r="L16" s="26">
        <v>3001</v>
      </c>
      <c r="M16" s="15" t="str">
        <f>IF(L16="","",VLOOKUP(L16,映射!W:X,2,FALSE))</f>
        <v>铜</v>
      </c>
      <c r="N16" s="26">
        <v>20</v>
      </c>
      <c r="O16" s="26">
        <v>1</v>
      </c>
      <c r="P16" s="26">
        <v>10000</v>
      </c>
      <c r="Q16" s="10">
        <v>3101</v>
      </c>
      <c r="R16" s="15" t="str">
        <f>IF(Q16="","",VLOOKUP(Q16,映射!W:X,2,FALSE))</f>
        <v>印度轻木</v>
      </c>
      <c r="S16" s="26">
        <v>15</v>
      </c>
      <c r="T16" s="26">
        <v>1</v>
      </c>
      <c r="U16" s="26">
        <v>10000</v>
      </c>
      <c r="V16" s="26">
        <v>3401</v>
      </c>
      <c r="W16" s="15" t="str">
        <f>IF(V16="","",VLOOKUP(V16,映射!W:X,2,FALSE))</f>
        <v>麻布</v>
      </c>
      <c r="X16" s="26">
        <v>15</v>
      </c>
      <c r="Y16" s="26">
        <v>1</v>
      </c>
      <c r="Z16" s="26">
        <v>10000</v>
      </c>
      <c r="AA16" s="26"/>
      <c r="AB16" s="15" t="str">
        <f>IF(AA16="","",VLOOKUP(AA16,映射!W:X,2,FALSE))</f>
        <v/>
      </c>
      <c r="AC16" s="26"/>
      <c r="AD16" s="26"/>
      <c r="AE16" s="26"/>
      <c r="AF16" s="85"/>
      <c r="AG16" s="15" t="str">
        <f>IF(AF16="","",VLOOKUP(AF16,映射!W:X,2,FALSE))</f>
        <v/>
      </c>
      <c r="AH16" s="85"/>
      <c r="AI16" s="85"/>
      <c r="AJ16" s="85"/>
      <c r="AK16" s="15"/>
      <c r="AL16" s="85" t="str">
        <f>IF(AK16="","",VLOOKUP(AK16,映射!W:X,2,FALSE))</f>
        <v/>
      </c>
      <c r="AM16" s="15"/>
      <c r="AN16" s="26"/>
      <c r="AO16" s="26"/>
    </row>
    <row r="17" spans="1:41">
      <c r="A17" s="15">
        <f>VLOOKUP(C17,LOOKUP!A:B,2,FALSE)+E17</f>
        <v>200013</v>
      </c>
      <c r="B17" s="26" t="s">
        <v>82</v>
      </c>
      <c r="C17" s="14" t="s">
        <v>41</v>
      </c>
      <c r="D17" s="14"/>
      <c r="E17" s="29">
        <v>13</v>
      </c>
      <c r="F17" s="29" t="s">
        <v>82</v>
      </c>
      <c r="G17" s="15" t="s">
        <v>62</v>
      </c>
      <c r="H17" s="15">
        <v>7</v>
      </c>
      <c r="I17" s="1">
        <v>10000</v>
      </c>
      <c r="J17" s="26">
        <v>420</v>
      </c>
      <c r="K17" s="26"/>
      <c r="L17" s="62">
        <v>9006</v>
      </c>
      <c r="M17" s="15" t="str">
        <f>IF(L17="","",VLOOKUP(L17,映射!W:X,2,FALSE))</f>
        <v>长靴</v>
      </c>
      <c r="N17" s="26">
        <v>1</v>
      </c>
      <c r="O17" s="26">
        <v>1</v>
      </c>
      <c r="P17" s="26">
        <v>10000</v>
      </c>
      <c r="Q17" s="10">
        <v>5116</v>
      </c>
      <c r="R17" s="15" t="str">
        <f>IF(Q17="","",VLOOKUP(Q17,映射!W:X,2,FALSE))</f>
        <v>钻石10</v>
      </c>
      <c r="S17" s="26">
        <v>1</v>
      </c>
      <c r="T17" s="26">
        <v>1</v>
      </c>
      <c r="U17" s="26">
        <v>10000</v>
      </c>
      <c r="V17" s="62">
        <v>9007</v>
      </c>
      <c r="W17" s="15" t="str">
        <f>IF(V17="","",VLOOKUP(V17,映射!W:X,2,FALSE))</f>
        <v>安全鞋</v>
      </c>
      <c r="X17" s="26">
        <v>1</v>
      </c>
      <c r="Y17" s="26">
        <v>1</v>
      </c>
      <c r="Z17" s="26">
        <v>10000</v>
      </c>
      <c r="AA17" s="26"/>
      <c r="AB17" s="15" t="str">
        <f>IF(AA17="","",VLOOKUP(AA17,映射!W:X,2,FALSE))</f>
        <v/>
      </c>
      <c r="AC17" s="26"/>
      <c r="AD17" s="26"/>
      <c r="AE17" s="26"/>
      <c r="AF17" s="85"/>
      <c r="AG17" s="15" t="str">
        <f>IF(AF17="","",VLOOKUP(AF17,映射!W:X,2,FALSE))</f>
        <v/>
      </c>
      <c r="AH17" s="85"/>
      <c r="AI17" s="85"/>
      <c r="AJ17" s="85"/>
      <c r="AK17" s="15"/>
      <c r="AL17" s="85" t="str">
        <f>IF(AK17="","",VLOOKUP(AK17,映射!W:X,2,FALSE))</f>
        <v/>
      </c>
      <c r="AM17" s="15"/>
      <c r="AN17" s="26"/>
      <c r="AO17" s="26"/>
    </row>
    <row r="18" spans="1:41">
      <c r="A18" s="15">
        <f>VLOOKUP(C18,LOOKUP!A:B,2,FALSE)+E18</f>
        <v>200014</v>
      </c>
      <c r="B18" s="26" t="s">
        <v>83</v>
      </c>
      <c r="C18" s="14" t="s">
        <v>41</v>
      </c>
      <c r="D18" s="14"/>
      <c r="E18" s="29">
        <v>14</v>
      </c>
      <c r="F18" s="29" t="s">
        <v>83</v>
      </c>
      <c r="G18" s="15" t="s">
        <v>67</v>
      </c>
      <c r="H18" s="15">
        <v>8</v>
      </c>
      <c r="I18" s="1">
        <v>15000</v>
      </c>
      <c r="J18" s="26">
        <v>575</v>
      </c>
      <c r="K18" s="26"/>
      <c r="L18" s="15">
        <v>5086</v>
      </c>
      <c r="M18" s="15" t="str">
        <f>IF(L18="","",VLOOKUP(L18,映射!W:X,2,FALSE))</f>
        <v>神秘火种</v>
      </c>
      <c r="N18" s="26">
        <v>1</v>
      </c>
      <c r="O18" s="26">
        <v>1</v>
      </c>
      <c r="P18" s="26">
        <v>10000</v>
      </c>
      <c r="Q18" s="62">
        <v>9002</v>
      </c>
      <c r="R18" s="15" t="str">
        <f>IF(Q18="","",VLOOKUP(Q18,映射!W:X,2,FALSE))</f>
        <v>皮帽</v>
      </c>
      <c r="S18" s="85">
        <v>1</v>
      </c>
      <c r="T18" s="85">
        <v>1</v>
      </c>
      <c r="U18" s="26">
        <v>10000</v>
      </c>
      <c r="V18" s="62">
        <v>9001</v>
      </c>
      <c r="W18" s="15" t="str">
        <f>IF(V18="","",VLOOKUP(V18,映射!W:X,2,FALSE))</f>
        <v>铜铁皮盔</v>
      </c>
      <c r="X18" s="26">
        <v>1</v>
      </c>
      <c r="Y18" s="26">
        <v>1</v>
      </c>
      <c r="Z18" s="26">
        <v>10000</v>
      </c>
      <c r="AA18" s="26"/>
      <c r="AB18" s="15" t="str">
        <f>IF(AA18="","",VLOOKUP(AA18,映射!W:X,2,FALSE))</f>
        <v/>
      </c>
      <c r="AC18" s="26"/>
      <c r="AD18" s="26"/>
      <c r="AE18" s="26"/>
      <c r="AF18" s="85"/>
      <c r="AG18" s="15" t="str">
        <f>IF(AF18="","",VLOOKUP(AF18,映射!W:X,2,FALSE))</f>
        <v/>
      </c>
      <c r="AH18" s="85"/>
      <c r="AI18" s="85"/>
      <c r="AJ18" s="85"/>
      <c r="AK18" s="15"/>
      <c r="AL18" s="85" t="str">
        <f>IF(AK18="","",VLOOKUP(AK18,映射!W:X,2,FALSE))</f>
        <v/>
      </c>
      <c r="AM18" s="15"/>
      <c r="AN18" s="26"/>
      <c r="AO18" s="26"/>
    </row>
    <row r="19" spans="1:41">
      <c r="A19" s="15">
        <f>VLOOKUP(C19,LOOKUP!A:B,2,FALSE)+E19</f>
        <v>200015</v>
      </c>
      <c r="B19" s="26" t="s">
        <v>84</v>
      </c>
      <c r="C19" s="14" t="s">
        <v>41</v>
      </c>
      <c r="D19" s="14"/>
      <c r="E19" s="29">
        <v>15</v>
      </c>
      <c r="F19" s="29" t="s">
        <v>84</v>
      </c>
      <c r="G19" s="15" t="s">
        <v>62</v>
      </c>
      <c r="H19" s="15">
        <v>8</v>
      </c>
      <c r="I19" s="1">
        <v>20000</v>
      </c>
      <c r="J19" s="26">
        <v>420</v>
      </c>
      <c r="K19" s="26"/>
      <c r="L19" s="82">
        <v>6187</v>
      </c>
      <c r="M19" s="15" t="str">
        <f>IF(L19="","",VLOOKUP(L19,映射!W:X,2,FALSE))</f>
        <v>护心甲</v>
      </c>
      <c r="N19" s="26">
        <v>1</v>
      </c>
      <c r="O19" s="26">
        <v>1</v>
      </c>
      <c r="P19" s="26">
        <v>10000</v>
      </c>
      <c r="Q19" s="26">
        <v>6232</v>
      </c>
      <c r="R19" s="15" t="str">
        <f>IF(Q19="","",VLOOKUP(Q19,映射!W:X,2,FALSE))</f>
        <v>羽毛袍</v>
      </c>
      <c r="S19" s="26">
        <v>1</v>
      </c>
      <c r="T19" s="26">
        <v>1</v>
      </c>
      <c r="U19" s="26">
        <v>10000</v>
      </c>
      <c r="V19" s="26">
        <v>7008</v>
      </c>
      <c r="W19" s="15" t="str">
        <f>IF(V19="","",VLOOKUP(V19,映射!W:X,2,FALSE))</f>
        <v>亡灵抵御剂</v>
      </c>
      <c r="X19" s="26">
        <v>1</v>
      </c>
      <c r="Y19" s="26">
        <v>1</v>
      </c>
      <c r="Z19" s="26">
        <v>10000</v>
      </c>
      <c r="AF19" s="85"/>
      <c r="AG19" s="15" t="str">
        <f>IF(AF19="","",VLOOKUP(AF19,映射!W:X,2,FALSE))</f>
        <v/>
      </c>
      <c r="AH19" s="85"/>
      <c r="AI19" s="85"/>
      <c r="AJ19" s="85"/>
      <c r="AK19" s="15"/>
      <c r="AL19" s="85" t="str">
        <f>IF(AK19="","",VLOOKUP(AK19,映射!W:X,2,FALSE))</f>
        <v/>
      </c>
      <c r="AM19" s="15"/>
      <c r="AN19" s="26"/>
      <c r="AO19" s="26"/>
    </row>
    <row r="20" spans="1:41">
      <c r="A20" s="15">
        <f>VLOOKUP(C20,LOOKUP!A:B,2,FALSE)+E20</f>
        <v>200016</v>
      </c>
      <c r="B20" s="26" t="s">
        <v>85</v>
      </c>
      <c r="C20" s="14" t="s">
        <v>41</v>
      </c>
      <c r="D20" s="14"/>
      <c r="E20" s="29">
        <v>16</v>
      </c>
      <c r="F20" s="29" t="s">
        <v>85</v>
      </c>
      <c r="G20" s="15" t="s">
        <v>65</v>
      </c>
      <c r="H20" s="15">
        <v>9</v>
      </c>
      <c r="I20" s="1">
        <v>22000</v>
      </c>
      <c r="J20" s="26">
        <v>420</v>
      </c>
      <c r="K20" s="26"/>
      <c r="L20" s="26">
        <v>7008</v>
      </c>
      <c r="M20" s="15" t="str">
        <f>IF(L20="","",VLOOKUP(L20,映射!W:X,2,FALSE))</f>
        <v>亡灵抵御剂</v>
      </c>
      <c r="N20" s="26">
        <v>1</v>
      </c>
      <c r="O20" s="26">
        <v>1</v>
      </c>
      <c r="P20" s="26">
        <v>10000</v>
      </c>
      <c r="AA20" s="26"/>
      <c r="AB20" s="15" t="str">
        <f>IF(AA20="","",VLOOKUP(AA20,映射!W:X,2,FALSE))</f>
        <v/>
      </c>
      <c r="AC20" s="26"/>
      <c r="AD20" s="26"/>
      <c r="AE20" s="26"/>
      <c r="AF20" s="85"/>
      <c r="AG20" s="15" t="str">
        <f>IF(AF20="","",VLOOKUP(AF20,映射!W:X,2,FALSE))</f>
        <v/>
      </c>
      <c r="AH20" s="85"/>
      <c r="AI20" s="85"/>
      <c r="AJ20" s="85"/>
      <c r="AK20" s="15"/>
      <c r="AL20" s="85" t="str">
        <f>IF(AK20="","",VLOOKUP(AK20,映射!W:X,2,FALSE))</f>
        <v/>
      </c>
      <c r="AM20" s="15"/>
      <c r="AN20" s="26"/>
      <c r="AO20" s="26"/>
    </row>
    <row r="21" spans="1:41">
      <c r="A21" s="15">
        <f>VLOOKUP(C21,LOOKUP!A:B,2,FALSE)+E21</f>
        <v>200017</v>
      </c>
      <c r="B21" s="26" t="s">
        <v>86</v>
      </c>
      <c r="C21" s="14" t="s">
        <v>41</v>
      </c>
      <c r="D21" s="14"/>
      <c r="E21" s="29">
        <v>17</v>
      </c>
      <c r="F21" s="29" t="s">
        <v>86</v>
      </c>
      <c r="G21" s="15" t="s">
        <v>67</v>
      </c>
      <c r="H21" s="15">
        <v>9</v>
      </c>
      <c r="I21" s="1">
        <v>24000</v>
      </c>
      <c r="J21" s="26">
        <v>1020</v>
      </c>
      <c r="K21" s="26"/>
      <c r="L21" s="62">
        <v>9003</v>
      </c>
      <c r="M21" s="15" t="str">
        <f>IF(L21="","",VLOOKUP(L21,映射!W:X,2,FALSE))</f>
        <v>轻型铠甲</v>
      </c>
      <c r="N21" s="26">
        <v>1</v>
      </c>
      <c r="O21" s="26">
        <v>1</v>
      </c>
      <c r="P21" s="26">
        <v>10000</v>
      </c>
      <c r="Q21" s="62">
        <v>9004</v>
      </c>
      <c r="R21" s="15" t="str">
        <f>IF(Q21="","",VLOOKUP(Q21,映射!W:X,2,FALSE))</f>
        <v>皮装</v>
      </c>
      <c r="S21" s="26">
        <v>1</v>
      </c>
      <c r="T21" s="26">
        <v>1</v>
      </c>
      <c r="U21" s="26">
        <v>10000</v>
      </c>
      <c r="V21" s="62">
        <v>9005</v>
      </c>
      <c r="W21" s="15" t="str">
        <f>IF(V21="","",VLOOKUP(V21,映射!W:X,2,FALSE))</f>
        <v>风袍</v>
      </c>
      <c r="X21" s="85">
        <v>1</v>
      </c>
      <c r="Y21" s="85">
        <v>1</v>
      </c>
      <c r="Z21" s="85">
        <v>10000</v>
      </c>
      <c r="AF21" s="85"/>
      <c r="AG21" s="15" t="str">
        <f>IF(AF21="","",VLOOKUP(AF21,映射!W:X,2,FALSE))</f>
        <v/>
      </c>
      <c r="AH21" s="85"/>
      <c r="AI21" s="85"/>
      <c r="AJ21" s="85"/>
      <c r="AK21" s="15"/>
      <c r="AL21" s="85" t="str">
        <f>IF(AK21="","",VLOOKUP(AK21,映射!W:X,2,FALSE))</f>
        <v/>
      </c>
      <c r="AM21" s="15"/>
      <c r="AN21" s="26"/>
      <c r="AO21" s="26"/>
    </row>
    <row r="22" spans="1:41">
      <c r="A22" s="15">
        <f>VLOOKUP(C22,LOOKUP!A:B,2,FALSE)+E22</f>
        <v>200018</v>
      </c>
      <c r="B22" s="26" t="s">
        <v>87</v>
      </c>
      <c r="C22" s="14" t="s">
        <v>41</v>
      </c>
      <c r="D22" s="14"/>
      <c r="E22" s="29">
        <v>18</v>
      </c>
      <c r="F22" s="29" t="s">
        <v>88</v>
      </c>
      <c r="G22" s="15" t="s">
        <v>62</v>
      </c>
      <c r="H22" s="15">
        <v>10</v>
      </c>
      <c r="I22" s="1">
        <v>26000</v>
      </c>
      <c r="J22" s="26">
        <v>1250</v>
      </c>
      <c r="K22" s="26"/>
      <c r="L22" s="10">
        <v>5086</v>
      </c>
      <c r="M22" s="15" t="str">
        <f>IF(L22="","",VLOOKUP(L22,映射!W:X,2,FALSE))</f>
        <v>神秘火种</v>
      </c>
      <c r="N22" s="26">
        <v>1</v>
      </c>
      <c r="O22" s="26">
        <v>1</v>
      </c>
      <c r="P22" s="26">
        <v>10000</v>
      </c>
      <c r="Q22" s="10">
        <v>5116</v>
      </c>
      <c r="R22" s="15" t="str">
        <f>IF(Q22="","",VLOOKUP(Q22,映射!W:X,2,FALSE))</f>
        <v>钻石10</v>
      </c>
      <c r="S22" s="26">
        <v>1</v>
      </c>
      <c r="T22" s="26">
        <v>1</v>
      </c>
      <c r="U22" s="26">
        <v>10000</v>
      </c>
      <c r="V22" s="10"/>
      <c r="W22" s="15"/>
      <c r="X22" s="26"/>
      <c r="Y22" s="26"/>
      <c r="Z22" s="26"/>
      <c r="AA22" s="85"/>
      <c r="AB22" s="15" t="str">
        <f>IF(AA22="","",VLOOKUP(AA22,映射!W:X,2,FALSE))</f>
        <v/>
      </c>
      <c r="AC22" s="85"/>
      <c r="AD22" s="85"/>
      <c r="AE22" s="85"/>
      <c r="AF22" s="85"/>
      <c r="AG22" s="15" t="str">
        <f>IF(AF22="","",VLOOKUP(AF22,映射!W:X,2,FALSE))</f>
        <v/>
      </c>
      <c r="AH22" s="85"/>
      <c r="AI22" s="85"/>
      <c r="AJ22" s="85"/>
      <c r="AK22" s="15"/>
      <c r="AL22" s="85" t="str">
        <f>IF(AK22="","",VLOOKUP(AK22,映射!W:X,2,FALSE))</f>
        <v/>
      </c>
      <c r="AM22" s="15"/>
      <c r="AN22" s="26"/>
      <c r="AO22" s="26"/>
    </row>
    <row r="23" spans="1:41">
      <c r="A23" s="15">
        <f>VLOOKUP(C23,LOOKUP!A:B,2,FALSE)+E23</f>
        <v>200019</v>
      </c>
      <c r="B23" s="26" t="s">
        <v>89</v>
      </c>
      <c r="C23" s="14" t="s">
        <v>41</v>
      </c>
      <c r="D23" s="14"/>
      <c r="E23" s="29">
        <v>19</v>
      </c>
      <c r="F23" s="29" t="s">
        <v>89</v>
      </c>
      <c r="G23" s="15" t="s">
        <v>67</v>
      </c>
      <c r="H23" s="15">
        <v>10</v>
      </c>
      <c r="I23" s="1">
        <v>28000</v>
      </c>
      <c r="J23" s="26">
        <v>1625</v>
      </c>
      <c r="K23" s="26"/>
      <c r="L23" s="26">
        <v>6232</v>
      </c>
      <c r="M23" s="15" t="str">
        <f>IF(L23="","",VLOOKUP(L23,映射!W:X,2,FALSE))</f>
        <v>羽毛袍</v>
      </c>
      <c r="N23" s="26">
        <v>1</v>
      </c>
      <c r="O23" s="26">
        <v>1</v>
      </c>
      <c r="P23" s="26">
        <v>10000</v>
      </c>
      <c r="Q23" s="10">
        <v>5116</v>
      </c>
      <c r="R23" s="15" t="str">
        <f>IF(Q23="","",VLOOKUP(Q23,映射!W:X,2,FALSE))</f>
        <v>钻石10</v>
      </c>
      <c r="S23" s="26">
        <v>1</v>
      </c>
      <c r="T23" s="26">
        <v>1</v>
      </c>
      <c r="U23" s="26">
        <v>10000</v>
      </c>
      <c r="V23" s="82">
        <v>6187</v>
      </c>
      <c r="W23" s="15" t="str">
        <f>IF(V23="","",VLOOKUP(V23,映射!W:X,2,FALSE))</f>
        <v>护心甲</v>
      </c>
      <c r="X23" s="26">
        <v>1</v>
      </c>
      <c r="Y23" s="26">
        <v>1</v>
      </c>
      <c r="Z23" s="26">
        <v>10000</v>
      </c>
      <c r="AA23" s="85"/>
      <c r="AB23" s="15" t="str">
        <f>IF(AA23="","",VLOOKUP(AA23,映射!W:X,2,FALSE))</f>
        <v/>
      </c>
      <c r="AC23" s="85"/>
      <c r="AD23" s="85"/>
      <c r="AE23" s="85"/>
      <c r="AF23" s="85"/>
      <c r="AG23" s="15" t="str">
        <f>IF(AF23="","",VLOOKUP(AF23,映射!W:X,2,FALSE))</f>
        <v/>
      </c>
      <c r="AH23" s="85"/>
      <c r="AI23" s="85"/>
      <c r="AJ23" s="85"/>
      <c r="AK23" s="15"/>
      <c r="AL23" s="85" t="str">
        <f>IF(AK23="","",VLOOKUP(AK23,映射!W:X,2,FALSE))</f>
        <v/>
      </c>
      <c r="AM23" s="15"/>
      <c r="AN23" s="26"/>
      <c r="AO23" s="26"/>
    </row>
    <row r="24" spans="1:41">
      <c r="A24" s="15">
        <f>VLOOKUP(C24,LOOKUP!A:B,2,FALSE)+E24</f>
        <v>200020</v>
      </c>
      <c r="B24" s="26" t="s">
        <v>90</v>
      </c>
      <c r="C24" s="14" t="s">
        <v>41</v>
      </c>
      <c r="D24" s="14"/>
      <c r="E24" s="29">
        <v>20</v>
      </c>
      <c r="F24" s="29" t="s">
        <v>90</v>
      </c>
      <c r="G24" s="15" t="s">
        <v>62</v>
      </c>
      <c r="H24" s="15">
        <v>11</v>
      </c>
      <c r="I24" s="1">
        <v>32000</v>
      </c>
      <c r="J24" s="26">
        <v>260</v>
      </c>
      <c r="K24" s="26"/>
      <c r="L24" s="26">
        <v>6232</v>
      </c>
      <c r="M24" s="15" t="str">
        <f>IF(L24="","",VLOOKUP(L24,映射!W:X,2,FALSE))</f>
        <v>羽毛袍</v>
      </c>
      <c r="N24" s="26">
        <v>1</v>
      </c>
      <c r="O24" s="26">
        <v>1</v>
      </c>
      <c r="P24" s="26">
        <v>10000</v>
      </c>
      <c r="Q24" s="82">
        <v>6187</v>
      </c>
      <c r="R24" s="15" t="str">
        <f>IF(Q24="","",VLOOKUP(Q24,映射!W:X,2,FALSE))</f>
        <v>护心甲</v>
      </c>
      <c r="S24" s="26">
        <v>1</v>
      </c>
      <c r="T24" s="26">
        <v>1</v>
      </c>
      <c r="U24" s="26">
        <v>10000</v>
      </c>
      <c r="V24" s="10"/>
      <c r="W24" s="15"/>
      <c r="X24" s="26"/>
      <c r="Y24" s="26"/>
      <c r="Z24" s="26"/>
      <c r="AA24" s="85"/>
      <c r="AB24" s="15" t="str">
        <f>IF(AA24="","",VLOOKUP(AA24,映射!W:X,2,FALSE))</f>
        <v/>
      </c>
      <c r="AC24" s="85"/>
      <c r="AD24" s="85"/>
      <c r="AE24" s="85"/>
      <c r="AF24" s="85"/>
      <c r="AG24" s="15" t="str">
        <f>IF(AF24="","",VLOOKUP(AF24,映射!W:X,2,FALSE))</f>
        <v/>
      </c>
      <c r="AH24" s="85"/>
      <c r="AI24" s="85"/>
      <c r="AJ24" s="85"/>
      <c r="AK24" s="15"/>
      <c r="AL24" s="85" t="str">
        <f>IF(AK24="","",VLOOKUP(AK24,映射!W:X,2,FALSE))</f>
        <v/>
      </c>
      <c r="AM24" s="15"/>
      <c r="AN24" s="26"/>
      <c r="AO24" s="26"/>
    </row>
    <row r="25" spans="1:41">
      <c r="A25" s="15">
        <f>VLOOKUP(C25,LOOKUP!A:B,2,FALSE)+E25</f>
        <v>200021</v>
      </c>
      <c r="B25" s="26" t="s">
        <v>91</v>
      </c>
      <c r="C25" s="14" t="s">
        <v>41</v>
      </c>
      <c r="D25" s="14"/>
      <c r="E25" s="29">
        <v>21</v>
      </c>
      <c r="F25" s="29" t="s">
        <v>91</v>
      </c>
      <c r="G25" s="15" t="s">
        <v>67</v>
      </c>
      <c r="H25" s="15">
        <v>11</v>
      </c>
      <c r="I25" s="1">
        <v>25000</v>
      </c>
      <c r="J25" s="26">
        <v>650</v>
      </c>
      <c r="K25" s="26"/>
      <c r="L25" s="82">
        <v>6002</v>
      </c>
      <c r="M25" s="15" t="str">
        <f>IF(L25="","",VLOOKUP(L25,映射!W:X,2,FALSE))</f>
        <v>阔剑</v>
      </c>
      <c r="N25" s="26">
        <v>1</v>
      </c>
      <c r="O25" s="26">
        <v>1</v>
      </c>
      <c r="P25" s="26">
        <v>10000</v>
      </c>
      <c r="Q25" s="86">
        <v>6094</v>
      </c>
      <c r="R25" s="15" t="str">
        <f>IF(Q25="","",VLOOKUP(Q25,映射!W:X,2,FALSE))</f>
        <v>权杖</v>
      </c>
      <c r="S25" s="26">
        <v>1</v>
      </c>
      <c r="T25" s="26">
        <v>1</v>
      </c>
      <c r="U25" s="26">
        <v>10000</v>
      </c>
      <c r="V25" s="10"/>
      <c r="W25" s="15"/>
      <c r="X25" s="26"/>
      <c r="Y25" s="26"/>
      <c r="Z25" s="26"/>
      <c r="AA25" s="85"/>
      <c r="AB25" s="15" t="str">
        <f>IF(AA25="","",VLOOKUP(AA25,映射!W:X,2,FALSE))</f>
        <v/>
      </c>
      <c r="AC25" s="85"/>
      <c r="AD25" s="85"/>
      <c r="AE25" s="85"/>
      <c r="AF25" s="85"/>
      <c r="AG25" s="15" t="str">
        <f>IF(AF25="","",VLOOKUP(AF25,映射!W:X,2,FALSE))</f>
        <v/>
      </c>
      <c r="AH25" s="85"/>
      <c r="AI25" s="85"/>
      <c r="AJ25" s="85"/>
      <c r="AK25" s="15"/>
      <c r="AL25" s="85" t="str">
        <f>IF(AK25="","",VLOOKUP(AK25,映射!W:X,2,FALSE))</f>
        <v/>
      </c>
      <c r="AM25" s="15"/>
      <c r="AN25" s="26"/>
      <c r="AO25" s="26"/>
    </row>
    <row r="26" spans="1:41">
      <c r="A26" s="15">
        <f>VLOOKUP(C26,LOOKUP!A:B,2,FALSE)+E26</f>
        <v>200022</v>
      </c>
      <c r="B26" s="26" t="s">
        <v>92</v>
      </c>
      <c r="C26" s="14" t="s">
        <v>41</v>
      </c>
      <c r="D26" s="14"/>
      <c r="E26" s="29">
        <v>22</v>
      </c>
      <c r="F26" s="29" t="s">
        <v>92</v>
      </c>
      <c r="G26" s="15" t="s">
        <v>65</v>
      </c>
      <c r="H26" s="15">
        <v>11</v>
      </c>
      <c r="I26" s="1">
        <v>25920</v>
      </c>
      <c r="J26" s="26">
        <v>260</v>
      </c>
      <c r="K26" s="26"/>
      <c r="L26" s="62">
        <v>6305</v>
      </c>
      <c r="M26" s="15" t="str">
        <f>IF(L26="","",VLOOKUP(L26,映射!W:X,2,FALSE))</f>
        <v>戴斯的腕轮</v>
      </c>
      <c r="N26" s="26">
        <v>1</v>
      </c>
      <c r="O26" s="26">
        <v>1</v>
      </c>
      <c r="P26" s="26">
        <v>10000</v>
      </c>
      <c r="Q26" s="10">
        <v>5116</v>
      </c>
      <c r="R26" s="15" t="str">
        <f>IF(Q26="","",VLOOKUP(Q26,映射!W:X,2,FALSE))</f>
        <v>钻石10</v>
      </c>
      <c r="S26" s="26">
        <v>1</v>
      </c>
      <c r="T26" s="26">
        <v>1</v>
      </c>
      <c r="U26" s="26">
        <v>10000</v>
      </c>
      <c r="V26" s="62"/>
      <c r="W26" s="15"/>
      <c r="X26" s="26"/>
      <c r="Y26" s="26"/>
      <c r="Z26" s="26"/>
      <c r="AA26" s="85"/>
      <c r="AB26" s="15"/>
      <c r="AC26" s="85"/>
      <c r="AD26" s="85"/>
      <c r="AE26" s="85"/>
      <c r="AF26" s="85"/>
      <c r="AG26" s="15" t="str">
        <f>IF(AF26="","",VLOOKUP(AF26,映射!W:X,2,FALSE))</f>
        <v/>
      </c>
      <c r="AH26" s="85"/>
      <c r="AI26" s="85"/>
      <c r="AJ26" s="85"/>
      <c r="AK26" s="15"/>
      <c r="AL26" s="85" t="str">
        <f>IF(AK26="","",VLOOKUP(AK26,映射!W:X,2,FALSE))</f>
        <v/>
      </c>
      <c r="AM26" s="15"/>
      <c r="AN26" s="26"/>
      <c r="AO26" s="26"/>
    </row>
    <row r="27" spans="1:41">
      <c r="A27" s="15">
        <f>VLOOKUP(C27,LOOKUP!A:B,2,FALSE)+E27</f>
        <v>200023</v>
      </c>
      <c r="B27" s="26" t="s">
        <v>93</v>
      </c>
      <c r="C27" s="14" t="s">
        <v>41</v>
      </c>
      <c r="D27" s="14"/>
      <c r="E27" s="29">
        <v>23</v>
      </c>
      <c r="F27" s="29" t="s">
        <v>93</v>
      </c>
      <c r="G27" s="15" t="s">
        <v>67</v>
      </c>
      <c r="H27" s="15">
        <v>12</v>
      </c>
      <c r="I27" s="1">
        <v>34800</v>
      </c>
      <c r="J27" s="26">
        <v>675</v>
      </c>
      <c r="K27" s="26"/>
      <c r="L27" s="29">
        <v>3401</v>
      </c>
      <c r="M27" s="15" t="str">
        <f>IF(L27="","",VLOOKUP(L27,映射!W:X,2,FALSE))</f>
        <v>麻布</v>
      </c>
      <c r="N27" s="81">
        <v>15</v>
      </c>
      <c r="O27" s="26">
        <v>1</v>
      </c>
      <c r="P27" s="26">
        <v>10000</v>
      </c>
      <c r="Q27" s="10">
        <v>3101</v>
      </c>
      <c r="R27" s="15" t="str">
        <f>IF(Q27="","",VLOOKUP(Q27,映射!W:X,2,FALSE))</f>
        <v>印度轻木</v>
      </c>
      <c r="S27" s="26">
        <v>15</v>
      </c>
      <c r="T27" s="26">
        <v>1</v>
      </c>
      <c r="U27" s="26">
        <v>10000</v>
      </c>
      <c r="V27" s="85"/>
      <c r="W27" s="15"/>
      <c r="X27" s="85"/>
      <c r="Y27" s="85"/>
      <c r="Z27" s="85"/>
      <c r="AF27" s="85"/>
      <c r="AG27" s="15" t="str">
        <f>IF(AF27="","",VLOOKUP(AF27,映射!W:X,2,FALSE))</f>
        <v/>
      </c>
      <c r="AH27" s="85"/>
      <c r="AI27" s="85"/>
      <c r="AJ27" s="85"/>
      <c r="AK27" s="15"/>
      <c r="AL27" s="85" t="str">
        <f>IF(AK27="","",VLOOKUP(AK27,映射!W:X,2,FALSE))</f>
        <v/>
      </c>
      <c r="AM27" s="15"/>
      <c r="AN27" s="26"/>
      <c r="AO27" s="26"/>
    </row>
    <row r="28" spans="1:41">
      <c r="A28" s="15">
        <f>VLOOKUP(C28,LOOKUP!A:B,2,FALSE)+E28</f>
        <v>200024</v>
      </c>
      <c r="B28" s="26" t="s">
        <v>94</v>
      </c>
      <c r="C28" s="14" t="s">
        <v>41</v>
      </c>
      <c r="D28" s="14"/>
      <c r="E28" s="29">
        <v>24</v>
      </c>
      <c r="F28" s="29" t="s">
        <v>94</v>
      </c>
      <c r="G28" s="15" t="s">
        <v>56</v>
      </c>
      <c r="H28" s="15">
        <v>12</v>
      </c>
      <c r="I28" s="1">
        <v>27776</v>
      </c>
      <c r="J28" s="26">
        <v>581</v>
      </c>
      <c r="K28" s="26"/>
      <c r="L28" s="29">
        <v>3101</v>
      </c>
      <c r="M28" s="15" t="str">
        <f>IF(L28="","",VLOOKUP(L28,映射!W:X,2,FALSE))</f>
        <v>印度轻木</v>
      </c>
      <c r="N28" s="15">
        <v>10</v>
      </c>
      <c r="O28" s="26">
        <v>1</v>
      </c>
      <c r="P28" s="26">
        <v>10000</v>
      </c>
      <c r="Q28" s="15">
        <v>5086</v>
      </c>
      <c r="R28" s="15" t="str">
        <f>IF(Q28="","",VLOOKUP(Q28,映射!W:X,2,FALSE))</f>
        <v>神秘火种</v>
      </c>
      <c r="S28" s="26">
        <v>2</v>
      </c>
      <c r="T28" s="26">
        <v>1</v>
      </c>
      <c r="U28" s="26">
        <v>10000</v>
      </c>
      <c r="V28" s="10"/>
      <c r="W28" s="15"/>
      <c r="X28" s="26"/>
      <c r="Y28" s="26"/>
      <c r="Z28" s="26"/>
      <c r="AA28" s="85"/>
      <c r="AB28" s="15" t="str">
        <f>IF(AA28="","",VLOOKUP(AA28,映射!W:X,2,FALSE))</f>
        <v/>
      </c>
      <c r="AC28" s="85"/>
      <c r="AD28" s="85"/>
      <c r="AE28" s="85"/>
      <c r="AF28" s="85"/>
      <c r="AG28" s="15" t="str">
        <f>IF(AF28="","",VLOOKUP(AF28,映射!W:X,2,FALSE))</f>
        <v/>
      </c>
      <c r="AH28" s="85"/>
      <c r="AI28" s="85"/>
      <c r="AJ28" s="85"/>
      <c r="AK28" s="15"/>
      <c r="AL28" s="85" t="str">
        <f>IF(AK28="","",VLOOKUP(AK28,映射!W:X,2,FALSE))</f>
        <v/>
      </c>
      <c r="AM28" s="15"/>
      <c r="AN28" s="26"/>
      <c r="AO28" s="26"/>
    </row>
    <row r="29" spans="1:41">
      <c r="A29" s="15">
        <f>VLOOKUP(C29,LOOKUP!A:B,2,FALSE)+E29</f>
        <v>200025</v>
      </c>
      <c r="B29" s="26" t="s">
        <v>95</v>
      </c>
      <c r="C29" s="14" t="s">
        <v>41</v>
      </c>
      <c r="D29" s="14"/>
      <c r="E29" s="29">
        <v>25</v>
      </c>
      <c r="F29" s="29" t="s">
        <v>95</v>
      </c>
      <c r="G29" s="15" t="s">
        <v>65</v>
      </c>
      <c r="H29" s="15">
        <v>12</v>
      </c>
      <c r="I29" s="1">
        <v>25920</v>
      </c>
      <c r="J29" s="26">
        <v>270</v>
      </c>
      <c r="K29" s="26"/>
      <c r="L29" s="10">
        <v>3776</v>
      </c>
      <c r="M29" s="15" t="str">
        <f>IF(L29="","",VLOOKUP(L29,映射!W:X,2,FALSE))</f>
        <v>破破的紫水晶</v>
      </c>
      <c r="N29" s="26">
        <v>3</v>
      </c>
      <c r="O29" s="26">
        <v>1</v>
      </c>
      <c r="P29" s="26">
        <v>10000</v>
      </c>
      <c r="Q29" s="15">
        <v>5086</v>
      </c>
      <c r="R29" s="15" t="str">
        <f>IF(Q29="","",VLOOKUP(Q29,映射!W:X,2,FALSE))</f>
        <v>神秘火种</v>
      </c>
      <c r="S29" s="26">
        <v>2</v>
      </c>
      <c r="T29" s="26">
        <v>1</v>
      </c>
      <c r="U29" s="26">
        <v>10000</v>
      </c>
      <c r="V29" s="10"/>
      <c r="W29" s="15"/>
      <c r="X29" s="26"/>
      <c r="Y29" s="26"/>
      <c r="Z29" s="26"/>
      <c r="AA29" s="85"/>
      <c r="AB29" s="15" t="str">
        <f>IF(AA29="","",VLOOKUP(AA29,映射!W:X,2,FALSE))</f>
        <v/>
      </c>
      <c r="AC29" s="85"/>
      <c r="AD29" s="85"/>
      <c r="AE29" s="85"/>
      <c r="AF29" s="85"/>
      <c r="AG29" s="15" t="str">
        <f>IF(AF29="","",VLOOKUP(AF29,映射!W:X,2,FALSE))</f>
        <v/>
      </c>
      <c r="AH29" s="85"/>
      <c r="AI29" s="85"/>
      <c r="AJ29" s="85"/>
      <c r="AK29" s="15"/>
      <c r="AL29" s="85" t="str">
        <f>IF(AK29="","",VLOOKUP(AK29,映射!W:X,2,FALSE))</f>
        <v/>
      </c>
      <c r="AM29" s="15"/>
      <c r="AN29" s="26"/>
      <c r="AO29" s="26"/>
    </row>
    <row r="30" spans="1:41">
      <c r="A30" s="15">
        <f>VLOOKUP(C30,LOOKUP!A:B,2,FALSE)+E30</f>
        <v>200026</v>
      </c>
      <c r="B30" s="26" t="s">
        <v>96</v>
      </c>
      <c r="C30" s="14" t="s">
        <v>41</v>
      </c>
      <c r="D30" s="14"/>
      <c r="E30" s="29">
        <v>26</v>
      </c>
      <c r="F30" s="29" t="s">
        <v>96</v>
      </c>
      <c r="G30" s="15" t="s">
        <v>56</v>
      </c>
      <c r="H30" s="15">
        <v>13</v>
      </c>
      <c r="I30" s="1">
        <v>14578</v>
      </c>
      <c r="J30" s="26">
        <v>284</v>
      </c>
      <c r="K30" s="26"/>
      <c r="L30" s="29">
        <v>3002</v>
      </c>
      <c r="M30" s="15" t="str">
        <f>IF(L30="","",VLOOKUP(L30,映射!W:X,2,FALSE))</f>
        <v>铁</v>
      </c>
      <c r="N30" s="81">
        <v>10</v>
      </c>
      <c r="O30" s="26">
        <v>1</v>
      </c>
      <c r="P30" s="26">
        <v>10000</v>
      </c>
      <c r="Q30" s="29">
        <v>3101</v>
      </c>
      <c r="R30" s="15" t="str">
        <f>IF(Q30="","",VLOOKUP(Q30,映射!W:X,2,FALSE))</f>
        <v>印度轻木</v>
      </c>
      <c r="S30" s="81">
        <v>10</v>
      </c>
      <c r="T30" s="26">
        <v>1</v>
      </c>
      <c r="U30" s="26">
        <v>10000</v>
      </c>
      <c r="V30" s="85">
        <v>3401</v>
      </c>
      <c r="W30" s="15" t="str">
        <f>IF(V30="","",VLOOKUP(V30,映射!W:X,2,FALSE))</f>
        <v>麻布</v>
      </c>
      <c r="X30" s="81">
        <v>10</v>
      </c>
      <c r="Y30" s="26">
        <v>1</v>
      </c>
      <c r="Z30" s="26">
        <v>10000</v>
      </c>
      <c r="AA30" s="85"/>
      <c r="AB30" s="15" t="str">
        <f>IF(AA30="","",VLOOKUP(AA30,映射!W:X,2,FALSE))</f>
        <v/>
      </c>
      <c r="AC30" s="85"/>
      <c r="AD30" s="85"/>
      <c r="AE30" s="85"/>
      <c r="AF30" s="85"/>
      <c r="AG30" s="15" t="str">
        <f>IF(AF30="","",VLOOKUP(AF30,映射!W:X,2,FALSE))</f>
        <v/>
      </c>
      <c r="AH30" s="85"/>
      <c r="AI30" s="85"/>
      <c r="AJ30" s="85"/>
      <c r="AK30" s="15"/>
      <c r="AL30" s="85" t="str">
        <f>IF(AK30="","",VLOOKUP(AK30,映射!W:X,2,FALSE))</f>
        <v/>
      </c>
      <c r="AM30" s="15"/>
      <c r="AN30" s="26"/>
      <c r="AO30" s="26"/>
    </row>
    <row r="31" spans="1:41">
      <c r="A31" s="15">
        <f>VLOOKUP(C31,LOOKUP!A:B,2,FALSE)+E31</f>
        <v>200027</v>
      </c>
      <c r="B31" s="26" t="s">
        <v>97</v>
      </c>
      <c r="C31" s="14" t="s">
        <v>41</v>
      </c>
      <c r="D31" s="14"/>
      <c r="E31" s="29">
        <v>27</v>
      </c>
      <c r="F31" s="29" t="s">
        <v>97</v>
      </c>
      <c r="G31" s="15" t="s">
        <v>65</v>
      </c>
      <c r="H31" s="15">
        <v>13</v>
      </c>
      <c r="I31" s="1">
        <v>15260</v>
      </c>
      <c r="J31" s="26">
        <v>780</v>
      </c>
      <c r="K31" s="26"/>
      <c r="L31" s="10">
        <v>5086</v>
      </c>
      <c r="M31" s="15" t="str">
        <f>IF(L31="","",VLOOKUP(L31,映射!W:X,2,FALSE))</f>
        <v>神秘火种</v>
      </c>
      <c r="N31" s="26">
        <v>2</v>
      </c>
      <c r="O31" s="26">
        <v>1</v>
      </c>
      <c r="P31" s="26">
        <v>10000</v>
      </c>
      <c r="Q31" s="15">
        <v>3001</v>
      </c>
      <c r="R31" s="15" t="str">
        <f>IF(Q31="","",VLOOKUP(Q31,映射!W:X,2,FALSE))</f>
        <v>铜</v>
      </c>
      <c r="S31" s="26">
        <v>10</v>
      </c>
      <c r="T31" s="26">
        <v>1</v>
      </c>
      <c r="U31" s="26">
        <v>10000</v>
      </c>
      <c r="V31" s="15">
        <v>3101</v>
      </c>
      <c r="W31" s="15" t="str">
        <f>IF(V31="","",VLOOKUP(V31,映射!W:X,2,FALSE))</f>
        <v>印度轻木</v>
      </c>
      <c r="X31" s="85">
        <v>10</v>
      </c>
      <c r="Y31" s="85">
        <v>1</v>
      </c>
      <c r="Z31" s="85">
        <v>10000</v>
      </c>
      <c r="AA31" s="85">
        <v>3401</v>
      </c>
      <c r="AB31" s="15" t="str">
        <f>IF(AA31="","",VLOOKUP(AA31,映射!W:X,2,FALSE))</f>
        <v>麻布</v>
      </c>
      <c r="AC31" s="85">
        <v>10</v>
      </c>
      <c r="AD31" s="85">
        <v>1</v>
      </c>
      <c r="AE31" s="85">
        <v>10000</v>
      </c>
      <c r="AF31" s="85"/>
      <c r="AG31" s="15" t="str">
        <f>IF(AF31="","",VLOOKUP(AF31,映射!W:X,2,FALSE))</f>
        <v/>
      </c>
      <c r="AH31" s="85"/>
      <c r="AI31" s="85"/>
      <c r="AJ31" s="85"/>
      <c r="AK31" s="15"/>
      <c r="AL31" s="85" t="str">
        <f>IF(AK31="","",VLOOKUP(AK31,映射!W:X,2,FALSE))</f>
        <v/>
      </c>
      <c r="AM31" s="15"/>
      <c r="AN31" s="26"/>
      <c r="AO31" s="26"/>
    </row>
    <row r="32" spans="1:41">
      <c r="A32" s="15">
        <f>VLOOKUP(C32,LOOKUP!A:B,2,FALSE)+E32</f>
        <v>200028</v>
      </c>
      <c r="B32" s="26" t="s">
        <v>98</v>
      </c>
      <c r="C32" s="14" t="s">
        <v>41</v>
      </c>
      <c r="D32" s="14"/>
      <c r="E32" s="29">
        <v>28</v>
      </c>
      <c r="F32" s="29" t="s">
        <v>98</v>
      </c>
      <c r="G32" s="15" t="s">
        <v>56</v>
      </c>
      <c r="H32" s="15">
        <v>13</v>
      </c>
      <c r="I32" s="1">
        <v>14578</v>
      </c>
      <c r="J32" s="26">
        <v>84</v>
      </c>
      <c r="K32" s="26"/>
      <c r="L32" s="29">
        <v>3101</v>
      </c>
      <c r="M32" s="15" t="str">
        <f>IF(L32="","",VLOOKUP(L32,映射!W:X,2,FALSE))</f>
        <v>印度轻木</v>
      </c>
      <c r="N32" s="15">
        <v>12</v>
      </c>
      <c r="O32" s="26">
        <v>1</v>
      </c>
      <c r="P32" s="26">
        <v>10000</v>
      </c>
      <c r="Q32" s="10"/>
      <c r="R32" s="15"/>
      <c r="S32" s="26"/>
      <c r="T32" s="26"/>
      <c r="U32" s="26"/>
      <c r="V32" s="85"/>
      <c r="W32" s="15" t="str">
        <f>IF(V32="","",VLOOKUP(V32,映射!W:X,2,FALSE))</f>
        <v/>
      </c>
      <c r="X32" s="85"/>
      <c r="Y32" s="85"/>
      <c r="Z32" s="85"/>
      <c r="AA32" s="85"/>
      <c r="AB32" s="15" t="str">
        <f>IF(AA32="","",VLOOKUP(AA32,映射!W:X,2,FALSE))</f>
        <v/>
      </c>
      <c r="AC32" s="85"/>
      <c r="AD32" s="85"/>
      <c r="AE32" s="85"/>
      <c r="AF32" s="85"/>
      <c r="AG32" s="15" t="str">
        <f>IF(AF32="","",VLOOKUP(AF32,映射!W:X,2,FALSE))</f>
        <v/>
      </c>
      <c r="AH32" s="85"/>
      <c r="AI32" s="85"/>
      <c r="AJ32" s="85"/>
      <c r="AK32" s="15"/>
      <c r="AL32" s="85" t="str">
        <f>IF(AK32="","",VLOOKUP(AK32,映射!W:X,2,FALSE))</f>
        <v/>
      </c>
      <c r="AM32" s="15"/>
      <c r="AN32" s="26"/>
      <c r="AO32" s="26"/>
    </row>
    <row r="33" spans="1:41">
      <c r="A33" s="15">
        <f>VLOOKUP(C33,LOOKUP!A:B,2,FALSE)+E33</f>
        <v>200029</v>
      </c>
      <c r="B33" s="26" t="s">
        <v>99</v>
      </c>
      <c r="C33" s="14" t="s">
        <v>41</v>
      </c>
      <c r="D33" s="14"/>
      <c r="E33" s="29">
        <v>29</v>
      </c>
      <c r="F33" s="29" t="s">
        <v>99</v>
      </c>
      <c r="G33" s="15" t="s">
        <v>62</v>
      </c>
      <c r="H33" s="15">
        <v>14</v>
      </c>
      <c r="I33" s="1">
        <v>16210</v>
      </c>
      <c r="J33" s="26">
        <v>290</v>
      </c>
      <c r="K33" s="26"/>
      <c r="L33" s="62">
        <v>9009</v>
      </c>
      <c r="M33" s="15" t="str">
        <f>IF(L33="","",VLOOKUP(L33,映射!W:X,2,FALSE))</f>
        <v>生息之戒</v>
      </c>
      <c r="N33" s="15">
        <v>1</v>
      </c>
      <c r="O33" s="26">
        <v>1</v>
      </c>
      <c r="P33" s="26">
        <v>10000</v>
      </c>
      <c r="Q33" s="10"/>
      <c r="R33" s="15"/>
      <c r="S33" s="26"/>
      <c r="T33" s="26"/>
      <c r="U33" s="26"/>
      <c r="V33" s="10"/>
      <c r="W33" s="15"/>
      <c r="X33" s="26"/>
      <c r="Y33" s="26"/>
      <c r="Z33" s="26"/>
      <c r="AA33" s="10"/>
      <c r="AB33" s="15"/>
      <c r="AC33" s="26"/>
      <c r="AD33" s="26"/>
      <c r="AE33" s="26"/>
      <c r="AF33" s="10"/>
      <c r="AG33" s="15"/>
      <c r="AH33" s="26"/>
      <c r="AI33" s="26"/>
      <c r="AJ33" s="26"/>
      <c r="AK33" s="15"/>
      <c r="AL33" s="85"/>
      <c r="AM33" s="15"/>
      <c r="AN33" s="26"/>
      <c r="AO33" s="26"/>
    </row>
    <row r="34" spans="1:41">
      <c r="A34" s="15">
        <f>VLOOKUP(C34,LOOKUP!A:B,2,FALSE)+E34</f>
        <v>200030</v>
      </c>
      <c r="B34" s="26" t="s">
        <v>100</v>
      </c>
      <c r="C34" s="14" t="s">
        <v>41</v>
      </c>
      <c r="D34" s="14"/>
      <c r="E34" s="29">
        <v>30</v>
      </c>
      <c r="F34" s="29" t="s">
        <v>100</v>
      </c>
      <c r="G34" s="15" t="s">
        <v>62</v>
      </c>
      <c r="H34" s="15">
        <v>14</v>
      </c>
      <c r="I34" s="1">
        <v>16210</v>
      </c>
      <c r="J34" s="26">
        <v>290</v>
      </c>
      <c r="K34" s="26"/>
      <c r="L34" s="10">
        <v>3301</v>
      </c>
      <c r="M34" s="15" t="str">
        <f>IF(L34="","",VLOOKUP(L34,映射!W:X,2,FALSE))</f>
        <v>铜条</v>
      </c>
      <c r="N34" s="26">
        <v>10</v>
      </c>
      <c r="O34" s="26">
        <v>1</v>
      </c>
      <c r="P34" s="26">
        <v>10000</v>
      </c>
      <c r="Q34" s="10"/>
      <c r="R34" s="15"/>
      <c r="S34" s="26"/>
      <c r="T34" s="26"/>
      <c r="U34" s="26"/>
      <c r="V34" s="85"/>
      <c r="W34" s="15"/>
      <c r="X34" s="85"/>
      <c r="Y34" s="85"/>
      <c r="Z34" s="85"/>
      <c r="AA34" s="85"/>
      <c r="AB34" s="15"/>
      <c r="AC34" s="85"/>
      <c r="AD34" s="85"/>
      <c r="AE34" s="85"/>
      <c r="AF34" s="85"/>
      <c r="AG34" s="15"/>
      <c r="AH34" s="85"/>
      <c r="AI34" s="85"/>
      <c r="AJ34" s="85"/>
      <c r="AK34" s="85"/>
      <c r="AL34" s="85"/>
      <c r="AM34" s="85"/>
      <c r="AN34" s="85"/>
      <c r="AO34" s="85"/>
    </row>
    <row r="35" spans="1:41">
      <c r="A35" s="15">
        <f>VLOOKUP(C35,LOOKUP!A:B,2,FALSE)+E35</f>
        <v>200031</v>
      </c>
      <c r="B35" s="26" t="s">
        <v>101</v>
      </c>
      <c r="C35" s="14" t="s">
        <v>41</v>
      </c>
      <c r="D35" s="14"/>
      <c r="E35" s="29">
        <v>31</v>
      </c>
      <c r="F35" s="29" t="s">
        <v>101</v>
      </c>
      <c r="G35" s="15" t="s">
        <v>65</v>
      </c>
      <c r="H35" s="15">
        <v>14</v>
      </c>
      <c r="I35" s="1">
        <v>16210</v>
      </c>
      <c r="J35" s="26">
        <v>290</v>
      </c>
      <c r="K35" s="26"/>
      <c r="L35" s="29">
        <v>3001</v>
      </c>
      <c r="M35" s="15" t="str">
        <f>IF(L35="","",VLOOKUP(L35,映射!W:X,2,FALSE))</f>
        <v>铜</v>
      </c>
      <c r="N35" s="81">
        <v>5</v>
      </c>
      <c r="O35" s="26">
        <v>1</v>
      </c>
      <c r="P35" s="26">
        <v>10000</v>
      </c>
      <c r="Q35" s="10">
        <v>3802</v>
      </c>
      <c r="R35" s="15" t="str">
        <f>IF(Q35="","",VLOOKUP(Q35,映射!W:X,2,FALSE))</f>
        <v>2级宝石箱</v>
      </c>
      <c r="S35" s="26">
        <v>2</v>
      </c>
      <c r="T35" s="26">
        <v>1</v>
      </c>
      <c r="U35" s="26">
        <v>10000</v>
      </c>
      <c r="V35" s="85">
        <v>5086</v>
      </c>
      <c r="W35" s="15" t="str">
        <f>IF(V35="","",VLOOKUP(V35,映射!W:X,2,FALSE))</f>
        <v>神秘火种</v>
      </c>
      <c r="X35" s="85">
        <v>1</v>
      </c>
      <c r="Y35" s="85">
        <v>1</v>
      </c>
      <c r="Z35" s="85">
        <v>10000</v>
      </c>
      <c r="AA35" s="10">
        <v>5116</v>
      </c>
      <c r="AB35" s="15" t="str">
        <f>IF(AA35="","",VLOOKUP(AA35,映射!W:X,2,FALSE))</f>
        <v>钻石10</v>
      </c>
      <c r="AC35" s="26">
        <v>1</v>
      </c>
      <c r="AD35" s="26">
        <v>1</v>
      </c>
      <c r="AE35" s="26">
        <v>10000</v>
      </c>
      <c r="AF35" s="85"/>
      <c r="AG35" s="15"/>
      <c r="AH35" s="85"/>
      <c r="AI35" s="85"/>
      <c r="AJ35" s="85"/>
      <c r="AK35" s="85"/>
      <c r="AL35" s="85"/>
      <c r="AM35" s="85"/>
      <c r="AN35" s="85"/>
      <c r="AO35" s="85"/>
    </row>
    <row r="36" spans="1:41">
      <c r="A36" s="15">
        <f>VLOOKUP(C36,LOOKUP!A:B,2,FALSE)+E36</f>
        <v>200032</v>
      </c>
      <c r="B36" s="26" t="s">
        <v>102</v>
      </c>
      <c r="C36" s="14" t="s">
        <v>41</v>
      </c>
      <c r="D36" s="14"/>
      <c r="E36" s="29">
        <v>32</v>
      </c>
      <c r="F36" s="29" t="s">
        <v>102</v>
      </c>
      <c r="G36" s="15" t="s">
        <v>56</v>
      </c>
      <c r="H36" s="15">
        <v>15</v>
      </c>
      <c r="I36" s="1">
        <v>5799</v>
      </c>
      <c r="J36" s="26">
        <v>90</v>
      </c>
      <c r="K36" s="26"/>
      <c r="L36" s="15">
        <v>3001</v>
      </c>
      <c r="M36" s="15" t="str">
        <f>IF(L36="","",VLOOKUP(L36,映射!W:X,2,FALSE))</f>
        <v>铜</v>
      </c>
      <c r="N36" s="26">
        <v>5</v>
      </c>
      <c r="O36" s="26">
        <v>1</v>
      </c>
      <c r="P36" s="26">
        <v>10000</v>
      </c>
      <c r="Q36" s="15">
        <v>5086</v>
      </c>
      <c r="R36" s="15" t="str">
        <f>IF(Q36="","",VLOOKUP(Q36,映射!W:X,2,FALSE))</f>
        <v>神秘火种</v>
      </c>
      <c r="S36" s="26">
        <v>1</v>
      </c>
      <c r="T36" s="26">
        <v>1</v>
      </c>
      <c r="U36" s="26">
        <v>10000</v>
      </c>
      <c r="V36" s="85">
        <v>5086</v>
      </c>
      <c r="W36" s="15" t="str">
        <f>IF(V36="","",VLOOKUP(V36,映射!W:X,2,FALSE))</f>
        <v>神秘火种</v>
      </c>
      <c r="X36" s="85">
        <v>1</v>
      </c>
      <c r="Y36" s="85">
        <v>1</v>
      </c>
      <c r="Z36" s="85">
        <v>10000</v>
      </c>
      <c r="AA36" s="10">
        <v>5116</v>
      </c>
      <c r="AB36" s="15" t="str">
        <f>IF(AA36="","",VLOOKUP(AA36,映射!W:X,2,FALSE))</f>
        <v>钻石10</v>
      </c>
      <c r="AC36" s="26">
        <v>1</v>
      </c>
      <c r="AD36" s="26">
        <v>1</v>
      </c>
      <c r="AE36" s="26">
        <v>10000</v>
      </c>
      <c r="AF36" s="85"/>
      <c r="AG36" s="15"/>
      <c r="AH36" s="85"/>
      <c r="AI36" s="85"/>
      <c r="AJ36" s="85"/>
      <c r="AK36" s="85"/>
      <c r="AL36" s="85"/>
      <c r="AM36" s="85"/>
      <c r="AN36" s="85"/>
      <c r="AO36" s="85"/>
    </row>
    <row r="37" spans="1:41">
      <c r="A37" s="15">
        <f>VLOOKUP(C37,LOOKUP!A:B,2,FALSE)+E37</f>
        <v>200033</v>
      </c>
      <c r="B37" s="26" t="s">
        <v>103</v>
      </c>
      <c r="C37" s="14" t="s">
        <v>41</v>
      </c>
      <c r="D37" s="14"/>
      <c r="E37" s="29">
        <v>33</v>
      </c>
      <c r="F37" s="29" t="s">
        <v>103</v>
      </c>
      <c r="G37" s="15" t="s">
        <v>62</v>
      </c>
      <c r="H37" s="15">
        <v>15</v>
      </c>
      <c r="I37" s="1">
        <v>19330</v>
      </c>
      <c r="J37" s="26">
        <v>300</v>
      </c>
      <c r="K37" s="26"/>
      <c r="L37" s="83">
        <v>6163</v>
      </c>
      <c r="M37" s="15" t="str">
        <f>IF(L37="","",VLOOKUP(L37,映射!W:X,2,FALSE))</f>
        <v>硬帽</v>
      </c>
      <c r="N37" s="81">
        <v>1</v>
      </c>
      <c r="O37" s="26">
        <v>1</v>
      </c>
      <c r="P37" s="26">
        <v>10000</v>
      </c>
      <c r="Q37" s="83">
        <v>6232</v>
      </c>
      <c r="R37" s="15" t="str">
        <f>IF(Q37="","",VLOOKUP(Q37,映射!W:X,2,FALSE))</f>
        <v>羽毛袍</v>
      </c>
      <c r="S37" s="26">
        <v>1</v>
      </c>
      <c r="T37" s="26">
        <v>1</v>
      </c>
      <c r="U37" s="26">
        <v>10000</v>
      </c>
      <c r="V37" s="83">
        <v>6280</v>
      </c>
      <c r="W37" s="15" t="str">
        <f>IF(V37="","",VLOOKUP(V37,映射!W:X,2,FALSE))</f>
        <v>马车鞋</v>
      </c>
      <c r="X37" s="26">
        <v>1</v>
      </c>
      <c r="Y37" s="26">
        <v>1</v>
      </c>
      <c r="Z37" s="26">
        <v>10000</v>
      </c>
      <c r="AA37" s="83">
        <v>6304</v>
      </c>
      <c r="AB37" s="15" t="str">
        <f>IF(AA37="","",VLOOKUP(AA37,映射!W:X,2,FALSE))</f>
        <v>艾利娜的祝福</v>
      </c>
      <c r="AC37" s="26">
        <v>1</v>
      </c>
      <c r="AD37" s="26">
        <v>1</v>
      </c>
      <c r="AE37" s="26">
        <v>10000</v>
      </c>
      <c r="AF37" s="10"/>
      <c r="AG37" s="15"/>
      <c r="AH37" s="26"/>
      <c r="AI37" s="26"/>
      <c r="AJ37" s="26"/>
      <c r="AK37" s="85"/>
      <c r="AL37" s="85"/>
      <c r="AM37" s="85"/>
      <c r="AN37" s="85"/>
      <c r="AO37" s="85"/>
    </row>
    <row r="38" spans="1:41">
      <c r="A38" s="15">
        <f>VLOOKUP(C38,LOOKUP!A:B,2,FALSE)+E38</f>
        <v>200034</v>
      </c>
      <c r="B38" s="26" t="s">
        <v>104</v>
      </c>
      <c r="C38" s="14" t="s">
        <v>41</v>
      </c>
      <c r="D38" s="14"/>
      <c r="E38" s="29">
        <v>34</v>
      </c>
      <c r="F38" s="29" t="s">
        <v>104</v>
      </c>
      <c r="G38" s="15" t="s">
        <v>62</v>
      </c>
      <c r="H38" s="15">
        <v>15</v>
      </c>
      <c r="I38" s="1">
        <v>19330</v>
      </c>
      <c r="J38" s="26">
        <v>300</v>
      </c>
      <c r="K38" s="26"/>
      <c r="L38" s="83">
        <v>6162</v>
      </c>
      <c r="M38" s="15" t="str">
        <f>IF(L38="","",VLOOKUP(L38,映射!W:X,2,FALSE))</f>
        <v>麻布帽</v>
      </c>
      <c r="N38" s="81">
        <v>4</v>
      </c>
      <c r="O38" s="26">
        <v>1</v>
      </c>
      <c r="P38" s="26">
        <v>10000</v>
      </c>
      <c r="Q38" s="83">
        <v>6233</v>
      </c>
      <c r="R38" s="15" t="str">
        <f>IF(Q38="","",VLOOKUP(Q38,映射!W:X,2,FALSE))</f>
        <v>轻皮袍</v>
      </c>
      <c r="S38" s="26">
        <v>1</v>
      </c>
      <c r="T38" s="26">
        <v>1</v>
      </c>
      <c r="U38" s="26">
        <v>10000</v>
      </c>
      <c r="V38" s="83">
        <v>6280</v>
      </c>
      <c r="W38" s="15" t="str">
        <f>IF(V38="","",VLOOKUP(V38,映射!W:X,2,FALSE))</f>
        <v>马车鞋</v>
      </c>
      <c r="X38" s="26">
        <v>1</v>
      </c>
      <c r="Y38" s="26">
        <v>1</v>
      </c>
      <c r="Z38" s="26">
        <v>10000</v>
      </c>
      <c r="AA38" s="83">
        <v>6303</v>
      </c>
      <c r="AB38" s="15" t="str">
        <f>IF(AA38="","",VLOOKUP(AA38,映射!W:X,2,FALSE))</f>
        <v>莱德的祝福</v>
      </c>
      <c r="AC38" s="26">
        <v>1</v>
      </c>
      <c r="AD38" s="26">
        <v>1</v>
      </c>
      <c r="AE38" s="26">
        <v>10000</v>
      </c>
      <c r="AF38" s="10"/>
      <c r="AG38" s="15"/>
      <c r="AH38" s="26"/>
      <c r="AI38" s="26"/>
      <c r="AJ38" s="26"/>
      <c r="AK38" s="85"/>
      <c r="AL38" s="85"/>
      <c r="AM38" s="85"/>
      <c r="AN38" s="85"/>
      <c r="AO38" s="85"/>
    </row>
    <row r="39" spans="1:41">
      <c r="A39" s="15">
        <f>VLOOKUP(C39,LOOKUP!A:B,2,FALSE)+E39</f>
        <v>200035</v>
      </c>
      <c r="B39" s="26" t="s">
        <v>105</v>
      </c>
      <c r="C39" s="14" t="s">
        <v>41</v>
      </c>
      <c r="D39" s="14"/>
      <c r="E39" s="29">
        <v>35</v>
      </c>
      <c r="F39" s="29" t="s">
        <v>105</v>
      </c>
      <c r="G39" s="15" t="s">
        <v>56</v>
      </c>
      <c r="H39" s="15">
        <v>15</v>
      </c>
      <c r="I39" s="1">
        <v>5799</v>
      </c>
      <c r="J39" s="26">
        <v>90</v>
      </c>
      <c r="K39" s="26"/>
      <c r="L39" s="29">
        <v>3001</v>
      </c>
      <c r="M39" s="15" t="str">
        <f>IF(L39="","",VLOOKUP(L39,映射!W:X,2,FALSE))</f>
        <v>铜</v>
      </c>
      <c r="N39" s="15">
        <v>4</v>
      </c>
      <c r="O39" s="26">
        <v>1</v>
      </c>
      <c r="P39" s="26">
        <v>10000</v>
      </c>
      <c r="Q39" s="15">
        <v>5086</v>
      </c>
      <c r="R39" s="15" t="str">
        <f>IF(Q39="","",VLOOKUP(Q39,映射!W:X,2,FALSE))</f>
        <v>神秘火种</v>
      </c>
      <c r="S39" s="26">
        <v>1</v>
      </c>
      <c r="T39" s="26">
        <v>1</v>
      </c>
      <c r="U39" s="26">
        <v>10000</v>
      </c>
      <c r="V39" s="10">
        <v>5116</v>
      </c>
      <c r="W39" s="15" t="str">
        <f>IF(V39="","",VLOOKUP(V39,映射!W:X,2,FALSE))</f>
        <v>钻石10</v>
      </c>
      <c r="X39" s="26">
        <v>1</v>
      </c>
      <c r="Y39" s="26">
        <v>1</v>
      </c>
      <c r="Z39" s="26">
        <v>10000</v>
      </c>
      <c r="AA39" s="85"/>
      <c r="AB39" s="15" t="str">
        <f>IF(AA39="","",VLOOKUP(AA39,映射!W:X,2,FALSE))</f>
        <v/>
      </c>
      <c r="AC39" s="85"/>
      <c r="AD39" s="85"/>
      <c r="AE39" s="85"/>
      <c r="AF39" s="85"/>
      <c r="AG39" s="15"/>
      <c r="AH39" s="85"/>
      <c r="AI39" s="85"/>
      <c r="AJ39" s="85"/>
      <c r="AK39" s="85"/>
      <c r="AL39" s="85"/>
      <c r="AM39" s="85"/>
      <c r="AN39" s="85"/>
      <c r="AO39" s="85"/>
    </row>
    <row r="40" spans="1:41">
      <c r="A40" s="15">
        <f>VLOOKUP(C40,LOOKUP!A:B,2,FALSE)+E40</f>
        <v>200036</v>
      </c>
      <c r="B40" s="26" t="s">
        <v>106</v>
      </c>
      <c r="C40" s="14" t="s">
        <v>41</v>
      </c>
      <c r="D40" s="14"/>
      <c r="E40" s="29">
        <v>36</v>
      </c>
      <c r="F40" s="29" t="s">
        <v>107</v>
      </c>
      <c r="G40" s="15" t="s">
        <v>62</v>
      </c>
      <c r="H40" s="15">
        <v>16</v>
      </c>
      <c r="I40" s="1">
        <v>20010</v>
      </c>
      <c r="J40" s="26">
        <v>310</v>
      </c>
      <c r="K40" s="26"/>
      <c r="L40" s="83">
        <v>6232</v>
      </c>
      <c r="M40" s="15" t="str">
        <f>IF(L40="","",VLOOKUP(L40,映射!W:X,2,FALSE))</f>
        <v>羽毛袍</v>
      </c>
      <c r="N40" s="15">
        <v>4</v>
      </c>
      <c r="O40" s="26">
        <v>1</v>
      </c>
      <c r="P40" s="26">
        <v>10000</v>
      </c>
      <c r="Q40" s="83">
        <v>6163</v>
      </c>
      <c r="R40" s="15" t="str">
        <f>IF(Q40="","",VLOOKUP(Q40,映射!W:X,2,FALSE))</f>
        <v>硬帽</v>
      </c>
      <c r="S40" s="26">
        <v>1</v>
      </c>
      <c r="T40" s="26">
        <v>1</v>
      </c>
      <c r="U40" s="26">
        <v>10000</v>
      </c>
      <c r="V40" s="83">
        <v>6279</v>
      </c>
      <c r="W40" s="15" t="str">
        <f>IF(V40="","",VLOOKUP(V40,映射!W:X,2,FALSE))</f>
        <v>运动鞋</v>
      </c>
      <c r="X40" s="26">
        <v>1</v>
      </c>
      <c r="Y40" s="26">
        <v>1</v>
      </c>
      <c r="Z40" s="26">
        <v>10000</v>
      </c>
      <c r="AA40" s="83">
        <v>6303</v>
      </c>
      <c r="AB40" s="15" t="str">
        <f>IF(AA40="","",VLOOKUP(AA40,映射!W:X,2,FALSE))</f>
        <v>莱德的祝福</v>
      </c>
      <c r="AC40" s="26">
        <v>1</v>
      </c>
      <c r="AD40" s="26">
        <v>1</v>
      </c>
      <c r="AE40" s="26">
        <v>10000</v>
      </c>
      <c r="AF40" s="10"/>
      <c r="AG40" s="15"/>
      <c r="AH40" s="26"/>
      <c r="AI40" s="26"/>
      <c r="AJ40" s="26"/>
      <c r="AK40" s="85"/>
      <c r="AL40" s="85"/>
      <c r="AM40" s="85"/>
      <c r="AN40" s="85"/>
      <c r="AO40" s="85"/>
    </row>
    <row r="41" spans="1:41">
      <c r="A41" s="15">
        <f>VLOOKUP(C41,LOOKUP!A:B,2,FALSE)+E41</f>
        <v>200037</v>
      </c>
      <c r="B41" s="26" t="s">
        <v>108</v>
      </c>
      <c r="C41" s="14" t="s">
        <v>41</v>
      </c>
      <c r="D41" s="14"/>
      <c r="E41" s="29">
        <v>37</v>
      </c>
      <c r="F41" s="29" t="s">
        <v>109</v>
      </c>
      <c r="G41" s="15" t="s">
        <v>62</v>
      </c>
      <c r="H41" s="15">
        <v>16</v>
      </c>
      <c r="I41" s="1">
        <v>20010</v>
      </c>
      <c r="J41" s="26">
        <v>310</v>
      </c>
      <c r="K41" s="26"/>
      <c r="L41" s="29">
        <v>3101</v>
      </c>
      <c r="M41" s="15" t="str">
        <f>IF(L41="","",VLOOKUP(L41,映射!W:X,2,FALSE))</f>
        <v>印度轻木</v>
      </c>
      <c r="N41" s="15">
        <v>12</v>
      </c>
      <c r="O41" s="26">
        <v>1</v>
      </c>
      <c r="P41" s="26">
        <v>10000</v>
      </c>
      <c r="Q41" s="29">
        <v>3001</v>
      </c>
      <c r="R41" s="15" t="str">
        <f>IF(Q41="","",VLOOKUP(Q41,映射!W:X,2,FALSE))</f>
        <v>铜</v>
      </c>
      <c r="S41" s="15">
        <v>4</v>
      </c>
      <c r="T41" s="26">
        <v>1</v>
      </c>
      <c r="U41" s="26">
        <v>10000</v>
      </c>
      <c r="V41" s="10"/>
      <c r="W41" s="15"/>
      <c r="X41" s="26"/>
      <c r="Y41" s="26"/>
      <c r="Z41" s="26"/>
      <c r="AA41" s="85"/>
      <c r="AB41" s="15" t="str">
        <f>IF(AA41="","",VLOOKUP(AA41,映射!W:X,2,FALSE))</f>
        <v/>
      </c>
      <c r="AC41" s="85"/>
      <c r="AD41" s="85"/>
      <c r="AE41" s="85"/>
      <c r="AF41" s="85"/>
      <c r="AG41" s="15"/>
      <c r="AH41" s="85"/>
      <c r="AI41" s="85"/>
      <c r="AJ41" s="85"/>
      <c r="AK41" s="85"/>
      <c r="AL41" s="85"/>
      <c r="AM41" s="85"/>
      <c r="AN41" s="85"/>
      <c r="AO41" s="85"/>
    </row>
    <row r="42" spans="1:41">
      <c r="A42" s="15">
        <f>VLOOKUP(C42,LOOKUP!A:B,2,FALSE)+E42</f>
        <v>200038</v>
      </c>
      <c r="B42" s="26" t="s">
        <v>110</v>
      </c>
      <c r="C42" s="14" t="s">
        <v>41</v>
      </c>
      <c r="D42" s="14"/>
      <c r="E42" s="29">
        <v>38</v>
      </c>
      <c r="F42" s="29" t="s">
        <v>110</v>
      </c>
      <c r="G42" s="15" t="s">
        <v>56</v>
      </c>
      <c r="H42" s="15">
        <v>16</v>
      </c>
      <c r="I42" s="1">
        <v>6003</v>
      </c>
      <c r="J42" s="26">
        <v>93</v>
      </c>
      <c r="K42" s="26"/>
      <c r="L42" s="81">
        <v>3101</v>
      </c>
      <c r="M42" s="15" t="str">
        <f>IF(L42="","",VLOOKUP(L42,映射!W:X,2,FALSE))</f>
        <v>印度轻木</v>
      </c>
      <c r="N42" s="81">
        <v>5</v>
      </c>
      <c r="O42" s="26">
        <v>1</v>
      </c>
      <c r="P42" s="26">
        <v>10000</v>
      </c>
      <c r="Q42" s="15">
        <v>5086</v>
      </c>
      <c r="R42" s="15" t="str">
        <f>IF(Q42="","",VLOOKUP(Q42,映射!W:X,2,FALSE))</f>
        <v>神秘火种</v>
      </c>
      <c r="S42" s="26">
        <v>1</v>
      </c>
      <c r="T42" s="26">
        <v>1</v>
      </c>
      <c r="U42" s="26">
        <v>10000</v>
      </c>
      <c r="V42" s="10"/>
      <c r="W42" s="15"/>
      <c r="X42" s="26"/>
      <c r="Y42" s="26"/>
      <c r="Z42" s="26"/>
      <c r="AA42" s="85"/>
      <c r="AB42" s="15" t="str">
        <f>IF(AA42="","",VLOOKUP(AA42,映射!W:X,2,FALSE))</f>
        <v/>
      </c>
      <c r="AC42" s="85"/>
      <c r="AD42" s="85"/>
      <c r="AE42" s="85"/>
      <c r="AF42" s="85"/>
      <c r="AG42" s="15"/>
      <c r="AH42" s="85"/>
      <c r="AI42" s="85"/>
      <c r="AJ42" s="85"/>
      <c r="AK42" s="85"/>
      <c r="AL42" s="85"/>
      <c r="AM42" s="85"/>
      <c r="AN42" s="85"/>
      <c r="AO42" s="85"/>
    </row>
    <row r="43" spans="1:41">
      <c r="A43" s="15">
        <f>VLOOKUP(C43,LOOKUP!A:B,2,FALSE)+E43</f>
        <v>200039</v>
      </c>
      <c r="B43" s="26" t="s">
        <v>111</v>
      </c>
      <c r="C43" s="14" t="s">
        <v>41</v>
      </c>
      <c r="D43" s="14"/>
      <c r="E43" s="29">
        <v>39</v>
      </c>
      <c r="F43" s="29" t="s">
        <v>111</v>
      </c>
      <c r="G43" s="15" t="s">
        <v>67</v>
      </c>
      <c r="H43" s="15">
        <v>16</v>
      </c>
      <c r="I43" s="1">
        <v>50025</v>
      </c>
      <c r="J43" s="26">
        <v>775</v>
      </c>
      <c r="K43" s="26"/>
      <c r="L43" s="15">
        <v>3101</v>
      </c>
      <c r="M43" s="15" t="str">
        <f>IF(L43="","",VLOOKUP(L43,映射!W:X,2,FALSE))</f>
        <v>印度轻木</v>
      </c>
      <c r="N43" s="26">
        <v>3</v>
      </c>
      <c r="O43" s="26">
        <v>1</v>
      </c>
      <c r="P43" s="26">
        <v>10000</v>
      </c>
      <c r="Q43" s="15">
        <v>5086</v>
      </c>
      <c r="R43" s="15" t="str">
        <f>IF(Q43="","",VLOOKUP(Q43,映射!W:X,2,FALSE))</f>
        <v>神秘火种</v>
      </c>
      <c r="S43" s="26">
        <v>2</v>
      </c>
      <c r="T43" s="26">
        <v>1</v>
      </c>
      <c r="U43" s="26">
        <v>10000</v>
      </c>
      <c r="V43" s="10"/>
      <c r="W43" s="15"/>
      <c r="X43" s="26"/>
      <c r="Y43" s="26"/>
      <c r="Z43" s="26"/>
      <c r="AA43" s="85"/>
      <c r="AB43" s="15" t="str">
        <f>IF(AA43="","",VLOOKUP(AA43,映射!W:X,2,FALSE))</f>
        <v/>
      </c>
      <c r="AC43" s="85"/>
      <c r="AD43" s="85"/>
      <c r="AE43" s="85"/>
      <c r="AF43" s="85"/>
      <c r="AG43" s="15"/>
      <c r="AH43" s="85"/>
      <c r="AI43" s="85"/>
      <c r="AJ43" s="85"/>
      <c r="AK43" s="85"/>
      <c r="AL43" s="85"/>
      <c r="AM43" s="85"/>
      <c r="AN43" s="85"/>
      <c r="AO43" s="85"/>
    </row>
    <row r="44" spans="1:41">
      <c r="A44" s="15">
        <f>VLOOKUP(C44,LOOKUP!A:B,2,FALSE)+E44</f>
        <v>200040</v>
      </c>
      <c r="B44" s="26" t="s">
        <v>112</v>
      </c>
      <c r="C44" s="14" t="s">
        <v>41</v>
      </c>
      <c r="D44" s="14"/>
      <c r="E44" s="29">
        <v>40</v>
      </c>
      <c r="F44" s="29" t="s">
        <v>112</v>
      </c>
      <c r="G44" s="15" t="s">
        <v>62</v>
      </c>
      <c r="H44" s="15">
        <v>17</v>
      </c>
      <c r="I44" s="1">
        <v>21910</v>
      </c>
      <c r="J44" s="26">
        <v>320</v>
      </c>
      <c r="K44" s="26"/>
      <c r="L44" s="81">
        <v>3101</v>
      </c>
      <c r="M44" s="15" t="str">
        <f>IF(L44="","",VLOOKUP(L44,映射!W:X,2,FALSE))</f>
        <v>印度轻木</v>
      </c>
      <c r="N44" s="81">
        <v>5</v>
      </c>
      <c r="O44" s="26">
        <v>1</v>
      </c>
      <c r="P44" s="26">
        <v>10000</v>
      </c>
      <c r="Q44" s="15">
        <v>5086</v>
      </c>
      <c r="R44" s="15" t="str">
        <f>IF(Q44="","",VLOOKUP(Q44,映射!W:X,2,FALSE))</f>
        <v>神秘火种</v>
      </c>
      <c r="S44" s="26">
        <v>1</v>
      </c>
      <c r="T44" s="26">
        <v>1</v>
      </c>
      <c r="U44" s="26">
        <v>10000</v>
      </c>
      <c r="V44" s="10"/>
      <c r="W44" s="15"/>
      <c r="X44" s="26"/>
      <c r="Y44" s="26"/>
      <c r="Z44" s="26"/>
      <c r="AA44" s="85"/>
      <c r="AB44" s="15" t="str">
        <f>IF(AA44="","",VLOOKUP(AA44,映射!W:X,2,FALSE))</f>
        <v/>
      </c>
      <c r="AC44" s="85"/>
      <c r="AD44" s="85"/>
      <c r="AE44" s="85"/>
      <c r="AF44" s="85"/>
      <c r="AG44" s="15"/>
      <c r="AH44" s="85"/>
      <c r="AI44" s="85"/>
      <c r="AJ44" s="85"/>
      <c r="AK44" s="85"/>
      <c r="AL44" s="85"/>
      <c r="AM44" s="85"/>
      <c r="AN44" s="85"/>
      <c r="AO44" s="85"/>
    </row>
    <row r="45" spans="1:41">
      <c r="A45" s="15">
        <f>VLOOKUP(C45,LOOKUP!A:B,2,FALSE)+E45</f>
        <v>200041</v>
      </c>
      <c r="B45" s="26" t="s">
        <v>113</v>
      </c>
      <c r="C45" s="14" t="s">
        <v>41</v>
      </c>
      <c r="D45" s="14"/>
      <c r="E45" s="29">
        <v>41</v>
      </c>
      <c r="F45" s="29" t="s">
        <v>113</v>
      </c>
      <c r="G45" s="15" t="s">
        <v>67</v>
      </c>
      <c r="H45" s="15">
        <v>17</v>
      </c>
      <c r="I45" s="1">
        <v>54775</v>
      </c>
      <c r="J45" s="26">
        <v>800</v>
      </c>
      <c r="K45" s="26"/>
      <c r="L45" s="81">
        <v>3001</v>
      </c>
      <c r="M45" s="15" t="str">
        <f>IF(L45="","",VLOOKUP(L45,映射!W:X,2,FALSE))</f>
        <v>铜</v>
      </c>
      <c r="N45" s="81">
        <v>4</v>
      </c>
      <c r="O45" s="26">
        <v>1</v>
      </c>
      <c r="P45" s="26">
        <v>10000</v>
      </c>
      <c r="Q45" s="15">
        <v>5086</v>
      </c>
      <c r="R45" s="15" t="str">
        <f>IF(Q45="","",VLOOKUP(Q45,映射!W:X,2,FALSE))</f>
        <v>神秘火种</v>
      </c>
      <c r="S45" s="26">
        <v>1</v>
      </c>
      <c r="T45" s="26">
        <v>1</v>
      </c>
      <c r="U45" s="26">
        <v>10000</v>
      </c>
      <c r="V45" s="10"/>
      <c r="W45" s="15"/>
      <c r="X45" s="26"/>
      <c r="Y45" s="26"/>
      <c r="Z45" s="26"/>
      <c r="AA45" s="85"/>
      <c r="AB45" s="15" t="str">
        <f>IF(AA45="","",VLOOKUP(AA45,映射!W:X,2,FALSE))</f>
        <v/>
      </c>
      <c r="AC45" s="85"/>
      <c r="AD45" s="85"/>
      <c r="AE45" s="85"/>
      <c r="AF45" s="85"/>
      <c r="AG45" s="15"/>
      <c r="AH45" s="85"/>
      <c r="AI45" s="85"/>
      <c r="AJ45" s="85"/>
      <c r="AK45" s="85"/>
      <c r="AL45" s="85"/>
      <c r="AM45" s="85"/>
      <c r="AN45" s="85"/>
      <c r="AO45" s="85"/>
    </row>
    <row r="46" spans="1:41">
      <c r="A46" s="15">
        <f>VLOOKUP(C46,LOOKUP!A:B,2,FALSE)+E46</f>
        <v>200042</v>
      </c>
      <c r="B46" s="26" t="s">
        <v>114</v>
      </c>
      <c r="C46" s="14" t="s">
        <v>41</v>
      </c>
      <c r="D46" s="14"/>
      <c r="E46" s="29">
        <v>42</v>
      </c>
      <c r="F46" s="29" t="s">
        <v>114</v>
      </c>
      <c r="G46" s="15" t="s">
        <v>56</v>
      </c>
      <c r="H46" s="15">
        <v>18</v>
      </c>
      <c r="I46" s="1">
        <v>8985</v>
      </c>
      <c r="J46" s="26">
        <v>99</v>
      </c>
      <c r="K46" s="26"/>
      <c r="L46" s="81">
        <v>3001</v>
      </c>
      <c r="M46" s="15" t="str">
        <f>IF(L46="","",VLOOKUP(L46,映射!W:X,2,FALSE))</f>
        <v>铜</v>
      </c>
      <c r="N46" s="15">
        <v>4</v>
      </c>
      <c r="O46" s="26">
        <v>1</v>
      </c>
      <c r="P46" s="26">
        <v>10000</v>
      </c>
      <c r="Q46" s="10"/>
      <c r="R46" s="15"/>
      <c r="S46" s="26"/>
      <c r="T46" s="26"/>
      <c r="U46" s="26"/>
      <c r="V46" s="10"/>
      <c r="W46" s="15"/>
      <c r="X46" s="26"/>
      <c r="Y46" s="26"/>
      <c r="Z46" s="26"/>
      <c r="AA46" s="85"/>
      <c r="AB46" s="15" t="str">
        <f>IF(AA46="","",VLOOKUP(AA46,映射!W:X,2,FALSE))</f>
        <v/>
      </c>
      <c r="AC46" s="85"/>
      <c r="AD46" s="85"/>
      <c r="AE46" s="85"/>
      <c r="AF46" s="85"/>
      <c r="AG46" s="15" t="str">
        <f>IF(AF46="","",VLOOKUP(AF46,映射!W:X,2,FALSE))</f>
        <v/>
      </c>
      <c r="AH46" s="85"/>
      <c r="AI46" s="85"/>
      <c r="AJ46" s="85"/>
      <c r="AK46" s="85"/>
      <c r="AL46" s="85" t="str">
        <f>IF(AK46="","",VLOOKUP(AK46,映射!W:X,2,FALSE))</f>
        <v/>
      </c>
      <c r="AM46" s="85"/>
      <c r="AN46" s="85"/>
      <c r="AO46" s="85"/>
    </row>
    <row r="47" spans="1:41">
      <c r="A47" s="15">
        <f>VLOOKUP(C47,LOOKUP!A:B,2,FALSE)+E47</f>
        <v>200043</v>
      </c>
      <c r="B47" s="26" t="s">
        <v>115</v>
      </c>
      <c r="C47" s="14" t="s">
        <v>41</v>
      </c>
      <c r="D47" s="14"/>
      <c r="E47" s="29">
        <v>43</v>
      </c>
      <c r="F47" s="29" t="s">
        <v>115</v>
      </c>
      <c r="G47" s="15" t="s">
        <v>62</v>
      </c>
      <c r="H47" s="15">
        <v>18</v>
      </c>
      <c r="I47" s="1">
        <v>29950</v>
      </c>
      <c r="J47" s="26">
        <v>330</v>
      </c>
      <c r="K47" s="26"/>
      <c r="L47" s="15">
        <v>3101</v>
      </c>
      <c r="M47" s="15" t="str">
        <f>IF(L47="","",VLOOKUP(L47,映射!W:X,2,FALSE))</f>
        <v>印度轻木</v>
      </c>
      <c r="N47" s="15">
        <v>4</v>
      </c>
      <c r="O47" s="26">
        <v>1</v>
      </c>
      <c r="P47" s="26">
        <v>10000</v>
      </c>
      <c r="Q47" s="10"/>
      <c r="R47" s="15"/>
      <c r="S47" s="26"/>
      <c r="T47" s="26"/>
      <c r="U47" s="26"/>
      <c r="V47" s="10"/>
      <c r="W47" s="15"/>
      <c r="X47" s="26"/>
      <c r="Y47" s="26"/>
      <c r="Z47" s="26"/>
      <c r="AA47" s="85"/>
      <c r="AB47" s="15" t="str">
        <f>IF(AA47="","",VLOOKUP(AA47,映射!W:X,2,FALSE))</f>
        <v/>
      </c>
      <c r="AC47" s="85"/>
      <c r="AD47" s="85"/>
      <c r="AE47" s="85"/>
      <c r="AF47" s="85"/>
      <c r="AG47" s="15" t="str">
        <f>IF(AF47="","",VLOOKUP(AF47,映射!W:X,2,FALSE))</f>
        <v/>
      </c>
      <c r="AH47" s="85"/>
      <c r="AI47" s="85"/>
      <c r="AJ47" s="85"/>
      <c r="AK47" s="85"/>
      <c r="AL47" s="85" t="str">
        <f>IF(AK47="","",VLOOKUP(AK47,映射!W:X,2,FALSE))</f>
        <v/>
      </c>
      <c r="AM47" s="85"/>
      <c r="AN47" s="85"/>
      <c r="AO47" s="85"/>
    </row>
    <row r="48" spans="1:41">
      <c r="A48" s="15">
        <f>VLOOKUP(C48,LOOKUP!A:B,2,FALSE)+E48</f>
        <v>200044</v>
      </c>
      <c r="B48" s="26" t="s">
        <v>116</v>
      </c>
      <c r="C48" s="14" t="s">
        <v>41</v>
      </c>
      <c r="D48" s="14"/>
      <c r="E48" s="29">
        <v>44</v>
      </c>
      <c r="F48" s="29" t="s">
        <v>116</v>
      </c>
      <c r="G48" s="15" t="s">
        <v>67</v>
      </c>
      <c r="H48" s="15">
        <v>18</v>
      </c>
      <c r="I48" s="1">
        <v>74875</v>
      </c>
      <c r="J48" s="26">
        <v>825</v>
      </c>
      <c r="K48" s="26"/>
      <c r="L48" s="10">
        <v>3801</v>
      </c>
      <c r="M48" s="15" t="str">
        <f>IF(L48="","",VLOOKUP(L48,映射!W:X,2,FALSE))</f>
        <v>1级宝石箱</v>
      </c>
      <c r="N48" s="26">
        <v>1</v>
      </c>
      <c r="O48" s="26">
        <v>1</v>
      </c>
      <c r="P48" s="26">
        <v>10000</v>
      </c>
      <c r="Q48" s="10">
        <v>5116</v>
      </c>
      <c r="R48" s="15" t="str">
        <f>IF(Q48="","",VLOOKUP(Q48,映射!W:X,2,FALSE))</f>
        <v>钻石10</v>
      </c>
      <c r="S48" s="26">
        <v>1</v>
      </c>
      <c r="T48" s="26">
        <v>1</v>
      </c>
      <c r="U48" s="26">
        <v>10000</v>
      </c>
      <c r="V48" s="10"/>
      <c r="W48" s="15"/>
      <c r="X48" s="26"/>
      <c r="Y48" s="26"/>
      <c r="Z48" s="26"/>
      <c r="AA48" s="85"/>
      <c r="AB48" s="15" t="str">
        <f>IF(AA48="","",VLOOKUP(AA48,映射!W:X,2,FALSE))</f>
        <v/>
      </c>
      <c r="AC48" s="85"/>
      <c r="AD48" s="85"/>
      <c r="AE48" s="85"/>
      <c r="AF48" s="85"/>
      <c r="AG48" s="15" t="str">
        <f>IF(AF48="","",VLOOKUP(AF48,映射!W:X,2,FALSE))</f>
        <v/>
      </c>
      <c r="AH48" s="85"/>
      <c r="AI48" s="85"/>
      <c r="AJ48" s="85"/>
      <c r="AK48" s="85"/>
      <c r="AL48" s="85" t="str">
        <f>IF(AK48="","",VLOOKUP(AK48,映射!W:X,2,FALSE))</f>
        <v/>
      </c>
      <c r="AM48" s="85"/>
      <c r="AN48" s="85"/>
      <c r="AO48" s="85"/>
    </row>
    <row r="49" spans="1:41">
      <c r="A49" s="15">
        <f>VLOOKUP(C49,LOOKUP!A:B,2,FALSE)+E49</f>
        <v>200045</v>
      </c>
      <c r="B49" s="26" t="s">
        <v>117</v>
      </c>
      <c r="C49" s="14" t="s">
        <v>41</v>
      </c>
      <c r="D49" s="14"/>
      <c r="E49" s="29">
        <v>45</v>
      </c>
      <c r="F49" s="29" t="s">
        <v>117</v>
      </c>
      <c r="G49" s="15" t="s">
        <v>62</v>
      </c>
      <c r="H49" s="15">
        <v>19</v>
      </c>
      <c r="I49" s="1">
        <v>63030</v>
      </c>
      <c r="J49" s="26">
        <v>340</v>
      </c>
      <c r="K49" s="26"/>
      <c r="L49" s="81">
        <v>3101</v>
      </c>
      <c r="M49" s="15" t="str">
        <f>IF(L49="","",VLOOKUP(L49,映射!W:X,2,FALSE))</f>
        <v>印度轻木</v>
      </c>
      <c r="N49" s="81">
        <v>4</v>
      </c>
      <c r="O49" s="26">
        <v>1</v>
      </c>
      <c r="P49" s="26">
        <v>10000</v>
      </c>
      <c r="Q49" s="10"/>
      <c r="R49" s="15"/>
      <c r="S49" s="26"/>
      <c r="T49" s="26"/>
      <c r="U49" s="26"/>
      <c r="V49" s="10"/>
      <c r="W49" s="15"/>
      <c r="X49" s="26"/>
      <c r="Y49" s="26"/>
      <c r="Z49" s="26"/>
      <c r="AA49" s="85"/>
      <c r="AB49" s="15" t="str">
        <f>IF(AA49="","",VLOOKUP(AA49,映射!W:X,2,FALSE))</f>
        <v/>
      </c>
      <c r="AC49" s="85"/>
      <c r="AD49" s="85"/>
      <c r="AE49" s="85"/>
      <c r="AF49" s="85"/>
      <c r="AG49" s="15" t="str">
        <f>IF(AF49="","",VLOOKUP(AF49,映射!W:X,2,FALSE))</f>
        <v/>
      </c>
      <c r="AH49" s="85"/>
      <c r="AI49" s="85"/>
      <c r="AJ49" s="85"/>
      <c r="AK49" s="85"/>
      <c r="AL49" s="85" t="str">
        <f>IF(AK49="","",VLOOKUP(AK49,映射!W:X,2,FALSE))</f>
        <v/>
      </c>
      <c r="AM49" s="85"/>
      <c r="AN49" s="85"/>
      <c r="AO49" s="85"/>
    </row>
    <row r="50" spans="1:41">
      <c r="A50" s="15">
        <f>VLOOKUP(C50,LOOKUP!A:B,2,FALSE)+E50</f>
        <v>200046</v>
      </c>
      <c r="B50" s="26" t="s">
        <v>118</v>
      </c>
      <c r="C50" s="14" t="s">
        <v>41</v>
      </c>
      <c r="D50" s="14"/>
      <c r="E50" s="29">
        <v>46</v>
      </c>
      <c r="F50" s="29" t="s">
        <v>118</v>
      </c>
      <c r="G50" s="15" t="s">
        <v>56</v>
      </c>
      <c r="H50" s="15">
        <v>19</v>
      </c>
      <c r="I50" s="1">
        <v>18909</v>
      </c>
      <c r="J50" s="26">
        <v>102</v>
      </c>
      <c r="K50" s="26"/>
      <c r="L50" s="10">
        <v>3802</v>
      </c>
      <c r="M50" s="15" t="str">
        <f>IF(L50="","",VLOOKUP(L50,映射!W:X,2,FALSE))</f>
        <v>2级宝石箱</v>
      </c>
      <c r="N50" s="26">
        <v>1</v>
      </c>
      <c r="O50" s="26">
        <v>1</v>
      </c>
      <c r="P50" s="26">
        <v>10000</v>
      </c>
      <c r="Q50" s="10"/>
      <c r="R50" s="15"/>
      <c r="S50" s="26"/>
      <c r="T50" s="26"/>
      <c r="U50" s="26"/>
      <c r="V50" s="10"/>
      <c r="W50" s="15"/>
      <c r="X50" s="26"/>
      <c r="Y50" s="26"/>
      <c r="Z50" s="26"/>
      <c r="AA50" s="85"/>
      <c r="AB50" s="15" t="str">
        <f>IF(AA50="","",VLOOKUP(AA50,映射!W:X,2,FALSE))</f>
        <v/>
      </c>
      <c r="AC50" s="85"/>
      <c r="AD50" s="85"/>
      <c r="AE50" s="85"/>
      <c r="AF50" s="85"/>
      <c r="AG50" s="15" t="str">
        <f>IF(AF50="","",VLOOKUP(AF50,映射!W:X,2,FALSE))</f>
        <v/>
      </c>
      <c r="AH50" s="85"/>
      <c r="AI50" s="85"/>
      <c r="AJ50" s="85"/>
      <c r="AK50" s="85"/>
      <c r="AL50" s="85" t="str">
        <f>IF(AK50="","",VLOOKUP(AK50,映射!W:X,2,FALSE))</f>
        <v/>
      </c>
      <c r="AM50" s="85"/>
      <c r="AN50" s="85"/>
      <c r="AO50" s="85"/>
    </row>
    <row r="51" spans="1:41">
      <c r="A51" s="15">
        <f>VLOOKUP(C51,LOOKUP!A:B,2,FALSE)+E51</f>
        <v>200047</v>
      </c>
      <c r="B51" s="26" t="s">
        <v>119</v>
      </c>
      <c r="C51" s="14" t="s">
        <v>41</v>
      </c>
      <c r="D51" s="14"/>
      <c r="E51" s="29">
        <v>47</v>
      </c>
      <c r="F51" s="29" t="s">
        <v>119</v>
      </c>
      <c r="G51" s="15" t="s">
        <v>67</v>
      </c>
      <c r="H51" s="15">
        <v>19</v>
      </c>
      <c r="I51" s="1">
        <v>157575</v>
      </c>
      <c r="J51" s="26">
        <v>850</v>
      </c>
      <c r="K51" s="26"/>
      <c r="L51" s="81">
        <v>3102</v>
      </c>
      <c r="M51" s="15" t="str">
        <f>IF(L51="","",VLOOKUP(L51,映射!W:X,2,FALSE))</f>
        <v>枞</v>
      </c>
      <c r="N51" s="81">
        <v>4</v>
      </c>
      <c r="O51" s="26">
        <v>1</v>
      </c>
      <c r="P51" s="26">
        <v>10000</v>
      </c>
      <c r="Q51" s="10">
        <v>5116</v>
      </c>
      <c r="R51" s="15" t="str">
        <f>IF(Q51="","",VLOOKUP(Q51,映射!W:X,2,FALSE))</f>
        <v>钻石10</v>
      </c>
      <c r="S51" s="26">
        <v>1</v>
      </c>
      <c r="T51" s="26">
        <v>1</v>
      </c>
      <c r="U51" s="26">
        <v>10000</v>
      </c>
      <c r="V51" s="10"/>
      <c r="W51" s="15"/>
      <c r="X51" s="26"/>
      <c r="Y51" s="26"/>
      <c r="Z51" s="26"/>
      <c r="AA51" s="85"/>
      <c r="AB51" s="15" t="str">
        <f>IF(AA51="","",VLOOKUP(AA51,映射!W:X,2,FALSE))</f>
        <v/>
      </c>
      <c r="AC51" s="85"/>
      <c r="AD51" s="85"/>
      <c r="AE51" s="85"/>
      <c r="AF51" s="85"/>
      <c r="AG51" s="15" t="str">
        <f>IF(AF51="","",VLOOKUP(AF51,映射!W:X,2,FALSE))</f>
        <v/>
      </c>
      <c r="AH51" s="85"/>
      <c r="AI51" s="85"/>
      <c r="AJ51" s="85"/>
      <c r="AK51" s="85"/>
      <c r="AL51" s="85" t="str">
        <f>IF(AK51="","",VLOOKUP(AK51,映射!W:X,2,FALSE))</f>
        <v/>
      </c>
      <c r="AM51" s="85"/>
      <c r="AN51" s="85"/>
      <c r="AO51" s="85"/>
    </row>
    <row r="52" spans="1:41">
      <c r="A52" s="15">
        <f>VLOOKUP(C52,LOOKUP!A:B,2,FALSE)+E52</f>
        <v>200048</v>
      </c>
      <c r="B52" s="26" t="s">
        <v>120</v>
      </c>
      <c r="C52" s="14" t="s">
        <v>41</v>
      </c>
      <c r="D52" s="14"/>
      <c r="E52" s="29">
        <v>48</v>
      </c>
      <c r="F52" s="29" t="s">
        <v>120</v>
      </c>
      <c r="G52" s="15" t="s">
        <v>62</v>
      </c>
      <c r="H52" s="15">
        <v>20</v>
      </c>
      <c r="I52" s="1">
        <v>27960</v>
      </c>
      <c r="J52" s="26">
        <v>350</v>
      </c>
      <c r="K52" s="26"/>
      <c r="L52" s="10">
        <v>3802</v>
      </c>
      <c r="M52" s="15" t="str">
        <f>IF(L52="","",VLOOKUP(L52,映射!W:X,2,FALSE))</f>
        <v>2级宝石箱</v>
      </c>
      <c r="N52" s="26">
        <v>1</v>
      </c>
      <c r="O52" s="26">
        <v>1</v>
      </c>
      <c r="P52" s="26">
        <v>10000</v>
      </c>
      <c r="Q52" s="10">
        <v>5116</v>
      </c>
      <c r="R52" s="15" t="str">
        <f>IF(Q52="","",VLOOKUP(Q52,映射!W:X,2,FALSE))</f>
        <v>钻石10</v>
      </c>
      <c r="S52" s="26">
        <v>1</v>
      </c>
      <c r="T52" s="26">
        <v>1</v>
      </c>
      <c r="U52" s="26">
        <v>10000</v>
      </c>
      <c r="V52" s="10"/>
      <c r="W52" s="15"/>
      <c r="X52" s="26"/>
      <c r="Y52" s="26"/>
      <c r="Z52" s="26"/>
      <c r="AA52" s="85"/>
      <c r="AB52" s="15" t="str">
        <f>IF(AA52="","",VLOOKUP(AA52,映射!W:X,2,FALSE))</f>
        <v/>
      </c>
      <c r="AC52" s="85"/>
      <c r="AD52" s="85"/>
      <c r="AE52" s="85"/>
      <c r="AF52" s="85"/>
      <c r="AG52" s="15" t="str">
        <f>IF(AF52="","",VLOOKUP(AF52,映射!W:X,2,FALSE))</f>
        <v/>
      </c>
      <c r="AH52" s="85"/>
      <c r="AI52" s="85"/>
      <c r="AJ52" s="85"/>
      <c r="AK52" s="85"/>
      <c r="AL52" s="85" t="str">
        <f>IF(AK52="","",VLOOKUP(AK52,映射!W:X,2,FALSE))</f>
        <v/>
      </c>
      <c r="AM52" s="85"/>
      <c r="AN52" s="85"/>
      <c r="AO52" s="85"/>
    </row>
    <row r="53" spans="1:41">
      <c r="A53" s="15">
        <f>VLOOKUP(C53,LOOKUP!A:B,2,FALSE)+E53</f>
        <v>200049</v>
      </c>
      <c r="B53" s="26" t="s">
        <v>121</v>
      </c>
      <c r="C53" s="14" t="s">
        <v>41</v>
      </c>
      <c r="D53" s="14"/>
      <c r="E53" s="29">
        <v>49</v>
      </c>
      <c r="F53" s="29" t="s">
        <v>122</v>
      </c>
      <c r="G53" s="15" t="s">
        <v>62</v>
      </c>
      <c r="H53" s="15">
        <v>20</v>
      </c>
      <c r="I53" s="1">
        <v>27960</v>
      </c>
      <c r="J53" s="26">
        <v>350</v>
      </c>
      <c r="K53" s="26"/>
      <c r="L53" s="81">
        <v>3402</v>
      </c>
      <c r="M53" s="15" t="str">
        <f>IF(L53="","",VLOOKUP(L53,映射!W:X,2,FALSE))</f>
        <v>木绵布</v>
      </c>
      <c r="N53" s="81">
        <v>4</v>
      </c>
      <c r="O53" s="26">
        <v>1</v>
      </c>
      <c r="P53" s="26">
        <v>10000</v>
      </c>
      <c r="Q53" s="10"/>
      <c r="R53" s="15"/>
      <c r="S53" s="26"/>
      <c r="T53" s="26"/>
      <c r="U53" s="26"/>
      <c r="V53" s="10"/>
      <c r="W53" s="15"/>
      <c r="X53" s="26"/>
      <c r="Y53" s="26"/>
      <c r="Z53" s="26"/>
      <c r="AA53" s="85"/>
      <c r="AB53" s="15" t="str">
        <f>IF(AA53="","",VLOOKUP(AA53,映射!W:X,2,FALSE))</f>
        <v/>
      </c>
      <c r="AC53" s="85"/>
      <c r="AD53" s="85"/>
      <c r="AE53" s="85"/>
      <c r="AF53" s="85"/>
      <c r="AG53" s="15" t="str">
        <f>IF(AF53="","",VLOOKUP(AF53,映射!W:X,2,FALSE))</f>
        <v/>
      </c>
      <c r="AH53" s="85"/>
      <c r="AI53" s="85"/>
      <c r="AJ53" s="85"/>
      <c r="AK53" s="85"/>
      <c r="AL53" s="85" t="str">
        <f>IF(AK53="","",VLOOKUP(AK53,映射!W:X,2,FALSE))</f>
        <v/>
      </c>
      <c r="AM53" s="85"/>
      <c r="AN53" s="85"/>
      <c r="AO53" s="85"/>
    </row>
    <row r="54" spans="1:41">
      <c r="A54" s="15">
        <f>VLOOKUP(C54,LOOKUP!A:B,2,FALSE)+E54</f>
        <v>200050</v>
      </c>
      <c r="B54" s="26" t="s">
        <v>123</v>
      </c>
      <c r="C54" s="14" t="s">
        <v>41</v>
      </c>
      <c r="D54" s="14"/>
      <c r="E54" s="29">
        <v>50</v>
      </c>
      <c r="F54" s="29" t="s">
        <v>123</v>
      </c>
      <c r="G54" s="15" t="s">
        <v>56</v>
      </c>
      <c r="H54" s="15">
        <v>20</v>
      </c>
      <c r="I54" s="1">
        <v>8388</v>
      </c>
      <c r="J54" s="26">
        <v>105</v>
      </c>
      <c r="K54" s="26"/>
      <c r="L54" s="81">
        <v>3402</v>
      </c>
      <c r="M54" s="15" t="str">
        <f>IF(L54="","",VLOOKUP(L54,映射!W:X,2,FALSE))</f>
        <v>木绵布</v>
      </c>
      <c r="N54" s="15">
        <v>5</v>
      </c>
      <c r="O54" s="26">
        <v>1</v>
      </c>
      <c r="P54" s="26">
        <v>10000</v>
      </c>
      <c r="Q54" s="10"/>
      <c r="R54" s="15"/>
      <c r="S54" s="26"/>
      <c r="T54" s="26"/>
      <c r="U54" s="26"/>
      <c r="V54" s="10"/>
      <c r="W54" s="15"/>
      <c r="X54" s="26"/>
      <c r="Y54" s="26"/>
      <c r="Z54" s="26"/>
      <c r="AA54" s="85"/>
      <c r="AB54" s="15" t="str">
        <f>IF(AA54="","",VLOOKUP(AA54,映射!W:X,2,FALSE))</f>
        <v/>
      </c>
      <c r="AC54" s="85"/>
      <c r="AD54" s="85"/>
      <c r="AE54" s="85"/>
      <c r="AF54" s="85"/>
      <c r="AG54" s="15" t="str">
        <f>IF(AF54="","",VLOOKUP(AF54,映射!W:X,2,FALSE))</f>
        <v/>
      </c>
      <c r="AH54" s="85"/>
      <c r="AI54" s="85"/>
      <c r="AJ54" s="85"/>
      <c r="AK54" s="85"/>
      <c r="AL54" s="85" t="str">
        <f>IF(AK54="","",VLOOKUP(AK54,映射!W:X,2,FALSE))</f>
        <v/>
      </c>
      <c r="AM54" s="85"/>
      <c r="AN54" s="85"/>
      <c r="AO54" s="85"/>
    </row>
    <row r="55" spans="1:41">
      <c r="A55" s="15">
        <f>VLOOKUP(C55,LOOKUP!A:B,2,FALSE)+E55</f>
        <v>200051</v>
      </c>
      <c r="B55" s="26" t="s">
        <v>124</v>
      </c>
      <c r="C55" s="14" t="s">
        <v>41</v>
      </c>
      <c r="D55" s="14"/>
      <c r="E55" s="29">
        <v>51</v>
      </c>
      <c r="F55" s="29" t="s">
        <v>124</v>
      </c>
      <c r="G55" s="15" t="s">
        <v>62</v>
      </c>
      <c r="H55" s="15">
        <v>21</v>
      </c>
      <c r="I55" s="1">
        <v>72890</v>
      </c>
      <c r="J55" s="26">
        <v>360</v>
      </c>
      <c r="K55" s="26"/>
      <c r="L55" s="15">
        <v>3003</v>
      </c>
      <c r="M55" s="15" t="str">
        <f>IF(L55="","",VLOOKUP(L55,映射!W:X,2,FALSE))</f>
        <v>银</v>
      </c>
      <c r="N55" s="15">
        <v>4</v>
      </c>
      <c r="O55" s="26">
        <v>1</v>
      </c>
      <c r="P55" s="26">
        <v>10000</v>
      </c>
      <c r="Q55" s="10">
        <v>5116</v>
      </c>
      <c r="R55" s="15" t="str">
        <f>IF(Q55="","",VLOOKUP(Q55,映射!W:X,2,FALSE))</f>
        <v>钻石10</v>
      </c>
      <c r="S55" s="26">
        <v>1</v>
      </c>
      <c r="T55" s="26">
        <v>1</v>
      </c>
      <c r="U55" s="26">
        <v>10000</v>
      </c>
      <c r="V55" s="10"/>
      <c r="W55" s="15"/>
      <c r="X55" s="26"/>
      <c r="Y55" s="26"/>
      <c r="Z55" s="26"/>
      <c r="AA55" s="85"/>
      <c r="AB55" s="15" t="str">
        <f>IF(AA55="","",VLOOKUP(AA55,映射!W:X,2,FALSE))</f>
        <v/>
      </c>
      <c r="AC55" s="85"/>
      <c r="AD55" s="85"/>
      <c r="AE55" s="85"/>
      <c r="AF55" s="85"/>
      <c r="AG55" s="15" t="str">
        <f>IF(AF55="","",VLOOKUP(AF55,映射!W:X,2,FALSE))</f>
        <v/>
      </c>
      <c r="AH55" s="85"/>
      <c r="AI55" s="85"/>
      <c r="AJ55" s="85"/>
      <c r="AK55" s="85"/>
      <c r="AL55" s="85" t="str">
        <f>IF(AK55="","",VLOOKUP(AK55,映射!W:X,2,FALSE))</f>
        <v/>
      </c>
      <c r="AM55" s="85"/>
      <c r="AN55" s="85"/>
      <c r="AO55" s="85"/>
    </row>
    <row r="56" spans="1:41">
      <c r="A56" s="15">
        <f>VLOOKUP(C56,LOOKUP!A:B,2,FALSE)+E56</f>
        <v>200052</v>
      </c>
      <c r="B56" s="26" t="s">
        <v>125</v>
      </c>
      <c r="C56" s="14" t="s">
        <v>41</v>
      </c>
      <c r="D56" s="14"/>
      <c r="E56" s="29">
        <v>52</v>
      </c>
      <c r="F56" s="29" t="s">
        <v>125</v>
      </c>
      <c r="G56" s="15" t="s">
        <v>62</v>
      </c>
      <c r="H56" s="15">
        <v>21</v>
      </c>
      <c r="I56" s="1">
        <v>72890</v>
      </c>
      <c r="J56" s="26">
        <v>360</v>
      </c>
      <c r="K56" s="26"/>
      <c r="L56" s="15">
        <v>3103</v>
      </c>
      <c r="M56" s="15" t="str">
        <f>IF(L56="","",VLOOKUP(L56,映射!W:X,2,FALSE))</f>
        <v>黄月木</v>
      </c>
      <c r="N56" s="15">
        <v>4</v>
      </c>
      <c r="O56" s="26">
        <v>1</v>
      </c>
      <c r="P56" s="26">
        <v>10000</v>
      </c>
      <c r="Q56" s="10"/>
      <c r="R56" s="15"/>
      <c r="S56" s="26"/>
      <c r="T56" s="26"/>
      <c r="U56" s="26"/>
      <c r="V56" s="10"/>
      <c r="W56" s="15"/>
      <c r="X56" s="26"/>
      <c r="Y56" s="26"/>
      <c r="Z56" s="26"/>
      <c r="AA56" s="85"/>
      <c r="AB56" s="15" t="str">
        <f>IF(AA56="","",VLOOKUP(AA56,映射!W:X,2,FALSE))</f>
        <v/>
      </c>
      <c r="AC56" s="85"/>
      <c r="AD56" s="85"/>
      <c r="AE56" s="85"/>
      <c r="AF56" s="85"/>
      <c r="AG56" s="15" t="str">
        <f>IF(AF56="","",VLOOKUP(AF56,映射!W:X,2,FALSE))</f>
        <v/>
      </c>
      <c r="AH56" s="85"/>
      <c r="AI56" s="85"/>
      <c r="AJ56" s="85"/>
      <c r="AK56" s="85"/>
      <c r="AL56" s="85" t="str">
        <f>IF(AK56="","",VLOOKUP(AK56,映射!W:X,2,FALSE))</f>
        <v/>
      </c>
      <c r="AM56" s="85"/>
      <c r="AN56" s="85"/>
      <c r="AO56" s="85"/>
    </row>
    <row r="57" spans="1:41">
      <c r="A57" s="15">
        <f>VLOOKUP(C57,LOOKUP!A:B,2,FALSE)+E57</f>
        <v>200053</v>
      </c>
      <c r="B57" s="26" t="s">
        <v>126</v>
      </c>
      <c r="C57" s="14" t="s">
        <v>41</v>
      </c>
      <c r="D57" s="14"/>
      <c r="E57" s="29">
        <v>53</v>
      </c>
      <c r="F57" s="29" t="s">
        <v>126</v>
      </c>
      <c r="G57" s="15" t="s">
        <v>67</v>
      </c>
      <c r="H57" s="15">
        <v>21</v>
      </c>
      <c r="I57" s="1">
        <v>182225</v>
      </c>
      <c r="J57" s="26">
        <v>900</v>
      </c>
      <c r="K57" s="26"/>
      <c r="L57" s="15">
        <v>5086</v>
      </c>
      <c r="M57" s="15" t="str">
        <f>IF(L57="","",VLOOKUP(L57,映射!W:X,2,FALSE))</f>
        <v>神秘火种</v>
      </c>
      <c r="N57" s="26">
        <v>2</v>
      </c>
      <c r="O57" s="26">
        <v>1</v>
      </c>
      <c r="P57" s="26">
        <v>10000</v>
      </c>
      <c r="Q57" s="10">
        <v>5086</v>
      </c>
      <c r="R57" s="15" t="str">
        <f>IF(Q57="","",VLOOKUP(Q57,映射!W:X,2,FALSE))</f>
        <v>神秘火种</v>
      </c>
      <c r="S57" s="26">
        <v>1</v>
      </c>
      <c r="T57" s="26">
        <v>1</v>
      </c>
      <c r="U57" s="26">
        <v>10000</v>
      </c>
      <c r="V57" s="10"/>
      <c r="W57" s="15"/>
      <c r="X57" s="26"/>
      <c r="Y57" s="26"/>
      <c r="Z57" s="26"/>
      <c r="AA57" s="10"/>
      <c r="AB57" s="15"/>
      <c r="AC57" s="26"/>
      <c r="AD57" s="26"/>
      <c r="AE57" s="26"/>
      <c r="AF57" s="85"/>
      <c r="AG57" s="15"/>
      <c r="AH57" s="85"/>
      <c r="AI57" s="85"/>
      <c r="AJ57" s="85"/>
      <c r="AK57" s="85"/>
      <c r="AL57" s="85" t="str">
        <f>IF(AK57="","",VLOOKUP(AK57,映射!W:X,2,FALSE))</f>
        <v/>
      </c>
      <c r="AM57" s="85"/>
      <c r="AN57" s="85"/>
      <c r="AO57" s="85"/>
    </row>
    <row r="58" spans="1:41">
      <c r="A58" s="15">
        <f>VLOOKUP(C58,LOOKUP!A:B,2,FALSE)+E58</f>
        <v>200054</v>
      </c>
      <c r="B58" s="26" t="s">
        <v>127</v>
      </c>
      <c r="C58" s="14" t="s">
        <v>41</v>
      </c>
      <c r="D58" s="14"/>
      <c r="E58" s="29">
        <v>54</v>
      </c>
      <c r="F58" s="29" t="s">
        <v>127</v>
      </c>
      <c r="G58" s="15" t="s">
        <v>56</v>
      </c>
      <c r="H58" s="15">
        <v>22</v>
      </c>
      <c r="I58" s="1">
        <v>10437</v>
      </c>
      <c r="J58" s="26">
        <v>111</v>
      </c>
      <c r="K58" s="26"/>
      <c r="L58" s="10">
        <v>3802</v>
      </c>
      <c r="M58" s="15" t="str">
        <f>IF(L58="","",VLOOKUP(L58,映射!W:X,2,FALSE))</f>
        <v>2级宝石箱</v>
      </c>
      <c r="N58" s="26">
        <v>1</v>
      </c>
      <c r="O58" s="26">
        <v>1</v>
      </c>
      <c r="P58" s="26">
        <v>10000</v>
      </c>
      <c r="Q58" s="10">
        <v>5086</v>
      </c>
      <c r="R58" s="15" t="str">
        <f>IF(Q58="","",VLOOKUP(Q58,映射!W:X,2,FALSE))</f>
        <v>神秘火种</v>
      </c>
      <c r="S58" s="26">
        <v>1</v>
      </c>
      <c r="T58" s="26">
        <v>1</v>
      </c>
      <c r="U58" s="26">
        <v>10000</v>
      </c>
      <c r="V58" s="10"/>
      <c r="W58" s="15"/>
      <c r="X58" s="26"/>
      <c r="Y58" s="26"/>
      <c r="Z58" s="26"/>
      <c r="AA58" s="85"/>
      <c r="AB58" s="15" t="str">
        <f>IF(AA58="","",VLOOKUP(AA58,映射!W:X,2,FALSE))</f>
        <v/>
      </c>
      <c r="AC58" s="85"/>
      <c r="AD58" s="85"/>
      <c r="AE58" s="85"/>
      <c r="AF58" s="85"/>
      <c r="AG58" s="15" t="str">
        <f>IF(AF58="","",VLOOKUP(AF58,映射!W:X,2,FALSE))</f>
        <v/>
      </c>
      <c r="AH58" s="85"/>
      <c r="AI58" s="85"/>
      <c r="AJ58" s="85"/>
      <c r="AK58" s="85"/>
      <c r="AL58" s="85" t="str">
        <f>IF(AK58="","",VLOOKUP(AK58,映射!W:X,2,FALSE))</f>
        <v/>
      </c>
      <c r="AM58" s="85"/>
      <c r="AN58" s="85"/>
      <c r="AO58" s="85"/>
    </row>
    <row r="59" spans="1:41">
      <c r="A59" s="15">
        <f>VLOOKUP(C59,LOOKUP!A:B,2,FALSE)+E59</f>
        <v>200055</v>
      </c>
      <c r="B59" s="26" t="s">
        <v>128</v>
      </c>
      <c r="C59" s="14" t="s">
        <v>41</v>
      </c>
      <c r="D59" s="14"/>
      <c r="E59" s="29">
        <v>55</v>
      </c>
      <c r="F59" s="29" t="s">
        <v>129</v>
      </c>
      <c r="G59" s="15" t="s">
        <v>62</v>
      </c>
      <c r="H59" s="15">
        <v>22</v>
      </c>
      <c r="I59" s="1">
        <v>34790</v>
      </c>
      <c r="J59" s="26">
        <v>370</v>
      </c>
      <c r="K59" s="26"/>
      <c r="L59" s="81">
        <v>3402</v>
      </c>
      <c r="M59" s="15" t="str">
        <f>IF(L59="","",VLOOKUP(L59,映射!W:X,2,FALSE))</f>
        <v>木绵布</v>
      </c>
      <c r="N59" s="81">
        <v>4</v>
      </c>
      <c r="O59" s="26">
        <v>1</v>
      </c>
      <c r="P59" s="26">
        <v>10000</v>
      </c>
      <c r="Q59" s="10">
        <v>5086</v>
      </c>
      <c r="R59" s="15" t="str">
        <f>IF(Q59="","",VLOOKUP(Q59,映射!W:X,2,FALSE))</f>
        <v>神秘火种</v>
      </c>
      <c r="S59" s="26">
        <v>1</v>
      </c>
      <c r="T59" s="26">
        <v>1</v>
      </c>
      <c r="U59" s="26">
        <v>10000</v>
      </c>
      <c r="V59" s="10"/>
      <c r="W59" s="15"/>
      <c r="X59" s="26"/>
      <c r="Y59" s="26"/>
      <c r="Z59" s="26"/>
      <c r="AA59" s="85"/>
      <c r="AB59" s="15" t="str">
        <f>IF(AA59="","",VLOOKUP(AA59,映射!W:X,2,FALSE))</f>
        <v/>
      </c>
      <c r="AC59" s="85"/>
      <c r="AD59" s="85"/>
      <c r="AE59" s="85"/>
      <c r="AF59" s="85"/>
      <c r="AG59" s="15" t="str">
        <f>IF(AF59="","",VLOOKUP(AF59,映射!W:X,2,FALSE))</f>
        <v/>
      </c>
      <c r="AH59" s="85"/>
      <c r="AI59" s="85"/>
      <c r="AJ59" s="85"/>
      <c r="AK59" s="85"/>
      <c r="AL59" s="85" t="str">
        <f>IF(AK59="","",VLOOKUP(AK59,映射!W:X,2,FALSE))</f>
        <v/>
      </c>
      <c r="AM59" s="85"/>
      <c r="AN59" s="85"/>
      <c r="AO59" s="85"/>
    </row>
    <row r="60" spans="1:41">
      <c r="A60" s="15">
        <f>VLOOKUP(C60,LOOKUP!A:B,2,FALSE)+E60</f>
        <v>200056</v>
      </c>
      <c r="B60" s="26" t="s">
        <v>130</v>
      </c>
      <c r="C60" s="14" t="s">
        <v>41</v>
      </c>
      <c r="D60" s="14"/>
      <c r="E60" s="29">
        <v>56</v>
      </c>
      <c r="F60" s="29" t="s">
        <v>130</v>
      </c>
      <c r="G60" s="15" t="s">
        <v>62</v>
      </c>
      <c r="H60" s="15">
        <v>22</v>
      </c>
      <c r="I60" s="1">
        <v>34790</v>
      </c>
      <c r="J60" s="26">
        <v>370</v>
      </c>
      <c r="K60" s="26"/>
      <c r="L60" s="10">
        <v>3802</v>
      </c>
      <c r="M60" s="15" t="str">
        <f>IF(L60="","",VLOOKUP(L60,映射!W:X,2,FALSE))</f>
        <v>2级宝石箱</v>
      </c>
      <c r="N60" s="26">
        <v>1</v>
      </c>
      <c r="O60" s="26">
        <v>1</v>
      </c>
      <c r="P60" s="26">
        <v>10000</v>
      </c>
      <c r="Q60" s="10">
        <v>5086</v>
      </c>
      <c r="R60" s="15" t="str">
        <f>IF(Q60="","",VLOOKUP(Q60,映射!W:X,2,FALSE))</f>
        <v>神秘火种</v>
      </c>
      <c r="S60" s="26">
        <v>1</v>
      </c>
      <c r="T60" s="26">
        <v>1</v>
      </c>
      <c r="U60" s="26">
        <v>10000</v>
      </c>
      <c r="V60" s="10"/>
      <c r="W60" s="15"/>
      <c r="X60" s="26"/>
      <c r="Y60" s="26"/>
      <c r="Z60" s="26"/>
      <c r="AA60" s="85"/>
      <c r="AB60" s="15" t="str">
        <f>IF(AA60="","",VLOOKUP(AA60,映射!W:X,2,FALSE))</f>
        <v/>
      </c>
      <c r="AC60" s="85"/>
      <c r="AD60" s="85"/>
      <c r="AE60" s="85"/>
      <c r="AF60" s="85"/>
      <c r="AG60" s="15" t="str">
        <f>IF(AF60="","",VLOOKUP(AF60,映射!W:X,2,FALSE))</f>
        <v/>
      </c>
      <c r="AH60" s="85"/>
      <c r="AI60" s="85"/>
      <c r="AJ60" s="85"/>
      <c r="AK60" s="85"/>
      <c r="AL60" s="85" t="str">
        <f>IF(AK60="","",VLOOKUP(AK60,映射!W:X,2,FALSE))</f>
        <v/>
      </c>
      <c r="AM60" s="85"/>
      <c r="AN60" s="85"/>
      <c r="AO60" s="85"/>
    </row>
    <row r="61" spans="1:41">
      <c r="A61" s="15">
        <f>VLOOKUP(C61,LOOKUP!A:B,2,FALSE)+E61</f>
        <v>200057</v>
      </c>
      <c r="B61" s="26" t="s">
        <v>131</v>
      </c>
      <c r="C61" s="14" t="s">
        <v>41</v>
      </c>
      <c r="D61" s="14"/>
      <c r="E61" s="29">
        <v>57</v>
      </c>
      <c r="F61" s="29" t="s">
        <v>132</v>
      </c>
      <c r="G61" s="15" t="s">
        <v>67</v>
      </c>
      <c r="H61" s="15">
        <v>22</v>
      </c>
      <c r="I61" s="1">
        <v>86975</v>
      </c>
      <c r="J61" s="26">
        <v>925</v>
      </c>
      <c r="K61" s="26"/>
      <c r="L61" s="10">
        <v>3802</v>
      </c>
      <c r="M61" s="15" t="str">
        <f>IF(L61="","",VLOOKUP(L61,映射!W:X,2,FALSE))</f>
        <v>2级宝石箱</v>
      </c>
      <c r="N61" s="26">
        <v>1</v>
      </c>
      <c r="O61" s="26">
        <v>1</v>
      </c>
      <c r="P61" s="26">
        <v>10000</v>
      </c>
      <c r="Q61" s="10">
        <v>5086</v>
      </c>
      <c r="R61" s="15" t="str">
        <f>IF(Q61="","",VLOOKUP(Q61,映射!W:X,2,FALSE))</f>
        <v>神秘火种</v>
      </c>
      <c r="S61" s="26">
        <v>1</v>
      </c>
      <c r="T61" s="26">
        <v>1</v>
      </c>
      <c r="U61" s="26">
        <v>10000</v>
      </c>
      <c r="V61" s="10"/>
      <c r="W61" s="15"/>
      <c r="X61" s="26"/>
      <c r="Y61" s="26"/>
      <c r="Z61" s="26"/>
      <c r="AA61" s="85"/>
      <c r="AB61" s="15" t="str">
        <f>IF(AA61="","",VLOOKUP(AA61,映射!W:X,2,FALSE))</f>
        <v/>
      </c>
      <c r="AC61" s="85"/>
      <c r="AD61" s="85"/>
      <c r="AE61" s="85"/>
      <c r="AF61" s="85"/>
      <c r="AG61" s="15" t="str">
        <f>IF(AF61="","",VLOOKUP(AF61,映射!W:X,2,FALSE))</f>
        <v/>
      </c>
      <c r="AH61" s="85"/>
      <c r="AI61" s="85"/>
      <c r="AJ61" s="85"/>
      <c r="AK61" s="85"/>
      <c r="AL61" s="85" t="str">
        <f>IF(AK61="","",VLOOKUP(AK61,映射!W:X,2,FALSE))</f>
        <v/>
      </c>
      <c r="AM61" s="85"/>
      <c r="AN61" s="85"/>
      <c r="AO61" s="85"/>
    </row>
    <row r="62" spans="1:41">
      <c r="A62" s="15">
        <f>VLOOKUP(C62,LOOKUP!A:B,2,FALSE)+E62</f>
        <v>200058</v>
      </c>
      <c r="B62" s="26" t="s">
        <v>133</v>
      </c>
      <c r="C62" s="14" t="s">
        <v>41</v>
      </c>
      <c r="D62" s="14"/>
      <c r="E62" s="29">
        <v>58</v>
      </c>
      <c r="F62" s="29" t="s">
        <v>133</v>
      </c>
      <c r="G62" s="15" t="s">
        <v>62</v>
      </c>
      <c r="H62" s="15">
        <v>23</v>
      </c>
      <c r="I62" s="1">
        <v>55770</v>
      </c>
      <c r="J62" s="26">
        <v>380</v>
      </c>
      <c r="K62" s="26"/>
      <c r="L62" s="81">
        <v>3403</v>
      </c>
      <c r="M62" s="15" t="str">
        <f>IF(L62="","",VLOOKUP(L62,映射!W:X,2,FALSE))</f>
        <v>毛毡</v>
      </c>
      <c r="N62" s="81">
        <v>4</v>
      </c>
      <c r="O62" s="26">
        <v>1</v>
      </c>
      <c r="P62" s="26">
        <v>10000</v>
      </c>
      <c r="Q62" s="10">
        <v>5086</v>
      </c>
      <c r="R62" s="15" t="str">
        <f>IF(Q62="","",VLOOKUP(Q62,映射!W:X,2,FALSE))</f>
        <v>神秘火种</v>
      </c>
      <c r="S62" s="26">
        <v>1</v>
      </c>
      <c r="T62" s="26">
        <v>1</v>
      </c>
      <c r="U62" s="26">
        <v>10000</v>
      </c>
      <c r="V62" s="10"/>
      <c r="W62" s="15"/>
      <c r="X62" s="26"/>
      <c r="Y62" s="26"/>
      <c r="Z62" s="26"/>
      <c r="AA62" s="85"/>
      <c r="AB62" s="15" t="str">
        <f>IF(AA62="","",VLOOKUP(AA62,映射!W:X,2,FALSE))</f>
        <v/>
      </c>
      <c r="AC62" s="85"/>
      <c r="AD62" s="85"/>
      <c r="AE62" s="85"/>
      <c r="AF62" s="85"/>
      <c r="AG62" s="15" t="str">
        <f>IF(AF62="","",VLOOKUP(AF62,映射!W:X,2,FALSE))</f>
        <v/>
      </c>
      <c r="AH62" s="85"/>
      <c r="AI62" s="85"/>
      <c r="AJ62" s="85"/>
      <c r="AK62" s="85"/>
      <c r="AL62" s="85" t="str">
        <f>IF(AK62="","",VLOOKUP(AK62,映射!W:X,2,FALSE))</f>
        <v/>
      </c>
      <c r="AM62" s="85"/>
      <c r="AN62" s="85"/>
      <c r="AO62" s="85"/>
    </row>
    <row r="63" spans="1:41">
      <c r="A63" s="15">
        <f>VLOOKUP(C63,LOOKUP!A:B,2,FALSE)+E63</f>
        <v>200059</v>
      </c>
      <c r="B63" s="26" t="s">
        <v>134</v>
      </c>
      <c r="C63" s="14" t="s">
        <v>41</v>
      </c>
      <c r="D63" s="14"/>
      <c r="E63" s="29">
        <v>59</v>
      </c>
      <c r="F63" s="29" t="s">
        <v>134</v>
      </c>
      <c r="G63" s="15" t="s">
        <v>62</v>
      </c>
      <c r="H63" s="15">
        <v>23</v>
      </c>
      <c r="I63" s="1">
        <v>55770</v>
      </c>
      <c r="J63" s="26">
        <v>380</v>
      </c>
      <c r="K63" s="26"/>
      <c r="L63" s="10">
        <v>3802</v>
      </c>
      <c r="M63" s="15" t="str">
        <f>IF(L63="","",VLOOKUP(L63,映射!W:X,2,FALSE))</f>
        <v>2级宝石箱</v>
      </c>
      <c r="N63" s="26">
        <v>1</v>
      </c>
      <c r="O63" s="26">
        <v>1</v>
      </c>
      <c r="P63" s="26">
        <v>10000</v>
      </c>
      <c r="Q63" s="10">
        <v>5086</v>
      </c>
      <c r="R63" s="15" t="str">
        <f>IF(Q63="","",VLOOKUP(Q63,映射!W:X,2,FALSE))</f>
        <v>神秘火种</v>
      </c>
      <c r="S63" s="26">
        <v>1</v>
      </c>
      <c r="T63" s="26">
        <v>1</v>
      </c>
      <c r="U63" s="26">
        <v>10000</v>
      </c>
      <c r="V63" s="10"/>
      <c r="W63" s="15"/>
      <c r="X63" s="26"/>
      <c r="Y63" s="26"/>
      <c r="Z63" s="26"/>
      <c r="AA63" s="85"/>
      <c r="AB63" s="15" t="str">
        <f>IF(AA63="","",VLOOKUP(AA63,映射!W:X,2,FALSE))</f>
        <v/>
      </c>
      <c r="AC63" s="85"/>
      <c r="AD63" s="85"/>
      <c r="AE63" s="85"/>
      <c r="AF63" s="85"/>
      <c r="AG63" s="15" t="str">
        <f>IF(AF63="","",VLOOKUP(AF63,映射!W:X,2,FALSE))</f>
        <v/>
      </c>
      <c r="AH63" s="85"/>
      <c r="AI63" s="85"/>
      <c r="AJ63" s="85"/>
      <c r="AK63" s="85"/>
      <c r="AL63" s="85" t="str">
        <f>IF(AK63="","",VLOOKUP(AK63,映射!W:X,2,FALSE))</f>
        <v/>
      </c>
      <c r="AM63" s="85"/>
      <c r="AN63" s="85"/>
      <c r="AO63" s="85"/>
    </row>
    <row r="64" spans="1:41">
      <c r="A64" s="15">
        <f>VLOOKUP(C64,LOOKUP!A:B,2,FALSE)+E64</f>
        <v>200060</v>
      </c>
      <c r="B64" s="26" t="s">
        <v>135</v>
      </c>
      <c r="C64" s="14" t="s">
        <v>41</v>
      </c>
      <c r="D64" s="14"/>
      <c r="E64" s="29">
        <v>60</v>
      </c>
      <c r="F64" s="29" t="s">
        <v>135</v>
      </c>
      <c r="G64" s="15" t="s">
        <v>67</v>
      </c>
      <c r="H64" s="15">
        <v>23</v>
      </c>
      <c r="I64" s="1">
        <v>139425</v>
      </c>
      <c r="J64" s="26">
        <v>950</v>
      </c>
      <c r="K64" s="26"/>
      <c r="L64" s="10">
        <v>3802</v>
      </c>
      <c r="M64" s="15" t="str">
        <f>IF(L64="","",VLOOKUP(L64,映射!W:X,2,FALSE))</f>
        <v>2级宝石箱</v>
      </c>
      <c r="N64" s="26">
        <v>1</v>
      </c>
      <c r="O64" s="26">
        <v>1</v>
      </c>
      <c r="P64" s="26">
        <v>10000</v>
      </c>
      <c r="Q64" s="10">
        <v>5086</v>
      </c>
      <c r="R64" s="15" t="str">
        <f>IF(Q64="","",VLOOKUP(Q64,映射!W:X,2,FALSE))</f>
        <v>神秘火种</v>
      </c>
      <c r="S64" s="26">
        <v>1</v>
      </c>
      <c r="T64" s="26">
        <v>1</v>
      </c>
      <c r="U64" s="26">
        <v>10000</v>
      </c>
      <c r="V64" s="10"/>
      <c r="W64" s="15"/>
      <c r="X64" s="26"/>
      <c r="Y64" s="26"/>
      <c r="Z64" s="26"/>
      <c r="AA64" s="85"/>
      <c r="AB64" s="15" t="str">
        <f>IF(AA64="","",VLOOKUP(AA64,映射!W:X,2,FALSE))</f>
        <v/>
      </c>
      <c r="AC64" s="85"/>
      <c r="AD64" s="85"/>
      <c r="AE64" s="85"/>
      <c r="AF64" s="85"/>
      <c r="AG64" s="15" t="str">
        <f>IF(AF64="","",VLOOKUP(AF64,映射!W:X,2,FALSE))</f>
        <v/>
      </c>
      <c r="AH64" s="85"/>
      <c r="AI64" s="85"/>
      <c r="AJ64" s="85"/>
      <c r="AK64" s="85"/>
      <c r="AL64" s="85" t="str">
        <f>IF(AK64="","",VLOOKUP(AK64,映射!W:X,2,FALSE))</f>
        <v/>
      </c>
      <c r="AM64" s="85"/>
      <c r="AN64" s="85"/>
      <c r="AO64" s="85"/>
    </row>
    <row r="65" spans="1:41">
      <c r="A65" s="15">
        <f>VLOOKUP(C65,LOOKUP!A:B,2,FALSE)+E65</f>
        <v>200061</v>
      </c>
      <c r="B65" s="26" t="s">
        <v>136</v>
      </c>
      <c r="C65" s="14" t="s">
        <v>41</v>
      </c>
      <c r="D65" s="14"/>
      <c r="E65" s="29">
        <v>61</v>
      </c>
      <c r="F65" s="29" t="s">
        <v>136</v>
      </c>
      <c r="G65" s="15" t="s">
        <v>56</v>
      </c>
      <c r="H65" s="15">
        <v>24</v>
      </c>
      <c r="I65" s="1">
        <v>17757</v>
      </c>
      <c r="J65" s="26">
        <v>117</v>
      </c>
      <c r="K65" s="26"/>
      <c r="L65" s="15">
        <v>3401</v>
      </c>
      <c r="M65" s="15" t="str">
        <f>IF(L65="","",VLOOKUP(L65,映射!W:X,2,FALSE))</f>
        <v>麻布</v>
      </c>
      <c r="N65" s="15">
        <v>4</v>
      </c>
      <c r="O65" s="26">
        <v>1</v>
      </c>
      <c r="P65" s="26">
        <v>10000</v>
      </c>
      <c r="Q65" s="10">
        <v>5086</v>
      </c>
      <c r="R65" s="15" t="str">
        <f>IF(Q65="","",VLOOKUP(Q65,映射!W:X,2,FALSE))</f>
        <v>神秘火种</v>
      </c>
      <c r="S65" s="26">
        <v>1</v>
      </c>
      <c r="T65" s="26">
        <v>1</v>
      </c>
      <c r="U65" s="26">
        <v>10000</v>
      </c>
      <c r="V65" s="10"/>
      <c r="W65" s="15"/>
      <c r="X65" s="26"/>
      <c r="Y65" s="26"/>
      <c r="Z65" s="26"/>
      <c r="AA65" s="85"/>
      <c r="AB65" s="15" t="str">
        <f>IF(AA65="","",VLOOKUP(AA65,映射!W:X,2,FALSE))</f>
        <v/>
      </c>
      <c r="AC65" s="85"/>
      <c r="AD65" s="85"/>
      <c r="AE65" s="85"/>
      <c r="AF65" s="85"/>
      <c r="AG65" s="15" t="str">
        <f>IF(AF65="","",VLOOKUP(AF65,映射!W:X,2,FALSE))</f>
        <v/>
      </c>
      <c r="AH65" s="85"/>
      <c r="AI65" s="85"/>
      <c r="AJ65" s="85"/>
      <c r="AK65" s="85"/>
      <c r="AL65" s="85" t="str">
        <f>IF(AK65="","",VLOOKUP(AK65,映射!W:X,2,FALSE))</f>
        <v/>
      </c>
      <c r="AM65" s="85"/>
      <c r="AN65" s="85"/>
      <c r="AO65" s="85"/>
    </row>
    <row r="66" spans="1:41">
      <c r="A66" s="15">
        <f>VLOOKUP(C66,LOOKUP!A:B,2,FALSE)+E66</f>
        <v>200062</v>
      </c>
      <c r="B66" s="26" t="s">
        <v>137</v>
      </c>
      <c r="C66" s="14" t="s">
        <v>41</v>
      </c>
      <c r="D66" s="14"/>
      <c r="E66" s="29">
        <v>62</v>
      </c>
      <c r="F66" s="29" t="s">
        <v>138</v>
      </c>
      <c r="G66" s="15" t="s">
        <v>62</v>
      </c>
      <c r="H66" s="15">
        <v>24</v>
      </c>
      <c r="I66" s="1">
        <v>59190</v>
      </c>
      <c r="J66" s="26">
        <v>390</v>
      </c>
      <c r="K66" s="26"/>
      <c r="L66" s="15">
        <v>3402</v>
      </c>
      <c r="M66" s="15" t="str">
        <f>IF(L66="","",VLOOKUP(L66,映射!W:X,2,FALSE))</f>
        <v>木绵布</v>
      </c>
      <c r="N66" s="15">
        <v>4</v>
      </c>
      <c r="O66" s="26">
        <v>1</v>
      </c>
      <c r="P66" s="26">
        <v>10000</v>
      </c>
      <c r="Q66" s="10">
        <v>5086</v>
      </c>
      <c r="R66" s="15" t="str">
        <f>IF(Q66="","",VLOOKUP(Q66,映射!W:X,2,FALSE))</f>
        <v>神秘火种</v>
      </c>
      <c r="S66" s="26">
        <v>1</v>
      </c>
      <c r="T66" s="26">
        <v>1</v>
      </c>
      <c r="U66" s="26">
        <v>10000</v>
      </c>
      <c r="V66" s="10"/>
      <c r="W66" s="15"/>
      <c r="X66" s="26"/>
      <c r="Y66" s="26"/>
      <c r="Z66" s="26"/>
      <c r="AA66" s="85"/>
      <c r="AB66" s="15" t="str">
        <f>IF(AA66="","",VLOOKUP(AA66,映射!W:X,2,FALSE))</f>
        <v/>
      </c>
      <c r="AC66" s="85"/>
      <c r="AD66" s="85"/>
      <c r="AE66" s="85"/>
      <c r="AF66" s="85"/>
      <c r="AG66" s="15" t="str">
        <f>IF(AF66="","",VLOOKUP(AF66,映射!W:X,2,FALSE))</f>
        <v/>
      </c>
      <c r="AH66" s="85"/>
      <c r="AI66" s="85"/>
      <c r="AJ66" s="85"/>
      <c r="AK66" s="85"/>
      <c r="AL66" s="85" t="str">
        <f>IF(AK66="","",VLOOKUP(AK66,映射!W:X,2,FALSE))</f>
        <v/>
      </c>
      <c r="AM66" s="85"/>
      <c r="AN66" s="85"/>
      <c r="AO66" s="85"/>
    </row>
    <row r="67" spans="1:41">
      <c r="A67" s="15">
        <f>VLOOKUP(C67,LOOKUP!A:B,2,FALSE)+E67</f>
        <v>200063</v>
      </c>
      <c r="B67" s="26" t="s">
        <v>139</v>
      </c>
      <c r="C67" s="14" t="s">
        <v>41</v>
      </c>
      <c r="D67" s="14"/>
      <c r="E67" s="29">
        <v>63</v>
      </c>
      <c r="F67" s="29" t="s">
        <v>139</v>
      </c>
      <c r="G67" s="15" t="s">
        <v>62</v>
      </c>
      <c r="H67" s="15">
        <v>24</v>
      </c>
      <c r="I67" s="1">
        <v>59190</v>
      </c>
      <c r="J67" s="26">
        <v>390</v>
      </c>
      <c r="K67" s="26"/>
      <c r="L67" s="15">
        <v>3402</v>
      </c>
      <c r="M67" s="15" t="str">
        <f>IF(L67="","",VLOOKUP(L67,映射!W:X,2,FALSE))</f>
        <v>木绵布</v>
      </c>
      <c r="N67" s="15">
        <v>4</v>
      </c>
      <c r="O67" s="26">
        <v>1</v>
      </c>
      <c r="P67" s="26">
        <v>10000</v>
      </c>
      <c r="Q67" s="10">
        <v>5086</v>
      </c>
      <c r="R67" s="15" t="str">
        <f>IF(Q67="","",VLOOKUP(Q67,映射!W:X,2,FALSE))</f>
        <v>神秘火种</v>
      </c>
      <c r="S67" s="26">
        <v>1</v>
      </c>
      <c r="T67" s="26">
        <v>1</v>
      </c>
      <c r="U67" s="26">
        <v>10000</v>
      </c>
      <c r="V67" s="10"/>
      <c r="W67" s="15"/>
      <c r="X67" s="26"/>
      <c r="Y67" s="26"/>
      <c r="Z67" s="26"/>
      <c r="AA67" s="85"/>
      <c r="AB67" s="15" t="str">
        <f>IF(AA67="","",VLOOKUP(AA67,映射!W:X,2,FALSE))</f>
        <v/>
      </c>
      <c r="AC67" s="85"/>
      <c r="AD67" s="85"/>
      <c r="AE67" s="85"/>
      <c r="AF67" s="85"/>
      <c r="AG67" s="15" t="str">
        <f>IF(AF67="","",VLOOKUP(AF67,映射!W:X,2,FALSE))</f>
        <v/>
      </c>
      <c r="AH67" s="85"/>
      <c r="AI67" s="85"/>
      <c r="AJ67" s="85"/>
      <c r="AK67" s="85"/>
      <c r="AL67" s="85" t="str">
        <f>IF(AK67="","",VLOOKUP(AK67,映射!W:X,2,FALSE))</f>
        <v/>
      </c>
      <c r="AM67" s="85"/>
      <c r="AN67" s="85"/>
      <c r="AO67" s="85"/>
    </row>
    <row r="68" spans="1:41">
      <c r="A68" s="15">
        <f>VLOOKUP(C68,LOOKUP!A:B,2,FALSE)+E68</f>
        <v>200064</v>
      </c>
      <c r="B68" s="26" t="s">
        <v>140</v>
      </c>
      <c r="C68" s="14" t="s">
        <v>41</v>
      </c>
      <c r="D68" s="14"/>
      <c r="E68" s="29">
        <v>64</v>
      </c>
      <c r="F68" s="29" t="s">
        <v>140</v>
      </c>
      <c r="G68" s="15" t="s">
        <v>67</v>
      </c>
      <c r="H68" s="15">
        <v>24</v>
      </c>
      <c r="I68" s="1">
        <v>147975</v>
      </c>
      <c r="J68" s="26">
        <v>975</v>
      </c>
      <c r="K68" s="26"/>
      <c r="L68" s="10">
        <v>3803</v>
      </c>
      <c r="M68" s="15" t="str">
        <f>IF(L68="","",VLOOKUP(L68,映射!W:X,2,FALSE))</f>
        <v>3级宝石箱</v>
      </c>
      <c r="N68" s="26">
        <v>1</v>
      </c>
      <c r="O68" s="26">
        <v>1</v>
      </c>
      <c r="P68" s="26">
        <v>10000</v>
      </c>
      <c r="Q68" s="10">
        <v>5086</v>
      </c>
      <c r="R68" s="15" t="str">
        <f>IF(Q68="","",VLOOKUP(Q68,映射!W:X,2,FALSE))</f>
        <v>神秘火种</v>
      </c>
      <c r="S68" s="26">
        <v>1</v>
      </c>
      <c r="T68" s="26">
        <v>1</v>
      </c>
      <c r="U68" s="26">
        <v>10000</v>
      </c>
      <c r="V68" s="10"/>
      <c r="W68" s="15"/>
      <c r="X68" s="26"/>
      <c r="Y68" s="26"/>
      <c r="Z68" s="26"/>
      <c r="AA68" s="85"/>
      <c r="AB68" s="15" t="str">
        <f>IF(AA68="","",VLOOKUP(AA68,映射!W:X,2,FALSE))</f>
        <v/>
      </c>
      <c r="AC68" s="85"/>
      <c r="AD68" s="85"/>
      <c r="AE68" s="85"/>
      <c r="AF68" s="85"/>
      <c r="AG68" s="15" t="str">
        <f>IF(AF68="","",VLOOKUP(AF68,映射!W:X,2,FALSE))</f>
        <v/>
      </c>
      <c r="AH68" s="85"/>
      <c r="AI68" s="85"/>
      <c r="AJ68" s="85"/>
      <c r="AK68" s="85"/>
      <c r="AL68" s="85" t="str">
        <f>IF(AK68="","",VLOOKUP(AK68,映射!W:X,2,FALSE))</f>
        <v/>
      </c>
      <c r="AM68" s="85"/>
      <c r="AN68" s="85"/>
      <c r="AO68" s="85"/>
    </row>
    <row r="69" spans="1:41">
      <c r="A69" s="15">
        <f>VLOOKUP(C69,LOOKUP!A:B,2,FALSE)+E69</f>
        <v>200065</v>
      </c>
      <c r="B69" s="26" t="s">
        <v>141</v>
      </c>
      <c r="C69" s="14" t="s">
        <v>41</v>
      </c>
      <c r="D69" s="14"/>
      <c r="E69" s="29">
        <v>65</v>
      </c>
      <c r="F69" s="29" t="s">
        <v>141</v>
      </c>
      <c r="G69" s="15" t="s">
        <v>62</v>
      </c>
      <c r="H69" s="15">
        <v>25</v>
      </c>
      <c r="I69" s="1">
        <v>38810</v>
      </c>
      <c r="J69" s="26">
        <v>400</v>
      </c>
      <c r="K69" s="26"/>
      <c r="L69" s="15">
        <v>3402</v>
      </c>
      <c r="M69" s="15" t="str">
        <f>IF(L69="","",VLOOKUP(L69,映射!W:X,2,FALSE))</f>
        <v>木绵布</v>
      </c>
      <c r="N69" s="15">
        <v>4</v>
      </c>
      <c r="O69" s="26">
        <v>1</v>
      </c>
      <c r="P69" s="26">
        <v>10000</v>
      </c>
      <c r="Q69" s="10">
        <v>5086</v>
      </c>
      <c r="R69" s="15" t="str">
        <f>IF(Q69="","",VLOOKUP(Q69,映射!W:X,2,FALSE))</f>
        <v>神秘火种</v>
      </c>
      <c r="S69" s="26">
        <v>1</v>
      </c>
      <c r="T69" s="26">
        <v>1</v>
      </c>
      <c r="U69" s="26">
        <v>10000</v>
      </c>
      <c r="V69" s="10"/>
      <c r="W69" s="15"/>
      <c r="X69" s="26"/>
      <c r="Y69" s="26"/>
      <c r="Z69" s="26"/>
      <c r="AA69" s="85"/>
      <c r="AB69" s="15" t="str">
        <f>IF(AA69="","",VLOOKUP(AA69,映射!W:X,2,FALSE))</f>
        <v/>
      </c>
      <c r="AC69" s="85"/>
      <c r="AD69" s="85"/>
      <c r="AE69" s="85"/>
      <c r="AF69" s="85"/>
      <c r="AG69" s="15" t="str">
        <f>IF(AF69="","",VLOOKUP(AF69,映射!W:X,2,FALSE))</f>
        <v/>
      </c>
      <c r="AH69" s="85"/>
      <c r="AI69" s="85"/>
      <c r="AJ69" s="85"/>
      <c r="AK69" s="85"/>
      <c r="AL69" s="85" t="str">
        <f>IF(AK69="","",VLOOKUP(AK69,映射!W:X,2,FALSE))</f>
        <v/>
      </c>
      <c r="AM69" s="85"/>
      <c r="AN69" s="85"/>
      <c r="AO69" s="85"/>
    </row>
    <row r="70" spans="1:41">
      <c r="A70" s="15">
        <f>VLOOKUP(C70,LOOKUP!A:B,2,FALSE)+E70</f>
        <v>200066</v>
      </c>
      <c r="B70" s="26" t="s">
        <v>142</v>
      </c>
      <c r="C70" s="14" t="s">
        <v>41</v>
      </c>
      <c r="D70" s="14"/>
      <c r="E70" s="29">
        <v>66</v>
      </c>
      <c r="F70" s="29" t="s">
        <v>142</v>
      </c>
      <c r="G70" s="15" t="s">
        <v>56</v>
      </c>
      <c r="H70" s="15">
        <v>25</v>
      </c>
      <c r="I70" s="1">
        <v>11643</v>
      </c>
      <c r="J70" s="26">
        <v>120</v>
      </c>
      <c r="K70" s="26"/>
      <c r="L70" s="15">
        <v>3402</v>
      </c>
      <c r="M70" s="15" t="str">
        <f>IF(L70="","",VLOOKUP(L70,映射!W:X,2,FALSE))</f>
        <v>木绵布</v>
      </c>
      <c r="N70" s="15">
        <v>4</v>
      </c>
      <c r="O70" s="26">
        <v>1</v>
      </c>
      <c r="P70" s="26">
        <v>10000</v>
      </c>
      <c r="Q70" s="10">
        <v>5086</v>
      </c>
      <c r="R70" s="15" t="str">
        <f>IF(Q70="","",VLOOKUP(Q70,映射!W:X,2,FALSE))</f>
        <v>神秘火种</v>
      </c>
      <c r="S70" s="26">
        <v>1</v>
      </c>
      <c r="T70" s="26">
        <v>1</v>
      </c>
      <c r="U70" s="26">
        <v>10000</v>
      </c>
      <c r="V70" s="10"/>
      <c r="W70" s="15"/>
      <c r="X70" s="26"/>
      <c r="Y70" s="26"/>
      <c r="Z70" s="26"/>
      <c r="AA70" s="85"/>
      <c r="AB70" s="15" t="str">
        <f>IF(AA70="","",VLOOKUP(AA70,映射!W:X,2,FALSE))</f>
        <v/>
      </c>
      <c r="AC70" s="85"/>
      <c r="AD70" s="85"/>
      <c r="AE70" s="85"/>
      <c r="AF70" s="85"/>
      <c r="AG70" s="15" t="str">
        <f>IF(AF70="","",VLOOKUP(AF70,映射!W:X,2,FALSE))</f>
        <v/>
      </c>
      <c r="AH70" s="85"/>
      <c r="AI70" s="85"/>
      <c r="AJ70" s="85"/>
      <c r="AK70" s="85"/>
      <c r="AL70" s="85" t="str">
        <f>IF(AK70="","",VLOOKUP(AK70,映射!W:X,2,FALSE))</f>
        <v/>
      </c>
      <c r="AM70" s="85"/>
      <c r="AN70" s="85"/>
      <c r="AO70" s="85"/>
    </row>
    <row r="71" spans="1:41">
      <c r="A71" s="15">
        <f>VLOOKUP(C71,LOOKUP!A:B,2,FALSE)+E71</f>
        <v>200067</v>
      </c>
      <c r="B71" s="26" t="s">
        <v>143</v>
      </c>
      <c r="C71" s="14" t="s">
        <v>41</v>
      </c>
      <c r="D71" s="14"/>
      <c r="E71" s="29">
        <v>67</v>
      </c>
      <c r="F71" s="29" t="s">
        <v>143</v>
      </c>
      <c r="G71" s="15" t="s">
        <v>67</v>
      </c>
      <c r="H71" s="15">
        <v>25</v>
      </c>
      <c r="I71" s="1">
        <v>97025</v>
      </c>
      <c r="J71" s="26">
        <v>1000</v>
      </c>
      <c r="K71" s="26"/>
      <c r="L71" s="15">
        <v>3402</v>
      </c>
      <c r="M71" s="15" t="str">
        <f>IF(L71="","",VLOOKUP(L71,映射!W:X,2,FALSE))</f>
        <v>木绵布</v>
      </c>
      <c r="N71" s="15">
        <v>4</v>
      </c>
      <c r="O71" s="26">
        <v>1</v>
      </c>
      <c r="P71" s="26">
        <v>10000</v>
      </c>
      <c r="Q71" s="10"/>
      <c r="R71" s="15"/>
      <c r="S71" s="26"/>
      <c r="T71" s="26"/>
      <c r="U71" s="26"/>
      <c r="V71" s="10"/>
      <c r="W71" s="15"/>
      <c r="X71" s="26"/>
      <c r="Y71" s="26"/>
      <c r="Z71" s="26"/>
      <c r="AA71" s="85"/>
      <c r="AB71" s="15" t="str">
        <f>IF(AA71="","",VLOOKUP(AA71,映射!W:X,2,FALSE))</f>
        <v/>
      </c>
      <c r="AC71" s="85"/>
      <c r="AD71" s="85"/>
      <c r="AE71" s="85"/>
      <c r="AF71" s="85"/>
      <c r="AG71" s="15" t="str">
        <f>IF(AF71="","",VLOOKUP(AF71,映射!W:X,2,FALSE))</f>
        <v/>
      </c>
      <c r="AH71" s="85"/>
      <c r="AI71" s="85"/>
      <c r="AJ71" s="85"/>
      <c r="AK71" s="85"/>
      <c r="AL71" s="85" t="str">
        <f>IF(AK71="","",VLOOKUP(AK71,映射!W:X,2,FALSE))</f>
        <v/>
      </c>
      <c r="AM71" s="85"/>
      <c r="AN71" s="85"/>
      <c r="AO71" s="85"/>
    </row>
    <row r="72" spans="1:41">
      <c r="A72" s="15">
        <f>VLOOKUP(C72,LOOKUP!A:B,2,FALSE)+E72</f>
        <v>200068</v>
      </c>
      <c r="B72" s="26" t="s">
        <v>144</v>
      </c>
      <c r="C72" s="14" t="s">
        <v>41</v>
      </c>
      <c r="D72" s="14"/>
      <c r="E72" s="29">
        <v>68</v>
      </c>
      <c r="F72" s="29" t="s">
        <v>144</v>
      </c>
      <c r="G72" s="15" t="s">
        <v>62</v>
      </c>
      <c r="H72" s="15">
        <v>26</v>
      </c>
      <c r="I72" s="1">
        <v>48660</v>
      </c>
      <c r="J72" s="26">
        <v>410</v>
      </c>
      <c r="K72" s="26"/>
      <c r="L72" s="15">
        <v>3114</v>
      </c>
      <c r="M72" s="15" t="str">
        <f>IF(L72="","",VLOOKUP(L72,映射!W:X,2,FALSE))</f>
        <v>柠檬草</v>
      </c>
      <c r="N72" s="26">
        <v>5</v>
      </c>
      <c r="O72" s="26">
        <v>1</v>
      </c>
      <c r="P72" s="26">
        <v>10000</v>
      </c>
      <c r="Q72" s="10">
        <v>5116</v>
      </c>
      <c r="R72" s="15" t="str">
        <f>IF(Q72="","",VLOOKUP(Q72,映射!W:X,2,FALSE))</f>
        <v>钻石10</v>
      </c>
      <c r="S72" s="26">
        <v>1</v>
      </c>
      <c r="T72" s="26">
        <v>1</v>
      </c>
      <c r="U72" s="26">
        <v>10000</v>
      </c>
      <c r="V72" s="10"/>
      <c r="W72" s="15"/>
      <c r="X72" s="26"/>
      <c r="Y72" s="26"/>
      <c r="Z72" s="26"/>
      <c r="AA72" s="85"/>
      <c r="AB72" s="15" t="str">
        <f>IF(AA72="","",VLOOKUP(AA72,映射!W:X,2,FALSE))</f>
        <v/>
      </c>
      <c r="AC72" s="85"/>
      <c r="AD72" s="85"/>
      <c r="AE72" s="85"/>
      <c r="AF72" s="85"/>
      <c r="AG72" s="15" t="str">
        <f>IF(AF72="","",VLOOKUP(AF72,映射!W:X,2,FALSE))</f>
        <v/>
      </c>
      <c r="AH72" s="85"/>
      <c r="AI72" s="85"/>
      <c r="AJ72" s="85"/>
      <c r="AK72" s="85"/>
      <c r="AL72" s="85" t="str">
        <f>IF(AK72="","",VLOOKUP(AK72,映射!W:X,2,FALSE))</f>
        <v/>
      </c>
      <c r="AM72" s="85"/>
      <c r="AN72" s="85"/>
      <c r="AO72" s="85"/>
    </row>
    <row r="73" spans="1:41">
      <c r="A73" s="15">
        <f>VLOOKUP(C73,LOOKUP!A:B,2,FALSE)+E73</f>
        <v>200069</v>
      </c>
      <c r="B73" s="26" t="s">
        <v>145</v>
      </c>
      <c r="C73" s="14" t="s">
        <v>41</v>
      </c>
      <c r="D73" s="14"/>
      <c r="E73" s="29">
        <v>69</v>
      </c>
      <c r="F73" s="29" t="s">
        <v>145</v>
      </c>
      <c r="G73" s="15" t="s">
        <v>65</v>
      </c>
      <c r="H73" s="15">
        <v>26</v>
      </c>
      <c r="I73" s="1">
        <v>48660</v>
      </c>
      <c r="J73" s="26">
        <v>410</v>
      </c>
      <c r="K73" s="26"/>
      <c r="L73" s="15">
        <v>3002</v>
      </c>
      <c r="M73" s="15" t="str">
        <f>IF(L73="","",VLOOKUP(L73,映射!W:X,2,FALSE))</f>
        <v>铁</v>
      </c>
      <c r="N73" s="26">
        <v>5</v>
      </c>
      <c r="O73" s="26">
        <v>1</v>
      </c>
      <c r="P73" s="26">
        <v>10000</v>
      </c>
      <c r="Q73" s="10">
        <v>5116</v>
      </c>
      <c r="R73" s="15" t="str">
        <f>IF(Q73="","",VLOOKUP(Q73,映射!W:X,2,FALSE))</f>
        <v>钻石10</v>
      </c>
      <c r="S73" s="26">
        <v>1</v>
      </c>
      <c r="T73" s="26">
        <v>1</v>
      </c>
      <c r="U73" s="26">
        <v>10000</v>
      </c>
      <c r="V73" s="10"/>
      <c r="W73" s="15"/>
      <c r="X73" s="26"/>
      <c r="Y73" s="26"/>
      <c r="Z73" s="26"/>
      <c r="AA73" s="85"/>
      <c r="AB73" s="15" t="str">
        <f>IF(AA73="","",VLOOKUP(AA73,映射!W:X,2,FALSE))</f>
        <v/>
      </c>
      <c r="AC73" s="85"/>
      <c r="AD73" s="85"/>
      <c r="AE73" s="85"/>
      <c r="AF73" s="85"/>
      <c r="AG73" s="15" t="str">
        <f>IF(AF73="","",VLOOKUP(AF73,映射!W:X,2,FALSE))</f>
        <v/>
      </c>
      <c r="AH73" s="85"/>
      <c r="AI73" s="85"/>
      <c r="AJ73" s="85"/>
      <c r="AK73" s="85"/>
      <c r="AL73" s="85" t="str">
        <f>IF(AK73="","",VLOOKUP(AK73,映射!W:X,2,FALSE))</f>
        <v/>
      </c>
      <c r="AM73" s="85"/>
      <c r="AN73" s="85"/>
      <c r="AO73" s="85"/>
    </row>
    <row r="74" spans="1:41">
      <c r="A74" s="15">
        <f>VLOOKUP(C74,LOOKUP!A:B,2,FALSE)+E74</f>
        <v>200070</v>
      </c>
      <c r="B74" s="26" t="s">
        <v>146</v>
      </c>
      <c r="C74" s="14" t="s">
        <v>41</v>
      </c>
      <c r="D74" s="14"/>
      <c r="E74" s="29">
        <v>70</v>
      </c>
      <c r="F74" s="29" t="s">
        <v>146</v>
      </c>
      <c r="G74" s="15" t="s">
        <v>67</v>
      </c>
      <c r="H74" s="15">
        <v>26</v>
      </c>
      <c r="I74" s="1">
        <v>48660</v>
      </c>
      <c r="J74" s="26">
        <v>1025</v>
      </c>
      <c r="K74" s="26"/>
      <c r="L74" s="15">
        <v>3002</v>
      </c>
      <c r="M74" s="15" t="str">
        <f>IF(L74="","",VLOOKUP(L74,映射!W:X,2,FALSE))</f>
        <v>铁</v>
      </c>
      <c r="N74" s="26">
        <v>5</v>
      </c>
      <c r="O74" s="26">
        <v>1</v>
      </c>
      <c r="P74" s="26">
        <v>10000</v>
      </c>
      <c r="Q74" s="10"/>
      <c r="R74" s="15"/>
      <c r="S74" s="26"/>
      <c r="T74" s="26"/>
      <c r="U74" s="26"/>
      <c r="V74" s="10"/>
      <c r="W74" s="15"/>
      <c r="X74" s="26"/>
      <c r="Y74" s="26"/>
      <c r="Z74" s="26"/>
      <c r="AA74" s="85"/>
      <c r="AB74" s="15" t="str">
        <f>IF(AA74="","",VLOOKUP(AA74,映射!W:X,2,FALSE))</f>
        <v/>
      </c>
      <c r="AC74" s="85"/>
      <c r="AD74" s="85"/>
      <c r="AE74" s="85"/>
      <c r="AF74" s="85"/>
      <c r="AG74" s="15" t="str">
        <f>IF(AF74="","",VLOOKUP(AF74,映射!W:X,2,FALSE))</f>
        <v/>
      </c>
      <c r="AH74" s="85"/>
      <c r="AI74" s="85"/>
      <c r="AJ74" s="85"/>
      <c r="AK74" s="85"/>
      <c r="AL74" s="85" t="str">
        <f>IF(AK74="","",VLOOKUP(AK74,映射!W:X,2,FALSE))</f>
        <v/>
      </c>
      <c r="AM74" s="85"/>
      <c r="AN74" s="85"/>
      <c r="AO74" s="85"/>
    </row>
    <row r="75" spans="1:41">
      <c r="A75" s="15">
        <f>VLOOKUP(C75,LOOKUP!A:B,2,FALSE)+E75</f>
        <v>200071</v>
      </c>
      <c r="B75" s="26" t="s">
        <v>147</v>
      </c>
      <c r="C75" s="14" t="s">
        <v>41</v>
      </c>
      <c r="D75" s="14"/>
      <c r="E75" s="29">
        <v>71</v>
      </c>
      <c r="F75" s="29" t="s">
        <v>147</v>
      </c>
      <c r="G75" s="15" t="s">
        <v>56</v>
      </c>
      <c r="H75" s="15">
        <v>26</v>
      </c>
      <c r="I75" s="1">
        <v>121650</v>
      </c>
      <c r="J75" s="26">
        <v>123</v>
      </c>
      <c r="K75" s="26"/>
      <c r="L75" s="15">
        <v>3402</v>
      </c>
      <c r="M75" s="15" t="str">
        <f>IF(L75="","",VLOOKUP(L75,映射!W:X,2,FALSE))</f>
        <v>木绵布</v>
      </c>
      <c r="N75" s="26">
        <v>5</v>
      </c>
      <c r="O75" s="26">
        <v>1</v>
      </c>
      <c r="P75" s="26">
        <v>10000</v>
      </c>
      <c r="Q75" s="10">
        <v>5086</v>
      </c>
      <c r="R75" s="15" t="str">
        <f>IF(Q75="","",VLOOKUP(Q75,映射!W:X,2,FALSE))</f>
        <v>神秘火种</v>
      </c>
      <c r="S75" s="26">
        <v>1</v>
      </c>
      <c r="T75" s="26">
        <v>1</v>
      </c>
      <c r="U75" s="26">
        <v>10000</v>
      </c>
      <c r="V75" s="10"/>
      <c r="W75" s="15"/>
      <c r="X75" s="26"/>
      <c r="Y75" s="26"/>
      <c r="Z75" s="26"/>
      <c r="AA75" s="85"/>
      <c r="AB75" s="15" t="str">
        <f>IF(AA75="","",VLOOKUP(AA75,映射!W:X,2,FALSE))</f>
        <v/>
      </c>
      <c r="AC75" s="85"/>
      <c r="AD75" s="85"/>
      <c r="AE75" s="85"/>
      <c r="AF75" s="85"/>
      <c r="AG75" s="15" t="str">
        <f>IF(AF75="","",VLOOKUP(AF75,映射!W:X,2,FALSE))</f>
        <v/>
      </c>
      <c r="AH75" s="85"/>
      <c r="AI75" s="85"/>
      <c r="AJ75" s="85"/>
      <c r="AK75" s="85"/>
      <c r="AL75" s="85" t="str">
        <f>IF(AK75="","",VLOOKUP(AK75,映射!W:X,2,FALSE))</f>
        <v/>
      </c>
      <c r="AM75" s="85"/>
      <c r="AN75" s="85"/>
      <c r="AO75" s="85"/>
    </row>
    <row r="76" spans="1:41">
      <c r="A76" s="15">
        <f>VLOOKUP(C76,LOOKUP!A:B,2,FALSE)+E76</f>
        <v>200072</v>
      </c>
      <c r="B76" s="26" t="s">
        <v>148</v>
      </c>
      <c r="C76" s="14" t="s">
        <v>41</v>
      </c>
      <c r="D76" s="14"/>
      <c r="E76" s="29">
        <v>72</v>
      </c>
      <c r="F76" s="29" t="s">
        <v>148</v>
      </c>
      <c r="G76" s="15" t="s">
        <v>65</v>
      </c>
      <c r="H76" s="15">
        <v>26</v>
      </c>
      <c r="I76" s="1">
        <v>14598</v>
      </c>
      <c r="J76" s="26">
        <v>410</v>
      </c>
      <c r="K76" s="26"/>
      <c r="L76" s="15">
        <v>3402</v>
      </c>
      <c r="M76" s="15" t="str">
        <f>IF(L76="","",VLOOKUP(L76,映射!W:X,2,FALSE))</f>
        <v>木绵布</v>
      </c>
      <c r="N76" s="26">
        <v>1</v>
      </c>
      <c r="O76" s="26">
        <v>1</v>
      </c>
      <c r="P76" s="26">
        <v>10000</v>
      </c>
      <c r="Q76" s="10">
        <v>5086</v>
      </c>
      <c r="R76" s="15" t="str">
        <f>IF(Q76="","",VLOOKUP(Q76,映射!W:X,2,FALSE))</f>
        <v>神秘火种</v>
      </c>
      <c r="S76" s="26">
        <v>1</v>
      </c>
      <c r="T76" s="26">
        <v>1</v>
      </c>
      <c r="U76" s="26">
        <v>10000</v>
      </c>
      <c r="V76" s="10"/>
      <c r="W76" s="15"/>
      <c r="X76" s="26"/>
      <c r="Y76" s="26"/>
      <c r="Z76" s="26"/>
      <c r="AA76" s="85"/>
      <c r="AB76" s="15" t="str">
        <f>IF(AA76="","",VLOOKUP(AA76,映射!W:X,2,FALSE))</f>
        <v/>
      </c>
      <c r="AC76" s="85"/>
      <c r="AD76" s="85"/>
      <c r="AE76" s="85"/>
      <c r="AF76" s="85"/>
      <c r="AG76" s="15" t="str">
        <f>IF(AF76="","",VLOOKUP(AF76,映射!W:X,2,FALSE))</f>
        <v/>
      </c>
      <c r="AH76" s="85"/>
      <c r="AI76" s="85"/>
      <c r="AJ76" s="85"/>
      <c r="AK76" s="85"/>
      <c r="AL76" s="85" t="str">
        <f>IF(AK76="","",VLOOKUP(AK76,映射!W:X,2,FALSE))</f>
        <v/>
      </c>
      <c r="AM76" s="85"/>
      <c r="AN76" s="85"/>
      <c r="AO76" s="85"/>
    </row>
    <row r="77" spans="1:41">
      <c r="A77" s="15">
        <f>VLOOKUP(C77,LOOKUP!A:B,2,FALSE)+E77</f>
        <v>200073</v>
      </c>
      <c r="B77" s="26" t="s">
        <v>149</v>
      </c>
      <c r="C77" s="14" t="s">
        <v>41</v>
      </c>
      <c r="D77" s="14"/>
      <c r="E77" s="29">
        <v>73</v>
      </c>
      <c r="F77" s="29" t="s">
        <v>149</v>
      </c>
      <c r="G77" s="15" t="s">
        <v>62</v>
      </c>
      <c r="H77" s="15">
        <v>28</v>
      </c>
      <c r="I77" s="1">
        <v>48660</v>
      </c>
      <c r="J77" s="26">
        <v>430</v>
      </c>
      <c r="K77" s="26"/>
      <c r="L77" s="15">
        <v>3402</v>
      </c>
      <c r="M77" s="15" t="str">
        <f>IF(L77="","",VLOOKUP(L77,映射!W:X,2,FALSE))</f>
        <v>木绵布</v>
      </c>
      <c r="N77" s="26">
        <v>5</v>
      </c>
      <c r="O77" s="26">
        <v>1</v>
      </c>
      <c r="P77" s="26">
        <v>10000</v>
      </c>
      <c r="Q77" s="10">
        <v>5086</v>
      </c>
      <c r="R77" s="15" t="str">
        <f>IF(Q77="","",VLOOKUP(Q77,映射!W:X,2,FALSE))</f>
        <v>神秘火种</v>
      </c>
      <c r="S77" s="26">
        <v>1</v>
      </c>
      <c r="T77" s="26">
        <v>1</v>
      </c>
      <c r="U77" s="26">
        <v>10000</v>
      </c>
      <c r="V77" s="10"/>
      <c r="W77" s="15"/>
      <c r="X77" s="26"/>
      <c r="Y77" s="26"/>
      <c r="Z77" s="26"/>
      <c r="AA77" s="85"/>
      <c r="AB77" s="15" t="str">
        <f>IF(AA77="","",VLOOKUP(AA77,映射!W:X,2,FALSE))</f>
        <v/>
      </c>
      <c r="AC77" s="85"/>
      <c r="AD77" s="85"/>
      <c r="AE77" s="85"/>
      <c r="AF77" s="85"/>
      <c r="AG77" s="15" t="str">
        <f>IF(AF77="","",VLOOKUP(AF77,映射!W:X,2,FALSE))</f>
        <v/>
      </c>
      <c r="AH77" s="85"/>
      <c r="AI77" s="85"/>
      <c r="AJ77" s="85"/>
      <c r="AK77" s="85"/>
      <c r="AL77" s="85" t="str">
        <f>IF(AK77="","",VLOOKUP(AK77,映射!W:X,2,FALSE))</f>
        <v/>
      </c>
      <c r="AM77" s="85"/>
      <c r="AN77" s="85"/>
      <c r="AO77" s="85"/>
    </row>
    <row r="78" spans="1:41">
      <c r="A78" s="15">
        <f>VLOOKUP(C78,LOOKUP!A:B,2,FALSE)+E78</f>
        <v>200074</v>
      </c>
      <c r="B78" s="26" t="s">
        <v>150</v>
      </c>
      <c r="C78" s="14" t="s">
        <v>41</v>
      </c>
      <c r="D78" s="14"/>
      <c r="E78" s="29">
        <v>74</v>
      </c>
      <c r="F78" s="29" t="s">
        <v>150</v>
      </c>
      <c r="G78" s="15" t="s">
        <v>62</v>
      </c>
      <c r="H78" s="15">
        <v>28</v>
      </c>
      <c r="I78" s="1">
        <v>53490</v>
      </c>
      <c r="J78" s="26">
        <v>430</v>
      </c>
      <c r="K78" s="26"/>
      <c r="L78" s="15">
        <v>3402</v>
      </c>
      <c r="M78" s="15" t="str">
        <f>IF(L78="","",VLOOKUP(L78,映射!W:X,2,FALSE))</f>
        <v>木绵布</v>
      </c>
      <c r="N78" s="26">
        <v>5</v>
      </c>
      <c r="O78" s="26">
        <v>1</v>
      </c>
      <c r="P78" s="26">
        <v>10000</v>
      </c>
      <c r="Q78" s="10">
        <v>5086</v>
      </c>
      <c r="R78" s="15" t="str">
        <f>IF(Q78="","",VLOOKUP(Q78,映射!W:X,2,FALSE))</f>
        <v>神秘火种</v>
      </c>
      <c r="S78" s="26">
        <v>1</v>
      </c>
      <c r="T78" s="26">
        <v>1</v>
      </c>
      <c r="U78" s="26">
        <v>10000</v>
      </c>
      <c r="V78" s="10"/>
      <c r="W78" s="15"/>
      <c r="X78" s="26"/>
      <c r="Y78" s="26"/>
      <c r="Z78" s="26"/>
      <c r="AA78" s="85"/>
      <c r="AB78" s="15" t="str">
        <f>IF(AA78="","",VLOOKUP(AA78,映射!W:X,2,FALSE))</f>
        <v/>
      </c>
      <c r="AC78" s="85"/>
      <c r="AD78" s="85"/>
      <c r="AE78" s="85"/>
      <c r="AF78" s="85"/>
      <c r="AG78" s="15" t="str">
        <f>IF(AF78="","",VLOOKUP(AF78,映射!W:X,2,FALSE))</f>
        <v/>
      </c>
      <c r="AH78" s="85"/>
      <c r="AI78" s="85"/>
      <c r="AJ78" s="85"/>
      <c r="AK78" s="85"/>
      <c r="AL78" s="85" t="str">
        <f>IF(AK78="","",VLOOKUP(AK78,映射!W:X,2,FALSE))</f>
        <v/>
      </c>
      <c r="AM78" s="85"/>
      <c r="AN78" s="85"/>
      <c r="AO78" s="85"/>
    </row>
    <row r="79" spans="1:41">
      <c r="A79" s="15">
        <f>VLOOKUP(C79,LOOKUP!A:B,2,FALSE)+E79</f>
        <v>200075</v>
      </c>
      <c r="B79" s="26" t="s">
        <v>151</v>
      </c>
      <c r="C79" s="14" t="s">
        <v>41</v>
      </c>
      <c r="D79" s="14"/>
      <c r="E79" s="29">
        <v>75</v>
      </c>
      <c r="F79" s="29" t="s">
        <v>151</v>
      </c>
      <c r="G79" s="15" t="s">
        <v>62</v>
      </c>
      <c r="H79" s="15">
        <v>28</v>
      </c>
      <c r="I79" s="1">
        <v>53490</v>
      </c>
      <c r="J79" s="26">
        <v>430</v>
      </c>
      <c r="K79" s="26"/>
      <c r="L79" s="15">
        <v>3402</v>
      </c>
      <c r="M79" s="15" t="str">
        <f>IF(L79="","",VLOOKUP(L79,映射!W:X,2,FALSE))</f>
        <v>木绵布</v>
      </c>
      <c r="N79" s="26">
        <v>1</v>
      </c>
      <c r="O79" s="26">
        <v>1</v>
      </c>
      <c r="P79" s="26">
        <v>10000</v>
      </c>
      <c r="Q79" s="10">
        <v>5086</v>
      </c>
      <c r="R79" s="15" t="str">
        <f>IF(Q79="","",VLOOKUP(Q79,映射!W:X,2,FALSE))</f>
        <v>神秘火种</v>
      </c>
      <c r="S79" s="26">
        <v>1</v>
      </c>
      <c r="T79" s="26">
        <v>1</v>
      </c>
      <c r="U79" s="26">
        <v>10000</v>
      </c>
      <c r="V79" s="10"/>
      <c r="W79" s="15"/>
      <c r="X79" s="26"/>
      <c r="Y79" s="26"/>
      <c r="Z79" s="26"/>
      <c r="AA79" s="85"/>
      <c r="AB79" s="15" t="str">
        <f>IF(AA79="","",VLOOKUP(AA79,映射!W:X,2,FALSE))</f>
        <v/>
      </c>
      <c r="AC79" s="85"/>
      <c r="AD79" s="85"/>
      <c r="AE79" s="85"/>
      <c r="AF79" s="85"/>
      <c r="AG79" s="15" t="str">
        <f>IF(AF79="","",VLOOKUP(AF79,映射!W:X,2,FALSE))</f>
        <v/>
      </c>
      <c r="AH79" s="85"/>
      <c r="AI79" s="85"/>
      <c r="AJ79" s="85"/>
      <c r="AK79" s="85"/>
      <c r="AL79" s="85" t="str">
        <f>IF(AK79="","",VLOOKUP(AK79,映射!W:X,2,FALSE))</f>
        <v/>
      </c>
      <c r="AM79" s="85"/>
      <c r="AN79" s="85"/>
      <c r="AO79" s="85"/>
    </row>
    <row r="80" spans="1:41">
      <c r="A80" s="15">
        <f>VLOOKUP(C80,LOOKUP!A:B,2,FALSE)+E80</f>
        <v>200076</v>
      </c>
      <c r="B80" s="26" t="s">
        <v>152</v>
      </c>
      <c r="C80" s="14" t="s">
        <v>41</v>
      </c>
      <c r="D80" s="14"/>
      <c r="E80" s="29">
        <v>76</v>
      </c>
      <c r="F80" s="29" t="s">
        <v>152</v>
      </c>
      <c r="G80" s="15" t="s">
        <v>62</v>
      </c>
      <c r="H80" s="15">
        <v>28</v>
      </c>
      <c r="I80" s="1">
        <v>53490</v>
      </c>
      <c r="J80" s="26">
        <v>430</v>
      </c>
      <c r="K80" s="26"/>
      <c r="L80" s="15">
        <v>3402</v>
      </c>
      <c r="M80" s="15" t="str">
        <f>IF(L80="","",VLOOKUP(L80,映射!W:X,2,FALSE))</f>
        <v>木绵布</v>
      </c>
      <c r="N80" s="26">
        <v>1</v>
      </c>
      <c r="O80" s="26">
        <v>1</v>
      </c>
      <c r="P80" s="26">
        <v>10000</v>
      </c>
      <c r="Q80" s="10">
        <v>5086</v>
      </c>
      <c r="R80" s="15" t="str">
        <f>IF(Q80="","",VLOOKUP(Q80,映射!W:X,2,FALSE))</f>
        <v>神秘火种</v>
      </c>
      <c r="S80" s="26">
        <v>1</v>
      </c>
      <c r="T80" s="26">
        <v>1</v>
      </c>
      <c r="U80" s="26">
        <v>10000</v>
      </c>
      <c r="V80" s="10"/>
      <c r="W80" s="15"/>
      <c r="X80" s="26"/>
      <c r="Y80" s="26"/>
      <c r="Z80" s="26"/>
      <c r="AA80" s="85"/>
      <c r="AB80" s="15" t="str">
        <f>IF(AA80="","",VLOOKUP(AA80,映射!W:X,2,FALSE))</f>
        <v/>
      </c>
      <c r="AC80" s="85"/>
      <c r="AD80" s="85"/>
      <c r="AE80" s="85"/>
      <c r="AF80" s="85"/>
      <c r="AG80" s="15" t="str">
        <f>IF(AF80="","",VLOOKUP(AF80,映射!W:X,2,FALSE))</f>
        <v/>
      </c>
      <c r="AH80" s="85"/>
      <c r="AI80" s="85"/>
      <c r="AJ80" s="85"/>
      <c r="AK80" s="85"/>
      <c r="AL80" s="85" t="str">
        <f>IF(AK80="","",VLOOKUP(AK80,映射!W:X,2,FALSE))</f>
        <v/>
      </c>
      <c r="AM80" s="85"/>
      <c r="AN80" s="85"/>
      <c r="AO80" s="85"/>
    </row>
    <row r="81" spans="1:41">
      <c r="A81" s="15">
        <f>VLOOKUP(C81,LOOKUP!A:B,2,FALSE)+E81</f>
        <v>200077</v>
      </c>
      <c r="B81" s="26" t="s">
        <v>153</v>
      </c>
      <c r="C81" s="14" t="s">
        <v>41</v>
      </c>
      <c r="D81" s="14"/>
      <c r="E81" s="29">
        <v>77</v>
      </c>
      <c r="F81" s="29" t="s">
        <v>153</v>
      </c>
      <c r="G81" s="15" t="s">
        <v>67</v>
      </c>
      <c r="H81" s="15">
        <v>28</v>
      </c>
      <c r="I81" s="1">
        <v>53490</v>
      </c>
      <c r="J81" s="26">
        <v>1075</v>
      </c>
      <c r="K81" s="26"/>
      <c r="L81" s="15">
        <v>3402</v>
      </c>
      <c r="M81" s="15" t="str">
        <f>IF(L81="","",VLOOKUP(L81,映射!W:X,2,FALSE))</f>
        <v>木绵布</v>
      </c>
      <c r="N81" s="26">
        <v>5</v>
      </c>
      <c r="O81" s="26">
        <v>1</v>
      </c>
      <c r="P81" s="26">
        <v>10000</v>
      </c>
      <c r="Q81" s="10"/>
      <c r="R81" s="15"/>
      <c r="S81" s="26"/>
      <c r="T81" s="26"/>
      <c r="U81" s="26"/>
      <c r="V81" s="10"/>
      <c r="W81" s="15"/>
      <c r="X81" s="26"/>
      <c r="Y81" s="26"/>
      <c r="Z81" s="26"/>
      <c r="AA81" s="85"/>
      <c r="AB81" s="15" t="str">
        <f>IF(AA81="","",VLOOKUP(AA81,映射!W:X,2,FALSE))</f>
        <v/>
      </c>
      <c r="AC81" s="85"/>
      <c r="AD81" s="85"/>
      <c r="AE81" s="85"/>
      <c r="AF81" s="85"/>
      <c r="AG81" s="15" t="str">
        <f>IF(AF81="","",VLOOKUP(AF81,映射!W:X,2,FALSE))</f>
        <v/>
      </c>
      <c r="AH81" s="85"/>
      <c r="AI81" s="85"/>
      <c r="AJ81" s="85"/>
      <c r="AK81" s="85"/>
      <c r="AL81" s="85" t="str">
        <f>IF(AK81="","",VLOOKUP(AK81,映射!W:X,2,FALSE))</f>
        <v/>
      </c>
      <c r="AM81" s="85"/>
      <c r="AN81" s="85"/>
      <c r="AO81" s="85"/>
    </row>
    <row r="82" spans="1:41">
      <c r="A82" s="15">
        <f>VLOOKUP(C82,LOOKUP!A:B,2,FALSE)+E82</f>
        <v>200078</v>
      </c>
      <c r="B82" s="26" t="s">
        <v>154</v>
      </c>
      <c r="C82" s="14" t="s">
        <v>41</v>
      </c>
      <c r="D82" s="14"/>
      <c r="E82" s="29">
        <v>78</v>
      </c>
      <c r="F82" s="29" t="s">
        <v>154</v>
      </c>
      <c r="G82" s="15" t="s">
        <v>56</v>
      </c>
      <c r="H82" s="15">
        <v>28</v>
      </c>
      <c r="I82" s="1">
        <v>133725</v>
      </c>
      <c r="J82" s="26">
        <v>129</v>
      </c>
      <c r="K82" s="26"/>
      <c r="L82" s="15">
        <v>3402</v>
      </c>
      <c r="M82" s="15" t="str">
        <f>IF(L82="","",VLOOKUP(L82,映射!W:X,2,FALSE))</f>
        <v>木绵布</v>
      </c>
      <c r="N82" s="26">
        <v>1</v>
      </c>
      <c r="O82" s="26">
        <v>1</v>
      </c>
      <c r="P82" s="26">
        <v>10000</v>
      </c>
      <c r="Q82" s="10">
        <v>5086</v>
      </c>
      <c r="R82" s="15" t="str">
        <f>IF(Q82="","",VLOOKUP(Q82,映射!W:X,2,FALSE))</f>
        <v>神秘火种</v>
      </c>
      <c r="S82" s="26">
        <v>1</v>
      </c>
      <c r="T82" s="26">
        <v>1</v>
      </c>
      <c r="U82" s="26">
        <v>10000</v>
      </c>
      <c r="V82" s="10"/>
      <c r="W82" s="15"/>
      <c r="X82" s="26"/>
      <c r="Y82" s="26"/>
      <c r="Z82" s="26"/>
      <c r="AA82" s="85"/>
      <c r="AB82" s="15" t="str">
        <f>IF(AA82="","",VLOOKUP(AA82,映射!W:X,2,FALSE))</f>
        <v/>
      </c>
      <c r="AC82" s="85"/>
      <c r="AD82" s="85"/>
      <c r="AE82" s="85"/>
      <c r="AF82" s="85"/>
      <c r="AG82" s="15" t="str">
        <f>IF(AF82="","",VLOOKUP(AF82,映射!W:X,2,FALSE))</f>
        <v/>
      </c>
      <c r="AH82" s="85"/>
      <c r="AI82" s="85"/>
      <c r="AJ82" s="85"/>
      <c r="AK82" s="85"/>
      <c r="AL82" s="85" t="str">
        <f>IF(AK82="","",VLOOKUP(AK82,映射!W:X,2,FALSE))</f>
        <v/>
      </c>
      <c r="AM82" s="85"/>
      <c r="AN82" s="85"/>
      <c r="AO82" s="85"/>
    </row>
    <row r="83" spans="1:41">
      <c r="A83" s="15">
        <f>VLOOKUP(C83,LOOKUP!A:B,2,FALSE)+E83</f>
        <v>200079</v>
      </c>
      <c r="B83" s="26" t="s">
        <v>155</v>
      </c>
      <c r="C83" s="14" t="s">
        <v>41</v>
      </c>
      <c r="D83" s="14"/>
      <c r="E83" s="29">
        <v>79</v>
      </c>
      <c r="F83" s="29" t="s">
        <v>155</v>
      </c>
      <c r="G83" s="15" t="s">
        <v>62</v>
      </c>
      <c r="H83" s="15">
        <v>30</v>
      </c>
      <c r="I83" s="1">
        <v>16047</v>
      </c>
      <c r="J83" s="26">
        <v>675</v>
      </c>
      <c r="K83" s="26"/>
      <c r="L83" s="15">
        <v>3103</v>
      </c>
      <c r="M83" s="15" t="str">
        <f>IF(L83="","",VLOOKUP(L83,映射!W:X,2,FALSE))</f>
        <v>黄月木</v>
      </c>
      <c r="N83" s="26">
        <v>5</v>
      </c>
      <c r="O83" s="26">
        <v>1</v>
      </c>
      <c r="P83" s="26">
        <v>10000</v>
      </c>
      <c r="Q83" s="10">
        <v>5086</v>
      </c>
      <c r="R83" s="15" t="str">
        <f>IF(Q83="","",VLOOKUP(Q83,映射!W:X,2,FALSE))</f>
        <v>神秘火种</v>
      </c>
      <c r="S83" s="26">
        <v>1</v>
      </c>
      <c r="T83" s="26">
        <v>1</v>
      </c>
      <c r="U83" s="26">
        <v>10000</v>
      </c>
      <c r="V83" s="10"/>
      <c r="W83" s="15"/>
      <c r="X83" s="26"/>
      <c r="Y83" s="26"/>
      <c r="Z83" s="26"/>
      <c r="AA83" s="85"/>
      <c r="AB83" s="15" t="str">
        <f>IF(AA83="","",VLOOKUP(AA83,映射!W:X,2,FALSE))</f>
        <v/>
      </c>
      <c r="AC83" s="85"/>
      <c r="AD83" s="85"/>
      <c r="AE83" s="85"/>
      <c r="AF83" s="85"/>
      <c r="AG83" s="15" t="str">
        <f>IF(AF83="","",VLOOKUP(AF83,映射!W:X,2,FALSE))</f>
        <v/>
      </c>
      <c r="AH83" s="85"/>
      <c r="AI83" s="85"/>
      <c r="AJ83" s="85"/>
      <c r="AK83" s="85"/>
      <c r="AL83" s="85" t="str">
        <f>IF(AK83="","",VLOOKUP(AK83,映射!W:X,2,FALSE))</f>
        <v/>
      </c>
      <c r="AM83" s="85"/>
      <c r="AN83" s="85"/>
      <c r="AO83" s="85"/>
    </row>
    <row r="84" spans="1:41">
      <c r="A84" s="15">
        <f>VLOOKUP(C84,LOOKUP!A:B,2,FALSE)+E84</f>
        <v>200080</v>
      </c>
      <c r="B84" s="26" t="s">
        <v>156</v>
      </c>
      <c r="C84" s="14" t="s">
        <v>41</v>
      </c>
      <c r="D84" s="14"/>
      <c r="E84" s="29">
        <v>80</v>
      </c>
      <c r="F84" s="29" t="s">
        <v>156</v>
      </c>
      <c r="G84" s="15" t="s">
        <v>62</v>
      </c>
      <c r="H84" s="15">
        <v>30</v>
      </c>
      <c r="I84" s="1">
        <v>77370</v>
      </c>
      <c r="J84" s="26">
        <v>675</v>
      </c>
      <c r="K84" s="26"/>
      <c r="L84" s="15">
        <v>3003</v>
      </c>
      <c r="M84" s="15" t="str">
        <f>IF(L84="","",VLOOKUP(L84,映射!W:X,2,FALSE))</f>
        <v>银</v>
      </c>
      <c r="N84" s="26">
        <v>5</v>
      </c>
      <c r="O84" s="26">
        <v>1</v>
      </c>
      <c r="P84" s="26">
        <v>10000</v>
      </c>
      <c r="Q84" s="10">
        <v>5086</v>
      </c>
      <c r="R84" s="15" t="str">
        <f>IF(Q84="","",VLOOKUP(Q84,映射!W:X,2,FALSE))</f>
        <v>神秘火种</v>
      </c>
      <c r="S84" s="26">
        <v>1</v>
      </c>
      <c r="T84" s="26">
        <v>1</v>
      </c>
      <c r="U84" s="26">
        <v>10000</v>
      </c>
      <c r="V84" s="10"/>
      <c r="W84" s="15"/>
      <c r="X84" s="26"/>
      <c r="Y84" s="26"/>
      <c r="Z84" s="26"/>
      <c r="AA84" s="85"/>
      <c r="AB84" s="15" t="str">
        <f>IF(AA84="","",VLOOKUP(AA84,映射!W:X,2,FALSE))</f>
        <v/>
      </c>
      <c r="AC84" s="85"/>
      <c r="AD84" s="85"/>
      <c r="AE84" s="85"/>
      <c r="AF84" s="85"/>
      <c r="AG84" s="15" t="str">
        <f>IF(AF84="","",VLOOKUP(AF84,映射!W:X,2,FALSE))</f>
        <v/>
      </c>
      <c r="AH84" s="85"/>
      <c r="AI84" s="85"/>
      <c r="AJ84" s="85"/>
      <c r="AK84" s="85"/>
      <c r="AL84" s="85" t="str">
        <f>IF(AK84="","",VLOOKUP(AK84,映射!W:X,2,FALSE))</f>
        <v/>
      </c>
      <c r="AM84" s="85"/>
      <c r="AN84" s="85"/>
      <c r="AO84" s="85"/>
    </row>
    <row r="85" spans="1:41">
      <c r="A85" s="15">
        <f>VLOOKUP(C85,LOOKUP!A:B,2,FALSE)+E85</f>
        <v>200081</v>
      </c>
      <c r="B85" s="26" t="s">
        <v>157</v>
      </c>
      <c r="C85" s="14" t="s">
        <v>41</v>
      </c>
      <c r="D85" s="14"/>
      <c r="E85" s="29">
        <v>81</v>
      </c>
      <c r="F85" s="29" t="s">
        <v>157</v>
      </c>
      <c r="G85" s="15" t="s">
        <v>67</v>
      </c>
      <c r="H85" s="15">
        <v>30</v>
      </c>
      <c r="I85" s="1">
        <v>77370</v>
      </c>
      <c r="J85" s="26">
        <v>1688</v>
      </c>
      <c r="K85" s="26"/>
      <c r="L85" s="15">
        <v>3103</v>
      </c>
      <c r="M85" s="15" t="str">
        <f>IF(L85="","",VLOOKUP(L85,映射!W:X,2,FALSE))</f>
        <v>黄月木</v>
      </c>
      <c r="N85" s="26">
        <v>5</v>
      </c>
      <c r="O85" s="26">
        <v>1</v>
      </c>
      <c r="P85" s="26">
        <v>10000</v>
      </c>
      <c r="Q85" s="15">
        <v>5086</v>
      </c>
      <c r="R85" s="15" t="str">
        <f>IF(Q85="","",VLOOKUP(Q85,映射!W:X,2,FALSE))</f>
        <v>神秘火种</v>
      </c>
      <c r="S85" s="26">
        <v>1</v>
      </c>
      <c r="T85" s="26">
        <v>1</v>
      </c>
      <c r="U85" s="26">
        <v>10000</v>
      </c>
      <c r="V85" s="10"/>
      <c r="W85" s="15"/>
      <c r="X85" s="26"/>
      <c r="Y85" s="26"/>
      <c r="Z85" s="26"/>
      <c r="AA85" s="85"/>
      <c r="AB85" s="15" t="str">
        <f>IF(AA85="","",VLOOKUP(AA85,映射!W:X,2,FALSE))</f>
        <v/>
      </c>
      <c r="AC85" s="85"/>
      <c r="AD85" s="85"/>
      <c r="AE85" s="85"/>
      <c r="AF85" s="85"/>
      <c r="AG85" s="15" t="str">
        <f>IF(AF85="","",VLOOKUP(AF85,映射!W:X,2,FALSE))</f>
        <v/>
      </c>
      <c r="AH85" s="85"/>
      <c r="AI85" s="85"/>
      <c r="AJ85" s="85"/>
      <c r="AK85" s="85"/>
      <c r="AL85" s="85" t="str">
        <f>IF(AK85="","",VLOOKUP(AK85,映射!W:X,2,FALSE))</f>
        <v/>
      </c>
      <c r="AM85" s="85"/>
      <c r="AN85" s="85"/>
      <c r="AO85" s="85"/>
    </row>
    <row r="86" spans="1:41">
      <c r="A86" s="15">
        <f>VLOOKUP(C86,LOOKUP!A:B,2,FALSE)+E86</f>
        <v>200082</v>
      </c>
      <c r="B86" s="26" t="s">
        <v>158</v>
      </c>
      <c r="C86" s="14" t="s">
        <v>41</v>
      </c>
      <c r="D86" s="14"/>
      <c r="E86" s="29">
        <v>82</v>
      </c>
      <c r="F86" s="29" t="s">
        <v>158</v>
      </c>
      <c r="G86" s="15" t="s">
        <v>65</v>
      </c>
      <c r="H86" s="15">
        <v>30</v>
      </c>
      <c r="I86" s="1">
        <v>77370</v>
      </c>
      <c r="J86" s="26">
        <v>675</v>
      </c>
      <c r="K86" s="26"/>
      <c r="L86" s="15">
        <v>3003</v>
      </c>
      <c r="M86" s="15" t="str">
        <f>IF(L86="","",VLOOKUP(L86,映射!W:X,2,FALSE))</f>
        <v>银</v>
      </c>
      <c r="N86" s="26">
        <v>5</v>
      </c>
      <c r="O86" s="26">
        <v>1</v>
      </c>
      <c r="P86" s="26">
        <v>10000</v>
      </c>
      <c r="Q86" s="10">
        <v>3804</v>
      </c>
      <c r="R86" s="15" t="str">
        <f>IF(Q86="","",VLOOKUP(Q86,映射!W:X,2,FALSE))</f>
        <v>4级宝石箱</v>
      </c>
      <c r="S86" s="26">
        <v>1</v>
      </c>
      <c r="T86" s="26">
        <v>1</v>
      </c>
      <c r="U86" s="26">
        <v>10000</v>
      </c>
      <c r="V86" s="10"/>
      <c r="W86" s="15"/>
      <c r="X86" s="26"/>
      <c r="Y86" s="26"/>
      <c r="Z86" s="26"/>
      <c r="AA86" s="85"/>
      <c r="AB86" s="15" t="str">
        <f>IF(AA86="","",VLOOKUP(AA86,映射!W:X,2,FALSE))</f>
        <v/>
      </c>
      <c r="AC86" s="85"/>
      <c r="AD86" s="85"/>
      <c r="AE86" s="85"/>
      <c r="AF86" s="85"/>
      <c r="AG86" s="15" t="str">
        <f>IF(AF86="","",VLOOKUP(AF86,映射!W:X,2,FALSE))</f>
        <v/>
      </c>
      <c r="AH86" s="85"/>
      <c r="AI86" s="85"/>
      <c r="AJ86" s="85"/>
      <c r="AK86" s="85"/>
      <c r="AL86" s="85" t="str">
        <f>IF(AK86="","",VLOOKUP(AK86,映射!W:X,2,FALSE))</f>
        <v/>
      </c>
      <c r="AM86" s="85"/>
      <c r="AN86" s="85"/>
      <c r="AO86" s="85"/>
    </row>
    <row r="87" spans="1:41">
      <c r="A87" s="15">
        <f>VLOOKUP(C87,LOOKUP!A:B,2,FALSE)+E87</f>
        <v>200083</v>
      </c>
      <c r="B87" s="26" t="s">
        <v>159</v>
      </c>
      <c r="C87" s="14" t="s">
        <v>41</v>
      </c>
      <c r="D87" s="14"/>
      <c r="E87" s="29">
        <v>83</v>
      </c>
      <c r="F87" s="29" t="s">
        <v>159</v>
      </c>
      <c r="G87" s="15" t="s">
        <v>62</v>
      </c>
      <c r="H87" s="15">
        <v>30</v>
      </c>
      <c r="I87" s="1">
        <v>193425</v>
      </c>
      <c r="J87" s="26">
        <v>675</v>
      </c>
      <c r="K87" s="26"/>
      <c r="L87" s="15">
        <v>3303</v>
      </c>
      <c r="M87" s="15" t="str">
        <f>IF(L87="","",VLOOKUP(L87,映射!W:X,2,FALSE))</f>
        <v>银条</v>
      </c>
      <c r="N87" s="26">
        <v>5</v>
      </c>
      <c r="O87" s="26">
        <v>1</v>
      </c>
      <c r="P87" s="26">
        <v>10000</v>
      </c>
      <c r="Q87" s="10">
        <v>5116</v>
      </c>
      <c r="R87" s="15" t="str">
        <f>IF(Q87="","",VLOOKUP(Q87,映射!W:X,2,FALSE))</f>
        <v>钻石10</v>
      </c>
      <c r="S87" s="26">
        <v>1</v>
      </c>
      <c r="T87" s="26">
        <v>1</v>
      </c>
      <c r="U87" s="26">
        <v>10000</v>
      </c>
      <c r="V87" s="10"/>
      <c r="W87" s="15"/>
      <c r="X87" s="26"/>
      <c r="Y87" s="26"/>
      <c r="Z87" s="26"/>
      <c r="AA87" s="85"/>
      <c r="AB87" s="15" t="str">
        <f>IF(AA87="","",VLOOKUP(AA87,映射!W:X,2,FALSE))</f>
        <v/>
      </c>
      <c r="AC87" s="85"/>
      <c r="AD87" s="85"/>
      <c r="AE87" s="85"/>
      <c r="AF87" s="85"/>
      <c r="AG87" s="15" t="str">
        <f>IF(AF87="","",VLOOKUP(AF87,映射!W:X,2,FALSE))</f>
        <v/>
      </c>
      <c r="AH87" s="85"/>
      <c r="AI87" s="85"/>
      <c r="AJ87" s="85"/>
      <c r="AK87" s="85"/>
      <c r="AL87" s="85" t="str">
        <f>IF(AK87="","",VLOOKUP(AK87,映射!W:X,2,FALSE))</f>
        <v/>
      </c>
      <c r="AM87" s="85"/>
      <c r="AN87" s="85"/>
      <c r="AO87" s="85"/>
    </row>
    <row r="88" spans="1:41">
      <c r="A88" s="15">
        <f>VLOOKUP(C88,LOOKUP!A:B,2,FALSE)+E88</f>
        <v>200084</v>
      </c>
      <c r="B88" s="26" t="s">
        <v>160</v>
      </c>
      <c r="C88" s="14" t="s">
        <v>41</v>
      </c>
      <c r="D88" s="14"/>
      <c r="E88" s="29">
        <v>84</v>
      </c>
      <c r="F88" s="29" t="s">
        <v>160</v>
      </c>
      <c r="G88" s="15" t="s">
        <v>62</v>
      </c>
      <c r="H88" s="15">
        <v>30</v>
      </c>
      <c r="I88" s="1">
        <v>77370</v>
      </c>
      <c r="J88" s="26">
        <v>675</v>
      </c>
      <c r="K88" s="26"/>
      <c r="L88" s="15">
        <v>3003</v>
      </c>
      <c r="M88" s="15" t="str">
        <f>IF(L88="","",VLOOKUP(L88,映射!W:X,2,FALSE))</f>
        <v>银</v>
      </c>
      <c r="N88" s="26">
        <v>5</v>
      </c>
      <c r="O88" s="26">
        <v>1</v>
      </c>
      <c r="P88" s="26">
        <v>10000</v>
      </c>
      <c r="Q88" s="10">
        <v>3804</v>
      </c>
      <c r="R88" s="15" t="str">
        <f>IF(Q88="","",VLOOKUP(Q88,映射!W:X,2,FALSE))</f>
        <v>4级宝石箱</v>
      </c>
      <c r="S88" s="26">
        <v>1</v>
      </c>
      <c r="T88" s="26">
        <v>1</v>
      </c>
      <c r="U88" s="26">
        <v>10000</v>
      </c>
      <c r="V88" s="10"/>
      <c r="W88" s="15"/>
      <c r="X88" s="26"/>
      <c r="Y88" s="26"/>
      <c r="Z88" s="26"/>
      <c r="AA88" s="85"/>
      <c r="AB88" s="15" t="str">
        <f>IF(AA88="","",VLOOKUP(AA88,映射!W:X,2,FALSE))</f>
        <v/>
      </c>
      <c r="AC88" s="85"/>
      <c r="AD88" s="85"/>
      <c r="AE88" s="85"/>
      <c r="AF88" s="85"/>
      <c r="AG88" s="15" t="str">
        <f>IF(AF88="","",VLOOKUP(AF88,映射!W:X,2,FALSE))</f>
        <v/>
      </c>
      <c r="AH88" s="85"/>
      <c r="AI88" s="85"/>
      <c r="AJ88" s="85"/>
      <c r="AK88" s="85"/>
      <c r="AL88" s="85" t="str">
        <f>IF(AK88="","",VLOOKUP(AK88,映射!W:X,2,FALSE))</f>
        <v/>
      </c>
      <c r="AM88" s="85"/>
      <c r="AN88" s="85"/>
      <c r="AO88" s="85"/>
    </row>
    <row r="89" spans="1:41">
      <c r="A89" s="15">
        <f>VLOOKUP(C89,LOOKUP!A:B,2,FALSE)+E89</f>
        <v>200085</v>
      </c>
      <c r="B89" s="26" t="s">
        <v>161</v>
      </c>
      <c r="C89" s="14" t="s">
        <v>41</v>
      </c>
      <c r="D89" s="14"/>
      <c r="E89" s="29">
        <v>85</v>
      </c>
      <c r="F89" s="29" t="s">
        <v>161</v>
      </c>
      <c r="G89" s="15" t="s">
        <v>62</v>
      </c>
      <c r="H89" s="15">
        <v>30</v>
      </c>
      <c r="I89" s="1">
        <v>77370</v>
      </c>
      <c r="J89" s="26">
        <v>675</v>
      </c>
      <c r="K89" s="26"/>
      <c r="L89" s="15">
        <v>3303</v>
      </c>
      <c r="M89" s="15" t="str">
        <f>IF(L89="","",VLOOKUP(L89,映射!W:X,2,FALSE))</f>
        <v>银条</v>
      </c>
      <c r="N89" s="26">
        <v>5</v>
      </c>
      <c r="O89" s="26">
        <v>1</v>
      </c>
      <c r="P89" s="26">
        <v>10000</v>
      </c>
      <c r="Q89" s="10">
        <v>5086</v>
      </c>
      <c r="R89" s="15" t="str">
        <f>IF(Q89="","",VLOOKUP(Q89,映射!W:X,2,FALSE))</f>
        <v>神秘火种</v>
      </c>
      <c r="S89" s="26">
        <v>1</v>
      </c>
      <c r="T89" s="26">
        <v>1</v>
      </c>
      <c r="U89" s="26">
        <v>10000</v>
      </c>
      <c r="V89" s="10"/>
      <c r="W89" s="15"/>
      <c r="X89" s="26"/>
      <c r="Y89" s="26"/>
      <c r="Z89" s="26"/>
      <c r="AA89" s="85"/>
      <c r="AB89" s="15" t="str">
        <f>IF(AA89="","",VLOOKUP(AA89,映射!W:X,2,FALSE))</f>
        <v/>
      </c>
      <c r="AC89" s="85"/>
      <c r="AD89" s="85"/>
      <c r="AE89" s="85"/>
      <c r="AF89" s="85"/>
      <c r="AG89" s="15" t="str">
        <f>IF(AF89="","",VLOOKUP(AF89,映射!W:X,2,FALSE))</f>
        <v/>
      </c>
      <c r="AH89" s="85"/>
      <c r="AI89" s="85"/>
      <c r="AJ89" s="85"/>
      <c r="AK89" s="85"/>
      <c r="AL89" s="85" t="str">
        <f>IF(AK89="","",VLOOKUP(AK89,映射!W:X,2,FALSE))</f>
        <v/>
      </c>
      <c r="AM89" s="85"/>
      <c r="AN89" s="85"/>
      <c r="AO89" s="85"/>
    </row>
    <row r="90" spans="1:41">
      <c r="A90" s="15">
        <f>VLOOKUP(C90,LOOKUP!A:B,2,FALSE)+E90</f>
        <v>200086</v>
      </c>
      <c r="B90" s="26" t="s">
        <v>162</v>
      </c>
      <c r="C90" s="14" t="s">
        <v>41</v>
      </c>
      <c r="D90" s="14"/>
      <c r="E90" s="29">
        <v>86</v>
      </c>
      <c r="F90" s="29" t="s">
        <v>162</v>
      </c>
      <c r="G90" s="15" t="s">
        <v>62</v>
      </c>
      <c r="H90" s="15">
        <v>30</v>
      </c>
      <c r="I90" s="1">
        <v>77370</v>
      </c>
      <c r="J90" s="26">
        <v>675</v>
      </c>
      <c r="K90" s="26"/>
      <c r="L90" s="15">
        <v>3103</v>
      </c>
      <c r="M90" s="15" t="str">
        <f>IF(L90="","",VLOOKUP(L90,映射!W:X,2,FALSE))</f>
        <v>黄月木</v>
      </c>
      <c r="N90" s="26">
        <v>5</v>
      </c>
      <c r="O90" s="26">
        <v>1</v>
      </c>
      <c r="P90" s="26">
        <v>10000</v>
      </c>
      <c r="Q90" s="10">
        <v>5086</v>
      </c>
      <c r="R90" s="15" t="str">
        <f>IF(Q90="","",VLOOKUP(Q90,映射!W:X,2,FALSE))</f>
        <v>神秘火种</v>
      </c>
      <c r="S90" s="26">
        <v>1</v>
      </c>
      <c r="T90" s="26">
        <v>1</v>
      </c>
      <c r="U90" s="26">
        <v>10000</v>
      </c>
      <c r="V90" s="10"/>
      <c r="W90" s="15"/>
      <c r="X90" s="26"/>
      <c r="Y90" s="26"/>
      <c r="Z90" s="26"/>
      <c r="AA90" s="85"/>
      <c r="AB90" s="15" t="str">
        <f>IF(AA90="","",VLOOKUP(AA90,映射!W:X,2,FALSE))</f>
        <v/>
      </c>
      <c r="AC90" s="85"/>
      <c r="AD90" s="85"/>
      <c r="AE90" s="85"/>
      <c r="AF90" s="85"/>
      <c r="AG90" s="15" t="str">
        <f>IF(AF90="","",VLOOKUP(AF90,映射!W:X,2,FALSE))</f>
        <v/>
      </c>
      <c r="AH90" s="85"/>
      <c r="AI90" s="85"/>
      <c r="AJ90" s="85"/>
      <c r="AK90" s="85"/>
      <c r="AL90" s="85" t="str">
        <f>IF(AK90="","",VLOOKUP(AK90,映射!W:X,2,FALSE))</f>
        <v/>
      </c>
      <c r="AM90" s="85"/>
      <c r="AN90" s="85"/>
      <c r="AO90" s="85"/>
    </row>
    <row r="91" spans="1:41">
      <c r="A91" s="15">
        <f>VLOOKUP(C91,LOOKUP!A:B,2,FALSE)+E91</f>
        <v>200087</v>
      </c>
      <c r="B91" s="26" t="s">
        <v>163</v>
      </c>
      <c r="C91" s="14" t="s">
        <v>41</v>
      </c>
      <c r="D91" s="14"/>
      <c r="E91" s="29">
        <v>87</v>
      </c>
      <c r="F91" s="29" t="s">
        <v>163</v>
      </c>
      <c r="G91" s="15" t="s">
        <v>62</v>
      </c>
      <c r="H91" s="15">
        <v>33</v>
      </c>
      <c r="I91" s="1">
        <v>77370</v>
      </c>
      <c r="J91" s="26">
        <v>720</v>
      </c>
      <c r="K91" s="26"/>
      <c r="L91" s="15">
        <v>3103</v>
      </c>
      <c r="M91" s="15" t="str">
        <f>IF(L91="","",VLOOKUP(L91,映射!W:X,2,FALSE))</f>
        <v>黄月木</v>
      </c>
      <c r="N91" s="26">
        <v>5</v>
      </c>
      <c r="O91" s="26">
        <v>1</v>
      </c>
      <c r="P91" s="26">
        <v>10000</v>
      </c>
      <c r="Q91" s="10">
        <v>5086</v>
      </c>
      <c r="R91" s="15" t="str">
        <f>IF(Q91="","",VLOOKUP(Q91,映射!W:X,2,FALSE))</f>
        <v>神秘火种</v>
      </c>
      <c r="S91" s="26">
        <v>1</v>
      </c>
      <c r="T91" s="26">
        <v>1</v>
      </c>
      <c r="U91" s="26">
        <v>10000</v>
      </c>
      <c r="V91" s="10"/>
      <c r="W91" s="15"/>
      <c r="X91" s="26"/>
      <c r="Y91" s="26"/>
      <c r="Z91" s="26"/>
      <c r="AA91" s="85"/>
      <c r="AB91" s="15" t="str">
        <f>IF(AA91="","",VLOOKUP(AA91,映射!W:X,2,FALSE))</f>
        <v/>
      </c>
      <c r="AC91" s="85"/>
      <c r="AD91" s="85"/>
      <c r="AE91" s="85"/>
      <c r="AF91" s="85"/>
      <c r="AG91" s="15" t="str">
        <f>IF(AF91="","",VLOOKUP(AF91,映射!W:X,2,FALSE))</f>
        <v/>
      </c>
      <c r="AH91" s="85"/>
      <c r="AI91" s="85"/>
      <c r="AJ91" s="85"/>
      <c r="AK91" s="85"/>
      <c r="AL91" s="85" t="str">
        <f>IF(AK91="","",VLOOKUP(AK91,映射!W:X,2,FALSE))</f>
        <v/>
      </c>
      <c r="AM91" s="85"/>
      <c r="AN91" s="85"/>
      <c r="AO91" s="85"/>
    </row>
    <row r="92" spans="1:41">
      <c r="A92" s="15">
        <f>VLOOKUP(C92,LOOKUP!A:B,2,FALSE)+E92</f>
        <v>200088</v>
      </c>
      <c r="B92" s="26" t="s">
        <v>164</v>
      </c>
      <c r="C92" s="14" t="s">
        <v>41</v>
      </c>
      <c r="D92" s="14"/>
      <c r="E92" s="29">
        <v>88</v>
      </c>
      <c r="F92" s="29" t="s">
        <v>164</v>
      </c>
      <c r="G92" s="15" t="s">
        <v>67</v>
      </c>
      <c r="H92" s="15">
        <v>33</v>
      </c>
      <c r="I92" s="1">
        <v>77370</v>
      </c>
      <c r="J92" s="26">
        <v>1800</v>
      </c>
      <c r="K92" s="26"/>
      <c r="L92" s="15">
        <v>3103</v>
      </c>
      <c r="M92" s="15" t="str">
        <f>IF(L92="","",VLOOKUP(L92,映射!W:X,2,FALSE))</f>
        <v>黄月木</v>
      </c>
      <c r="N92" s="26">
        <v>5</v>
      </c>
      <c r="O92" s="26">
        <v>1</v>
      </c>
      <c r="P92" s="26">
        <v>10000</v>
      </c>
      <c r="Q92" s="10">
        <v>5116</v>
      </c>
      <c r="R92" s="15" t="str">
        <f>IF(Q92="","",VLOOKUP(Q92,映射!W:X,2,FALSE))</f>
        <v>钻石10</v>
      </c>
      <c r="S92" s="26">
        <v>1</v>
      </c>
      <c r="T92" s="26">
        <v>1</v>
      </c>
      <c r="U92" s="26">
        <v>10000</v>
      </c>
      <c r="V92" s="10"/>
      <c r="W92" s="15"/>
      <c r="X92" s="26"/>
      <c r="Y92" s="26"/>
      <c r="Z92" s="26"/>
      <c r="AA92" s="85"/>
      <c r="AB92" s="15" t="str">
        <f>IF(AA92="","",VLOOKUP(AA92,映射!W:X,2,FALSE))</f>
        <v/>
      </c>
      <c r="AC92" s="85"/>
      <c r="AD92" s="85"/>
      <c r="AE92" s="85"/>
      <c r="AF92" s="85"/>
      <c r="AG92" s="15" t="str">
        <f>IF(AF92="","",VLOOKUP(AF92,映射!W:X,2,FALSE))</f>
        <v/>
      </c>
      <c r="AH92" s="85"/>
      <c r="AI92" s="85"/>
      <c r="AJ92" s="85"/>
      <c r="AK92" s="85"/>
      <c r="AL92" s="85" t="str">
        <f>IF(AK92="","",VLOOKUP(AK92,映射!W:X,2,FALSE))</f>
        <v/>
      </c>
      <c r="AM92" s="85"/>
      <c r="AN92" s="85"/>
      <c r="AO92" s="85"/>
    </row>
    <row r="93" spans="1:41">
      <c r="A93" s="15">
        <f>VLOOKUP(C93,LOOKUP!A:B,2,FALSE)+E93</f>
        <v>200089</v>
      </c>
      <c r="B93" s="26" t="s">
        <v>165</v>
      </c>
      <c r="C93" s="14" t="s">
        <v>41</v>
      </c>
      <c r="D93" s="14"/>
      <c r="E93" s="29">
        <v>89</v>
      </c>
      <c r="F93" s="29" t="s">
        <v>165</v>
      </c>
      <c r="G93" s="15" t="s">
        <v>62</v>
      </c>
      <c r="H93" s="15">
        <v>33</v>
      </c>
      <c r="I93" s="1">
        <v>85610</v>
      </c>
      <c r="J93" s="26">
        <v>720</v>
      </c>
      <c r="K93" s="26"/>
      <c r="L93" s="15">
        <v>3103</v>
      </c>
      <c r="M93" s="15" t="str">
        <f>IF(L93="","",VLOOKUP(L93,映射!W:X,2,FALSE))</f>
        <v>黄月木</v>
      </c>
      <c r="N93" s="26">
        <v>5</v>
      </c>
      <c r="O93" s="26">
        <v>1</v>
      </c>
      <c r="P93" s="26">
        <v>10000</v>
      </c>
      <c r="Q93" s="10">
        <v>5116</v>
      </c>
      <c r="R93" s="15" t="str">
        <f>IF(Q93="","",VLOOKUP(Q93,映射!W:X,2,FALSE))</f>
        <v>钻石10</v>
      </c>
      <c r="S93" s="26">
        <v>1</v>
      </c>
      <c r="T93" s="26">
        <v>1</v>
      </c>
      <c r="U93" s="26">
        <v>10000</v>
      </c>
      <c r="V93" s="10"/>
      <c r="W93" s="15"/>
      <c r="X93" s="26"/>
      <c r="Y93" s="26"/>
      <c r="Z93" s="26"/>
      <c r="AA93" s="85"/>
      <c r="AB93" s="15" t="str">
        <f>IF(AA93="","",VLOOKUP(AA93,映射!W:X,2,FALSE))</f>
        <v/>
      </c>
      <c r="AC93" s="85"/>
      <c r="AD93" s="85"/>
      <c r="AE93" s="85"/>
      <c r="AF93" s="85"/>
      <c r="AG93" s="15" t="str">
        <f>IF(AF93="","",VLOOKUP(AF93,映射!W:X,2,FALSE))</f>
        <v/>
      </c>
      <c r="AH93" s="85"/>
      <c r="AI93" s="85"/>
      <c r="AJ93" s="85"/>
      <c r="AK93" s="85"/>
      <c r="AL93" s="85" t="str">
        <f>IF(AK93="","",VLOOKUP(AK93,映射!W:X,2,FALSE))</f>
        <v/>
      </c>
      <c r="AM93" s="85"/>
      <c r="AN93" s="85"/>
      <c r="AO93" s="85"/>
    </row>
    <row r="94" spans="1:41">
      <c r="A94" s="15">
        <f>VLOOKUP(C94,LOOKUP!A:B,2,FALSE)+E94</f>
        <v>200090</v>
      </c>
      <c r="B94" s="26" t="s">
        <v>166</v>
      </c>
      <c r="C94" s="14" t="s">
        <v>41</v>
      </c>
      <c r="D94" s="14"/>
      <c r="E94" s="29">
        <v>90</v>
      </c>
      <c r="F94" s="29" t="s">
        <v>166</v>
      </c>
      <c r="G94" s="15" t="s">
        <v>65</v>
      </c>
      <c r="H94" s="15">
        <v>33</v>
      </c>
      <c r="I94" s="1">
        <v>214025</v>
      </c>
      <c r="J94" s="26">
        <v>720</v>
      </c>
      <c r="K94" s="26"/>
      <c r="L94" s="15">
        <v>3103</v>
      </c>
      <c r="M94" s="15" t="str">
        <f>IF(L94="","",VLOOKUP(L94,映射!W:X,2,FALSE))</f>
        <v>黄月木</v>
      </c>
      <c r="N94" s="26">
        <v>5</v>
      </c>
      <c r="O94" s="26">
        <v>1</v>
      </c>
      <c r="P94" s="26">
        <v>10000</v>
      </c>
      <c r="Q94" s="15">
        <v>5086</v>
      </c>
      <c r="R94" s="15" t="str">
        <f>IF(Q94="","",VLOOKUP(Q94,映射!W:X,2,FALSE))</f>
        <v>神秘火种</v>
      </c>
      <c r="S94" s="26">
        <v>1</v>
      </c>
      <c r="T94" s="26">
        <v>1</v>
      </c>
      <c r="U94" s="26">
        <v>10000</v>
      </c>
      <c r="V94" s="10"/>
      <c r="W94" s="15"/>
      <c r="X94" s="26"/>
      <c r="Y94" s="26"/>
      <c r="Z94" s="26"/>
      <c r="AA94" s="85"/>
      <c r="AB94" s="15" t="str">
        <f>IF(AA94="","",VLOOKUP(AA94,映射!W:X,2,FALSE))</f>
        <v/>
      </c>
      <c r="AC94" s="85"/>
      <c r="AD94" s="85"/>
      <c r="AE94" s="85"/>
      <c r="AF94" s="85"/>
      <c r="AG94" s="15" t="str">
        <f>IF(AF94="","",VLOOKUP(AF94,映射!W:X,2,FALSE))</f>
        <v/>
      </c>
      <c r="AH94" s="85"/>
      <c r="AI94" s="85"/>
      <c r="AJ94" s="85"/>
      <c r="AK94" s="85"/>
      <c r="AL94" s="85" t="str">
        <f>IF(AK94="","",VLOOKUP(AK94,映射!W:X,2,FALSE))</f>
        <v/>
      </c>
      <c r="AM94" s="85"/>
      <c r="AN94" s="85"/>
      <c r="AO94" s="85"/>
    </row>
    <row r="95" spans="1:41">
      <c r="A95" s="15">
        <f>VLOOKUP(C95,LOOKUP!A:B,2,FALSE)+E95</f>
        <v>200091</v>
      </c>
      <c r="B95" s="26" t="s">
        <v>167</v>
      </c>
      <c r="C95" s="14" t="s">
        <v>41</v>
      </c>
      <c r="D95" s="14"/>
      <c r="E95" s="29">
        <v>91</v>
      </c>
      <c r="F95" s="29" t="s">
        <v>167</v>
      </c>
      <c r="G95" s="15" t="s">
        <v>65</v>
      </c>
      <c r="H95" s="15">
        <v>33</v>
      </c>
      <c r="I95" s="1">
        <v>85610</v>
      </c>
      <c r="J95" s="26">
        <v>720</v>
      </c>
      <c r="K95" s="26"/>
      <c r="L95" s="15">
        <v>3103</v>
      </c>
      <c r="M95" s="15" t="str">
        <f>IF(L95="","",VLOOKUP(L95,映射!W:X,2,FALSE))</f>
        <v>黄月木</v>
      </c>
      <c r="N95" s="26">
        <v>5</v>
      </c>
      <c r="O95" s="26">
        <v>1</v>
      </c>
      <c r="P95" s="26">
        <v>10000</v>
      </c>
      <c r="Q95" s="10">
        <v>5116</v>
      </c>
      <c r="R95" s="15" t="str">
        <f>IF(Q95="","",VLOOKUP(Q95,映射!W:X,2,FALSE))</f>
        <v>钻石10</v>
      </c>
      <c r="S95" s="26">
        <v>1</v>
      </c>
      <c r="T95" s="26">
        <v>1</v>
      </c>
      <c r="U95" s="26">
        <v>10000</v>
      </c>
      <c r="V95" s="10"/>
      <c r="W95" s="15"/>
      <c r="X95" s="26"/>
      <c r="Y95" s="26"/>
      <c r="Z95" s="26"/>
      <c r="AA95" s="85"/>
      <c r="AB95" s="15" t="str">
        <f>IF(AA95="","",VLOOKUP(AA95,映射!W:X,2,FALSE))</f>
        <v/>
      </c>
      <c r="AC95" s="85"/>
      <c r="AD95" s="85"/>
      <c r="AE95" s="85"/>
      <c r="AF95" s="85"/>
      <c r="AG95" s="15" t="str">
        <f>IF(AF95="","",VLOOKUP(AF95,映射!W:X,2,FALSE))</f>
        <v/>
      </c>
      <c r="AH95" s="85"/>
      <c r="AI95" s="85"/>
      <c r="AJ95" s="85"/>
      <c r="AK95" s="85"/>
      <c r="AL95" s="85" t="str">
        <f>IF(AK95="","",VLOOKUP(AK95,映射!W:X,2,FALSE))</f>
        <v/>
      </c>
      <c r="AM95" s="85"/>
      <c r="AN95" s="85"/>
      <c r="AO95" s="85"/>
    </row>
    <row r="96" spans="1:41">
      <c r="A96" s="15">
        <f>VLOOKUP(C96,LOOKUP!A:B,2,FALSE)+E96</f>
        <v>200092</v>
      </c>
      <c r="B96" s="26" t="s">
        <v>168</v>
      </c>
      <c r="C96" s="14" t="s">
        <v>41</v>
      </c>
      <c r="D96" s="14"/>
      <c r="E96" s="29">
        <v>92</v>
      </c>
      <c r="F96" s="29" t="s">
        <v>168</v>
      </c>
      <c r="G96" s="15" t="s">
        <v>62</v>
      </c>
      <c r="H96" s="15">
        <v>35</v>
      </c>
      <c r="I96" s="1">
        <v>85610</v>
      </c>
      <c r="J96" s="26">
        <v>750</v>
      </c>
      <c r="K96" s="26"/>
      <c r="L96" s="15">
        <v>3003</v>
      </c>
      <c r="M96" s="15" t="str">
        <f>IF(L96="","",VLOOKUP(L96,映射!W:X,2,FALSE))</f>
        <v>银</v>
      </c>
      <c r="N96" s="26">
        <v>5</v>
      </c>
      <c r="O96" s="26">
        <v>1</v>
      </c>
      <c r="P96" s="26">
        <v>10000</v>
      </c>
      <c r="Q96" s="10">
        <v>3804</v>
      </c>
      <c r="R96" s="15" t="str">
        <f>IF(Q96="","",VLOOKUP(Q96,映射!W:X,2,FALSE))</f>
        <v>4级宝石箱</v>
      </c>
      <c r="S96" s="26">
        <v>1</v>
      </c>
      <c r="T96" s="26">
        <v>1</v>
      </c>
      <c r="U96" s="26">
        <v>10000</v>
      </c>
      <c r="V96" s="10"/>
      <c r="W96" s="15"/>
      <c r="X96" s="26"/>
      <c r="Y96" s="26"/>
      <c r="Z96" s="26"/>
      <c r="AA96" s="85"/>
      <c r="AB96" s="15" t="str">
        <f>IF(AA96="","",VLOOKUP(AA96,映射!W:X,2,FALSE))</f>
        <v/>
      </c>
      <c r="AC96" s="85"/>
      <c r="AD96" s="85"/>
      <c r="AE96" s="85"/>
      <c r="AF96" s="85"/>
      <c r="AG96" s="15" t="str">
        <f>IF(AF96="","",VLOOKUP(AF96,映射!W:X,2,FALSE))</f>
        <v/>
      </c>
      <c r="AH96" s="85"/>
      <c r="AI96" s="85"/>
      <c r="AJ96" s="85"/>
      <c r="AK96" s="85"/>
      <c r="AL96" s="85" t="str">
        <f>IF(AK96="","",VLOOKUP(AK96,映射!W:X,2,FALSE))</f>
        <v/>
      </c>
      <c r="AM96" s="85"/>
      <c r="AN96" s="85"/>
      <c r="AO96" s="85"/>
    </row>
    <row r="97" spans="1:41">
      <c r="A97" s="15">
        <f>VLOOKUP(C97,LOOKUP!A:B,2,FALSE)+E97</f>
        <v>200093</v>
      </c>
      <c r="B97" s="26" t="s">
        <v>169</v>
      </c>
      <c r="C97" s="14" t="s">
        <v>41</v>
      </c>
      <c r="D97" s="14"/>
      <c r="E97" s="29">
        <v>93</v>
      </c>
      <c r="F97" s="29" t="s">
        <v>169</v>
      </c>
      <c r="G97" s="15" t="s">
        <v>62</v>
      </c>
      <c r="H97" s="15">
        <v>35</v>
      </c>
      <c r="I97" s="1">
        <v>25683</v>
      </c>
      <c r="J97" s="26">
        <v>750</v>
      </c>
      <c r="K97" s="26"/>
      <c r="L97" s="15">
        <v>3003</v>
      </c>
      <c r="M97" s="15" t="str">
        <f>IF(L97="","",VLOOKUP(L97,映射!W:X,2,FALSE))</f>
        <v>银</v>
      </c>
      <c r="N97" s="26">
        <v>5</v>
      </c>
      <c r="O97" s="26">
        <v>1</v>
      </c>
      <c r="P97" s="26">
        <v>10000</v>
      </c>
      <c r="Q97" s="10">
        <v>5086</v>
      </c>
      <c r="R97" s="15" t="str">
        <f>IF(Q97="","",VLOOKUP(Q97,映射!W:X,2,FALSE))</f>
        <v>神秘火种</v>
      </c>
      <c r="S97" s="26">
        <v>1</v>
      </c>
      <c r="T97" s="26">
        <v>1</v>
      </c>
      <c r="U97" s="26">
        <v>10000</v>
      </c>
      <c r="V97" s="10"/>
      <c r="W97" s="15"/>
      <c r="X97" s="26"/>
      <c r="Y97" s="26"/>
      <c r="Z97" s="26"/>
      <c r="AA97" s="85"/>
      <c r="AB97" s="15" t="str">
        <f>IF(AA97="","",VLOOKUP(AA97,映射!W:X,2,FALSE))</f>
        <v/>
      </c>
      <c r="AC97" s="85"/>
      <c r="AD97" s="85"/>
      <c r="AE97" s="85"/>
      <c r="AF97" s="85"/>
      <c r="AG97" s="15" t="str">
        <f>IF(AF97="","",VLOOKUP(AF97,映射!W:X,2,FALSE))</f>
        <v/>
      </c>
      <c r="AH97" s="85"/>
      <c r="AI97" s="85"/>
      <c r="AJ97" s="85"/>
      <c r="AK97" s="85"/>
      <c r="AL97" s="85" t="str">
        <f>IF(AK97="","",VLOOKUP(AK97,映射!W:X,2,FALSE))</f>
        <v/>
      </c>
      <c r="AM97" s="85"/>
      <c r="AN97" s="85"/>
      <c r="AO97" s="85"/>
    </row>
    <row r="98" spans="1:41">
      <c r="A98" s="15">
        <f>VLOOKUP(C98,LOOKUP!A:B,2,FALSE)+E98</f>
        <v>200094</v>
      </c>
      <c r="B98" s="26" t="s">
        <v>170</v>
      </c>
      <c r="C98" s="14" t="s">
        <v>41</v>
      </c>
      <c r="D98" s="14"/>
      <c r="E98" s="29">
        <v>94</v>
      </c>
      <c r="F98" s="29" t="s">
        <v>170</v>
      </c>
      <c r="G98" s="15" t="s">
        <v>67</v>
      </c>
      <c r="H98" s="15">
        <v>35</v>
      </c>
      <c r="I98" s="1">
        <v>85610</v>
      </c>
      <c r="J98" s="26">
        <v>1875</v>
      </c>
      <c r="K98" s="26"/>
      <c r="L98" s="15">
        <v>3403</v>
      </c>
      <c r="M98" s="15" t="str">
        <f>IF(L98="","",VLOOKUP(L98,映射!W:X,2,FALSE))</f>
        <v>毛毡</v>
      </c>
      <c r="N98" s="26">
        <v>5</v>
      </c>
      <c r="O98" s="26">
        <v>1</v>
      </c>
      <c r="P98" s="26">
        <v>10000</v>
      </c>
      <c r="Q98" s="10">
        <v>5086</v>
      </c>
      <c r="R98" s="15" t="str">
        <f>IF(Q98="","",VLOOKUP(Q98,映射!W:X,2,FALSE))</f>
        <v>神秘火种</v>
      </c>
      <c r="S98" s="26">
        <v>1</v>
      </c>
      <c r="T98" s="26">
        <v>1</v>
      </c>
      <c r="U98" s="26">
        <v>10000</v>
      </c>
      <c r="V98" s="10"/>
      <c r="W98" s="15"/>
      <c r="X98" s="26"/>
      <c r="Y98" s="26"/>
      <c r="Z98" s="26"/>
      <c r="AA98" s="85"/>
      <c r="AB98" s="15" t="str">
        <f>IF(AA98="","",VLOOKUP(AA98,映射!W:X,2,FALSE))</f>
        <v/>
      </c>
      <c r="AC98" s="85"/>
      <c r="AD98" s="85"/>
      <c r="AE98" s="85"/>
      <c r="AF98" s="85"/>
      <c r="AG98" s="15" t="str">
        <f>IF(AF98="","",VLOOKUP(AF98,映射!W:X,2,FALSE))</f>
        <v/>
      </c>
      <c r="AH98" s="85"/>
      <c r="AI98" s="85"/>
      <c r="AJ98" s="85"/>
      <c r="AK98" s="85"/>
      <c r="AL98" s="85" t="str">
        <f>IF(AK98="","",VLOOKUP(AK98,映射!W:X,2,FALSE))</f>
        <v/>
      </c>
      <c r="AM98" s="85"/>
      <c r="AN98" s="85"/>
      <c r="AO98" s="85"/>
    </row>
    <row r="99" spans="1:41">
      <c r="A99" s="15">
        <f>VLOOKUP(C99,LOOKUP!A:B,2,FALSE)+E99</f>
        <v>200095</v>
      </c>
      <c r="B99" s="26" t="s">
        <v>171</v>
      </c>
      <c r="C99" s="14" t="s">
        <v>41</v>
      </c>
      <c r="D99" s="14"/>
      <c r="E99" s="29">
        <v>95</v>
      </c>
      <c r="F99" s="29" t="s">
        <v>171</v>
      </c>
      <c r="G99" s="15" t="s">
        <v>62</v>
      </c>
      <c r="H99" s="15">
        <v>35</v>
      </c>
      <c r="I99" s="1">
        <v>85610</v>
      </c>
      <c r="J99" s="26">
        <v>750</v>
      </c>
      <c r="K99" s="26"/>
      <c r="L99" s="15">
        <v>3403</v>
      </c>
      <c r="M99" s="15" t="str">
        <f>IF(L99="","",VLOOKUP(L99,映射!W:X,2,FALSE))</f>
        <v>毛毡</v>
      </c>
      <c r="N99" s="26">
        <v>5</v>
      </c>
      <c r="O99" s="26">
        <v>1</v>
      </c>
      <c r="P99" s="26">
        <v>10000</v>
      </c>
      <c r="Q99" s="10">
        <v>5086</v>
      </c>
      <c r="R99" s="15" t="str">
        <f>IF(Q99="","",VLOOKUP(Q99,映射!W:X,2,FALSE))</f>
        <v>神秘火种</v>
      </c>
      <c r="S99" s="26">
        <v>1</v>
      </c>
      <c r="T99" s="26">
        <v>1</v>
      </c>
      <c r="U99" s="26">
        <v>10000</v>
      </c>
      <c r="V99" s="10"/>
      <c r="W99" s="15"/>
      <c r="X99" s="26"/>
      <c r="Y99" s="26"/>
      <c r="Z99" s="26"/>
      <c r="AA99" s="85"/>
      <c r="AB99" s="15" t="str">
        <f>IF(AA99="","",VLOOKUP(AA99,映射!W:X,2,FALSE))</f>
        <v/>
      </c>
      <c r="AC99" s="85"/>
      <c r="AD99" s="85"/>
      <c r="AE99" s="85"/>
      <c r="AF99" s="85"/>
      <c r="AG99" s="15" t="str">
        <f>IF(AF99="","",VLOOKUP(AF99,映射!W:X,2,FALSE))</f>
        <v/>
      </c>
      <c r="AH99" s="85"/>
      <c r="AI99" s="85"/>
      <c r="AJ99" s="85"/>
      <c r="AK99" s="85"/>
      <c r="AL99" s="85" t="str">
        <f>IF(AK99="","",VLOOKUP(AK99,映射!W:X,2,FALSE))</f>
        <v/>
      </c>
      <c r="AM99" s="85"/>
      <c r="AN99" s="85"/>
      <c r="AO99" s="85"/>
    </row>
    <row r="100" spans="1:41">
      <c r="A100" s="15">
        <f>VLOOKUP(C100,LOOKUP!A:B,2,FALSE)+E100</f>
        <v>200096</v>
      </c>
      <c r="B100" s="26" t="s">
        <v>172</v>
      </c>
      <c r="C100" s="14" t="s">
        <v>41</v>
      </c>
      <c r="D100" s="14"/>
      <c r="E100" s="29">
        <v>96</v>
      </c>
      <c r="F100" s="29" t="s">
        <v>172</v>
      </c>
      <c r="G100" s="15" t="s">
        <v>65</v>
      </c>
      <c r="H100" s="15">
        <v>35</v>
      </c>
      <c r="I100" s="1">
        <v>135720</v>
      </c>
      <c r="J100" s="26">
        <v>750</v>
      </c>
      <c r="K100" s="26"/>
      <c r="L100" s="15">
        <v>3003</v>
      </c>
      <c r="M100" s="15" t="str">
        <f>IF(L100="","",VLOOKUP(L100,映射!W:X,2,FALSE))</f>
        <v>银</v>
      </c>
      <c r="N100" s="26">
        <v>5</v>
      </c>
      <c r="O100" s="26">
        <v>1</v>
      </c>
      <c r="P100" s="26">
        <v>10000</v>
      </c>
      <c r="Q100" s="15">
        <v>5086</v>
      </c>
      <c r="R100" s="15" t="str">
        <f>IF(Q100="","",VLOOKUP(Q100,映射!W:X,2,FALSE))</f>
        <v>神秘火种</v>
      </c>
      <c r="S100" s="26">
        <v>1</v>
      </c>
      <c r="T100" s="26">
        <v>1</v>
      </c>
      <c r="U100" s="26">
        <v>10000</v>
      </c>
      <c r="V100" s="10"/>
      <c r="W100" s="15"/>
      <c r="X100" s="26"/>
      <c r="Y100" s="26"/>
      <c r="Z100" s="26"/>
      <c r="AA100" s="85"/>
      <c r="AB100" s="15" t="str">
        <f>IF(AA100="","",VLOOKUP(AA100,映射!W:X,2,FALSE))</f>
        <v/>
      </c>
      <c r="AC100" s="85"/>
      <c r="AD100" s="85"/>
      <c r="AE100" s="85"/>
      <c r="AF100" s="85"/>
      <c r="AG100" s="15" t="str">
        <f>IF(AF100="","",VLOOKUP(AF100,映射!W:X,2,FALSE))</f>
        <v/>
      </c>
      <c r="AH100" s="85"/>
      <c r="AI100" s="85"/>
      <c r="AJ100" s="85"/>
      <c r="AK100" s="85"/>
      <c r="AL100" s="85" t="str">
        <f>IF(AK100="","",VLOOKUP(AK100,映射!W:X,2,FALSE))</f>
        <v/>
      </c>
      <c r="AM100" s="85"/>
      <c r="AN100" s="85"/>
      <c r="AO100" s="85"/>
    </row>
    <row r="101" spans="1:41">
      <c r="A101" s="15">
        <f>VLOOKUP(C101,LOOKUP!A:B,2,FALSE)+E101</f>
        <v>200097</v>
      </c>
      <c r="B101" s="26" t="s">
        <v>173</v>
      </c>
      <c r="C101" s="14" t="s">
        <v>41</v>
      </c>
      <c r="D101" s="14"/>
      <c r="E101" s="29">
        <v>97</v>
      </c>
      <c r="F101" s="29" t="s">
        <v>173</v>
      </c>
      <c r="G101" s="15" t="s">
        <v>67</v>
      </c>
      <c r="H101" s="15">
        <v>35</v>
      </c>
      <c r="I101" s="1">
        <v>135720</v>
      </c>
      <c r="J101" s="26">
        <v>1875</v>
      </c>
      <c r="K101" s="26"/>
      <c r="L101" s="15">
        <v>3103</v>
      </c>
      <c r="M101" s="15" t="str">
        <f>IF(L101="","",VLOOKUP(L101,映射!W:X,2,FALSE))</f>
        <v>黄月木</v>
      </c>
      <c r="N101" s="26">
        <v>5</v>
      </c>
      <c r="O101" s="26">
        <v>1</v>
      </c>
      <c r="P101" s="26">
        <v>10000</v>
      </c>
      <c r="Q101" s="10">
        <v>5116</v>
      </c>
      <c r="R101" s="15" t="str">
        <f>IF(Q101="","",VLOOKUP(Q101,映射!W:X,2,FALSE))</f>
        <v>钻石10</v>
      </c>
      <c r="S101" s="26">
        <v>1</v>
      </c>
      <c r="T101" s="26">
        <v>1</v>
      </c>
      <c r="U101" s="26">
        <v>10000</v>
      </c>
      <c r="V101" s="10"/>
      <c r="W101" s="15"/>
      <c r="X101" s="26"/>
      <c r="Y101" s="26"/>
      <c r="Z101" s="26"/>
      <c r="AA101" s="85"/>
      <c r="AB101" s="15" t="str">
        <f>IF(AA101="","",VLOOKUP(AA101,映射!W:X,2,FALSE))</f>
        <v/>
      </c>
      <c r="AC101" s="85"/>
      <c r="AD101" s="85"/>
      <c r="AE101" s="85"/>
      <c r="AF101" s="85"/>
      <c r="AG101" s="15" t="str">
        <f>IF(AF101="","",VLOOKUP(AF101,映射!W:X,2,FALSE))</f>
        <v/>
      </c>
      <c r="AH101" s="85"/>
      <c r="AI101" s="85"/>
      <c r="AJ101" s="85"/>
      <c r="AK101" s="85"/>
      <c r="AL101" s="85" t="str">
        <f>IF(AK101="","",VLOOKUP(AK101,映射!W:X,2,FALSE))</f>
        <v/>
      </c>
      <c r="AM101" s="85"/>
      <c r="AN101" s="85"/>
      <c r="AO101" s="85"/>
    </row>
    <row r="102" spans="1:41">
      <c r="A102" s="15">
        <f>VLOOKUP(C102,LOOKUP!A:B,2,FALSE)+E102</f>
        <v>200098</v>
      </c>
      <c r="B102" s="26" t="s">
        <v>174</v>
      </c>
      <c r="C102" s="14" t="s">
        <v>41</v>
      </c>
      <c r="D102" s="14"/>
      <c r="E102" s="29">
        <v>98</v>
      </c>
      <c r="F102" s="29" t="s">
        <v>174</v>
      </c>
      <c r="G102" s="15" t="s">
        <v>62</v>
      </c>
      <c r="H102" s="15">
        <v>37</v>
      </c>
      <c r="I102" s="1">
        <v>339300</v>
      </c>
      <c r="J102" s="26">
        <v>780</v>
      </c>
      <c r="K102" s="26"/>
      <c r="L102" s="15">
        <v>3103</v>
      </c>
      <c r="M102" s="15" t="str">
        <f>IF(L102="","",VLOOKUP(L102,映射!W:X,2,FALSE))</f>
        <v>黄月木</v>
      </c>
      <c r="N102" s="26">
        <v>5</v>
      </c>
      <c r="O102" s="26">
        <v>1</v>
      </c>
      <c r="P102" s="26">
        <v>10000</v>
      </c>
      <c r="Q102" s="10">
        <v>3804</v>
      </c>
      <c r="R102" s="15" t="str">
        <f>IF(Q102="","",VLOOKUP(Q102,映射!W:X,2,FALSE))</f>
        <v>4级宝石箱</v>
      </c>
      <c r="S102" s="26">
        <v>1</v>
      </c>
      <c r="T102" s="26">
        <v>1</v>
      </c>
      <c r="U102" s="26">
        <v>10000</v>
      </c>
      <c r="V102" s="10"/>
      <c r="W102" s="15"/>
      <c r="X102" s="26"/>
      <c r="Y102" s="26"/>
      <c r="Z102" s="26"/>
      <c r="AA102" s="85"/>
      <c r="AB102" s="15" t="str">
        <f>IF(AA102="","",VLOOKUP(AA102,映射!W:X,2,FALSE))</f>
        <v/>
      </c>
      <c r="AC102" s="85"/>
      <c r="AD102" s="85"/>
      <c r="AE102" s="85"/>
      <c r="AF102" s="85"/>
      <c r="AG102" s="15" t="str">
        <f>IF(AF102="","",VLOOKUP(AF102,映射!W:X,2,FALSE))</f>
        <v/>
      </c>
      <c r="AH102" s="85"/>
      <c r="AI102" s="85"/>
      <c r="AJ102" s="85"/>
      <c r="AK102" s="85"/>
      <c r="AL102" s="85" t="str">
        <f>IF(AK102="","",VLOOKUP(AK102,映射!W:X,2,FALSE))</f>
        <v/>
      </c>
      <c r="AM102" s="85"/>
      <c r="AN102" s="85"/>
      <c r="AO102" s="85"/>
    </row>
    <row r="103" spans="1:41">
      <c r="A103" s="15">
        <f>VLOOKUP(C103,LOOKUP!A:B,2,FALSE)+E103</f>
        <v>200099</v>
      </c>
      <c r="B103" s="26" t="s">
        <v>175</v>
      </c>
      <c r="C103" s="14" t="s">
        <v>41</v>
      </c>
      <c r="D103" s="14"/>
      <c r="E103" s="29">
        <v>99</v>
      </c>
      <c r="F103" s="29" t="s">
        <v>175</v>
      </c>
      <c r="G103" s="15" t="s">
        <v>65</v>
      </c>
      <c r="H103" s="15">
        <v>37</v>
      </c>
      <c r="I103" s="1">
        <v>135720</v>
      </c>
      <c r="J103" s="26">
        <v>780</v>
      </c>
      <c r="K103" s="26"/>
      <c r="L103" s="15">
        <v>3003</v>
      </c>
      <c r="M103" s="15" t="str">
        <f>IF(L103="","",VLOOKUP(L103,映射!W:X,2,FALSE))</f>
        <v>银</v>
      </c>
      <c r="N103" s="26">
        <v>5</v>
      </c>
      <c r="O103" s="26">
        <v>1</v>
      </c>
      <c r="P103" s="26">
        <v>10000</v>
      </c>
      <c r="Q103" s="15">
        <v>5086</v>
      </c>
      <c r="R103" s="15" t="str">
        <f>IF(Q103="","",VLOOKUP(Q103,映射!W:X,2,FALSE))</f>
        <v>神秘火种</v>
      </c>
      <c r="S103" s="26">
        <v>1</v>
      </c>
      <c r="T103" s="26">
        <v>1</v>
      </c>
      <c r="U103" s="26">
        <v>10000</v>
      </c>
      <c r="V103" s="10"/>
      <c r="W103" s="15"/>
      <c r="X103" s="26"/>
      <c r="Y103" s="26"/>
      <c r="Z103" s="26"/>
      <c r="AA103" s="85"/>
      <c r="AB103" s="15" t="str">
        <f>IF(AA103="","",VLOOKUP(AA103,映射!W:X,2,FALSE))</f>
        <v/>
      </c>
      <c r="AC103" s="85"/>
      <c r="AD103" s="85"/>
      <c r="AE103" s="85"/>
      <c r="AF103" s="85"/>
      <c r="AG103" s="15" t="str">
        <f>IF(AF103="","",VLOOKUP(AF103,映射!W:X,2,FALSE))</f>
        <v/>
      </c>
      <c r="AH103" s="85"/>
      <c r="AI103" s="85"/>
      <c r="AJ103" s="85"/>
      <c r="AK103" s="85"/>
      <c r="AL103" s="85" t="str">
        <f>IF(AK103="","",VLOOKUP(AK103,映射!W:X,2,FALSE))</f>
        <v/>
      </c>
      <c r="AM103" s="85"/>
      <c r="AN103" s="85"/>
      <c r="AO103" s="85"/>
    </row>
    <row r="104" spans="1:41">
      <c r="A104" s="15">
        <f>VLOOKUP(C104,LOOKUP!A:B,2,FALSE)+E104</f>
        <v>200100</v>
      </c>
      <c r="B104" s="26" t="s">
        <v>176</v>
      </c>
      <c r="C104" s="14" t="s">
        <v>41</v>
      </c>
      <c r="D104" s="14"/>
      <c r="E104" s="29">
        <v>100</v>
      </c>
      <c r="F104" s="29" t="s">
        <v>176</v>
      </c>
      <c r="G104" s="15" t="s">
        <v>62</v>
      </c>
      <c r="H104" s="15">
        <v>37</v>
      </c>
      <c r="I104" s="1">
        <v>135720</v>
      </c>
      <c r="J104" s="26">
        <v>780</v>
      </c>
      <c r="K104" s="26"/>
      <c r="L104" s="15">
        <v>3003</v>
      </c>
      <c r="M104" s="15" t="str">
        <f>IF(L104="","",VLOOKUP(L104,映射!W:X,2,FALSE))</f>
        <v>银</v>
      </c>
      <c r="N104" s="26">
        <v>5</v>
      </c>
      <c r="O104" s="26">
        <v>1</v>
      </c>
      <c r="P104" s="26">
        <v>10000</v>
      </c>
      <c r="Q104" s="15">
        <v>5086</v>
      </c>
      <c r="R104" s="15" t="str">
        <f>IF(Q104="","",VLOOKUP(Q104,映射!W:X,2,FALSE))</f>
        <v>神秘火种</v>
      </c>
      <c r="S104" s="26">
        <v>1</v>
      </c>
      <c r="T104" s="26">
        <v>1</v>
      </c>
      <c r="U104" s="26">
        <v>10000</v>
      </c>
      <c r="V104" s="10"/>
      <c r="W104" s="15"/>
      <c r="X104" s="26"/>
      <c r="Y104" s="26"/>
      <c r="Z104" s="26"/>
      <c r="AA104" s="85"/>
      <c r="AB104" s="15" t="str">
        <f>IF(AA104="","",VLOOKUP(AA104,映射!W:X,2,FALSE))</f>
        <v/>
      </c>
      <c r="AC104" s="85"/>
      <c r="AD104" s="85"/>
      <c r="AE104" s="85"/>
      <c r="AF104" s="85"/>
      <c r="AG104" s="15" t="str">
        <f>IF(AF104="","",VLOOKUP(AF104,映射!W:X,2,FALSE))</f>
        <v/>
      </c>
      <c r="AH104" s="85"/>
      <c r="AI104" s="85"/>
      <c r="AJ104" s="85"/>
      <c r="AK104" s="85"/>
      <c r="AL104" s="85" t="str">
        <f>IF(AK104="","",VLOOKUP(AK104,映射!W:X,2,FALSE))</f>
        <v/>
      </c>
      <c r="AM104" s="85"/>
      <c r="AN104" s="85"/>
      <c r="AO104" s="85"/>
    </row>
    <row r="105" spans="1:41">
      <c r="A105" s="15">
        <f>VLOOKUP(C105,LOOKUP!A:B,2,FALSE)+E105</f>
        <v>200101</v>
      </c>
      <c r="B105" s="26" t="s">
        <v>177</v>
      </c>
      <c r="C105" s="14" t="s">
        <v>41</v>
      </c>
      <c r="D105" s="14"/>
      <c r="E105" s="29">
        <v>101</v>
      </c>
      <c r="F105" s="29" t="s">
        <v>177</v>
      </c>
      <c r="G105" s="15" t="s">
        <v>67</v>
      </c>
      <c r="H105" s="15">
        <v>37</v>
      </c>
      <c r="I105" s="1">
        <v>135720</v>
      </c>
      <c r="J105" s="26">
        <v>1950</v>
      </c>
      <c r="K105" s="26"/>
      <c r="L105" s="15">
        <v>3303</v>
      </c>
      <c r="M105" s="15" t="str">
        <f>IF(L105="","",VLOOKUP(L105,映射!W:X,2,FALSE))</f>
        <v>银条</v>
      </c>
      <c r="N105" s="26">
        <v>5</v>
      </c>
      <c r="O105" s="26">
        <v>1</v>
      </c>
      <c r="P105" s="26">
        <v>10000</v>
      </c>
      <c r="Q105" s="15">
        <v>5086</v>
      </c>
      <c r="R105" s="15" t="str">
        <f>IF(Q105="","",VLOOKUP(Q105,映射!W:X,2,FALSE))</f>
        <v>神秘火种</v>
      </c>
      <c r="S105" s="26">
        <v>1</v>
      </c>
      <c r="T105" s="26">
        <v>1</v>
      </c>
      <c r="U105" s="26">
        <v>10000</v>
      </c>
      <c r="V105" s="10"/>
      <c r="W105" s="15"/>
      <c r="X105" s="26"/>
      <c r="Y105" s="26"/>
      <c r="Z105" s="26"/>
      <c r="AA105" s="85"/>
      <c r="AB105" s="15" t="str">
        <f>IF(AA105="","",VLOOKUP(AA105,映射!W:X,2,FALSE))</f>
        <v/>
      </c>
      <c r="AC105" s="85"/>
      <c r="AD105" s="85"/>
      <c r="AE105" s="85"/>
      <c r="AF105" s="85"/>
      <c r="AG105" s="15" t="str">
        <f>IF(AF105="","",VLOOKUP(AF105,映射!W:X,2,FALSE))</f>
        <v/>
      </c>
      <c r="AH105" s="85"/>
      <c r="AI105" s="85"/>
      <c r="AJ105" s="85"/>
      <c r="AK105" s="85"/>
      <c r="AL105" s="85" t="str">
        <f>IF(AK105="","",VLOOKUP(AK105,映射!W:X,2,FALSE))</f>
        <v/>
      </c>
      <c r="AM105" s="85"/>
      <c r="AN105" s="85"/>
      <c r="AO105" s="85"/>
    </row>
    <row r="106" spans="1:41">
      <c r="A106" s="15">
        <f>VLOOKUP(C106,LOOKUP!A:B,2,FALSE)+E106</f>
        <v>200102</v>
      </c>
      <c r="B106" s="26" t="s">
        <v>178</v>
      </c>
      <c r="C106" s="14" t="s">
        <v>41</v>
      </c>
      <c r="D106" s="14"/>
      <c r="E106" s="29">
        <v>102</v>
      </c>
      <c r="F106" s="29" t="s">
        <v>178</v>
      </c>
      <c r="G106" s="15" t="s">
        <v>65</v>
      </c>
      <c r="H106" s="15">
        <v>37</v>
      </c>
      <c r="I106" s="1">
        <v>135720</v>
      </c>
      <c r="J106" s="26">
        <v>780</v>
      </c>
      <c r="K106" s="26"/>
      <c r="L106" s="15">
        <v>3103</v>
      </c>
      <c r="M106" s="15" t="str">
        <f>IF(L106="","",VLOOKUP(L106,映射!W:X,2,FALSE))</f>
        <v>黄月木</v>
      </c>
      <c r="N106" s="26">
        <v>5</v>
      </c>
      <c r="O106" s="26">
        <v>1</v>
      </c>
      <c r="P106" s="26">
        <v>10000</v>
      </c>
      <c r="Q106" s="15">
        <v>5086</v>
      </c>
      <c r="R106" s="15" t="str">
        <f>IF(Q106="","",VLOOKUP(Q106,映射!W:X,2,FALSE))</f>
        <v>神秘火种</v>
      </c>
      <c r="S106" s="26">
        <v>1</v>
      </c>
      <c r="T106" s="26">
        <v>1</v>
      </c>
      <c r="U106" s="26">
        <v>10000</v>
      </c>
      <c r="V106" s="10"/>
      <c r="W106" s="15"/>
      <c r="X106" s="26"/>
      <c r="Y106" s="26"/>
      <c r="Z106" s="26"/>
      <c r="AA106" s="85"/>
      <c r="AB106" s="15"/>
      <c r="AC106" s="85"/>
      <c r="AD106" s="85"/>
      <c r="AE106" s="85"/>
      <c r="AF106" s="85"/>
      <c r="AG106" s="15" t="str">
        <f>IF(AF106="","",VLOOKUP(AF106,映射!W:X,2,FALSE))</f>
        <v/>
      </c>
      <c r="AH106" s="85"/>
      <c r="AI106" s="85"/>
      <c r="AJ106" s="85"/>
      <c r="AK106" s="85"/>
      <c r="AL106" s="85" t="str">
        <f>IF(AK106="","",VLOOKUP(AK106,映射!W:X,2,FALSE))</f>
        <v/>
      </c>
      <c r="AM106" s="85"/>
      <c r="AN106" s="85"/>
      <c r="AO106" s="85"/>
    </row>
    <row r="107" spans="1:41">
      <c r="A107" s="15">
        <f>VLOOKUP(C107,LOOKUP!A:B,2,FALSE)+E107</f>
        <v>200103</v>
      </c>
      <c r="B107" s="26" t="s">
        <v>179</v>
      </c>
      <c r="C107" s="14" t="s">
        <v>41</v>
      </c>
      <c r="D107" s="14"/>
      <c r="E107" s="29">
        <v>103</v>
      </c>
      <c r="F107" s="29" t="s">
        <v>179</v>
      </c>
      <c r="G107" s="15" t="s">
        <v>62</v>
      </c>
      <c r="H107" s="15">
        <v>39</v>
      </c>
      <c r="I107" s="1">
        <v>339300</v>
      </c>
      <c r="J107" s="26">
        <v>810</v>
      </c>
      <c r="K107" s="26"/>
      <c r="L107" s="15">
        <v>3003</v>
      </c>
      <c r="M107" s="15" t="str">
        <f>IF(L107="","",VLOOKUP(L107,映射!W:X,2,FALSE))</f>
        <v>银</v>
      </c>
      <c r="N107" s="26">
        <v>5</v>
      </c>
      <c r="O107" s="26">
        <v>1</v>
      </c>
      <c r="P107" s="26">
        <v>10000</v>
      </c>
      <c r="Q107" s="10">
        <v>5116</v>
      </c>
      <c r="R107" s="15" t="str">
        <f>IF(Q107="","",VLOOKUP(Q107,映射!W:X,2,FALSE))</f>
        <v>钻石10</v>
      </c>
      <c r="S107" s="26">
        <v>1</v>
      </c>
      <c r="T107" s="26">
        <v>1</v>
      </c>
      <c r="U107" s="26">
        <v>10000</v>
      </c>
      <c r="V107" s="10"/>
      <c r="W107" s="15"/>
      <c r="X107" s="26"/>
      <c r="Y107" s="26"/>
      <c r="Z107" s="26"/>
      <c r="AA107" s="85"/>
      <c r="AB107" s="15"/>
      <c r="AC107" s="85"/>
      <c r="AD107" s="85"/>
      <c r="AE107" s="85"/>
      <c r="AF107" s="85"/>
      <c r="AG107" s="15" t="str">
        <f>IF(AF107="","",VLOOKUP(AF107,映射!W:X,2,FALSE))</f>
        <v/>
      </c>
      <c r="AH107" s="85"/>
      <c r="AI107" s="85"/>
      <c r="AJ107" s="85"/>
      <c r="AK107" s="85"/>
      <c r="AL107" s="85" t="str">
        <f>IF(AK107="","",VLOOKUP(AK107,映射!W:X,2,FALSE))</f>
        <v/>
      </c>
      <c r="AM107" s="85"/>
      <c r="AN107" s="85"/>
      <c r="AO107" s="85"/>
    </row>
    <row r="108" spans="1:41">
      <c r="A108" s="15">
        <f>VLOOKUP(C108,LOOKUP!A:B,2,FALSE)+E108</f>
        <v>200104</v>
      </c>
      <c r="B108" s="26" t="s">
        <v>180</v>
      </c>
      <c r="C108" s="14" t="s">
        <v>41</v>
      </c>
      <c r="D108" s="14"/>
      <c r="E108" s="29">
        <v>104</v>
      </c>
      <c r="F108" s="29" t="s">
        <v>180</v>
      </c>
      <c r="G108" s="15" t="s">
        <v>67</v>
      </c>
      <c r="H108" s="15">
        <v>39</v>
      </c>
      <c r="I108" s="1">
        <v>43770</v>
      </c>
      <c r="J108" s="26">
        <v>2025</v>
      </c>
      <c r="K108" s="26"/>
      <c r="L108" s="15">
        <v>3403</v>
      </c>
      <c r="M108" s="15" t="str">
        <f>IF(L108="","",VLOOKUP(L108,映射!W:X,2,FALSE))</f>
        <v>毛毡</v>
      </c>
      <c r="N108" s="26">
        <v>1</v>
      </c>
      <c r="O108" s="26">
        <v>1</v>
      </c>
      <c r="P108" s="26">
        <v>10000</v>
      </c>
      <c r="Q108" s="10">
        <v>3804</v>
      </c>
      <c r="R108" s="15" t="str">
        <f>IF(Q108="","",VLOOKUP(Q108,映射!W:X,2,FALSE))</f>
        <v>4级宝石箱</v>
      </c>
      <c r="S108" s="26">
        <v>1</v>
      </c>
      <c r="T108" s="26">
        <v>1</v>
      </c>
      <c r="U108" s="26">
        <v>10000</v>
      </c>
      <c r="V108" s="15">
        <v>5086</v>
      </c>
      <c r="W108" s="15" t="str">
        <f>IF(V108="","",VLOOKUP(V108,映射!W:X,2,FALSE))</f>
        <v>神秘火种</v>
      </c>
      <c r="X108" s="85">
        <v>1</v>
      </c>
      <c r="Y108" s="85">
        <v>1</v>
      </c>
      <c r="Z108" s="85">
        <v>10000</v>
      </c>
      <c r="AA108" s="10"/>
      <c r="AB108" s="15"/>
      <c r="AC108" s="26"/>
      <c r="AD108" s="26"/>
      <c r="AE108" s="26"/>
      <c r="AF108" s="85"/>
      <c r="AG108" s="15" t="str">
        <f>IF(AF108="","",VLOOKUP(AF108,映射!W:X,2,FALSE))</f>
        <v/>
      </c>
      <c r="AH108" s="85"/>
      <c r="AI108" s="85"/>
      <c r="AJ108" s="85"/>
      <c r="AK108" s="85"/>
      <c r="AL108" s="85" t="str">
        <f>IF(AK108="","",VLOOKUP(AK108,映射!W:X,2,FALSE))</f>
        <v/>
      </c>
      <c r="AM108" s="85"/>
      <c r="AN108" s="85"/>
      <c r="AO108" s="85"/>
    </row>
    <row r="109" spans="1:41">
      <c r="A109" s="15">
        <f>VLOOKUP(C109,LOOKUP!A:B,2,FALSE)+E109</f>
        <v>200105</v>
      </c>
      <c r="B109" s="26" t="s">
        <v>181</v>
      </c>
      <c r="C109" s="14" t="s">
        <v>41</v>
      </c>
      <c r="D109" s="14"/>
      <c r="E109" s="29">
        <v>105</v>
      </c>
      <c r="F109" s="29"/>
      <c r="G109" s="15" t="s">
        <v>56</v>
      </c>
      <c r="H109" s="15">
        <v>39</v>
      </c>
      <c r="I109" s="1">
        <v>43770</v>
      </c>
      <c r="J109" s="26">
        <v>243</v>
      </c>
      <c r="K109" s="26"/>
      <c r="L109" s="15">
        <v>3403</v>
      </c>
      <c r="M109" s="15" t="str">
        <f>IF(L109="","",VLOOKUP(L109,映射!W:X,2,FALSE))</f>
        <v>毛毡</v>
      </c>
      <c r="N109" s="26">
        <v>1</v>
      </c>
      <c r="O109" s="26">
        <v>1</v>
      </c>
      <c r="P109" s="26">
        <v>10000</v>
      </c>
      <c r="Q109" s="15">
        <v>5086</v>
      </c>
      <c r="R109" s="15" t="str">
        <f>IF(Q109="","",VLOOKUP(Q109,映射!W:X,2,FALSE))</f>
        <v>神秘火种</v>
      </c>
      <c r="S109" s="26">
        <v>2</v>
      </c>
      <c r="T109" s="26">
        <v>1</v>
      </c>
      <c r="U109" s="26">
        <v>10000</v>
      </c>
      <c r="V109" s="10"/>
      <c r="W109" s="15"/>
      <c r="X109" s="26"/>
      <c r="Y109" s="26"/>
      <c r="Z109" s="26"/>
      <c r="AA109" s="85"/>
      <c r="AB109" s="15"/>
      <c r="AC109" s="85"/>
      <c r="AD109" s="85"/>
      <c r="AE109" s="85"/>
      <c r="AF109" s="85"/>
      <c r="AG109" s="15" t="str">
        <f>IF(AF109="","",VLOOKUP(AF109,映射!W:X,2,FALSE))</f>
        <v/>
      </c>
      <c r="AH109" s="85"/>
      <c r="AI109" s="85"/>
      <c r="AJ109" s="85"/>
      <c r="AK109" s="85"/>
      <c r="AL109" s="85" t="str">
        <f>IF(AK109="","",VLOOKUP(AK109,映射!W:X,2,FALSE))</f>
        <v/>
      </c>
      <c r="AM109" s="85"/>
      <c r="AN109" s="85"/>
      <c r="AO109" s="85"/>
    </row>
    <row r="110" spans="1:41">
      <c r="A110" s="15">
        <f>VLOOKUP(C110,LOOKUP!A:B,2,FALSE)+E110</f>
        <v>200106</v>
      </c>
      <c r="B110" s="26" t="s">
        <v>182</v>
      </c>
      <c r="C110" s="14" t="s">
        <v>41</v>
      </c>
      <c r="D110" s="14"/>
      <c r="E110" s="29">
        <v>106</v>
      </c>
      <c r="F110" s="29" t="s">
        <v>182</v>
      </c>
      <c r="G110" s="15" t="s">
        <v>62</v>
      </c>
      <c r="H110" s="15">
        <v>39</v>
      </c>
      <c r="I110" s="1">
        <v>43770</v>
      </c>
      <c r="J110" s="26">
        <v>810</v>
      </c>
      <c r="K110" s="26"/>
      <c r="L110" s="15">
        <v>3403</v>
      </c>
      <c r="M110" s="15" t="str">
        <f>IF(L110="","",VLOOKUP(L110,映射!W:X,2,FALSE))</f>
        <v>毛毡</v>
      </c>
      <c r="N110" s="26">
        <v>1</v>
      </c>
      <c r="O110" s="26">
        <v>1</v>
      </c>
      <c r="P110" s="26">
        <v>10000</v>
      </c>
      <c r="Q110" s="15">
        <v>5086</v>
      </c>
      <c r="R110" s="15" t="str">
        <f>IF(Q110="","",VLOOKUP(Q110,映射!W:X,2,FALSE))</f>
        <v>神秘火种</v>
      </c>
      <c r="S110" s="26">
        <v>2</v>
      </c>
      <c r="T110" s="26">
        <v>1</v>
      </c>
      <c r="U110" s="26">
        <v>10000</v>
      </c>
      <c r="V110" s="10"/>
      <c r="W110" s="15"/>
      <c r="X110" s="26"/>
      <c r="Y110" s="26"/>
      <c r="Z110" s="26"/>
      <c r="AA110" s="85"/>
      <c r="AB110" s="15"/>
      <c r="AC110" s="85"/>
      <c r="AD110" s="85"/>
      <c r="AE110" s="85"/>
      <c r="AF110" s="85"/>
      <c r="AG110" s="15" t="str">
        <f>IF(AF110="","",VLOOKUP(AF110,映射!W:X,2,FALSE))</f>
        <v/>
      </c>
      <c r="AH110" s="85"/>
      <c r="AI110" s="85"/>
      <c r="AJ110" s="85"/>
      <c r="AK110" s="85"/>
      <c r="AL110" s="85" t="str">
        <f>IF(AK110="","",VLOOKUP(AK110,映射!W:X,2,FALSE))</f>
        <v/>
      </c>
      <c r="AM110" s="85"/>
      <c r="AN110" s="85"/>
      <c r="AO110" s="85"/>
    </row>
    <row r="111" spans="1:41">
      <c r="A111" s="15">
        <f>VLOOKUP(C111,LOOKUP!A:B,2,FALSE)+E111</f>
        <v>200107</v>
      </c>
      <c r="B111" s="26" t="s">
        <v>183</v>
      </c>
      <c r="C111" s="14" t="s">
        <v>41</v>
      </c>
      <c r="D111" s="14"/>
      <c r="E111" s="29">
        <v>107</v>
      </c>
      <c r="F111" s="29" t="s">
        <v>183</v>
      </c>
      <c r="G111" s="15" t="s">
        <v>62</v>
      </c>
      <c r="H111" s="15">
        <v>40</v>
      </c>
      <c r="I111" s="1">
        <v>43770</v>
      </c>
      <c r="J111" s="26">
        <v>825</v>
      </c>
      <c r="K111" s="26"/>
      <c r="L111" s="15">
        <v>3104</v>
      </c>
      <c r="M111" s="15" t="str">
        <f>IF(L111="","",VLOOKUP(L111,映射!W:X,2,FALSE))</f>
        <v>茱萸木</v>
      </c>
      <c r="N111" s="26">
        <v>1</v>
      </c>
      <c r="O111" s="26">
        <v>1</v>
      </c>
      <c r="P111" s="26">
        <v>10000</v>
      </c>
      <c r="Q111" s="15">
        <v>5086</v>
      </c>
      <c r="R111" s="15" t="str">
        <f>IF(Q111="","",VLOOKUP(Q111,映射!W:X,2,FALSE))</f>
        <v>神秘火种</v>
      </c>
      <c r="S111" s="26">
        <v>2</v>
      </c>
      <c r="T111" s="26">
        <v>1</v>
      </c>
      <c r="U111" s="26">
        <v>10000</v>
      </c>
      <c r="V111" s="10"/>
      <c r="W111" s="15"/>
      <c r="X111" s="26"/>
      <c r="Y111" s="26"/>
      <c r="Z111" s="26"/>
      <c r="AA111" s="85"/>
      <c r="AB111" s="15"/>
      <c r="AC111" s="85"/>
      <c r="AD111" s="85"/>
      <c r="AE111" s="85"/>
      <c r="AF111" s="85"/>
      <c r="AG111" s="15" t="str">
        <f>IF(AF111="","",VLOOKUP(AF111,映射!W:X,2,FALSE))</f>
        <v/>
      </c>
      <c r="AH111" s="85"/>
      <c r="AI111" s="85"/>
      <c r="AJ111" s="85"/>
      <c r="AK111" s="85"/>
      <c r="AL111" s="85" t="str">
        <f>IF(AK111="","",VLOOKUP(AK111,映射!W:X,2,FALSE))</f>
        <v/>
      </c>
      <c r="AM111" s="85"/>
      <c r="AN111" s="85"/>
      <c r="AO111" s="85"/>
    </row>
    <row r="112" spans="1:41">
      <c r="A112" s="15">
        <f>VLOOKUP(C112,LOOKUP!A:B,2,FALSE)+E112</f>
        <v>200108</v>
      </c>
      <c r="B112" s="26" t="s">
        <v>184</v>
      </c>
      <c r="C112" s="14" t="s">
        <v>41</v>
      </c>
      <c r="D112" s="14"/>
      <c r="E112" s="29">
        <v>108</v>
      </c>
      <c r="F112" s="29" t="s">
        <v>185</v>
      </c>
      <c r="G112" s="15" t="s">
        <v>62</v>
      </c>
      <c r="H112" s="15">
        <v>40</v>
      </c>
      <c r="I112" s="1">
        <v>109425</v>
      </c>
      <c r="J112" s="26">
        <v>825</v>
      </c>
      <c r="K112" s="26"/>
      <c r="L112" s="15">
        <v>3404</v>
      </c>
      <c r="M112" s="15" t="str">
        <f>IF(L112="","",VLOOKUP(L112,映射!W:X,2,FALSE))</f>
        <v>棉</v>
      </c>
      <c r="N112" s="26">
        <v>1</v>
      </c>
      <c r="O112" s="26">
        <v>1</v>
      </c>
      <c r="P112" s="26">
        <v>10000</v>
      </c>
      <c r="Q112" s="15">
        <v>5086</v>
      </c>
      <c r="R112" s="15" t="str">
        <f>IF(Q112="","",VLOOKUP(Q112,映射!W:X,2,FALSE))</f>
        <v>神秘火种</v>
      </c>
      <c r="S112" s="26">
        <v>2</v>
      </c>
      <c r="T112" s="26">
        <v>1</v>
      </c>
      <c r="U112" s="26">
        <v>10000</v>
      </c>
      <c r="V112" s="10"/>
      <c r="W112" s="15"/>
      <c r="X112" s="26"/>
      <c r="Y112" s="26"/>
      <c r="Z112" s="26"/>
      <c r="AA112" s="85"/>
      <c r="AB112" s="15"/>
      <c r="AC112" s="85"/>
      <c r="AD112" s="85"/>
      <c r="AE112" s="85"/>
      <c r="AF112" s="85"/>
      <c r="AG112" s="15" t="str">
        <f>IF(AF112="","",VLOOKUP(AF112,映射!W:X,2,FALSE))</f>
        <v/>
      </c>
      <c r="AH112" s="85"/>
      <c r="AI112" s="85"/>
      <c r="AJ112" s="85"/>
      <c r="AK112" s="85"/>
      <c r="AL112" s="85" t="str">
        <f>IF(AK112="","",VLOOKUP(AK112,映射!W:X,2,FALSE))</f>
        <v/>
      </c>
      <c r="AM112" s="85"/>
      <c r="AN112" s="85"/>
      <c r="AO112" s="85"/>
    </row>
    <row r="113" spans="1:41">
      <c r="A113" s="15">
        <f>VLOOKUP(C113,LOOKUP!A:B,2,FALSE)+E113</f>
        <v>200109</v>
      </c>
      <c r="B113" s="26" t="s">
        <v>186</v>
      </c>
      <c r="C113" s="14" t="s">
        <v>41</v>
      </c>
      <c r="D113" s="14"/>
      <c r="E113" s="29">
        <v>109</v>
      </c>
      <c r="F113" s="29" t="s">
        <v>186</v>
      </c>
      <c r="G113" s="15" t="s">
        <v>67</v>
      </c>
      <c r="H113" s="15">
        <v>40</v>
      </c>
      <c r="I113" s="1">
        <v>43770</v>
      </c>
      <c r="J113" s="26">
        <v>2063</v>
      </c>
      <c r="K113" s="26"/>
      <c r="L113" s="15">
        <v>3404</v>
      </c>
      <c r="M113" s="15" t="str">
        <f>IF(L113="","",VLOOKUP(L113,映射!W:X,2,FALSE))</f>
        <v>棉</v>
      </c>
      <c r="N113" s="26">
        <v>1</v>
      </c>
      <c r="O113" s="26">
        <v>1</v>
      </c>
      <c r="P113" s="26">
        <v>10000</v>
      </c>
      <c r="Q113" s="15">
        <v>5086</v>
      </c>
      <c r="R113" s="15" t="str">
        <f>IF(Q113="","",VLOOKUP(Q113,映射!W:X,2,FALSE))</f>
        <v>神秘火种</v>
      </c>
      <c r="S113" s="26">
        <v>2</v>
      </c>
      <c r="T113" s="26">
        <v>1</v>
      </c>
      <c r="U113" s="26">
        <v>10000</v>
      </c>
      <c r="V113" s="10"/>
      <c r="W113" s="15"/>
      <c r="X113" s="26"/>
      <c r="Y113" s="26"/>
      <c r="Z113" s="26"/>
      <c r="AA113" s="85"/>
      <c r="AB113" s="15"/>
      <c r="AC113" s="85"/>
      <c r="AD113" s="85"/>
      <c r="AE113" s="85"/>
      <c r="AF113" s="85"/>
      <c r="AG113" s="15" t="str">
        <f>IF(AF113="","",VLOOKUP(AF113,映射!W:X,2,FALSE))</f>
        <v/>
      </c>
      <c r="AH113" s="85"/>
      <c r="AI113" s="85"/>
      <c r="AJ113" s="85"/>
      <c r="AK113" s="85"/>
      <c r="AL113" s="85" t="str">
        <f>IF(AK113="","",VLOOKUP(AK113,映射!W:X,2,FALSE))</f>
        <v/>
      </c>
      <c r="AM113" s="85"/>
      <c r="AN113" s="85"/>
      <c r="AO113" s="85"/>
    </row>
    <row r="114" spans="1:41">
      <c r="A114" s="15">
        <f>VLOOKUP(C114,LOOKUP!A:B,2,FALSE)+E114</f>
        <v>200110</v>
      </c>
      <c r="B114" s="26" t="s">
        <v>187</v>
      </c>
      <c r="C114" s="14" t="s">
        <v>41</v>
      </c>
      <c r="D114" s="14"/>
      <c r="E114" s="29">
        <v>110</v>
      </c>
      <c r="F114" s="29" t="s">
        <v>187</v>
      </c>
      <c r="G114" s="15" t="s">
        <v>65</v>
      </c>
      <c r="H114" s="15">
        <v>40</v>
      </c>
      <c r="I114" s="1">
        <v>993590</v>
      </c>
      <c r="J114" s="26">
        <v>825</v>
      </c>
      <c r="K114" s="26"/>
      <c r="L114" s="26">
        <v>3104</v>
      </c>
      <c r="M114" s="15" t="str">
        <f>IF(L114="","",VLOOKUP(L114,映射!W:X,2,FALSE))</f>
        <v>茱萸木</v>
      </c>
      <c r="N114" s="26">
        <v>20</v>
      </c>
      <c r="O114" s="26">
        <v>1</v>
      </c>
      <c r="P114" s="26">
        <v>10000</v>
      </c>
      <c r="Q114" s="26">
        <v>3004</v>
      </c>
      <c r="R114" s="15" t="str">
        <f>IF(Q114="","",VLOOKUP(Q114,映射!W:X,2,FALSE))</f>
        <v>铝</v>
      </c>
      <c r="S114" s="26">
        <v>20</v>
      </c>
      <c r="T114" s="26">
        <v>1</v>
      </c>
      <c r="U114" s="26">
        <v>10000</v>
      </c>
      <c r="V114" s="29">
        <v>3404</v>
      </c>
      <c r="W114" s="15" t="str">
        <f>IF(V114="","",VLOOKUP(V114,映射!W:X,2,FALSE))</f>
        <v>棉</v>
      </c>
      <c r="X114" s="85">
        <v>20</v>
      </c>
      <c r="Y114" s="85">
        <v>1</v>
      </c>
      <c r="Z114" s="85">
        <v>10000</v>
      </c>
      <c r="AA114" s="10"/>
      <c r="AB114" s="15"/>
      <c r="AC114" s="26"/>
      <c r="AD114" s="26"/>
      <c r="AE114" s="26"/>
      <c r="AF114" s="85"/>
      <c r="AG114" s="15" t="str">
        <f>IF(AF114="","",VLOOKUP(AF114,映射!W:X,2,FALSE))</f>
        <v/>
      </c>
      <c r="AH114" s="85"/>
      <c r="AI114" s="85"/>
      <c r="AJ114" s="85"/>
      <c r="AK114" s="85"/>
      <c r="AL114" s="85" t="str">
        <f>IF(AK114="","",VLOOKUP(AK114,映射!W:X,2,FALSE))</f>
        <v/>
      </c>
      <c r="AM114" s="85"/>
      <c r="AN114" s="85"/>
      <c r="AO114" s="85"/>
    </row>
    <row r="115" spans="1:41">
      <c r="A115" s="15">
        <f>VLOOKUP(C115,LOOKUP!A:B,2,FALSE)+E115</f>
        <v>200111</v>
      </c>
      <c r="B115" s="26" t="s">
        <v>188</v>
      </c>
      <c r="C115" s="14" t="s">
        <v>41</v>
      </c>
      <c r="D115" s="14"/>
      <c r="E115" s="29">
        <v>111</v>
      </c>
      <c r="F115" s="29" t="s">
        <v>188</v>
      </c>
      <c r="G115" s="15" t="s">
        <v>62</v>
      </c>
      <c r="H115" s="15">
        <v>40</v>
      </c>
      <c r="I115" s="1">
        <v>993590</v>
      </c>
      <c r="J115" s="26">
        <v>825</v>
      </c>
      <c r="K115" s="26"/>
      <c r="L115" s="26">
        <v>5086</v>
      </c>
      <c r="M115" s="15" t="str">
        <f>IF(L115="","",VLOOKUP(L115,映射!W:X,2,FALSE))</f>
        <v>神秘火种</v>
      </c>
      <c r="N115" s="26">
        <v>1</v>
      </c>
      <c r="O115" s="26">
        <v>1</v>
      </c>
      <c r="P115" s="26">
        <v>10000</v>
      </c>
      <c r="Q115" s="15">
        <v>5086</v>
      </c>
      <c r="R115" s="15" t="str">
        <f>IF(Q115="","",VLOOKUP(Q115,映射!W:X,2,FALSE))</f>
        <v>神秘火种</v>
      </c>
      <c r="S115" s="26">
        <v>1</v>
      </c>
      <c r="T115" s="26">
        <v>1</v>
      </c>
      <c r="U115" s="26">
        <v>10000</v>
      </c>
      <c r="V115" s="10">
        <v>5116</v>
      </c>
      <c r="W115" s="15" t="str">
        <f>IF(V115="","",VLOOKUP(V115,映射!W:X,2,FALSE))</f>
        <v>钻石10</v>
      </c>
      <c r="X115" s="26">
        <v>1</v>
      </c>
      <c r="Y115" s="26">
        <v>1</v>
      </c>
      <c r="Z115" s="26">
        <v>10000</v>
      </c>
      <c r="AA115" s="85"/>
      <c r="AB115" s="15"/>
      <c r="AC115" s="85"/>
      <c r="AD115" s="85"/>
      <c r="AE115" s="85"/>
      <c r="AF115" s="85"/>
      <c r="AG115" s="15" t="str">
        <f>IF(AF115="","",VLOOKUP(AF115,映射!W:X,2,FALSE))</f>
        <v/>
      </c>
      <c r="AH115" s="85"/>
      <c r="AI115" s="85"/>
      <c r="AJ115" s="85"/>
      <c r="AK115" s="85"/>
      <c r="AL115" s="85" t="str">
        <f>IF(AK115="","",VLOOKUP(AK115,映射!W:X,2,FALSE))</f>
        <v/>
      </c>
      <c r="AM115" s="85"/>
      <c r="AN115" s="85"/>
      <c r="AO115" s="85"/>
    </row>
    <row r="116" spans="1:41">
      <c r="A116" s="15">
        <f>VLOOKUP(C116,LOOKUP!A:B,2,FALSE)+E116</f>
        <v>200112</v>
      </c>
      <c r="B116" s="26" t="s">
        <v>189</v>
      </c>
      <c r="C116" s="14" t="s">
        <v>41</v>
      </c>
      <c r="D116" s="14"/>
      <c r="E116" s="29">
        <v>112</v>
      </c>
      <c r="F116" s="29" t="s">
        <v>189</v>
      </c>
      <c r="G116" s="15" t="s">
        <v>62</v>
      </c>
      <c r="H116" s="15">
        <v>40</v>
      </c>
      <c r="I116" s="1">
        <v>993590</v>
      </c>
      <c r="J116" s="26">
        <v>825</v>
      </c>
      <c r="K116" s="26"/>
      <c r="L116" s="10">
        <v>3804</v>
      </c>
      <c r="M116" s="15" t="str">
        <f>IF(L116="","",VLOOKUP(L116,映射!W:X,2,FALSE))</f>
        <v>4级宝石箱</v>
      </c>
      <c r="N116" s="26">
        <v>3</v>
      </c>
      <c r="O116" s="26">
        <v>1</v>
      </c>
      <c r="P116" s="26">
        <v>10000</v>
      </c>
      <c r="Q116" s="15">
        <v>5086</v>
      </c>
      <c r="R116" s="15" t="str">
        <f>IF(Q116="","",VLOOKUP(Q116,映射!W:X,2,FALSE))</f>
        <v>神秘火种</v>
      </c>
      <c r="S116" s="26">
        <v>1</v>
      </c>
      <c r="T116" s="26">
        <v>1</v>
      </c>
      <c r="U116" s="26">
        <v>10000</v>
      </c>
      <c r="V116" s="10">
        <v>5116</v>
      </c>
      <c r="W116" s="15" t="str">
        <f>IF(V116="","",VLOOKUP(V116,映射!W:X,2,FALSE))</f>
        <v>钻石10</v>
      </c>
      <c r="X116" s="26">
        <v>1</v>
      </c>
      <c r="Y116" s="26">
        <v>1</v>
      </c>
      <c r="Z116" s="26">
        <v>10000</v>
      </c>
      <c r="AA116" s="85"/>
      <c r="AB116" s="15"/>
      <c r="AC116" s="85"/>
      <c r="AD116" s="85"/>
      <c r="AE116" s="85"/>
      <c r="AF116" s="85"/>
      <c r="AG116" s="15" t="str">
        <f>IF(AF116="","",VLOOKUP(AF116,映射!W:X,2,FALSE))</f>
        <v/>
      </c>
      <c r="AH116" s="85"/>
      <c r="AI116" s="85"/>
      <c r="AJ116" s="85"/>
      <c r="AK116" s="85"/>
      <c r="AL116" s="85" t="str">
        <f>IF(AK116="","",VLOOKUP(AK116,映射!W:X,2,FALSE))</f>
        <v/>
      </c>
      <c r="AM116" s="85"/>
      <c r="AN116" s="85"/>
      <c r="AO116" s="85"/>
    </row>
    <row r="117" spans="1:41">
      <c r="A117" s="15">
        <f>VLOOKUP(C117,LOOKUP!A:B,2,FALSE)+E117</f>
        <v>200113</v>
      </c>
      <c r="B117" s="26" t="s">
        <v>190</v>
      </c>
      <c r="C117" s="14" t="s">
        <v>41</v>
      </c>
      <c r="D117" s="14"/>
      <c r="E117" s="29">
        <v>113</v>
      </c>
      <c r="F117" s="29" t="s">
        <v>190</v>
      </c>
      <c r="G117" s="15" t="s">
        <v>62</v>
      </c>
      <c r="H117" s="15">
        <v>42</v>
      </c>
      <c r="I117" s="1">
        <v>2483975</v>
      </c>
      <c r="J117" s="26">
        <v>855</v>
      </c>
      <c r="K117" s="26"/>
      <c r="L117" s="26">
        <v>3004</v>
      </c>
      <c r="M117" s="15" t="str">
        <f>IF(L117="","",VLOOKUP(L117,映射!W:X,2,FALSE))</f>
        <v>铝</v>
      </c>
      <c r="N117" s="26">
        <v>5</v>
      </c>
      <c r="O117" s="26">
        <v>1</v>
      </c>
      <c r="P117" s="26">
        <v>10000</v>
      </c>
      <c r="Q117" s="15">
        <v>5086</v>
      </c>
      <c r="R117" s="15" t="str">
        <f>IF(Q117="","",VLOOKUP(Q117,映射!W:X,2,FALSE))</f>
        <v>神秘火种</v>
      </c>
      <c r="S117" s="26">
        <v>1</v>
      </c>
      <c r="T117" s="26">
        <v>1</v>
      </c>
      <c r="U117" s="26">
        <v>10000</v>
      </c>
      <c r="V117" s="10">
        <v>5116</v>
      </c>
      <c r="W117" s="15" t="str">
        <f>IF(V117="","",VLOOKUP(V117,映射!W:X,2,FALSE))</f>
        <v>钻石10</v>
      </c>
      <c r="X117" s="26">
        <v>1</v>
      </c>
      <c r="Y117" s="26">
        <v>1</v>
      </c>
      <c r="Z117" s="26">
        <v>10000</v>
      </c>
      <c r="AA117" s="85"/>
      <c r="AB117" s="15" t="str">
        <f>IF(AA117="","",VLOOKUP(AA117,映射!W:X,2,FALSE))</f>
        <v/>
      </c>
      <c r="AC117" s="85"/>
      <c r="AD117" s="85"/>
      <c r="AE117" s="85"/>
      <c r="AF117" s="85"/>
      <c r="AG117" s="15" t="str">
        <f>IF(AF117="","",VLOOKUP(AF117,映射!W:X,2,FALSE))</f>
        <v/>
      </c>
      <c r="AH117" s="85"/>
      <c r="AI117" s="85"/>
      <c r="AJ117" s="85"/>
      <c r="AK117" s="85"/>
      <c r="AL117" s="85" t="str">
        <f>IF(AK117="","",VLOOKUP(AK117,映射!W:X,2,FALSE))</f>
        <v/>
      </c>
      <c r="AM117" s="85"/>
      <c r="AN117" s="85"/>
      <c r="AO117" s="85"/>
    </row>
    <row r="118" spans="1:41">
      <c r="A118" s="15">
        <f>VLOOKUP(C118,LOOKUP!A:B,2,FALSE)+E118</f>
        <v>200114</v>
      </c>
      <c r="B118" s="26" t="s">
        <v>191</v>
      </c>
      <c r="C118" s="14" t="s">
        <v>41</v>
      </c>
      <c r="D118" s="14"/>
      <c r="E118" s="29">
        <v>114</v>
      </c>
      <c r="F118" s="29" t="s">
        <v>191</v>
      </c>
      <c r="G118" s="15" t="s">
        <v>67</v>
      </c>
      <c r="H118" s="15">
        <v>42</v>
      </c>
      <c r="I118" s="1">
        <v>298077</v>
      </c>
      <c r="J118" s="26">
        <v>2138</v>
      </c>
      <c r="K118" s="26"/>
      <c r="L118" s="26">
        <v>5086</v>
      </c>
      <c r="M118" s="15" t="str">
        <f>IF(L118="","",VLOOKUP(L118,映射!W:X,2,FALSE))</f>
        <v>神秘火种</v>
      </c>
      <c r="N118" s="26">
        <v>1</v>
      </c>
      <c r="O118" s="26">
        <v>1</v>
      </c>
      <c r="P118" s="26">
        <v>10000</v>
      </c>
      <c r="Q118" s="10">
        <v>5116</v>
      </c>
      <c r="R118" s="15" t="str">
        <f>IF(Q118="","",VLOOKUP(Q118,映射!W:X,2,FALSE))</f>
        <v>钻石10</v>
      </c>
      <c r="S118" s="26">
        <v>1</v>
      </c>
      <c r="T118" s="26">
        <v>1</v>
      </c>
      <c r="U118" s="26">
        <v>10000</v>
      </c>
      <c r="AA118" s="85"/>
      <c r="AB118" s="15" t="str">
        <f>IF(AA118="","",VLOOKUP(AA118,映射!W:X,2,FALSE))</f>
        <v/>
      </c>
      <c r="AC118" s="85"/>
      <c r="AD118" s="85"/>
      <c r="AE118" s="85"/>
      <c r="AF118" s="85"/>
      <c r="AG118" s="15" t="str">
        <f>IF(AF118="","",VLOOKUP(AF118,映射!W:X,2,FALSE))</f>
        <v/>
      </c>
      <c r="AH118" s="85"/>
      <c r="AI118" s="85"/>
      <c r="AJ118" s="85"/>
      <c r="AK118" s="85"/>
      <c r="AL118" s="85" t="str">
        <f>IF(AK118="","",VLOOKUP(AK118,映射!W:X,2,FALSE))</f>
        <v/>
      </c>
      <c r="AM118" s="85"/>
      <c r="AN118" s="85"/>
      <c r="AO118" s="85"/>
    </row>
    <row r="119" spans="1:41">
      <c r="A119" s="15">
        <f>VLOOKUP(C119,LOOKUP!A:B,2,FALSE)+E119</f>
        <v>200115</v>
      </c>
      <c r="B119" s="26" t="s">
        <v>192</v>
      </c>
      <c r="C119" s="14" t="s">
        <v>41</v>
      </c>
      <c r="D119" s="14"/>
      <c r="E119" s="29">
        <v>115</v>
      </c>
      <c r="F119" s="29"/>
      <c r="G119" s="15" t="s">
        <v>56</v>
      </c>
      <c r="H119" s="15">
        <v>42</v>
      </c>
      <c r="I119" s="1">
        <v>993590</v>
      </c>
      <c r="J119" s="26">
        <v>257</v>
      </c>
      <c r="K119" s="26"/>
      <c r="L119" s="26">
        <v>3404</v>
      </c>
      <c r="M119" s="15" t="str">
        <f>IF(L119="","",VLOOKUP(L119,映射!W:X,2,FALSE))</f>
        <v>棉</v>
      </c>
      <c r="N119" s="26">
        <v>5</v>
      </c>
      <c r="O119" s="26">
        <v>1</v>
      </c>
      <c r="P119" s="26">
        <v>10000</v>
      </c>
      <c r="Q119" s="15">
        <v>5086</v>
      </c>
      <c r="R119" s="15" t="str">
        <f>IF(Q119="","",VLOOKUP(Q119,映射!W:X,2,FALSE))</f>
        <v>神秘火种</v>
      </c>
      <c r="S119" s="26">
        <v>1</v>
      </c>
      <c r="T119" s="26">
        <v>1</v>
      </c>
      <c r="U119" s="26">
        <v>10000</v>
      </c>
      <c r="V119" s="10">
        <v>5116</v>
      </c>
      <c r="W119" s="15" t="str">
        <f>IF(V119="","",VLOOKUP(V119,映射!W:X,2,FALSE))</f>
        <v>钻石10</v>
      </c>
      <c r="X119" s="26">
        <v>1</v>
      </c>
      <c r="Y119" s="26">
        <v>1</v>
      </c>
      <c r="Z119" s="26">
        <v>10000</v>
      </c>
      <c r="AA119" s="85"/>
      <c r="AB119" s="15" t="str">
        <f>IF(AA119="","",VLOOKUP(AA119,映射!W:X,2,FALSE))</f>
        <v/>
      </c>
      <c r="AC119" s="85"/>
      <c r="AD119" s="85"/>
      <c r="AE119" s="85"/>
      <c r="AF119" s="85"/>
      <c r="AG119" s="15" t="str">
        <f>IF(AF119="","",VLOOKUP(AF119,映射!W:X,2,FALSE))</f>
        <v/>
      </c>
      <c r="AH119" s="85"/>
      <c r="AI119" s="85"/>
      <c r="AJ119" s="85"/>
      <c r="AK119" s="85"/>
      <c r="AL119" s="85" t="str">
        <f>IF(AK119="","",VLOOKUP(AK119,映射!W:X,2,FALSE))</f>
        <v/>
      </c>
      <c r="AM119" s="85"/>
      <c r="AN119" s="85"/>
      <c r="AO119" s="85"/>
    </row>
    <row r="120" spans="1:41">
      <c r="A120" s="15">
        <f>VLOOKUP(C120,LOOKUP!A:B,2,FALSE)+E120</f>
        <v>200116</v>
      </c>
      <c r="B120" s="26" t="s">
        <v>193</v>
      </c>
      <c r="C120" s="14" t="s">
        <v>41</v>
      </c>
      <c r="D120" s="14"/>
      <c r="E120" s="29">
        <v>116</v>
      </c>
      <c r="F120" s="29" t="s">
        <v>193</v>
      </c>
      <c r="G120" s="15" t="s">
        <v>62</v>
      </c>
      <c r="H120" s="15">
        <v>42</v>
      </c>
      <c r="I120" s="1">
        <v>1029140</v>
      </c>
      <c r="J120" s="26">
        <v>855</v>
      </c>
      <c r="K120" s="26"/>
      <c r="L120" s="26">
        <v>3004</v>
      </c>
      <c r="M120" s="15" t="str">
        <f>IF(L120="","",VLOOKUP(L120,映射!W:X,2,FALSE))</f>
        <v>铝</v>
      </c>
      <c r="N120" s="26">
        <v>8</v>
      </c>
      <c r="O120" s="26">
        <v>1</v>
      </c>
      <c r="P120" s="26">
        <v>10000</v>
      </c>
      <c r="Q120" s="15">
        <v>5086</v>
      </c>
      <c r="R120" s="15" t="str">
        <f>IF(Q120="","",VLOOKUP(Q120,映射!W:X,2,FALSE))</f>
        <v>神秘火种</v>
      </c>
      <c r="S120" s="26">
        <v>1</v>
      </c>
      <c r="T120" s="26">
        <v>1</v>
      </c>
      <c r="U120" s="26">
        <v>10000</v>
      </c>
      <c r="V120" s="10">
        <v>5116</v>
      </c>
      <c r="W120" s="15" t="str">
        <f>IF(V120="","",VLOOKUP(V120,映射!W:X,2,FALSE))</f>
        <v>钻石10</v>
      </c>
      <c r="X120" s="26">
        <v>1</v>
      </c>
      <c r="Y120" s="26">
        <v>1</v>
      </c>
      <c r="Z120" s="26">
        <v>10000</v>
      </c>
      <c r="AA120" s="85"/>
      <c r="AB120" s="15" t="str">
        <f>IF(AA120="","",VLOOKUP(AA120,映射!W:X,2,FALSE))</f>
        <v/>
      </c>
      <c r="AC120" s="85"/>
      <c r="AD120" s="85"/>
      <c r="AE120" s="85"/>
      <c r="AF120" s="85"/>
      <c r="AG120" s="15" t="str">
        <f>IF(AF120="","",VLOOKUP(AF120,映射!W:X,2,FALSE))</f>
        <v/>
      </c>
      <c r="AH120" s="85"/>
      <c r="AI120" s="85"/>
      <c r="AJ120" s="85"/>
      <c r="AK120" s="85"/>
      <c r="AL120" s="85" t="str">
        <f>IF(AK120="","",VLOOKUP(AK120,映射!W:X,2,FALSE))</f>
        <v/>
      </c>
      <c r="AM120" s="85"/>
      <c r="AN120" s="85"/>
      <c r="AO120" s="85"/>
    </row>
    <row r="121" spans="1:41">
      <c r="A121" s="15">
        <f>VLOOKUP(C121,LOOKUP!A:B,2,FALSE)+E121</f>
        <v>200117</v>
      </c>
      <c r="B121" s="26" t="s">
        <v>194</v>
      </c>
      <c r="C121" s="14" t="s">
        <v>41</v>
      </c>
      <c r="D121" s="14"/>
      <c r="E121" s="29">
        <v>117</v>
      </c>
      <c r="F121" s="29" t="s">
        <v>194</v>
      </c>
      <c r="G121" s="15" t="s">
        <v>65</v>
      </c>
      <c r="H121" s="15">
        <v>44</v>
      </c>
      <c r="I121" s="1">
        <v>1029140</v>
      </c>
      <c r="J121" s="26">
        <v>885</v>
      </c>
      <c r="K121" s="26"/>
      <c r="L121" s="26">
        <v>3404</v>
      </c>
      <c r="M121" s="15" t="str">
        <f>IF(L121="","",VLOOKUP(L121,映射!W:X,2,FALSE))</f>
        <v>棉</v>
      </c>
      <c r="N121" s="26">
        <v>8</v>
      </c>
      <c r="O121" s="26">
        <v>1</v>
      </c>
      <c r="P121" s="26">
        <v>10000</v>
      </c>
      <c r="Q121" s="15">
        <v>5086</v>
      </c>
      <c r="R121" s="15" t="str">
        <f>IF(Q121="","",VLOOKUP(Q121,映射!W:X,2,FALSE))</f>
        <v>神秘火种</v>
      </c>
      <c r="S121" s="26">
        <v>1</v>
      </c>
      <c r="T121" s="26">
        <v>1</v>
      </c>
      <c r="U121" s="26">
        <v>10000</v>
      </c>
      <c r="V121" s="10">
        <v>5116</v>
      </c>
      <c r="W121" s="15" t="str">
        <f>IF(V121="","",VLOOKUP(V121,映射!W:X,2,FALSE))</f>
        <v>钻石10</v>
      </c>
      <c r="X121" s="26">
        <v>1</v>
      </c>
      <c r="Y121" s="26">
        <v>1</v>
      </c>
      <c r="Z121" s="26">
        <v>10000</v>
      </c>
      <c r="AA121" s="85"/>
      <c r="AB121" s="15" t="str">
        <f>IF(AA121="","",VLOOKUP(AA121,映射!W:X,2,FALSE))</f>
        <v/>
      </c>
      <c r="AC121" s="85"/>
      <c r="AD121" s="85"/>
      <c r="AE121" s="85"/>
      <c r="AF121" s="85"/>
      <c r="AG121" s="15" t="str">
        <f>IF(AF121="","",VLOOKUP(AF121,映射!W:X,2,FALSE))</f>
        <v/>
      </c>
      <c r="AH121" s="85"/>
      <c r="AI121" s="85"/>
      <c r="AJ121" s="85"/>
      <c r="AK121" s="85"/>
      <c r="AL121" s="85" t="str">
        <f>IF(AK121="","",VLOOKUP(AK121,映射!W:X,2,FALSE))</f>
        <v/>
      </c>
      <c r="AM121" s="85"/>
      <c r="AN121" s="85"/>
      <c r="AO121" s="85"/>
    </row>
    <row r="122" spans="1:41">
      <c r="A122" s="15">
        <f>VLOOKUP(C122,LOOKUP!A:B,2,FALSE)+E122</f>
        <v>200118</v>
      </c>
      <c r="B122" s="26" t="s">
        <v>195</v>
      </c>
      <c r="C122" s="14" t="s">
        <v>41</v>
      </c>
      <c r="D122" s="14"/>
      <c r="E122" s="29">
        <v>118</v>
      </c>
      <c r="F122" s="29" t="s">
        <v>195</v>
      </c>
      <c r="G122" s="15" t="s">
        <v>62</v>
      </c>
      <c r="H122" s="15">
        <v>44</v>
      </c>
      <c r="I122" s="1">
        <v>2572850</v>
      </c>
      <c r="J122" s="26">
        <v>885</v>
      </c>
      <c r="K122" s="26"/>
      <c r="L122" s="10">
        <v>3804</v>
      </c>
      <c r="M122" s="15" t="str">
        <f>IF(L122="","",VLOOKUP(L122,映射!W:X,2,FALSE))</f>
        <v>4级宝石箱</v>
      </c>
      <c r="N122" s="26">
        <v>1</v>
      </c>
      <c r="O122" s="26">
        <v>1</v>
      </c>
      <c r="P122" s="26">
        <v>10000</v>
      </c>
      <c r="Q122" s="15">
        <v>5086</v>
      </c>
      <c r="R122" s="15" t="str">
        <f>IF(Q122="","",VLOOKUP(Q122,映射!W:X,2,FALSE))</f>
        <v>神秘火种</v>
      </c>
      <c r="S122" s="26">
        <v>1</v>
      </c>
      <c r="T122" s="26">
        <v>1</v>
      </c>
      <c r="U122" s="26">
        <v>10000</v>
      </c>
      <c r="V122" s="10">
        <v>5116</v>
      </c>
      <c r="W122" s="15" t="str">
        <f>IF(V122="","",VLOOKUP(V122,映射!W:X,2,FALSE))</f>
        <v>钻石10</v>
      </c>
      <c r="X122" s="26">
        <v>1</v>
      </c>
      <c r="Y122" s="26">
        <v>1</v>
      </c>
      <c r="Z122" s="26">
        <v>10000</v>
      </c>
      <c r="AA122" s="85"/>
      <c r="AB122" s="15" t="str">
        <f>IF(AA122="","",VLOOKUP(AA122,映射!W:X,2,FALSE))</f>
        <v/>
      </c>
      <c r="AC122" s="85"/>
      <c r="AD122" s="85"/>
      <c r="AE122" s="85"/>
      <c r="AF122" s="85"/>
      <c r="AG122" s="15" t="str">
        <f>IF(AF122="","",VLOOKUP(AF122,映射!W:X,2,FALSE))</f>
        <v/>
      </c>
      <c r="AH122" s="85"/>
      <c r="AI122" s="85"/>
      <c r="AJ122" s="85"/>
      <c r="AK122" s="85"/>
      <c r="AL122" s="85" t="str">
        <f>IF(AK122="","",VLOOKUP(AK122,映射!W:X,2,FALSE))</f>
        <v/>
      </c>
      <c r="AM122" s="85"/>
      <c r="AN122" s="85"/>
      <c r="AO122" s="85"/>
    </row>
    <row r="123" spans="1:41">
      <c r="A123" s="15">
        <f>VLOOKUP(C123,LOOKUP!A:B,2,FALSE)+E123</f>
        <v>200119</v>
      </c>
      <c r="B123" s="26" t="s">
        <v>196</v>
      </c>
      <c r="C123" s="14" t="s">
        <v>41</v>
      </c>
      <c r="D123" s="14"/>
      <c r="E123" s="29">
        <v>119</v>
      </c>
      <c r="F123" s="29" t="s">
        <v>196</v>
      </c>
      <c r="G123" s="15" t="s">
        <v>67</v>
      </c>
      <c r="H123" s="15">
        <v>44</v>
      </c>
      <c r="I123" s="1">
        <v>1029140</v>
      </c>
      <c r="J123" s="26">
        <v>2213</v>
      </c>
      <c r="K123" s="26"/>
      <c r="L123" s="26">
        <v>5086</v>
      </c>
      <c r="M123" s="15" t="str">
        <f>IF(L123="","",VLOOKUP(L123,映射!W:X,2,FALSE))</f>
        <v>神秘火种</v>
      </c>
      <c r="N123" s="26">
        <v>1</v>
      </c>
      <c r="O123" s="26">
        <v>1</v>
      </c>
      <c r="P123" s="26">
        <v>10000</v>
      </c>
      <c r="Q123" s="10">
        <v>5116</v>
      </c>
      <c r="R123" s="15" t="str">
        <f>IF(Q123="","",VLOOKUP(Q123,映射!W:X,2,FALSE))</f>
        <v>钻石10</v>
      </c>
      <c r="S123" s="26">
        <v>1</v>
      </c>
      <c r="T123" s="26">
        <v>1</v>
      </c>
      <c r="U123" s="26">
        <v>10000</v>
      </c>
      <c r="AA123" s="85"/>
      <c r="AB123" s="15" t="str">
        <f>IF(AA123="","",VLOOKUP(AA123,映射!W:X,2,FALSE))</f>
        <v/>
      </c>
      <c r="AC123" s="85"/>
      <c r="AD123" s="85"/>
      <c r="AE123" s="85"/>
      <c r="AF123" s="85"/>
      <c r="AG123" s="15" t="str">
        <f>IF(AF123="","",VLOOKUP(AF123,映射!W:X,2,FALSE))</f>
        <v/>
      </c>
      <c r="AH123" s="85"/>
      <c r="AI123" s="85"/>
      <c r="AJ123" s="85"/>
      <c r="AK123" s="85"/>
      <c r="AL123" s="85" t="str">
        <f>IF(AK123="","",VLOOKUP(AK123,映射!W:X,2,FALSE))</f>
        <v/>
      </c>
      <c r="AM123" s="85"/>
      <c r="AN123" s="85"/>
      <c r="AO123" s="85"/>
    </row>
    <row r="124" spans="1:41">
      <c r="A124" s="15">
        <f>VLOOKUP(C124,LOOKUP!A:B,2,FALSE)+E124</f>
        <v>200120</v>
      </c>
      <c r="B124" s="26" t="s">
        <v>197</v>
      </c>
      <c r="C124" s="14" t="s">
        <v>41</v>
      </c>
      <c r="D124" s="14"/>
      <c r="E124" s="29">
        <v>120</v>
      </c>
      <c r="F124" s="29"/>
      <c r="G124" s="15" t="s">
        <v>56</v>
      </c>
      <c r="H124" s="15">
        <v>44</v>
      </c>
      <c r="I124" s="1">
        <v>1029140</v>
      </c>
      <c r="J124" s="26">
        <v>266</v>
      </c>
      <c r="K124" s="26"/>
      <c r="L124" s="26">
        <v>3404</v>
      </c>
      <c r="M124" s="15" t="str">
        <f>IF(L124="","",VLOOKUP(L124,映射!W:X,2,FALSE))</f>
        <v>棉</v>
      </c>
      <c r="N124" s="26">
        <v>5</v>
      </c>
      <c r="O124" s="26">
        <v>1</v>
      </c>
      <c r="P124" s="26">
        <v>10000</v>
      </c>
      <c r="Q124" s="15">
        <v>5086</v>
      </c>
      <c r="R124" s="15" t="str">
        <f>IF(Q124="","",VLOOKUP(Q124,映射!W:X,2,FALSE))</f>
        <v>神秘火种</v>
      </c>
      <c r="S124" s="26">
        <v>1</v>
      </c>
      <c r="T124" s="26">
        <v>1</v>
      </c>
      <c r="U124" s="26">
        <v>10000</v>
      </c>
      <c r="V124" s="10">
        <v>5116</v>
      </c>
      <c r="W124" s="15" t="str">
        <f>IF(V124="","",VLOOKUP(V124,映射!W:X,2,FALSE))</f>
        <v>钻石10</v>
      </c>
      <c r="X124" s="26">
        <v>1</v>
      </c>
      <c r="Y124" s="26">
        <v>1</v>
      </c>
      <c r="Z124" s="26">
        <v>10000</v>
      </c>
      <c r="AA124" s="85"/>
      <c r="AB124" s="15" t="str">
        <f>IF(AA124="","",VLOOKUP(AA124,映射!W:X,2,FALSE))</f>
        <v/>
      </c>
      <c r="AC124" s="85"/>
      <c r="AD124" s="85"/>
      <c r="AE124" s="85"/>
      <c r="AF124" s="85"/>
      <c r="AG124" s="15" t="str">
        <f>IF(AF124="","",VLOOKUP(AF124,映射!W:X,2,FALSE))</f>
        <v/>
      </c>
      <c r="AH124" s="85"/>
      <c r="AI124" s="85"/>
      <c r="AJ124" s="85"/>
      <c r="AK124" s="85"/>
      <c r="AL124" s="85" t="str">
        <f>IF(AK124="","",VLOOKUP(AK124,映射!W:X,2,FALSE))</f>
        <v/>
      </c>
      <c r="AM124" s="85"/>
      <c r="AN124" s="85"/>
      <c r="AO124" s="85"/>
    </row>
    <row r="125" spans="1:41">
      <c r="A125" s="15">
        <f>VLOOKUP(C125,LOOKUP!A:B,2,FALSE)+E125</f>
        <v>200121</v>
      </c>
      <c r="B125" s="26" t="s">
        <v>198</v>
      </c>
      <c r="C125" s="14" t="s">
        <v>41</v>
      </c>
      <c r="D125" s="14"/>
      <c r="E125" s="29">
        <v>121</v>
      </c>
      <c r="F125" s="29" t="s">
        <v>198</v>
      </c>
      <c r="G125" s="15" t="s">
        <v>67</v>
      </c>
      <c r="H125" s="15">
        <v>44</v>
      </c>
      <c r="I125" s="1">
        <v>1029140</v>
      </c>
      <c r="J125" s="26">
        <v>2213</v>
      </c>
      <c r="K125" s="26"/>
      <c r="L125" s="26">
        <v>3004</v>
      </c>
      <c r="M125" s="15" t="str">
        <f>IF(L125="","",VLOOKUP(L125,映射!W:X,2,FALSE))</f>
        <v>铝</v>
      </c>
      <c r="N125" s="26">
        <v>5</v>
      </c>
      <c r="O125" s="26">
        <v>1</v>
      </c>
      <c r="P125" s="26">
        <v>10000</v>
      </c>
      <c r="Q125" s="15">
        <v>5086</v>
      </c>
      <c r="R125" s="15" t="str">
        <f>IF(Q125="","",VLOOKUP(Q125,映射!W:X,2,FALSE))</f>
        <v>神秘火种</v>
      </c>
      <c r="S125" s="26">
        <v>1</v>
      </c>
      <c r="T125" s="26">
        <v>1</v>
      </c>
      <c r="U125" s="26">
        <v>10000</v>
      </c>
      <c r="V125" s="10">
        <v>5116</v>
      </c>
      <c r="W125" s="15" t="str">
        <f>IF(V125="","",VLOOKUP(V125,映射!W:X,2,FALSE))</f>
        <v>钻石10</v>
      </c>
      <c r="X125" s="26">
        <v>1</v>
      </c>
      <c r="Y125" s="26">
        <v>1</v>
      </c>
      <c r="Z125" s="26">
        <v>10000</v>
      </c>
      <c r="AA125" s="85"/>
      <c r="AB125" s="15" t="str">
        <f>IF(AA125="","",VLOOKUP(AA125,映射!W:X,2,FALSE))</f>
        <v/>
      </c>
      <c r="AC125" s="85"/>
      <c r="AD125" s="85"/>
      <c r="AE125" s="85"/>
      <c r="AF125" s="85"/>
      <c r="AG125" s="15" t="str">
        <f>IF(AF125="","",VLOOKUP(AF125,映射!W:X,2,FALSE))</f>
        <v/>
      </c>
      <c r="AH125" s="85"/>
      <c r="AI125" s="85"/>
      <c r="AJ125" s="85"/>
      <c r="AK125" s="85"/>
      <c r="AL125" s="85" t="str">
        <f>IF(AK125="","",VLOOKUP(AK125,映射!W:X,2,FALSE))</f>
        <v/>
      </c>
      <c r="AM125" s="85"/>
      <c r="AN125" s="85"/>
      <c r="AO125" s="85"/>
    </row>
    <row r="126" spans="1:41">
      <c r="A126" s="15">
        <f>VLOOKUP(C126,LOOKUP!A:B,2,FALSE)+E126</f>
        <v>200122</v>
      </c>
      <c r="B126" s="26" t="s">
        <v>199</v>
      </c>
      <c r="C126" s="14" t="s">
        <v>41</v>
      </c>
      <c r="D126" s="14"/>
      <c r="E126" s="29">
        <v>122</v>
      </c>
      <c r="F126" s="29"/>
      <c r="G126" s="15" t="s">
        <v>56</v>
      </c>
      <c r="H126" s="15">
        <v>44</v>
      </c>
      <c r="I126" s="1">
        <v>1067150</v>
      </c>
      <c r="J126" s="26">
        <v>266</v>
      </c>
      <c r="K126" s="26"/>
      <c r="L126" s="26">
        <v>3104</v>
      </c>
      <c r="M126" s="15" t="str">
        <f>IF(L126="","",VLOOKUP(L126,映射!W:X,2,FALSE))</f>
        <v>茱萸木</v>
      </c>
      <c r="N126" s="26">
        <v>5</v>
      </c>
      <c r="O126" s="26">
        <v>1</v>
      </c>
      <c r="P126" s="26">
        <v>10000</v>
      </c>
      <c r="Q126" s="10">
        <v>3804</v>
      </c>
      <c r="R126" s="15" t="str">
        <f>IF(Q126="","",VLOOKUP(Q126,映射!W:X,2,FALSE))</f>
        <v>4级宝石箱</v>
      </c>
      <c r="S126" s="26">
        <v>1</v>
      </c>
      <c r="T126" s="26">
        <v>1</v>
      </c>
      <c r="U126" s="26">
        <v>10000</v>
      </c>
      <c r="V126" s="10">
        <v>5116</v>
      </c>
      <c r="W126" s="15" t="str">
        <f>IF(V126="","",VLOOKUP(V126,映射!W:X,2,FALSE))</f>
        <v>钻石10</v>
      </c>
      <c r="X126" s="26">
        <v>1</v>
      </c>
      <c r="Y126" s="26">
        <v>1</v>
      </c>
      <c r="Z126" s="26">
        <v>10000</v>
      </c>
      <c r="AA126" s="85"/>
      <c r="AB126" s="15" t="str">
        <f>IF(AA126="","",VLOOKUP(AA126,映射!W:X,2,FALSE))</f>
        <v/>
      </c>
      <c r="AC126" s="85"/>
      <c r="AD126" s="85"/>
      <c r="AE126" s="85"/>
      <c r="AF126" s="85"/>
      <c r="AG126" s="15" t="str">
        <f>IF(AF126="","",VLOOKUP(AF126,映射!W:X,2,FALSE))</f>
        <v/>
      </c>
      <c r="AH126" s="85"/>
      <c r="AI126" s="85"/>
      <c r="AJ126" s="85"/>
      <c r="AK126" s="85"/>
      <c r="AL126" s="85" t="str">
        <f>IF(AK126="","",VLOOKUP(AK126,映射!W:X,2,FALSE))</f>
        <v/>
      </c>
      <c r="AM126" s="85"/>
      <c r="AN126" s="85"/>
      <c r="AO126" s="85"/>
    </row>
    <row r="127" spans="1:41">
      <c r="A127" s="15">
        <f>VLOOKUP(C127,LOOKUP!A:B,2,FALSE)+E127</f>
        <v>200123</v>
      </c>
      <c r="B127" s="26" t="s">
        <v>200</v>
      </c>
      <c r="C127" s="14" t="s">
        <v>41</v>
      </c>
      <c r="D127" s="14"/>
      <c r="E127" s="29">
        <v>123</v>
      </c>
      <c r="F127" s="29" t="s">
        <v>200</v>
      </c>
      <c r="G127" s="15" t="s">
        <v>62</v>
      </c>
      <c r="H127" s="15">
        <v>45</v>
      </c>
      <c r="I127" s="1">
        <v>1067150</v>
      </c>
      <c r="J127" s="26">
        <v>900</v>
      </c>
      <c r="K127" s="26"/>
      <c r="L127" s="26">
        <v>3404</v>
      </c>
      <c r="M127" s="15" t="str">
        <f>IF(L127="","",VLOOKUP(L127,映射!W:X,2,FALSE))</f>
        <v>棉</v>
      </c>
      <c r="N127" s="26">
        <v>5</v>
      </c>
      <c r="O127" s="26">
        <v>1</v>
      </c>
      <c r="P127" s="26">
        <v>10000</v>
      </c>
      <c r="Q127" s="15">
        <v>5086</v>
      </c>
      <c r="R127" s="15" t="str">
        <f>IF(Q127="","",VLOOKUP(Q127,映射!W:X,2,FALSE))</f>
        <v>神秘火种</v>
      </c>
      <c r="S127" s="26">
        <v>1</v>
      </c>
      <c r="T127" s="26">
        <v>1</v>
      </c>
      <c r="U127" s="26">
        <v>10000</v>
      </c>
      <c r="V127" s="10">
        <v>5116</v>
      </c>
      <c r="W127" s="15" t="str">
        <f>IF(V127="","",VLOOKUP(V127,映射!W:X,2,FALSE))</f>
        <v>钻石10</v>
      </c>
      <c r="X127" s="26">
        <v>1</v>
      </c>
      <c r="Y127" s="26">
        <v>1</v>
      </c>
      <c r="Z127" s="26">
        <v>10000</v>
      </c>
      <c r="AA127" s="85"/>
      <c r="AB127" s="15" t="str">
        <f>IF(AA127="","",VLOOKUP(AA127,映射!W:X,2,FALSE))</f>
        <v/>
      </c>
      <c r="AC127" s="85"/>
      <c r="AD127" s="85"/>
      <c r="AE127" s="85"/>
      <c r="AF127" s="85"/>
      <c r="AG127" s="15" t="str">
        <f>IF(AF127="","",VLOOKUP(AF127,映射!W:X,2,FALSE))</f>
        <v/>
      </c>
      <c r="AH127" s="85"/>
      <c r="AI127" s="85"/>
      <c r="AJ127" s="85"/>
      <c r="AK127" s="85"/>
      <c r="AL127" s="85" t="str">
        <f>IF(AK127="","",VLOOKUP(AK127,映射!W:X,2,FALSE))</f>
        <v/>
      </c>
      <c r="AM127" s="85"/>
      <c r="AN127" s="85"/>
      <c r="AO127" s="85"/>
    </row>
    <row r="128" spans="1:41">
      <c r="A128" s="15">
        <f>VLOOKUP(C128,LOOKUP!A:B,2,FALSE)+E128</f>
        <v>200124</v>
      </c>
      <c r="B128" s="26" t="s">
        <v>201</v>
      </c>
      <c r="C128" s="14" t="s">
        <v>41</v>
      </c>
      <c r="D128" s="14"/>
      <c r="E128" s="29">
        <v>124</v>
      </c>
      <c r="F128" s="29" t="s">
        <v>201</v>
      </c>
      <c r="G128" s="15" t="s">
        <v>62</v>
      </c>
      <c r="H128" s="15">
        <v>45</v>
      </c>
      <c r="I128" s="1">
        <v>2667875</v>
      </c>
      <c r="J128" s="26">
        <v>900</v>
      </c>
      <c r="K128" s="26"/>
      <c r="L128" s="26">
        <v>3004</v>
      </c>
      <c r="M128" s="15" t="str">
        <f>IF(L128="","",VLOOKUP(L128,映射!W:X,2,FALSE))</f>
        <v>铝</v>
      </c>
      <c r="N128" s="26">
        <v>5</v>
      </c>
      <c r="O128" s="26">
        <v>1</v>
      </c>
      <c r="P128" s="26">
        <v>10000</v>
      </c>
      <c r="Q128" s="15">
        <v>5086</v>
      </c>
      <c r="R128" s="15" t="str">
        <f>IF(Q128="","",VLOOKUP(Q128,映射!W:X,2,FALSE))</f>
        <v>神秘火种</v>
      </c>
      <c r="S128" s="26">
        <v>1</v>
      </c>
      <c r="T128" s="26">
        <v>1</v>
      </c>
      <c r="U128" s="26">
        <v>10000</v>
      </c>
      <c r="V128" s="10">
        <v>5116</v>
      </c>
      <c r="W128" s="15" t="str">
        <f>IF(V128="","",VLOOKUP(V128,映射!W:X,2,FALSE))</f>
        <v>钻石10</v>
      </c>
      <c r="X128" s="26">
        <v>1</v>
      </c>
      <c r="Y128" s="26">
        <v>1</v>
      </c>
      <c r="Z128" s="26">
        <v>10000</v>
      </c>
      <c r="AA128" s="85"/>
      <c r="AB128" s="15" t="str">
        <f>IF(AA128="","",VLOOKUP(AA128,映射!W:X,2,FALSE))</f>
        <v/>
      </c>
      <c r="AC128" s="85"/>
      <c r="AD128" s="85"/>
      <c r="AE128" s="85"/>
      <c r="AF128" s="85"/>
      <c r="AG128" s="15" t="str">
        <f>IF(AF128="","",VLOOKUP(AF128,映射!W:X,2,FALSE))</f>
        <v/>
      </c>
      <c r="AH128" s="85"/>
      <c r="AI128" s="85"/>
      <c r="AJ128" s="85"/>
      <c r="AK128" s="85"/>
      <c r="AL128" s="85" t="str">
        <f>IF(AK128="","",VLOOKUP(AK128,映射!W:X,2,FALSE))</f>
        <v/>
      </c>
      <c r="AM128" s="85"/>
      <c r="AN128" s="85"/>
      <c r="AO128" s="85"/>
    </row>
    <row r="129" spans="1:41">
      <c r="A129" s="15">
        <f>VLOOKUP(C129,LOOKUP!A:B,2,FALSE)+E129</f>
        <v>200125</v>
      </c>
      <c r="B129" s="26" t="s">
        <v>202</v>
      </c>
      <c r="C129" s="14" t="s">
        <v>41</v>
      </c>
      <c r="D129" s="14"/>
      <c r="E129" s="29">
        <v>125</v>
      </c>
      <c r="F129" s="29" t="s">
        <v>202</v>
      </c>
      <c r="G129" s="15" t="s">
        <v>62</v>
      </c>
      <c r="H129" s="15">
        <v>45</v>
      </c>
      <c r="I129" s="1">
        <v>320145</v>
      </c>
      <c r="J129" s="26">
        <v>900</v>
      </c>
      <c r="K129" s="26"/>
      <c r="L129" s="26">
        <v>3104</v>
      </c>
      <c r="M129" s="15" t="str">
        <f>IF(L129="","",VLOOKUP(L129,映射!W:X,2,FALSE))</f>
        <v>茱萸木</v>
      </c>
      <c r="N129" s="26">
        <v>5</v>
      </c>
      <c r="O129" s="26">
        <v>1</v>
      </c>
      <c r="P129" s="26">
        <v>10000</v>
      </c>
      <c r="Q129" s="10">
        <v>3804</v>
      </c>
      <c r="R129" s="15" t="str">
        <f>IF(Q129="","",VLOOKUP(Q129,映射!W:X,2,FALSE))</f>
        <v>4级宝石箱</v>
      </c>
      <c r="S129" s="26">
        <v>1</v>
      </c>
      <c r="T129" s="26">
        <v>1</v>
      </c>
      <c r="U129" s="26">
        <v>10000</v>
      </c>
      <c r="V129" s="10">
        <v>5116</v>
      </c>
      <c r="W129" s="15" t="str">
        <f>IF(V129="","",VLOOKUP(V129,映射!W:X,2,FALSE))</f>
        <v>钻石10</v>
      </c>
      <c r="X129" s="26">
        <v>1</v>
      </c>
      <c r="Y129" s="26">
        <v>1</v>
      </c>
      <c r="Z129" s="26">
        <v>10000</v>
      </c>
      <c r="AA129" s="85"/>
      <c r="AB129" s="15" t="str">
        <f>IF(AA129="","",VLOOKUP(AA129,映射!W:X,2,FALSE))</f>
        <v/>
      </c>
      <c r="AC129" s="85"/>
      <c r="AD129" s="85"/>
      <c r="AE129" s="85"/>
      <c r="AF129" s="85"/>
      <c r="AG129" s="15" t="str">
        <f>IF(AF129="","",VLOOKUP(AF129,映射!W:X,2,FALSE))</f>
        <v/>
      </c>
      <c r="AH129" s="85"/>
      <c r="AI129" s="85"/>
      <c r="AJ129" s="85"/>
      <c r="AK129" s="85"/>
      <c r="AL129" s="85" t="str">
        <f>IF(AK129="","",VLOOKUP(AK129,映射!W:X,2,FALSE))</f>
        <v/>
      </c>
      <c r="AM129" s="85"/>
      <c r="AN129" s="85"/>
      <c r="AO129" s="85"/>
    </row>
    <row r="130" spans="1:41">
      <c r="A130" s="15">
        <f>VLOOKUP(C130,LOOKUP!A:B,2,FALSE)+E130</f>
        <v>200126</v>
      </c>
      <c r="B130" s="26" t="s">
        <v>203</v>
      </c>
      <c r="C130" s="14" t="s">
        <v>41</v>
      </c>
      <c r="D130" s="14"/>
      <c r="E130" s="29">
        <v>126</v>
      </c>
      <c r="F130" s="29" t="s">
        <v>203</v>
      </c>
      <c r="G130" s="15" t="s">
        <v>65</v>
      </c>
      <c r="H130" s="15">
        <v>45</v>
      </c>
      <c r="I130" s="1">
        <v>1067150</v>
      </c>
      <c r="J130" s="26">
        <v>900</v>
      </c>
      <c r="K130" s="26"/>
      <c r="L130" s="26">
        <v>3004</v>
      </c>
      <c r="M130" s="15" t="str">
        <f>IF(L130="","",VLOOKUP(L130,映射!W:X,2,FALSE))</f>
        <v>铝</v>
      </c>
      <c r="N130" s="26">
        <v>5</v>
      </c>
      <c r="O130" s="26">
        <v>1</v>
      </c>
      <c r="P130" s="26">
        <v>10000</v>
      </c>
      <c r="Q130" s="15">
        <v>5086</v>
      </c>
      <c r="R130" s="15" t="str">
        <f>IF(Q130="","",VLOOKUP(Q130,映射!W:X,2,FALSE))</f>
        <v>神秘火种</v>
      </c>
      <c r="S130" s="26">
        <v>1</v>
      </c>
      <c r="T130" s="26">
        <v>1</v>
      </c>
      <c r="U130" s="26">
        <v>10000</v>
      </c>
      <c r="V130" s="10">
        <v>5116</v>
      </c>
      <c r="W130" s="15" t="str">
        <f>IF(V130="","",VLOOKUP(V130,映射!W:X,2,FALSE))</f>
        <v>钻石10</v>
      </c>
      <c r="X130" s="26">
        <v>1</v>
      </c>
      <c r="Y130" s="26">
        <v>1</v>
      </c>
      <c r="Z130" s="26">
        <v>10000</v>
      </c>
      <c r="AA130" s="85"/>
      <c r="AB130" s="15" t="str">
        <f>IF(AA130="","",VLOOKUP(AA130,映射!W:X,2,FALSE))</f>
        <v/>
      </c>
      <c r="AC130" s="85"/>
      <c r="AD130" s="85"/>
      <c r="AE130" s="85"/>
      <c r="AF130" s="85"/>
      <c r="AG130" s="15" t="str">
        <f>IF(AF130="","",VLOOKUP(AF130,映射!W:X,2,FALSE))</f>
        <v/>
      </c>
      <c r="AH130" s="85"/>
      <c r="AI130" s="85"/>
      <c r="AJ130" s="85"/>
      <c r="AK130" s="85"/>
      <c r="AL130" s="85" t="str">
        <f>IF(AK130="","",VLOOKUP(AK130,映射!W:X,2,FALSE))</f>
        <v/>
      </c>
      <c r="AM130" s="85"/>
      <c r="AN130" s="85"/>
      <c r="AO130" s="85"/>
    </row>
    <row r="131" spans="1:41">
      <c r="A131" s="15">
        <f>VLOOKUP(C131,LOOKUP!A:B,2,FALSE)+E131</f>
        <v>200127</v>
      </c>
      <c r="B131" s="26" t="s">
        <v>204</v>
      </c>
      <c r="C131" s="14" t="s">
        <v>41</v>
      </c>
      <c r="D131" s="14"/>
      <c r="E131" s="29">
        <v>127</v>
      </c>
      <c r="F131" s="29" t="s">
        <v>204</v>
      </c>
      <c r="G131" s="15" t="s">
        <v>67</v>
      </c>
      <c r="H131" s="15">
        <v>45</v>
      </c>
      <c r="I131" s="1">
        <v>1067150</v>
      </c>
      <c r="J131" s="26">
        <v>2250</v>
      </c>
      <c r="K131" s="26"/>
      <c r="L131" s="26">
        <v>3104</v>
      </c>
      <c r="M131" s="15" t="str">
        <f>IF(L131="","",VLOOKUP(L131,映射!W:X,2,FALSE))</f>
        <v>茱萸木</v>
      </c>
      <c r="N131" s="26">
        <v>5</v>
      </c>
      <c r="O131" s="26">
        <v>1</v>
      </c>
      <c r="P131" s="26">
        <v>10000</v>
      </c>
      <c r="Q131" s="26">
        <v>5086</v>
      </c>
      <c r="R131" s="15" t="str">
        <f>IF(Q131="","",VLOOKUP(Q131,映射!W:X,2,FALSE))</f>
        <v>神秘火种</v>
      </c>
      <c r="S131" s="26">
        <v>1</v>
      </c>
      <c r="T131" s="26">
        <v>1</v>
      </c>
      <c r="U131" s="26">
        <v>10000</v>
      </c>
      <c r="AA131" s="85"/>
      <c r="AB131" s="15" t="str">
        <f>IF(AA131="","",VLOOKUP(AA131,映射!W:X,2,FALSE))</f>
        <v/>
      </c>
      <c r="AC131" s="85"/>
      <c r="AD131" s="85"/>
      <c r="AE131" s="85"/>
      <c r="AF131" s="85"/>
      <c r="AG131" s="15" t="str">
        <f>IF(AF131="","",VLOOKUP(AF131,映射!W:X,2,FALSE))</f>
        <v/>
      </c>
      <c r="AH131" s="85"/>
      <c r="AI131" s="85"/>
      <c r="AJ131" s="85"/>
      <c r="AK131" s="85"/>
      <c r="AL131" s="85" t="str">
        <f>IF(AK131="","",VLOOKUP(AK131,映射!W:X,2,FALSE))</f>
        <v/>
      </c>
      <c r="AM131" s="85"/>
      <c r="AN131" s="85"/>
      <c r="AO131" s="85"/>
    </row>
    <row r="132" spans="1:41">
      <c r="A132" s="15">
        <f>VLOOKUP(C132,LOOKUP!A:B,2,FALSE)+E132</f>
        <v>200128</v>
      </c>
      <c r="B132" s="26" t="s">
        <v>205</v>
      </c>
      <c r="C132" s="14" t="s">
        <v>41</v>
      </c>
      <c r="D132" s="14"/>
      <c r="E132" s="29">
        <v>128</v>
      </c>
      <c r="F132" s="26" t="s">
        <v>205</v>
      </c>
      <c r="G132" s="15" t="s">
        <v>62</v>
      </c>
      <c r="H132" s="15">
        <v>45</v>
      </c>
      <c r="I132" s="1">
        <v>1099460</v>
      </c>
      <c r="J132" s="26">
        <v>900</v>
      </c>
      <c r="K132" s="26"/>
      <c r="L132" s="26">
        <v>3404</v>
      </c>
      <c r="M132" s="15" t="str">
        <f>IF(L132="","",VLOOKUP(L132,映射!W:X,2,FALSE))</f>
        <v>棉</v>
      </c>
      <c r="N132" s="26">
        <v>5</v>
      </c>
      <c r="O132" s="26">
        <v>1</v>
      </c>
      <c r="P132" s="26">
        <v>10000</v>
      </c>
      <c r="Q132" s="15">
        <v>5086</v>
      </c>
      <c r="R132" s="15" t="str">
        <f>IF(Q132="","",VLOOKUP(Q132,映射!W:X,2,FALSE))</f>
        <v>神秘火种</v>
      </c>
      <c r="S132" s="26">
        <v>1</v>
      </c>
      <c r="T132" s="26">
        <v>1</v>
      </c>
      <c r="U132" s="26">
        <v>10000</v>
      </c>
      <c r="V132" s="10">
        <v>5116</v>
      </c>
      <c r="W132" s="15" t="str">
        <f>IF(V132="","",VLOOKUP(V132,映射!W:X,2,FALSE))</f>
        <v>钻石10</v>
      </c>
      <c r="X132" s="26">
        <v>1</v>
      </c>
      <c r="Y132" s="26">
        <v>1</v>
      </c>
      <c r="Z132" s="26">
        <v>10000</v>
      </c>
      <c r="AA132" s="85"/>
      <c r="AB132" s="15" t="str">
        <f>IF(AA132="","",VLOOKUP(AA132,映射!W:X,2,FALSE))</f>
        <v/>
      </c>
      <c r="AC132" s="85"/>
      <c r="AD132" s="85"/>
      <c r="AE132" s="85"/>
      <c r="AF132" s="85"/>
      <c r="AG132" s="15" t="str">
        <f>IF(AF132="","",VLOOKUP(AF132,映射!W:X,2,FALSE))</f>
        <v/>
      </c>
      <c r="AH132" s="85"/>
      <c r="AI132" s="85"/>
      <c r="AJ132" s="85"/>
      <c r="AK132" s="85"/>
      <c r="AL132" s="85"/>
      <c r="AM132" s="85"/>
      <c r="AN132" s="85"/>
      <c r="AO132" s="85"/>
    </row>
    <row r="133" spans="1:41">
      <c r="A133" s="15">
        <f>VLOOKUP(C133,LOOKUP!A:B,2,FALSE)+E133</f>
        <v>200129</v>
      </c>
      <c r="B133" s="26" t="s">
        <v>206</v>
      </c>
      <c r="C133" s="14" t="s">
        <v>41</v>
      </c>
      <c r="D133" s="14"/>
      <c r="E133" s="29">
        <v>129</v>
      </c>
      <c r="F133" s="26" t="s">
        <v>206</v>
      </c>
      <c r="G133" s="15" t="s">
        <v>62</v>
      </c>
      <c r="H133" s="15">
        <v>45</v>
      </c>
      <c r="I133" s="1">
        <v>1099460</v>
      </c>
      <c r="J133" s="26">
        <v>900</v>
      </c>
      <c r="K133" s="26"/>
      <c r="L133" s="26">
        <v>3004</v>
      </c>
      <c r="M133" s="15" t="str">
        <f>IF(L133="","",VLOOKUP(L133,映射!W:X,2,FALSE))</f>
        <v>铝</v>
      </c>
      <c r="N133" s="26">
        <v>5</v>
      </c>
      <c r="O133" s="26">
        <v>1</v>
      </c>
      <c r="P133" s="26">
        <v>10000</v>
      </c>
      <c r="Q133" s="15">
        <v>5086</v>
      </c>
      <c r="R133" s="15" t="str">
        <f>IF(Q133="","",VLOOKUP(Q133,映射!W:X,2,FALSE))</f>
        <v>神秘火种</v>
      </c>
      <c r="S133" s="26">
        <v>1</v>
      </c>
      <c r="T133" s="26">
        <v>1</v>
      </c>
      <c r="U133" s="26">
        <v>10000</v>
      </c>
      <c r="V133" s="10">
        <v>5116</v>
      </c>
      <c r="W133" s="15" t="str">
        <f>IF(V133="","",VLOOKUP(V133,映射!W:X,2,FALSE))</f>
        <v>钻石10</v>
      </c>
      <c r="X133" s="26">
        <v>1</v>
      </c>
      <c r="Y133" s="26">
        <v>1</v>
      </c>
      <c r="Z133" s="26">
        <v>10000</v>
      </c>
      <c r="AA133" s="85"/>
      <c r="AB133" s="15" t="str">
        <f>IF(AA133="","",VLOOKUP(AA133,映射!W:X,2,FALSE))</f>
        <v/>
      </c>
      <c r="AC133" s="85"/>
      <c r="AD133" s="85"/>
      <c r="AE133" s="85"/>
      <c r="AF133" s="85"/>
      <c r="AG133" s="15" t="str">
        <f>IF(AF133="","",VLOOKUP(AF133,映射!W:X,2,FALSE))</f>
        <v/>
      </c>
      <c r="AH133" s="85"/>
      <c r="AI133" s="85"/>
      <c r="AJ133" s="85"/>
      <c r="AK133" s="85"/>
      <c r="AL133" s="85"/>
      <c r="AM133" s="85"/>
      <c r="AN133" s="85"/>
      <c r="AO133" s="85"/>
    </row>
    <row r="134" spans="1:41">
      <c r="A134" s="15">
        <f>VLOOKUP(C134,LOOKUP!A:B,2,FALSE)+E134</f>
        <v>200130</v>
      </c>
      <c r="B134" s="26" t="s">
        <v>207</v>
      </c>
      <c r="C134" s="14" t="s">
        <v>41</v>
      </c>
      <c r="D134" s="14"/>
      <c r="E134" s="29">
        <v>130</v>
      </c>
      <c r="F134" s="26" t="s">
        <v>207</v>
      </c>
      <c r="G134" s="15" t="s">
        <v>62</v>
      </c>
      <c r="H134" s="15">
        <v>47</v>
      </c>
      <c r="I134" s="1">
        <v>2748650</v>
      </c>
      <c r="J134" s="26">
        <v>930</v>
      </c>
      <c r="K134" s="26"/>
      <c r="L134" s="26">
        <v>3104</v>
      </c>
      <c r="M134" s="15" t="str">
        <f>IF(L134="","",VLOOKUP(L134,映射!W:X,2,FALSE))</f>
        <v>茱萸木</v>
      </c>
      <c r="N134" s="26">
        <v>5</v>
      </c>
      <c r="O134" s="26">
        <v>1</v>
      </c>
      <c r="P134" s="26">
        <v>10000</v>
      </c>
      <c r="Q134" s="10">
        <v>3804</v>
      </c>
      <c r="R134" s="15" t="str">
        <f>IF(Q134="","",VLOOKUP(Q134,映射!W:X,2,FALSE))</f>
        <v>4级宝石箱</v>
      </c>
      <c r="S134" s="26">
        <v>1</v>
      </c>
      <c r="T134" s="26">
        <v>1</v>
      </c>
      <c r="U134" s="26">
        <v>10000</v>
      </c>
      <c r="V134" s="10">
        <v>5116</v>
      </c>
      <c r="W134" s="15" t="str">
        <f>IF(V134="","",VLOOKUP(V134,映射!W:X,2,FALSE))</f>
        <v>钻石10</v>
      </c>
      <c r="X134" s="26">
        <v>1</v>
      </c>
      <c r="Y134" s="26">
        <v>1</v>
      </c>
      <c r="Z134" s="26">
        <v>10000</v>
      </c>
      <c r="AA134" s="85"/>
      <c r="AB134" s="15" t="str">
        <f>IF(AA134="","",VLOOKUP(AA134,映射!W:X,2,FALSE))</f>
        <v/>
      </c>
      <c r="AC134" s="85"/>
      <c r="AD134" s="85"/>
      <c r="AE134" s="85"/>
      <c r="AF134" s="85"/>
      <c r="AG134" s="15" t="str">
        <f>IF(AF134="","",VLOOKUP(AF134,映射!W:X,2,FALSE))</f>
        <v/>
      </c>
      <c r="AH134" s="85"/>
      <c r="AI134" s="85"/>
      <c r="AJ134" s="85"/>
      <c r="AK134" s="85"/>
      <c r="AL134" s="85"/>
      <c r="AM134" s="85"/>
      <c r="AN134" s="85"/>
      <c r="AO134" s="85"/>
    </row>
    <row r="135" spans="1:41">
      <c r="A135" s="15">
        <f>VLOOKUP(C135,LOOKUP!A:B,2,FALSE)+E135</f>
        <v>200131</v>
      </c>
      <c r="B135" s="26" t="s">
        <v>208</v>
      </c>
      <c r="C135" s="14" t="s">
        <v>41</v>
      </c>
      <c r="D135" s="14"/>
      <c r="E135" s="29">
        <v>131</v>
      </c>
      <c r="F135" s="26" t="s">
        <v>208</v>
      </c>
      <c r="G135" s="15" t="s">
        <v>65</v>
      </c>
      <c r="H135" s="15">
        <v>47</v>
      </c>
      <c r="I135" s="1">
        <v>329838</v>
      </c>
      <c r="J135" s="26">
        <v>930</v>
      </c>
      <c r="K135" s="26"/>
      <c r="L135" s="26">
        <v>3404</v>
      </c>
      <c r="M135" s="15" t="str">
        <f>IF(L135="","",VLOOKUP(L135,映射!W:X,2,FALSE))</f>
        <v>棉</v>
      </c>
      <c r="N135" s="26">
        <v>5</v>
      </c>
      <c r="O135" s="26">
        <v>1</v>
      </c>
      <c r="P135" s="26">
        <v>10000</v>
      </c>
      <c r="Q135" s="10">
        <v>5116</v>
      </c>
      <c r="R135" s="15" t="str">
        <f>IF(Q135="","",VLOOKUP(Q135,映射!W:X,2,FALSE))</f>
        <v>钻石10</v>
      </c>
      <c r="S135" s="26">
        <v>1</v>
      </c>
      <c r="T135" s="26">
        <v>1</v>
      </c>
      <c r="U135" s="26">
        <v>10000</v>
      </c>
      <c r="V135" s="10">
        <v>5116</v>
      </c>
      <c r="W135" s="15" t="str">
        <f>IF(V135="","",VLOOKUP(V135,映射!W:X,2,FALSE))</f>
        <v>钻石10</v>
      </c>
      <c r="X135" s="26">
        <v>1</v>
      </c>
      <c r="Y135" s="26">
        <v>1</v>
      </c>
      <c r="Z135" s="26">
        <v>10000</v>
      </c>
      <c r="AA135" s="85"/>
      <c r="AB135" s="15" t="str">
        <f>IF(AA135="","",VLOOKUP(AA135,映射!W:X,2,FALSE))</f>
        <v/>
      </c>
      <c r="AC135" s="85"/>
      <c r="AD135" s="85"/>
      <c r="AE135" s="85"/>
      <c r="AF135" s="85"/>
      <c r="AG135" s="15" t="str">
        <f>IF(AF135="","",VLOOKUP(AF135,映射!W:X,2,FALSE))</f>
        <v/>
      </c>
      <c r="AH135" s="85"/>
      <c r="AI135" s="85"/>
      <c r="AJ135" s="85"/>
      <c r="AK135" s="85"/>
      <c r="AL135" s="85"/>
      <c r="AM135" s="85"/>
      <c r="AN135" s="85"/>
      <c r="AO135" s="85"/>
    </row>
    <row r="136" spans="1:41">
      <c r="A136" s="15">
        <f>VLOOKUP(C136,LOOKUP!A:B,2,FALSE)+E136</f>
        <v>200132</v>
      </c>
      <c r="B136" s="26" t="s">
        <v>209</v>
      </c>
      <c r="C136" s="14" t="s">
        <v>41</v>
      </c>
      <c r="D136" s="14"/>
      <c r="E136" s="29">
        <v>132</v>
      </c>
      <c r="F136" s="26" t="s">
        <v>209</v>
      </c>
      <c r="G136" s="15" t="s">
        <v>67</v>
      </c>
      <c r="H136" s="15">
        <v>47</v>
      </c>
      <c r="I136" s="1">
        <v>2748650</v>
      </c>
      <c r="J136" s="26">
        <v>2325</v>
      </c>
      <c r="K136" s="26"/>
      <c r="L136" s="26">
        <v>3004</v>
      </c>
      <c r="M136" s="15" t="str">
        <f>IF(L136="","",VLOOKUP(L136,映射!W:X,2,FALSE))</f>
        <v>铝</v>
      </c>
      <c r="N136" s="26">
        <v>5</v>
      </c>
      <c r="O136" s="26">
        <v>1</v>
      </c>
      <c r="P136" s="26">
        <v>10000</v>
      </c>
      <c r="Q136" s="26">
        <v>5086</v>
      </c>
      <c r="R136" s="15" t="str">
        <f>IF(Q136="","",VLOOKUP(Q136,映射!W:X,2,FALSE))</f>
        <v>神秘火种</v>
      </c>
      <c r="S136" s="26">
        <v>1</v>
      </c>
      <c r="T136" s="26">
        <v>1</v>
      </c>
      <c r="U136" s="26">
        <v>10000</v>
      </c>
      <c r="AA136" s="85"/>
      <c r="AB136" s="15" t="str">
        <f>IF(AA136="","",VLOOKUP(AA136,映射!W:X,2,FALSE))</f>
        <v/>
      </c>
      <c r="AC136" s="85"/>
      <c r="AD136" s="85"/>
      <c r="AE136" s="85"/>
      <c r="AF136" s="85"/>
      <c r="AG136" s="15" t="str">
        <f>IF(AF136="","",VLOOKUP(AF136,映射!W:X,2,FALSE))</f>
        <v/>
      </c>
      <c r="AH136" s="85"/>
      <c r="AI136" s="85"/>
      <c r="AJ136" s="85"/>
      <c r="AK136" s="85"/>
      <c r="AL136" s="85"/>
      <c r="AM136" s="85"/>
      <c r="AN136" s="85"/>
      <c r="AO136" s="85"/>
    </row>
    <row r="137" spans="1:41">
      <c r="A137" s="15">
        <f>VLOOKUP(C137,LOOKUP!A:B,2,FALSE)+E137</f>
        <v>200133</v>
      </c>
      <c r="B137" s="26" t="s">
        <v>210</v>
      </c>
      <c r="C137" s="14" t="s">
        <v>41</v>
      </c>
      <c r="D137" s="14"/>
      <c r="E137" s="29">
        <v>133</v>
      </c>
      <c r="F137" s="26" t="s">
        <v>210</v>
      </c>
      <c r="G137" s="15" t="s">
        <v>62</v>
      </c>
      <c r="H137" s="15">
        <v>47</v>
      </c>
      <c r="I137" s="1">
        <v>329838</v>
      </c>
      <c r="J137" s="26">
        <v>930</v>
      </c>
      <c r="K137" s="26"/>
      <c r="L137" s="26">
        <v>3104</v>
      </c>
      <c r="M137" s="15" t="str">
        <f>IF(L137="","",VLOOKUP(L137,映射!W:X,2,FALSE))</f>
        <v>茱萸木</v>
      </c>
      <c r="N137" s="26">
        <v>5</v>
      </c>
      <c r="O137" s="26">
        <v>1</v>
      </c>
      <c r="P137" s="26">
        <v>10000</v>
      </c>
      <c r="Q137" s="15">
        <v>5086</v>
      </c>
      <c r="R137" s="15" t="str">
        <f>IF(Q137="","",VLOOKUP(Q137,映射!W:X,2,FALSE))</f>
        <v>神秘火种</v>
      </c>
      <c r="S137" s="26">
        <v>1</v>
      </c>
      <c r="T137" s="26">
        <v>1</v>
      </c>
      <c r="U137" s="26">
        <v>10000</v>
      </c>
      <c r="V137" s="10">
        <v>5116</v>
      </c>
      <c r="W137" s="15" t="str">
        <f>IF(V137="","",VLOOKUP(V137,映射!W:X,2,FALSE))</f>
        <v>钻石10</v>
      </c>
      <c r="X137" s="26">
        <v>1</v>
      </c>
      <c r="Y137" s="26">
        <v>1</v>
      </c>
      <c r="Z137" s="26">
        <v>10000</v>
      </c>
      <c r="AA137" s="85"/>
      <c r="AB137" s="15" t="str">
        <f>IF(AA137="","",VLOOKUP(AA137,映射!W:X,2,FALSE))</f>
        <v/>
      </c>
      <c r="AC137" s="85"/>
      <c r="AD137" s="85"/>
      <c r="AE137" s="85"/>
      <c r="AF137" s="85"/>
      <c r="AG137" s="15" t="str">
        <f>IF(AF137="","",VLOOKUP(AF137,映射!W:X,2,FALSE))</f>
        <v/>
      </c>
      <c r="AH137" s="85"/>
      <c r="AI137" s="85"/>
      <c r="AJ137" s="85"/>
      <c r="AK137" s="85"/>
      <c r="AL137" s="85"/>
      <c r="AM137" s="85"/>
      <c r="AN137" s="85"/>
      <c r="AO137" s="85"/>
    </row>
    <row r="138" spans="1:41">
      <c r="A138" s="15">
        <f>VLOOKUP(C138,LOOKUP!A:B,2,FALSE)+E138</f>
        <v>200134</v>
      </c>
      <c r="B138" s="26" t="s">
        <v>211</v>
      </c>
      <c r="C138" s="14" t="s">
        <v>41</v>
      </c>
      <c r="D138" s="14"/>
      <c r="E138" s="29">
        <v>134</v>
      </c>
      <c r="F138" s="26" t="s">
        <v>211</v>
      </c>
      <c r="G138" s="15" t="s">
        <v>62</v>
      </c>
      <c r="H138" s="15">
        <v>47</v>
      </c>
      <c r="I138" s="1">
        <v>1123090</v>
      </c>
      <c r="J138" s="26">
        <v>930</v>
      </c>
      <c r="K138" s="26"/>
      <c r="L138" s="26">
        <v>3404</v>
      </c>
      <c r="M138" s="15" t="str">
        <f>IF(L138="","",VLOOKUP(L138,映射!W:X,2,FALSE))</f>
        <v>棉</v>
      </c>
      <c r="N138" s="26">
        <v>5</v>
      </c>
      <c r="O138" s="26">
        <v>1</v>
      </c>
      <c r="P138" s="26">
        <v>10000</v>
      </c>
      <c r="Q138" s="15">
        <v>5086</v>
      </c>
      <c r="R138" s="15" t="str">
        <f>IF(Q138="","",VLOOKUP(Q138,映射!W:X,2,FALSE))</f>
        <v>神秘火种</v>
      </c>
      <c r="S138" s="26">
        <v>1</v>
      </c>
      <c r="T138" s="26">
        <v>1</v>
      </c>
      <c r="U138" s="26">
        <v>10000</v>
      </c>
      <c r="V138" s="10">
        <v>5116</v>
      </c>
      <c r="W138" s="15" t="str">
        <f>IF(V138="","",VLOOKUP(V138,映射!W:X,2,FALSE))</f>
        <v>钻石10</v>
      </c>
      <c r="X138" s="26">
        <v>1</v>
      </c>
      <c r="Y138" s="26">
        <v>1</v>
      </c>
      <c r="Z138" s="26">
        <v>10000</v>
      </c>
      <c r="AA138" s="85"/>
      <c r="AB138" s="15" t="str">
        <f>IF(AA138="","",VLOOKUP(AA138,映射!W:X,2,FALSE))</f>
        <v/>
      </c>
      <c r="AC138" s="85"/>
      <c r="AD138" s="85"/>
      <c r="AE138" s="85"/>
      <c r="AF138" s="85"/>
      <c r="AG138" s="15" t="str">
        <f>IF(AF138="","",VLOOKUP(AF138,映射!W:X,2,FALSE))</f>
        <v/>
      </c>
      <c r="AH138" s="85"/>
      <c r="AI138" s="85"/>
      <c r="AJ138" s="85"/>
      <c r="AK138" s="85"/>
      <c r="AL138" s="85"/>
      <c r="AM138" s="85"/>
      <c r="AN138" s="85"/>
      <c r="AO138" s="85"/>
    </row>
    <row r="139" spans="1:41">
      <c r="A139" s="15">
        <f>VLOOKUP(C139,LOOKUP!A:B,2,FALSE)+E139</f>
        <v>200135</v>
      </c>
      <c r="B139" s="26" t="s">
        <v>212</v>
      </c>
      <c r="C139" s="14" t="s">
        <v>41</v>
      </c>
      <c r="D139" s="14"/>
      <c r="E139" s="29">
        <v>135</v>
      </c>
      <c r="F139" s="26" t="s">
        <v>212</v>
      </c>
      <c r="G139" s="15" t="s">
        <v>67</v>
      </c>
      <c r="H139" s="15">
        <v>47</v>
      </c>
      <c r="I139" s="1">
        <v>1123090</v>
      </c>
      <c r="J139" s="26">
        <v>2325</v>
      </c>
      <c r="K139" s="26"/>
      <c r="L139" s="26">
        <v>3004</v>
      </c>
      <c r="M139" s="15" t="str">
        <f>IF(L139="","",VLOOKUP(L139,映射!W:X,2,FALSE))</f>
        <v>铝</v>
      </c>
      <c r="N139" s="26">
        <v>5</v>
      </c>
      <c r="O139" s="26">
        <v>1</v>
      </c>
      <c r="P139" s="26">
        <v>10000</v>
      </c>
      <c r="Q139" s="10">
        <v>5116</v>
      </c>
      <c r="R139" s="15" t="str">
        <f>IF(Q139="","",VLOOKUP(Q139,映射!W:X,2,FALSE))</f>
        <v>钻石10</v>
      </c>
      <c r="S139" s="26">
        <v>1</v>
      </c>
      <c r="T139" s="26">
        <v>1</v>
      </c>
      <c r="U139" s="26">
        <v>10000</v>
      </c>
      <c r="V139" s="10">
        <v>5116</v>
      </c>
      <c r="W139" s="15" t="str">
        <f>IF(V139="","",VLOOKUP(V139,映射!W:X,2,FALSE))</f>
        <v>钻石10</v>
      </c>
      <c r="X139" s="26">
        <v>1</v>
      </c>
      <c r="Y139" s="26">
        <v>1</v>
      </c>
      <c r="Z139" s="26">
        <v>10000</v>
      </c>
      <c r="AA139" s="85"/>
      <c r="AB139" s="15" t="str">
        <f>IF(AA139="","",VLOOKUP(AA139,映射!W:X,2,FALSE))</f>
        <v/>
      </c>
      <c r="AC139" s="85"/>
      <c r="AD139" s="85"/>
      <c r="AE139" s="85"/>
      <c r="AF139" s="85"/>
      <c r="AG139" s="15" t="str">
        <f>IF(AF139="","",VLOOKUP(AF139,映射!W:X,2,FALSE))</f>
        <v/>
      </c>
      <c r="AH139" s="85"/>
      <c r="AI139" s="85"/>
      <c r="AJ139" s="85"/>
      <c r="AK139" s="85"/>
      <c r="AL139" s="85"/>
      <c r="AM139" s="85"/>
      <c r="AN139" s="85"/>
      <c r="AO139" s="85"/>
    </row>
    <row r="140" spans="1:41">
      <c r="A140" s="15">
        <f>VLOOKUP(C140,LOOKUP!A:B,2,FALSE)+E140</f>
        <v>200136</v>
      </c>
      <c r="B140" s="26" t="s">
        <v>213</v>
      </c>
      <c r="C140" s="14" t="s">
        <v>41</v>
      </c>
      <c r="D140" s="14"/>
      <c r="E140" s="29">
        <v>136</v>
      </c>
      <c r="F140" s="26" t="s">
        <v>213</v>
      </c>
      <c r="G140" s="15" t="s">
        <v>56</v>
      </c>
      <c r="H140" s="15">
        <v>49</v>
      </c>
      <c r="I140" s="1">
        <v>1123090</v>
      </c>
      <c r="J140" s="26">
        <v>288</v>
      </c>
      <c r="K140" s="26"/>
      <c r="L140" s="26">
        <v>3104</v>
      </c>
      <c r="M140" s="15" t="str">
        <f>IF(L140="","",VLOOKUP(L140,映射!W:X,2,FALSE))</f>
        <v>茱萸木</v>
      </c>
      <c r="N140" s="26">
        <v>5</v>
      </c>
      <c r="O140" s="26">
        <v>1</v>
      </c>
      <c r="P140" s="26">
        <v>10000</v>
      </c>
      <c r="Q140" s="26">
        <v>5086</v>
      </c>
      <c r="R140" s="15" t="str">
        <f>IF(Q140="","",VLOOKUP(Q140,映射!W:X,2,FALSE))</f>
        <v>神秘火种</v>
      </c>
      <c r="S140" s="26">
        <v>1</v>
      </c>
      <c r="T140" s="26">
        <v>1</v>
      </c>
      <c r="U140" s="26">
        <v>10000</v>
      </c>
      <c r="AA140" s="85"/>
      <c r="AB140" s="15" t="str">
        <f>IF(AA140="","",VLOOKUP(AA140,映射!W:X,2,FALSE))</f>
        <v/>
      </c>
      <c r="AC140" s="85"/>
      <c r="AD140" s="85"/>
      <c r="AE140" s="85"/>
      <c r="AF140" s="85"/>
      <c r="AG140" s="15" t="str">
        <f>IF(AF140="","",VLOOKUP(AF140,映射!W:X,2,FALSE))</f>
        <v/>
      </c>
      <c r="AH140" s="85"/>
      <c r="AI140" s="85"/>
      <c r="AJ140" s="85"/>
      <c r="AK140" s="85"/>
      <c r="AL140" s="85"/>
      <c r="AM140" s="85"/>
      <c r="AN140" s="85"/>
      <c r="AO140" s="85"/>
    </row>
    <row r="141" spans="1:41">
      <c r="A141" s="15">
        <f>VLOOKUP(C141,LOOKUP!A:B,2,FALSE)+E141</f>
        <v>200137</v>
      </c>
      <c r="B141" s="26" t="s">
        <v>214</v>
      </c>
      <c r="C141" s="14" t="s">
        <v>41</v>
      </c>
      <c r="D141" s="14"/>
      <c r="E141" s="29">
        <v>137</v>
      </c>
      <c r="F141" s="26" t="s">
        <v>214</v>
      </c>
      <c r="G141" s="15" t="s">
        <v>65</v>
      </c>
      <c r="H141" s="15">
        <v>49</v>
      </c>
      <c r="I141" s="1">
        <v>1123090</v>
      </c>
      <c r="J141" s="26">
        <v>960</v>
      </c>
      <c r="K141" s="26"/>
      <c r="L141" s="26">
        <v>3404</v>
      </c>
      <c r="M141" s="15" t="str">
        <f>IF(L141="","",VLOOKUP(L141,映射!W:X,2,FALSE))</f>
        <v>棉</v>
      </c>
      <c r="N141" s="26">
        <v>5</v>
      </c>
      <c r="O141" s="26">
        <v>1</v>
      </c>
      <c r="P141" s="26">
        <v>10000</v>
      </c>
      <c r="Q141" s="15">
        <v>5086</v>
      </c>
      <c r="R141" s="15" t="str">
        <f>IF(Q141="","",VLOOKUP(Q141,映射!W:X,2,FALSE))</f>
        <v>神秘火种</v>
      </c>
      <c r="S141" s="26">
        <v>1</v>
      </c>
      <c r="T141" s="26">
        <v>1</v>
      </c>
      <c r="U141" s="26">
        <v>10000</v>
      </c>
      <c r="V141" s="10">
        <v>5116</v>
      </c>
      <c r="W141" s="15" t="str">
        <f>IF(V141="","",VLOOKUP(V141,映射!W:X,2,FALSE))</f>
        <v>钻石10</v>
      </c>
      <c r="X141" s="26">
        <v>1</v>
      </c>
      <c r="Y141" s="26">
        <v>1</v>
      </c>
      <c r="Z141" s="26">
        <v>10000</v>
      </c>
      <c r="AA141" s="85"/>
      <c r="AB141" s="15" t="str">
        <f>IF(AA141="","",VLOOKUP(AA141,映射!W:X,2,FALSE))</f>
        <v/>
      </c>
      <c r="AC141" s="85"/>
      <c r="AD141" s="85"/>
      <c r="AE141" s="85"/>
      <c r="AF141" s="85"/>
      <c r="AG141" s="15" t="str">
        <f>IF(AF141="","",VLOOKUP(AF141,映射!W:X,2,FALSE))</f>
        <v/>
      </c>
      <c r="AH141" s="85"/>
      <c r="AI141" s="85"/>
      <c r="AJ141" s="85"/>
      <c r="AK141" s="85"/>
      <c r="AL141" s="85"/>
      <c r="AM141" s="85"/>
      <c r="AN141" s="85"/>
      <c r="AO141" s="85"/>
    </row>
    <row r="142" spans="1:41">
      <c r="A142" s="15">
        <f>VLOOKUP(C142,LOOKUP!A:B,2,FALSE)+E142</f>
        <v>200138</v>
      </c>
      <c r="B142" s="26" t="s">
        <v>215</v>
      </c>
      <c r="C142" s="14" t="s">
        <v>41</v>
      </c>
      <c r="D142" s="14"/>
      <c r="E142" s="29">
        <v>138</v>
      </c>
      <c r="F142" s="26" t="s">
        <v>215</v>
      </c>
      <c r="G142" s="15" t="s">
        <v>62</v>
      </c>
      <c r="H142" s="15">
        <v>49</v>
      </c>
      <c r="I142" s="1">
        <v>1123090</v>
      </c>
      <c r="J142" s="26">
        <v>960</v>
      </c>
      <c r="K142" s="26"/>
      <c r="L142" s="26">
        <v>3004</v>
      </c>
      <c r="M142" s="15" t="str">
        <f>IF(L142="","",VLOOKUP(L142,映射!W:X,2,FALSE))</f>
        <v>铝</v>
      </c>
      <c r="N142" s="26">
        <v>5</v>
      </c>
      <c r="O142" s="26">
        <v>1</v>
      </c>
      <c r="P142" s="26">
        <v>10000</v>
      </c>
      <c r="Q142" s="15">
        <v>5086</v>
      </c>
      <c r="R142" s="15" t="str">
        <f>IF(Q142="","",VLOOKUP(Q142,映射!W:X,2,FALSE))</f>
        <v>神秘火种</v>
      </c>
      <c r="S142" s="26">
        <v>1</v>
      </c>
      <c r="T142" s="26">
        <v>1</v>
      </c>
      <c r="U142" s="26">
        <v>10000</v>
      </c>
      <c r="V142" s="10">
        <v>5116</v>
      </c>
      <c r="W142" s="15" t="str">
        <f>IF(V142="","",VLOOKUP(V142,映射!W:X,2,FALSE))</f>
        <v>钻石10</v>
      </c>
      <c r="X142" s="26">
        <v>1</v>
      </c>
      <c r="Y142" s="26">
        <v>1</v>
      </c>
      <c r="Z142" s="26">
        <v>10000</v>
      </c>
      <c r="AA142" s="85"/>
      <c r="AB142" s="15" t="str">
        <f>IF(AA142="","",VLOOKUP(AA142,映射!W:X,2,FALSE))</f>
        <v/>
      </c>
      <c r="AC142" s="85"/>
      <c r="AD142" s="85"/>
      <c r="AE142" s="85"/>
      <c r="AF142" s="85"/>
      <c r="AG142" s="15" t="str">
        <f>IF(AF142="","",VLOOKUP(AF142,映射!W:X,2,FALSE))</f>
        <v/>
      </c>
      <c r="AH142" s="85"/>
      <c r="AI142" s="85"/>
      <c r="AJ142" s="85"/>
      <c r="AK142" s="85"/>
      <c r="AL142" s="85"/>
      <c r="AM142" s="85"/>
      <c r="AN142" s="85"/>
      <c r="AO142" s="85"/>
    </row>
    <row r="143" spans="1:41">
      <c r="A143" s="15">
        <f>VLOOKUP(C143,LOOKUP!A:B,2,FALSE)+E143</f>
        <v>200139</v>
      </c>
      <c r="B143" s="26" t="s">
        <v>216</v>
      </c>
      <c r="C143" s="14" t="s">
        <v>41</v>
      </c>
      <c r="D143" s="14"/>
      <c r="E143" s="29">
        <v>139</v>
      </c>
      <c r="F143" s="26" t="s">
        <v>216</v>
      </c>
      <c r="G143" s="15" t="s">
        <v>62</v>
      </c>
      <c r="H143" s="15">
        <v>49</v>
      </c>
      <c r="I143" s="1">
        <v>2807725</v>
      </c>
      <c r="J143" s="26">
        <v>960</v>
      </c>
      <c r="K143" s="26"/>
      <c r="L143" s="26">
        <v>3104</v>
      </c>
      <c r="M143" s="15" t="str">
        <f>IF(L143="","",VLOOKUP(L143,映射!W:X,2,FALSE))</f>
        <v>茱萸木</v>
      </c>
      <c r="N143" s="26">
        <v>5</v>
      </c>
      <c r="O143" s="26">
        <v>1</v>
      </c>
      <c r="P143" s="26">
        <v>10000</v>
      </c>
      <c r="Q143" s="15">
        <v>5086</v>
      </c>
      <c r="R143" s="15" t="str">
        <f>IF(Q143="","",VLOOKUP(Q143,映射!W:X,2,FALSE))</f>
        <v>神秘火种</v>
      </c>
      <c r="S143" s="26">
        <v>1</v>
      </c>
      <c r="T143" s="26">
        <v>1</v>
      </c>
      <c r="U143" s="26">
        <v>10000</v>
      </c>
      <c r="V143" s="10">
        <v>5116</v>
      </c>
      <c r="W143" s="15" t="str">
        <f>IF(V143="","",VLOOKUP(V143,映射!W:X,2,FALSE))</f>
        <v>钻石10</v>
      </c>
      <c r="X143" s="26">
        <v>1</v>
      </c>
      <c r="Y143" s="26">
        <v>1</v>
      </c>
      <c r="Z143" s="26">
        <v>10000</v>
      </c>
      <c r="AA143" s="85"/>
      <c r="AB143" s="15" t="str">
        <f>IF(AA143="","",VLOOKUP(AA143,映射!W:X,2,FALSE))</f>
        <v/>
      </c>
      <c r="AC143" s="85"/>
      <c r="AD143" s="85"/>
      <c r="AE143" s="85"/>
      <c r="AF143" s="85"/>
      <c r="AG143" s="15" t="str">
        <f>IF(AF143="","",VLOOKUP(AF143,映射!W:X,2,FALSE))</f>
        <v/>
      </c>
      <c r="AH143" s="85"/>
      <c r="AI143" s="85"/>
      <c r="AJ143" s="85"/>
      <c r="AK143" s="85"/>
      <c r="AL143" s="85"/>
      <c r="AM143" s="85"/>
      <c r="AN143" s="85"/>
      <c r="AO143" s="85"/>
    </row>
    <row r="144" spans="1:41">
      <c r="A144" s="15">
        <f>VLOOKUP(C144,LOOKUP!A:B,2,FALSE)+E144</f>
        <v>200140</v>
      </c>
      <c r="B144" s="26" t="s">
        <v>217</v>
      </c>
      <c r="C144" s="14" t="s">
        <v>41</v>
      </c>
      <c r="D144" s="14"/>
      <c r="E144" s="29">
        <v>140</v>
      </c>
      <c r="F144" s="26" t="s">
        <v>217</v>
      </c>
      <c r="G144" s="15" t="s">
        <v>62</v>
      </c>
      <c r="H144" s="15">
        <v>49</v>
      </c>
      <c r="I144" s="1">
        <v>1123090</v>
      </c>
      <c r="J144" s="26">
        <v>960</v>
      </c>
      <c r="K144" s="26"/>
      <c r="L144" s="26">
        <v>3404</v>
      </c>
      <c r="M144" s="15" t="str">
        <f>IF(L144="","",VLOOKUP(L144,映射!W:X,2,FALSE))</f>
        <v>棉</v>
      </c>
      <c r="N144" s="26">
        <v>5</v>
      </c>
      <c r="O144" s="26">
        <v>1</v>
      </c>
      <c r="P144" s="26">
        <v>10000</v>
      </c>
      <c r="Q144" s="10">
        <v>3804</v>
      </c>
      <c r="R144" s="15" t="str">
        <f>IF(Q144="","",VLOOKUP(Q144,映射!W:X,2,FALSE))</f>
        <v>4级宝石箱</v>
      </c>
      <c r="S144" s="26">
        <v>1</v>
      </c>
      <c r="T144" s="26">
        <v>1</v>
      </c>
      <c r="U144" s="26">
        <v>10000</v>
      </c>
      <c r="V144" s="10">
        <v>5116</v>
      </c>
      <c r="W144" s="15" t="str">
        <f>IF(V144="","",VLOOKUP(V144,映射!W:X,2,FALSE))</f>
        <v>钻石10</v>
      </c>
      <c r="X144" s="26">
        <v>1</v>
      </c>
      <c r="Y144" s="26">
        <v>1</v>
      </c>
      <c r="Z144" s="26">
        <v>10000</v>
      </c>
      <c r="AA144" s="85"/>
      <c r="AB144" s="15" t="str">
        <f>IF(AA144="","",VLOOKUP(AA144,映射!W:X,2,FALSE))</f>
        <v/>
      </c>
      <c r="AC144" s="85"/>
      <c r="AD144" s="85"/>
      <c r="AE144" s="85"/>
      <c r="AF144" s="85"/>
      <c r="AG144" s="15" t="str">
        <f>IF(AF144="","",VLOOKUP(AF144,映射!W:X,2,FALSE))</f>
        <v/>
      </c>
      <c r="AH144" s="85"/>
      <c r="AI144" s="85"/>
      <c r="AJ144" s="85"/>
      <c r="AK144" s="85"/>
      <c r="AL144" s="85"/>
      <c r="AM144" s="85"/>
      <c r="AN144" s="85"/>
      <c r="AO144" s="85"/>
    </row>
    <row r="145" spans="1:41">
      <c r="A145" s="15">
        <f>VLOOKUP(C145,LOOKUP!A:B,2,FALSE)+E145</f>
        <v>200141</v>
      </c>
      <c r="B145" s="26" t="s">
        <v>218</v>
      </c>
      <c r="C145" s="14" t="s">
        <v>41</v>
      </c>
      <c r="D145" s="14"/>
      <c r="E145" s="29">
        <v>141</v>
      </c>
      <c r="F145" s="26" t="s">
        <v>218</v>
      </c>
      <c r="G145" s="15" t="s">
        <v>67</v>
      </c>
      <c r="H145" s="15">
        <v>50</v>
      </c>
      <c r="I145" s="1">
        <v>1123090</v>
      </c>
      <c r="J145" s="26">
        <v>2438</v>
      </c>
      <c r="K145" s="26"/>
      <c r="L145" s="10">
        <v>3805</v>
      </c>
      <c r="M145" s="15" t="str">
        <f>IF(L145="","",VLOOKUP(L145,映射!W:X,2,FALSE))</f>
        <v>5级宝石箱</v>
      </c>
      <c r="N145" s="15">
        <v>2</v>
      </c>
      <c r="O145" s="26">
        <v>1</v>
      </c>
      <c r="P145" s="26">
        <v>10000</v>
      </c>
      <c r="Q145" s="10">
        <v>5086</v>
      </c>
      <c r="R145" s="15" t="str">
        <f>IF(Q145="","",VLOOKUP(Q145,映射!W:X,2,FALSE))</f>
        <v>神秘火种</v>
      </c>
      <c r="S145" s="26">
        <v>1</v>
      </c>
      <c r="T145" s="26">
        <v>1</v>
      </c>
      <c r="U145" s="26">
        <v>10000</v>
      </c>
      <c r="V145" s="10">
        <v>3805</v>
      </c>
      <c r="W145" s="15" t="str">
        <f>IF(V145="","",VLOOKUP(V145,映射!W:X,2,FALSE))</f>
        <v>5级宝石箱</v>
      </c>
      <c r="X145" s="85">
        <v>3</v>
      </c>
      <c r="Y145" s="85">
        <v>1</v>
      </c>
      <c r="Z145" s="85">
        <v>10000</v>
      </c>
      <c r="AA145" s="85"/>
      <c r="AB145" s="15" t="str">
        <f>IF(AA145="","",VLOOKUP(AA145,映射!W:X,2,FALSE))</f>
        <v/>
      </c>
      <c r="AC145" s="85"/>
      <c r="AD145" s="85"/>
      <c r="AE145" s="85"/>
      <c r="AF145" s="85"/>
      <c r="AG145" s="15" t="str">
        <f>IF(AF145="","",VLOOKUP(AF145,映射!W:X,2,FALSE))</f>
        <v/>
      </c>
      <c r="AH145" s="85"/>
      <c r="AI145" s="85"/>
      <c r="AJ145" s="85"/>
      <c r="AK145" s="85"/>
      <c r="AL145" s="85"/>
      <c r="AM145" s="85"/>
      <c r="AN145" s="85"/>
      <c r="AO145" s="85"/>
    </row>
    <row r="146" spans="1:41">
      <c r="A146" s="15">
        <f>VLOOKUP(C146,LOOKUP!A:B,2,FALSE)+E146</f>
        <v>200142</v>
      </c>
      <c r="B146" s="26" t="s">
        <v>219</v>
      </c>
      <c r="C146" s="14" t="s">
        <v>41</v>
      </c>
      <c r="D146" s="14"/>
      <c r="E146" s="29">
        <v>142</v>
      </c>
      <c r="F146" s="26" t="s">
        <v>219</v>
      </c>
      <c r="G146" s="15" t="s">
        <v>62</v>
      </c>
      <c r="H146" s="15">
        <v>50</v>
      </c>
      <c r="I146" s="1">
        <v>1132270</v>
      </c>
      <c r="J146" s="26">
        <v>975</v>
      </c>
      <c r="K146" s="26"/>
      <c r="L146" s="26">
        <v>3005</v>
      </c>
      <c r="M146" s="15" t="str">
        <f>IF(L146="","",VLOOKUP(L146,映射!W:X,2,FALSE))</f>
        <v>纯银</v>
      </c>
      <c r="N146" s="15">
        <v>30</v>
      </c>
      <c r="O146" s="26">
        <v>1</v>
      </c>
      <c r="P146" s="26">
        <v>10000</v>
      </c>
      <c r="Q146" s="15">
        <v>5086</v>
      </c>
      <c r="R146" s="15" t="str">
        <f>IF(Q146="","",VLOOKUP(Q146,映射!W:X,2,FALSE))</f>
        <v>神秘火种</v>
      </c>
      <c r="S146" s="26">
        <v>1</v>
      </c>
      <c r="T146" s="26">
        <v>1</v>
      </c>
      <c r="U146" s="26">
        <v>10000</v>
      </c>
      <c r="V146" s="10">
        <v>5116</v>
      </c>
      <c r="W146" s="15" t="str">
        <f>IF(V146="","",VLOOKUP(V146,映射!W:X,2,FALSE))</f>
        <v>钻石10</v>
      </c>
      <c r="X146" s="26">
        <v>1</v>
      </c>
      <c r="Y146" s="26">
        <v>1</v>
      </c>
      <c r="Z146" s="26">
        <v>10000</v>
      </c>
      <c r="AA146" s="85"/>
      <c r="AB146" s="15" t="str">
        <f>IF(AA146="","",VLOOKUP(AA146,映射!W:X,2,FALSE))</f>
        <v/>
      </c>
      <c r="AC146" s="85"/>
      <c r="AD146" s="85"/>
      <c r="AE146" s="85"/>
      <c r="AF146" s="85"/>
      <c r="AG146" s="15" t="str">
        <f>IF(AF146="","",VLOOKUP(AF146,映射!W:X,2,FALSE))</f>
        <v/>
      </c>
      <c r="AH146" s="85"/>
      <c r="AI146" s="85"/>
      <c r="AJ146" s="85"/>
      <c r="AK146" s="85"/>
      <c r="AL146" s="85"/>
      <c r="AM146" s="85"/>
      <c r="AN146" s="85"/>
      <c r="AO146" s="85"/>
    </row>
    <row r="147" spans="1:41">
      <c r="A147" s="15">
        <f>VLOOKUP(C147,LOOKUP!A:B,2,FALSE)+E147</f>
        <v>200143</v>
      </c>
      <c r="B147" s="26" t="s">
        <v>220</v>
      </c>
      <c r="C147" s="14" t="s">
        <v>41</v>
      </c>
      <c r="D147" s="14"/>
      <c r="E147" s="29">
        <v>143</v>
      </c>
      <c r="F147" s="26" t="s">
        <v>220</v>
      </c>
      <c r="G147" s="15" t="s">
        <v>65</v>
      </c>
      <c r="H147" s="15">
        <v>50</v>
      </c>
      <c r="I147" s="1">
        <v>1132270</v>
      </c>
      <c r="J147" s="26">
        <v>975</v>
      </c>
      <c r="K147" s="26"/>
      <c r="L147" s="26">
        <v>3105</v>
      </c>
      <c r="M147" s="15" t="str">
        <f>IF(L147="","",VLOOKUP(L147,映射!W:X,2,FALSE))</f>
        <v>铁杉</v>
      </c>
      <c r="N147" s="15">
        <v>20</v>
      </c>
      <c r="O147" s="26">
        <v>1</v>
      </c>
      <c r="P147" s="26">
        <v>10000</v>
      </c>
      <c r="Q147" s="15">
        <v>5086</v>
      </c>
      <c r="R147" s="15" t="str">
        <f>IF(Q147="","",VLOOKUP(Q147,映射!W:X,2,FALSE))</f>
        <v>神秘火种</v>
      </c>
      <c r="S147" s="26">
        <v>1</v>
      </c>
      <c r="T147" s="26">
        <v>1</v>
      </c>
      <c r="U147" s="26">
        <v>10000</v>
      </c>
      <c r="V147" s="10">
        <v>5116</v>
      </c>
      <c r="W147" s="15" t="str">
        <f>IF(V147="","",VLOOKUP(V147,映射!W:X,2,FALSE))</f>
        <v>钻石10</v>
      </c>
      <c r="X147" s="26">
        <v>1</v>
      </c>
      <c r="Y147" s="26">
        <v>1</v>
      </c>
      <c r="Z147" s="26">
        <v>10000</v>
      </c>
      <c r="AA147" s="85"/>
      <c r="AB147" s="15" t="str">
        <f>IF(AA147="","",VLOOKUP(AA147,映射!W:X,2,FALSE))</f>
        <v/>
      </c>
      <c r="AC147" s="85"/>
      <c r="AD147" s="85"/>
      <c r="AE147" s="85"/>
      <c r="AF147" s="85"/>
      <c r="AG147" s="15" t="str">
        <f>IF(AF147="","",VLOOKUP(AF147,映射!W:X,2,FALSE))</f>
        <v/>
      </c>
      <c r="AH147" s="85"/>
      <c r="AI147" s="85"/>
      <c r="AJ147" s="85"/>
      <c r="AK147" s="85"/>
      <c r="AL147" s="85"/>
      <c r="AM147" s="85"/>
      <c r="AN147" s="85"/>
      <c r="AO147" s="85"/>
    </row>
    <row r="148" spans="1:41">
      <c r="A148" s="15">
        <f>VLOOKUP(C148,LOOKUP!A:B,2,FALSE)+E148</f>
        <v>200144</v>
      </c>
      <c r="B148" s="26" t="s">
        <v>221</v>
      </c>
      <c r="C148" s="14" t="s">
        <v>41</v>
      </c>
      <c r="D148" s="14"/>
      <c r="E148" s="29">
        <v>144</v>
      </c>
      <c r="F148" s="26" t="s">
        <v>221</v>
      </c>
      <c r="G148" s="15" t="s">
        <v>62</v>
      </c>
      <c r="H148" s="15">
        <v>50</v>
      </c>
      <c r="I148" s="1">
        <v>2830675</v>
      </c>
      <c r="J148" s="26">
        <v>975</v>
      </c>
      <c r="K148" s="26"/>
      <c r="L148" s="26">
        <v>3405</v>
      </c>
      <c r="M148" s="15" t="str">
        <f>IF(L148="","",VLOOKUP(L148,映射!W:X,2,FALSE))</f>
        <v>细线</v>
      </c>
      <c r="N148" s="15">
        <v>20</v>
      </c>
      <c r="O148" s="26">
        <v>1</v>
      </c>
      <c r="P148" s="26">
        <v>10000</v>
      </c>
      <c r="Q148" s="15">
        <v>5086</v>
      </c>
      <c r="R148" s="15" t="str">
        <f>IF(Q148="","",VLOOKUP(Q148,映射!W:X,2,FALSE))</f>
        <v>神秘火种</v>
      </c>
      <c r="S148" s="26">
        <v>1</v>
      </c>
      <c r="T148" s="26">
        <v>1</v>
      </c>
      <c r="U148" s="26">
        <v>10000</v>
      </c>
      <c r="V148" s="10">
        <v>5116</v>
      </c>
      <c r="W148" s="15" t="str">
        <f>IF(V148="","",VLOOKUP(V148,映射!W:X,2,FALSE))</f>
        <v>钻石10</v>
      </c>
      <c r="X148" s="26">
        <v>1</v>
      </c>
      <c r="Y148" s="26">
        <v>1</v>
      </c>
      <c r="Z148" s="26">
        <v>10000</v>
      </c>
      <c r="AA148" s="85"/>
      <c r="AB148" s="15" t="str">
        <f>IF(AA148="","",VLOOKUP(AA148,映射!W:X,2,FALSE))</f>
        <v/>
      </c>
      <c r="AC148" s="85"/>
      <c r="AD148" s="85"/>
      <c r="AE148" s="85"/>
      <c r="AF148" s="85"/>
      <c r="AG148" s="15" t="str">
        <f>IF(AF148="","",VLOOKUP(AF148,映射!W:X,2,FALSE))</f>
        <v/>
      </c>
      <c r="AH148" s="85"/>
      <c r="AI148" s="85"/>
      <c r="AJ148" s="85"/>
      <c r="AK148" s="85"/>
      <c r="AL148" s="85"/>
      <c r="AM148" s="85"/>
      <c r="AN148" s="85"/>
      <c r="AO148" s="85"/>
    </row>
    <row r="149" spans="1:41">
      <c r="A149" s="15">
        <f>VLOOKUP(C149,LOOKUP!A:B,2,FALSE)+E149</f>
        <v>200145</v>
      </c>
      <c r="B149" s="26" t="s">
        <v>222</v>
      </c>
      <c r="C149" s="14" t="s">
        <v>41</v>
      </c>
      <c r="D149" s="14"/>
      <c r="E149" s="29">
        <v>145</v>
      </c>
      <c r="F149" s="26" t="s">
        <v>222</v>
      </c>
      <c r="G149" s="15" t="s">
        <v>62</v>
      </c>
      <c r="H149" s="15">
        <v>50</v>
      </c>
      <c r="I149" s="1">
        <v>1132270</v>
      </c>
      <c r="J149" s="26">
        <v>975</v>
      </c>
      <c r="K149" s="26"/>
      <c r="L149" s="26">
        <v>3005</v>
      </c>
      <c r="M149" s="15" t="str">
        <f>IF(L149="","",VLOOKUP(L149,映射!W:X,2,FALSE))</f>
        <v>纯银</v>
      </c>
      <c r="N149" s="15">
        <v>10</v>
      </c>
      <c r="O149" s="26">
        <v>1</v>
      </c>
      <c r="P149" s="26">
        <v>10000</v>
      </c>
      <c r="Q149" s="15">
        <v>5086</v>
      </c>
      <c r="R149" s="15" t="str">
        <f>IF(Q149="","",VLOOKUP(Q149,映射!W:X,2,FALSE))</f>
        <v>神秘火种</v>
      </c>
      <c r="S149" s="26">
        <v>1</v>
      </c>
      <c r="T149" s="26">
        <v>1</v>
      </c>
      <c r="U149" s="26">
        <v>10000</v>
      </c>
      <c r="V149" s="10">
        <v>5116</v>
      </c>
      <c r="W149" s="15" t="str">
        <f>IF(V149="","",VLOOKUP(V149,映射!W:X,2,FALSE))</f>
        <v>钻石10</v>
      </c>
      <c r="X149" s="26">
        <v>1</v>
      </c>
      <c r="Y149" s="26">
        <v>1</v>
      </c>
      <c r="Z149" s="26">
        <v>10000</v>
      </c>
      <c r="AA149" s="85"/>
      <c r="AB149" s="15" t="str">
        <f>IF(AA149="","",VLOOKUP(AA149,映射!W:X,2,FALSE))</f>
        <v/>
      </c>
      <c r="AC149" s="85"/>
      <c r="AD149" s="85"/>
      <c r="AE149" s="85"/>
      <c r="AF149" s="85"/>
      <c r="AG149" s="15" t="str">
        <f>IF(AF149="","",VLOOKUP(AF149,映射!W:X,2,FALSE))</f>
        <v/>
      </c>
      <c r="AH149" s="85"/>
      <c r="AI149" s="85"/>
      <c r="AJ149" s="85"/>
      <c r="AK149" s="85"/>
      <c r="AL149" s="85"/>
      <c r="AM149" s="85"/>
      <c r="AN149" s="85"/>
      <c r="AO149" s="85"/>
    </row>
    <row r="150" spans="1:41">
      <c r="A150" s="15">
        <f>VLOOKUP(C150,LOOKUP!A:B,2,FALSE)+E150</f>
        <v>200146</v>
      </c>
      <c r="B150" s="26" t="s">
        <v>223</v>
      </c>
      <c r="C150" s="14" t="s">
        <v>41</v>
      </c>
      <c r="D150" s="14"/>
      <c r="E150" s="29">
        <v>146</v>
      </c>
      <c r="F150" s="26" t="s">
        <v>223</v>
      </c>
      <c r="G150" s="15" t="s">
        <v>67</v>
      </c>
      <c r="H150" s="15">
        <v>52</v>
      </c>
      <c r="I150" s="1">
        <v>1132270</v>
      </c>
      <c r="J150" s="26">
        <v>2513</v>
      </c>
      <c r="K150" s="26"/>
      <c r="L150" s="10">
        <v>3805</v>
      </c>
      <c r="M150" s="15" t="str">
        <f>IF(L150="","",VLOOKUP(L150,映射!W:X,2,FALSE))</f>
        <v>5级宝石箱</v>
      </c>
      <c r="N150" s="26">
        <v>3</v>
      </c>
      <c r="O150" s="26">
        <v>1</v>
      </c>
      <c r="P150" s="26">
        <v>10000</v>
      </c>
      <c r="Q150" s="10">
        <v>5086</v>
      </c>
      <c r="R150" s="15" t="str">
        <f>IF(Q150="","",VLOOKUP(Q150,映射!W:X,2,FALSE))</f>
        <v>神秘火种</v>
      </c>
      <c r="S150" s="85">
        <v>1</v>
      </c>
      <c r="T150" s="85">
        <v>1</v>
      </c>
      <c r="U150" s="85">
        <v>10000</v>
      </c>
      <c r="V150" s="10">
        <v>5116</v>
      </c>
      <c r="W150" s="15" t="str">
        <f>IF(V150="","",VLOOKUP(V150,映射!W:X,2,FALSE))</f>
        <v>钻石10</v>
      </c>
      <c r="X150" s="26">
        <v>5</v>
      </c>
      <c r="Y150" s="26">
        <v>1</v>
      </c>
      <c r="Z150" s="26">
        <v>10000</v>
      </c>
      <c r="AA150" s="85"/>
      <c r="AB150" s="15" t="str">
        <f>IF(AA150="","",VLOOKUP(AA150,映射!W:X,2,FALSE))</f>
        <v/>
      </c>
      <c r="AC150" s="85"/>
      <c r="AD150" s="85"/>
      <c r="AE150" s="85"/>
      <c r="AF150" s="85"/>
      <c r="AG150" s="15" t="str">
        <f>IF(AF150="","",VLOOKUP(AF150,映射!W:X,2,FALSE))</f>
        <v/>
      </c>
      <c r="AH150" s="85"/>
      <c r="AI150" s="85"/>
      <c r="AJ150" s="85"/>
      <c r="AK150" s="85"/>
      <c r="AL150" s="85"/>
      <c r="AM150" s="85"/>
      <c r="AN150" s="85"/>
      <c r="AO150" s="85"/>
    </row>
    <row r="151" spans="1:41">
      <c r="A151" s="15">
        <f>VLOOKUP(C151,LOOKUP!A:B,2,FALSE)+E151</f>
        <v>200147</v>
      </c>
      <c r="B151" s="26" t="s">
        <v>224</v>
      </c>
      <c r="C151" s="14" t="s">
        <v>41</v>
      </c>
      <c r="D151" s="14"/>
      <c r="E151" s="29">
        <v>147</v>
      </c>
      <c r="F151" s="26" t="s">
        <v>224</v>
      </c>
      <c r="G151" s="15" t="s">
        <v>56</v>
      </c>
      <c r="H151" s="15">
        <v>52</v>
      </c>
      <c r="I151" s="1">
        <v>2830675</v>
      </c>
      <c r="J151" s="26">
        <v>302</v>
      </c>
      <c r="K151" s="26"/>
      <c r="L151" s="26">
        <v>3005</v>
      </c>
      <c r="M151" s="15" t="str">
        <f>IF(L151="","",VLOOKUP(L151,映射!W:X,2,FALSE))</f>
        <v>纯银</v>
      </c>
      <c r="N151" s="15">
        <v>10</v>
      </c>
      <c r="O151" s="26">
        <v>1</v>
      </c>
      <c r="P151" s="26">
        <v>10000</v>
      </c>
      <c r="Q151" s="15">
        <v>5086</v>
      </c>
      <c r="R151" s="15" t="str">
        <f>IF(Q151="","",VLOOKUP(Q151,映射!W:X,2,FALSE))</f>
        <v>神秘火种</v>
      </c>
      <c r="S151" s="26">
        <v>1</v>
      </c>
      <c r="T151" s="26">
        <v>1</v>
      </c>
      <c r="U151" s="26">
        <v>10000</v>
      </c>
      <c r="V151" s="10">
        <v>5116</v>
      </c>
      <c r="W151" s="15" t="str">
        <f>IF(V151="","",VLOOKUP(V151,映射!W:X,2,FALSE))</f>
        <v>钻石10</v>
      </c>
      <c r="X151" s="26">
        <v>1</v>
      </c>
      <c r="Y151" s="26">
        <v>1</v>
      </c>
      <c r="Z151" s="26">
        <v>10000</v>
      </c>
      <c r="AA151" s="85"/>
      <c r="AB151" s="15" t="str">
        <f>IF(AA151="","",VLOOKUP(AA151,映射!W:X,2,FALSE))</f>
        <v/>
      </c>
      <c r="AC151" s="85"/>
      <c r="AD151" s="85"/>
      <c r="AE151" s="85"/>
      <c r="AF151" s="85"/>
      <c r="AG151" s="15" t="str">
        <f>IF(AF151="","",VLOOKUP(AF151,映射!W:X,2,FALSE))</f>
        <v/>
      </c>
      <c r="AH151" s="85"/>
      <c r="AI151" s="85"/>
      <c r="AJ151" s="85"/>
      <c r="AK151" s="85"/>
      <c r="AL151" s="85"/>
      <c r="AM151" s="85"/>
      <c r="AN151" s="85"/>
      <c r="AO151" s="85"/>
    </row>
    <row r="152" spans="1:41">
      <c r="A152" s="15">
        <f>VLOOKUP(C152,LOOKUP!A:B,2,FALSE)+E152</f>
        <v>200148</v>
      </c>
      <c r="B152" s="26" t="s">
        <v>225</v>
      </c>
      <c r="C152" s="14" t="s">
        <v>41</v>
      </c>
      <c r="D152" s="14"/>
      <c r="E152" s="29">
        <v>148</v>
      </c>
      <c r="F152" s="26" t="s">
        <v>225</v>
      </c>
      <c r="G152" s="15" t="s">
        <v>65</v>
      </c>
      <c r="H152" s="15">
        <v>52</v>
      </c>
      <c r="I152" s="1">
        <v>371406</v>
      </c>
      <c r="J152" s="26">
        <v>1005</v>
      </c>
      <c r="K152" s="26"/>
      <c r="L152" s="26">
        <v>3105</v>
      </c>
      <c r="M152" s="15" t="str">
        <f>IF(L152="","",VLOOKUP(L152,映射!W:X,2,FALSE))</f>
        <v>铁杉</v>
      </c>
      <c r="N152" s="15">
        <v>8</v>
      </c>
      <c r="O152" s="26">
        <v>1</v>
      </c>
      <c r="P152" s="26">
        <v>10000</v>
      </c>
      <c r="Q152" s="15">
        <v>5086</v>
      </c>
      <c r="R152" s="15" t="str">
        <f>IF(Q152="","",VLOOKUP(Q152,映射!W:X,2,FALSE))</f>
        <v>神秘火种</v>
      </c>
      <c r="S152" s="26">
        <v>1</v>
      </c>
      <c r="T152" s="26">
        <v>1</v>
      </c>
      <c r="U152" s="26">
        <v>10000</v>
      </c>
      <c r="V152" s="10">
        <v>5116</v>
      </c>
      <c r="W152" s="15" t="str">
        <f>IF(V152="","",VLOOKUP(V152,映射!W:X,2,FALSE))</f>
        <v>钻石10</v>
      </c>
      <c r="X152" s="26">
        <v>1</v>
      </c>
      <c r="Y152" s="26">
        <v>1</v>
      </c>
      <c r="Z152" s="26">
        <v>10000</v>
      </c>
      <c r="AA152" s="85"/>
      <c r="AB152" s="15" t="str">
        <f>IF(AA152="","",VLOOKUP(AA152,映射!W:X,2,FALSE))</f>
        <v/>
      </c>
      <c r="AC152" s="85"/>
      <c r="AD152" s="85"/>
      <c r="AE152" s="85"/>
      <c r="AF152" s="85"/>
      <c r="AG152" s="15" t="str">
        <f>IF(AF152="","",VLOOKUP(AF152,映射!W:X,2,FALSE))</f>
        <v/>
      </c>
      <c r="AH152" s="85"/>
      <c r="AI152" s="85"/>
      <c r="AJ152" s="85"/>
      <c r="AK152" s="85"/>
      <c r="AL152" s="85"/>
      <c r="AM152" s="85"/>
      <c r="AN152" s="85"/>
      <c r="AO152" s="85"/>
    </row>
    <row r="153" spans="1:41">
      <c r="A153" s="15">
        <f>VLOOKUP(C153,LOOKUP!A:B,2,FALSE)+E153</f>
        <v>200149</v>
      </c>
      <c r="B153" s="26" t="s">
        <v>226</v>
      </c>
      <c r="C153" s="14" t="s">
        <v>41</v>
      </c>
      <c r="D153" s="14"/>
      <c r="E153" s="29">
        <v>149</v>
      </c>
      <c r="F153" s="26" t="s">
        <v>226</v>
      </c>
      <c r="G153" s="15" t="s">
        <v>62</v>
      </c>
      <c r="H153" s="15">
        <v>52</v>
      </c>
      <c r="I153" s="1">
        <v>1238020</v>
      </c>
      <c r="J153" s="26">
        <v>1005</v>
      </c>
      <c r="K153" s="26"/>
      <c r="L153" s="26">
        <v>3405</v>
      </c>
      <c r="M153" s="15" t="str">
        <f>IF(L153="","",VLOOKUP(L153,映射!W:X,2,FALSE))</f>
        <v>细线</v>
      </c>
      <c r="N153" s="15">
        <v>8</v>
      </c>
      <c r="O153" s="26">
        <v>1</v>
      </c>
      <c r="P153" s="26">
        <v>10000</v>
      </c>
      <c r="Q153" s="15">
        <v>5086</v>
      </c>
      <c r="R153" s="15" t="str">
        <f>IF(Q153="","",VLOOKUP(Q153,映射!W:X,2,FALSE))</f>
        <v>神秘火种</v>
      </c>
      <c r="S153" s="26">
        <v>1</v>
      </c>
      <c r="T153" s="26">
        <v>1</v>
      </c>
      <c r="U153" s="26">
        <v>10000</v>
      </c>
      <c r="V153" s="10">
        <v>5116</v>
      </c>
      <c r="W153" s="15" t="str">
        <f>IF(V153="","",VLOOKUP(V153,映射!W:X,2,FALSE))</f>
        <v>钻石10</v>
      </c>
      <c r="X153" s="26">
        <v>1</v>
      </c>
      <c r="Y153" s="26">
        <v>1</v>
      </c>
      <c r="Z153" s="26">
        <v>10000</v>
      </c>
      <c r="AA153" s="85"/>
      <c r="AB153" s="15" t="str">
        <f>IF(AA153="","",VLOOKUP(AA153,映射!W:X,2,FALSE))</f>
        <v/>
      </c>
      <c r="AC153" s="85"/>
      <c r="AD153" s="85"/>
      <c r="AE153" s="85"/>
      <c r="AF153" s="85"/>
      <c r="AG153" s="15" t="str">
        <f>IF(AF153="","",VLOOKUP(AF153,映射!W:X,2,FALSE))</f>
        <v/>
      </c>
      <c r="AH153" s="85"/>
      <c r="AI153" s="85"/>
      <c r="AJ153" s="85"/>
      <c r="AK153" s="85"/>
      <c r="AL153" s="85"/>
      <c r="AM153" s="85"/>
      <c r="AN153" s="85"/>
      <c r="AO153" s="85"/>
    </row>
    <row r="154" spans="1:41">
      <c r="A154" s="15">
        <f>VLOOKUP(C154,LOOKUP!A:B,2,FALSE)+E154</f>
        <v>200150</v>
      </c>
      <c r="B154" s="26" t="s">
        <v>227</v>
      </c>
      <c r="C154" s="14" t="s">
        <v>41</v>
      </c>
      <c r="D154" s="14"/>
      <c r="E154" s="29">
        <v>150</v>
      </c>
      <c r="F154" s="26" t="s">
        <v>227</v>
      </c>
      <c r="G154" s="15" t="s">
        <v>67</v>
      </c>
      <c r="H154" s="15">
        <v>52</v>
      </c>
      <c r="I154" s="1">
        <v>1238020</v>
      </c>
      <c r="J154" s="26">
        <v>2513</v>
      </c>
      <c r="K154" s="26"/>
      <c r="L154" s="26">
        <v>3005</v>
      </c>
      <c r="M154" s="15" t="str">
        <f>IF(L154="","",VLOOKUP(L154,映射!W:X,2,FALSE))</f>
        <v>纯银</v>
      </c>
      <c r="N154" s="15">
        <v>10</v>
      </c>
      <c r="O154" s="26">
        <v>1</v>
      </c>
      <c r="P154" s="26">
        <v>10000</v>
      </c>
      <c r="Q154" s="10">
        <v>3805</v>
      </c>
      <c r="R154" s="15" t="str">
        <f>IF(Q154="","",VLOOKUP(Q154,映射!W:X,2,FALSE))</f>
        <v>5级宝石箱</v>
      </c>
      <c r="S154" s="26">
        <v>3</v>
      </c>
      <c r="T154" s="26">
        <v>1</v>
      </c>
      <c r="U154" s="26">
        <v>10000</v>
      </c>
      <c r="V154" s="10">
        <v>5086</v>
      </c>
      <c r="W154" s="15" t="str">
        <f>IF(V154="","",VLOOKUP(V154,映射!W:X,2,FALSE))</f>
        <v>神秘火种</v>
      </c>
      <c r="X154" s="85">
        <v>1</v>
      </c>
      <c r="Y154" s="85">
        <v>1</v>
      </c>
      <c r="Z154" s="85">
        <v>10000</v>
      </c>
      <c r="AA154" s="10">
        <v>5116</v>
      </c>
      <c r="AB154" s="15" t="str">
        <f>IF(AA154="","",VLOOKUP(AA154,映射!W:X,2,FALSE))</f>
        <v>钻石10</v>
      </c>
      <c r="AC154" s="26">
        <v>5</v>
      </c>
      <c r="AD154" s="26">
        <v>1</v>
      </c>
      <c r="AE154" s="26">
        <v>10000</v>
      </c>
      <c r="AK154" s="85"/>
      <c r="AL154" s="85"/>
      <c r="AM154" s="85"/>
      <c r="AN154" s="85"/>
      <c r="AO154" s="85"/>
    </row>
    <row r="155" spans="1:41">
      <c r="A155" s="15">
        <f>VLOOKUP(C155,LOOKUP!A:B,2,FALSE)+E155</f>
        <v>200151</v>
      </c>
      <c r="B155" s="26" t="s">
        <v>228</v>
      </c>
      <c r="C155" s="14" t="s">
        <v>41</v>
      </c>
      <c r="D155" s="14"/>
      <c r="E155" s="29">
        <v>151</v>
      </c>
      <c r="F155" s="26" t="s">
        <v>228</v>
      </c>
      <c r="G155" s="15" t="s">
        <v>62</v>
      </c>
      <c r="H155" s="15">
        <v>54</v>
      </c>
      <c r="I155" s="1">
        <v>1238020</v>
      </c>
      <c r="J155" s="26">
        <v>1035</v>
      </c>
      <c r="K155" s="26"/>
      <c r="L155" s="26">
        <v>3105</v>
      </c>
      <c r="M155" s="15" t="str">
        <f>IF(L155="","",VLOOKUP(L155,映射!W:X,2,FALSE))</f>
        <v>铁杉</v>
      </c>
      <c r="N155" s="15">
        <v>8</v>
      </c>
      <c r="O155" s="26">
        <v>1</v>
      </c>
      <c r="P155" s="26">
        <v>10000</v>
      </c>
      <c r="Q155" s="15">
        <v>5086</v>
      </c>
      <c r="R155" s="15" t="str">
        <f>IF(Q155="","",VLOOKUP(Q155,映射!W:X,2,FALSE))</f>
        <v>神秘火种</v>
      </c>
      <c r="S155" s="26">
        <v>1</v>
      </c>
      <c r="T155" s="26">
        <v>1</v>
      </c>
      <c r="U155" s="26">
        <v>10000</v>
      </c>
      <c r="V155" s="10">
        <v>5116</v>
      </c>
      <c r="W155" s="15" t="str">
        <f>IF(V155="","",VLOOKUP(V155,映射!W:X,2,FALSE))</f>
        <v>钻石10</v>
      </c>
      <c r="X155" s="26">
        <v>1</v>
      </c>
      <c r="Y155" s="26">
        <v>1</v>
      </c>
      <c r="Z155" s="26">
        <v>10000</v>
      </c>
      <c r="AA155" s="85"/>
      <c r="AB155" s="15" t="str">
        <f>IF(AA155="","",VLOOKUP(AA155,映射!W:X,2,FALSE))</f>
        <v/>
      </c>
      <c r="AC155" s="85"/>
      <c r="AD155" s="85"/>
      <c r="AE155" s="85"/>
      <c r="AF155" s="85"/>
      <c r="AG155" s="15" t="str">
        <f>IF(AF155="","",VLOOKUP(AF155,映射!W:X,2,FALSE))</f>
        <v/>
      </c>
      <c r="AH155" s="85"/>
      <c r="AI155" s="85"/>
      <c r="AJ155" s="85"/>
      <c r="AK155" s="85"/>
      <c r="AL155" s="85"/>
      <c r="AM155" s="85"/>
      <c r="AN155" s="85"/>
      <c r="AO155" s="85"/>
    </row>
    <row r="156" spans="1:41">
      <c r="A156" s="15">
        <f>VLOOKUP(C156,LOOKUP!A:B,2,FALSE)+E156</f>
        <v>200152</v>
      </c>
      <c r="B156" s="26" t="s">
        <v>229</v>
      </c>
      <c r="C156" s="14" t="s">
        <v>41</v>
      </c>
      <c r="D156" s="14"/>
      <c r="E156" s="29">
        <v>152</v>
      </c>
      <c r="F156" s="26" t="s">
        <v>229</v>
      </c>
      <c r="G156" s="15" t="s">
        <v>62</v>
      </c>
      <c r="H156" s="15">
        <v>54</v>
      </c>
      <c r="I156" s="1">
        <v>1238020</v>
      </c>
      <c r="J156" s="26">
        <v>1035</v>
      </c>
      <c r="K156" s="26"/>
      <c r="L156" s="26">
        <v>3405</v>
      </c>
      <c r="M156" s="15" t="str">
        <f>IF(L156="","",VLOOKUP(L156,映射!W:X,2,FALSE))</f>
        <v>细线</v>
      </c>
      <c r="N156" s="15">
        <v>8</v>
      </c>
      <c r="O156" s="26">
        <v>1</v>
      </c>
      <c r="P156" s="26">
        <v>10000</v>
      </c>
      <c r="Q156" s="15">
        <v>5086</v>
      </c>
      <c r="R156" s="15" t="str">
        <f>IF(Q156="","",VLOOKUP(Q156,映射!W:X,2,FALSE))</f>
        <v>神秘火种</v>
      </c>
      <c r="S156" s="26">
        <v>1</v>
      </c>
      <c r="T156" s="26">
        <v>1</v>
      </c>
      <c r="U156" s="26">
        <v>10000</v>
      </c>
      <c r="V156" s="10">
        <v>5116</v>
      </c>
      <c r="W156" s="15" t="str">
        <f>IF(V156="","",VLOOKUP(V156,映射!W:X,2,FALSE))</f>
        <v>钻石10</v>
      </c>
      <c r="X156" s="26">
        <v>1</v>
      </c>
      <c r="Y156" s="26">
        <v>1</v>
      </c>
      <c r="Z156" s="26">
        <v>10000</v>
      </c>
      <c r="AA156" s="85"/>
      <c r="AB156" s="15" t="str">
        <f>IF(AA156="","",VLOOKUP(AA156,映射!W:X,2,FALSE))</f>
        <v/>
      </c>
      <c r="AC156" s="85"/>
      <c r="AD156" s="85"/>
      <c r="AE156" s="85"/>
      <c r="AF156" s="85"/>
      <c r="AG156" s="15" t="str">
        <f>IF(AF156="","",VLOOKUP(AF156,映射!W:X,2,FALSE))</f>
        <v/>
      </c>
      <c r="AH156" s="85"/>
      <c r="AI156" s="85"/>
      <c r="AJ156" s="85"/>
      <c r="AK156" s="85"/>
      <c r="AL156" s="85"/>
      <c r="AM156" s="85"/>
      <c r="AN156" s="85"/>
      <c r="AO156" s="85"/>
    </row>
    <row r="157" spans="1:41">
      <c r="A157" s="15">
        <f>VLOOKUP(C157,LOOKUP!A:B,2,FALSE)+E157</f>
        <v>200153</v>
      </c>
      <c r="B157" s="26" t="s">
        <v>230</v>
      </c>
      <c r="C157" s="14" t="s">
        <v>41</v>
      </c>
      <c r="D157" s="14"/>
      <c r="E157" s="29">
        <v>153</v>
      </c>
      <c r="F157" s="26" t="s">
        <v>230</v>
      </c>
      <c r="G157" s="15" t="s">
        <v>67</v>
      </c>
      <c r="H157" s="15">
        <v>54</v>
      </c>
      <c r="I157" s="1">
        <v>3205400</v>
      </c>
      <c r="J157" s="26">
        <v>2588</v>
      </c>
      <c r="K157" s="26"/>
      <c r="L157" s="26">
        <v>3005</v>
      </c>
      <c r="M157" s="15" t="str">
        <f>IF(L157="","",VLOOKUP(L157,映射!W:X,2,FALSE))</f>
        <v>纯银</v>
      </c>
      <c r="N157" s="15">
        <v>10</v>
      </c>
      <c r="O157" s="26">
        <v>1</v>
      </c>
      <c r="P157" s="26">
        <v>10000</v>
      </c>
      <c r="Q157" s="10">
        <v>3805</v>
      </c>
      <c r="R157" s="15" t="str">
        <f>IF(Q157="","",VLOOKUP(Q157,映射!W:X,2,FALSE))</f>
        <v>5级宝石箱</v>
      </c>
      <c r="S157" s="26">
        <v>3</v>
      </c>
      <c r="T157" s="26">
        <v>1</v>
      </c>
      <c r="U157" s="26">
        <v>10000</v>
      </c>
      <c r="V157" s="10">
        <v>5086</v>
      </c>
      <c r="W157" s="15" t="str">
        <f>IF(V157="","",VLOOKUP(V157,映射!W:X,2,FALSE))</f>
        <v>神秘火种</v>
      </c>
      <c r="X157" s="85">
        <v>1</v>
      </c>
      <c r="Y157" s="85">
        <v>1</v>
      </c>
      <c r="Z157" s="85">
        <v>10000</v>
      </c>
      <c r="AA157" s="10">
        <v>5116</v>
      </c>
      <c r="AB157" s="15" t="str">
        <f>IF(AA157="","",VLOOKUP(AA157,映射!W:X,2,FALSE))</f>
        <v>钻石10</v>
      </c>
      <c r="AC157" s="26">
        <v>5</v>
      </c>
      <c r="AD157" s="26">
        <v>1</v>
      </c>
      <c r="AE157" s="26">
        <v>10000</v>
      </c>
      <c r="AK157" s="85"/>
      <c r="AL157" s="85"/>
      <c r="AM157" s="85"/>
      <c r="AN157" s="85"/>
      <c r="AO157" s="85"/>
    </row>
    <row r="158" spans="1:41">
      <c r="A158" s="15">
        <f>VLOOKUP(C158,LOOKUP!A:B,2,FALSE)+E158</f>
        <v>200154</v>
      </c>
      <c r="B158" s="26" t="s">
        <v>231</v>
      </c>
      <c r="C158" s="14" t="s">
        <v>41</v>
      </c>
      <c r="D158" s="14"/>
      <c r="E158" s="29">
        <v>154</v>
      </c>
      <c r="F158" s="26" t="s">
        <v>231</v>
      </c>
      <c r="G158" s="15" t="s">
        <v>56</v>
      </c>
      <c r="H158" s="15">
        <v>54</v>
      </c>
      <c r="I158" s="1">
        <v>1282160</v>
      </c>
      <c r="J158" s="26">
        <v>311</v>
      </c>
      <c r="K158" s="26"/>
      <c r="L158" s="26">
        <v>3105</v>
      </c>
      <c r="M158" s="15" t="str">
        <f>IF(L158="","",VLOOKUP(L158,映射!W:X,2,FALSE))</f>
        <v>铁杉</v>
      </c>
      <c r="N158" s="15">
        <v>8</v>
      </c>
      <c r="O158" s="26">
        <v>1</v>
      </c>
      <c r="P158" s="26">
        <v>10000</v>
      </c>
      <c r="Q158" s="15">
        <v>5086</v>
      </c>
      <c r="R158" s="15" t="str">
        <f>IF(Q158="","",VLOOKUP(Q158,映射!W:X,2,FALSE))</f>
        <v>神秘火种</v>
      </c>
      <c r="S158" s="26">
        <v>1</v>
      </c>
      <c r="T158" s="26">
        <v>1</v>
      </c>
      <c r="U158" s="26">
        <v>10000</v>
      </c>
      <c r="V158" s="10">
        <v>5116</v>
      </c>
      <c r="W158" s="15" t="str">
        <f>IF(V158="","",VLOOKUP(V158,映射!W:X,2,FALSE))</f>
        <v>钻石10</v>
      </c>
      <c r="X158" s="26">
        <v>1</v>
      </c>
      <c r="Y158" s="26">
        <v>1</v>
      </c>
      <c r="Z158" s="26">
        <v>10000</v>
      </c>
      <c r="AA158" s="85"/>
      <c r="AB158" s="15" t="str">
        <f>IF(AA158="","",VLOOKUP(AA158,映射!W:X,2,FALSE))</f>
        <v/>
      </c>
      <c r="AC158" s="85"/>
      <c r="AD158" s="85"/>
      <c r="AE158" s="85"/>
      <c r="AF158" s="85"/>
      <c r="AG158" s="15" t="str">
        <f>IF(AF158="","",VLOOKUP(AF158,映射!W:X,2,FALSE))</f>
        <v/>
      </c>
      <c r="AH158" s="85"/>
      <c r="AI158" s="85"/>
      <c r="AJ158" s="85"/>
      <c r="AK158" s="85"/>
      <c r="AL158" s="85"/>
      <c r="AM158" s="85"/>
      <c r="AN158" s="85"/>
      <c r="AO158" s="85"/>
    </row>
    <row r="159" spans="1:41">
      <c r="A159" s="15">
        <f>VLOOKUP(C159,LOOKUP!A:B,2,FALSE)+E159</f>
        <v>200155</v>
      </c>
      <c r="B159" s="26" t="s">
        <v>232</v>
      </c>
      <c r="C159" s="14" t="s">
        <v>41</v>
      </c>
      <c r="D159" s="14"/>
      <c r="E159" s="29">
        <v>155</v>
      </c>
      <c r="F159" s="26" t="s">
        <v>232</v>
      </c>
      <c r="G159" s="15" t="s">
        <v>62</v>
      </c>
      <c r="H159" s="15">
        <v>54</v>
      </c>
      <c r="I159" s="1">
        <v>1282160</v>
      </c>
      <c r="J159" s="26">
        <v>1035</v>
      </c>
      <c r="K159" s="26"/>
      <c r="L159" s="26">
        <v>3405</v>
      </c>
      <c r="M159" s="15" t="str">
        <f>IF(L159="","",VLOOKUP(L159,映射!W:X,2,FALSE))</f>
        <v>细线</v>
      </c>
      <c r="N159" s="15">
        <v>8</v>
      </c>
      <c r="O159" s="26">
        <v>1</v>
      </c>
      <c r="P159" s="26">
        <v>10000</v>
      </c>
      <c r="Q159" s="15">
        <v>5086</v>
      </c>
      <c r="R159" s="15" t="str">
        <f>IF(Q159="","",VLOOKUP(Q159,映射!W:X,2,FALSE))</f>
        <v>神秘火种</v>
      </c>
      <c r="S159" s="26">
        <v>1</v>
      </c>
      <c r="T159" s="26">
        <v>1</v>
      </c>
      <c r="U159" s="26">
        <v>10000</v>
      </c>
      <c r="V159" s="10">
        <v>5116</v>
      </c>
      <c r="W159" s="15" t="str">
        <f>IF(V159="","",VLOOKUP(V159,映射!W:X,2,FALSE))</f>
        <v>钻石10</v>
      </c>
      <c r="X159" s="26">
        <v>1</v>
      </c>
      <c r="Y159" s="26">
        <v>1</v>
      </c>
      <c r="Z159" s="26">
        <v>10000</v>
      </c>
      <c r="AA159" s="85"/>
      <c r="AB159" s="15" t="str">
        <f>IF(AA159="","",VLOOKUP(AA159,映射!W:X,2,FALSE))</f>
        <v/>
      </c>
      <c r="AC159" s="85"/>
      <c r="AD159" s="85"/>
      <c r="AE159" s="85"/>
      <c r="AF159" s="85"/>
      <c r="AG159" s="15" t="str">
        <f>IF(AF159="","",VLOOKUP(AF159,映射!W:X,2,FALSE))</f>
        <v/>
      </c>
      <c r="AH159" s="85"/>
      <c r="AI159" s="85"/>
      <c r="AJ159" s="85"/>
      <c r="AK159" s="85"/>
      <c r="AL159" s="85"/>
      <c r="AM159" s="85"/>
      <c r="AN159" s="85"/>
      <c r="AO159" s="85"/>
    </row>
    <row r="160" spans="1:41">
      <c r="A160" s="15">
        <f>VLOOKUP(C160,LOOKUP!A:B,2,FALSE)+E160</f>
        <v>200156</v>
      </c>
      <c r="B160" s="26" t="s">
        <v>233</v>
      </c>
      <c r="C160" s="14" t="s">
        <v>41</v>
      </c>
      <c r="D160" s="14"/>
      <c r="E160" s="29">
        <v>156</v>
      </c>
      <c r="F160" s="26" t="s">
        <v>233</v>
      </c>
      <c r="G160" s="15" t="s">
        <v>62</v>
      </c>
      <c r="H160" s="15">
        <v>54</v>
      </c>
      <c r="I160" s="1">
        <v>1282160</v>
      </c>
      <c r="J160" s="26">
        <v>1035</v>
      </c>
      <c r="K160" s="26"/>
      <c r="L160" s="26">
        <v>3005</v>
      </c>
      <c r="M160" s="15" t="str">
        <f>IF(L160="","",VLOOKUP(L160,映射!W:X,2,FALSE))</f>
        <v>纯银</v>
      </c>
      <c r="N160" s="15">
        <v>10</v>
      </c>
      <c r="O160" s="26">
        <v>1</v>
      </c>
      <c r="P160" s="26">
        <v>10000</v>
      </c>
      <c r="Q160" s="15">
        <v>5086</v>
      </c>
      <c r="R160" s="15" t="str">
        <f>IF(Q160="","",VLOOKUP(Q160,映射!W:X,2,FALSE))</f>
        <v>神秘火种</v>
      </c>
      <c r="S160" s="26">
        <v>1</v>
      </c>
      <c r="T160" s="26">
        <v>1</v>
      </c>
      <c r="U160" s="26">
        <v>10000</v>
      </c>
      <c r="V160" s="10">
        <v>5116</v>
      </c>
      <c r="W160" s="15" t="str">
        <f>IF(V160="","",VLOOKUP(V160,映射!W:X,2,FALSE))</f>
        <v>钻石10</v>
      </c>
      <c r="X160" s="26">
        <v>1</v>
      </c>
      <c r="Y160" s="26">
        <v>1</v>
      </c>
      <c r="Z160" s="26">
        <v>10000</v>
      </c>
      <c r="AA160" s="85"/>
      <c r="AB160" s="15" t="str">
        <f>IF(AA160="","",VLOOKUP(AA160,映射!W:X,2,FALSE))</f>
        <v/>
      </c>
      <c r="AC160" s="85"/>
      <c r="AD160" s="85"/>
      <c r="AE160" s="85"/>
      <c r="AF160" s="85"/>
      <c r="AG160" s="15" t="str">
        <f>IF(AF160="","",VLOOKUP(AF160,映射!W:X,2,FALSE))</f>
        <v/>
      </c>
      <c r="AH160" s="85"/>
      <c r="AI160" s="85"/>
      <c r="AJ160" s="85"/>
      <c r="AK160" s="85"/>
      <c r="AL160" s="85"/>
      <c r="AM160" s="85"/>
      <c r="AN160" s="85"/>
      <c r="AO160" s="85"/>
    </row>
    <row r="161" spans="1:41">
      <c r="A161" s="15">
        <f>VLOOKUP(C161,LOOKUP!A:B,2,FALSE)+E161</f>
        <v>200157</v>
      </c>
      <c r="B161" s="26" t="s">
        <v>234</v>
      </c>
      <c r="C161" s="14" t="s">
        <v>41</v>
      </c>
      <c r="D161" s="14"/>
      <c r="E161" s="29">
        <v>157</v>
      </c>
      <c r="F161" s="26" t="s">
        <v>234</v>
      </c>
      <c r="G161" s="15" t="s">
        <v>65</v>
      </c>
      <c r="H161" s="15">
        <v>56</v>
      </c>
      <c r="I161" s="1">
        <v>1282160</v>
      </c>
      <c r="J161" s="26">
        <v>1065</v>
      </c>
      <c r="K161" s="26"/>
      <c r="L161" s="26">
        <v>3105</v>
      </c>
      <c r="M161" s="15" t="str">
        <f>IF(L161="","",VLOOKUP(L161,映射!W:X,2,FALSE))</f>
        <v>铁杉</v>
      </c>
      <c r="N161" s="15">
        <v>8</v>
      </c>
      <c r="O161" s="26">
        <v>1</v>
      </c>
      <c r="P161" s="26">
        <v>10000</v>
      </c>
      <c r="Q161" s="15">
        <v>5086</v>
      </c>
      <c r="R161" s="15" t="str">
        <f>IF(Q161="","",VLOOKUP(Q161,映射!W:X,2,FALSE))</f>
        <v>神秘火种</v>
      </c>
      <c r="S161" s="26">
        <v>1</v>
      </c>
      <c r="T161" s="26">
        <v>1</v>
      </c>
      <c r="U161" s="26">
        <v>10000</v>
      </c>
      <c r="V161" s="10">
        <v>5116</v>
      </c>
      <c r="W161" s="15" t="str">
        <f>IF(V161="","",VLOOKUP(V161,映射!W:X,2,FALSE))</f>
        <v>钻石10</v>
      </c>
      <c r="X161" s="26">
        <v>1</v>
      </c>
      <c r="Y161" s="26">
        <v>1</v>
      </c>
      <c r="Z161" s="26">
        <v>10000</v>
      </c>
      <c r="AA161" s="85"/>
      <c r="AB161" s="15" t="str">
        <f>IF(AA161="","",VLOOKUP(AA161,映射!W:X,2,FALSE))</f>
        <v/>
      </c>
      <c r="AC161" s="85"/>
      <c r="AD161" s="85"/>
      <c r="AE161" s="85"/>
      <c r="AF161" s="85"/>
      <c r="AG161" s="15" t="str">
        <f>IF(AF161="","",VLOOKUP(AF161,映射!W:X,2,FALSE))</f>
        <v/>
      </c>
      <c r="AH161" s="85"/>
      <c r="AI161" s="85"/>
      <c r="AJ161" s="85"/>
      <c r="AK161" s="85"/>
      <c r="AL161" s="85"/>
      <c r="AM161" s="85"/>
      <c r="AN161" s="85"/>
      <c r="AO161" s="85"/>
    </row>
    <row r="162" spans="1:41">
      <c r="A162" s="15">
        <f>VLOOKUP(C162,LOOKUP!A:B,2,FALSE)+E162</f>
        <v>200158</v>
      </c>
      <c r="B162" s="26" t="s">
        <v>235</v>
      </c>
      <c r="C162" s="14" t="s">
        <v>41</v>
      </c>
      <c r="D162" s="14"/>
      <c r="E162" s="29">
        <v>158</v>
      </c>
      <c r="F162" s="26" t="s">
        <v>235</v>
      </c>
      <c r="G162" s="15" t="s">
        <v>62</v>
      </c>
      <c r="H162" s="15">
        <v>56</v>
      </c>
      <c r="I162" s="1">
        <v>3401675</v>
      </c>
      <c r="J162" s="26">
        <v>1065</v>
      </c>
      <c r="K162" s="26"/>
      <c r="L162" s="26">
        <v>3405</v>
      </c>
      <c r="M162" s="15" t="str">
        <f>IF(L162="","",VLOOKUP(L162,映射!W:X,2,FALSE))</f>
        <v>细线</v>
      </c>
      <c r="N162" s="15">
        <v>8</v>
      </c>
      <c r="O162" s="26">
        <v>1</v>
      </c>
      <c r="P162" s="26">
        <v>10000</v>
      </c>
      <c r="Q162" s="10">
        <v>5116</v>
      </c>
      <c r="R162" s="15" t="str">
        <f>IF(Q162="","",VLOOKUP(Q162,映射!W:X,2,FALSE))</f>
        <v>钻石10</v>
      </c>
      <c r="S162" s="26">
        <v>1</v>
      </c>
      <c r="T162" s="26">
        <v>1</v>
      </c>
      <c r="U162" s="26">
        <v>10000</v>
      </c>
      <c r="V162" s="10">
        <v>5116</v>
      </c>
      <c r="W162" s="15" t="str">
        <f>IF(V162="","",VLOOKUP(V162,映射!W:X,2,FALSE))</f>
        <v>钻石10</v>
      </c>
      <c r="X162" s="26">
        <v>1</v>
      </c>
      <c r="Y162" s="26">
        <v>1</v>
      </c>
      <c r="Z162" s="26">
        <v>10000</v>
      </c>
      <c r="AA162" s="85"/>
      <c r="AB162" s="15" t="str">
        <f>IF(AA162="","",VLOOKUP(AA162,映射!W:X,2,FALSE))</f>
        <v/>
      </c>
      <c r="AC162" s="85"/>
      <c r="AD162" s="85"/>
      <c r="AE162" s="85"/>
      <c r="AF162" s="85"/>
      <c r="AG162" s="15" t="str">
        <f>IF(AF162="","",VLOOKUP(AF162,映射!W:X,2,FALSE))</f>
        <v/>
      </c>
      <c r="AH162" s="85"/>
      <c r="AI162" s="85"/>
      <c r="AJ162" s="85"/>
      <c r="AK162" s="85"/>
      <c r="AL162" s="85"/>
      <c r="AM162" s="85"/>
      <c r="AN162" s="85"/>
      <c r="AO162" s="85"/>
    </row>
    <row r="163" spans="1:41">
      <c r="A163" s="15">
        <f>VLOOKUP(C163,LOOKUP!A:B,2,FALSE)+E163</f>
        <v>200159</v>
      </c>
      <c r="B163" s="26" t="s">
        <v>236</v>
      </c>
      <c r="C163" s="14" t="s">
        <v>41</v>
      </c>
      <c r="D163" s="14"/>
      <c r="E163" s="29">
        <v>159</v>
      </c>
      <c r="F163" s="26" t="s">
        <v>236</v>
      </c>
      <c r="G163" s="15" t="s">
        <v>67</v>
      </c>
      <c r="H163" s="15">
        <v>56</v>
      </c>
      <c r="I163" s="1">
        <v>408201</v>
      </c>
      <c r="J163" s="26">
        <v>2663</v>
      </c>
      <c r="K163" s="26"/>
      <c r="L163" s="26">
        <v>3005</v>
      </c>
      <c r="M163" s="15" t="str">
        <f>IF(L163="","",VLOOKUP(L163,映射!W:X,2,FALSE))</f>
        <v>纯银</v>
      </c>
      <c r="N163" s="15">
        <v>10</v>
      </c>
      <c r="O163" s="26">
        <v>1</v>
      </c>
      <c r="P163" s="26">
        <v>10000</v>
      </c>
      <c r="Q163" s="10">
        <v>3805</v>
      </c>
      <c r="R163" s="15" t="str">
        <f>IF(Q163="","",VLOOKUP(Q163,映射!W:X,2,FALSE))</f>
        <v>5级宝石箱</v>
      </c>
      <c r="S163" s="26">
        <v>3</v>
      </c>
      <c r="T163" s="26">
        <v>1</v>
      </c>
      <c r="U163" s="26">
        <v>10000</v>
      </c>
      <c r="V163" s="10">
        <v>5086</v>
      </c>
      <c r="W163" s="15" t="str">
        <f>IF(V163="","",VLOOKUP(V163,映射!W:X,2,FALSE))</f>
        <v>神秘火种</v>
      </c>
      <c r="X163" s="85">
        <v>1</v>
      </c>
      <c r="Y163" s="85">
        <v>1</v>
      </c>
      <c r="Z163" s="85">
        <v>10000</v>
      </c>
      <c r="AA163" s="10">
        <v>5116</v>
      </c>
      <c r="AB163" s="15" t="str">
        <f>IF(AA163="","",VLOOKUP(AA163,映射!W:X,2,FALSE))</f>
        <v>钻石10</v>
      </c>
      <c r="AC163" s="26">
        <v>5</v>
      </c>
      <c r="AD163" s="26">
        <v>1</v>
      </c>
      <c r="AE163" s="26">
        <v>10000</v>
      </c>
      <c r="AK163" s="85"/>
      <c r="AL163" s="85"/>
      <c r="AM163" s="85"/>
      <c r="AN163" s="85"/>
      <c r="AO163" s="85"/>
    </row>
    <row r="164" spans="1:41">
      <c r="A164" s="15">
        <f>VLOOKUP(C164,LOOKUP!A:B,2,FALSE)+E164</f>
        <v>200160</v>
      </c>
      <c r="B164" s="26" t="s">
        <v>237</v>
      </c>
      <c r="C164" s="14" t="s">
        <v>41</v>
      </c>
      <c r="D164" s="14"/>
      <c r="E164" s="29">
        <v>160</v>
      </c>
      <c r="F164" s="26" t="s">
        <v>237</v>
      </c>
      <c r="G164" s="15" t="s">
        <v>56</v>
      </c>
      <c r="H164" s="15">
        <v>56</v>
      </c>
      <c r="I164" s="1">
        <v>1360670</v>
      </c>
      <c r="J164" s="26">
        <v>320</v>
      </c>
      <c r="K164" s="26"/>
      <c r="L164" s="26">
        <v>3105</v>
      </c>
      <c r="M164" s="15" t="str">
        <f>IF(L164="","",VLOOKUP(L164,映射!W:X,2,FALSE))</f>
        <v>铁杉</v>
      </c>
      <c r="N164" s="15">
        <v>8</v>
      </c>
      <c r="O164" s="26">
        <v>1</v>
      </c>
      <c r="P164" s="26">
        <v>10000</v>
      </c>
      <c r="Q164" s="15">
        <v>5086</v>
      </c>
      <c r="R164" s="15" t="str">
        <f>IF(Q164="","",VLOOKUP(Q164,映射!W:X,2,FALSE))</f>
        <v>神秘火种</v>
      </c>
      <c r="S164" s="26">
        <v>1</v>
      </c>
      <c r="T164" s="26">
        <v>1</v>
      </c>
      <c r="U164" s="26">
        <v>10000</v>
      </c>
      <c r="V164" s="10">
        <v>5116</v>
      </c>
      <c r="W164" s="15" t="str">
        <f>IF(V164="","",VLOOKUP(V164,映射!W:X,2,FALSE))</f>
        <v>钻石10</v>
      </c>
      <c r="X164" s="26">
        <v>1</v>
      </c>
      <c r="Y164" s="26">
        <v>1</v>
      </c>
      <c r="Z164" s="26">
        <v>10000</v>
      </c>
      <c r="AA164" s="85"/>
      <c r="AB164" s="15" t="str">
        <f>IF(AA164="","",VLOOKUP(AA164,映射!W:X,2,FALSE))</f>
        <v/>
      </c>
      <c r="AC164" s="85"/>
      <c r="AD164" s="85"/>
      <c r="AE164" s="85"/>
      <c r="AF164" s="85"/>
      <c r="AG164" s="15" t="str">
        <f>IF(AF164="","",VLOOKUP(AF164,映射!W:X,2,FALSE))</f>
        <v/>
      </c>
      <c r="AH164" s="85"/>
      <c r="AI164" s="85"/>
      <c r="AJ164" s="85"/>
      <c r="AK164" s="85"/>
      <c r="AL164" s="85"/>
      <c r="AM164" s="85"/>
      <c r="AN164" s="85"/>
      <c r="AO164" s="85"/>
    </row>
    <row r="165" spans="1:41">
      <c r="A165" s="15">
        <f>VLOOKUP(C165,LOOKUP!A:B,2,FALSE)+E165</f>
        <v>200161</v>
      </c>
      <c r="B165" s="26" t="s">
        <v>238</v>
      </c>
      <c r="C165" s="14" t="s">
        <v>41</v>
      </c>
      <c r="D165" s="14"/>
      <c r="E165" s="29">
        <v>161</v>
      </c>
      <c r="F165" s="26" t="s">
        <v>238</v>
      </c>
      <c r="G165" s="15" t="s">
        <v>62</v>
      </c>
      <c r="H165" s="15">
        <v>56</v>
      </c>
      <c r="I165" s="1">
        <v>1360670</v>
      </c>
      <c r="J165" s="26">
        <v>1065</v>
      </c>
      <c r="K165" s="26"/>
      <c r="L165" s="26">
        <v>3405</v>
      </c>
      <c r="M165" s="15" t="str">
        <f>IF(L165="","",VLOOKUP(L165,映射!W:X,2,FALSE))</f>
        <v>细线</v>
      </c>
      <c r="N165" s="15">
        <v>8</v>
      </c>
      <c r="O165" s="26">
        <v>1</v>
      </c>
      <c r="P165" s="26">
        <v>10000</v>
      </c>
      <c r="Q165" s="15">
        <v>5086</v>
      </c>
      <c r="R165" s="15" t="str">
        <f>IF(Q165="","",VLOOKUP(Q165,映射!W:X,2,FALSE))</f>
        <v>神秘火种</v>
      </c>
      <c r="S165" s="26">
        <v>1</v>
      </c>
      <c r="T165" s="26">
        <v>1</v>
      </c>
      <c r="U165" s="26">
        <v>10000</v>
      </c>
      <c r="V165" s="10">
        <v>5116</v>
      </c>
      <c r="W165" s="15" t="str">
        <f>IF(V165="","",VLOOKUP(V165,映射!W:X,2,FALSE))</f>
        <v>钻石10</v>
      </c>
      <c r="X165" s="26">
        <v>1</v>
      </c>
      <c r="Y165" s="26">
        <v>1</v>
      </c>
      <c r="Z165" s="26">
        <v>10000</v>
      </c>
      <c r="AA165" s="85"/>
      <c r="AB165" s="15" t="str">
        <f>IF(AA165="","",VLOOKUP(AA165,映射!W:X,2,FALSE))</f>
        <v/>
      </c>
      <c r="AC165" s="85"/>
      <c r="AD165" s="85"/>
      <c r="AE165" s="85"/>
      <c r="AF165" s="85"/>
      <c r="AG165" s="15" t="str">
        <f>IF(AF165="","",VLOOKUP(AF165,映射!W:X,2,FALSE))</f>
        <v/>
      </c>
      <c r="AH165" s="85"/>
      <c r="AI165" s="85"/>
      <c r="AJ165" s="85"/>
      <c r="AK165" s="85"/>
      <c r="AL165" s="85"/>
      <c r="AM165" s="85"/>
      <c r="AN165" s="85"/>
      <c r="AO165" s="85"/>
    </row>
    <row r="166" spans="1:41">
      <c r="A166" s="15">
        <f>VLOOKUP(C166,LOOKUP!A:B,2,FALSE)+E166</f>
        <v>200162</v>
      </c>
      <c r="B166" s="26" t="s">
        <v>239</v>
      </c>
      <c r="C166" s="14" t="s">
        <v>41</v>
      </c>
      <c r="D166" s="14"/>
      <c r="E166" s="29">
        <v>162</v>
      </c>
      <c r="F166" s="26" t="s">
        <v>239</v>
      </c>
      <c r="G166" s="15" t="s">
        <v>65</v>
      </c>
      <c r="H166" s="15">
        <v>56</v>
      </c>
      <c r="I166" s="1">
        <v>3401675</v>
      </c>
      <c r="J166" s="26">
        <v>1065</v>
      </c>
      <c r="K166" s="26"/>
      <c r="L166" s="26">
        <v>3005</v>
      </c>
      <c r="M166" s="15" t="str">
        <f>IF(L166="","",VLOOKUP(L166,映射!W:X,2,FALSE))</f>
        <v>纯银</v>
      </c>
      <c r="N166" s="15">
        <v>10</v>
      </c>
      <c r="O166" s="26">
        <v>1</v>
      </c>
      <c r="P166" s="26">
        <v>10000</v>
      </c>
      <c r="Q166" s="15">
        <v>5086</v>
      </c>
      <c r="R166" s="15" t="str">
        <f>IF(Q166="","",VLOOKUP(Q166,映射!W:X,2,FALSE))</f>
        <v>神秘火种</v>
      </c>
      <c r="S166" s="26">
        <v>1</v>
      </c>
      <c r="T166" s="26">
        <v>1</v>
      </c>
      <c r="U166" s="26">
        <v>10000</v>
      </c>
      <c r="V166" s="10">
        <v>5116</v>
      </c>
      <c r="W166" s="15" t="str">
        <f>IF(V166="","",VLOOKUP(V166,映射!W:X,2,FALSE))</f>
        <v>钻石10</v>
      </c>
      <c r="X166" s="26">
        <v>1</v>
      </c>
      <c r="Y166" s="26">
        <v>1</v>
      </c>
      <c r="Z166" s="26">
        <v>10000</v>
      </c>
      <c r="AA166" s="85"/>
      <c r="AB166" s="15" t="str">
        <f>IF(AA166="","",VLOOKUP(AA166,映射!W:X,2,FALSE))</f>
        <v/>
      </c>
      <c r="AC166" s="85"/>
      <c r="AD166" s="85"/>
      <c r="AE166" s="85"/>
      <c r="AF166" s="85"/>
      <c r="AG166" s="15" t="str">
        <f>IF(AF166="","",VLOOKUP(AF166,映射!W:X,2,FALSE))</f>
        <v/>
      </c>
      <c r="AH166" s="85"/>
      <c r="AI166" s="85"/>
      <c r="AJ166" s="85"/>
      <c r="AK166" s="85"/>
      <c r="AL166" s="85"/>
      <c r="AM166" s="85"/>
      <c r="AN166" s="85"/>
      <c r="AO166" s="85"/>
    </row>
    <row r="167" spans="1:41">
      <c r="A167" s="15">
        <f>VLOOKUP(C167,LOOKUP!A:B,2,FALSE)+E167</f>
        <v>200163</v>
      </c>
      <c r="B167" s="26" t="s">
        <v>240</v>
      </c>
      <c r="C167" s="14" t="s">
        <v>41</v>
      </c>
      <c r="D167" s="14"/>
      <c r="E167" s="29">
        <v>163</v>
      </c>
      <c r="F167" s="26" t="s">
        <v>240</v>
      </c>
      <c r="G167" s="15" t="s">
        <v>62</v>
      </c>
      <c r="H167" s="15">
        <v>58</v>
      </c>
      <c r="I167" s="1">
        <v>1360670</v>
      </c>
      <c r="J167" s="26">
        <v>1095</v>
      </c>
      <c r="K167" s="26"/>
      <c r="L167" s="26">
        <v>3105</v>
      </c>
      <c r="M167" s="15" t="str">
        <f>IF(L167="","",VLOOKUP(L167,映射!W:X,2,FALSE))</f>
        <v>铁杉</v>
      </c>
      <c r="N167" s="15">
        <v>8</v>
      </c>
      <c r="O167" s="26">
        <v>1</v>
      </c>
      <c r="P167" s="26">
        <v>10000</v>
      </c>
      <c r="Q167" s="15">
        <v>5086</v>
      </c>
      <c r="R167" s="15" t="str">
        <f>IF(Q167="","",VLOOKUP(Q167,映射!W:X,2,FALSE))</f>
        <v>神秘火种</v>
      </c>
      <c r="S167" s="26">
        <v>1</v>
      </c>
      <c r="T167" s="26">
        <v>1</v>
      </c>
      <c r="U167" s="26">
        <v>10000</v>
      </c>
      <c r="V167" s="10">
        <v>5116</v>
      </c>
      <c r="W167" s="15" t="str">
        <f>IF(V167="","",VLOOKUP(V167,映射!W:X,2,FALSE))</f>
        <v>钻石10</v>
      </c>
      <c r="X167" s="26">
        <v>1</v>
      </c>
      <c r="Y167" s="26">
        <v>1</v>
      </c>
      <c r="Z167" s="26">
        <v>10000</v>
      </c>
      <c r="AA167" s="85"/>
      <c r="AB167" s="15" t="str">
        <f>IF(AA167="","",VLOOKUP(AA167,映射!W:X,2,FALSE))</f>
        <v/>
      </c>
      <c r="AC167" s="85"/>
      <c r="AD167" s="85"/>
      <c r="AE167" s="85"/>
      <c r="AF167" s="85"/>
      <c r="AG167" s="15" t="str">
        <f>IF(AF167="","",VLOOKUP(AF167,映射!W:X,2,FALSE))</f>
        <v/>
      </c>
      <c r="AH167" s="85"/>
      <c r="AI167" s="85"/>
      <c r="AJ167" s="85"/>
      <c r="AK167" s="85"/>
      <c r="AL167" s="85"/>
      <c r="AM167" s="85"/>
      <c r="AN167" s="85"/>
      <c r="AO167" s="85"/>
    </row>
    <row r="168" spans="1:41">
      <c r="A168" s="15">
        <f>VLOOKUP(C168,LOOKUP!A:B,2,FALSE)+E168</f>
        <v>200164</v>
      </c>
      <c r="B168" s="26" t="s">
        <v>241</v>
      </c>
      <c r="C168" s="14" t="s">
        <v>41</v>
      </c>
      <c r="D168" s="14"/>
      <c r="E168" s="29">
        <v>164</v>
      </c>
      <c r="F168" s="26" t="s">
        <v>241</v>
      </c>
      <c r="G168" s="15" t="s">
        <v>62</v>
      </c>
      <c r="H168" s="15">
        <v>58</v>
      </c>
      <c r="I168" s="1">
        <v>1360670</v>
      </c>
      <c r="J168" s="26">
        <v>1095</v>
      </c>
      <c r="K168" s="26"/>
      <c r="L168" s="26">
        <v>3405</v>
      </c>
      <c r="M168" s="15" t="str">
        <f>IF(L168="","",VLOOKUP(L168,映射!W:X,2,FALSE))</f>
        <v>细线</v>
      </c>
      <c r="N168" s="15">
        <v>8</v>
      </c>
      <c r="O168" s="26">
        <v>1</v>
      </c>
      <c r="P168" s="26">
        <v>10000</v>
      </c>
      <c r="Q168" s="10">
        <v>5116</v>
      </c>
      <c r="R168" s="15" t="str">
        <f>IF(Q168="","",VLOOKUP(Q168,映射!W:X,2,FALSE))</f>
        <v>钻石10</v>
      </c>
      <c r="S168" s="26">
        <v>1</v>
      </c>
      <c r="T168" s="26">
        <v>1</v>
      </c>
      <c r="U168" s="26">
        <v>10000</v>
      </c>
      <c r="V168" s="10">
        <v>5116</v>
      </c>
      <c r="W168" s="15" t="str">
        <f>IF(V168="","",VLOOKUP(V168,映射!W:X,2,FALSE))</f>
        <v>钻石10</v>
      </c>
      <c r="X168" s="26">
        <v>1</v>
      </c>
      <c r="Y168" s="26">
        <v>1</v>
      </c>
      <c r="Z168" s="26">
        <v>10000</v>
      </c>
      <c r="AA168" s="85"/>
      <c r="AB168" s="15" t="str">
        <f>IF(AA168="","",VLOOKUP(AA168,映射!W:X,2,FALSE))</f>
        <v/>
      </c>
      <c r="AC168" s="85"/>
      <c r="AD168" s="85"/>
      <c r="AE168" s="85"/>
      <c r="AF168" s="85"/>
      <c r="AG168" s="15" t="str">
        <f>IF(AF168="","",VLOOKUP(AF168,映射!W:X,2,FALSE))</f>
        <v/>
      </c>
      <c r="AH168" s="85"/>
      <c r="AI168" s="85"/>
      <c r="AJ168" s="85"/>
      <c r="AK168" s="85"/>
      <c r="AL168" s="85"/>
      <c r="AM168" s="85"/>
      <c r="AN168" s="85"/>
      <c r="AO168" s="85"/>
    </row>
    <row r="169" spans="1:41">
      <c r="A169" s="15">
        <f>VLOOKUP(C169,LOOKUP!A:B,2,FALSE)+E169</f>
        <v>200165</v>
      </c>
      <c r="B169" s="26" t="s">
        <v>242</v>
      </c>
      <c r="C169" s="14" t="s">
        <v>41</v>
      </c>
      <c r="D169" s="14"/>
      <c r="E169" s="29">
        <v>165</v>
      </c>
      <c r="F169" s="26" t="s">
        <v>242</v>
      </c>
      <c r="G169" s="15" t="s">
        <v>67</v>
      </c>
      <c r="H169" s="15">
        <v>58</v>
      </c>
      <c r="I169" s="1">
        <v>3401675</v>
      </c>
      <c r="J169" s="26">
        <v>2738</v>
      </c>
      <c r="K169" s="26"/>
      <c r="L169" s="26">
        <v>3005</v>
      </c>
      <c r="M169" s="15" t="str">
        <f>IF(L169="","",VLOOKUP(L169,映射!W:X,2,FALSE))</f>
        <v>纯银</v>
      </c>
      <c r="N169" s="15">
        <v>10</v>
      </c>
      <c r="O169" s="26">
        <v>1</v>
      </c>
      <c r="P169" s="26">
        <v>10000</v>
      </c>
      <c r="Q169" s="10">
        <v>3805</v>
      </c>
      <c r="R169" s="15" t="str">
        <f>IF(Q169="","",VLOOKUP(Q169,映射!W:X,2,FALSE))</f>
        <v>5级宝石箱</v>
      </c>
      <c r="S169" s="26">
        <v>3</v>
      </c>
      <c r="T169" s="26">
        <v>1</v>
      </c>
      <c r="U169" s="26">
        <v>10000</v>
      </c>
      <c r="V169" s="10">
        <v>5086</v>
      </c>
      <c r="W169" s="15" t="str">
        <f>IF(V169="","",VLOOKUP(V169,映射!W:X,2,FALSE))</f>
        <v>神秘火种</v>
      </c>
      <c r="X169" s="85">
        <v>1</v>
      </c>
      <c r="Y169" s="85">
        <v>1</v>
      </c>
      <c r="Z169" s="85">
        <v>10000</v>
      </c>
      <c r="AA169" s="10">
        <v>5116</v>
      </c>
      <c r="AB169" s="15" t="str">
        <f>IF(AA169="","",VLOOKUP(AA169,映射!W:X,2,FALSE))</f>
        <v>钻石10</v>
      </c>
      <c r="AC169" s="26">
        <v>5</v>
      </c>
      <c r="AD169" s="26">
        <v>1</v>
      </c>
      <c r="AE169" s="26">
        <v>10000</v>
      </c>
      <c r="AK169" s="85"/>
      <c r="AL169" s="85"/>
      <c r="AM169" s="85"/>
      <c r="AN169" s="85"/>
      <c r="AO169" s="85"/>
    </row>
    <row r="170" spans="1:41">
      <c r="A170" s="15">
        <f>VLOOKUP(C170,LOOKUP!A:B,2,FALSE)+E170</f>
        <v>200166</v>
      </c>
      <c r="B170" s="26" t="s">
        <v>243</v>
      </c>
      <c r="C170" s="14" t="s">
        <v>41</v>
      </c>
      <c r="D170" s="14"/>
      <c r="E170" s="29">
        <v>166</v>
      </c>
      <c r="F170" s="26" t="s">
        <v>243</v>
      </c>
      <c r="G170" s="15" t="s">
        <v>56</v>
      </c>
      <c r="H170" s="15">
        <v>58</v>
      </c>
      <c r="I170" s="1">
        <v>408201</v>
      </c>
      <c r="J170" s="26">
        <v>329</v>
      </c>
      <c r="K170" s="26"/>
      <c r="L170" s="26">
        <v>3105</v>
      </c>
      <c r="M170" s="15" t="str">
        <f>IF(L170="","",VLOOKUP(L170,映射!W:X,2,FALSE))</f>
        <v>铁杉</v>
      </c>
      <c r="N170" s="15">
        <v>8</v>
      </c>
      <c r="O170" s="26">
        <v>1</v>
      </c>
      <c r="P170" s="26">
        <v>10000</v>
      </c>
      <c r="Q170" s="15">
        <v>5086</v>
      </c>
      <c r="R170" s="15" t="str">
        <f>IF(Q170="","",VLOOKUP(Q170,映射!W:X,2,FALSE))</f>
        <v>神秘火种</v>
      </c>
      <c r="S170" s="26">
        <v>1</v>
      </c>
      <c r="T170" s="26">
        <v>1</v>
      </c>
      <c r="U170" s="26">
        <v>10000</v>
      </c>
      <c r="V170" s="10">
        <v>5116</v>
      </c>
      <c r="W170" s="15" t="str">
        <f>IF(V170="","",VLOOKUP(V170,映射!W:X,2,FALSE))</f>
        <v>钻石10</v>
      </c>
      <c r="X170" s="26">
        <v>1</v>
      </c>
      <c r="Y170" s="26">
        <v>1</v>
      </c>
      <c r="Z170" s="26">
        <v>10000</v>
      </c>
      <c r="AA170" s="85"/>
      <c r="AB170" s="15" t="str">
        <f>IF(AA170="","",VLOOKUP(AA170,映射!W:X,2,FALSE))</f>
        <v/>
      </c>
      <c r="AC170" s="85"/>
      <c r="AD170" s="85"/>
      <c r="AE170" s="85"/>
      <c r="AF170" s="85"/>
      <c r="AG170" s="15" t="str">
        <f>IF(AF170="","",VLOOKUP(AF170,映射!W:X,2,FALSE))</f>
        <v/>
      </c>
      <c r="AH170" s="85"/>
      <c r="AI170" s="85"/>
      <c r="AJ170" s="85"/>
      <c r="AK170" s="85"/>
      <c r="AL170" s="85"/>
      <c r="AM170" s="85"/>
      <c r="AN170" s="85"/>
      <c r="AO170" s="85"/>
    </row>
    <row r="171" spans="1:41">
      <c r="A171" s="15">
        <f>VLOOKUP(C171,LOOKUP!A:B,2,FALSE)+E171</f>
        <v>200167</v>
      </c>
      <c r="B171" s="26" t="s">
        <v>244</v>
      </c>
      <c r="C171" s="14" t="s">
        <v>41</v>
      </c>
      <c r="D171" s="14"/>
      <c r="E171" s="29">
        <v>167</v>
      </c>
      <c r="F171" s="26" t="s">
        <v>244</v>
      </c>
      <c r="G171" s="15" t="s">
        <v>62</v>
      </c>
      <c r="H171" s="15">
        <v>58</v>
      </c>
      <c r="I171" s="1">
        <v>1360670</v>
      </c>
      <c r="J171" s="26">
        <v>1095</v>
      </c>
      <c r="K171" s="26"/>
      <c r="L171" s="26">
        <v>3405</v>
      </c>
      <c r="M171" s="15" t="str">
        <f>IF(L171="","",VLOOKUP(L171,映射!W:X,2,FALSE))</f>
        <v>细线</v>
      </c>
      <c r="N171" s="15">
        <v>8</v>
      </c>
      <c r="O171" s="26">
        <v>1</v>
      </c>
      <c r="P171" s="26">
        <v>10000</v>
      </c>
      <c r="Q171" s="15">
        <v>5086</v>
      </c>
      <c r="R171" s="15" t="str">
        <f>IF(Q171="","",VLOOKUP(Q171,映射!W:X,2,FALSE))</f>
        <v>神秘火种</v>
      </c>
      <c r="S171" s="26">
        <v>1</v>
      </c>
      <c r="T171" s="26">
        <v>1</v>
      </c>
      <c r="U171" s="26">
        <v>10000</v>
      </c>
      <c r="V171" s="10">
        <v>5116</v>
      </c>
      <c r="W171" s="15" t="str">
        <f>IF(V171="","",VLOOKUP(V171,映射!W:X,2,FALSE))</f>
        <v>钻石10</v>
      </c>
      <c r="X171" s="26">
        <v>1</v>
      </c>
      <c r="Y171" s="26">
        <v>1</v>
      </c>
      <c r="Z171" s="26">
        <v>10000</v>
      </c>
      <c r="AA171" s="85"/>
      <c r="AB171" s="15" t="str">
        <f>IF(AA171="","",VLOOKUP(AA171,映射!W:X,2,FALSE))</f>
        <v/>
      </c>
      <c r="AC171" s="85"/>
      <c r="AD171" s="85"/>
      <c r="AE171" s="85"/>
      <c r="AF171" s="85"/>
      <c r="AG171" s="15" t="str">
        <f>IF(AF171="","",VLOOKUP(AF171,映射!W:X,2,FALSE))</f>
        <v/>
      </c>
      <c r="AH171" s="85"/>
      <c r="AI171" s="85"/>
      <c r="AJ171" s="85"/>
      <c r="AK171" s="85"/>
      <c r="AL171" s="85"/>
      <c r="AM171" s="85"/>
      <c r="AN171" s="85"/>
      <c r="AO171" s="85"/>
    </row>
    <row r="172" spans="1:41">
      <c r="A172" s="15">
        <f>VLOOKUP(C172,LOOKUP!A:B,2,FALSE)+E172</f>
        <v>200168</v>
      </c>
      <c r="B172" s="26" t="s">
        <v>245</v>
      </c>
      <c r="C172" s="14" t="s">
        <v>41</v>
      </c>
      <c r="D172" s="14"/>
      <c r="E172" s="29">
        <v>168</v>
      </c>
      <c r="F172" s="26" t="s">
        <v>245</v>
      </c>
      <c r="G172" s="15" t="s">
        <v>62</v>
      </c>
      <c r="H172" s="15">
        <v>58</v>
      </c>
      <c r="I172" s="1">
        <v>1360670</v>
      </c>
      <c r="J172" s="26">
        <v>1095</v>
      </c>
      <c r="K172" s="26"/>
      <c r="L172" s="26">
        <v>3005</v>
      </c>
      <c r="M172" s="15" t="str">
        <f>IF(L172="","",VLOOKUP(L172,映射!W:X,2,FALSE))</f>
        <v>纯银</v>
      </c>
      <c r="N172" s="15">
        <v>10</v>
      </c>
      <c r="O172" s="26">
        <v>1</v>
      </c>
      <c r="P172" s="26">
        <v>10000</v>
      </c>
      <c r="Q172" s="10">
        <v>5116</v>
      </c>
      <c r="R172" s="15" t="str">
        <f>IF(Q172="","",VLOOKUP(Q172,映射!W:X,2,FALSE))</f>
        <v>钻石10</v>
      </c>
      <c r="S172" s="26">
        <v>1</v>
      </c>
      <c r="T172" s="26">
        <v>1</v>
      </c>
      <c r="U172" s="26">
        <v>10000</v>
      </c>
      <c r="V172" s="10">
        <v>5116</v>
      </c>
      <c r="W172" s="15" t="str">
        <f>IF(V172="","",VLOOKUP(V172,映射!W:X,2,FALSE))</f>
        <v>钻石10</v>
      </c>
      <c r="X172" s="26">
        <v>1</v>
      </c>
      <c r="Y172" s="26">
        <v>1</v>
      </c>
      <c r="Z172" s="26">
        <v>10000</v>
      </c>
      <c r="AA172" s="85"/>
      <c r="AB172" s="15" t="str">
        <f>IF(AA172="","",VLOOKUP(AA172,映射!W:X,2,FALSE))</f>
        <v/>
      </c>
      <c r="AC172" s="85"/>
      <c r="AD172" s="85"/>
      <c r="AE172" s="85"/>
      <c r="AF172" s="85"/>
      <c r="AG172" s="15" t="str">
        <f>IF(AF172="","",VLOOKUP(AF172,映射!W:X,2,FALSE))</f>
        <v/>
      </c>
      <c r="AH172" s="85"/>
      <c r="AI172" s="85"/>
      <c r="AJ172" s="85"/>
      <c r="AK172" s="85"/>
      <c r="AL172" s="85"/>
      <c r="AM172" s="85"/>
      <c r="AN172" s="85"/>
      <c r="AO172" s="85"/>
    </row>
    <row r="173" spans="1:41">
      <c r="A173" s="15">
        <f>VLOOKUP(C173,LOOKUP!A:B,2,FALSE)+E173</f>
        <v>200169</v>
      </c>
      <c r="B173" s="26" t="s">
        <v>246</v>
      </c>
      <c r="C173" s="14" t="s">
        <v>41</v>
      </c>
      <c r="D173" s="14"/>
      <c r="E173" s="29">
        <v>169</v>
      </c>
      <c r="F173" s="26" t="s">
        <v>246</v>
      </c>
      <c r="G173" s="15" t="s">
        <v>67</v>
      </c>
      <c r="H173" s="15">
        <v>60</v>
      </c>
      <c r="I173" s="1">
        <v>1360670</v>
      </c>
      <c r="J173" s="26">
        <v>2813</v>
      </c>
      <c r="K173" s="26"/>
      <c r="L173" s="26">
        <v>3106</v>
      </c>
      <c r="M173" s="15" t="str">
        <f>IF(L173="","",VLOOKUP(L173,映射!W:X,2,FALSE))</f>
        <v>琵琶木</v>
      </c>
      <c r="N173" s="15">
        <v>8</v>
      </c>
      <c r="O173" s="26">
        <v>1</v>
      </c>
      <c r="P173" s="26">
        <v>10000</v>
      </c>
      <c r="Q173" s="10">
        <v>3805</v>
      </c>
      <c r="R173" s="15" t="str">
        <f>IF(Q173="","",VLOOKUP(Q173,映射!W:X,2,FALSE))</f>
        <v>5级宝石箱</v>
      </c>
      <c r="S173" s="26">
        <v>3</v>
      </c>
      <c r="T173" s="26">
        <v>1</v>
      </c>
      <c r="U173" s="26">
        <v>10000</v>
      </c>
      <c r="V173" s="10">
        <v>5086</v>
      </c>
      <c r="W173" s="15" t="str">
        <f>IF(V173="","",VLOOKUP(V173,映射!W:X,2,FALSE))</f>
        <v>神秘火种</v>
      </c>
      <c r="X173" s="85">
        <v>1</v>
      </c>
      <c r="Y173" s="85">
        <v>1</v>
      </c>
      <c r="Z173" s="85">
        <v>10000</v>
      </c>
      <c r="AA173" s="10">
        <v>5116</v>
      </c>
      <c r="AB173" s="15" t="str">
        <f>IF(AA173="","",VLOOKUP(AA173,映射!W:X,2,FALSE))</f>
        <v>钻石10</v>
      </c>
      <c r="AC173" s="26">
        <v>5</v>
      </c>
      <c r="AD173" s="26">
        <v>1</v>
      </c>
      <c r="AE173" s="26">
        <v>10000</v>
      </c>
      <c r="AK173" s="85"/>
      <c r="AL173" s="85"/>
      <c r="AM173" s="85"/>
      <c r="AN173" s="85"/>
      <c r="AO173" s="85"/>
    </row>
    <row r="174" spans="1:41">
      <c r="A174" s="15">
        <f>VLOOKUP(C174,LOOKUP!A:B,2,FALSE)+E174</f>
        <v>200170</v>
      </c>
      <c r="B174" s="26" t="s">
        <v>247</v>
      </c>
      <c r="C174" s="14" t="s">
        <v>41</v>
      </c>
      <c r="D174" s="14"/>
      <c r="E174" s="29">
        <v>170</v>
      </c>
      <c r="F174" s="26" t="s">
        <v>247</v>
      </c>
      <c r="G174" s="15" t="s">
        <v>56</v>
      </c>
      <c r="H174" s="15">
        <v>60</v>
      </c>
      <c r="I174" s="1">
        <v>1360670</v>
      </c>
      <c r="J174" s="26">
        <v>338</v>
      </c>
      <c r="K174" s="26"/>
      <c r="L174" s="26">
        <v>3406</v>
      </c>
      <c r="M174" s="15" t="str">
        <f>IF(L174="","",VLOOKUP(L174,映射!W:X,2,FALSE))</f>
        <v>绢布</v>
      </c>
      <c r="N174" s="15">
        <v>8</v>
      </c>
      <c r="O174" s="26">
        <v>1</v>
      </c>
      <c r="P174" s="26">
        <v>10000</v>
      </c>
      <c r="Q174" s="15">
        <v>5086</v>
      </c>
      <c r="R174" s="15" t="str">
        <f>IF(Q174="","",VLOOKUP(Q174,映射!W:X,2,FALSE))</f>
        <v>神秘火种</v>
      </c>
      <c r="S174" s="26">
        <v>1</v>
      </c>
      <c r="T174" s="26">
        <v>1</v>
      </c>
      <c r="U174" s="26">
        <v>10000</v>
      </c>
      <c r="V174" s="10">
        <v>5116</v>
      </c>
      <c r="W174" s="15" t="str">
        <f>IF(V174="","",VLOOKUP(V174,映射!W:X,2,FALSE))</f>
        <v>钻石10</v>
      </c>
      <c r="X174" s="26">
        <v>1</v>
      </c>
      <c r="Y174" s="26">
        <v>1</v>
      </c>
      <c r="Z174" s="26">
        <v>10000</v>
      </c>
      <c r="AA174" s="85"/>
      <c r="AB174" s="15" t="str">
        <f>IF(AA174="","",VLOOKUP(AA174,映射!W:X,2,FALSE))</f>
        <v/>
      </c>
      <c r="AC174" s="85"/>
      <c r="AD174" s="85"/>
      <c r="AE174" s="85"/>
      <c r="AF174" s="85"/>
      <c r="AG174" s="15" t="str">
        <f>IF(AF174="","",VLOOKUP(AF174,映射!W:X,2,FALSE))</f>
        <v/>
      </c>
      <c r="AH174" s="85"/>
      <c r="AI174" s="85"/>
      <c r="AJ174" s="85"/>
      <c r="AK174" s="85"/>
      <c r="AL174" s="85"/>
      <c r="AM174" s="85"/>
      <c r="AN174" s="85"/>
      <c r="AO174" s="85"/>
    </row>
    <row r="175" spans="1:41">
      <c r="A175" s="15">
        <f>VLOOKUP(C175,LOOKUP!A:B,2,FALSE)+E175</f>
        <v>200171</v>
      </c>
      <c r="B175" s="26" t="s">
        <v>248</v>
      </c>
      <c r="C175" s="14" t="s">
        <v>41</v>
      </c>
      <c r="D175" s="14"/>
      <c r="E175" s="29">
        <v>171</v>
      </c>
      <c r="F175" s="26" t="s">
        <v>248</v>
      </c>
      <c r="G175" s="15" t="s">
        <v>62</v>
      </c>
      <c r="H175" s="15">
        <v>60</v>
      </c>
      <c r="I175" s="1">
        <v>3401675</v>
      </c>
      <c r="J175" s="26">
        <v>1125</v>
      </c>
      <c r="K175" s="26"/>
      <c r="L175" s="26">
        <v>3006</v>
      </c>
      <c r="M175" s="15" t="str">
        <f>IF(L175="","",VLOOKUP(L175,映射!W:X,2,FALSE))</f>
        <v>金</v>
      </c>
      <c r="N175" s="15">
        <v>10</v>
      </c>
      <c r="O175" s="26">
        <v>1</v>
      </c>
      <c r="P175" s="26">
        <v>10000</v>
      </c>
      <c r="Q175" s="15">
        <v>5086</v>
      </c>
      <c r="R175" s="15" t="str">
        <f>IF(Q175="","",VLOOKUP(Q175,映射!W:X,2,FALSE))</f>
        <v>神秘火种</v>
      </c>
      <c r="S175" s="26">
        <v>1</v>
      </c>
      <c r="T175" s="26">
        <v>1</v>
      </c>
      <c r="U175" s="26">
        <v>10000</v>
      </c>
      <c r="V175" s="10">
        <v>5116</v>
      </c>
      <c r="W175" s="15" t="str">
        <f>IF(V175="","",VLOOKUP(V175,映射!W:X,2,FALSE))</f>
        <v>钻石10</v>
      </c>
      <c r="X175" s="26">
        <v>1</v>
      </c>
      <c r="Y175" s="26">
        <v>1</v>
      </c>
      <c r="Z175" s="26">
        <v>10000</v>
      </c>
      <c r="AA175" s="85"/>
      <c r="AB175" s="15" t="str">
        <f>IF(AA175="","",VLOOKUP(AA175,映射!W:X,2,FALSE))</f>
        <v/>
      </c>
      <c r="AC175" s="85"/>
      <c r="AD175" s="85"/>
      <c r="AE175" s="85"/>
      <c r="AF175" s="85"/>
      <c r="AG175" s="15" t="str">
        <f>IF(AF175="","",VLOOKUP(AF175,映射!W:X,2,FALSE))</f>
        <v/>
      </c>
      <c r="AH175" s="85"/>
      <c r="AI175" s="85"/>
      <c r="AJ175" s="85"/>
      <c r="AK175" s="85"/>
      <c r="AL175" s="85"/>
      <c r="AM175" s="85"/>
      <c r="AN175" s="85"/>
      <c r="AO175" s="85"/>
    </row>
    <row r="176" spans="1:41">
      <c r="A176" s="15">
        <f>VLOOKUP(C176,LOOKUP!A:B,2,FALSE)+E176</f>
        <v>200172</v>
      </c>
      <c r="B176" s="26" t="s">
        <v>249</v>
      </c>
      <c r="C176" s="14" t="s">
        <v>41</v>
      </c>
      <c r="D176" s="14"/>
      <c r="E176" s="29">
        <v>172</v>
      </c>
      <c r="F176" s="26" t="s">
        <v>249</v>
      </c>
      <c r="G176" s="15" t="s">
        <v>62</v>
      </c>
      <c r="H176" s="15">
        <v>60</v>
      </c>
      <c r="I176" s="1">
        <v>408201</v>
      </c>
      <c r="J176" s="26">
        <v>1125</v>
      </c>
      <c r="K176" s="26"/>
      <c r="L176" s="26">
        <v>3106</v>
      </c>
      <c r="M176" s="15" t="str">
        <f>IF(L176="","",VLOOKUP(L176,映射!W:X,2,FALSE))</f>
        <v>琵琶木</v>
      </c>
      <c r="N176" s="15">
        <v>8</v>
      </c>
      <c r="O176" s="26">
        <v>1</v>
      </c>
      <c r="P176" s="26">
        <v>10000</v>
      </c>
      <c r="Q176" s="15">
        <v>5086</v>
      </c>
      <c r="R176" s="15" t="str">
        <f>IF(Q176="","",VLOOKUP(Q176,映射!W:X,2,FALSE))</f>
        <v>神秘火种</v>
      </c>
      <c r="S176" s="26">
        <v>1</v>
      </c>
      <c r="T176" s="26">
        <v>1</v>
      </c>
      <c r="U176" s="26">
        <v>10000</v>
      </c>
      <c r="V176" s="10">
        <v>5116</v>
      </c>
      <c r="W176" s="15" t="str">
        <f>IF(V176="","",VLOOKUP(V176,映射!W:X,2,FALSE))</f>
        <v>钻石10</v>
      </c>
      <c r="X176" s="26">
        <v>1</v>
      </c>
      <c r="Y176" s="26">
        <v>1</v>
      </c>
      <c r="Z176" s="26">
        <v>10000</v>
      </c>
      <c r="AA176" s="85"/>
      <c r="AB176" s="15" t="str">
        <f>IF(AA176="","",VLOOKUP(AA176,映射!W:X,2,FALSE))</f>
        <v/>
      </c>
      <c r="AC176" s="85"/>
      <c r="AD176" s="85"/>
      <c r="AE176" s="85"/>
      <c r="AF176" s="85"/>
      <c r="AG176" s="15" t="str">
        <f>IF(AF176="","",VLOOKUP(AF176,映射!W:X,2,FALSE))</f>
        <v/>
      </c>
      <c r="AH176" s="85"/>
      <c r="AI176" s="85"/>
      <c r="AJ176" s="85"/>
      <c r="AK176" s="85"/>
      <c r="AL176" s="85"/>
      <c r="AM176" s="85"/>
      <c r="AN176" s="85"/>
      <c r="AO176" s="85"/>
    </row>
    <row r="177" spans="1:41">
      <c r="A177" s="15">
        <f>VLOOKUP(C177,LOOKUP!A:B,2,FALSE)+E177</f>
        <v>200173</v>
      </c>
      <c r="B177" s="26" t="s">
        <v>250</v>
      </c>
      <c r="C177" s="14" t="s">
        <v>41</v>
      </c>
      <c r="D177" s="14"/>
      <c r="E177" s="29">
        <v>173</v>
      </c>
      <c r="F177" s="26" t="s">
        <v>250</v>
      </c>
      <c r="G177" s="15" t="s">
        <v>62</v>
      </c>
      <c r="H177" s="15">
        <v>60</v>
      </c>
      <c r="I177" s="1">
        <v>1360670</v>
      </c>
      <c r="J177" s="26">
        <v>1125</v>
      </c>
      <c r="K177" s="26"/>
      <c r="L177" s="26">
        <v>3406</v>
      </c>
      <c r="M177" s="15" t="str">
        <f>IF(L177="","",VLOOKUP(L177,映射!W:X,2,FALSE))</f>
        <v>绢布</v>
      </c>
      <c r="N177" s="15">
        <v>8</v>
      </c>
      <c r="O177" s="26">
        <v>1</v>
      </c>
      <c r="P177" s="26">
        <v>10000</v>
      </c>
      <c r="Q177" s="15">
        <v>5086</v>
      </c>
      <c r="R177" s="15" t="str">
        <f>IF(Q177="","",VLOOKUP(Q177,映射!W:X,2,FALSE))</f>
        <v>神秘火种</v>
      </c>
      <c r="S177" s="26">
        <v>1</v>
      </c>
      <c r="T177" s="26">
        <v>1</v>
      </c>
      <c r="U177" s="26">
        <v>10000</v>
      </c>
      <c r="V177" s="10">
        <v>5116</v>
      </c>
      <c r="W177" s="15" t="str">
        <f>IF(V177="","",VLOOKUP(V177,映射!W:X,2,FALSE))</f>
        <v>钻石10</v>
      </c>
      <c r="X177" s="26">
        <v>1</v>
      </c>
      <c r="Y177" s="26">
        <v>1</v>
      </c>
      <c r="Z177" s="26">
        <v>10000</v>
      </c>
      <c r="AA177" s="85"/>
      <c r="AB177" s="15" t="str">
        <f>IF(AA177="","",VLOOKUP(AA177,映射!W:X,2,FALSE))</f>
        <v/>
      </c>
      <c r="AC177" s="85"/>
      <c r="AD177" s="85"/>
      <c r="AE177" s="85"/>
      <c r="AF177" s="85"/>
      <c r="AG177" s="15" t="str">
        <f>IF(AF177="","",VLOOKUP(AF177,映射!W:X,2,FALSE))</f>
        <v/>
      </c>
      <c r="AH177" s="85"/>
      <c r="AI177" s="85"/>
      <c r="AJ177" s="85"/>
      <c r="AK177" s="85"/>
      <c r="AL177" s="85"/>
      <c r="AM177" s="85"/>
      <c r="AN177" s="85"/>
      <c r="AO177" s="85"/>
    </row>
    <row r="178" spans="1:41">
      <c r="A178" s="15">
        <f>VLOOKUP(C178,LOOKUP!A:B,2,FALSE)+E178</f>
        <v>200174</v>
      </c>
      <c r="B178" s="26" t="s">
        <v>251</v>
      </c>
      <c r="C178" s="14" t="s">
        <v>41</v>
      </c>
      <c r="D178" s="14"/>
      <c r="E178" s="29">
        <v>174</v>
      </c>
      <c r="F178" s="26" t="s">
        <v>251</v>
      </c>
      <c r="G178" s="15" t="s">
        <v>62</v>
      </c>
      <c r="H178" s="15">
        <v>60</v>
      </c>
      <c r="I178" s="1">
        <v>1360670</v>
      </c>
      <c r="J178" s="26">
        <v>1125</v>
      </c>
      <c r="K178" s="26"/>
      <c r="L178" s="26">
        <v>3006</v>
      </c>
      <c r="M178" s="15" t="str">
        <f>IF(L178="","",VLOOKUP(L178,映射!W:X,2,FALSE))</f>
        <v>金</v>
      </c>
      <c r="N178" s="15">
        <v>10</v>
      </c>
      <c r="O178" s="26">
        <v>1</v>
      </c>
      <c r="P178" s="26">
        <v>10000</v>
      </c>
      <c r="Q178" s="10">
        <v>5116</v>
      </c>
      <c r="R178" s="15" t="str">
        <f>IF(Q178="","",VLOOKUP(Q178,映射!W:X,2,FALSE))</f>
        <v>钻石10</v>
      </c>
      <c r="S178" s="26">
        <v>1</v>
      </c>
      <c r="T178" s="26">
        <v>1</v>
      </c>
      <c r="U178" s="26">
        <v>10000</v>
      </c>
      <c r="V178" s="10">
        <v>5116</v>
      </c>
      <c r="W178" s="15" t="str">
        <f>IF(V178="","",VLOOKUP(V178,映射!W:X,2,FALSE))</f>
        <v>钻石10</v>
      </c>
      <c r="X178" s="26">
        <v>1</v>
      </c>
      <c r="Y178" s="26">
        <v>1</v>
      </c>
      <c r="Z178" s="26">
        <v>10000</v>
      </c>
      <c r="AA178" s="85"/>
      <c r="AB178" s="15" t="str">
        <f>IF(AA178="","",VLOOKUP(AA178,映射!W:X,2,FALSE))</f>
        <v/>
      </c>
      <c r="AC178" s="85"/>
      <c r="AD178" s="85"/>
      <c r="AE178" s="85"/>
      <c r="AF178" s="85"/>
      <c r="AG178" s="15" t="str">
        <f>IF(AF178="","",VLOOKUP(AF178,映射!W:X,2,FALSE))</f>
        <v/>
      </c>
      <c r="AH178" s="85"/>
      <c r="AI178" s="85"/>
      <c r="AJ178" s="85"/>
      <c r="AK178" s="85"/>
      <c r="AL178" s="85"/>
      <c r="AM178" s="85"/>
      <c r="AN178" s="85"/>
      <c r="AO178" s="85"/>
    </row>
    <row r="179" spans="1:41">
      <c r="A179" s="15">
        <f>VLOOKUP(C179,LOOKUP!A:B,2,FALSE)+E179</f>
        <v>200175</v>
      </c>
      <c r="B179" s="26" t="s">
        <v>252</v>
      </c>
      <c r="C179" s="14" t="s">
        <v>41</v>
      </c>
      <c r="D179" s="14"/>
      <c r="E179" s="29">
        <v>175</v>
      </c>
      <c r="F179" s="26" t="s">
        <v>252</v>
      </c>
      <c r="G179" s="15" t="s">
        <v>67</v>
      </c>
      <c r="H179" s="15">
        <v>60</v>
      </c>
      <c r="I179" s="1">
        <v>1360670</v>
      </c>
      <c r="J179" s="26">
        <v>2813</v>
      </c>
      <c r="K179" s="26"/>
      <c r="L179" s="26">
        <v>3006</v>
      </c>
      <c r="M179" s="15" t="str">
        <f>IF(L179="","",VLOOKUP(L179,映射!W:X,2,FALSE))</f>
        <v>金</v>
      </c>
      <c r="N179" s="15">
        <v>10</v>
      </c>
      <c r="O179" s="26">
        <v>1</v>
      </c>
      <c r="P179" s="26">
        <v>10000</v>
      </c>
      <c r="Q179" s="10">
        <v>3805</v>
      </c>
      <c r="R179" s="15" t="str">
        <f>IF(Q179="","",VLOOKUP(Q179,映射!W:X,2,FALSE))</f>
        <v>5级宝石箱</v>
      </c>
      <c r="S179" s="26">
        <v>3</v>
      </c>
      <c r="T179" s="26">
        <v>1</v>
      </c>
      <c r="U179" s="26">
        <v>10000</v>
      </c>
      <c r="V179" s="10">
        <v>5086</v>
      </c>
      <c r="W179" s="15" t="str">
        <f>IF(V179="","",VLOOKUP(V179,映射!W:X,2,FALSE))</f>
        <v>神秘火种</v>
      </c>
      <c r="X179" s="85">
        <v>1</v>
      </c>
      <c r="Y179" s="85">
        <v>1</v>
      </c>
      <c r="Z179" s="85">
        <v>10000</v>
      </c>
      <c r="AA179" s="10">
        <v>5116</v>
      </c>
      <c r="AB179" s="15" t="str">
        <f>IF(AA179="","",VLOOKUP(AA179,映射!W:X,2,FALSE))</f>
        <v>钻石10</v>
      </c>
      <c r="AC179" s="26">
        <v>5</v>
      </c>
      <c r="AD179" s="26">
        <v>1</v>
      </c>
      <c r="AE179" s="26">
        <v>10000</v>
      </c>
      <c r="AK179" s="85"/>
      <c r="AL179" s="85"/>
      <c r="AM179" s="85"/>
      <c r="AN179" s="85"/>
      <c r="AO179" s="85"/>
    </row>
    <row r="180" spans="1:41">
      <c r="A180" s="15">
        <f>VLOOKUP(C180,LOOKUP!A:B,2,FALSE)+E180</f>
        <v>210000</v>
      </c>
      <c r="B180" s="26" t="s">
        <v>253</v>
      </c>
      <c r="C180" s="14" t="s">
        <v>41</v>
      </c>
      <c r="D180" s="14"/>
      <c r="E180" s="29">
        <v>10000</v>
      </c>
      <c r="F180" s="29" t="s">
        <v>254</v>
      </c>
      <c r="G180" s="15"/>
      <c r="H180" s="26"/>
      <c r="I180" s="1">
        <v>128</v>
      </c>
      <c r="J180" s="26">
        <v>5</v>
      </c>
      <c r="K180" s="26"/>
      <c r="L180" s="87">
        <v>7002</v>
      </c>
      <c r="M180" s="15" t="str">
        <f>IF(L180="","",VLOOKUP(L180,映射!W:X,2,FALSE))</f>
        <v>冒险者信物</v>
      </c>
      <c r="N180" s="26">
        <v>1</v>
      </c>
      <c r="O180" s="26">
        <v>1</v>
      </c>
      <c r="P180" s="26">
        <v>10000</v>
      </c>
      <c r="Q180" s="26"/>
      <c r="R180" s="15" t="str">
        <f>IF(Q180="","",VLOOKUP(Q180,映射!W:X,2,FALSE))</f>
        <v/>
      </c>
      <c r="S180" s="26"/>
      <c r="T180" s="26"/>
      <c r="U180" s="26"/>
      <c r="V180" s="85"/>
      <c r="W180" s="15" t="str">
        <f>IF(V180="","",VLOOKUP(V180,映射!W:X,2,FALSE))</f>
        <v/>
      </c>
      <c r="X180" s="85"/>
      <c r="Y180" s="85"/>
      <c r="Z180" s="85"/>
      <c r="AA180" s="85"/>
      <c r="AB180" s="15" t="str">
        <f>IF(AA180="","",VLOOKUP(AA180,映射!W:X,2,FALSE))</f>
        <v/>
      </c>
      <c r="AC180" s="85"/>
      <c r="AD180" s="85"/>
      <c r="AE180" s="85"/>
      <c r="AF180" s="85"/>
      <c r="AG180" s="15" t="str">
        <f>IF(AF180="","",VLOOKUP(AF180,映射!W:X,2,FALSE))</f>
        <v/>
      </c>
      <c r="AH180" s="85"/>
      <c r="AI180" s="85"/>
      <c r="AJ180" s="85"/>
      <c r="AK180" s="85"/>
      <c r="AL180" s="85" t="str">
        <f>IF(AK180="","",VLOOKUP(AK180,映射!W:X,2,FALSE))</f>
        <v/>
      </c>
      <c r="AM180" s="85"/>
      <c r="AN180" s="85"/>
      <c r="AO180" s="85"/>
    </row>
    <row r="181" spans="1:41">
      <c r="A181" s="15">
        <f>VLOOKUP(C181,LOOKUP!A:B,2,FALSE)+E181</f>
        <v>210001</v>
      </c>
      <c r="B181" s="26" t="s">
        <v>253</v>
      </c>
      <c r="C181" s="14" t="s">
        <v>41</v>
      </c>
      <c r="D181" s="14"/>
      <c r="E181" s="29">
        <v>10001</v>
      </c>
      <c r="F181" s="29" t="s">
        <v>255</v>
      </c>
      <c r="G181" s="15"/>
      <c r="H181" s="26"/>
      <c r="I181" s="1">
        <v>128</v>
      </c>
      <c r="J181" s="26">
        <v>5</v>
      </c>
      <c r="K181" s="26"/>
      <c r="L181" s="87">
        <v>7002</v>
      </c>
      <c r="M181" s="15" t="str">
        <f>IF(L181="","",VLOOKUP(L181,映射!W:X,2,FALSE))</f>
        <v>冒险者信物</v>
      </c>
      <c r="N181" s="26">
        <v>1</v>
      </c>
      <c r="O181" s="26">
        <v>1</v>
      </c>
      <c r="P181" s="26">
        <v>10000</v>
      </c>
      <c r="Q181" s="26"/>
      <c r="R181" s="15" t="str">
        <f>IF(Q181="","",VLOOKUP(Q181,映射!W:X,2,FALSE))</f>
        <v/>
      </c>
      <c r="S181" s="26"/>
      <c r="T181" s="26"/>
      <c r="U181" s="26"/>
      <c r="V181" s="85"/>
      <c r="W181" s="15" t="str">
        <f>IF(V181="","",VLOOKUP(V181,映射!W:X,2,FALSE))</f>
        <v/>
      </c>
      <c r="X181" s="85"/>
      <c r="Y181" s="85"/>
      <c r="Z181" s="85"/>
      <c r="AA181" s="85"/>
      <c r="AB181" s="15" t="str">
        <f>IF(AA181="","",VLOOKUP(AA181,映射!W:X,2,FALSE))</f>
        <v/>
      </c>
      <c r="AC181" s="85"/>
      <c r="AD181" s="85"/>
      <c r="AE181" s="85"/>
      <c r="AF181" s="85"/>
      <c r="AG181" s="15" t="str">
        <f>IF(AF181="","",VLOOKUP(AF181,映射!W:X,2,FALSE))</f>
        <v/>
      </c>
      <c r="AH181" s="85"/>
      <c r="AI181" s="85"/>
      <c r="AJ181" s="85"/>
      <c r="AK181" s="85"/>
      <c r="AL181" s="85" t="str">
        <f>IF(AK181="","",VLOOKUP(AK181,映射!W:X,2,FALSE))</f>
        <v/>
      </c>
      <c r="AM181" s="85"/>
      <c r="AN181" s="85"/>
      <c r="AO181" s="85"/>
    </row>
    <row r="182" spans="1:41">
      <c r="A182" s="15">
        <f>VLOOKUP(C182,LOOKUP!A:B,2,FALSE)+E182</f>
        <v>210002</v>
      </c>
      <c r="B182" s="26" t="s">
        <v>253</v>
      </c>
      <c r="C182" s="14" t="s">
        <v>41</v>
      </c>
      <c r="D182" s="14"/>
      <c r="E182" s="29">
        <v>10002</v>
      </c>
      <c r="F182" s="29" t="s">
        <v>256</v>
      </c>
      <c r="G182" s="15"/>
      <c r="H182" s="26"/>
      <c r="I182" s="1">
        <v>128</v>
      </c>
      <c r="J182" s="26">
        <v>5</v>
      </c>
      <c r="K182" s="26"/>
      <c r="L182" s="87">
        <v>7002</v>
      </c>
      <c r="M182" s="15" t="str">
        <f>IF(L182="","",VLOOKUP(L182,映射!W:X,2,FALSE))</f>
        <v>冒险者信物</v>
      </c>
      <c r="N182" s="26">
        <v>1</v>
      </c>
      <c r="O182" s="26">
        <v>1</v>
      </c>
      <c r="P182" s="26">
        <v>10000</v>
      </c>
      <c r="Q182" s="26"/>
      <c r="R182" s="15" t="str">
        <f>IF(Q182="","",VLOOKUP(Q182,映射!W:X,2,FALSE))</f>
        <v/>
      </c>
      <c r="S182" s="26"/>
      <c r="T182" s="26"/>
      <c r="U182" s="26"/>
      <c r="V182" s="85"/>
      <c r="W182" s="15" t="str">
        <f>IF(V182="","",VLOOKUP(V182,映射!W:X,2,FALSE))</f>
        <v/>
      </c>
      <c r="X182" s="85"/>
      <c r="Y182" s="85"/>
      <c r="Z182" s="85"/>
      <c r="AA182" s="85"/>
      <c r="AB182" s="15" t="str">
        <f>IF(AA182="","",VLOOKUP(AA182,映射!W:X,2,FALSE))</f>
        <v/>
      </c>
      <c r="AC182" s="85"/>
      <c r="AD182" s="85"/>
      <c r="AE182" s="85"/>
      <c r="AF182" s="85"/>
      <c r="AG182" s="15" t="str">
        <f>IF(AF182="","",VLOOKUP(AF182,映射!W:X,2,FALSE))</f>
        <v/>
      </c>
      <c r="AH182" s="85"/>
      <c r="AI182" s="85"/>
      <c r="AJ182" s="85"/>
      <c r="AK182" s="85"/>
      <c r="AL182" s="85" t="str">
        <f>IF(AK182="","",VLOOKUP(AK182,映射!W:X,2,FALSE))</f>
        <v/>
      </c>
      <c r="AM182" s="85"/>
      <c r="AN182" s="85"/>
      <c r="AO182" s="85"/>
    </row>
    <row r="183" spans="1:41">
      <c r="A183" s="15">
        <f>VLOOKUP(C183,LOOKUP!A:B,2,FALSE)+E183</f>
        <v>210003</v>
      </c>
      <c r="B183" s="26" t="s">
        <v>253</v>
      </c>
      <c r="C183" s="14" t="s">
        <v>41</v>
      </c>
      <c r="D183" s="14"/>
      <c r="E183" s="29">
        <v>10003</v>
      </c>
      <c r="F183" s="29" t="s">
        <v>257</v>
      </c>
      <c r="G183" s="15"/>
      <c r="H183" s="26"/>
      <c r="I183" s="1">
        <v>128</v>
      </c>
      <c r="J183" s="26">
        <v>5</v>
      </c>
      <c r="K183" s="26"/>
      <c r="L183" s="87">
        <v>7002</v>
      </c>
      <c r="M183" s="15" t="str">
        <f>IF(L183="","",VLOOKUP(L183,映射!W:X,2,FALSE))</f>
        <v>冒险者信物</v>
      </c>
      <c r="N183" s="26">
        <v>1</v>
      </c>
      <c r="O183" s="26">
        <v>1</v>
      </c>
      <c r="P183" s="26">
        <v>10000</v>
      </c>
      <c r="Q183" s="26"/>
      <c r="R183" s="15" t="str">
        <f>IF(Q183="","",VLOOKUP(Q183,映射!W:X,2,FALSE))</f>
        <v/>
      </c>
      <c r="S183" s="26"/>
      <c r="T183" s="26"/>
      <c r="U183" s="26"/>
      <c r="V183" s="85"/>
      <c r="W183" s="15" t="str">
        <f>IF(V183="","",VLOOKUP(V183,映射!W:X,2,FALSE))</f>
        <v/>
      </c>
      <c r="X183" s="85"/>
      <c r="Y183" s="85"/>
      <c r="Z183" s="85"/>
      <c r="AA183" s="85"/>
      <c r="AB183" s="15" t="str">
        <f>IF(AA183="","",VLOOKUP(AA183,映射!W:X,2,FALSE))</f>
        <v/>
      </c>
      <c r="AC183" s="85"/>
      <c r="AD183" s="85"/>
      <c r="AE183" s="85"/>
      <c r="AF183" s="85"/>
      <c r="AG183" s="15" t="str">
        <f>IF(AF183="","",VLOOKUP(AF183,映射!W:X,2,FALSE))</f>
        <v/>
      </c>
      <c r="AH183" s="85"/>
      <c r="AI183" s="85"/>
      <c r="AJ183" s="85"/>
      <c r="AK183" s="85"/>
      <c r="AL183" s="85" t="str">
        <f>IF(AK183="","",VLOOKUP(AK183,映射!W:X,2,FALSE))</f>
        <v/>
      </c>
      <c r="AM183" s="85"/>
      <c r="AN183" s="85"/>
      <c r="AO183" s="85"/>
    </row>
    <row r="184" spans="1:41">
      <c r="A184" s="15">
        <f>VLOOKUP(C184,LOOKUP!A:B,2,FALSE)+E184</f>
        <v>210004</v>
      </c>
      <c r="B184" s="26" t="s">
        <v>253</v>
      </c>
      <c r="C184" s="14" t="s">
        <v>41</v>
      </c>
      <c r="D184" s="14"/>
      <c r="E184" s="29">
        <v>10004</v>
      </c>
      <c r="F184" s="29" t="s">
        <v>258</v>
      </c>
      <c r="G184" s="15"/>
      <c r="H184" s="26"/>
      <c r="I184" s="1">
        <v>51</v>
      </c>
      <c r="J184" s="26">
        <v>5</v>
      </c>
      <c r="K184" s="26"/>
      <c r="L184" s="87"/>
      <c r="M184" s="15" t="str">
        <f>IF(L184="","",VLOOKUP(L184,映射!W:X,2,FALSE))</f>
        <v/>
      </c>
      <c r="N184" s="26"/>
      <c r="O184" s="26"/>
      <c r="P184" s="26"/>
      <c r="Q184" s="26"/>
      <c r="R184" s="15" t="str">
        <f>IF(Q184="","",VLOOKUP(Q184,映射!W:X,2,FALSE))</f>
        <v/>
      </c>
      <c r="S184" s="26"/>
      <c r="T184" s="26"/>
      <c r="U184" s="26"/>
      <c r="V184" s="85"/>
      <c r="W184" s="15" t="str">
        <f>IF(V184="","",VLOOKUP(V184,映射!W:X,2,FALSE))</f>
        <v/>
      </c>
      <c r="X184" s="85"/>
      <c r="Y184" s="85"/>
      <c r="Z184" s="85"/>
      <c r="AA184" s="85"/>
      <c r="AB184" s="15" t="str">
        <f>IF(AA184="","",VLOOKUP(AA184,映射!W:X,2,FALSE))</f>
        <v/>
      </c>
      <c r="AC184" s="85"/>
      <c r="AD184" s="85"/>
      <c r="AE184" s="85"/>
      <c r="AF184" s="85"/>
      <c r="AG184" s="15" t="str">
        <f>IF(AF184="","",VLOOKUP(AF184,映射!W:X,2,FALSE))</f>
        <v/>
      </c>
      <c r="AH184" s="85"/>
      <c r="AI184" s="85"/>
      <c r="AJ184" s="85"/>
      <c r="AK184" s="85"/>
      <c r="AL184" s="85" t="str">
        <f>IF(AK184="","",VLOOKUP(AK184,映射!W:X,2,FALSE))</f>
        <v/>
      </c>
      <c r="AM184" s="85"/>
      <c r="AN184" s="85"/>
      <c r="AO184" s="85"/>
    </row>
    <row r="185" spans="1:41">
      <c r="A185" s="15">
        <f>VLOOKUP(C185,LOOKUP!A:B,2,FALSE)+E185</f>
        <v>210005</v>
      </c>
      <c r="B185" s="26" t="s">
        <v>253</v>
      </c>
      <c r="C185" s="14" t="s">
        <v>41</v>
      </c>
      <c r="D185" s="14"/>
      <c r="E185" s="29">
        <v>10005</v>
      </c>
      <c r="F185" s="29" t="s">
        <v>259</v>
      </c>
      <c r="G185" s="15"/>
      <c r="H185" s="26"/>
      <c r="I185" s="1">
        <v>51</v>
      </c>
      <c r="J185" s="26">
        <v>5</v>
      </c>
      <c r="K185" s="26"/>
      <c r="L185" s="87"/>
      <c r="M185" s="15" t="str">
        <f>IF(L185="","",VLOOKUP(L185,映射!W:X,2,FALSE))</f>
        <v/>
      </c>
      <c r="N185" s="26"/>
      <c r="O185" s="26"/>
      <c r="P185" s="26"/>
      <c r="Q185" s="26"/>
      <c r="R185" s="15" t="str">
        <f>IF(Q185="","",VLOOKUP(Q185,映射!W:X,2,FALSE))</f>
        <v/>
      </c>
      <c r="S185" s="26"/>
      <c r="T185" s="26"/>
      <c r="U185" s="26"/>
      <c r="V185" s="85"/>
      <c r="W185" s="15" t="str">
        <f>IF(V185="","",VLOOKUP(V185,映射!W:X,2,FALSE))</f>
        <v/>
      </c>
      <c r="X185" s="85"/>
      <c r="Y185" s="85"/>
      <c r="Z185" s="85"/>
      <c r="AA185" s="85"/>
      <c r="AB185" s="15" t="str">
        <f>IF(AA185="","",VLOOKUP(AA185,映射!W:X,2,FALSE))</f>
        <v/>
      </c>
      <c r="AC185" s="85"/>
      <c r="AD185" s="85"/>
      <c r="AE185" s="85"/>
      <c r="AF185" s="85"/>
      <c r="AG185" s="15" t="str">
        <f>IF(AF185="","",VLOOKUP(AF185,映射!W:X,2,FALSE))</f>
        <v/>
      </c>
      <c r="AH185" s="85"/>
      <c r="AI185" s="85"/>
      <c r="AJ185" s="85"/>
      <c r="AK185" s="85"/>
      <c r="AL185" s="85" t="str">
        <f>IF(AK185="","",VLOOKUP(AK185,映射!W:X,2,FALSE))</f>
        <v/>
      </c>
      <c r="AM185" s="85"/>
      <c r="AN185" s="85"/>
      <c r="AO185" s="85"/>
    </row>
    <row r="186" spans="1:41">
      <c r="A186" s="15">
        <f>VLOOKUP(C186,LOOKUP!A:B,2,FALSE)+E186</f>
        <v>210006</v>
      </c>
      <c r="B186" s="26" t="s">
        <v>253</v>
      </c>
      <c r="C186" s="14" t="s">
        <v>41</v>
      </c>
      <c r="D186" s="14"/>
      <c r="E186" s="29">
        <v>10006</v>
      </c>
      <c r="F186" s="29" t="s">
        <v>260</v>
      </c>
      <c r="G186" s="15"/>
      <c r="H186" s="26"/>
      <c r="I186" s="1">
        <v>51</v>
      </c>
      <c r="J186" s="26">
        <v>5</v>
      </c>
      <c r="K186" s="26"/>
      <c r="L186" s="87"/>
      <c r="M186" s="15" t="str">
        <f>IF(L186="","",VLOOKUP(L186,映射!W:X,2,FALSE))</f>
        <v/>
      </c>
      <c r="N186" s="26"/>
      <c r="O186" s="26"/>
      <c r="P186" s="26"/>
      <c r="Q186" s="26"/>
      <c r="R186" s="15" t="str">
        <f>IF(Q186="","",VLOOKUP(Q186,映射!W:X,2,FALSE))</f>
        <v/>
      </c>
      <c r="S186" s="26"/>
      <c r="T186" s="26"/>
      <c r="U186" s="26"/>
      <c r="V186" s="85"/>
      <c r="W186" s="15" t="str">
        <f>IF(V186="","",VLOOKUP(V186,映射!W:X,2,FALSE))</f>
        <v/>
      </c>
      <c r="X186" s="85"/>
      <c r="Y186" s="85"/>
      <c r="Z186" s="85"/>
      <c r="AA186" s="85"/>
      <c r="AB186" s="15" t="str">
        <f>IF(AA186="","",VLOOKUP(AA186,映射!W:X,2,FALSE))</f>
        <v/>
      </c>
      <c r="AC186" s="85"/>
      <c r="AD186" s="85"/>
      <c r="AE186" s="85"/>
      <c r="AF186" s="85"/>
      <c r="AG186" s="15" t="str">
        <f>IF(AF186="","",VLOOKUP(AF186,映射!W:X,2,FALSE))</f>
        <v/>
      </c>
      <c r="AH186" s="85"/>
      <c r="AI186" s="85"/>
      <c r="AJ186" s="85"/>
      <c r="AK186" s="85"/>
      <c r="AL186" s="85" t="str">
        <f>IF(AK186="","",VLOOKUP(AK186,映射!W:X,2,FALSE))</f>
        <v/>
      </c>
      <c r="AM186" s="85"/>
      <c r="AN186" s="85"/>
      <c r="AO186" s="85"/>
    </row>
    <row r="187" spans="1:41">
      <c r="A187" s="15">
        <f>VLOOKUP(C187,LOOKUP!A:B,2,FALSE)+E187</f>
        <v>210007</v>
      </c>
      <c r="B187" s="26" t="s">
        <v>253</v>
      </c>
      <c r="C187" s="14" t="s">
        <v>41</v>
      </c>
      <c r="D187" s="14"/>
      <c r="E187" s="29">
        <v>10007</v>
      </c>
      <c r="F187" s="29" t="s">
        <v>261</v>
      </c>
      <c r="G187" s="15"/>
      <c r="H187" s="26"/>
      <c r="I187" s="1">
        <v>51</v>
      </c>
      <c r="J187" s="26">
        <v>5</v>
      </c>
      <c r="K187" s="26"/>
      <c r="L187" s="87"/>
      <c r="M187" s="15" t="str">
        <f>IF(L187="","",VLOOKUP(L187,映射!W:X,2,FALSE))</f>
        <v/>
      </c>
      <c r="N187" s="26"/>
      <c r="O187" s="26"/>
      <c r="P187" s="26"/>
      <c r="Q187" s="26"/>
      <c r="R187" s="15" t="str">
        <f>IF(Q187="","",VLOOKUP(Q187,映射!W:X,2,FALSE))</f>
        <v/>
      </c>
      <c r="S187" s="26"/>
      <c r="T187" s="26"/>
      <c r="U187" s="26"/>
      <c r="V187" s="85"/>
      <c r="W187" s="15" t="str">
        <f>IF(V187="","",VLOOKUP(V187,映射!W:X,2,FALSE))</f>
        <v/>
      </c>
      <c r="X187" s="85"/>
      <c r="Y187" s="85"/>
      <c r="Z187" s="85"/>
      <c r="AA187" s="85"/>
      <c r="AB187" s="15" t="str">
        <f>IF(AA187="","",VLOOKUP(AA187,映射!W:X,2,FALSE))</f>
        <v/>
      </c>
      <c r="AC187" s="85"/>
      <c r="AD187" s="85"/>
      <c r="AE187" s="85"/>
      <c r="AF187" s="85"/>
      <c r="AG187" s="15" t="str">
        <f>IF(AF187="","",VLOOKUP(AF187,映射!W:X,2,FALSE))</f>
        <v/>
      </c>
      <c r="AH187" s="85"/>
      <c r="AI187" s="85"/>
      <c r="AJ187" s="85"/>
      <c r="AK187" s="85"/>
      <c r="AL187" s="85" t="str">
        <f>IF(AK187="","",VLOOKUP(AK187,映射!W:X,2,FALSE))</f>
        <v/>
      </c>
      <c r="AM187" s="85"/>
      <c r="AN187" s="85"/>
      <c r="AO187" s="85"/>
    </row>
    <row r="188" spans="1:41">
      <c r="A188" s="15">
        <f>VLOOKUP(C188,LOOKUP!A:B,2,FALSE)+E188</f>
        <v>210008</v>
      </c>
      <c r="B188" s="26" t="s">
        <v>253</v>
      </c>
      <c r="C188" s="14" t="s">
        <v>41</v>
      </c>
      <c r="D188" s="14"/>
      <c r="E188" s="29">
        <v>10008</v>
      </c>
      <c r="F188" s="29" t="s">
        <v>262</v>
      </c>
      <c r="G188" s="15"/>
      <c r="H188" s="26"/>
      <c r="I188" s="1">
        <v>51</v>
      </c>
      <c r="J188" s="26">
        <v>5</v>
      </c>
      <c r="K188" s="26"/>
      <c r="L188" s="87"/>
      <c r="M188" s="15" t="str">
        <f>IF(L188="","",VLOOKUP(L188,映射!W:X,2,FALSE))</f>
        <v/>
      </c>
      <c r="N188" s="26"/>
      <c r="O188" s="26"/>
      <c r="P188" s="26"/>
      <c r="Q188" s="26"/>
      <c r="R188" s="15" t="str">
        <f>IF(Q188="","",VLOOKUP(Q188,映射!W:X,2,FALSE))</f>
        <v/>
      </c>
      <c r="S188" s="26"/>
      <c r="T188" s="26"/>
      <c r="U188" s="26"/>
      <c r="V188" s="85"/>
      <c r="W188" s="15" t="str">
        <f>IF(V188="","",VLOOKUP(V188,映射!W:X,2,FALSE))</f>
        <v/>
      </c>
      <c r="X188" s="85"/>
      <c r="Y188" s="85"/>
      <c r="Z188" s="85"/>
      <c r="AA188" s="85"/>
      <c r="AB188" s="15" t="str">
        <f>IF(AA188="","",VLOOKUP(AA188,映射!W:X,2,FALSE))</f>
        <v/>
      </c>
      <c r="AC188" s="85"/>
      <c r="AD188" s="85"/>
      <c r="AE188" s="85"/>
      <c r="AF188" s="85"/>
      <c r="AG188" s="15" t="str">
        <f>IF(AF188="","",VLOOKUP(AF188,映射!W:X,2,FALSE))</f>
        <v/>
      </c>
      <c r="AH188" s="85"/>
      <c r="AI188" s="85"/>
      <c r="AJ188" s="85"/>
      <c r="AK188" s="85"/>
      <c r="AL188" s="85" t="str">
        <f>IF(AK188="","",VLOOKUP(AK188,映射!W:X,2,FALSE))</f>
        <v/>
      </c>
      <c r="AM188" s="85"/>
      <c r="AN188" s="85"/>
      <c r="AO188" s="85"/>
    </row>
    <row r="189" spans="1:41">
      <c r="A189" s="15">
        <f>VLOOKUP(C189,LOOKUP!A:B,2,FALSE)+E189</f>
        <v>210009</v>
      </c>
      <c r="B189" s="26" t="s">
        <v>253</v>
      </c>
      <c r="C189" s="14" t="s">
        <v>41</v>
      </c>
      <c r="D189" s="14"/>
      <c r="E189" s="29">
        <v>10009</v>
      </c>
      <c r="F189" s="29" t="s">
        <v>263</v>
      </c>
      <c r="G189" s="15"/>
      <c r="H189" s="26"/>
      <c r="I189" s="1">
        <v>51</v>
      </c>
      <c r="J189" s="26">
        <v>5</v>
      </c>
      <c r="K189" s="26"/>
      <c r="L189" s="87"/>
      <c r="M189" s="15" t="str">
        <f>IF(L189="","",VLOOKUP(L189,映射!W:X,2,FALSE))</f>
        <v/>
      </c>
      <c r="N189" s="26"/>
      <c r="O189" s="26"/>
      <c r="P189" s="26"/>
      <c r="Q189" s="26"/>
      <c r="R189" s="15" t="str">
        <f>IF(Q189="","",VLOOKUP(Q189,映射!W:X,2,FALSE))</f>
        <v/>
      </c>
      <c r="S189" s="26"/>
      <c r="T189" s="26"/>
      <c r="U189" s="26"/>
      <c r="V189" s="85"/>
      <c r="W189" s="15" t="str">
        <f>IF(V189="","",VLOOKUP(V189,映射!W:X,2,FALSE))</f>
        <v/>
      </c>
      <c r="X189" s="85"/>
      <c r="Y189" s="85"/>
      <c r="Z189" s="85"/>
      <c r="AA189" s="85"/>
      <c r="AB189" s="15" t="str">
        <f>IF(AA189="","",VLOOKUP(AA189,映射!W:X,2,FALSE))</f>
        <v/>
      </c>
      <c r="AC189" s="85"/>
      <c r="AD189" s="85"/>
      <c r="AE189" s="85"/>
      <c r="AF189" s="85"/>
      <c r="AG189" s="15" t="str">
        <f>IF(AF189="","",VLOOKUP(AF189,映射!W:X,2,FALSE))</f>
        <v/>
      </c>
      <c r="AH189" s="85"/>
      <c r="AI189" s="85"/>
      <c r="AJ189" s="85"/>
      <c r="AK189" s="85"/>
      <c r="AL189" s="85" t="str">
        <f>IF(AK189="","",VLOOKUP(AK189,映射!W:X,2,FALSE))</f>
        <v/>
      </c>
      <c r="AM189" s="85"/>
      <c r="AN189" s="85"/>
      <c r="AO189" s="85"/>
    </row>
    <row r="190" spans="1:41">
      <c r="A190" s="15">
        <f>VLOOKUP(C190,LOOKUP!A:B,2,FALSE)+E190</f>
        <v>210010</v>
      </c>
      <c r="B190" s="26" t="s">
        <v>253</v>
      </c>
      <c r="C190" s="14" t="s">
        <v>41</v>
      </c>
      <c r="D190" s="14"/>
      <c r="E190" s="29">
        <v>10010</v>
      </c>
      <c r="F190" s="29" t="s">
        <v>264</v>
      </c>
      <c r="G190" s="15"/>
      <c r="H190" s="26"/>
      <c r="I190" s="1">
        <v>51</v>
      </c>
      <c r="J190" s="26">
        <v>5</v>
      </c>
      <c r="K190" s="26"/>
      <c r="L190" s="87"/>
      <c r="M190" s="15" t="str">
        <f>IF(L190="","",VLOOKUP(L190,映射!W:X,2,FALSE))</f>
        <v/>
      </c>
      <c r="N190" s="26"/>
      <c r="O190" s="26"/>
      <c r="P190" s="26"/>
      <c r="Q190" s="26"/>
      <c r="R190" s="15" t="str">
        <f>IF(Q190="","",VLOOKUP(Q190,映射!W:X,2,FALSE))</f>
        <v/>
      </c>
      <c r="S190" s="26"/>
      <c r="T190" s="26"/>
      <c r="U190" s="26"/>
      <c r="V190" s="85"/>
      <c r="W190" s="15" t="str">
        <f>IF(V190="","",VLOOKUP(V190,映射!W:X,2,FALSE))</f>
        <v/>
      </c>
      <c r="X190" s="85"/>
      <c r="Y190" s="85"/>
      <c r="Z190" s="85"/>
      <c r="AA190" s="85"/>
      <c r="AB190" s="15" t="str">
        <f>IF(AA190="","",VLOOKUP(AA190,映射!W:X,2,FALSE))</f>
        <v/>
      </c>
      <c r="AC190" s="85"/>
      <c r="AD190" s="85"/>
      <c r="AE190" s="85"/>
      <c r="AF190" s="85"/>
      <c r="AG190" s="15" t="str">
        <f>IF(AF190="","",VLOOKUP(AF190,映射!W:X,2,FALSE))</f>
        <v/>
      </c>
      <c r="AH190" s="85"/>
      <c r="AI190" s="85"/>
      <c r="AJ190" s="85"/>
      <c r="AK190" s="85"/>
      <c r="AL190" s="85" t="str">
        <f>IF(AK190="","",VLOOKUP(AK190,映射!W:X,2,FALSE))</f>
        <v/>
      </c>
      <c r="AM190" s="85"/>
      <c r="AN190" s="85"/>
      <c r="AO190" s="85"/>
    </row>
    <row r="191" spans="1:41">
      <c r="A191" s="15">
        <f>VLOOKUP(C191,LOOKUP!A:B,2,FALSE)+E191</f>
        <v>210011</v>
      </c>
      <c r="B191" s="26" t="s">
        <v>253</v>
      </c>
      <c r="C191" s="14" t="s">
        <v>41</v>
      </c>
      <c r="D191" s="14"/>
      <c r="E191" s="29">
        <v>10011</v>
      </c>
      <c r="F191" s="29" t="s">
        <v>265</v>
      </c>
      <c r="G191" s="15"/>
      <c r="H191" s="26"/>
      <c r="I191" s="1">
        <v>51</v>
      </c>
      <c r="J191" s="26">
        <v>5</v>
      </c>
      <c r="K191" s="26"/>
      <c r="L191" s="87"/>
      <c r="M191" s="15" t="str">
        <f>IF(L191="","",VLOOKUP(L191,映射!W:X,2,FALSE))</f>
        <v/>
      </c>
      <c r="N191" s="26"/>
      <c r="O191" s="26"/>
      <c r="P191" s="26"/>
      <c r="Q191" s="26"/>
      <c r="R191" s="15" t="str">
        <f>IF(Q191="","",VLOOKUP(Q191,映射!W:X,2,FALSE))</f>
        <v/>
      </c>
      <c r="S191" s="26"/>
      <c r="T191" s="26"/>
      <c r="U191" s="26"/>
      <c r="V191" s="85"/>
      <c r="W191" s="15" t="str">
        <f>IF(V191="","",VLOOKUP(V191,映射!W:X,2,FALSE))</f>
        <v/>
      </c>
      <c r="X191" s="85"/>
      <c r="Y191" s="85"/>
      <c r="Z191" s="85"/>
      <c r="AA191" s="85"/>
      <c r="AB191" s="15" t="str">
        <f>IF(AA191="","",VLOOKUP(AA191,映射!W:X,2,FALSE))</f>
        <v/>
      </c>
      <c r="AC191" s="85"/>
      <c r="AD191" s="85"/>
      <c r="AE191" s="85"/>
      <c r="AF191" s="85"/>
      <c r="AG191" s="15" t="str">
        <f>IF(AF191="","",VLOOKUP(AF191,映射!W:X,2,FALSE))</f>
        <v/>
      </c>
      <c r="AH191" s="85"/>
      <c r="AI191" s="85"/>
      <c r="AJ191" s="85"/>
      <c r="AK191" s="85"/>
      <c r="AL191" s="85" t="str">
        <f>IF(AK191="","",VLOOKUP(AK191,映射!W:X,2,FALSE))</f>
        <v/>
      </c>
      <c r="AM191" s="85"/>
      <c r="AN191" s="85"/>
      <c r="AO191" s="85"/>
    </row>
    <row r="192" spans="1:41">
      <c r="A192" s="15">
        <f>VLOOKUP(C192,LOOKUP!A:B,2,FALSE)+E192</f>
        <v>210100</v>
      </c>
      <c r="B192" s="26" t="s">
        <v>253</v>
      </c>
      <c r="C192" s="14" t="s">
        <v>41</v>
      </c>
      <c r="D192" s="14"/>
      <c r="E192" s="29">
        <v>10100</v>
      </c>
      <c r="F192" s="29" t="s">
        <v>266</v>
      </c>
      <c r="G192" s="15"/>
      <c r="H192" s="26"/>
      <c r="I192" s="1">
        <v>51</v>
      </c>
      <c r="J192" s="26">
        <v>5</v>
      </c>
      <c r="K192" s="26"/>
      <c r="L192" s="87"/>
      <c r="M192" s="15" t="str">
        <f>IF(L192="","",VLOOKUP(L192,映射!W:X,2,FALSE))</f>
        <v/>
      </c>
      <c r="N192" s="26"/>
      <c r="O192" s="26"/>
      <c r="P192" s="26"/>
      <c r="Q192" s="26"/>
      <c r="R192" s="15" t="str">
        <f>IF(Q192="","",VLOOKUP(Q192,映射!W:X,2,FALSE))</f>
        <v/>
      </c>
      <c r="S192" s="26"/>
      <c r="T192" s="26"/>
      <c r="U192" s="26"/>
      <c r="V192" s="85"/>
      <c r="W192" s="15" t="str">
        <f>IF(V192="","",VLOOKUP(V192,映射!W:X,2,FALSE))</f>
        <v/>
      </c>
      <c r="X192" s="85"/>
      <c r="Y192" s="85"/>
      <c r="Z192" s="85"/>
      <c r="AA192" s="85"/>
      <c r="AB192" s="15" t="str">
        <f>IF(AA192="","",VLOOKUP(AA192,映射!W:X,2,FALSE))</f>
        <v/>
      </c>
      <c r="AC192" s="85"/>
      <c r="AD192" s="85"/>
      <c r="AE192" s="85"/>
      <c r="AF192" s="85"/>
      <c r="AG192" s="15" t="str">
        <f>IF(AF192="","",VLOOKUP(AF192,映射!W:X,2,FALSE))</f>
        <v/>
      </c>
      <c r="AH192" s="85"/>
      <c r="AI192" s="85"/>
      <c r="AJ192" s="85"/>
      <c r="AK192" s="85"/>
      <c r="AL192" s="85" t="str">
        <f>IF(AK192="","",VLOOKUP(AK192,映射!W:X,2,FALSE))</f>
        <v/>
      </c>
      <c r="AM192" s="85"/>
      <c r="AN192" s="85"/>
      <c r="AO192" s="85"/>
    </row>
    <row r="193" spans="1:41">
      <c r="A193" s="15">
        <f>VLOOKUP(C193,LOOKUP!A:B,2,FALSE)+E193</f>
        <v>210101</v>
      </c>
      <c r="B193" s="26" t="s">
        <v>253</v>
      </c>
      <c r="C193" s="14" t="s">
        <v>41</v>
      </c>
      <c r="D193" s="14"/>
      <c r="E193" s="29">
        <v>10101</v>
      </c>
      <c r="F193" s="29" t="s">
        <v>267</v>
      </c>
      <c r="G193" s="15"/>
      <c r="H193" s="26"/>
      <c r="I193" s="1">
        <v>51</v>
      </c>
      <c r="J193" s="26">
        <v>5</v>
      </c>
      <c r="K193" s="26"/>
      <c r="L193" s="87"/>
      <c r="M193" s="15" t="str">
        <f>IF(L193="","",VLOOKUP(L193,映射!W:X,2,FALSE))</f>
        <v/>
      </c>
      <c r="N193" s="26"/>
      <c r="O193" s="26"/>
      <c r="P193" s="26"/>
      <c r="Q193" s="26"/>
      <c r="R193" s="15" t="str">
        <f>IF(Q193="","",VLOOKUP(Q193,映射!W:X,2,FALSE))</f>
        <v/>
      </c>
      <c r="S193" s="26"/>
      <c r="T193" s="26"/>
      <c r="U193" s="26"/>
      <c r="V193" s="85"/>
      <c r="W193" s="15" t="str">
        <f>IF(V193="","",VLOOKUP(V193,映射!W:X,2,FALSE))</f>
        <v/>
      </c>
      <c r="X193" s="85"/>
      <c r="Y193" s="85"/>
      <c r="Z193" s="85"/>
      <c r="AA193" s="85"/>
      <c r="AB193" s="15" t="str">
        <f>IF(AA193="","",VLOOKUP(AA193,映射!W:X,2,FALSE))</f>
        <v/>
      </c>
      <c r="AC193" s="85"/>
      <c r="AD193" s="85"/>
      <c r="AE193" s="85"/>
      <c r="AF193" s="85"/>
      <c r="AG193" s="15" t="str">
        <f>IF(AF193="","",VLOOKUP(AF193,映射!W:X,2,FALSE))</f>
        <v/>
      </c>
      <c r="AH193" s="85"/>
      <c r="AI193" s="85"/>
      <c r="AJ193" s="85"/>
      <c r="AK193" s="85"/>
      <c r="AL193" s="85" t="str">
        <f>IF(AK193="","",VLOOKUP(AK193,映射!W:X,2,FALSE))</f>
        <v/>
      </c>
      <c r="AM193" s="85"/>
      <c r="AN193" s="85"/>
      <c r="AO193" s="85"/>
    </row>
    <row r="194" spans="1:41">
      <c r="A194" s="15">
        <f>VLOOKUP(C194,LOOKUP!A:B,2,FALSE)+E194</f>
        <v>210102</v>
      </c>
      <c r="B194" s="26" t="s">
        <v>253</v>
      </c>
      <c r="C194" s="14" t="s">
        <v>41</v>
      </c>
      <c r="D194" s="14"/>
      <c r="E194" s="29">
        <v>10102</v>
      </c>
      <c r="F194" s="29" t="s">
        <v>268</v>
      </c>
      <c r="G194" s="15"/>
      <c r="H194" s="26"/>
      <c r="I194" s="1">
        <v>51</v>
      </c>
      <c r="J194" s="26">
        <v>5</v>
      </c>
      <c r="K194" s="26"/>
      <c r="L194" s="87"/>
      <c r="M194" s="15" t="str">
        <f>IF(L194="","",VLOOKUP(L194,映射!W:X,2,FALSE))</f>
        <v/>
      </c>
      <c r="N194" s="26"/>
      <c r="O194" s="26"/>
      <c r="P194" s="26"/>
      <c r="Q194" s="26"/>
      <c r="R194" s="15" t="str">
        <f>IF(Q194="","",VLOOKUP(Q194,映射!W:X,2,FALSE))</f>
        <v/>
      </c>
      <c r="S194" s="26"/>
      <c r="T194" s="26"/>
      <c r="U194" s="26"/>
      <c r="V194" s="85"/>
      <c r="W194" s="15" t="str">
        <f>IF(V194="","",VLOOKUP(V194,映射!W:X,2,FALSE))</f>
        <v/>
      </c>
      <c r="X194" s="85"/>
      <c r="Y194" s="85"/>
      <c r="Z194" s="85"/>
      <c r="AA194" s="85"/>
      <c r="AB194" s="15" t="str">
        <f>IF(AA194="","",VLOOKUP(AA194,映射!W:X,2,FALSE))</f>
        <v/>
      </c>
      <c r="AC194" s="85"/>
      <c r="AD194" s="85"/>
      <c r="AE194" s="85"/>
      <c r="AF194" s="85"/>
      <c r="AG194" s="15" t="str">
        <f>IF(AF194="","",VLOOKUP(AF194,映射!W:X,2,FALSE))</f>
        <v/>
      </c>
      <c r="AH194" s="85"/>
      <c r="AI194" s="85"/>
      <c r="AJ194" s="85"/>
      <c r="AK194" s="85"/>
      <c r="AL194" s="85" t="str">
        <f>IF(AK194="","",VLOOKUP(AK194,映射!W:X,2,FALSE))</f>
        <v/>
      </c>
      <c r="AM194" s="85"/>
      <c r="AN194" s="85"/>
      <c r="AO194" s="85"/>
    </row>
    <row r="195" spans="1:41">
      <c r="A195" s="15">
        <f>VLOOKUP(C195,LOOKUP!A:B,2,FALSE)+E195</f>
        <v>210103</v>
      </c>
      <c r="B195" s="26" t="s">
        <v>253</v>
      </c>
      <c r="C195" s="14" t="s">
        <v>41</v>
      </c>
      <c r="D195" s="14"/>
      <c r="E195" s="29">
        <v>10103</v>
      </c>
      <c r="F195" s="29" t="s">
        <v>269</v>
      </c>
      <c r="G195" s="15"/>
      <c r="H195" s="26"/>
      <c r="I195" s="1">
        <v>51</v>
      </c>
      <c r="J195" s="26">
        <v>5</v>
      </c>
      <c r="K195" s="26"/>
      <c r="L195" s="87"/>
      <c r="M195" s="15" t="str">
        <f>IF(L195="","",VLOOKUP(L195,映射!W:X,2,FALSE))</f>
        <v/>
      </c>
      <c r="N195" s="26"/>
      <c r="O195" s="26"/>
      <c r="P195" s="26"/>
      <c r="Q195" s="26"/>
      <c r="R195" s="15" t="str">
        <f>IF(Q195="","",VLOOKUP(Q195,映射!W:X,2,FALSE))</f>
        <v/>
      </c>
      <c r="S195" s="26"/>
      <c r="T195" s="26"/>
      <c r="U195" s="26"/>
      <c r="V195" s="85"/>
      <c r="W195" s="15" t="str">
        <f>IF(V195="","",VLOOKUP(V195,映射!W:X,2,FALSE))</f>
        <v/>
      </c>
      <c r="X195" s="85"/>
      <c r="Y195" s="85"/>
      <c r="Z195" s="85"/>
      <c r="AA195" s="85"/>
      <c r="AB195" s="15" t="str">
        <f>IF(AA195="","",VLOOKUP(AA195,映射!W:X,2,FALSE))</f>
        <v/>
      </c>
      <c r="AC195" s="85"/>
      <c r="AD195" s="85"/>
      <c r="AE195" s="85"/>
      <c r="AF195" s="85"/>
      <c r="AG195" s="15" t="str">
        <f>IF(AF195="","",VLOOKUP(AF195,映射!W:X,2,FALSE))</f>
        <v/>
      </c>
      <c r="AH195" s="85"/>
      <c r="AI195" s="85"/>
      <c r="AJ195" s="85"/>
      <c r="AK195" s="85"/>
      <c r="AL195" s="85" t="str">
        <f>IF(AK195="","",VLOOKUP(AK195,映射!W:X,2,FALSE))</f>
        <v/>
      </c>
      <c r="AM195" s="85"/>
      <c r="AN195" s="85"/>
      <c r="AO195" s="85"/>
    </row>
    <row r="196" spans="1:41">
      <c r="A196" s="15">
        <f>VLOOKUP(C196,LOOKUP!A:B,2,FALSE)+E196</f>
        <v>210104</v>
      </c>
      <c r="B196" s="26" t="s">
        <v>253</v>
      </c>
      <c r="C196" s="14" t="s">
        <v>41</v>
      </c>
      <c r="D196" s="14"/>
      <c r="E196" s="29">
        <v>10104</v>
      </c>
      <c r="F196" s="29" t="s">
        <v>270</v>
      </c>
      <c r="G196" s="15"/>
      <c r="H196" s="26"/>
      <c r="I196" s="1">
        <v>51</v>
      </c>
      <c r="J196" s="26">
        <v>5</v>
      </c>
      <c r="K196" s="26"/>
      <c r="L196" s="26"/>
      <c r="M196" s="15" t="str">
        <f>IF(L196="","",VLOOKUP(L196,映射!W:X,2,FALSE))</f>
        <v/>
      </c>
      <c r="N196" s="26"/>
      <c r="O196" s="26"/>
      <c r="P196" s="26"/>
      <c r="Q196" s="26"/>
      <c r="R196" s="15" t="str">
        <f>IF(Q196="","",VLOOKUP(Q196,映射!W:X,2,FALSE))</f>
        <v/>
      </c>
      <c r="S196" s="26"/>
      <c r="T196" s="26"/>
      <c r="U196" s="26"/>
      <c r="V196" s="85"/>
      <c r="W196" s="15" t="str">
        <f>IF(V196="","",VLOOKUP(V196,映射!W:X,2,FALSE))</f>
        <v/>
      </c>
      <c r="X196" s="85"/>
      <c r="Y196" s="85"/>
      <c r="Z196" s="85"/>
      <c r="AA196" s="85"/>
      <c r="AB196" s="15" t="str">
        <f>IF(AA196="","",VLOOKUP(AA196,映射!W:X,2,FALSE))</f>
        <v/>
      </c>
      <c r="AC196" s="85"/>
      <c r="AD196" s="85"/>
      <c r="AE196" s="85"/>
      <c r="AF196" s="85"/>
      <c r="AG196" s="15" t="str">
        <f>IF(AF196="","",VLOOKUP(AF196,映射!W:X,2,FALSE))</f>
        <v/>
      </c>
      <c r="AH196" s="85"/>
      <c r="AI196" s="85"/>
      <c r="AJ196" s="85"/>
      <c r="AK196" s="85"/>
      <c r="AL196" s="85" t="str">
        <f>IF(AK196="","",VLOOKUP(AK196,映射!W:X,2,FALSE))</f>
        <v/>
      </c>
      <c r="AM196" s="85"/>
      <c r="AN196" s="85"/>
      <c r="AO196" s="85"/>
    </row>
    <row r="197" spans="1:41">
      <c r="A197" s="15">
        <f>VLOOKUP(C197,LOOKUP!A:B,2,FALSE)+E197</f>
        <v>210105</v>
      </c>
      <c r="B197" s="26" t="s">
        <v>253</v>
      </c>
      <c r="C197" s="14" t="s">
        <v>41</v>
      </c>
      <c r="D197" s="14"/>
      <c r="E197" s="29">
        <v>10105</v>
      </c>
      <c r="F197" s="29" t="s">
        <v>271</v>
      </c>
      <c r="G197" s="15"/>
      <c r="H197" s="26"/>
      <c r="I197" s="1">
        <v>51</v>
      </c>
      <c r="J197" s="26">
        <v>5</v>
      </c>
      <c r="K197" s="26"/>
      <c r="L197" s="26"/>
      <c r="M197" s="15" t="str">
        <f>IF(L197="","",VLOOKUP(L197,映射!W:X,2,FALSE))</f>
        <v/>
      </c>
      <c r="N197" s="26"/>
      <c r="O197" s="26"/>
      <c r="P197" s="26"/>
      <c r="Q197" s="26"/>
      <c r="R197" s="15" t="str">
        <f>IF(Q197="","",VLOOKUP(Q197,映射!W:X,2,FALSE))</f>
        <v/>
      </c>
      <c r="S197" s="26"/>
      <c r="T197" s="26"/>
      <c r="U197" s="26"/>
      <c r="V197" s="85"/>
      <c r="W197" s="15" t="str">
        <f>IF(V197="","",VLOOKUP(V197,映射!W:X,2,FALSE))</f>
        <v/>
      </c>
      <c r="X197" s="85"/>
      <c r="Y197" s="85"/>
      <c r="Z197" s="85"/>
      <c r="AA197" s="85"/>
      <c r="AB197" s="15" t="str">
        <f>IF(AA197="","",VLOOKUP(AA197,映射!W:X,2,FALSE))</f>
        <v/>
      </c>
      <c r="AC197" s="85"/>
      <c r="AD197" s="85"/>
      <c r="AE197" s="85"/>
      <c r="AF197" s="85"/>
      <c r="AG197" s="15" t="str">
        <f>IF(AF197="","",VLOOKUP(AF197,映射!W:X,2,FALSE))</f>
        <v/>
      </c>
      <c r="AH197" s="85"/>
      <c r="AI197" s="85"/>
      <c r="AJ197" s="85"/>
      <c r="AK197" s="85"/>
      <c r="AL197" s="85" t="str">
        <f>IF(AK197="","",VLOOKUP(AK197,映射!W:X,2,FALSE))</f>
        <v/>
      </c>
      <c r="AM197" s="85"/>
      <c r="AN197" s="85"/>
      <c r="AO197" s="85"/>
    </row>
    <row r="198" spans="1:41">
      <c r="A198" s="15">
        <f>VLOOKUP(C198,LOOKUP!A:B,2,FALSE)+E198</f>
        <v>210106</v>
      </c>
      <c r="B198" s="26" t="s">
        <v>253</v>
      </c>
      <c r="C198" s="14" t="s">
        <v>41</v>
      </c>
      <c r="D198" s="14"/>
      <c r="E198" s="29">
        <v>10106</v>
      </c>
      <c r="F198" s="29" t="s">
        <v>260</v>
      </c>
      <c r="G198" s="15"/>
      <c r="H198" s="26"/>
      <c r="I198" s="1">
        <v>51</v>
      </c>
      <c r="J198" s="26">
        <v>5</v>
      </c>
      <c r="K198" s="26"/>
      <c r="L198" s="26"/>
      <c r="M198" s="15" t="str">
        <f>IF(L198="","",VLOOKUP(L198,映射!W:X,2,FALSE))</f>
        <v/>
      </c>
      <c r="N198" s="26"/>
      <c r="O198" s="26"/>
      <c r="P198" s="26"/>
      <c r="Q198" s="26"/>
      <c r="R198" s="15" t="str">
        <f>IF(Q198="","",VLOOKUP(Q198,映射!W:X,2,FALSE))</f>
        <v/>
      </c>
      <c r="S198" s="26"/>
      <c r="T198" s="26"/>
      <c r="U198" s="26"/>
      <c r="V198" s="85"/>
      <c r="W198" s="15" t="str">
        <f>IF(V198="","",VLOOKUP(V198,映射!W:X,2,FALSE))</f>
        <v/>
      </c>
      <c r="X198" s="85"/>
      <c r="Y198" s="85"/>
      <c r="Z198" s="85"/>
      <c r="AA198" s="85"/>
      <c r="AB198" s="15" t="str">
        <f>IF(AA198="","",VLOOKUP(AA198,映射!W:X,2,FALSE))</f>
        <v/>
      </c>
      <c r="AC198" s="85"/>
      <c r="AD198" s="85"/>
      <c r="AE198" s="85"/>
      <c r="AF198" s="85"/>
      <c r="AG198" s="15" t="str">
        <f>IF(AF198="","",VLOOKUP(AF198,映射!W:X,2,FALSE))</f>
        <v/>
      </c>
      <c r="AH198" s="85"/>
      <c r="AI198" s="85"/>
      <c r="AJ198" s="85"/>
      <c r="AK198" s="85"/>
      <c r="AL198" s="85" t="str">
        <f>IF(AK198="","",VLOOKUP(AK198,映射!W:X,2,FALSE))</f>
        <v/>
      </c>
      <c r="AM198" s="85"/>
      <c r="AN198" s="85"/>
      <c r="AO198" s="85"/>
    </row>
    <row r="199" spans="1:41">
      <c r="A199" s="15">
        <f>VLOOKUP(C199,LOOKUP!A:B,2,FALSE)+E199</f>
        <v>210107</v>
      </c>
      <c r="B199" s="26" t="s">
        <v>253</v>
      </c>
      <c r="C199" s="14" t="s">
        <v>41</v>
      </c>
      <c r="D199" s="14"/>
      <c r="E199" s="29">
        <v>10107</v>
      </c>
      <c r="F199" s="29" t="s">
        <v>261</v>
      </c>
      <c r="G199" s="15"/>
      <c r="H199" s="26"/>
      <c r="I199" s="1">
        <v>51</v>
      </c>
      <c r="J199" s="26">
        <v>5</v>
      </c>
      <c r="K199" s="26"/>
      <c r="L199" s="26"/>
      <c r="M199" s="15" t="str">
        <f>IF(L199="","",VLOOKUP(L199,映射!W:X,2,FALSE))</f>
        <v/>
      </c>
      <c r="N199" s="26"/>
      <c r="O199" s="26"/>
      <c r="P199" s="26"/>
      <c r="Q199" s="26"/>
      <c r="R199" s="15" t="str">
        <f>IF(Q199="","",VLOOKUP(Q199,映射!W:X,2,FALSE))</f>
        <v/>
      </c>
      <c r="S199" s="26"/>
      <c r="T199" s="26"/>
      <c r="U199" s="26"/>
      <c r="V199" s="85"/>
      <c r="W199" s="15" t="str">
        <f>IF(V199="","",VLOOKUP(V199,映射!W:X,2,FALSE))</f>
        <v/>
      </c>
      <c r="X199" s="85"/>
      <c r="Y199" s="85"/>
      <c r="Z199" s="85"/>
      <c r="AA199" s="85"/>
      <c r="AB199" s="15" t="str">
        <f>IF(AA199="","",VLOOKUP(AA199,映射!W:X,2,FALSE))</f>
        <v/>
      </c>
      <c r="AC199" s="85"/>
      <c r="AD199" s="85"/>
      <c r="AE199" s="85"/>
      <c r="AF199" s="85"/>
      <c r="AG199" s="15" t="str">
        <f>IF(AF199="","",VLOOKUP(AF199,映射!W:X,2,FALSE))</f>
        <v/>
      </c>
      <c r="AH199" s="85"/>
      <c r="AI199" s="85"/>
      <c r="AJ199" s="85"/>
      <c r="AK199" s="85"/>
      <c r="AL199" s="85" t="str">
        <f>IF(AK199="","",VLOOKUP(AK199,映射!W:X,2,FALSE))</f>
        <v/>
      </c>
      <c r="AM199" s="85"/>
      <c r="AN199" s="85"/>
      <c r="AO199" s="85"/>
    </row>
    <row r="200" spans="1:41">
      <c r="A200" s="15">
        <f>VLOOKUP(C200,LOOKUP!A:B,2,FALSE)+E200</f>
        <v>210108</v>
      </c>
      <c r="B200" s="26" t="s">
        <v>253</v>
      </c>
      <c r="C200" s="14" t="s">
        <v>41</v>
      </c>
      <c r="D200" s="14"/>
      <c r="E200" s="29">
        <v>10108</v>
      </c>
      <c r="F200" s="29" t="s">
        <v>262</v>
      </c>
      <c r="G200" s="15"/>
      <c r="H200" s="26"/>
      <c r="I200" s="1">
        <v>51</v>
      </c>
      <c r="J200" s="26">
        <v>5</v>
      </c>
      <c r="K200" s="26"/>
      <c r="L200" s="26"/>
      <c r="M200" s="15" t="str">
        <f>IF(L200="","",VLOOKUP(L200,映射!W:X,2,FALSE))</f>
        <v/>
      </c>
      <c r="N200" s="26"/>
      <c r="O200" s="26"/>
      <c r="P200" s="26"/>
      <c r="Q200" s="26"/>
      <c r="R200" s="15" t="str">
        <f>IF(Q200="","",VLOOKUP(Q200,映射!W:X,2,FALSE))</f>
        <v/>
      </c>
      <c r="S200" s="26"/>
      <c r="T200" s="26"/>
      <c r="U200" s="26"/>
      <c r="V200" s="85"/>
      <c r="W200" s="15" t="str">
        <f>IF(V200="","",VLOOKUP(V200,映射!W:X,2,FALSE))</f>
        <v/>
      </c>
      <c r="X200" s="85"/>
      <c r="Y200" s="85"/>
      <c r="Z200" s="85"/>
      <c r="AA200" s="85"/>
      <c r="AB200" s="15" t="str">
        <f>IF(AA200="","",VLOOKUP(AA200,映射!W:X,2,FALSE))</f>
        <v/>
      </c>
      <c r="AC200" s="85"/>
      <c r="AD200" s="85"/>
      <c r="AE200" s="85"/>
      <c r="AF200" s="85"/>
      <c r="AG200" s="15" t="str">
        <f>IF(AF200="","",VLOOKUP(AF200,映射!W:X,2,FALSE))</f>
        <v/>
      </c>
      <c r="AH200" s="85"/>
      <c r="AI200" s="85"/>
      <c r="AJ200" s="85"/>
      <c r="AK200" s="85"/>
      <c r="AL200" s="85" t="str">
        <f>IF(AK200="","",VLOOKUP(AK200,映射!W:X,2,FALSE))</f>
        <v/>
      </c>
      <c r="AM200" s="85"/>
      <c r="AN200" s="85"/>
      <c r="AO200" s="85"/>
    </row>
    <row r="201" spans="1:41">
      <c r="A201" s="15">
        <f>VLOOKUP(C201,LOOKUP!A:B,2,FALSE)+E201</f>
        <v>210109</v>
      </c>
      <c r="B201" s="26" t="s">
        <v>253</v>
      </c>
      <c r="C201" s="14" t="s">
        <v>41</v>
      </c>
      <c r="D201" s="14"/>
      <c r="E201" s="29">
        <v>10109</v>
      </c>
      <c r="F201" s="29" t="s">
        <v>263</v>
      </c>
      <c r="G201" s="15"/>
      <c r="H201" s="26"/>
      <c r="I201" s="1">
        <v>51</v>
      </c>
      <c r="J201" s="26">
        <v>5</v>
      </c>
      <c r="K201" s="26"/>
      <c r="L201" s="26"/>
      <c r="M201" s="15" t="str">
        <f>IF(L201="","",VLOOKUP(L201,映射!W:X,2,FALSE))</f>
        <v/>
      </c>
      <c r="N201" s="26"/>
      <c r="O201" s="26"/>
      <c r="P201" s="26"/>
      <c r="Q201" s="26"/>
      <c r="R201" s="15" t="str">
        <f>IF(Q201="","",VLOOKUP(Q201,映射!W:X,2,FALSE))</f>
        <v/>
      </c>
      <c r="S201" s="26"/>
      <c r="T201" s="26"/>
      <c r="U201" s="26"/>
      <c r="V201" s="85"/>
      <c r="W201" s="15" t="str">
        <f>IF(V201="","",VLOOKUP(V201,映射!W:X,2,FALSE))</f>
        <v/>
      </c>
      <c r="X201" s="85"/>
      <c r="Y201" s="85"/>
      <c r="Z201" s="85"/>
      <c r="AA201" s="85"/>
      <c r="AB201" s="15" t="str">
        <f>IF(AA201="","",VLOOKUP(AA201,映射!W:X,2,FALSE))</f>
        <v/>
      </c>
      <c r="AC201" s="85"/>
      <c r="AD201" s="85"/>
      <c r="AE201" s="85"/>
      <c r="AF201" s="85"/>
      <c r="AG201" s="15" t="str">
        <f>IF(AF201="","",VLOOKUP(AF201,映射!W:X,2,FALSE))</f>
        <v/>
      </c>
      <c r="AH201" s="85"/>
      <c r="AI201" s="85"/>
      <c r="AJ201" s="85"/>
      <c r="AK201" s="85"/>
      <c r="AL201" s="85" t="str">
        <f>IF(AK201="","",VLOOKUP(AK201,映射!W:X,2,FALSE))</f>
        <v/>
      </c>
      <c r="AM201" s="85"/>
      <c r="AN201" s="85"/>
      <c r="AO201" s="85"/>
    </row>
    <row r="202" spans="1:41">
      <c r="A202" s="15">
        <f>VLOOKUP(C202,LOOKUP!A:B,2,FALSE)+E202</f>
        <v>210110</v>
      </c>
      <c r="B202" s="26" t="s">
        <v>253</v>
      </c>
      <c r="C202" s="14" t="s">
        <v>41</v>
      </c>
      <c r="D202" s="14"/>
      <c r="E202" s="29">
        <v>10110</v>
      </c>
      <c r="F202" s="29" t="s">
        <v>264</v>
      </c>
      <c r="G202" s="15"/>
      <c r="H202" s="26"/>
      <c r="I202" s="1">
        <v>51</v>
      </c>
      <c r="J202" s="26">
        <v>5</v>
      </c>
      <c r="K202" s="26"/>
      <c r="L202" s="26"/>
      <c r="M202" s="15" t="str">
        <f>IF(L202="","",VLOOKUP(L202,映射!W:X,2,FALSE))</f>
        <v/>
      </c>
      <c r="N202" s="26"/>
      <c r="O202" s="26"/>
      <c r="P202" s="26"/>
      <c r="Q202" s="26"/>
      <c r="R202" s="15" t="str">
        <f>IF(Q202="","",VLOOKUP(Q202,映射!W:X,2,FALSE))</f>
        <v/>
      </c>
      <c r="S202" s="26"/>
      <c r="T202" s="26"/>
      <c r="U202" s="26"/>
      <c r="V202" s="85"/>
      <c r="W202" s="15" t="str">
        <f>IF(V202="","",VLOOKUP(V202,映射!W:X,2,FALSE))</f>
        <v/>
      </c>
      <c r="X202" s="85"/>
      <c r="Y202" s="85"/>
      <c r="Z202" s="85"/>
      <c r="AA202" s="85"/>
      <c r="AB202" s="15" t="str">
        <f>IF(AA202="","",VLOOKUP(AA202,映射!W:X,2,FALSE))</f>
        <v/>
      </c>
      <c r="AC202" s="85"/>
      <c r="AD202" s="85"/>
      <c r="AE202" s="85"/>
      <c r="AF202" s="85"/>
      <c r="AG202" s="15" t="str">
        <f>IF(AF202="","",VLOOKUP(AF202,映射!W:X,2,FALSE))</f>
        <v/>
      </c>
      <c r="AH202" s="85"/>
      <c r="AI202" s="85"/>
      <c r="AJ202" s="85"/>
      <c r="AK202" s="85"/>
      <c r="AL202" s="85" t="str">
        <f>IF(AK202="","",VLOOKUP(AK202,映射!W:X,2,FALSE))</f>
        <v/>
      </c>
      <c r="AM202" s="85"/>
      <c r="AN202" s="85"/>
      <c r="AO202" s="85"/>
    </row>
    <row r="203" spans="1:41">
      <c r="A203" s="15">
        <f>VLOOKUP(C203,LOOKUP!A:B,2,FALSE)+E203</f>
        <v>210111</v>
      </c>
      <c r="B203" s="26" t="s">
        <v>253</v>
      </c>
      <c r="C203" s="14" t="s">
        <v>41</v>
      </c>
      <c r="D203" s="14"/>
      <c r="E203" s="29">
        <v>10111</v>
      </c>
      <c r="F203" s="29" t="s">
        <v>265</v>
      </c>
      <c r="G203" s="15"/>
      <c r="H203" s="26"/>
      <c r="I203" s="1">
        <v>51</v>
      </c>
      <c r="J203" s="26">
        <v>5</v>
      </c>
      <c r="K203" s="26"/>
      <c r="L203" s="26"/>
      <c r="M203" s="15" t="str">
        <f>IF(L203="","",VLOOKUP(L203,映射!W:X,2,FALSE))</f>
        <v/>
      </c>
      <c r="N203" s="26"/>
      <c r="O203" s="26"/>
      <c r="P203" s="26"/>
      <c r="Q203" s="26"/>
      <c r="R203" s="15" t="str">
        <f>IF(Q203="","",VLOOKUP(Q203,映射!W:X,2,FALSE))</f>
        <v/>
      </c>
      <c r="S203" s="26"/>
      <c r="T203" s="26"/>
      <c r="U203" s="26"/>
      <c r="V203" s="85"/>
      <c r="W203" s="15" t="str">
        <f>IF(V203="","",VLOOKUP(V203,映射!W:X,2,FALSE))</f>
        <v/>
      </c>
      <c r="X203" s="85"/>
      <c r="Y203" s="85"/>
      <c r="Z203" s="85"/>
      <c r="AA203" s="85"/>
      <c r="AB203" s="15" t="str">
        <f>IF(AA203="","",VLOOKUP(AA203,映射!W:X,2,FALSE))</f>
        <v/>
      </c>
      <c r="AC203" s="85"/>
      <c r="AD203" s="85"/>
      <c r="AE203" s="85"/>
      <c r="AF203" s="85"/>
      <c r="AG203" s="15" t="str">
        <f>IF(AF203="","",VLOOKUP(AF203,映射!W:X,2,FALSE))</f>
        <v/>
      </c>
      <c r="AH203" s="85"/>
      <c r="AI203" s="85"/>
      <c r="AJ203" s="85"/>
      <c r="AK203" s="85"/>
      <c r="AL203" s="85" t="str">
        <f>IF(AK203="","",VLOOKUP(AK203,映射!W:X,2,FALSE))</f>
        <v/>
      </c>
      <c r="AM203" s="85"/>
      <c r="AN203" s="85"/>
      <c r="AO203" s="85"/>
    </row>
    <row r="204" spans="1:41">
      <c r="A204" s="15">
        <f>VLOOKUP(C204,LOOKUP!A:B,2,FALSE)+E204</f>
        <v>220001</v>
      </c>
      <c r="B204" s="26" t="s">
        <v>272</v>
      </c>
      <c r="C204" s="14" t="s">
        <v>41</v>
      </c>
      <c r="D204" s="14"/>
      <c r="E204" s="29">
        <v>20001</v>
      </c>
      <c r="F204" s="27" t="s">
        <v>273</v>
      </c>
      <c r="G204" s="15"/>
      <c r="H204" s="26"/>
      <c r="I204" s="1">
        <v>17000</v>
      </c>
      <c r="J204" s="26">
        <v>264</v>
      </c>
      <c r="K204" s="26"/>
      <c r="L204" s="10">
        <v>5002</v>
      </c>
      <c r="M204" s="15" t="str">
        <f>IF(L204="","",VLOOKUP(L204,映射!W:X,2,FALSE))</f>
        <v>封魔卡</v>
      </c>
      <c r="N204" s="26">
        <v>1</v>
      </c>
      <c r="O204" s="26">
        <v>1</v>
      </c>
      <c r="P204" s="26">
        <v>1000</v>
      </c>
      <c r="Q204" s="10"/>
      <c r="R204" s="15"/>
      <c r="S204" s="26"/>
      <c r="T204" s="26"/>
      <c r="U204" s="26"/>
      <c r="V204" s="10"/>
      <c r="W204" s="15"/>
      <c r="X204" s="85"/>
      <c r="Y204" s="85"/>
      <c r="Z204" s="85"/>
      <c r="AA204" s="85"/>
      <c r="AB204" s="15"/>
      <c r="AC204" s="85"/>
      <c r="AD204" s="85"/>
      <c r="AE204" s="85"/>
      <c r="AF204" s="85"/>
      <c r="AG204" s="15"/>
      <c r="AH204" s="85"/>
      <c r="AI204" s="85"/>
      <c r="AJ204" s="85"/>
      <c r="AK204" s="85"/>
      <c r="AL204" s="85" t="str">
        <f>IF(AK204="","",VLOOKUP(AK204,映射!W:X,2,FALSE))</f>
        <v/>
      </c>
      <c r="AM204" s="85"/>
      <c r="AN204" s="85"/>
      <c r="AO204" s="85"/>
    </row>
    <row r="205" spans="1:41">
      <c r="A205" s="15">
        <f>VLOOKUP(C205,LOOKUP!A:B,2,FALSE)+E205</f>
        <v>220002</v>
      </c>
      <c r="B205" s="26" t="s">
        <v>272</v>
      </c>
      <c r="C205" s="14" t="s">
        <v>41</v>
      </c>
      <c r="D205" s="14"/>
      <c r="E205" s="29">
        <v>20002</v>
      </c>
      <c r="F205" s="27" t="s">
        <v>274</v>
      </c>
      <c r="G205" s="15"/>
      <c r="H205" s="26"/>
      <c r="I205" s="1">
        <v>17000</v>
      </c>
      <c r="J205" s="26">
        <v>264</v>
      </c>
      <c r="K205" s="26"/>
      <c r="L205" s="10">
        <v>5002</v>
      </c>
      <c r="M205" s="15" t="str">
        <f>IF(L205="","",VLOOKUP(L205,映射!W:X,2,FALSE))</f>
        <v>封魔卡</v>
      </c>
      <c r="N205" s="26">
        <v>1</v>
      </c>
      <c r="O205" s="26">
        <v>1</v>
      </c>
      <c r="P205" s="26">
        <v>1000</v>
      </c>
      <c r="Q205" s="10"/>
      <c r="R205" s="15"/>
      <c r="S205" s="26"/>
      <c r="T205" s="26"/>
      <c r="U205" s="26"/>
      <c r="V205" s="10"/>
      <c r="W205" s="15"/>
      <c r="X205" s="85"/>
      <c r="Y205" s="85"/>
      <c r="Z205" s="85"/>
      <c r="AA205" s="85"/>
      <c r="AB205" s="15"/>
      <c r="AC205" s="85"/>
      <c r="AD205" s="85"/>
      <c r="AE205" s="85"/>
      <c r="AF205" s="85"/>
      <c r="AG205" s="15"/>
      <c r="AH205" s="85"/>
      <c r="AI205" s="85"/>
      <c r="AJ205" s="85"/>
      <c r="AK205" s="85"/>
      <c r="AL205" s="85" t="str">
        <f>IF(AK205="","",VLOOKUP(AK205,映射!W:X,2,FALSE))</f>
        <v/>
      </c>
      <c r="AM205" s="85"/>
      <c r="AN205" s="85"/>
      <c r="AO205" s="85"/>
    </row>
    <row r="206" spans="1:41">
      <c r="A206" s="15">
        <f>VLOOKUP(C206,LOOKUP!A:B,2,FALSE)+E206</f>
        <v>220003</v>
      </c>
      <c r="B206" s="26" t="s">
        <v>272</v>
      </c>
      <c r="C206" s="14" t="s">
        <v>41</v>
      </c>
      <c r="D206" s="14"/>
      <c r="E206" s="29">
        <v>20003</v>
      </c>
      <c r="F206" s="27" t="s">
        <v>275</v>
      </c>
      <c r="G206" s="15"/>
      <c r="H206" s="26"/>
      <c r="I206" s="1">
        <v>17000</v>
      </c>
      <c r="J206" s="26">
        <v>264</v>
      </c>
      <c r="K206" s="26"/>
      <c r="L206" s="10">
        <v>5002</v>
      </c>
      <c r="M206" s="15" t="str">
        <f>IF(L206="","",VLOOKUP(L206,映射!W:X,2,FALSE))</f>
        <v>封魔卡</v>
      </c>
      <c r="N206" s="26">
        <v>1</v>
      </c>
      <c r="O206" s="26">
        <v>1</v>
      </c>
      <c r="P206" s="26">
        <v>1000</v>
      </c>
      <c r="Q206" s="10"/>
      <c r="R206" s="15"/>
      <c r="S206" s="26"/>
      <c r="T206" s="26"/>
      <c r="U206" s="26"/>
      <c r="V206" s="10"/>
      <c r="W206" s="15"/>
      <c r="X206" s="85"/>
      <c r="Y206" s="85"/>
      <c r="Z206" s="85"/>
      <c r="AA206" s="85"/>
      <c r="AB206" s="15"/>
      <c r="AC206" s="85"/>
      <c r="AD206" s="85"/>
      <c r="AE206" s="85"/>
      <c r="AF206" s="85"/>
      <c r="AG206" s="15"/>
      <c r="AH206" s="85"/>
      <c r="AI206" s="85"/>
      <c r="AJ206" s="85"/>
      <c r="AK206" s="85"/>
      <c r="AL206" s="85" t="str">
        <f>IF(AK206="","",VLOOKUP(AK206,映射!W:X,2,FALSE))</f>
        <v/>
      </c>
      <c r="AM206" s="85"/>
      <c r="AN206" s="85"/>
      <c r="AO206" s="85"/>
    </row>
    <row r="207" spans="1:41">
      <c r="A207" s="15">
        <f>VLOOKUP(C207,LOOKUP!A:B,2,FALSE)+E207</f>
        <v>220004</v>
      </c>
      <c r="B207" s="26" t="s">
        <v>272</v>
      </c>
      <c r="C207" s="14" t="s">
        <v>41</v>
      </c>
      <c r="D207" s="14"/>
      <c r="E207" s="29">
        <v>20004</v>
      </c>
      <c r="F207" s="27" t="s">
        <v>276</v>
      </c>
      <c r="G207" s="15"/>
      <c r="H207" s="26"/>
      <c r="I207" s="1">
        <v>17000</v>
      </c>
      <c r="J207" s="26">
        <v>264</v>
      </c>
      <c r="K207" s="26"/>
      <c r="L207" s="10">
        <v>5002</v>
      </c>
      <c r="M207" s="15" t="str">
        <f>IF(L207="","",VLOOKUP(L207,映射!W:X,2,FALSE))</f>
        <v>封魔卡</v>
      </c>
      <c r="N207" s="26">
        <v>1</v>
      </c>
      <c r="O207" s="26">
        <v>1</v>
      </c>
      <c r="P207" s="26">
        <v>1000</v>
      </c>
      <c r="Q207" s="10"/>
      <c r="R207" s="15"/>
      <c r="S207" s="26"/>
      <c r="T207" s="26"/>
      <c r="U207" s="26"/>
      <c r="V207" s="10"/>
      <c r="W207" s="15"/>
      <c r="X207" s="85"/>
      <c r="Y207" s="85"/>
      <c r="Z207" s="85"/>
      <c r="AA207" s="85"/>
      <c r="AB207" s="15"/>
      <c r="AC207" s="85"/>
      <c r="AD207" s="85"/>
      <c r="AE207" s="85"/>
      <c r="AF207" s="85"/>
      <c r="AG207" s="15"/>
      <c r="AH207" s="85"/>
      <c r="AI207" s="85"/>
      <c r="AJ207" s="85"/>
      <c r="AK207" s="85"/>
      <c r="AL207" s="85" t="str">
        <f>IF(AK207="","",VLOOKUP(AK207,映射!W:X,2,FALSE))</f>
        <v/>
      </c>
      <c r="AM207" s="85"/>
      <c r="AN207" s="85"/>
      <c r="AO207" s="85"/>
    </row>
    <row r="208" spans="1:41">
      <c r="A208" s="15">
        <f>VLOOKUP(C208,LOOKUP!A:B,2,FALSE)+E208</f>
        <v>220005</v>
      </c>
      <c r="B208" s="26" t="s">
        <v>272</v>
      </c>
      <c r="C208" s="14" t="s">
        <v>41</v>
      </c>
      <c r="D208" s="14"/>
      <c r="E208" s="29">
        <v>20005</v>
      </c>
      <c r="F208" s="27" t="s">
        <v>277</v>
      </c>
      <c r="G208" s="15"/>
      <c r="H208" s="26"/>
      <c r="I208" s="1">
        <v>17000</v>
      </c>
      <c r="J208" s="26">
        <v>264</v>
      </c>
      <c r="K208" s="26"/>
      <c r="L208" s="10">
        <v>5002</v>
      </c>
      <c r="M208" s="15" t="str">
        <f>IF(L208="","",VLOOKUP(L208,映射!W:X,2,FALSE))</f>
        <v>封魔卡</v>
      </c>
      <c r="N208" s="26">
        <v>1</v>
      </c>
      <c r="O208" s="26">
        <v>1</v>
      </c>
      <c r="P208" s="26">
        <v>1000</v>
      </c>
      <c r="Q208" s="10"/>
      <c r="R208" s="15"/>
      <c r="S208" s="26"/>
      <c r="T208" s="26"/>
      <c r="U208" s="26"/>
      <c r="V208" s="10"/>
      <c r="W208" s="15"/>
      <c r="X208" s="85"/>
      <c r="Y208" s="85"/>
      <c r="Z208" s="85"/>
      <c r="AA208" s="85"/>
      <c r="AB208" s="15"/>
      <c r="AC208" s="85"/>
      <c r="AD208" s="85"/>
      <c r="AE208" s="85"/>
      <c r="AF208" s="85"/>
      <c r="AG208" s="15"/>
      <c r="AH208" s="85"/>
      <c r="AI208" s="85"/>
      <c r="AJ208" s="85"/>
      <c r="AK208" s="85"/>
      <c r="AL208" s="85" t="str">
        <f>IF(AK208="","",VLOOKUP(AK208,映射!W:X,2,FALSE))</f>
        <v/>
      </c>
      <c r="AM208" s="85"/>
      <c r="AN208" s="85"/>
      <c r="AO208" s="85"/>
    </row>
    <row r="209" spans="1:41">
      <c r="A209" s="15">
        <f>VLOOKUP(C209,LOOKUP!A:B,2,FALSE)+E209</f>
        <v>220006</v>
      </c>
      <c r="B209" s="26" t="s">
        <v>272</v>
      </c>
      <c r="C209" s="14" t="s">
        <v>41</v>
      </c>
      <c r="D209" s="14"/>
      <c r="E209" s="29">
        <v>20006</v>
      </c>
      <c r="F209" s="27" t="s">
        <v>278</v>
      </c>
      <c r="G209" s="15"/>
      <c r="H209" s="26"/>
      <c r="I209" s="1">
        <v>17000</v>
      </c>
      <c r="J209" s="26">
        <v>264</v>
      </c>
      <c r="K209" s="26"/>
      <c r="L209" s="10">
        <v>5002</v>
      </c>
      <c r="M209" s="15" t="str">
        <f>IF(L209="","",VLOOKUP(L209,映射!W:X,2,FALSE))</f>
        <v>封魔卡</v>
      </c>
      <c r="N209" s="26">
        <v>1</v>
      </c>
      <c r="O209" s="26">
        <v>1</v>
      </c>
      <c r="P209" s="26">
        <v>1000</v>
      </c>
      <c r="Q209" s="10"/>
      <c r="R209" s="15"/>
      <c r="S209" s="26"/>
      <c r="T209" s="26"/>
      <c r="U209" s="26"/>
      <c r="V209" s="10"/>
      <c r="W209" s="15"/>
      <c r="X209" s="85"/>
      <c r="Y209" s="85"/>
      <c r="Z209" s="85"/>
      <c r="AA209" s="85"/>
      <c r="AB209" s="15"/>
      <c r="AC209" s="85"/>
      <c r="AD209" s="85"/>
      <c r="AE209" s="85"/>
      <c r="AF209" s="85"/>
      <c r="AG209" s="15"/>
      <c r="AH209" s="85"/>
      <c r="AI209" s="85"/>
      <c r="AJ209" s="85"/>
      <c r="AK209" s="85"/>
      <c r="AL209" s="85" t="str">
        <f>IF(AK209="","",VLOOKUP(AK209,映射!W:X,2,FALSE))</f>
        <v/>
      </c>
      <c r="AM209" s="85"/>
      <c r="AN209" s="85"/>
      <c r="AO209" s="85"/>
    </row>
    <row r="210" spans="1:41">
      <c r="A210" s="15">
        <f>VLOOKUP(C210,LOOKUP!A:B,2,FALSE)+E210</f>
        <v>220007</v>
      </c>
      <c r="B210" s="26" t="s">
        <v>272</v>
      </c>
      <c r="C210" s="14" t="s">
        <v>41</v>
      </c>
      <c r="D210" s="14"/>
      <c r="E210" s="29">
        <v>20007</v>
      </c>
      <c r="F210" s="27" t="s">
        <v>279</v>
      </c>
      <c r="G210" s="15"/>
      <c r="H210" s="26"/>
      <c r="I210" s="1">
        <v>17000</v>
      </c>
      <c r="J210" s="26">
        <v>264</v>
      </c>
      <c r="K210" s="26"/>
      <c r="L210" s="10">
        <v>5002</v>
      </c>
      <c r="M210" s="15" t="str">
        <f>IF(L210="","",VLOOKUP(L210,映射!W:X,2,FALSE))</f>
        <v>封魔卡</v>
      </c>
      <c r="N210" s="26">
        <v>1</v>
      </c>
      <c r="O210" s="26">
        <v>1</v>
      </c>
      <c r="P210" s="26">
        <v>1000</v>
      </c>
      <c r="Q210" s="10"/>
      <c r="R210" s="15"/>
      <c r="S210" s="26"/>
      <c r="T210" s="26"/>
      <c r="U210" s="26"/>
      <c r="V210" s="10"/>
      <c r="W210" s="15"/>
      <c r="X210" s="85"/>
      <c r="Y210" s="85"/>
      <c r="Z210" s="85"/>
      <c r="AA210" s="85"/>
      <c r="AB210" s="15"/>
      <c r="AC210" s="85"/>
      <c r="AD210" s="85"/>
      <c r="AE210" s="85"/>
      <c r="AF210" s="85"/>
      <c r="AG210" s="15"/>
      <c r="AH210" s="85"/>
      <c r="AI210" s="85"/>
      <c r="AJ210" s="85"/>
      <c r="AK210" s="85"/>
      <c r="AL210" s="85" t="str">
        <f>IF(AK210="","",VLOOKUP(AK210,映射!W:X,2,FALSE))</f>
        <v/>
      </c>
      <c r="AM210" s="85"/>
      <c r="AN210" s="85"/>
      <c r="AO210" s="85"/>
    </row>
    <row r="211" spans="1:41">
      <c r="A211" s="15">
        <f>VLOOKUP(C211,LOOKUP!A:B,2,FALSE)+E211</f>
        <v>220008</v>
      </c>
      <c r="B211" s="26" t="s">
        <v>272</v>
      </c>
      <c r="C211" s="14" t="s">
        <v>41</v>
      </c>
      <c r="D211" s="14"/>
      <c r="E211" s="29">
        <v>20008</v>
      </c>
      <c r="F211" s="27" t="s">
        <v>280</v>
      </c>
      <c r="G211" s="15"/>
      <c r="H211" s="26"/>
      <c r="I211" s="1">
        <v>17000</v>
      </c>
      <c r="J211" s="26">
        <v>264</v>
      </c>
      <c r="K211" s="26"/>
      <c r="L211" s="10">
        <v>5002</v>
      </c>
      <c r="M211" s="15" t="str">
        <f>IF(L211="","",VLOOKUP(L211,映射!W:X,2,FALSE))</f>
        <v>封魔卡</v>
      </c>
      <c r="N211" s="26">
        <v>1</v>
      </c>
      <c r="O211" s="26">
        <v>1</v>
      </c>
      <c r="P211" s="26">
        <v>1000</v>
      </c>
      <c r="Q211" s="10"/>
      <c r="R211" s="15"/>
      <c r="S211" s="26"/>
      <c r="T211" s="26"/>
      <c r="U211" s="26"/>
      <c r="V211" s="10"/>
      <c r="W211" s="15"/>
      <c r="X211" s="85"/>
      <c r="Y211" s="85"/>
      <c r="Z211" s="85"/>
      <c r="AA211" s="85"/>
      <c r="AB211" s="15"/>
      <c r="AC211" s="85"/>
      <c r="AD211" s="85"/>
      <c r="AE211" s="85"/>
      <c r="AF211" s="85"/>
      <c r="AG211" s="15"/>
      <c r="AH211" s="85"/>
      <c r="AI211" s="85"/>
      <c r="AJ211" s="85"/>
      <c r="AK211" s="85"/>
      <c r="AL211" s="85" t="str">
        <f>IF(AK211="","",VLOOKUP(AK211,映射!W:X,2,FALSE))</f>
        <v/>
      </c>
      <c r="AM211" s="85"/>
      <c r="AN211" s="85"/>
      <c r="AO211" s="85"/>
    </row>
    <row r="212" spans="1:41">
      <c r="A212" s="15">
        <f>VLOOKUP(C212,LOOKUP!A:B,2,FALSE)+E212</f>
        <v>220009</v>
      </c>
      <c r="B212" s="26" t="s">
        <v>272</v>
      </c>
      <c r="C212" s="14" t="s">
        <v>41</v>
      </c>
      <c r="D212" s="14"/>
      <c r="E212" s="29">
        <v>20009</v>
      </c>
      <c r="F212" s="27" t="s">
        <v>281</v>
      </c>
      <c r="G212" s="15"/>
      <c r="H212" s="26"/>
      <c r="I212" s="1">
        <v>17000</v>
      </c>
      <c r="J212" s="26">
        <v>264</v>
      </c>
      <c r="K212" s="26"/>
      <c r="L212" s="10">
        <v>5002</v>
      </c>
      <c r="M212" s="15" t="str">
        <f>IF(L212="","",VLOOKUP(L212,映射!W:X,2,FALSE))</f>
        <v>封魔卡</v>
      </c>
      <c r="N212" s="26">
        <v>1</v>
      </c>
      <c r="O212" s="26">
        <v>1</v>
      </c>
      <c r="P212" s="26">
        <v>1000</v>
      </c>
      <c r="Q212" s="10"/>
      <c r="R212" s="15"/>
      <c r="S212" s="26"/>
      <c r="T212" s="26"/>
      <c r="U212" s="26"/>
      <c r="V212" s="10"/>
      <c r="W212" s="15"/>
      <c r="X212" s="85"/>
      <c r="Y212" s="85"/>
      <c r="Z212" s="85"/>
      <c r="AA212" s="85"/>
      <c r="AB212" s="15"/>
      <c r="AC212" s="85"/>
      <c r="AD212" s="85"/>
      <c r="AE212" s="85"/>
      <c r="AF212" s="85"/>
      <c r="AG212" s="15"/>
      <c r="AH212" s="85"/>
      <c r="AI212" s="85"/>
      <c r="AJ212" s="85"/>
      <c r="AK212" s="85"/>
      <c r="AL212" s="85" t="str">
        <f>IF(AK212="","",VLOOKUP(AK212,映射!W:X,2,FALSE))</f>
        <v/>
      </c>
      <c r="AM212" s="85"/>
      <c r="AN212" s="85"/>
      <c r="AO212" s="85"/>
    </row>
    <row r="213" spans="1:41">
      <c r="A213" s="15">
        <f>VLOOKUP(C213,LOOKUP!A:B,2,FALSE)+E213</f>
        <v>220010</v>
      </c>
      <c r="B213" s="26" t="s">
        <v>272</v>
      </c>
      <c r="C213" s="14" t="s">
        <v>41</v>
      </c>
      <c r="D213" s="14"/>
      <c r="E213" s="29">
        <v>20010</v>
      </c>
      <c r="F213" s="27" t="s">
        <v>282</v>
      </c>
      <c r="G213" s="15"/>
      <c r="H213" s="26"/>
      <c r="I213" s="1">
        <v>17000</v>
      </c>
      <c r="J213" s="26">
        <v>264</v>
      </c>
      <c r="K213" s="26"/>
      <c r="L213" s="10">
        <v>5100</v>
      </c>
      <c r="M213" s="15" t="str">
        <f>IF(L213="","",VLOOKUP(L213,映射!W:X,2,FALSE))</f>
        <v>生命存储10000</v>
      </c>
      <c r="N213" s="26">
        <v>1</v>
      </c>
      <c r="O213" s="26">
        <v>1</v>
      </c>
      <c r="P213" s="26">
        <v>10000</v>
      </c>
      <c r="Q213" s="10">
        <v>5101</v>
      </c>
      <c r="R213" s="15" t="str">
        <f>IF(Q213="","",VLOOKUP(Q213,映射!W:X,2,FALSE))</f>
        <v>魔力存储10000</v>
      </c>
      <c r="S213" s="26">
        <v>1</v>
      </c>
      <c r="T213" s="26">
        <v>1</v>
      </c>
      <c r="U213" s="26">
        <v>10000</v>
      </c>
      <c r="V213" s="10">
        <v>3806</v>
      </c>
      <c r="W213" s="15" t="str">
        <f>IF(V213="","",VLOOKUP(V213,映射!W:X,2,FALSE))</f>
        <v>6级宝石箱</v>
      </c>
      <c r="X213" s="85">
        <v>1</v>
      </c>
      <c r="Y213" s="85">
        <v>1</v>
      </c>
      <c r="Z213" s="85">
        <v>500</v>
      </c>
      <c r="AA213" s="85"/>
      <c r="AB213" s="15"/>
      <c r="AC213" s="85"/>
      <c r="AD213" s="85"/>
      <c r="AE213" s="85"/>
      <c r="AF213" s="85"/>
      <c r="AG213" s="15"/>
      <c r="AH213" s="85"/>
      <c r="AI213" s="85"/>
      <c r="AJ213" s="85"/>
      <c r="AK213" s="85"/>
      <c r="AL213" s="85" t="str">
        <f>IF(AK213="","",VLOOKUP(AK213,映射!W:X,2,FALSE))</f>
        <v/>
      </c>
      <c r="AM213" s="85"/>
      <c r="AN213" s="85"/>
      <c r="AO213" s="85"/>
    </row>
    <row r="214" spans="1:41">
      <c r="A214" s="15">
        <f>VLOOKUP(C214,LOOKUP!A:B,2,FALSE)+E214</f>
        <v>220011</v>
      </c>
      <c r="B214" s="26" t="s">
        <v>272</v>
      </c>
      <c r="C214" s="14" t="s">
        <v>41</v>
      </c>
      <c r="D214" s="14"/>
      <c r="E214" s="29">
        <v>20011</v>
      </c>
      <c r="F214" s="27" t="s">
        <v>283</v>
      </c>
      <c r="G214" s="15"/>
      <c r="H214" s="26"/>
      <c r="I214" s="1">
        <v>35000</v>
      </c>
      <c r="J214" s="26">
        <v>344</v>
      </c>
      <c r="K214" s="26"/>
      <c r="L214" s="10">
        <v>5002</v>
      </c>
      <c r="M214" s="15" t="str">
        <f>IF(L214="","",VLOOKUP(L214,映射!W:X,2,FALSE))</f>
        <v>封魔卡</v>
      </c>
      <c r="N214" s="26">
        <v>1</v>
      </c>
      <c r="O214" s="26">
        <v>1</v>
      </c>
      <c r="P214" s="26">
        <v>1000</v>
      </c>
      <c r="Q214" s="10"/>
      <c r="R214" s="15"/>
      <c r="S214" s="26"/>
      <c r="T214" s="26"/>
      <c r="U214" s="26"/>
      <c r="V214" s="10"/>
      <c r="W214" s="15"/>
      <c r="X214" s="85"/>
      <c r="Y214" s="85"/>
      <c r="Z214" s="85"/>
      <c r="AA214" s="85"/>
      <c r="AB214" s="15"/>
      <c r="AC214" s="85"/>
      <c r="AD214" s="85"/>
      <c r="AE214" s="85"/>
      <c r="AF214" s="85"/>
      <c r="AG214" s="15"/>
      <c r="AH214" s="85"/>
      <c r="AI214" s="85"/>
      <c r="AJ214" s="85"/>
      <c r="AK214" s="85"/>
      <c r="AL214" s="85" t="str">
        <f>IF(AK214="","",VLOOKUP(AK214,映射!W:X,2,FALSE))</f>
        <v/>
      </c>
      <c r="AM214" s="85"/>
      <c r="AN214" s="85"/>
      <c r="AO214" s="85"/>
    </row>
    <row r="215" spans="1:41">
      <c r="A215" s="15">
        <f>VLOOKUP(C215,LOOKUP!A:B,2,FALSE)+E215</f>
        <v>220012</v>
      </c>
      <c r="B215" s="26" t="s">
        <v>272</v>
      </c>
      <c r="C215" s="14" t="s">
        <v>41</v>
      </c>
      <c r="D215" s="14"/>
      <c r="E215" s="29">
        <v>20012</v>
      </c>
      <c r="F215" s="27" t="s">
        <v>284</v>
      </c>
      <c r="G215" s="15"/>
      <c r="H215" s="26"/>
      <c r="I215" s="1">
        <v>35000</v>
      </c>
      <c r="J215" s="26">
        <v>344</v>
      </c>
      <c r="K215" s="26"/>
      <c r="L215" s="10">
        <v>5002</v>
      </c>
      <c r="M215" s="15" t="str">
        <f>IF(L215="","",VLOOKUP(L215,映射!W:X,2,FALSE))</f>
        <v>封魔卡</v>
      </c>
      <c r="N215" s="26">
        <v>1</v>
      </c>
      <c r="O215" s="26">
        <v>1</v>
      </c>
      <c r="P215" s="26">
        <v>1000</v>
      </c>
      <c r="Q215" s="10"/>
      <c r="R215" s="15"/>
      <c r="S215" s="26"/>
      <c r="T215" s="26"/>
      <c r="U215" s="26"/>
      <c r="V215" s="10"/>
      <c r="W215" s="15"/>
      <c r="X215" s="85"/>
      <c r="Y215" s="85"/>
      <c r="Z215" s="85"/>
      <c r="AA215" s="85"/>
      <c r="AB215" s="15"/>
      <c r="AC215" s="85"/>
      <c r="AD215" s="85"/>
      <c r="AE215" s="85"/>
      <c r="AF215" s="85"/>
      <c r="AG215" s="15"/>
      <c r="AH215" s="85"/>
      <c r="AI215" s="85"/>
      <c r="AJ215" s="85"/>
      <c r="AK215" s="85"/>
      <c r="AL215" s="85" t="str">
        <f>IF(AK215="","",VLOOKUP(AK215,映射!W:X,2,FALSE))</f>
        <v/>
      </c>
      <c r="AM215" s="85"/>
      <c r="AN215" s="85"/>
      <c r="AO215" s="85"/>
    </row>
    <row r="216" spans="1:41">
      <c r="A216" s="15">
        <f>VLOOKUP(C216,LOOKUP!A:B,2,FALSE)+E216</f>
        <v>220013</v>
      </c>
      <c r="B216" s="26" t="s">
        <v>272</v>
      </c>
      <c r="C216" s="14" t="s">
        <v>41</v>
      </c>
      <c r="D216" s="14"/>
      <c r="E216" s="29">
        <v>20013</v>
      </c>
      <c r="F216" s="27" t="s">
        <v>285</v>
      </c>
      <c r="G216" s="15"/>
      <c r="H216" s="26"/>
      <c r="I216" s="1">
        <v>35000</v>
      </c>
      <c r="J216" s="26">
        <v>344</v>
      </c>
      <c r="K216" s="26"/>
      <c r="L216" s="10">
        <v>5002</v>
      </c>
      <c r="M216" s="15" t="str">
        <f>IF(L216="","",VLOOKUP(L216,映射!W:X,2,FALSE))</f>
        <v>封魔卡</v>
      </c>
      <c r="N216" s="26">
        <v>1</v>
      </c>
      <c r="O216" s="26">
        <v>1</v>
      </c>
      <c r="P216" s="26">
        <v>1000</v>
      </c>
      <c r="Q216" s="10"/>
      <c r="R216" s="15"/>
      <c r="S216" s="26"/>
      <c r="T216" s="26"/>
      <c r="U216" s="26"/>
      <c r="V216" s="10"/>
      <c r="W216" s="15"/>
      <c r="X216" s="85"/>
      <c r="Y216" s="85"/>
      <c r="Z216" s="85"/>
      <c r="AA216" s="85"/>
      <c r="AB216" s="15"/>
      <c r="AC216" s="85"/>
      <c r="AD216" s="85"/>
      <c r="AE216" s="85"/>
      <c r="AF216" s="85"/>
      <c r="AG216" s="15"/>
      <c r="AH216" s="85"/>
      <c r="AI216" s="85"/>
      <c r="AJ216" s="85"/>
      <c r="AK216" s="85"/>
      <c r="AL216" s="85" t="str">
        <f>IF(AK216="","",VLOOKUP(AK216,映射!W:X,2,FALSE))</f>
        <v/>
      </c>
      <c r="AM216" s="85"/>
      <c r="AN216" s="85"/>
      <c r="AO216" s="85"/>
    </row>
    <row r="217" spans="1:41">
      <c r="A217" s="15">
        <f>VLOOKUP(C217,LOOKUP!A:B,2,FALSE)+E217</f>
        <v>220014</v>
      </c>
      <c r="B217" s="26" t="s">
        <v>272</v>
      </c>
      <c r="C217" s="14" t="s">
        <v>41</v>
      </c>
      <c r="D217" s="14"/>
      <c r="E217" s="29">
        <v>20014</v>
      </c>
      <c r="F217" s="27" t="s">
        <v>286</v>
      </c>
      <c r="G217" s="15"/>
      <c r="H217" s="26"/>
      <c r="I217" s="1">
        <v>35000</v>
      </c>
      <c r="J217" s="26">
        <v>344</v>
      </c>
      <c r="K217" s="26"/>
      <c r="L217" s="10">
        <v>5002</v>
      </c>
      <c r="M217" s="15" t="str">
        <f>IF(L217="","",VLOOKUP(L217,映射!W:X,2,FALSE))</f>
        <v>封魔卡</v>
      </c>
      <c r="N217" s="26">
        <v>1</v>
      </c>
      <c r="O217" s="26">
        <v>1</v>
      </c>
      <c r="P217" s="26">
        <v>1000</v>
      </c>
      <c r="Q217" s="10"/>
      <c r="R217" s="15"/>
      <c r="S217" s="26"/>
      <c r="T217" s="26"/>
      <c r="U217" s="26"/>
      <c r="V217" s="10"/>
      <c r="W217" s="15"/>
      <c r="X217" s="85"/>
      <c r="Y217" s="85"/>
      <c r="Z217" s="85"/>
      <c r="AA217" s="85"/>
      <c r="AB217" s="15"/>
      <c r="AC217" s="85"/>
      <c r="AD217" s="85"/>
      <c r="AE217" s="85"/>
      <c r="AF217" s="85"/>
      <c r="AG217" s="15"/>
      <c r="AH217" s="85"/>
      <c r="AI217" s="85"/>
      <c r="AJ217" s="85"/>
      <c r="AK217" s="85"/>
      <c r="AL217" s="85" t="str">
        <f>IF(AK217="","",VLOOKUP(AK217,映射!W:X,2,FALSE))</f>
        <v/>
      </c>
      <c r="AM217" s="85"/>
      <c r="AN217" s="85"/>
      <c r="AO217" s="85"/>
    </row>
    <row r="218" spans="1:41">
      <c r="A218" s="15">
        <f>VLOOKUP(C218,LOOKUP!A:B,2,FALSE)+E218</f>
        <v>220015</v>
      </c>
      <c r="B218" s="26" t="s">
        <v>272</v>
      </c>
      <c r="C218" s="14" t="s">
        <v>41</v>
      </c>
      <c r="D218" s="14"/>
      <c r="E218" s="29">
        <v>20015</v>
      </c>
      <c r="F218" s="27" t="s">
        <v>287</v>
      </c>
      <c r="G218" s="15"/>
      <c r="H218" s="26"/>
      <c r="I218" s="1">
        <v>35000</v>
      </c>
      <c r="J218" s="26">
        <v>344</v>
      </c>
      <c r="K218" s="26"/>
      <c r="L218" s="10">
        <v>5002</v>
      </c>
      <c r="M218" s="15" t="str">
        <f>IF(L218="","",VLOOKUP(L218,映射!W:X,2,FALSE))</f>
        <v>封魔卡</v>
      </c>
      <c r="N218" s="26">
        <v>1</v>
      </c>
      <c r="O218" s="26">
        <v>1</v>
      </c>
      <c r="P218" s="26">
        <v>1000</v>
      </c>
      <c r="Q218" s="10"/>
      <c r="R218" s="15"/>
      <c r="S218" s="26"/>
      <c r="T218" s="26"/>
      <c r="U218" s="26"/>
      <c r="V218" s="10"/>
      <c r="W218" s="15"/>
      <c r="X218" s="85"/>
      <c r="Y218" s="85"/>
      <c r="Z218" s="85"/>
      <c r="AA218" s="85"/>
      <c r="AB218" s="15"/>
      <c r="AC218" s="85"/>
      <c r="AD218" s="85"/>
      <c r="AE218" s="85"/>
      <c r="AF218" s="85"/>
      <c r="AG218" s="15"/>
      <c r="AH218" s="85"/>
      <c r="AI218" s="85"/>
      <c r="AJ218" s="85"/>
      <c r="AK218" s="85"/>
      <c r="AL218" s="85" t="str">
        <f>IF(AK218="","",VLOOKUP(AK218,映射!W:X,2,FALSE))</f>
        <v/>
      </c>
      <c r="AM218" s="85"/>
      <c r="AN218" s="85"/>
      <c r="AO218" s="85"/>
    </row>
    <row r="219" spans="1:41">
      <c r="A219" s="15">
        <f>VLOOKUP(C219,LOOKUP!A:B,2,FALSE)+E219</f>
        <v>220016</v>
      </c>
      <c r="B219" s="26" t="s">
        <v>272</v>
      </c>
      <c r="C219" s="14" t="s">
        <v>41</v>
      </c>
      <c r="D219" s="14"/>
      <c r="E219" s="29">
        <v>20016</v>
      </c>
      <c r="F219" s="27" t="s">
        <v>288</v>
      </c>
      <c r="G219" s="15"/>
      <c r="H219" s="26"/>
      <c r="I219" s="1">
        <v>35000</v>
      </c>
      <c r="J219" s="26">
        <v>344</v>
      </c>
      <c r="K219" s="26"/>
      <c r="L219" s="10">
        <v>5002</v>
      </c>
      <c r="M219" s="15" t="str">
        <f>IF(L219="","",VLOOKUP(L219,映射!W:X,2,FALSE))</f>
        <v>封魔卡</v>
      </c>
      <c r="N219" s="26">
        <v>1</v>
      </c>
      <c r="O219" s="26">
        <v>1</v>
      </c>
      <c r="P219" s="26">
        <v>1000</v>
      </c>
      <c r="Q219" s="10"/>
      <c r="R219" s="15"/>
      <c r="S219" s="26"/>
      <c r="T219" s="26"/>
      <c r="U219" s="26"/>
      <c r="V219" s="10"/>
      <c r="W219" s="15"/>
      <c r="X219" s="85"/>
      <c r="Y219" s="85"/>
      <c r="Z219" s="85"/>
      <c r="AA219" s="85"/>
      <c r="AB219" s="15"/>
      <c r="AC219" s="85"/>
      <c r="AD219" s="85"/>
      <c r="AE219" s="85"/>
      <c r="AF219" s="85"/>
      <c r="AG219" s="15"/>
      <c r="AH219" s="85"/>
      <c r="AI219" s="85"/>
      <c r="AJ219" s="85"/>
      <c r="AK219" s="85"/>
      <c r="AL219" s="85" t="str">
        <f>IF(AK219="","",VLOOKUP(AK219,映射!W:X,2,FALSE))</f>
        <v/>
      </c>
      <c r="AM219" s="85"/>
      <c r="AN219" s="85"/>
      <c r="AO219" s="85"/>
    </row>
    <row r="220" spans="1:41">
      <c r="A220" s="15">
        <f>VLOOKUP(C220,LOOKUP!A:B,2,FALSE)+E220</f>
        <v>220017</v>
      </c>
      <c r="B220" s="26" t="s">
        <v>272</v>
      </c>
      <c r="C220" s="14" t="s">
        <v>41</v>
      </c>
      <c r="D220" s="14"/>
      <c r="E220" s="29">
        <v>20017</v>
      </c>
      <c r="F220" s="27" t="s">
        <v>289</v>
      </c>
      <c r="G220" s="15"/>
      <c r="H220" s="26"/>
      <c r="I220" s="1">
        <v>35000</v>
      </c>
      <c r="J220" s="26">
        <v>344</v>
      </c>
      <c r="K220" s="26"/>
      <c r="L220" s="10">
        <v>5002</v>
      </c>
      <c r="M220" s="15" t="str">
        <f>IF(L220="","",VLOOKUP(L220,映射!W:X,2,FALSE))</f>
        <v>封魔卡</v>
      </c>
      <c r="N220" s="26">
        <v>1</v>
      </c>
      <c r="O220" s="26">
        <v>1</v>
      </c>
      <c r="P220" s="26">
        <v>1000</v>
      </c>
      <c r="Q220" s="10"/>
      <c r="R220" s="15"/>
      <c r="S220" s="26"/>
      <c r="T220" s="26"/>
      <c r="U220" s="26"/>
      <c r="V220" s="10"/>
      <c r="W220" s="15"/>
      <c r="X220" s="85"/>
      <c r="Y220" s="85"/>
      <c r="Z220" s="85"/>
      <c r="AA220" s="85"/>
      <c r="AB220" s="15"/>
      <c r="AC220" s="85"/>
      <c r="AD220" s="85"/>
      <c r="AE220" s="85"/>
      <c r="AF220" s="85"/>
      <c r="AG220" s="15"/>
      <c r="AH220" s="85"/>
      <c r="AI220" s="85"/>
      <c r="AJ220" s="85"/>
      <c r="AK220" s="85"/>
      <c r="AL220" s="85" t="str">
        <f>IF(AK220="","",VLOOKUP(AK220,映射!W:X,2,FALSE))</f>
        <v/>
      </c>
      <c r="AM220" s="85"/>
      <c r="AN220" s="85"/>
      <c r="AO220" s="85"/>
    </row>
    <row r="221" spans="1:41">
      <c r="A221" s="15">
        <f>VLOOKUP(C221,LOOKUP!A:B,2,FALSE)+E221</f>
        <v>220018</v>
      </c>
      <c r="B221" s="26" t="s">
        <v>272</v>
      </c>
      <c r="C221" s="14" t="s">
        <v>41</v>
      </c>
      <c r="D221" s="14"/>
      <c r="E221" s="29">
        <v>20018</v>
      </c>
      <c r="F221" s="27" t="s">
        <v>290</v>
      </c>
      <c r="G221" s="15"/>
      <c r="H221" s="26"/>
      <c r="I221" s="1">
        <v>35000</v>
      </c>
      <c r="J221" s="26">
        <v>344</v>
      </c>
      <c r="K221" s="26"/>
      <c r="L221" s="10">
        <v>5002</v>
      </c>
      <c r="M221" s="15" t="str">
        <f>IF(L221="","",VLOOKUP(L221,映射!W:X,2,FALSE))</f>
        <v>封魔卡</v>
      </c>
      <c r="N221" s="26">
        <v>1</v>
      </c>
      <c r="O221" s="26">
        <v>1</v>
      </c>
      <c r="P221" s="26">
        <v>1000</v>
      </c>
      <c r="Q221" s="10"/>
      <c r="R221" s="15"/>
      <c r="S221" s="26"/>
      <c r="T221" s="26"/>
      <c r="U221" s="26"/>
      <c r="V221" s="10"/>
      <c r="W221" s="15"/>
      <c r="X221" s="85"/>
      <c r="Y221" s="85"/>
      <c r="Z221" s="85"/>
      <c r="AA221" s="85"/>
      <c r="AB221" s="15"/>
      <c r="AC221" s="85"/>
      <c r="AD221" s="85"/>
      <c r="AE221" s="85"/>
      <c r="AF221" s="85"/>
      <c r="AG221" s="15"/>
      <c r="AH221" s="85"/>
      <c r="AI221" s="85"/>
      <c r="AJ221" s="85"/>
      <c r="AK221" s="85"/>
      <c r="AL221" s="85" t="str">
        <f>IF(AK221="","",VLOOKUP(AK221,映射!W:X,2,FALSE))</f>
        <v/>
      </c>
      <c r="AM221" s="85"/>
      <c r="AN221" s="85"/>
      <c r="AO221" s="85"/>
    </row>
    <row r="222" spans="1:41">
      <c r="A222" s="15">
        <f>VLOOKUP(C222,LOOKUP!A:B,2,FALSE)+E222</f>
        <v>220019</v>
      </c>
      <c r="B222" s="26" t="s">
        <v>272</v>
      </c>
      <c r="C222" s="14" t="s">
        <v>41</v>
      </c>
      <c r="D222" s="14"/>
      <c r="E222" s="29">
        <v>20019</v>
      </c>
      <c r="F222" s="27" t="s">
        <v>291</v>
      </c>
      <c r="G222" s="15"/>
      <c r="H222" s="26"/>
      <c r="I222" s="1">
        <v>35000</v>
      </c>
      <c r="J222" s="26">
        <v>344</v>
      </c>
      <c r="K222" s="26"/>
      <c r="L222" s="10">
        <v>5002</v>
      </c>
      <c r="M222" s="15" t="str">
        <f>IF(L222="","",VLOOKUP(L222,映射!W:X,2,FALSE))</f>
        <v>封魔卡</v>
      </c>
      <c r="N222" s="26">
        <v>1</v>
      </c>
      <c r="O222" s="26">
        <v>1</v>
      </c>
      <c r="P222" s="26">
        <v>1000</v>
      </c>
      <c r="Q222" s="10"/>
      <c r="R222" s="15"/>
      <c r="S222" s="26"/>
      <c r="T222" s="26"/>
      <c r="U222" s="26"/>
      <c r="V222" s="10"/>
      <c r="W222" s="15"/>
      <c r="X222" s="85"/>
      <c r="Y222" s="85"/>
      <c r="Z222" s="85"/>
      <c r="AA222" s="85"/>
      <c r="AB222" s="15"/>
      <c r="AC222" s="85"/>
      <c r="AD222" s="85"/>
      <c r="AE222" s="85"/>
      <c r="AF222" s="85"/>
      <c r="AG222" s="15"/>
      <c r="AH222" s="85"/>
      <c r="AI222" s="85"/>
      <c r="AJ222" s="85"/>
      <c r="AK222" s="85"/>
      <c r="AL222" s="85" t="str">
        <f>IF(AK222="","",VLOOKUP(AK222,映射!W:X,2,FALSE))</f>
        <v/>
      </c>
      <c r="AM222" s="85"/>
      <c r="AN222" s="85"/>
      <c r="AO222" s="85"/>
    </row>
    <row r="223" spans="1:41">
      <c r="A223" s="15">
        <f>VLOOKUP(C223,LOOKUP!A:B,2,FALSE)+E223</f>
        <v>220020</v>
      </c>
      <c r="B223" s="26" t="s">
        <v>272</v>
      </c>
      <c r="C223" s="14" t="s">
        <v>41</v>
      </c>
      <c r="D223" s="14"/>
      <c r="E223" s="29">
        <v>20020</v>
      </c>
      <c r="F223" s="27" t="s">
        <v>292</v>
      </c>
      <c r="G223" s="15"/>
      <c r="H223" s="26"/>
      <c r="I223" s="1">
        <v>35000</v>
      </c>
      <c r="J223" s="26">
        <v>344</v>
      </c>
      <c r="K223" s="26"/>
      <c r="L223" s="10">
        <v>5100</v>
      </c>
      <c r="M223" s="15" t="str">
        <f>IF(L223="","",VLOOKUP(L223,映射!W:X,2,FALSE))</f>
        <v>生命存储10000</v>
      </c>
      <c r="N223" s="26">
        <v>1</v>
      </c>
      <c r="O223" s="26">
        <v>1</v>
      </c>
      <c r="P223" s="26">
        <v>10000</v>
      </c>
      <c r="Q223" s="10">
        <v>5101</v>
      </c>
      <c r="R223" s="15" t="str">
        <f>IF(Q223="","",VLOOKUP(Q223,映射!W:X,2,FALSE))</f>
        <v>魔力存储10000</v>
      </c>
      <c r="S223" s="26">
        <v>1</v>
      </c>
      <c r="T223" s="26">
        <v>1</v>
      </c>
      <c r="U223" s="26">
        <v>10000</v>
      </c>
      <c r="V223" s="10">
        <v>3806</v>
      </c>
      <c r="W223" s="15" t="str">
        <f>IF(V223="","",VLOOKUP(V223,映射!W:X,2,FALSE))</f>
        <v>6级宝石箱</v>
      </c>
      <c r="X223" s="85">
        <v>1</v>
      </c>
      <c r="Y223" s="85">
        <v>1</v>
      </c>
      <c r="Z223" s="85">
        <v>500</v>
      </c>
      <c r="AA223" s="85"/>
      <c r="AB223" s="15"/>
      <c r="AC223" s="85"/>
      <c r="AD223" s="85"/>
      <c r="AE223" s="85"/>
      <c r="AF223" s="85"/>
      <c r="AG223" s="15"/>
      <c r="AH223" s="85"/>
      <c r="AI223" s="85"/>
      <c r="AJ223" s="85"/>
      <c r="AK223" s="85"/>
      <c r="AL223" s="85" t="str">
        <f>IF(AK223="","",VLOOKUP(AK223,映射!W:X,2,FALSE))</f>
        <v/>
      </c>
      <c r="AM223" s="85"/>
      <c r="AN223" s="85"/>
      <c r="AO223" s="85"/>
    </row>
    <row r="224" spans="1:41">
      <c r="A224" s="15">
        <f>VLOOKUP(C224,LOOKUP!A:B,2,FALSE)+E224</f>
        <v>220021</v>
      </c>
      <c r="B224" s="26" t="s">
        <v>272</v>
      </c>
      <c r="C224" s="14" t="s">
        <v>41</v>
      </c>
      <c r="D224" s="14"/>
      <c r="E224" s="29">
        <v>20021</v>
      </c>
      <c r="F224" s="27" t="s">
        <v>293</v>
      </c>
      <c r="G224" s="15"/>
      <c r="H224" s="26"/>
      <c r="I224" s="1">
        <v>110400</v>
      </c>
      <c r="J224" s="26">
        <v>424</v>
      </c>
      <c r="K224" s="26"/>
      <c r="L224" s="10">
        <v>5002</v>
      </c>
      <c r="M224" s="15" t="str">
        <f>IF(L224="","",VLOOKUP(L224,映射!W:X,2,FALSE))</f>
        <v>封魔卡</v>
      </c>
      <c r="N224" s="26">
        <v>1</v>
      </c>
      <c r="O224" s="26">
        <v>1</v>
      </c>
      <c r="P224" s="26">
        <v>1000</v>
      </c>
      <c r="Q224" s="10"/>
      <c r="R224" s="15"/>
      <c r="S224" s="26"/>
      <c r="T224" s="26"/>
      <c r="U224" s="26"/>
      <c r="V224" s="10"/>
      <c r="W224" s="15"/>
      <c r="X224" s="85"/>
      <c r="Y224" s="85"/>
      <c r="Z224" s="85"/>
      <c r="AA224" s="85"/>
      <c r="AB224" s="15"/>
      <c r="AC224" s="85"/>
      <c r="AD224" s="85"/>
      <c r="AE224" s="85"/>
      <c r="AF224" s="85"/>
      <c r="AG224" s="15"/>
      <c r="AH224" s="85"/>
      <c r="AI224" s="85"/>
      <c r="AJ224" s="85"/>
      <c r="AK224" s="85"/>
      <c r="AL224" s="85" t="str">
        <f>IF(AK224="","",VLOOKUP(AK224,映射!W:X,2,FALSE))</f>
        <v/>
      </c>
      <c r="AM224" s="85"/>
      <c r="AN224" s="85"/>
      <c r="AO224" s="85"/>
    </row>
    <row r="225" spans="1:41">
      <c r="A225" s="15">
        <f>VLOOKUP(C225,LOOKUP!A:B,2,FALSE)+E225</f>
        <v>220022</v>
      </c>
      <c r="B225" s="26" t="s">
        <v>272</v>
      </c>
      <c r="C225" s="14" t="s">
        <v>41</v>
      </c>
      <c r="D225" s="14"/>
      <c r="E225" s="29">
        <v>20022</v>
      </c>
      <c r="F225" s="27" t="s">
        <v>294</v>
      </c>
      <c r="G225" s="15"/>
      <c r="H225" s="26"/>
      <c r="I225" s="1">
        <v>110400</v>
      </c>
      <c r="J225" s="26">
        <v>424</v>
      </c>
      <c r="K225" s="26"/>
      <c r="L225" s="10">
        <v>5002</v>
      </c>
      <c r="M225" s="15" t="str">
        <f>IF(L225="","",VLOOKUP(L225,映射!W:X,2,FALSE))</f>
        <v>封魔卡</v>
      </c>
      <c r="N225" s="26">
        <v>1</v>
      </c>
      <c r="O225" s="26">
        <v>1</v>
      </c>
      <c r="P225" s="26">
        <v>1000</v>
      </c>
      <c r="Q225" s="10"/>
      <c r="R225" s="15"/>
      <c r="S225" s="26"/>
      <c r="T225" s="26"/>
      <c r="U225" s="26"/>
      <c r="V225" s="10"/>
      <c r="W225" s="15"/>
      <c r="X225" s="85"/>
      <c r="Y225" s="85"/>
      <c r="Z225" s="85"/>
      <c r="AA225" s="85"/>
      <c r="AB225" s="15"/>
      <c r="AC225" s="85"/>
      <c r="AD225" s="85"/>
      <c r="AE225" s="85"/>
      <c r="AF225" s="85"/>
      <c r="AG225" s="15"/>
      <c r="AH225" s="85"/>
      <c r="AI225" s="85"/>
      <c r="AJ225" s="85"/>
      <c r="AK225" s="85"/>
      <c r="AL225" s="85" t="str">
        <f>IF(AK225="","",VLOOKUP(AK225,映射!W:X,2,FALSE))</f>
        <v/>
      </c>
      <c r="AM225" s="85"/>
      <c r="AN225" s="85"/>
      <c r="AO225" s="85"/>
    </row>
    <row r="226" spans="1:41">
      <c r="A226" s="15">
        <f>VLOOKUP(C226,LOOKUP!A:B,2,FALSE)+E226</f>
        <v>220023</v>
      </c>
      <c r="B226" s="26" t="s">
        <v>272</v>
      </c>
      <c r="C226" s="14" t="s">
        <v>41</v>
      </c>
      <c r="D226" s="14"/>
      <c r="E226" s="29">
        <v>20023</v>
      </c>
      <c r="F226" s="27" t="s">
        <v>295</v>
      </c>
      <c r="G226" s="15"/>
      <c r="H226" s="26"/>
      <c r="I226" s="1">
        <v>110400</v>
      </c>
      <c r="J226" s="26">
        <v>424</v>
      </c>
      <c r="K226" s="26"/>
      <c r="L226" s="10">
        <v>5002</v>
      </c>
      <c r="M226" s="15" t="str">
        <f>IF(L226="","",VLOOKUP(L226,映射!W:X,2,FALSE))</f>
        <v>封魔卡</v>
      </c>
      <c r="N226" s="26">
        <v>1</v>
      </c>
      <c r="O226" s="26">
        <v>1</v>
      </c>
      <c r="P226" s="26">
        <v>1000</v>
      </c>
      <c r="Q226" s="10"/>
      <c r="R226" s="15"/>
      <c r="S226" s="26"/>
      <c r="T226" s="26"/>
      <c r="U226" s="26"/>
      <c r="V226" s="10"/>
      <c r="W226" s="15"/>
      <c r="X226" s="85"/>
      <c r="Y226" s="85"/>
      <c r="Z226" s="85"/>
      <c r="AA226" s="85"/>
      <c r="AB226" s="15"/>
      <c r="AC226" s="85"/>
      <c r="AD226" s="85"/>
      <c r="AE226" s="85"/>
      <c r="AF226" s="85"/>
      <c r="AG226" s="15"/>
      <c r="AH226" s="85"/>
      <c r="AI226" s="85"/>
      <c r="AJ226" s="85"/>
      <c r="AK226" s="85"/>
      <c r="AL226" s="85" t="str">
        <f>IF(AK226="","",VLOOKUP(AK226,映射!W:X,2,FALSE))</f>
        <v/>
      </c>
      <c r="AM226" s="85"/>
      <c r="AN226" s="85"/>
      <c r="AO226" s="85"/>
    </row>
    <row r="227" spans="1:41">
      <c r="A227" s="15">
        <f>VLOOKUP(C227,LOOKUP!A:B,2,FALSE)+E227</f>
        <v>220024</v>
      </c>
      <c r="B227" s="26" t="s">
        <v>272</v>
      </c>
      <c r="C227" s="14" t="s">
        <v>41</v>
      </c>
      <c r="D227" s="14"/>
      <c r="E227" s="29">
        <v>20024</v>
      </c>
      <c r="F227" s="27" t="s">
        <v>296</v>
      </c>
      <c r="G227" s="15"/>
      <c r="H227" s="26"/>
      <c r="I227" s="1">
        <v>110400</v>
      </c>
      <c r="J227" s="26">
        <v>424</v>
      </c>
      <c r="K227" s="26"/>
      <c r="L227" s="10">
        <v>5002</v>
      </c>
      <c r="M227" s="15" t="str">
        <f>IF(L227="","",VLOOKUP(L227,映射!W:X,2,FALSE))</f>
        <v>封魔卡</v>
      </c>
      <c r="N227" s="26">
        <v>1</v>
      </c>
      <c r="O227" s="26">
        <v>1</v>
      </c>
      <c r="P227" s="26">
        <v>1000</v>
      </c>
      <c r="Q227" s="10"/>
      <c r="R227" s="15"/>
      <c r="S227" s="26"/>
      <c r="T227" s="26"/>
      <c r="U227" s="26"/>
      <c r="V227" s="10"/>
      <c r="W227" s="15"/>
      <c r="X227" s="85"/>
      <c r="Y227" s="85"/>
      <c r="Z227" s="85"/>
      <c r="AA227" s="85"/>
      <c r="AB227" s="15"/>
      <c r="AC227" s="85"/>
      <c r="AD227" s="85"/>
      <c r="AE227" s="85"/>
      <c r="AF227" s="85"/>
      <c r="AG227" s="15"/>
      <c r="AH227" s="85"/>
      <c r="AI227" s="85"/>
      <c r="AJ227" s="85"/>
      <c r="AK227" s="85"/>
      <c r="AL227" s="85" t="str">
        <f>IF(AK227="","",VLOOKUP(AK227,映射!W:X,2,FALSE))</f>
        <v/>
      </c>
      <c r="AM227" s="85"/>
      <c r="AN227" s="85"/>
      <c r="AO227" s="85"/>
    </row>
    <row r="228" spans="1:41">
      <c r="A228" s="15">
        <f>VLOOKUP(C228,LOOKUP!A:B,2,FALSE)+E228</f>
        <v>220025</v>
      </c>
      <c r="B228" s="26" t="s">
        <v>272</v>
      </c>
      <c r="C228" s="14" t="s">
        <v>41</v>
      </c>
      <c r="D228" s="14"/>
      <c r="E228" s="29">
        <v>20025</v>
      </c>
      <c r="F228" s="27" t="s">
        <v>297</v>
      </c>
      <c r="G228" s="15"/>
      <c r="H228" s="26"/>
      <c r="I228" s="1">
        <v>110400</v>
      </c>
      <c r="J228" s="26">
        <v>424</v>
      </c>
      <c r="K228" s="26"/>
      <c r="L228" s="10">
        <v>5002</v>
      </c>
      <c r="M228" s="15" t="str">
        <f>IF(L228="","",VLOOKUP(L228,映射!W:X,2,FALSE))</f>
        <v>封魔卡</v>
      </c>
      <c r="N228" s="26">
        <v>1</v>
      </c>
      <c r="O228" s="26">
        <v>1</v>
      </c>
      <c r="P228" s="26">
        <v>1000</v>
      </c>
      <c r="Q228" s="10"/>
      <c r="R228" s="15"/>
      <c r="S228" s="26"/>
      <c r="T228" s="26"/>
      <c r="U228" s="26"/>
      <c r="V228" s="10"/>
      <c r="W228" s="15"/>
      <c r="X228" s="85"/>
      <c r="Y228" s="85"/>
      <c r="Z228" s="85"/>
      <c r="AA228" s="85"/>
      <c r="AB228" s="15"/>
      <c r="AC228" s="85"/>
      <c r="AD228" s="85"/>
      <c r="AE228" s="85"/>
      <c r="AF228" s="85"/>
      <c r="AG228" s="15"/>
      <c r="AH228" s="85"/>
      <c r="AI228" s="85"/>
      <c r="AJ228" s="85"/>
      <c r="AK228" s="85"/>
      <c r="AL228" s="85" t="str">
        <f>IF(AK228="","",VLOOKUP(AK228,映射!W:X,2,FALSE))</f>
        <v/>
      </c>
      <c r="AM228" s="85"/>
      <c r="AN228" s="85"/>
      <c r="AO228" s="85"/>
    </row>
    <row r="229" spans="1:41">
      <c r="A229" s="15">
        <f>VLOOKUP(C229,LOOKUP!A:B,2,FALSE)+E229</f>
        <v>220026</v>
      </c>
      <c r="B229" s="26" t="s">
        <v>272</v>
      </c>
      <c r="C229" s="14" t="s">
        <v>41</v>
      </c>
      <c r="D229" s="14"/>
      <c r="E229" s="29">
        <v>20026</v>
      </c>
      <c r="F229" s="27" t="s">
        <v>298</v>
      </c>
      <c r="G229" s="15"/>
      <c r="H229" s="26"/>
      <c r="I229" s="1">
        <v>110400</v>
      </c>
      <c r="J229" s="26">
        <v>424</v>
      </c>
      <c r="K229" s="26"/>
      <c r="L229" s="10">
        <v>5002</v>
      </c>
      <c r="M229" s="15" t="str">
        <f>IF(L229="","",VLOOKUP(L229,映射!W:X,2,FALSE))</f>
        <v>封魔卡</v>
      </c>
      <c r="N229" s="26">
        <v>1</v>
      </c>
      <c r="O229" s="26">
        <v>1</v>
      </c>
      <c r="P229" s="26">
        <v>1000</v>
      </c>
      <c r="Q229" s="10"/>
      <c r="R229" s="15"/>
      <c r="S229" s="26"/>
      <c r="T229" s="26"/>
      <c r="U229" s="26"/>
      <c r="V229" s="10"/>
      <c r="W229" s="15"/>
      <c r="X229" s="85"/>
      <c r="Y229" s="85"/>
      <c r="Z229" s="85"/>
      <c r="AA229" s="85"/>
      <c r="AB229" s="15"/>
      <c r="AC229" s="85"/>
      <c r="AD229" s="85"/>
      <c r="AE229" s="85"/>
      <c r="AF229" s="85"/>
      <c r="AG229" s="15"/>
      <c r="AH229" s="85"/>
      <c r="AI229" s="85"/>
      <c r="AJ229" s="85"/>
      <c r="AK229" s="85"/>
      <c r="AL229" s="85" t="str">
        <f>IF(AK229="","",VLOOKUP(AK229,映射!W:X,2,FALSE))</f>
        <v/>
      </c>
      <c r="AM229" s="85"/>
      <c r="AN229" s="85"/>
      <c r="AO229" s="85"/>
    </row>
    <row r="230" spans="1:41">
      <c r="A230" s="15">
        <f>VLOOKUP(C230,LOOKUP!A:B,2,FALSE)+E230</f>
        <v>220027</v>
      </c>
      <c r="B230" s="26" t="s">
        <v>272</v>
      </c>
      <c r="C230" s="14" t="s">
        <v>41</v>
      </c>
      <c r="D230" s="14"/>
      <c r="E230" s="29">
        <v>20027</v>
      </c>
      <c r="F230" s="27" t="s">
        <v>299</v>
      </c>
      <c r="G230" s="15"/>
      <c r="H230" s="26"/>
      <c r="I230" s="1">
        <v>110400</v>
      </c>
      <c r="J230" s="26">
        <v>424</v>
      </c>
      <c r="K230" s="26"/>
      <c r="L230" s="10">
        <v>5002</v>
      </c>
      <c r="M230" s="15" t="str">
        <f>IF(L230="","",VLOOKUP(L230,映射!W:X,2,FALSE))</f>
        <v>封魔卡</v>
      </c>
      <c r="N230" s="26">
        <v>1</v>
      </c>
      <c r="O230" s="26">
        <v>1</v>
      </c>
      <c r="P230" s="26">
        <v>1000</v>
      </c>
      <c r="Q230" s="10"/>
      <c r="R230" s="15"/>
      <c r="S230" s="26"/>
      <c r="T230" s="26"/>
      <c r="U230" s="26"/>
      <c r="V230" s="10"/>
      <c r="W230" s="15"/>
      <c r="X230" s="85"/>
      <c r="Y230" s="85"/>
      <c r="Z230" s="85"/>
      <c r="AA230" s="85"/>
      <c r="AB230" s="15"/>
      <c r="AC230" s="85"/>
      <c r="AD230" s="85"/>
      <c r="AE230" s="85"/>
      <c r="AF230" s="85"/>
      <c r="AG230" s="15"/>
      <c r="AH230" s="85"/>
      <c r="AI230" s="85"/>
      <c r="AJ230" s="85"/>
      <c r="AK230" s="85"/>
      <c r="AL230" s="85" t="str">
        <f>IF(AK230="","",VLOOKUP(AK230,映射!W:X,2,FALSE))</f>
        <v/>
      </c>
      <c r="AM230" s="85"/>
      <c r="AN230" s="85"/>
      <c r="AO230" s="85"/>
    </row>
    <row r="231" spans="1:41">
      <c r="A231" s="15">
        <f>VLOOKUP(C231,LOOKUP!A:B,2,FALSE)+E231</f>
        <v>220028</v>
      </c>
      <c r="B231" s="26" t="s">
        <v>272</v>
      </c>
      <c r="C231" s="14" t="s">
        <v>41</v>
      </c>
      <c r="D231" s="14"/>
      <c r="E231" s="29">
        <v>20028</v>
      </c>
      <c r="F231" s="27" t="s">
        <v>300</v>
      </c>
      <c r="G231" s="15"/>
      <c r="H231" s="26"/>
      <c r="I231" s="1">
        <v>110400</v>
      </c>
      <c r="J231" s="26">
        <v>424</v>
      </c>
      <c r="K231" s="26"/>
      <c r="L231" s="10">
        <v>5002</v>
      </c>
      <c r="M231" s="15" t="str">
        <f>IF(L231="","",VLOOKUP(L231,映射!W:X,2,FALSE))</f>
        <v>封魔卡</v>
      </c>
      <c r="N231" s="26">
        <v>1</v>
      </c>
      <c r="O231" s="26">
        <v>1</v>
      </c>
      <c r="P231" s="26">
        <v>1000</v>
      </c>
      <c r="Q231" s="10"/>
      <c r="R231" s="15"/>
      <c r="S231" s="26"/>
      <c r="T231" s="26"/>
      <c r="U231" s="26"/>
      <c r="V231" s="10"/>
      <c r="W231" s="15"/>
      <c r="X231" s="85"/>
      <c r="Y231" s="85"/>
      <c r="Z231" s="85"/>
      <c r="AA231" s="85"/>
      <c r="AB231" s="15"/>
      <c r="AC231" s="85"/>
      <c r="AD231" s="85"/>
      <c r="AE231" s="85"/>
      <c r="AF231" s="85"/>
      <c r="AG231" s="15"/>
      <c r="AH231" s="85"/>
      <c r="AI231" s="85"/>
      <c r="AJ231" s="85"/>
      <c r="AK231" s="85"/>
      <c r="AL231" s="85" t="str">
        <f>IF(AK231="","",VLOOKUP(AK231,映射!W:X,2,FALSE))</f>
        <v/>
      </c>
      <c r="AM231" s="85"/>
      <c r="AN231" s="85"/>
      <c r="AO231" s="85"/>
    </row>
    <row r="232" spans="1:41">
      <c r="A232" s="15">
        <f>VLOOKUP(C232,LOOKUP!A:B,2,FALSE)+E232</f>
        <v>220029</v>
      </c>
      <c r="B232" s="26" t="s">
        <v>272</v>
      </c>
      <c r="C232" s="14" t="s">
        <v>41</v>
      </c>
      <c r="D232" s="14"/>
      <c r="E232" s="29">
        <v>20029</v>
      </c>
      <c r="F232" s="27" t="s">
        <v>301</v>
      </c>
      <c r="G232" s="15"/>
      <c r="H232" s="26"/>
      <c r="I232" s="1">
        <v>110400</v>
      </c>
      <c r="J232" s="26">
        <v>424</v>
      </c>
      <c r="K232" s="26"/>
      <c r="L232" s="10">
        <v>5002</v>
      </c>
      <c r="M232" s="15" t="str">
        <f>IF(L232="","",VLOOKUP(L232,映射!W:X,2,FALSE))</f>
        <v>封魔卡</v>
      </c>
      <c r="N232" s="26">
        <v>1</v>
      </c>
      <c r="O232" s="26">
        <v>1</v>
      </c>
      <c r="P232" s="26">
        <v>1000</v>
      </c>
      <c r="Q232" s="10"/>
      <c r="R232" s="15"/>
      <c r="S232" s="26"/>
      <c r="T232" s="26"/>
      <c r="U232" s="26"/>
      <c r="V232" s="10"/>
      <c r="W232" s="15"/>
      <c r="X232" s="85"/>
      <c r="Y232" s="85"/>
      <c r="Z232" s="85"/>
      <c r="AA232" s="85"/>
      <c r="AB232" s="15"/>
      <c r="AC232" s="85"/>
      <c r="AD232" s="85"/>
      <c r="AE232" s="85"/>
      <c r="AF232" s="85"/>
      <c r="AG232" s="15"/>
      <c r="AH232" s="85"/>
      <c r="AI232" s="85"/>
      <c r="AJ232" s="85"/>
      <c r="AK232" s="85"/>
      <c r="AL232" s="85" t="str">
        <f>IF(AK232="","",VLOOKUP(AK232,映射!W:X,2,FALSE))</f>
        <v/>
      </c>
      <c r="AM232" s="85"/>
      <c r="AN232" s="85"/>
      <c r="AO232" s="85"/>
    </row>
    <row r="233" spans="1:41">
      <c r="A233" s="15">
        <f>VLOOKUP(C233,LOOKUP!A:B,2,FALSE)+E233</f>
        <v>220030</v>
      </c>
      <c r="B233" s="26" t="s">
        <v>272</v>
      </c>
      <c r="C233" s="14" t="s">
        <v>41</v>
      </c>
      <c r="D233" s="14"/>
      <c r="E233" s="29">
        <v>20030</v>
      </c>
      <c r="F233" s="27" t="s">
        <v>302</v>
      </c>
      <c r="G233" s="15"/>
      <c r="H233" s="26"/>
      <c r="I233" s="1">
        <v>110400</v>
      </c>
      <c r="J233" s="26">
        <v>424</v>
      </c>
      <c r="K233" s="26"/>
      <c r="L233" s="10">
        <v>5100</v>
      </c>
      <c r="M233" s="15" t="str">
        <f>IF(L233="","",VLOOKUP(L233,映射!W:X,2,FALSE))</f>
        <v>生命存储10000</v>
      </c>
      <c r="N233" s="26">
        <v>1</v>
      </c>
      <c r="O233" s="26">
        <v>1</v>
      </c>
      <c r="P233" s="26">
        <v>10000</v>
      </c>
      <c r="Q233" s="10">
        <v>5101</v>
      </c>
      <c r="R233" s="15" t="str">
        <f>IF(Q233="","",VLOOKUP(Q233,映射!W:X,2,FALSE))</f>
        <v>魔力存储10000</v>
      </c>
      <c r="S233" s="26">
        <v>1</v>
      </c>
      <c r="T233" s="26">
        <v>1</v>
      </c>
      <c r="U233" s="26">
        <v>10000</v>
      </c>
      <c r="V233" s="10">
        <v>3806</v>
      </c>
      <c r="W233" s="15" t="str">
        <f>IF(V233="","",VLOOKUP(V233,映射!W:X,2,FALSE))</f>
        <v>6级宝石箱</v>
      </c>
      <c r="X233" s="85">
        <v>1</v>
      </c>
      <c r="Y233" s="85">
        <v>1</v>
      </c>
      <c r="Z233" s="85">
        <v>500</v>
      </c>
      <c r="AA233" s="85"/>
      <c r="AB233" s="15"/>
      <c r="AC233" s="85"/>
      <c r="AD233" s="85"/>
      <c r="AE233" s="85"/>
      <c r="AF233" s="85"/>
      <c r="AG233" s="15"/>
      <c r="AH233" s="85"/>
      <c r="AI233" s="85"/>
      <c r="AJ233" s="85"/>
      <c r="AK233" s="85"/>
      <c r="AL233" s="85" t="str">
        <f>IF(AK233="","",VLOOKUP(AK233,映射!W:X,2,FALSE))</f>
        <v/>
      </c>
      <c r="AM233" s="85"/>
      <c r="AN233" s="85"/>
      <c r="AO233" s="85"/>
    </row>
    <row r="234" spans="1:41">
      <c r="A234" s="15">
        <f>VLOOKUP(C234,LOOKUP!A:B,2,FALSE)+E234</f>
        <v>220031</v>
      </c>
      <c r="B234" s="26" t="s">
        <v>272</v>
      </c>
      <c r="C234" s="14" t="s">
        <v>41</v>
      </c>
      <c r="D234" s="14"/>
      <c r="E234" s="29">
        <v>20031</v>
      </c>
      <c r="F234" s="27" t="s">
        <v>303</v>
      </c>
      <c r="G234" s="15"/>
      <c r="H234" s="26"/>
      <c r="I234" s="1">
        <v>301000</v>
      </c>
      <c r="J234" s="26">
        <v>504</v>
      </c>
      <c r="K234" s="26"/>
      <c r="L234" s="10">
        <v>5002</v>
      </c>
      <c r="M234" s="15" t="str">
        <f>IF(L234="","",VLOOKUP(L234,映射!W:X,2,FALSE))</f>
        <v>封魔卡</v>
      </c>
      <c r="N234" s="26">
        <v>1</v>
      </c>
      <c r="O234" s="26">
        <v>1</v>
      </c>
      <c r="P234" s="26">
        <v>1000</v>
      </c>
      <c r="Q234" s="10"/>
      <c r="R234" s="15"/>
      <c r="S234" s="26"/>
      <c r="T234" s="26"/>
      <c r="U234" s="26"/>
      <c r="V234" s="10"/>
      <c r="W234" s="15"/>
      <c r="X234" s="85"/>
      <c r="Y234" s="85"/>
      <c r="Z234" s="85"/>
      <c r="AA234" s="85"/>
      <c r="AB234" s="15"/>
      <c r="AC234" s="85"/>
      <c r="AD234" s="85"/>
      <c r="AE234" s="85"/>
      <c r="AF234" s="85"/>
      <c r="AG234" s="15"/>
      <c r="AH234" s="85"/>
      <c r="AI234" s="85"/>
      <c r="AJ234" s="85"/>
      <c r="AK234" s="85"/>
      <c r="AL234" s="85" t="str">
        <f>IF(AK234="","",VLOOKUP(AK234,映射!W:X,2,FALSE))</f>
        <v/>
      </c>
      <c r="AM234" s="85"/>
      <c r="AN234" s="85"/>
      <c r="AO234" s="85"/>
    </row>
    <row r="235" spans="1:41">
      <c r="A235" s="15">
        <f>VLOOKUP(C235,LOOKUP!A:B,2,FALSE)+E235</f>
        <v>220032</v>
      </c>
      <c r="B235" s="26" t="s">
        <v>272</v>
      </c>
      <c r="C235" s="14" t="s">
        <v>41</v>
      </c>
      <c r="D235" s="14"/>
      <c r="E235" s="29">
        <v>20032</v>
      </c>
      <c r="F235" s="27" t="s">
        <v>304</v>
      </c>
      <c r="G235" s="15"/>
      <c r="H235" s="26"/>
      <c r="I235" s="1">
        <v>301000</v>
      </c>
      <c r="J235" s="26">
        <v>504</v>
      </c>
      <c r="K235" s="26"/>
      <c r="L235" s="10">
        <v>5002</v>
      </c>
      <c r="M235" s="15" t="str">
        <f>IF(L235="","",VLOOKUP(L235,映射!W:X,2,FALSE))</f>
        <v>封魔卡</v>
      </c>
      <c r="N235" s="26">
        <v>1</v>
      </c>
      <c r="O235" s="26">
        <v>1</v>
      </c>
      <c r="P235" s="26">
        <v>1000</v>
      </c>
      <c r="Q235" s="10"/>
      <c r="R235" s="15"/>
      <c r="S235" s="26"/>
      <c r="T235" s="26"/>
      <c r="U235" s="26"/>
      <c r="V235" s="10"/>
      <c r="W235" s="15"/>
      <c r="X235" s="85"/>
      <c r="Y235" s="85"/>
      <c r="Z235" s="85"/>
      <c r="AA235" s="85"/>
      <c r="AB235" s="15"/>
      <c r="AC235" s="85"/>
      <c r="AD235" s="85"/>
      <c r="AE235" s="85"/>
      <c r="AF235" s="85"/>
      <c r="AG235" s="15"/>
      <c r="AH235" s="85"/>
      <c r="AI235" s="85"/>
      <c r="AJ235" s="85"/>
      <c r="AK235" s="85"/>
      <c r="AL235" s="85" t="str">
        <f>IF(AK235="","",VLOOKUP(AK235,映射!W:X,2,FALSE))</f>
        <v/>
      </c>
      <c r="AM235" s="85"/>
      <c r="AN235" s="85"/>
      <c r="AO235" s="85"/>
    </row>
    <row r="236" spans="1:41">
      <c r="A236" s="15">
        <f>VLOOKUP(C236,LOOKUP!A:B,2,FALSE)+E236</f>
        <v>220033</v>
      </c>
      <c r="B236" s="26" t="s">
        <v>272</v>
      </c>
      <c r="C236" s="14" t="s">
        <v>41</v>
      </c>
      <c r="D236" s="14"/>
      <c r="E236" s="29">
        <v>20033</v>
      </c>
      <c r="F236" s="27" t="s">
        <v>305</v>
      </c>
      <c r="G236" s="15"/>
      <c r="H236" s="26"/>
      <c r="I236" s="1">
        <v>301000</v>
      </c>
      <c r="J236" s="26">
        <v>504</v>
      </c>
      <c r="K236" s="26"/>
      <c r="L236" s="10">
        <v>5002</v>
      </c>
      <c r="M236" s="15" t="str">
        <f>IF(L236="","",VLOOKUP(L236,映射!W:X,2,FALSE))</f>
        <v>封魔卡</v>
      </c>
      <c r="N236" s="26">
        <v>1</v>
      </c>
      <c r="O236" s="26">
        <v>1</v>
      </c>
      <c r="P236" s="26">
        <v>1000</v>
      </c>
      <c r="Q236" s="10"/>
      <c r="R236" s="15"/>
      <c r="S236" s="26"/>
      <c r="T236" s="26"/>
      <c r="U236" s="26"/>
      <c r="V236" s="10"/>
      <c r="W236" s="15"/>
      <c r="X236" s="85"/>
      <c r="Y236" s="85"/>
      <c r="Z236" s="85"/>
      <c r="AA236" s="85"/>
      <c r="AB236" s="15"/>
      <c r="AC236" s="85"/>
      <c r="AD236" s="85"/>
      <c r="AE236" s="85"/>
      <c r="AF236" s="85"/>
      <c r="AG236" s="15"/>
      <c r="AH236" s="85"/>
      <c r="AI236" s="85"/>
      <c r="AJ236" s="85"/>
      <c r="AK236" s="85"/>
      <c r="AL236" s="85" t="str">
        <f>IF(AK236="","",VLOOKUP(AK236,映射!W:X,2,FALSE))</f>
        <v/>
      </c>
      <c r="AM236" s="85"/>
      <c r="AN236" s="85"/>
      <c r="AO236" s="85"/>
    </row>
    <row r="237" spans="1:41">
      <c r="A237" s="15">
        <f>VLOOKUP(C237,LOOKUP!A:B,2,FALSE)+E237</f>
        <v>220034</v>
      </c>
      <c r="B237" s="26" t="s">
        <v>272</v>
      </c>
      <c r="C237" s="14" t="s">
        <v>41</v>
      </c>
      <c r="D237" s="14"/>
      <c r="E237" s="29">
        <v>20034</v>
      </c>
      <c r="F237" s="27" t="s">
        <v>306</v>
      </c>
      <c r="G237" s="15"/>
      <c r="H237" s="26"/>
      <c r="I237" s="1">
        <v>301000</v>
      </c>
      <c r="J237" s="26">
        <v>504</v>
      </c>
      <c r="K237" s="26"/>
      <c r="L237" s="10">
        <v>5002</v>
      </c>
      <c r="M237" s="15" t="str">
        <f>IF(L237="","",VLOOKUP(L237,映射!W:X,2,FALSE))</f>
        <v>封魔卡</v>
      </c>
      <c r="N237" s="26">
        <v>1</v>
      </c>
      <c r="O237" s="26">
        <v>1</v>
      </c>
      <c r="P237" s="26">
        <v>1000</v>
      </c>
      <c r="Q237" s="10"/>
      <c r="R237" s="15"/>
      <c r="S237" s="26"/>
      <c r="T237" s="26"/>
      <c r="U237" s="26"/>
      <c r="V237" s="10"/>
      <c r="W237" s="15"/>
      <c r="X237" s="85"/>
      <c r="Y237" s="85"/>
      <c r="Z237" s="85"/>
      <c r="AA237" s="85"/>
      <c r="AB237" s="15"/>
      <c r="AC237" s="85"/>
      <c r="AD237" s="85"/>
      <c r="AE237" s="85"/>
      <c r="AF237" s="85"/>
      <c r="AG237" s="15"/>
      <c r="AH237" s="85"/>
      <c r="AI237" s="85"/>
      <c r="AJ237" s="85"/>
      <c r="AK237" s="85"/>
      <c r="AL237" s="85" t="str">
        <f>IF(AK237="","",VLOOKUP(AK237,映射!W:X,2,FALSE))</f>
        <v/>
      </c>
      <c r="AM237" s="85"/>
      <c r="AN237" s="85"/>
      <c r="AO237" s="85"/>
    </row>
    <row r="238" spans="1:41">
      <c r="A238" s="15">
        <f>VLOOKUP(C238,LOOKUP!A:B,2,FALSE)+E238</f>
        <v>220035</v>
      </c>
      <c r="B238" s="26" t="s">
        <v>272</v>
      </c>
      <c r="C238" s="14" t="s">
        <v>41</v>
      </c>
      <c r="D238" s="14"/>
      <c r="E238" s="29">
        <v>20035</v>
      </c>
      <c r="F238" s="27" t="s">
        <v>307</v>
      </c>
      <c r="G238" s="15"/>
      <c r="H238" s="26"/>
      <c r="I238" s="1">
        <v>301000</v>
      </c>
      <c r="J238" s="26">
        <v>504</v>
      </c>
      <c r="K238" s="26"/>
      <c r="L238" s="10">
        <v>5002</v>
      </c>
      <c r="M238" s="15" t="str">
        <f>IF(L238="","",VLOOKUP(L238,映射!W:X,2,FALSE))</f>
        <v>封魔卡</v>
      </c>
      <c r="N238" s="26">
        <v>1</v>
      </c>
      <c r="O238" s="26">
        <v>1</v>
      </c>
      <c r="P238" s="26">
        <v>1000</v>
      </c>
      <c r="Q238" s="10"/>
      <c r="R238" s="15"/>
      <c r="S238" s="26"/>
      <c r="T238" s="26"/>
      <c r="U238" s="26"/>
      <c r="V238" s="10"/>
      <c r="W238" s="15"/>
      <c r="X238" s="85"/>
      <c r="Y238" s="85"/>
      <c r="Z238" s="85"/>
      <c r="AA238" s="85"/>
      <c r="AB238" s="15"/>
      <c r="AC238" s="85"/>
      <c r="AD238" s="85"/>
      <c r="AE238" s="85"/>
      <c r="AF238" s="85"/>
      <c r="AG238" s="15"/>
      <c r="AH238" s="85"/>
      <c r="AI238" s="85"/>
      <c r="AJ238" s="85"/>
      <c r="AK238" s="85"/>
      <c r="AL238" s="85" t="str">
        <f>IF(AK238="","",VLOOKUP(AK238,映射!W:X,2,FALSE))</f>
        <v/>
      </c>
      <c r="AM238" s="85"/>
      <c r="AN238" s="85"/>
      <c r="AO238" s="85"/>
    </row>
    <row r="239" spans="1:41">
      <c r="A239" s="15">
        <f>VLOOKUP(C239,LOOKUP!A:B,2,FALSE)+E239</f>
        <v>220036</v>
      </c>
      <c r="B239" s="26" t="s">
        <v>272</v>
      </c>
      <c r="C239" s="14" t="s">
        <v>41</v>
      </c>
      <c r="D239" s="14"/>
      <c r="E239" s="29">
        <v>20036</v>
      </c>
      <c r="F239" s="27" t="s">
        <v>308</v>
      </c>
      <c r="G239" s="15"/>
      <c r="H239" s="26"/>
      <c r="I239" s="1">
        <v>301000</v>
      </c>
      <c r="J239" s="26">
        <v>504</v>
      </c>
      <c r="K239" s="26"/>
      <c r="L239" s="10">
        <v>5002</v>
      </c>
      <c r="M239" s="15" t="str">
        <f>IF(L239="","",VLOOKUP(L239,映射!W:X,2,FALSE))</f>
        <v>封魔卡</v>
      </c>
      <c r="N239" s="26">
        <v>1</v>
      </c>
      <c r="O239" s="26">
        <v>1</v>
      </c>
      <c r="P239" s="26">
        <v>1000</v>
      </c>
      <c r="Q239" s="10"/>
      <c r="R239" s="15"/>
      <c r="S239" s="26"/>
      <c r="T239" s="26"/>
      <c r="U239" s="26"/>
      <c r="V239" s="10"/>
      <c r="W239" s="15"/>
      <c r="X239" s="85"/>
      <c r="Y239" s="85"/>
      <c r="Z239" s="85"/>
      <c r="AA239" s="85"/>
      <c r="AB239" s="15"/>
      <c r="AC239" s="85"/>
      <c r="AD239" s="85"/>
      <c r="AE239" s="85"/>
      <c r="AF239" s="85"/>
      <c r="AG239" s="15"/>
      <c r="AH239" s="85"/>
      <c r="AI239" s="85"/>
      <c r="AJ239" s="85"/>
      <c r="AK239" s="85"/>
      <c r="AL239" s="85" t="str">
        <f>IF(AK239="","",VLOOKUP(AK239,映射!W:X,2,FALSE))</f>
        <v/>
      </c>
      <c r="AM239" s="85"/>
      <c r="AN239" s="85"/>
      <c r="AO239" s="85"/>
    </row>
    <row r="240" spans="1:41">
      <c r="A240" s="15">
        <f>VLOOKUP(C240,LOOKUP!A:B,2,FALSE)+E240</f>
        <v>220037</v>
      </c>
      <c r="B240" s="26" t="s">
        <v>272</v>
      </c>
      <c r="C240" s="14" t="s">
        <v>41</v>
      </c>
      <c r="D240" s="14"/>
      <c r="E240" s="29">
        <v>20037</v>
      </c>
      <c r="F240" s="27" t="s">
        <v>309</v>
      </c>
      <c r="G240" s="15"/>
      <c r="H240" s="26"/>
      <c r="I240" s="1">
        <v>301000</v>
      </c>
      <c r="J240" s="26">
        <v>504</v>
      </c>
      <c r="K240" s="26"/>
      <c r="L240" s="10">
        <v>5002</v>
      </c>
      <c r="M240" s="15" t="str">
        <f>IF(L240="","",VLOOKUP(L240,映射!W:X,2,FALSE))</f>
        <v>封魔卡</v>
      </c>
      <c r="N240" s="26">
        <v>1</v>
      </c>
      <c r="O240" s="26">
        <v>1</v>
      </c>
      <c r="P240" s="26">
        <v>1000</v>
      </c>
      <c r="Q240" s="10"/>
      <c r="R240" s="15"/>
      <c r="S240" s="26"/>
      <c r="T240" s="26"/>
      <c r="U240" s="26"/>
      <c r="V240" s="10"/>
      <c r="W240" s="15"/>
      <c r="X240" s="85"/>
      <c r="Y240" s="85"/>
      <c r="Z240" s="85"/>
      <c r="AA240" s="85"/>
      <c r="AB240" s="15"/>
      <c r="AC240" s="85"/>
      <c r="AD240" s="85"/>
      <c r="AE240" s="85"/>
      <c r="AF240" s="85"/>
      <c r="AG240" s="15"/>
      <c r="AH240" s="85"/>
      <c r="AI240" s="85"/>
      <c r="AJ240" s="85"/>
      <c r="AK240" s="85"/>
      <c r="AL240" s="85" t="str">
        <f>IF(AK240="","",VLOOKUP(AK240,映射!W:X,2,FALSE))</f>
        <v/>
      </c>
      <c r="AM240" s="85"/>
      <c r="AN240" s="85"/>
      <c r="AO240" s="85"/>
    </row>
    <row r="241" spans="1:41">
      <c r="A241" s="15">
        <f>VLOOKUP(C241,LOOKUP!A:B,2,FALSE)+E241</f>
        <v>220038</v>
      </c>
      <c r="B241" s="26" t="s">
        <v>272</v>
      </c>
      <c r="C241" s="14" t="s">
        <v>41</v>
      </c>
      <c r="D241" s="14"/>
      <c r="E241" s="29">
        <v>20038</v>
      </c>
      <c r="F241" s="27" t="s">
        <v>310</v>
      </c>
      <c r="G241" s="15"/>
      <c r="H241" s="26"/>
      <c r="I241" s="1">
        <v>301000</v>
      </c>
      <c r="J241" s="26">
        <v>504</v>
      </c>
      <c r="K241" s="26"/>
      <c r="L241" s="10">
        <v>5002</v>
      </c>
      <c r="M241" s="15" t="str">
        <f>IF(L241="","",VLOOKUP(L241,映射!W:X,2,FALSE))</f>
        <v>封魔卡</v>
      </c>
      <c r="N241" s="26">
        <v>1</v>
      </c>
      <c r="O241" s="26">
        <v>1</v>
      </c>
      <c r="P241" s="26">
        <v>1000</v>
      </c>
      <c r="Q241" s="10"/>
      <c r="R241" s="15"/>
      <c r="S241" s="26"/>
      <c r="T241" s="26"/>
      <c r="U241" s="26"/>
      <c r="V241" s="10"/>
      <c r="W241" s="15"/>
      <c r="X241" s="85"/>
      <c r="Y241" s="85"/>
      <c r="Z241" s="85"/>
      <c r="AA241" s="85"/>
      <c r="AB241" s="15"/>
      <c r="AC241" s="85"/>
      <c r="AD241" s="85"/>
      <c r="AE241" s="85"/>
      <c r="AF241" s="85"/>
      <c r="AG241" s="15"/>
      <c r="AH241" s="85"/>
      <c r="AI241" s="85"/>
      <c r="AJ241" s="85"/>
      <c r="AK241" s="85"/>
      <c r="AL241" s="85" t="str">
        <f>IF(AK241="","",VLOOKUP(AK241,映射!W:X,2,FALSE))</f>
        <v/>
      </c>
      <c r="AM241" s="85"/>
      <c r="AN241" s="85"/>
      <c r="AO241" s="85"/>
    </row>
    <row r="242" spans="1:41">
      <c r="A242" s="15">
        <f>VLOOKUP(C242,LOOKUP!A:B,2,FALSE)+E242</f>
        <v>220039</v>
      </c>
      <c r="B242" s="26" t="s">
        <v>272</v>
      </c>
      <c r="C242" s="14" t="s">
        <v>41</v>
      </c>
      <c r="D242" s="14"/>
      <c r="E242" s="29">
        <v>20039</v>
      </c>
      <c r="F242" s="27" t="s">
        <v>311</v>
      </c>
      <c r="G242" s="15"/>
      <c r="H242" s="26"/>
      <c r="I242" s="1">
        <v>301000</v>
      </c>
      <c r="J242" s="26">
        <v>504</v>
      </c>
      <c r="K242" s="26"/>
      <c r="L242" s="10">
        <v>5002</v>
      </c>
      <c r="M242" s="15" t="str">
        <f>IF(L242="","",VLOOKUP(L242,映射!W:X,2,FALSE))</f>
        <v>封魔卡</v>
      </c>
      <c r="N242" s="26">
        <v>1</v>
      </c>
      <c r="O242" s="26">
        <v>1</v>
      </c>
      <c r="P242" s="26">
        <v>1000</v>
      </c>
      <c r="Q242" s="10"/>
      <c r="R242" s="15"/>
      <c r="S242" s="26"/>
      <c r="T242" s="26"/>
      <c r="U242" s="26"/>
      <c r="V242" s="10"/>
      <c r="W242" s="15"/>
      <c r="X242" s="85"/>
      <c r="Y242" s="85"/>
      <c r="Z242" s="85"/>
      <c r="AA242" s="85"/>
      <c r="AB242" s="15"/>
      <c r="AC242" s="85"/>
      <c r="AD242" s="85"/>
      <c r="AE242" s="85"/>
      <c r="AF242" s="85"/>
      <c r="AG242" s="15"/>
      <c r="AH242" s="85"/>
      <c r="AI242" s="85"/>
      <c r="AJ242" s="85"/>
      <c r="AK242" s="85"/>
      <c r="AL242" s="85" t="str">
        <f>IF(AK242="","",VLOOKUP(AK242,映射!W:X,2,FALSE))</f>
        <v/>
      </c>
      <c r="AM242" s="85"/>
      <c r="AN242" s="85"/>
      <c r="AO242" s="85"/>
    </row>
    <row r="243" spans="1:41">
      <c r="A243" s="15">
        <f>VLOOKUP(C243,LOOKUP!A:B,2,FALSE)+E243</f>
        <v>220040</v>
      </c>
      <c r="B243" s="26" t="s">
        <v>272</v>
      </c>
      <c r="C243" s="14" t="s">
        <v>41</v>
      </c>
      <c r="D243" s="14"/>
      <c r="E243" s="29">
        <v>20040</v>
      </c>
      <c r="F243" s="27" t="s">
        <v>312</v>
      </c>
      <c r="G243" s="15"/>
      <c r="H243" s="26"/>
      <c r="I243" s="1">
        <v>540000</v>
      </c>
      <c r="J243" s="26">
        <v>504</v>
      </c>
      <c r="K243" s="26"/>
      <c r="L243" s="10">
        <v>5100</v>
      </c>
      <c r="M243" s="15" t="str">
        <f>IF(L243="","",VLOOKUP(L243,映射!W:X,2,FALSE))</f>
        <v>生命存储10000</v>
      </c>
      <c r="N243" s="26">
        <v>1</v>
      </c>
      <c r="O243" s="26">
        <v>1</v>
      </c>
      <c r="P243" s="26">
        <v>10000</v>
      </c>
      <c r="Q243" s="10">
        <v>5101</v>
      </c>
      <c r="R243" s="15" t="str">
        <f>IF(Q243="","",VLOOKUP(Q243,映射!W:X,2,FALSE))</f>
        <v>魔力存储10000</v>
      </c>
      <c r="S243" s="26">
        <v>1</v>
      </c>
      <c r="T243" s="26">
        <v>1</v>
      </c>
      <c r="U243" s="26">
        <v>10000</v>
      </c>
      <c r="V243" s="10">
        <v>3806</v>
      </c>
      <c r="W243" s="15" t="str">
        <f>IF(V243="","",VLOOKUP(V243,映射!W:X,2,FALSE))</f>
        <v>6级宝石箱</v>
      </c>
      <c r="X243" s="85">
        <v>1</v>
      </c>
      <c r="Y243" s="85">
        <v>1</v>
      </c>
      <c r="Z243" s="85">
        <v>500</v>
      </c>
      <c r="AA243" s="85"/>
      <c r="AB243" s="15"/>
      <c r="AC243" s="85"/>
      <c r="AD243" s="85"/>
      <c r="AE243" s="85"/>
      <c r="AF243" s="85"/>
      <c r="AG243" s="15"/>
      <c r="AH243" s="85"/>
      <c r="AI243" s="85"/>
      <c r="AJ243" s="85"/>
      <c r="AK243" s="85"/>
      <c r="AL243" s="85" t="str">
        <f>IF(AK243="","",VLOOKUP(AK243,映射!W:X,2,FALSE))</f>
        <v/>
      </c>
      <c r="AM243" s="85"/>
      <c r="AN243" s="85"/>
      <c r="AO243" s="85"/>
    </row>
    <row r="244" spans="1:41">
      <c r="A244" s="15">
        <f>VLOOKUP(C244,LOOKUP!A:B,2,FALSE)+E244</f>
        <v>220041</v>
      </c>
      <c r="B244" s="26" t="s">
        <v>272</v>
      </c>
      <c r="C244" s="14" t="s">
        <v>41</v>
      </c>
      <c r="D244" s="14"/>
      <c r="E244" s="29">
        <v>20041</v>
      </c>
      <c r="F244" s="27" t="s">
        <v>313</v>
      </c>
      <c r="G244" s="15"/>
      <c r="H244" s="26"/>
      <c r="I244" s="1">
        <v>540000</v>
      </c>
      <c r="J244" s="26">
        <v>584</v>
      </c>
      <c r="K244" s="26"/>
      <c r="L244" s="10">
        <v>5002</v>
      </c>
      <c r="M244" s="15" t="str">
        <f>IF(L244="","",VLOOKUP(L244,映射!W:X,2,FALSE))</f>
        <v>封魔卡</v>
      </c>
      <c r="N244" s="26">
        <v>1</v>
      </c>
      <c r="O244" s="26">
        <v>1</v>
      </c>
      <c r="P244" s="26">
        <v>1000</v>
      </c>
      <c r="Q244" s="10"/>
      <c r="R244" s="15"/>
      <c r="S244" s="26"/>
      <c r="T244" s="26"/>
      <c r="U244" s="26"/>
      <c r="V244" s="10"/>
      <c r="W244" s="15"/>
      <c r="X244" s="85"/>
      <c r="Y244" s="85"/>
      <c r="Z244" s="85"/>
      <c r="AA244" s="85"/>
      <c r="AB244" s="15"/>
      <c r="AC244" s="85"/>
      <c r="AD244" s="85"/>
      <c r="AE244" s="85"/>
      <c r="AF244" s="85"/>
      <c r="AG244" s="15"/>
      <c r="AH244" s="85"/>
      <c r="AI244" s="85"/>
      <c r="AJ244" s="85"/>
      <c r="AK244" s="85"/>
      <c r="AL244" s="85" t="str">
        <f>IF(AK244="","",VLOOKUP(AK244,映射!W:X,2,FALSE))</f>
        <v/>
      </c>
      <c r="AM244" s="85"/>
      <c r="AN244" s="85"/>
      <c r="AO244" s="85"/>
    </row>
    <row r="245" spans="1:41">
      <c r="A245" s="15">
        <f>VLOOKUP(C245,LOOKUP!A:B,2,FALSE)+E245</f>
        <v>220042</v>
      </c>
      <c r="B245" s="26" t="s">
        <v>272</v>
      </c>
      <c r="C245" s="14" t="s">
        <v>41</v>
      </c>
      <c r="D245" s="14"/>
      <c r="E245" s="29">
        <v>20042</v>
      </c>
      <c r="F245" s="27" t="s">
        <v>314</v>
      </c>
      <c r="G245" s="15"/>
      <c r="H245" s="26"/>
      <c r="I245" s="1">
        <v>540000</v>
      </c>
      <c r="J245" s="26">
        <v>584</v>
      </c>
      <c r="K245" s="26"/>
      <c r="L245" s="10">
        <v>5002</v>
      </c>
      <c r="M245" s="15" t="str">
        <f>IF(L245="","",VLOOKUP(L245,映射!W:X,2,FALSE))</f>
        <v>封魔卡</v>
      </c>
      <c r="N245" s="26">
        <v>1</v>
      </c>
      <c r="O245" s="26">
        <v>1</v>
      </c>
      <c r="P245" s="26">
        <v>1000</v>
      </c>
      <c r="Q245" s="10"/>
      <c r="R245" s="15"/>
      <c r="S245" s="26"/>
      <c r="T245" s="26"/>
      <c r="U245" s="26"/>
      <c r="V245" s="10"/>
      <c r="W245" s="15"/>
      <c r="X245" s="85"/>
      <c r="Y245" s="85"/>
      <c r="Z245" s="85"/>
      <c r="AA245" s="85"/>
      <c r="AB245" s="15"/>
      <c r="AC245" s="85"/>
      <c r="AD245" s="85"/>
      <c r="AE245" s="85"/>
      <c r="AF245" s="85"/>
      <c r="AG245" s="15"/>
      <c r="AH245" s="85"/>
      <c r="AI245" s="85"/>
      <c r="AJ245" s="85"/>
      <c r="AK245" s="85"/>
      <c r="AL245" s="85" t="str">
        <f>IF(AK245="","",VLOOKUP(AK245,映射!W:X,2,FALSE))</f>
        <v/>
      </c>
      <c r="AM245" s="85"/>
      <c r="AN245" s="85"/>
      <c r="AO245" s="85"/>
    </row>
    <row r="246" spans="1:41">
      <c r="A246" s="15">
        <f>VLOOKUP(C246,LOOKUP!A:B,2,FALSE)+E246</f>
        <v>220043</v>
      </c>
      <c r="B246" s="26" t="s">
        <v>272</v>
      </c>
      <c r="C246" s="14" t="s">
        <v>41</v>
      </c>
      <c r="D246" s="14"/>
      <c r="E246" s="29">
        <v>20043</v>
      </c>
      <c r="F246" s="27" t="s">
        <v>315</v>
      </c>
      <c r="G246" s="15"/>
      <c r="H246" s="26"/>
      <c r="I246" s="1">
        <v>540000</v>
      </c>
      <c r="J246" s="26">
        <v>584</v>
      </c>
      <c r="K246" s="26"/>
      <c r="L246" s="10">
        <v>5002</v>
      </c>
      <c r="M246" s="15" t="str">
        <f>IF(L246="","",VLOOKUP(L246,映射!W:X,2,FALSE))</f>
        <v>封魔卡</v>
      </c>
      <c r="N246" s="26">
        <v>1</v>
      </c>
      <c r="O246" s="26">
        <v>1</v>
      </c>
      <c r="P246" s="26">
        <v>1000</v>
      </c>
      <c r="Q246" s="10"/>
      <c r="R246" s="15"/>
      <c r="S246" s="26"/>
      <c r="T246" s="26"/>
      <c r="U246" s="26"/>
      <c r="V246" s="10"/>
      <c r="W246" s="15"/>
      <c r="X246" s="85"/>
      <c r="Y246" s="85"/>
      <c r="Z246" s="85"/>
      <c r="AA246" s="85"/>
      <c r="AB246" s="15"/>
      <c r="AC246" s="85"/>
      <c r="AD246" s="85"/>
      <c r="AE246" s="85"/>
      <c r="AF246" s="85"/>
      <c r="AG246" s="15"/>
      <c r="AH246" s="85"/>
      <c r="AI246" s="85"/>
      <c r="AJ246" s="85"/>
      <c r="AK246" s="85"/>
      <c r="AL246" s="85" t="str">
        <f>IF(AK246="","",VLOOKUP(AK246,映射!W:X,2,FALSE))</f>
        <v/>
      </c>
      <c r="AM246" s="85"/>
      <c r="AN246" s="85"/>
      <c r="AO246" s="85"/>
    </row>
    <row r="247" spans="1:41">
      <c r="A247" s="15">
        <f>VLOOKUP(C247,LOOKUP!A:B,2,FALSE)+E247</f>
        <v>220044</v>
      </c>
      <c r="B247" s="26" t="s">
        <v>272</v>
      </c>
      <c r="C247" s="14" t="s">
        <v>41</v>
      </c>
      <c r="D247" s="14"/>
      <c r="E247" s="29">
        <v>20044</v>
      </c>
      <c r="F247" s="27" t="s">
        <v>316</v>
      </c>
      <c r="G247" s="15"/>
      <c r="H247" s="26"/>
      <c r="I247" s="1">
        <v>540000</v>
      </c>
      <c r="J247" s="26">
        <v>584</v>
      </c>
      <c r="K247" s="26"/>
      <c r="L247" s="10">
        <v>5002</v>
      </c>
      <c r="M247" s="15" t="str">
        <f>IF(L247="","",VLOOKUP(L247,映射!W:X,2,FALSE))</f>
        <v>封魔卡</v>
      </c>
      <c r="N247" s="26">
        <v>1</v>
      </c>
      <c r="O247" s="26">
        <v>1</v>
      </c>
      <c r="P247" s="26">
        <v>1000</v>
      </c>
      <c r="Q247" s="10"/>
      <c r="R247" s="15"/>
      <c r="S247" s="26"/>
      <c r="T247" s="26"/>
      <c r="U247" s="26"/>
      <c r="V247" s="10"/>
      <c r="W247" s="15"/>
      <c r="X247" s="85"/>
      <c r="Y247" s="85"/>
      <c r="Z247" s="85"/>
      <c r="AA247" s="85"/>
      <c r="AB247" s="15"/>
      <c r="AC247" s="85"/>
      <c r="AD247" s="85"/>
      <c r="AE247" s="85"/>
      <c r="AF247" s="85"/>
      <c r="AG247" s="15"/>
      <c r="AH247" s="85"/>
      <c r="AI247" s="85"/>
      <c r="AJ247" s="85"/>
      <c r="AK247" s="85"/>
      <c r="AL247" s="85" t="str">
        <f>IF(AK247="","",VLOOKUP(AK247,映射!W:X,2,FALSE))</f>
        <v/>
      </c>
      <c r="AM247" s="85"/>
      <c r="AN247" s="85"/>
      <c r="AO247" s="85"/>
    </row>
    <row r="248" spans="1:41">
      <c r="A248" s="15">
        <f>VLOOKUP(C248,LOOKUP!A:B,2,FALSE)+E248</f>
        <v>220045</v>
      </c>
      <c r="B248" s="26" t="s">
        <v>272</v>
      </c>
      <c r="C248" s="14" t="s">
        <v>41</v>
      </c>
      <c r="D248" s="14"/>
      <c r="E248" s="29">
        <v>20045</v>
      </c>
      <c r="F248" s="27" t="s">
        <v>317</v>
      </c>
      <c r="G248" s="15"/>
      <c r="H248" s="26"/>
      <c r="I248" s="1">
        <v>540000</v>
      </c>
      <c r="J248" s="26">
        <v>584</v>
      </c>
      <c r="K248" s="26"/>
      <c r="L248" s="10">
        <v>5002</v>
      </c>
      <c r="M248" s="15" t="str">
        <f>IF(L248="","",VLOOKUP(L248,映射!W:X,2,FALSE))</f>
        <v>封魔卡</v>
      </c>
      <c r="N248" s="26">
        <v>1</v>
      </c>
      <c r="O248" s="26">
        <v>1</v>
      </c>
      <c r="P248" s="26">
        <v>1000</v>
      </c>
      <c r="Q248" s="10"/>
      <c r="R248" s="15"/>
      <c r="S248" s="26"/>
      <c r="T248" s="26"/>
      <c r="U248" s="26"/>
      <c r="V248" s="10"/>
      <c r="W248" s="15"/>
      <c r="X248" s="85"/>
      <c r="Y248" s="85"/>
      <c r="Z248" s="85"/>
      <c r="AA248" s="85"/>
      <c r="AB248" s="15"/>
      <c r="AC248" s="85"/>
      <c r="AD248" s="85"/>
      <c r="AE248" s="85"/>
      <c r="AF248" s="85"/>
      <c r="AG248" s="15"/>
      <c r="AH248" s="85"/>
      <c r="AI248" s="85"/>
      <c r="AJ248" s="85"/>
      <c r="AK248" s="85"/>
      <c r="AL248" s="85" t="str">
        <f>IF(AK248="","",VLOOKUP(AK248,映射!W:X,2,FALSE))</f>
        <v/>
      </c>
      <c r="AM248" s="85"/>
      <c r="AN248" s="85"/>
      <c r="AO248" s="85"/>
    </row>
    <row r="249" spans="1:41">
      <c r="A249" s="15">
        <f>VLOOKUP(C249,LOOKUP!A:B,2,FALSE)+E249</f>
        <v>220046</v>
      </c>
      <c r="B249" s="26" t="s">
        <v>272</v>
      </c>
      <c r="C249" s="14" t="s">
        <v>41</v>
      </c>
      <c r="D249" s="14"/>
      <c r="E249" s="29">
        <v>20046</v>
      </c>
      <c r="F249" s="27" t="s">
        <v>318</v>
      </c>
      <c r="G249" s="15"/>
      <c r="H249" s="26"/>
      <c r="I249" s="1">
        <v>540000</v>
      </c>
      <c r="J249" s="26">
        <v>584</v>
      </c>
      <c r="K249" s="26"/>
      <c r="L249" s="10">
        <v>5002</v>
      </c>
      <c r="M249" s="15" t="str">
        <f>IF(L249="","",VLOOKUP(L249,映射!W:X,2,FALSE))</f>
        <v>封魔卡</v>
      </c>
      <c r="N249" s="26">
        <v>1</v>
      </c>
      <c r="O249" s="26">
        <v>1</v>
      </c>
      <c r="P249" s="26">
        <v>1000</v>
      </c>
      <c r="Q249" s="10"/>
      <c r="R249" s="15"/>
      <c r="S249" s="26"/>
      <c r="T249" s="26"/>
      <c r="U249" s="26"/>
      <c r="V249" s="10"/>
      <c r="W249" s="15"/>
      <c r="X249" s="85"/>
      <c r="Y249" s="85"/>
      <c r="Z249" s="85"/>
      <c r="AA249" s="85"/>
      <c r="AB249" s="15"/>
      <c r="AC249" s="85"/>
      <c r="AD249" s="85"/>
      <c r="AE249" s="85"/>
      <c r="AF249" s="85"/>
      <c r="AG249" s="15"/>
      <c r="AH249" s="85"/>
      <c r="AI249" s="85"/>
      <c r="AJ249" s="85"/>
      <c r="AK249" s="85"/>
      <c r="AL249" s="85" t="str">
        <f>IF(AK249="","",VLOOKUP(AK249,映射!W:X,2,FALSE))</f>
        <v/>
      </c>
      <c r="AM249" s="85"/>
      <c r="AN249" s="85"/>
      <c r="AO249" s="85"/>
    </row>
    <row r="250" spans="1:41">
      <c r="A250" s="15">
        <f>VLOOKUP(C250,LOOKUP!A:B,2,FALSE)+E250</f>
        <v>220047</v>
      </c>
      <c r="B250" s="26" t="s">
        <v>272</v>
      </c>
      <c r="C250" s="14" t="s">
        <v>41</v>
      </c>
      <c r="D250" s="14"/>
      <c r="E250" s="29">
        <v>20047</v>
      </c>
      <c r="F250" s="27" t="s">
        <v>319</v>
      </c>
      <c r="G250" s="15"/>
      <c r="H250" s="26"/>
      <c r="I250" s="1">
        <v>540000</v>
      </c>
      <c r="J250" s="26">
        <v>584</v>
      </c>
      <c r="K250" s="26"/>
      <c r="L250" s="10">
        <v>5002</v>
      </c>
      <c r="M250" s="15" t="str">
        <f>IF(L250="","",VLOOKUP(L250,映射!W:X,2,FALSE))</f>
        <v>封魔卡</v>
      </c>
      <c r="N250" s="26">
        <v>1</v>
      </c>
      <c r="O250" s="26">
        <v>1</v>
      </c>
      <c r="P250" s="26">
        <v>1000</v>
      </c>
      <c r="Q250" s="10"/>
      <c r="R250" s="15"/>
      <c r="S250" s="26"/>
      <c r="T250" s="26"/>
      <c r="U250" s="26"/>
      <c r="V250" s="10"/>
      <c r="W250" s="15"/>
      <c r="X250" s="85"/>
      <c r="Y250" s="85"/>
      <c r="Z250" s="85"/>
      <c r="AA250" s="85"/>
      <c r="AB250" s="15"/>
      <c r="AC250" s="85"/>
      <c r="AD250" s="85"/>
      <c r="AE250" s="85"/>
      <c r="AF250" s="85"/>
      <c r="AG250" s="15"/>
      <c r="AH250" s="85"/>
      <c r="AI250" s="85"/>
      <c r="AJ250" s="85"/>
      <c r="AK250" s="85"/>
      <c r="AL250" s="85" t="str">
        <f>IF(AK250="","",VLOOKUP(AK250,映射!W:X,2,FALSE))</f>
        <v/>
      </c>
      <c r="AM250" s="85"/>
      <c r="AN250" s="85"/>
      <c r="AO250" s="85"/>
    </row>
    <row r="251" spans="1:41">
      <c r="A251" s="15">
        <f>VLOOKUP(C251,LOOKUP!A:B,2,FALSE)+E251</f>
        <v>220048</v>
      </c>
      <c r="B251" s="26" t="s">
        <v>272</v>
      </c>
      <c r="C251" s="14" t="s">
        <v>41</v>
      </c>
      <c r="D251" s="14"/>
      <c r="E251" s="29">
        <v>20048</v>
      </c>
      <c r="F251" s="27" t="s">
        <v>320</v>
      </c>
      <c r="G251" s="15"/>
      <c r="H251" s="26"/>
      <c r="I251" s="1">
        <v>540000</v>
      </c>
      <c r="J251" s="26">
        <v>584</v>
      </c>
      <c r="K251" s="26"/>
      <c r="L251" s="10">
        <v>5002</v>
      </c>
      <c r="M251" s="15" t="str">
        <f>IF(L251="","",VLOOKUP(L251,映射!W:X,2,FALSE))</f>
        <v>封魔卡</v>
      </c>
      <c r="N251" s="26">
        <v>1</v>
      </c>
      <c r="O251" s="26">
        <v>1</v>
      </c>
      <c r="P251" s="26">
        <v>1000</v>
      </c>
      <c r="Q251" s="10"/>
      <c r="R251" s="15"/>
      <c r="S251" s="26"/>
      <c r="T251" s="26"/>
      <c r="U251" s="26"/>
      <c r="V251" s="10"/>
      <c r="W251" s="15"/>
      <c r="X251" s="85"/>
      <c r="Y251" s="85"/>
      <c r="Z251" s="85"/>
      <c r="AA251" s="85"/>
      <c r="AB251" s="15"/>
      <c r="AC251" s="85"/>
      <c r="AD251" s="85"/>
      <c r="AE251" s="85"/>
      <c r="AF251" s="85"/>
      <c r="AG251" s="15"/>
      <c r="AH251" s="85"/>
      <c r="AI251" s="85"/>
      <c r="AJ251" s="85"/>
      <c r="AK251" s="85"/>
      <c r="AL251" s="85" t="str">
        <f>IF(AK251="","",VLOOKUP(AK251,映射!W:X,2,FALSE))</f>
        <v/>
      </c>
      <c r="AM251" s="85"/>
      <c r="AN251" s="85"/>
      <c r="AO251" s="85"/>
    </row>
    <row r="252" spans="1:41">
      <c r="A252" s="15">
        <f>VLOOKUP(C252,LOOKUP!A:B,2,FALSE)+E252</f>
        <v>220049</v>
      </c>
      <c r="B252" s="26" t="s">
        <v>272</v>
      </c>
      <c r="C252" s="14" t="s">
        <v>41</v>
      </c>
      <c r="D252" s="14"/>
      <c r="E252" s="29">
        <v>20049</v>
      </c>
      <c r="F252" s="27" t="s">
        <v>321</v>
      </c>
      <c r="G252" s="15"/>
      <c r="H252" s="26"/>
      <c r="I252" s="1">
        <v>540000</v>
      </c>
      <c r="J252" s="26">
        <v>584</v>
      </c>
      <c r="K252" s="26"/>
      <c r="L252" s="10">
        <v>5002</v>
      </c>
      <c r="M252" s="15" t="str">
        <f>IF(L252="","",VLOOKUP(L252,映射!W:X,2,FALSE))</f>
        <v>封魔卡</v>
      </c>
      <c r="N252" s="26">
        <v>1</v>
      </c>
      <c r="O252" s="26">
        <v>1</v>
      </c>
      <c r="P252" s="26">
        <v>1000</v>
      </c>
      <c r="Q252" s="10"/>
      <c r="R252" s="15"/>
      <c r="S252" s="26"/>
      <c r="T252" s="26"/>
      <c r="U252" s="26"/>
      <c r="V252" s="10"/>
      <c r="W252" s="15"/>
      <c r="X252" s="85"/>
      <c r="Y252" s="85"/>
      <c r="Z252" s="85"/>
      <c r="AA252" s="85"/>
      <c r="AB252" s="15"/>
      <c r="AC252" s="85"/>
      <c r="AD252" s="85"/>
      <c r="AE252" s="85"/>
      <c r="AF252" s="85"/>
      <c r="AG252" s="15"/>
      <c r="AH252" s="85"/>
      <c r="AI252" s="85"/>
      <c r="AJ252" s="85"/>
      <c r="AK252" s="85"/>
      <c r="AL252" s="85" t="str">
        <f>IF(AK252="","",VLOOKUP(AK252,映射!W:X,2,FALSE))</f>
        <v/>
      </c>
      <c r="AM252" s="85"/>
      <c r="AN252" s="85"/>
      <c r="AO252" s="85"/>
    </row>
    <row r="253" spans="1:41">
      <c r="A253" s="15">
        <f>VLOOKUP(C253,LOOKUP!A:B,2,FALSE)+E253</f>
        <v>220050</v>
      </c>
      <c r="B253" s="26" t="s">
        <v>272</v>
      </c>
      <c r="C253" s="14" t="s">
        <v>41</v>
      </c>
      <c r="D253" s="14"/>
      <c r="E253" s="29">
        <v>20050</v>
      </c>
      <c r="F253" s="27" t="s">
        <v>322</v>
      </c>
      <c r="G253" s="15"/>
      <c r="H253" s="26"/>
      <c r="I253" s="1">
        <v>540000</v>
      </c>
      <c r="J253" s="26">
        <v>584</v>
      </c>
      <c r="K253" s="26"/>
      <c r="L253" s="10">
        <v>5100</v>
      </c>
      <c r="M253" s="15" t="str">
        <f>IF(L253="","",VLOOKUP(L253,映射!W:X,2,FALSE))</f>
        <v>生命存储10000</v>
      </c>
      <c r="N253" s="26">
        <v>1</v>
      </c>
      <c r="O253" s="26">
        <v>1</v>
      </c>
      <c r="P253" s="26">
        <v>10000</v>
      </c>
      <c r="Q253" s="10">
        <v>5101</v>
      </c>
      <c r="R253" s="15" t="str">
        <f>IF(Q253="","",VLOOKUP(Q253,映射!W:X,2,FALSE))</f>
        <v>魔力存储10000</v>
      </c>
      <c r="S253" s="26">
        <v>1</v>
      </c>
      <c r="T253" s="26">
        <v>1</v>
      </c>
      <c r="U253" s="26">
        <v>10000</v>
      </c>
      <c r="V253" s="10">
        <v>3806</v>
      </c>
      <c r="W253" s="15" t="str">
        <f>IF(V253="","",VLOOKUP(V253,映射!W:X,2,FALSE))</f>
        <v>6级宝石箱</v>
      </c>
      <c r="X253" s="85">
        <v>1</v>
      </c>
      <c r="Y253" s="85">
        <v>1</v>
      </c>
      <c r="Z253" s="85">
        <v>500</v>
      </c>
      <c r="AA253" s="85"/>
      <c r="AB253" s="15"/>
      <c r="AC253" s="85"/>
      <c r="AD253" s="85"/>
      <c r="AE253" s="85"/>
      <c r="AF253" s="85"/>
      <c r="AG253" s="15"/>
      <c r="AH253" s="85"/>
      <c r="AI253" s="85"/>
      <c r="AJ253" s="85"/>
      <c r="AK253" s="85"/>
      <c r="AL253" s="85" t="str">
        <f>IF(AK253="","",VLOOKUP(AK253,映射!W:X,2,FALSE))</f>
        <v/>
      </c>
      <c r="AM253" s="85"/>
      <c r="AN253" s="85"/>
      <c r="AO253" s="85"/>
    </row>
    <row r="254" spans="1:41">
      <c r="A254" s="15">
        <f>VLOOKUP(C254,LOOKUP!A:B,2,FALSE)+E254</f>
        <v>230001</v>
      </c>
      <c r="B254" s="26" t="s">
        <v>323</v>
      </c>
      <c r="C254" s="14" t="s">
        <v>41</v>
      </c>
      <c r="D254" s="14"/>
      <c r="E254" s="29">
        <v>30001</v>
      </c>
      <c r="F254" s="29" t="s">
        <v>324</v>
      </c>
      <c r="G254" s="15"/>
      <c r="H254" s="26"/>
      <c r="I254" s="26">
        <v>33600</v>
      </c>
      <c r="J254" s="26">
        <v>180</v>
      </c>
      <c r="K254" s="26"/>
      <c r="L254" s="10">
        <v>1760</v>
      </c>
      <c r="M254" s="15" t="str">
        <f>IF(L254="","",VLOOKUP(L254,映射!W:X,2,FALSE))</f>
        <v>中级经验球</v>
      </c>
      <c r="N254" s="26">
        <v>3</v>
      </c>
      <c r="O254" s="26">
        <v>1</v>
      </c>
      <c r="P254" s="26">
        <v>3000</v>
      </c>
      <c r="Q254" s="26">
        <v>1716</v>
      </c>
      <c r="R254" s="15" t="str">
        <f>IF(Q254="","",VLOOKUP(Q254,映射!W:X,2,FALSE))</f>
        <v>时间水晶Lv1</v>
      </c>
      <c r="S254" s="26">
        <v>1</v>
      </c>
      <c r="T254" s="26">
        <v>1</v>
      </c>
      <c r="U254" s="26">
        <v>300</v>
      </c>
      <c r="V254" s="85">
        <v>1756</v>
      </c>
      <c r="W254" s="15" t="str">
        <f>IF(V254="","",VLOOKUP(V254,映射!W:X,2,FALSE))</f>
        <v>200技能草</v>
      </c>
      <c r="X254" s="85">
        <v>1</v>
      </c>
      <c r="Y254" s="85">
        <v>1</v>
      </c>
      <c r="Z254" s="85">
        <v>500</v>
      </c>
      <c r="AA254" s="85"/>
      <c r="AB254" s="15" t="str">
        <f>IF(AA254="","",VLOOKUP(AA254,映射!W:X,2,FALSE))</f>
        <v/>
      </c>
      <c r="AC254" s="85"/>
      <c r="AD254" s="85"/>
      <c r="AE254" s="85"/>
      <c r="AF254" s="85"/>
      <c r="AG254" s="15" t="str">
        <f>IF(AF254="","",VLOOKUP(AF254,映射!W:X,2,FALSE))</f>
        <v/>
      </c>
      <c r="AH254" s="85"/>
      <c r="AI254" s="85"/>
      <c r="AJ254" s="85"/>
      <c r="AK254" s="85"/>
      <c r="AL254" s="85" t="str">
        <f>IF(AK254="","",VLOOKUP(AK254,映射!W:X,2,FALSE))</f>
        <v/>
      </c>
      <c r="AM254" s="85"/>
      <c r="AN254" s="85"/>
      <c r="AO254" s="85"/>
    </row>
    <row r="255" spans="1:41">
      <c r="A255" s="15">
        <f>VLOOKUP(C255,LOOKUP!A:B,2,FALSE)+E255</f>
        <v>230002</v>
      </c>
      <c r="B255" s="26" t="s">
        <v>323</v>
      </c>
      <c r="C255" s="14" t="s">
        <v>41</v>
      </c>
      <c r="D255" s="14"/>
      <c r="E255" s="29">
        <v>30002</v>
      </c>
      <c r="F255" s="29" t="s">
        <v>325</v>
      </c>
      <c r="G255" s="15"/>
      <c r="H255" s="26"/>
      <c r="I255" s="26">
        <v>36800</v>
      </c>
      <c r="J255" s="26">
        <v>186</v>
      </c>
      <c r="K255" s="26"/>
      <c r="L255" s="10">
        <v>1760</v>
      </c>
      <c r="M255" s="15" t="str">
        <f>IF(L255="","",VLOOKUP(L255,映射!W:X,2,FALSE))</f>
        <v>中级经验球</v>
      </c>
      <c r="N255" s="26">
        <v>3</v>
      </c>
      <c r="O255" s="26">
        <v>1</v>
      </c>
      <c r="P255" s="26">
        <v>3000</v>
      </c>
      <c r="Q255" s="26">
        <v>1716</v>
      </c>
      <c r="R255" s="15" t="str">
        <f>IF(Q255="","",VLOOKUP(Q255,映射!W:X,2,FALSE))</f>
        <v>时间水晶Lv1</v>
      </c>
      <c r="S255" s="26">
        <v>1</v>
      </c>
      <c r="T255" s="26">
        <v>1</v>
      </c>
      <c r="U255" s="26">
        <v>300</v>
      </c>
      <c r="V255" s="85">
        <v>1756</v>
      </c>
      <c r="W255" s="15" t="str">
        <f>IF(V255="","",VLOOKUP(V255,映射!W:X,2,FALSE))</f>
        <v>200技能草</v>
      </c>
      <c r="X255" s="85">
        <v>1</v>
      </c>
      <c r="Y255" s="85">
        <v>1</v>
      </c>
      <c r="Z255" s="85">
        <v>500</v>
      </c>
      <c r="AA255" s="85"/>
      <c r="AB255" s="15" t="str">
        <f>IF(AA255="","",VLOOKUP(AA255,映射!W:X,2,FALSE))</f>
        <v/>
      </c>
      <c r="AC255" s="85"/>
      <c r="AD255" s="85"/>
      <c r="AE255" s="85"/>
      <c r="AF255" s="85"/>
      <c r="AG255" s="15" t="str">
        <f>IF(AF255="","",VLOOKUP(AF255,映射!W:X,2,FALSE))</f>
        <v/>
      </c>
      <c r="AH255" s="85"/>
      <c r="AI255" s="85"/>
      <c r="AJ255" s="85"/>
      <c r="AK255" s="85"/>
      <c r="AL255" s="85" t="str">
        <f>IF(AK255="","",VLOOKUP(AK255,映射!W:X,2,FALSE))</f>
        <v/>
      </c>
      <c r="AM255" s="85"/>
      <c r="AN255" s="85"/>
      <c r="AO255" s="85"/>
    </row>
    <row r="256" spans="1:41">
      <c r="A256" s="15">
        <f>VLOOKUP(C256,LOOKUP!A:B,2,FALSE)+E256</f>
        <v>230003</v>
      </c>
      <c r="B256" s="26" t="s">
        <v>323</v>
      </c>
      <c r="C256" s="14" t="s">
        <v>41</v>
      </c>
      <c r="D256" s="14"/>
      <c r="E256" s="29">
        <v>30003</v>
      </c>
      <c r="F256" s="29" t="s">
        <v>326</v>
      </c>
      <c r="G256" s="15"/>
      <c r="H256" s="26"/>
      <c r="I256" s="26">
        <v>40000</v>
      </c>
      <c r="J256" s="26">
        <v>192</v>
      </c>
      <c r="K256" s="26"/>
      <c r="L256" s="10">
        <v>1760</v>
      </c>
      <c r="M256" s="15" t="str">
        <f>IF(L256="","",VLOOKUP(L256,映射!W:X,2,FALSE))</f>
        <v>中级经验球</v>
      </c>
      <c r="N256" s="26">
        <v>3</v>
      </c>
      <c r="O256" s="26">
        <v>1</v>
      </c>
      <c r="P256" s="26">
        <v>3000</v>
      </c>
      <c r="Q256" s="26">
        <v>1716</v>
      </c>
      <c r="R256" s="15" t="str">
        <f>IF(Q256="","",VLOOKUP(Q256,映射!W:X,2,FALSE))</f>
        <v>时间水晶Lv1</v>
      </c>
      <c r="S256" s="26">
        <v>1</v>
      </c>
      <c r="T256" s="26">
        <v>1</v>
      </c>
      <c r="U256" s="26">
        <v>300</v>
      </c>
      <c r="V256" s="85">
        <v>1756</v>
      </c>
      <c r="W256" s="15" t="str">
        <f>IF(V256="","",VLOOKUP(V256,映射!W:X,2,FALSE))</f>
        <v>200技能草</v>
      </c>
      <c r="X256" s="85">
        <v>1</v>
      </c>
      <c r="Y256" s="85">
        <v>1</v>
      </c>
      <c r="Z256" s="85">
        <v>500</v>
      </c>
      <c r="AA256" s="85"/>
      <c r="AB256" s="15" t="str">
        <f>IF(AA256="","",VLOOKUP(AA256,映射!W:X,2,FALSE))</f>
        <v/>
      </c>
      <c r="AC256" s="85"/>
      <c r="AD256" s="85"/>
      <c r="AE256" s="85"/>
      <c r="AF256" s="85"/>
      <c r="AG256" s="15" t="str">
        <f>IF(AF256="","",VLOOKUP(AF256,映射!W:X,2,FALSE))</f>
        <v/>
      </c>
      <c r="AH256" s="85"/>
      <c r="AI256" s="85"/>
      <c r="AJ256" s="85"/>
      <c r="AK256" s="85"/>
      <c r="AL256" s="85" t="str">
        <f>IF(AK256="","",VLOOKUP(AK256,映射!W:X,2,FALSE))</f>
        <v/>
      </c>
      <c r="AM256" s="85"/>
      <c r="AN256" s="85"/>
      <c r="AO256" s="85"/>
    </row>
    <row r="257" spans="1:41">
      <c r="A257" s="15">
        <f>VLOOKUP(C257,LOOKUP!A:B,2,FALSE)+E257</f>
        <v>230004</v>
      </c>
      <c r="B257" s="26" t="s">
        <v>323</v>
      </c>
      <c r="C257" s="14" t="s">
        <v>41</v>
      </c>
      <c r="D257" s="14"/>
      <c r="E257" s="29">
        <v>30004</v>
      </c>
      <c r="F257" s="29" t="s">
        <v>327</v>
      </c>
      <c r="G257" s="15"/>
      <c r="H257" s="26"/>
      <c r="I257" s="26">
        <v>43200</v>
      </c>
      <c r="J257" s="26">
        <v>198</v>
      </c>
      <c r="K257" s="26"/>
      <c r="L257" s="10">
        <v>1760</v>
      </c>
      <c r="M257" s="15" t="str">
        <f>IF(L257="","",VLOOKUP(L257,映射!W:X,2,FALSE))</f>
        <v>中级经验球</v>
      </c>
      <c r="N257" s="26">
        <v>3</v>
      </c>
      <c r="O257" s="26">
        <v>1</v>
      </c>
      <c r="P257" s="26">
        <v>3000</v>
      </c>
      <c r="Q257" s="26">
        <v>1716</v>
      </c>
      <c r="R257" s="15" t="str">
        <f>IF(Q257="","",VLOOKUP(Q257,映射!W:X,2,FALSE))</f>
        <v>时间水晶Lv1</v>
      </c>
      <c r="S257" s="26">
        <v>1</v>
      </c>
      <c r="T257" s="26">
        <v>1</v>
      </c>
      <c r="U257" s="26">
        <v>300</v>
      </c>
      <c r="V257" s="85">
        <v>1756</v>
      </c>
      <c r="W257" s="15" t="str">
        <f>IF(V257="","",VLOOKUP(V257,映射!W:X,2,FALSE))</f>
        <v>200技能草</v>
      </c>
      <c r="X257" s="85">
        <v>1</v>
      </c>
      <c r="Y257" s="85">
        <v>1</v>
      </c>
      <c r="Z257" s="85">
        <v>500</v>
      </c>
      <c r="AA257" s="85"/>
      <c r="AB257" s="15" t="str">
        <f>IF(AA257="","",VLOOKUP(AA257,映射!W:X,2,FALSE))</f>
        <v/>
      </c>
      <c r="AC257" s="85"/>
      <c r="AD257" s="85"/>
      <c r="AE257" s="85"/>
      <c r="AF257" s="85"/>
      <c r="AG257" s="15" t="str">
        <f>IF(AF257="","",VLOOKUP(AF257,映射!W:X,2,FALSE))</f>
        <v/>
      </c>
      <c r="AH257" s="85"/>
      <c r="AI257" s="85"/>
      <c r="AJ257" s="85"/>
      <c r="AK257" s="85"/>
      <c r="AL257" s="85" t="str">
        <f>IF(AK257="","",VLOOKUP(AK257,映射!W:X,2,FALSE))</f>
        <v/>
      </c>
      <c r="AM257" s="85"/>
      <c r="AN257" s="85"/>
      <c r="AO257" s="85"/>
    </row>
    <row r="258" spans="1:41">
      <c r="A258" s="15">
        <f>VLOOKUP(C258,LOOKUP!A:B,2,FALSE)+E258</f>
        <v>230005</v>
      </c>
      <c r="B258" s="26" t="s">
        <v>323</v>
      </c>
      <c r="C258" s="14" t="s">
        <v>41</v>
      </c>
      <c r="D258" s="14"/>
      <c r="E258" s="29">
        <v>30005</v>
      </c>
      <c r="F258" s="29" t="s">
        <v>328</v>
      </c>
      <c r="G258" s="15"/>
      <c r="H258" s="26"/>
      <c r="I258" s="26">
        <v>46400</v>
      </c>
      <c r="J258" s="26">
        <v>204</v>
      </c>
      <c r="K258" s="26"/>
      <c r="L258" s="10">
        <v>1760</v>
      </c>
      <c r="M258" s="15" t="str">
        <f>IF(L258="","",VLOOKUP(L258,映射!W:X,2,FALSE))</f>
        <v>中级经验球</v>
      </c>
      <c r="N258" s="26">
        <v>4</v>
      </c>
      <c r="O258" s="26">
        <v>1</v>
      </c>
      <c r="P258" s="26">
        <v>3000</v>
      </c>
      <c r="Q258" s="26">
        <v>1716</v>
      </c>
      <c r="R258" s="15" t="str">
        <f>IF(Q258="","",VLOOKUP(Q258,映射!W:X,2,FALSE))</f>
        <v>时间水晶Lv1</v>
      </c>
      <c r="S258" s="26">
        <v>1</v>
      </c>
      <c r="T258" s="26">
        <v>1</v>
      </c>
      <c r="U258" s="26">
        <v>300</v>
      </c>
      <c r="V258" s="85">
        <v>1756</v>
      </c>
      <c r="W258" s="15" t="str">
        <f>IF(V258="","",VLOOKUP(V258,映射!W:X,2,FALSE))</f>
        <v>200技能草</v>
      </c>
      <c r="X258" s="85">
        <v>1</v>
      </c>
      <c r="Y258" s="85">
        <v>1</v>
      </c>
      <c r="Z258" s="85">
        <v>500</v>
      </c>
      <c r="AA258" s="85"/>
      <c r="AB258" s="15" t="str">
        <f>IF(AA258="","",VLOOKUP(AA258,映射!W:X,2,FALSE))</f>
        <v/>
      </c>
      <c r="AC258" s="85"/>
      <c r="AD258" s="85"/>
      <c r="AE258" s="85"/>
      <c r="AF258" s="85"/>
      <c r="AG258" s="15" t="str">
        <f>IF(AF258="","",VLOOKUP(AF258,映射!W:X,2,FALSE))</f>
        <v/>
      </c>
      <c r="AH258" s="85"/>
      <c r="AI258" s="85"/>
      <c r="AJ258" s="85"/>
      <c r="AK258" s="85"/>
      <c r="AL258" s="85" t="str">
        <f>IF(AK258="","",VLOOKUP(AK258,映射!W:X,2,FALSE))</f>
        <v/>
      </c>
      <c r="AM258" s="85"/>
      <c r="AN258" s="85"/>
      <c r="AO258" s="85"/>
    </row>
    <row r="259" spans="1:41">
      <c r="A259" s="15">
        <f>VLOOKUP(C259,LOOKUP!A:B,2,FALSE)+E259</f>
        <v>230006</v>
      </c>
      <c r="B259" s="26" t="s">
        <v>323</v>
      </c>
      <c r="C259" s="14" t="s">
        <v>41</v>
      </c>
      <c r="D259" s="14"/>
      <c r="E259" s="29">
        <v>30006</v>
      </c>
      <c r="F259" s="29" t="s">
        <v>329</v>
      </c>
      <c r="G259" s="15"/>
      <c r="H259" s="26"/>
      <c r="I259" s="26">
        <v>49600</v>
      </c>
      <c r="J259" s="26">
        <v>210</v>
      </c>
      <c r="K259" s="26"/>
      <c r="L259" s="10">
        <v>1760</v>
      </c>
      <c r="M259" s="15" t="str">
        <f>IF(L259="","",VLOOKUP(L259,映射!W:X,2,FALSE))</f>
        <v>中级经验球</v>
      </c>
      <c r="N259" s="26">
        <v>4</v>
      </c>
      <c r="O259" s="26">
        <v>1</v>
      </c>
      <c r="P259" s="26">
        <v>3000</v>
      </c>
      <c r="Q259" s="26">
        <v>1716</v>
      </c>
      <c r="R259" s="15" t="str">
        <f>IF(Q259="","",VLOOKUP(Q259,映射!W:X,2,FALSE))</f>
        <v>时间水晶Lv1</v>
      </c>
      <c r="S259" s="26">
        <v>1</v>
      </c>
      <c r="T259" s="26">
        <v>1</v>
      </c>
      <c r="U259" s="26">
        <v>300</v>
      </c>
      <c r="V259" s="85">
        <v>1756</v>
      </c>
      <c r="W259" s="15" t="str">
        <f>IF(V259="","",VLOOKUP(V259,映射!W:X,2,FALSE))</f>
        <v>200技能草</v>
      </c>
      <c r="X259" s="85">
        <v>1</v>
      </c>
      <c r="Y259" s="85">
        <v>1</v>
      </c>
      <c r="Z259" s="85">
        <v>500</v>
      </c>
      <c r="AA259" s="85"/>
      <c r="AB259" s="15" t="str">
        <f>IF(AA259="","",VLOOKUP(AA259,映射!W:X,2,FALSE))</f>
        <v/>
      </c>
      <c r="AC259" s="85"/>
      <c r="AD259" s="85"/>
      <c r="AE259" s="85"/>
      <c r="AF259" s="85"/>
      <c r="AG259" s="15" t="str">
        <f>IF(AF259="","",VLOOKUP(AF259,映射!W:X,2,FALSE))</f>
        <v/>
      </c>
      <c r="AH259" s="85"/>
      <c r="AI259" s="85"/>
      <c r="AJ259" s="85"/>
      <c r="AK259" s="85"/>
      <c r="AL259" s="85" t="str">
        <f>IF(AK259="","",VLOOKUP(AK259,映射!W:X,2,FALSE))</f>
        <v/>
      </c>
      <c r="AM259" s="85"/>
      <c r="AN259" s="85"/>
      <c r="AO259" s="85"/>
    </row>
    <row r="260" spans="1:41">
      <c r="A260" s="15">
        <f>VLOOKUP(C260,LOOKUP!A:B,2,FALSE)+E260</f>
        <v>230007</v>
      </c>
      <c r="B260" s="26" t="s">
        <v>323</v>
      </c>
      <c r="C260" s="14" t="s">
        <v>41</v>
      </c>
      <c r="D260" s="14"/>
      <c r="E260" s="29">
        <v>30007</v>
      </c>
      <c r="F260" s="29" t="s">
        <v>330</v>
      </c>
      <c r="G260" s="15"/>
      <c r="H260" s="26"/>
      <c r="I260" s="26">
        <v>54400</v>
      </c>
      <c r="J260" s="26">
        <v>216</v>
      </c>
      <c r="K260" s="26"/>
      <c r="L260" s="10">
        <v>1760</v>
      </c>
      <c r="M260" s="15" t="str">
        <f>IF(L260="","",VLOOKUP(L260,映射!W:X,2,FALSE))</f>
        <v>中级经验球</v>
      </c>
      <c r="N260" s="26">
        <v>4</v>
      </c>
      <c r="O260" s="26">
        <v>1</v>
      </c>
      <c r="P260" s="26">
        <v>3000</v>
      </c>
      <c r="Q260" s="26">
        <v>1716</v>
      </c>
      <c r="R260" s="15" t="str">
        <f>IF(Q260="","",VLOOKUP(Q260,映射!W:X,2,FALSE))</f>
        <v>时间水晶Lv1</v>
      </c>
      <c r="S260" s="26">
        <v>1</v>
      </c>
      <c r="T260" s="26">
        <v>1</v>
      </c>
      <c r="U260" s="26">
        <v>300</v>
      </c>
      <c r="V260" s="85">
        <v>1756</v>
      </c>
      <c r="W260" s="15" t="str">
        <f>IF(V260="","",VLOOKUP(V260,映射!W:X,2,FALSE))</f>
        <v>200技能草</v>
      </c>
      <c r="X260" s="85">
        <v>1</v>
      </c>
      <c r="Y260" s="85">
        <v>1</v>
      </c>
      <c r="Z260" s="85">
        <v>500</v>
      </c>
      <c r="AA260" s="85"/>
      <c r="AB260" s="15" t="str">
        <f>IF(AA260="","",VLOOKUP(AA260,映射!W:X,2,FALSE))</f>
        <v/>
      </c>
      <c r="AC260" s="85"/>
      <c r="AD260" s="85"/>
      <c r="AE260" s="85"/>
      <c r="AF260" s="85"/>
      <c r="AG260" s="15" t="str">
        <f>IF(AF260="","",VLOOKUP(AF260,映射!W:X,2,FALSE))</f>
        <v/>
      </c>
      <c r="AH260" s="85"/>
      <c r="AI260" s="85"/>
      <c r="AJ260" s="85"/>
      <c r="AK260" s="85"/>
      <c r="AL260" s="85" t="str">
        <f>IF(AK260="","",VLOOKUP(AK260,映射!W:X,2,FALSE))</f>
        <v/>
      </c>
      <c r="AM260" s="85"/>
      <c r="AN260" s="85"/>
      <c r="AO260" s="85"/>
    </row>
    <row r="261" spans="1:41">
      <c r="A261" s="15">
        <f>VLOOKUP(C261,LOOKUP!A:B,2,FALSE)+E261</f>
        <v>230008</v>
      </c>
      <c r="B261" s="26" t="s">
        <v>323</v>
      </c>
      <c r="C261" s="14" t="s">
        <v>41</v>
      </c>
      <c r="D261" s="14"/>
      <c r="E261" s="29">
        <v>30008</v>
      </c>
      <c r="F261" s="29" t="s">
        <v>331</v>
      </c>
      <c r="G261" s="15"/>
      <c r="H261" s="26"/>
      <c r="I261" s="26">
        <v>57600</v>
      </c>
      <c r="J261" s="26">
        <v>222</v>
      </c>
      <c r="K261" s="26"/>
      <c r="L261" s="10">
        <v>1760</v>
      </c>
      <c r="M261" s="15" t="str">
        <f>IF(L261="","",VLOOKUP(L261,映射!W:X,2,FALSE))</f>
        <v>中级经验球</v>
      </c>
      <c r="N261" s="26">
        <v>5</v>
      </c>
      <c r="O261" s="26">
        <v>1</v>
      </c>
      <c r="P261" s="26">
        <v>3000</v>
      </c>
      <c r="Q261" s="26">
        <v>1716</v>
      </c>
      <c r="R261" s="15" t="str">
        <f>IF(Q261="","",VLOOKUP(Q261,映射!W:X,2,FALSE))</f>
        <v>时间水晶Lv1</v>
      </c>
      <c r="S261" s="26">
        <v>1</v>
      </c>
      <c r="T261" s="26">
        <v>1</v>
      </c>
      <c r="U261" s="26">
        <v>300</v>
      </c>
      <c r="V261" s="85">
        <v>1756</v>
      </c>
      <c r="W261" s="15" t="str">
        <f>IF(V261="","",VLOOKUP(V261,映射!W:X,2,FALSE))</f>
        <v>200技能草</v>
      </c>
      <c r="X261" s="85">
        <v>1</v>
      </c>
      <c r="Y261" s="85">
        <v>1</v>
      </c>
      <c r="Z261" s="85">
        <v>500</v>
      </c>
      <c r="AA261" s="85"/>
      <c r="AB261" s="15" t="str">
        <f>IF(AA261="","",VLOOKUP(AA261,映射!W:X,2,FALSE))</f>
        <v/>
      </c>
      <c r="AC261" s="85"/>
      <c r="AD261" s="85"/>
      <c r="AE261" s="85"/>
      <c r="AF261" s="85"/>
      <c r="AG261" s="15" t="str">
        <f>IF(AF261="","",VLOOKUP(AF261,映射!W:X,2,FALSE))</f>
        <v/>
      </c>
      <c r="AH261" s="85"/>
      <c r="AI261" s="85"/>
      <c r="AJ261" s="85"/>
      <c r="AK261" s="85"/>
      <c r="AL261" s="85" t="str">
        <f>IF(AK261="","",VLOOKUP(AK261,映射!W:X,2,FALSE))</f>
        <v/>
      </c>
      <c r="AM261" s="85"/>
      <c r="AN261" s="85"/>
      <c r="AO261" s="85"/>
    </row>
    <row r="262" spans="1:41">
      <c r="A262" s="15">
        <f>VLOOKUP(C262,LOOKUP!A:B,2,FALSE)+E262</f>
        <v>230009</v>
      </c>
      <c r="B262" s="26" t="s">
        <v>323</v>
      </c>
      <c r="C262" s="14" t="s">
        <v>41</v>
      </c>
      <c r="D262" s="14"/>
      <c r="E262" s="29">
        <v>30009</v>
      </c>
      <c r="F262" s="29" t="s">
        <v>332</v>
      </c>
      <c r="G262" s="15"/>
      <c r="H262" s="26"/>
      <c r="I262" s="26">
        <v>62400</v>
      </c>
      <c r="J262" s="26">
        <v>228</v>
      </c>
      <c r="K262" s="26"/>
      <c r="L262" s="10">
        <v>1760</v>
      </c>
      <c r="M262" s="15" t="str">
        <f>IF(L262="","",VLOOKUP(L262,映射!W:X,2,FALSE))</f>
        <v>中级经验球</v>
      </c>
      <c r="N262" s="26">
        <v>5</v>
      </c>
      <c r="O262" s="26">
        <v>1</v>
      </c>
      <c r="P262" s="26">
        <v>3000</v>
      </c>
      <c r="Q262" s="26">
        <v>1716</v>
      </c>
      <c r="R262" s="15" t="str">
        <f>IF(Q262="","",VLOOKUP(Q262,映射!W:X,2,FALSE))</f>
        <v>时间水晶Lv1</v>
      </c>
      <c r="S262" s="26">
        <v>1</v>
      </c>
      <c r="T262" s="26">
        <v>1</v>
      </c>
      <c r="U262" s="26">
        <v>300</v>
      </c>
      <c r="V262" s="85">
        <v>1756</v>
      </c>
      <c r="W262" s="15" t="str">
        <f>IF(V262="","",VLOOKUP(V262,映射!W:X,2,FALSE))</f>
        <v>200技能草</v>
      </c>
      <c r="X262" s="85">
        <v>1</v>
      </c>
      <c r="Y262" s="85">
        <v>1</v>
      </c>
      <c r="Z262" s="85">
        <v>500</v>
      </c>
      <c r="AA262" s="85"/>
      <c r="AB262" s="15" t="str">
        <f>IF(AA262="","",VLOOKUP(AA262,映射!W:X,2,FALSE))</f>
        <v/>
      </c>
      <c r="AC262" s="85"/>
      <c r="AD262" s="85"/>
      <c r="AE262" s="85"/>
      <c r="AF262" s="85"/>
      <c r="AG262" s="15" t="str">
        <f>IF(AF262="","",VLOOKUP(AF262,映射!W:X,2,FALSE))</f>
        <v/>
      </c>
      <c r="AH262" s="85"/>
      <c r="AI262" s="85"/>
      <c r="AJ262" s="85"/>
      <c r="AK262" s="85"/>
      <c r="AL262" s="85" t="str">
        <f>IF(AK262="","",VLOOKUP(AK262,映射!W:X,2,FALSE))</f>
        <v/>
      </c>
      <c r="AM262" s="85"/>
      <c r="AN262" s="85"/>
      <c r="AO262" s="85"/>
    </row>
    <row r="263" spans="1:41">
      <c r="A263" s="15">
        <f>VLOOKUP(C263,LOOKUP!A:B,2,FALSE)+E263</f>
        <v>230010</v>
      </c>
      <c r="B263" s="26" t="s">
        <v>323</v>
      </c>
      <c r="C263" s="14" t="s">
        <v>41</v>
      </c>
      <c r="D263" s="14"/>
      <c r="E263" s="29">
        <v>30010</v>
      </c>
      <c r="F263" s="29" t="s">
        <v>333</v>
      </c>
      <c r="G263" s="15"/>
      <c r="H263" s="26"/>
      <c r="I263" s="26">
        <v>67200</v>
      </c>
      <c r="J263" s="26">
        <v>234</v>
      </c>
      <c r="K263" s="26"/>
      <c r="L263" s="10">
        <v>1760</v>
      </c>
      <c r="M263" s="15" t="str">
        <f>IF(L263="","",VLOOKUP(L263,映射!W:X,2,FALSE))</f>
        <v>中级经验球</v>
      </c>
      <c r="N263" s="26">
        <v>5</v>
      </c>
      <c r="O263" s="26">
        <v>1</v>
      </c>
      <c r="P263" s="26">
        <v>3000</v>
      </c>
      <c r="Q263" s="26">
        <v>1716</v>
      </c>
      <c r="R263" s="15" t="str">
        <f>IF(Q263="","",VLOOKUP(Q263,映射!W:X,2,FALSE))</f>
        <v>时间水晶Lv1</v>
      </c>
      <c r="S263" s="26">
        <v>1</v>
      </c>
      <c r="T263" s="26">
        <v>1</v>
      </c>
      <c r="U263" s="26">
        <v>300</v>
      </c>
      <c r="V263" s="85">
        <v>1756</v>
      </c>
      <c r="W263" s="15" t="str">
        <f>IF(V263="","",VLOOKUP(V263,映射!W:X,2,FALSE))</f>
        <v>200技能草</v>
      </c>
      <c r="X263" s="85">
        <v>1</v>
      </c>
      <c r="Y263" s="85">
        <v>1</v>
      </c>
      <c r="Z263" s="85">
        <v>500</v>
      </c>
      <c r="AA263" s="85"/>
      <c r="AB263" s="15" t="str">
        <f>IF(AA263="","",VLOOKUP(AA263,映射!W:X,2,FALSE))</f>
        <v/>
      </c>
      <c r="AC263" s="85"/>
      <c r="AD263" s="85"/>
      <c r="AE263" s="85"/>
      <c r="AF263" s="85"/>
      <c r="AG263" s="15" t="str">
        <f>IF(AF263="","",VLOOKUP(AF263,映射!W:X,2,FALSE))</f>
        <v/>
      </c>
      <c r="AH263" s="85"/>
      <c r="AI263" s="85"/>
      <c r="AJ263" s="85"/>
      <c r="AK263" s="85"/>
      <c r="AL263" s="85" t="str">
        <f>IF(AK263="","",VLOOKUP(AK263,映射!W:X,2,FALSE))</f>
        <v/>
      </c>
      <c r="AM263" s="85"/>
      <c r="AN263" s="85"/>
      <c r="AO263" s="85"/>
    </row>
    <row r="264" spans="1:41">
      <c r="A264" s="15">
        <f>VLOOKUP(C264,LOOKUP!A:B,2,FALSE)+E264</f>
        <v>230011</v>
      </c>
      <c r="B264" s="26" t="s">
        <v>323</v>
      </c>
      <c r="C264" s="14" t="s">
        <v>41</v>
      </c>
      <c r="D264" s="14"/>
      <c r="E264" s="29">
        <v>30011</v>
      </c>
      <c r="F264" s="29" t="s">
        <v>334</v>
      </c>
      <c r="G264" s="15"/>
      <c r="H264" s="26"/>
      <c r="I264" s="26">
        <v>72000</v>
      </c>
      <c r="J264" s="26">
        <v>240</v>
      </c>
      <c r="K264" s="26"/>
      <c r="L264" s="10">
        <v>1760</v>
      </c>
      <c r="M264" s="15" t="str">
        <f>IF(L264="","",VLOOKUP(L264,映射!W:X,2,FALSE))</f>
        <v>中级经验球</v>
      </c>
      <c r="N264" s="26">
        <v>6</v>
      </c>
      <c r="O264" s="26">
        <v>1</v>
      </c>
      <c r="P264" s="26">
        <v>3000</v>
      </c>
      <c r="Q264" s="26">
        <v>1716</v>
      </c>
      <c r="R264" s="15" t="str">
        <f>IF(Q264="","",VLOOKUP(Q264,映射!W:X,2,FALSE))</f>
        <v>时间水晶Lv1</v>
      </c>
      <c r="S264" s="26">
        <v>1</v>
      </c>
      <c r="T264" s="26">
        <v>1</v>
      </c>
      <c r="U264" s="26">
        <v>300</v>
      </c>
      <c r="V264" s="85">
        <v>1756</v>
      </c>
      <c r="W264" s="15" t="str">
        <f>IF(V264="","",VLOOKUP(V264,映射!W:X,2,FALSE))</f>
        <v>200技能草</v>
      </c>
      <c r="X264" s="85">
        <v>1</v>
      </c>
      <c r="Y264" s="85">
        <v>1</v>
      </c>
      <c r="Z264" s="85">
        <v>500</v>
      </c>
      <c r="AA264" s="85"/>
      <c r="AB264" s="15" t="str">
        <f>IF(AA264="","",VLOOKUP(AA264,映射!W:X,2,FALSE))</f>
        <v/>
      </c>
      <c r="AC264" s="85"/>
      <c r="AD264" s="85"/>
      <c r="AE264" s="85"/>
      <c r="AF264" s="85"/>
      <c r="AG264" s="15" t="str">
        <f>IF(AF264="","",VLOOKUP(AF264,映射!W:X,2,FALSE))</f>
        <v/>
      </c>
      <c r="AH264" s="85"/>
      <c r="AI264" s="85"/>
      <c r="AJ264" s="85"/>
      <c r="AK264" s="85"/>
      <c r="AL264" s="85" t="str">
        <f>IF(AK264="","",VLOOKUP(AK264,映射!W:X,2,FALSE))</f>
        <v/>
      </c>
      <c r="AM264" s="85"/>
      <c r="AN264" s="85"/>
      <c r="AO264" s="85"/>
    </row>
    <row r="265" spans="1:41">
      <c r="A265" s="15">
        <f>VLOOKUP(C265,LOOKUP!A:B,2,FALSE)+E265</f>
        <v>230012</v>
      </c>
      <c r="B265" s="26" t="s">
        <v>323</v>
      </c>
      <c r="C265" s="14" t="s">
        <v>41</v>
      </c>
      <c r="D265" s="14"/>
      <c r="E265" s="29">
        <v>30012</v>
      </c>
      <c r="F265" s="29" t="s">
        <v>335</v>
      </c>
      <c r="G265" s="15"/>
      <c r="H265" s="26"/>
      <c r="I265" s="26">
        <v>76800</v>
      </c>
      <c r="J265" s="26">
        <v>246</v>
      </c>
      <c r="K265" s="26"/>
      <c r="L265" s="10">
        <v>1760</v>
      </c>
      <c r="M265" s="15" t="str">
        <f>IF(L265="","",VLOOKUP(L265,映射!W:X,2,FALSE))</f>
        <v>中级经验球</v>
      </c>
      <c r="N265" s="26">
        <v>6</v>
      </c>
      <c r="O265" s="26">
        <v>1</v>
      </c>
      <c r="P265" s="26">
        <v>3000</v>
      </c>
      <c r="Q265" s="26">
        <v>1716</v>
      </c>
      <c r="R265" s="15" t="str">
        <f>IF(Q265="","",VLOOKUP(Q265,映射!W:X,2,FALSE))</f>
        <v>时间水晶Lv1</v>
      </c>
      <c r="S265" s="26">
        <v>1</v>
      </c>
      <c r="T265" s="26">
        <v>1</v>
      </c>
      <c r="U265" s="26">
        <v>300</v>
      </c>
      <c r="V265" s="85">
        <v>1756</v>
      </c>
      <c r="W265" s="15" t="str">
        <f>IF(V265="","",VLOOKUP(V265,映射!W:X,2,FALSE))</f>
        <v>200技能草</v>
      </c>
      <c r="X265" s="85">
        <v>1</v>
      </c>
      <c r="Y265" s="85">
        <v>1</v>
      </c>
      <c r="Z265" s="85">
        <v>500</v>
      </c>
      <c r="AA265" s="85"/>
      <c r="AB265" s="15" t="str">
        <f>IF(AA265="","",VLOOKUP(AA265,映射!W:X,2,FALSE))</f>
        <v/>
      </c>
      <c r="AC265" s="85"/>
      <c r="AD265" s="85"/>
      <c r="AE265" s="85"/>
      <c r="AF265" s="85"/>
      <c r="AG265" s="15" t="str">
        <f>IF(AF265="","",VLOOKUP(AF265,映射!W:X,2,FALSE))</f>
        <v/>
      </c>
      <c r="AH265" s="85"/>
      <c r="AI265" s="85"/>
      <c r="AJ265" s="85"/>
      <c r="AK265" s="85"/>
      <c r="AL265" s="85" t="str">
        <f>IF(AK265="","",VLOOKUP(AK265,映射!W:X,2,FALSE))</f>
        <v/>
      </c>
      <c r="AM265" s="85"/>
      <c r="AN265" s="85"/>
      <c r="AO265" s="85"/>
    </row>
    <row r="266" spans="1:41">
      <c r="A266" s="15">
        <f>VLOOKUP(C266,LOOKUP!A:B,2,FALSE)+E266</f>
        <v>230013</v>
      </c>
      <c r="B266" s="26" t="s">
        <v>323</v>
      </c>
      <c r="C266" s="14" t="s">
        <v>41</v>
      </c>
      <c r="D266" s="14"/>
      <c r="E266" s="29">
        <v>30013</v>
      </c>
      <c r="F266" s="29" t="s">
        <v>336</v>
      </c>
      <c r="G266" s="15"/>
      <c r="H266" s="26"/>
      <c r="I266" s="26">
        <v>81600</v>
      </c>
      <c r="J266" s="26">
        <v>252</v>
      </c>
      <c r="K266" s="26"/>
      <c r="L266" s="10">
        <v>1760</v>
      </c>
      <c r="M266" s="15" t="str">
        <f>IF(L266="","",VLOOKUP(L266,映射!W:X,2,FALSE))</f>
        <v>中级经验球</v>
      </c>
      <c r="N266" s="26">
        <v>6</v>
      </c>
      <c r="O266" s="26">
        <v>1</v>
      </c>
      <c r="P266" s="26">
        <v>3000</v>
      </c>
      <c r="Q266" s="26">
        <v>1716</v>
      </c>
      <c r="R266" s="15" t="str">
        <f>IF(Q266="","",VLOOKUP(Q266,映射!W:X,2,FALSE))</f>
        <v>时间水晶Lv1</v>
      </c>
      <c r="S266" s="26">
        <v>1</v>
      </c>
      <c r="T266" s="26">
        <v>1</v>
      </c>
      <c r="U266" s="26">
        <v>300</v>
      </c>
      <c r="V266" s="85">
        <v>1756</v>
      </c>
      <c r="W266" s="15" t="str">
        <f>IF(V266="","",VLOOKUP(V266,映射!W:X,2,FALSE))</f>
        <v>200技能草</v>
      </c>
      <c r="X266" s="85">
        <v>1</v>
      </c>
      <c r="Y266" s="85">
        <v>1</v>
      </c>
      <c r="Z266" s="85">
        <v>500</v>
      </c>
      <c r="AA266" s="85"/>
      <c r="AB266" s="15" t="str">
        <f>IF(AA266="","",VLOOKUP(AA266,映射!W:X,2,FALSE))</f>
        <v/>
      </c>
      <c r="AC266" s="85"/>
      <c r="AD266" s="85"/>
      <c r="AE266" s="85"/>
      <c r="AF266" s="85"/>
      <c r="AG266" s="15" t="str">
        <f>IF(AF266="","",VLOOKUP(AF266,映射!W:X,2,FALSE))</f>
        <v/>
      </c>
      <c r="AH266" s="85"/>
      <c r="AI266" s="85"/>
      <c r="AJ266" s="85"/>
      <c r="AK266" s="85"/>
      <c r="AL266" s="85" t="str">
        <f>IF(AK266="","",VLOOKUP(AK266,映射!W:X,2,FALSE))</f>
        <v/>
      </c>
      <c r="AM266" s="85"/>
      <c r="AN266" s="85"/>
      <c r="AO266" s="85"/>
    </row>
    <row r="267" spans="1:41">
      <c r="A267" s="15">
        <f>VLOOKUP(C267,LOOKUP!A:B,2,FALSE)+E267</f>
        <v>230014</v>
      </c>
      <c r="B267" s="26" t="s">
        <v>323</v>
      </c>
      <c r="C267" s="14" t="s">
        <v>41</v>
      </c>
      <c r="D267" s="14"/>
      <c r="E267" s="29">
        <v>30014</v>
      </c>
      <c r="F267" s="29" t="s">
        <v>337</v>
      </c>
      <c r="G267" s="15"/>
      <c r="H267" s="26"/>
      <c r="I267" s="26">
        <v>86400</v>
      </c>
      <c r="J267" s="26">
        <v>258</v>
      </c>
      <c r="K267" s="26"/>
      <c r="L267" s="10">
        <v>1760</v>
      </c>
      <c r="M267" s="15" t="str">
        <f>IF(L267="","",VLOOKUP(L267,映射!W:X,2,FALSE))</f>
        <v>中级经验球</v>
      </c>
      <c r="N267" s="26">
        <v>7</v>
      </c>
      <c r="O267" s="26">
        <v>1</v>
      </c>
      <c r="P267" s="26">
        <v>3000</v>
      </c>
      <c r="Q267" s="26">
        <v>1716</v>
      </c>
      <c r="R267" s="15" t="str">
        <f>IF(Q267="","",VLOOKUP(Q267,映射!W:X,2,FALSE))</f>
        <v>时间水晶Lv1</v>
      </c>
      <c r="S267" s="26">
        <v>1</v>
      </c>
      <c r="T267" s="26">
        <v>1</v>
      </c>
      <c r="U267" s="26">
        <v>300</v>
      </c>
      <c r="V267" s="85">
        <v>1756</v>
      </c>
      <c r="W267" s="15" t="str">
        <f>IF(V267="","",VLOOKUP(V267,映射!W:X,2,FALSE))</f>
        <v>200技能草</v>
      </c>
      <c r="X267" s="85">
        <v>1</v>
      </c>
      <c r="Y267" s="85">
        <v>1</v>
      </c>
      <c r="Z267" s="85">
        <v>500</v>
      </c>
      <c r="AA267" s="85"/>
      <c r="AB267" s="15" t="str">
        <f>IF(AA267="","",VLOOKUP(AA267,映射!W:X,2,FALSE))</f>
        <v/>
      </c>
      <c r="AC267" s="85"/>
      <c r="AD267" s="85"/>
      <c r="AE267" s="85"/>
      <c r="AF267" s="85"/>
      <c r="AG267" s="15" t="str">
        <f>IF(AF267="","",VLOOKUP(AF267,映射!W:X,2,FALSE))</f>
        <v/>
      </c>
      <c r="AH267" s="85"/>
      <c r="AI267" s="85"/>
      <c r="AJ267" s="85"/>
      <c r="AK267" s="85"/>
      <c r="AL267" s="85" t="str">
        <f>IF(AK267="","",VLOOKUP(AK267,映射!W:X,2,FALSE))</f>
        <v/>
      </c>
      <c r="AM267" s="85"/>
      <c r="AN267" s="85"/>
      <c r="AO267" s="85"/>
    </row>
    <row r="268" spans="1:41">
      <c r="A268" s="15">
        <f>VLOOKUP(C268,LOOKUP!A:B,2,FALSE)+E268</f>
        <v>230015</v>
      </c>
      <c r="B268" s="26" t="s">
        <v>323</v>
      </c>
      <c r="C268" s="14" t="s">
        <v>41</v>
      </c>
      <c r="D268" s="14"/>
      <c r="E268" s="29">
        <v>30015</v>
      </c>
      <c r="F268" s="29" t="s">
        <v>338</v>
      </c>
      <c r="G268" s="15"/>
      <c r="H268" s="26"/>
      <c r="I268" s="26">
        <v>92800</v>
      </c>
      <c r="J268" s="26">
        <v>264</v>
      </c>
      <c r="K268" s="26"/>
      <c r="L268" s="10">
        <v>1760</v>
      </c>
      <c r="M268" s="15" t="str">
        <f>IF(L268="","",VLOOKUP(L268,映射!W:X,2,FALSE))</f>
        <v>中级经验球</v>
      </c>
      <c r="N268" s="26">
        <v>7</v>
      </c>
      <c r="O268" s="26">
        <v>1</v>
      </c>
      <c r="P268" s="26">
        <v>3000</v>
      </c>
      <c r="Q268" s="26">
        <v>1716</v>
      </c>
      <c r="R268" s="15" t="str">
        <f>IF(Q268="","",VLOOKUP(Q268,映射!W:X,2,FALSE))</f>
        <v>时间水晶Lv1</v>
      </c>
      <c r="S268" s="26">
        <v>1</v>
      </c>
      <c r="T268" s="26">
        <v>1</v>
      </c>
      <c r="U268" s="26">
        <v>300</v>
      </c>
      <c r="V268" s="85">
        <v>1756</v>
      </c>
      <c r="W268" s="15" t="str">
        <f>IF(V268="","",VLOOKUP(V268,映射!W:X,2,FALSE))</f>
        <v>200技能草</v>
      </c>
      <c r="X268" s="85">
        <v>1</v>
      </c>
      <c r="Y268" s="85">
        <v>1</v>
      </c>
      <c r="Z268" s="85">
        <v>500</v>
      </c>
      <c r="AA268" s="85"/>
      <c r="AB268" s="15" t="str">
        <f>IF(AA268="","",VLOOKUP(AA268,映射!W:X,2,FALSE))</f>
        <v/>
      </c>
      <c r="AC268" s="85"/>
      <c r="AD268" s="85"/>
      <c r="AE268" s="85"/>
      <c r="AF268" s="85"/>
      <c r="AG268" s="15" t="str">
        <f>IF(AF268="","",VLOOKUP(AF268,映射!W:X,2,FALSE))</f>
        <v/>
      </c>
      <c r="AH268" s="85"/>
      <c r="AI268" s="85"/>
      <c r="AJ268" s="85"/>
      <c r="AK268" s="85"/>
      <c r="AL268" s="85" t="str">
        <f>IF(AK268="","",VLOOKUP(AK268,映射!W:X,2,FALSE))</f>
        <v/>
      </c>
      <c r="AM268" s="85"/>
      <c r="AN268" s="85"/>
      <c r="AO268" s="85"/>
    </row>
    <row r="269" spans="1:41">
      <c r="A269" s="15">
        <f>VLOOKUP(C269,LOOKUP!A:B,2,FALSE)+E269</f>
        <v>230016</v>
      </c>
      <c r="B269" s="26" t="s">
        <v>323</v>
      </c>
      <c r="C269" s="14" t="s">
        <v>41</v>
      </c>
      <c r="D269" s="14"/>
      <c r="E269" s="29">
        <v>30016</v>
      </c>
      <c r="F269" s="29" t="s">
        <v>339</v>
      </c>
      <c r="G269" s="15"/>
      <c r="H269" s="26"/>
      <c r="I269" s="26">
        <v>97600</v>
      </c>
      <c r="J269" s="26">
        <v>270</v>
      </c>
      <c r="K269" s="26"/>
      <c r="L269" s="10">
        <v>1760</v>
      </c>
      <c r="M269" s="15" t="str">
        <f>IF(L269="","",VLOOKUP(L269,映射!W:X,2,FALSE))</f>
        <v>中级经验球</v>
      </c>
      <c r="N269" s="26">
        <v>7</v>
      </c>
      <c r="O269" s="26">
        <v>1</v>
      </c>
      <c r="P269" s="26">
        <v>3000</v>
      </c>
      <c r="Q269" s="26">
        <v>1716</v>
      </c>
      <c r="R269" s="15" t="str">
        <f>IF(Q269="","",VLOOKUP(Q269,映射!W:X,2,FALSE))</f>
        <v>时间水晶Lv1</v>
      </c>
      <c r="S269" s="26">
        <v>1</v>
      </c>
      <c r="T269" s="26">
        <v>1</v>
      </c>
      <c r="U269" s="26">
        <v>300</v>
      </c>
      <c r="V269" s="85">
        <v>1756</v>
      </c>
      <c r="W269" s="15" t="str">
        <f>IF(V269="","",VLOOKUP(V269,映射!W:X,2,FALSE))</f>
        <v>200技能草</v>
      </c>
      <c r="X269" s="85">
        <v>1</v>
      </c>
      <c r="Y269" s="85">
        <v>1</v>
      </c>
      <c r="Z269" s="85">
        <v>500</v>
      </c>
      <c r="AA269" s="85"/>
      <c r="AB269" s="15" t="str">
        <f>IF(AA269="","",VLOOKUP(AA269,映射!W:X,2,FALSE))</f>
        <v/>
      </c>
      <c r="AC269" s="85"/>
      <c r="AD269" s="85"/>
      <c r="AE269" s="85"/>
      <c r="AF269" s="85"/>
      <c r="AG269" s="15" t="str">
        <f>IF(AF269="","",VLOOKUP(AF269,映射!W:X,2,FALSE))</f>
        <v/>
      </c>
      <c r="AH269" s="85"/>
      <c r="AI269" s="85"/>
      <c r="AJ269" s="85"/>
      <c r="AK269" s="85"/>
      <c r="AL269" s="85" t="str">
        <f>IF(AK269="","",VLOOKUP(AK269,映射!W:X,2,FALSE))</f>
        <v/>
      </c>
      <c r="AM269" s="85"/>
      <c r="AN269" s="85"/>
      <c r="AO269" s="85"/>
    </row>
    <row r="270" spans="1:41">
      <c r="A270" s="15">
        <f>VLOOKUP(C270,LOOKUP!A:B,2,FALSE)+E270</f>
        <v>230017</v>
      </c>
      <c r="B270" s="26" t="s">
        <v>323</v>
      </c>
      <c r="C270" s="14" t="s">
        <v>41</v>
      </c>
      <c r="D270" s="14"/>
      <c r="E270" s="29">
        <v>30017</v>
      </c>
      <c r="F270" s="29" t="s">
        <v>340</v>
      </c>
      <c r="G270" s="15"/>
      <c r="H270" s="26"/>
      <c r="I270" s="26">
        <v>104000</v>
      </c>
      <c r="J270" s="26">
        <v>276</v>
      </c>
      <c r="K270" s="26"/>
      <c r="L270" s="10">
        <v>1761</v>
      </c>
      <c r="M270" s="15" t="str">
        <f>IF(L270="","",VLOOKUP(L270,映射!W:X,2,FALSE))</f>
        <v>高级经验球</v>
      </c>
      <c r="N270" s="26">
        <v>5</v>
      </c>
      <c r="O270" s="26">
        <v>1</v>
      </c>
      <c r="P270" s="26">
        <v>3000</v>
      </c>
      <c r="Q270" s="26">
        <v>1716</v>
      </c>
      <c r="R270" s="15" t="str">
        <f>IF(Q270="","",VLOOKUP(Q270,映射!W:X,2,FALSE))</f>
        <v>时间水晶Lv1</v>
      </c>
      <c r="S270" s="26">
        <v>1</v>
      </c>
      <c r="T270" s="26">
        <v>1</v>
      </c>
      <c r="U270" s="26">
        <v>300</v>
      </c>
      <c r="V270" s="85">
        <v>1756</v>
      </c>
      <c r="W270" s="15" t="str">
        <f>IF(V270="","",VLOOKUP(V270,映射!W:X,2,FALSE))</f>
        <v>200技能草</v>
      </c>
      <c r="X270" s="85">
        <v>1</v>
      </c>
      <c r="Y270" s="85">
        <v>1</v>
      </c>
      <c r="Z270" s="85">
        <v>500</v>
      </c>
      <c r="AA270" s="85"/>
      <c r="AB270" s="15" t="str">
        <f>IF(AA270="","",VLOOKUP(AA270,映射!W:X,2,FALSE))</f>
        <v/>
      </c>
      <c r="AC270" s="85"/>
      <c r="AD270" s="85"/>
      <c r="AE270" s="85"/>
      <c r="AF270" s="85"/>
      <c r="AG270" s="15" t="str">
        <f>IF(AF270="","",VLOOKUP(AF270,映射!W:X,2,FALSE))</f>
        <v/>
      </c>
      <c r="AH270" s="85"/>
      <c r="AI270" s="85"/>
      <c r="AJ270" s="85"/>
      <c r="AK270" s="85"/>
      <c r="AL270" s="85" t="str">
        <f>IF(AK270="","",VLOOKUP(AK270,映射!W:X,2,FALSE))</f>
        <v/>
      </c>
      <c r="AM270" s="85"/>
      <c r="AN270" s="85"/>
      <c r="AO270" s="85"/>
    </row>
    <row r="271" spans="1:41">
      <c r="A271" s="15">
        <f>VLOOKUP(C271,LOOKUP!A:B,2,FALSE)+E271</f>
        <v>230018</v>
      </c>
      <c r="B271" s="26" t="s">
        <v>323</v>
      </c>
      <c r="C271" s="14" t="s">
        <v>41</v>
      </c>
      <c r="D271" s="14"/>
      <c r="E271" s="29">
        <v>30018</v>
      </c>
      <c r="F271" s="29" t="s">
        <v>341</v>
      </c>
      <c r="G271" s="15"/>
      <c r="H271" s="26"/>
      <c r="I271" s="26">
        <v>110400</v>
      </c>
      <c r="J271" s="26">
        <v>282</v>
      </c>
      <c r="K271" s="26"/>
      <c r="L271" s="10">
        <v>1761</v>
      </c>
      <c r="M271" s="15" t="str">
        <f>IF(L271="","",VLOOKUP(L271,映射!W:X,2,FALSE))</f>
        <v>高级经验球</v>
      </c>
      <c r="N271" s="26">
        <v>5</v>
      </c>
      <c r="O271" s="26">
        <v>1</v>
      </c>
      <c r="P271" s="26">
        <v>3000</v>
      </c>
      <c r="Q271" s="26">
        <v>1716</v>
      </c>
      <c r="R271" s="15" t="str">
        <f>IF(Q271="","",VLOOKUP(Q271,映射!W:X,2,FALSE))</f>
        <v>时间水晶Lv1</v>
      </c>
      <c r="S271" s="26">
        <v>1</v>
      </c>
      <c r="T271" s="26">
        <v>1</v>
      </c>
      <c r="U271" s="26">
        <v>300</v>
      </c>
      <c r="V271" s="85">
        <v>1756</v>
      </c>
      <c r="W271" s="15" t="str">
        <f>IF(V271="","",VLOOKUP(V271,映射!W:X,2,FALSE))</f>
        <v>200技能草</v>
      </c>
      <c r="X271" s="85">
        <v>1</v>
      </c>
      <c r="Y271" s="85">
        <v>1</v>
      </c>
      <c r="Z271" s="85">
        <v>500</v>
      </c>
      <c r="AA271" s="85"/>
      <c r="AB271" s="15" t="str">
        <f>IF(AA271="","",VLOOKUP(AA271,映射!W:X,2,FALSE))</f>
        <v/>
      </c>
      <c r="AC271" s="85"/>
      <c r="AD271" s="85"/>
      <c r="AE271" s="85"/>
      <c r="AF271" s="85"/>
      <c r="AG271" s="15" t="str">
        <f>IF(AF271="","",VLOOKUP(AF271,映射!W:X,2,FALSE))</f>
        <v/>
      </c>
      <c r="AH271" s="85"/>
      <c r="AI271" s="85"/>
      <c r="AJ271" s="85"/>
      <c r="AK271" s="85"/>
      <c r="AL271" s="85" t="str">
        <f>IF(AK271="","",VLOOKUP(AK271,映射!W:X,2,FALSE))</f>
        <v/>
      </c>
      <c r="AM271" s="85"/>
      <c r="AN271" s="85"/>
      <c r="AO271" s="85"/>
    </row>
    <row r="272" spans="1:41">
      <c r="A272" s="15">
        <f>VLOOKUP(C272,LOOKUP!A:B,2,FALSE)+E272</f>
        <v>230019</v>
      </c>
      <c r="B272" s="26" t="s">
        <v>323</v>
      </c>
      <c r="C272" s="14" t="s">
        <v>41</v>
      </c>
      <c r="D272" s="14"/>
      <c r="E272" s="29">
        <v>30019</v>
      </c>
      <c r="F272" s="29" t="s">
        <v>342</v>
      </c>
      <c r="G272" s="15"/>
      <c r="H272" s="26"/>
      <c r="I272" s="26">
        <v>116800</v>
      </c>
      <c r="J272" s="26">
        <v>288</v>
      </c>
      <c r="K272" s="26"/>
      <c r="L272" s="10">
        <v>1761</v>
      </c>
      <c r="M272" s="15" t="str">
        <f>IF(L272="","",VLOOKUP(L272,映射!W:X,2,FALSE))</f>
        <v>高级经验球</v>
      </c>
      <c r="N272" s="26">
        <v>5</v>
      </c>
      <c r="O272" s="26">
        <v>1</v>
      </c>
      <c r="P272" s="26">
        <v>3000</v>
      </c>
      <c r="Q272" s="26">
        <v>1716</v>
      </c>
      <c r="R272" s="15" t="str">
        <f>IF(Q272="","",VLOOKUP(Q272,映射!W:X,2,FALSE))</f>
        <v>时间水晶Lv1</v>
      </c>
      <c r="S272" s="26">
        <v>1</v>
      </c>
      <c r="T272" s="26">
        <v>1</v>
      </c>
      <c r="U272" s="26">
        <v>300</v>
      </c>
      <c r="V272" s="85">
        <v>1756</v>
      </c>
      <c r="W272" s="15" t="str">
        <f>IF(V272="","",VLOOKUP(V272,映射!W:X,2,FALSE))</f>
        <v>200技能草</v>
      </c>
      <c r="X272" s="85">
        <v>1</v>
      </c>
      <c r="Y272" s="85">
        <v>1</v>
      </c>
      <c r="Z272" s="85">
        <v>500</v>
      </c>
      <c r="AA272" s="85"/>
      <c r="AB272" s="15" t="str">
        <f>IF(AA272="","",VLOOKUP(AA272,映射!W:X,2,FALSE))</f>
        <v/>
      </c>
      <c r="AC272" s="85"/>
      <c r="AD272" s="85"/>
      <c r="AE272" s="85"/>
      <c r="AF272" s="85"/>
      <c r="AG272" s="15" t="str">
        <f>IF(AF272="","",VLOOKUP(AF272,映射!W:X,2,FALSE))</f>
        <v/>
      </c>
      <c r="AH272" s="85"/>
      <c r="AI272" s="85"/>
      <c r="AJ272" s="85"/>
      <c r="AK272" s="85"/>
      <c r="AL272" s="85" t="str">
        <f>IF(AK272="","",VLOOKUP(AK272,映射!W:X,2,FALSE))</f>
        <v/>
      </c>
      <c r="AM272" s="85"/>
      <c r="AN272" s="85"/>
      <c r="AO272" s="85"/>
    </row>
    <row r="273" spans="1:41">
      <c r="A273" s="15">
        <f>VLOOKUP(C273,LOOKUP!A:B,2,FALSE)+E273</f>
        <v>230020</v>
      </c>
      <c r="B273" s="26" t="s">
        <v>323</v>
      </c>
      <c r="C273" s="14" t="s">
        <v>41</v>
      </c>
      <c r="D273" s="14"/>
      <c r="E273" s="29">
        <v>30020</v>
      </c>
      <c r="F273" s="29" t="s">
        <v>343</v>
      </c>
      <c r="G273" s="15"/>
      <c r="H273" s="26"/>
      <c r="I273" s="26">
        <v>123200</v>
      </c>
      <c r="J273" s="26">
        <v>294</v>
      </c>
      <c r="K273" s="26"/>
      <c r="L273" s="10">
        <v>1761</v>
      </c>
      <c r="M273" s="15" t="str">
        <f>IF(L273="","",VLOOKUP(L273,映射!W:X,2,FALSE))</f>
        <v>高级经验球</v>
      </c>
      <c r="N273" s="26">
        <v>6</v>
      </c>
      <c r="O273" s="26">
        <v>1</v>
      </c>
      <c r="P273" s="26">
        <v>3000</v>
      </c>
      <c r="Q273" s="26">
        <v>1716</v>
      </c>
      <c r="R273" s="15" t="str">
        <f>IF(Q273="","",VLOOKUP(Q273,映射!W:X,2,FALSE))</f>
        <v>时间水晶Lv1</v>
      </c>
      <c r="S273" s="26">
        <v>1</v>
      </c>
      <c r="T273" s="26">
        <v>1</v>
      </c>
      <c r="U273" s="26">
        <v>300</v>
      </c>
      <c r="V273" s="85">
        <v>1756</v>
      </c>
      <c r="W273" s="15" t="str">
        <f>IF(V273="","",VLOOKUP(V273,映射!W:X,2,FALSE))</f>
        <v>200技能草</v>
      </c>
      <c r="X273" s="85">
        <v>1</v>
      </c>
      <c r="Y273" s="85">
        <v>1</v>
      </c>
      <c r="Z273" s="85">
        <v>500</v>
      </c>
      <c r="AA273" s="85"/>
      <c r="AB273" s="15" t="str">
        <f>IF(AA273="","",VLOOKUP(AA273,映射!W:X,2,FALSE))</f>
        <v/>
      </c>
      <c r="AC273" s="85"/>
      <c r="AD273" s="85"/>
      <c r="AE273" s="85"/>
      <c r="AF273" s="85"/>
      <c r="AG273" s="15" t="str">
        <f>IF(AF273="","",VLOOKUP(AF273,映射!W:X,2,FALSE))</f>
        <v/>
      </c>
      <c r="AH273" s="85"/>
      <c r="AI273" s="85"/>
      <c r="AJ273" s="85"/>
      <c r="AK273" s="85"/>
      <c r="AL273" s="85" t="str">
        <f>IF(AK273="","",VLOOKUP(AK273,映射!W:X,2,FALSE))</f>
        <v/>
      </c>
      <c r="AM273" s="85"/>
      <c r="AN273" s="85"/>
      <c r="AO273" s="85"/>
    </row>
    <row r="274" spans="1:41">
      <c r="A274" s="15">
        <f>VLOOKUP(C274,LOOKUP!A:B,2,FALSE)+E274</f>
        <v>230021</v>
      </c>
      <c r="B274" s="26" t="s">
        <v>323</v>
      </c>
      <c r="C274" s="14" t="s">
        <v>41</v>
      </c>
      <c r="D274" s="14"/>
      <c r="E274" s="29">
        <v>30021</v>
      </c>
      <c r="F274" s="29" t="s">
        <v>344</v>
      </c>
      <c r="G274" s="15"/>
      <c r="H274" s="26"/>
      <c r="I274" s="26">
        <v>123200</v>
      </c>
      <c r="J274" s="26">
        <v>300</v>
      </c>
      <c r="K274" s="26"/>
      <c r="L274" s="10">
        <v>1761</v>
      </c>
      <c r="M274" s="15" t="str">
        <f>IF(L274="","",VLOOKUP(L274,映射!W:X,2,FALSE))</f>
        <v>高级经验球</v>
      </c>
      <c r="N274" s="26">
        <v>6</v>
      </c>
      <c r="O274" s="26">
        <v>1</v>
      </c>
      <c r="P274" s="26">
        <v>3000</v>
      </c>
      <c r="Q274" s="26">
        <v>1716</v>
      </c>
      <c r="R274" s="15" t="str">
        <f>IF(Q274="","",VLOOKUP(Q274,映射!W:X,2,FALSE))</f>
        <v>时间水晶Lv1</v>
      </c>
      <c r="S274" s="26">
        <v>1</v>
      </c>
      <c r="T274" s="26">
        <v>1</v>
      </c>
      <c r="U274" s="26">
        <v>300</v>
      </c>
      <c r="V274" s="85">
        <v>1756</v>
      </c>
      <c r="W274" s="15" t="str">
        <f>IF(V274="","",VLOOKUP(V274,映射!W:X,2,FALSE))</f>
        <v>200技能草</v>
      </c>
      <c r="X274" s="85">
        <v>1</v>
      </c>
      <c r="Y274" s="85">
        <v>1</v>
      </c>
      <c r="Z274" s="85">
        <v>500</v>
      </c>
      <c r="AA274" s="85"/>
      <c r="AB274" s="15" t="str">
        <f>IF(AA274="","",VLOOKUP(AA274,映射!W:X,2,FALSE))</f>
        <v/>
      </c>
      <c r="AC274" s="85"/>
      <c r="AD274" s="85"/>
      <c r="AE274" s="85"/>
      <c r="AF274" s="85"/>
      <c r="AG274" s="15" t="str">
        <f>IF(AF274="","",VLOOKUP(AF274,映射!W:X,2,FALSE))</f>
        <v/>
      </c>
      <c r="AH274" s="85"/>
      <c r="AI274" s="85"/>
      <c r="AJ274" s="85"/>
      <c r="AK274" s="85"/>
      <c r="AL274" s="85" t="str">
        <f>IF(AK274="","",VLOOKUP(AK274,映射!W:X,2,FALSE))</f>
        <v/>
      </c>
      <c r="AM274" s="85"/>
      <c r="AN274" s="85"/>
      <c r="AO274" s="85"/>
    </row>
    <row r="275" spans="1:41">
      <c r="A275" s="15">
        <f>VLOOKUP(C275,LOOKUP!A:B,2,FALSE)+E275</f>
        <v>230022</v>
      </c>
      <c r="B275" s="26" t="s">
        <v>323</v>
      </c>
      <c r="C275" s="14" t="s">
        <v>41</v>
      </c>
      <c r="D275" s="14"/>
      <c r="E275" s="29">
        <v>30022</v>
      </c>
      <c r="F275" s="29" t="s">
        <v>345</v>
      </c>
      <c r="G275" s="15"/>
      <c r="H275" s="26"/>
      <c r="I275" s="26">
        <v>123200</v>
      </c>
      <c r="J275" s="26">
        <v>306</v>
      </c>
      <c r="K275" s="26"/>
      <c r="L275" s="10">
        <v>1761</v>
      </c>
      <c r="M275" s="15" t="str">
        <f>IF(L275="","",VLOOKUP(L275,映射!W:X,2,FALSE))</f>
        <v>高级经验球</v>
      </c>
      <c r="N275" s="26">
        <v>6</v>
      </c>
      <c r="O275" s="26">
        <v>1</v>
      </c>
      <c r="P275" s="26">
        <v>3000</v>
      </c>
      <c r="Q275" s="26">
        <v>1716</v>
      </c>
      <c r="R275" s="15" t="str">
        <f>IF(Q275="","",VLOOKUP(Q275,映射!W:X,2,FALSE))</f>
        <v>时间水晶Lv1</v>
      </c>
      <c r="S275" s="26">
        <v>1</v>
      </c>
      <c r="T275" s="26">
        <v>1</v>
      </c>
      <c r="U275" s="26">
        <v>300</v>
      </c>
      <c r="V275" s="85">
        <v>1756</v>
      </c>
      <c r="W275" s="15" t="str">
        <f>IF(V275="","",VLOOKUP(V275,映射!W:X,2,FALSE))</f>
        <v>200技能草</v>
      </c>
      <c r="X275" s="85">
        <v>1</v>
      </c>
      <c r="Y275" s="85">
        <v>1</v>
      </c>
      <c r="Z275" s="85">
        <v>500</v>
      </c>
      <c r="AA275" s="85"/>
      <c r="AB275" s="15" t="str">
        <f>IF(AA275="","",VLOOKUP(AA275,映射!W:X,2,FALSE))</f>
        <v/>
      </c>
      <c r="AC275" s="85"/>
      <c r="AD275" s="85"/>
      <c r="AE275" s="85"/>
      <c r="AF275" s="85"/>
      <c r="AG275" s="15" t="str">
        <f>IF(AF275="","",VLOOKUP(AF275,映射!W:X,2,FALSE))</f>
        <v/>
      </c>
      <c r="AH275" s="85"/>
      <c r="AI275" s="85"/>
      <c r="AJ275" s="85"/>
      <c r="AK275" s="85"/>
      <c r="AL275" s="85" t="str">
        <f>IF(AK275="","",VLOOKUP(AK275,映射!W:X,2,FALSE))</f>
        <v/>
      </c>
      <c r="AM275" s="85"/>
      <c r="AN275" s="85"/>
      <c r="AO275" s="85"/>
    </row>
    <row r="276" spans="1:41">
      <c r="A276" s="15">
        <f>VLOOKUP(C276,LOOKUP!A:B,2,FALSE)+E276</f>
        <v>230023</v>
      </c>
      <c r="B276" s="26" t="s">
        <v>323</v>
      </c>
      <c r="C276" s="14" t="s">
        <v>41</v>
      </c>
      <c r="D276" s="14"/>
      <c r="E276" s="29">
        <v>30023</v>
      </c>
      <c r="F276" s="29" t="s">
        <v>346</v>
      </c>
      <c r="G276" s="15"/>
      <c r="H276" s="26"/>
      <c r="I276" s="26">
        <v>123200</v>
      </c>
      <c r="J276" s="26">
        <v>312</v>
      </c>
      <c r="K276" s="26"/>
      <c r="L276" s="10">
        <v>1761</v>
      </c>
      <c r="M276" s="15" t="str">
        <f>IF(L276="","",VLOOKUP(L276,映射!W:X,2,FALSE))</f>
        <v>高级经验球</v>
      </c>
      <c r="N276" s="26">
        <v>7</v>
      </c>
      <c r="O276" s="26">
        <v>1</v>
      </c>
      <c r="P276" s="26">
        <v>3000</v>
      </c>
      <c r="Q276" s="26">
        <v>1716</v>
      </c>
      <c r="R276" s="15" t="str">
        <f>IF(Q276="","",VLOOKUP(Q276,映射!W:X,2,FALSE))</f>
        <v>时间水晶Lv1</v>
      </c>
      <c r="S276" s="26">
        <v>1</v>
      </c>
      <c r="T276" s="26">
        <v>1</v>
      </c>
      <c r="U276" s="26">
        <v>300</v>
      </c>
      <c r="V276" s="85">
        <v>1756</v>
      </c>
      <c r="W276" s="15" t="str">
        <f>IF(V276="","",VLOOKUP(V276,映射!W:X,2,FALSE))</f>
        <v>200技能草</v>
      </c>
      <c r="X276" s="85">
        <v>1</v>
      </c>
      <c r="Y276" s="85">
        <v>1</v>
      </c>
      <c r="Z276" s="85">
        <v>500</v>
      </c>
      <c r="AA276" s="85"/>
      <c r="AB276" s="15" t="str">
        <f>IF(AA276="","",VLOOKUP(AA276,映射!W:X,2,FALSE))</f>
        <v/>
      </c>
      <c r="AC276" s="85"/>
      <c r="AD276" s="85"/>
      <c r="AE276" s="85"/>
      <c r="AF276" s="85"/>
      <c r="AG276" s="15" t="str">
        <f>IF(AF276="","",VLOOKUP(AF276,映射!W:X,2,FALSE))</f>
        <v/>
      </c>
      <c r="AH276" s="85"/>
      <c r="AI276" s="85"/>
      <c r="AJ276" s="85"/>
      <c r="AK276" s="85"/>
      <c r="AL276" s="85" t="str">
        <f>IF(AK276="","",VLOOKUP(AK276,映射!W:X,2,FALSE))</f>
        <v/>
      </c>
      <c r="AM276" s="85"/>
      <c r="AN276" s="85"/>
      <c r="AO276" s="85"/>
    </row>
    <row r="277" spans="1:41">
      <c r="A277" s="15">
        <f>VLOOKUP(C277,LOOKUP!A:B,2,FALSE)+E277</f>
        <v>230024</v>
      </c>
      <c r="B277" s="26" t="s">
        <v>323</v>
      </c>
      <c r="C277" s="14" t="s">
        <v>41</v>
      </c>
      <c r="D277" s="14"/>
      <c r="E277" s="29">
        <v>30024</v>
      </c>
      <c r="F277" s="29" t="s">
        <v>347</v>
      </c>
      <c r="G277" s="15"/>
      <c r="H277" s="26"/>
      <c r="I277" s="26">
        <v>123200</v>
      </c>
      <c r="J277" s="26">
        <v>318</v>
      </c>
      <c r="K277" s="26"/>
      <c r="L277" s="10">
        <v>1761</v>
      </c>
      <c r="M277" s="15" t="str">
        <f>IF(L277="","",VLOOKUP(L277,映射!W:X,2,FALSE))</f>
        <v>高级经验球</v>
      </c>
      <c r="N277" s="26">
        <v>7</v>
      </c>
      <c r="O277" s="26">
        <v>1</v>
      </c>
      <c r="P277" s="26">
        <v>3000</v>
      </c>
      <c r="Q277" s="26">
        <v>1716</v>
      </c>
      <c r="R277" s="15" t="str">
        <f>IF(Q277="","",VLOOKUP(Q277,映射!W:X,2,FALSE))</f>
        <v>时间水晶Lv1</v>
      </c>
      <c r="S277" s="26">
        <v>1</v>
      </c>
      <c r="T277" s="26">
        <v>1</v>
      </c>
      <c r="U277" s="26">
        <v>300</v>
      </c>
      <c r="V277" s="85">
        <v>1756</v>
      </c>
      <c r="W277" s="15" t="str">
        <f>IF(V277="","",VLOOKUP(V277,映射!W:X,2,FALSE))</f>
        <v>200技能草</v>
      </c>
      <c r="X277" s="85">
        <v>1</v>
      </c>
      <c r="Y277" s="85">
        <v>1</v>
      </c>
      <c r="Z277" s="85">
        <v>500</v>
      </c>
      <c r="AA277" s="85"/>
      <c r="AB277" s="15" t="str">
        <f>IF(AA277="","",VLOOKUP(AA277,映射!W:X,2,FALSE))</f>
        <v/>
      </c>
      <c r="AC277" s="85"/>
      <c r="AD277" s="85"/>
      <c r="AE277" s="85"/>
      <c r="AF277" s="85"/>
      <c r="AG277" s="15" t="str">
        <f>IF(AF277="","",VLOOKUP(AF277,映射!W:X,2,FALSE))</f>
        <v/>
      </c>
      <c r="AH277" s="85"/>
      <c r="AI277" s="85"/>
      <c r="AJ277" s="85"/>
      <c r="AK277" s="85"/>
      <c r="AL277" s="85" t="str">
        <f>IF(AK277="","",VLOOKUP(AK277,映射!W:X,2,FALSE))</f>
        <v/>
      </c>
      <c r="AM277" s="85"/>
      <c r="AN277" s="85"/>
      <c r="AO277" s="85"/>
    </row>
    <row r="278" spans="1:41">
      <c r="A278" s="15">
        <f>VLOOKUP(C278,LOOKUP!A:B,2,FALSE)+E278</f>
        <v>230025</v>
      </c>
      <c r="B278" s="26" t="s">
        <v>323</v>
      </c>
      <c r="C278" s="14" t="s">
        <v>41</v>
      </c>
      <c r="D278" s="14"/>
      <c r="E278" s="29">
        <v>30025</v>
      </c>
      <c r="F278" s="29" t="s">
        <v>348</v>
      </c>
      <c r="G278" s="15"/>
      <c r="H278" s="26"/>
      <c r="I278" s="26">
        <v>123200</v>
      </c>
      <c r="J278" s="26">
        <v>324</v>
      </c>
      <c r="K278" s="26"/>
      <c r="L278" s="10">
        <v>1761</v>
      </c>
      <c r="M278" s="15" t="str">
        <f>IF(L278="","",VLOOKUP(L278,映射!W:X,2,FALSE))</f>
        <v>高级经验球</v>
      </c>
      <c r="N278" s="26">
        <v>7</v>
      </c>
      <c r="O278" s="26">
        <v>1</v>
      </c>
      <c r="P278" s="26">
        <v>3000</v>
      </c>
      <c r="Q278" s="26">
        <v>1716</v>
      </c>
      <c r="R278" s="15" t="str">
        <f>IF(Q278="","",VLOOKUP(Q278,映射!W:X,2,FALSE))</f>
        <v>时间水晶Lv1</v>
      </c>
      <c r="S278" s="26">
        <v>1</v>
      </c>
      <c r="T278" s="26">
        <v>1</v>
      </c>
      <c r="U278" s="26">
        <v>300</v>
      </c>
      <c r="V278" s="85">
        <v>1756</v>
      </c>
      <c r="W278" s="15" t="str">
        <f>IF(V278="","",VLOOKUP(V278,映射!W:X,2,FALSE))</f>
        <v>200技能草</v>
      </c>
      <c r="X278" s="85">
        <v>1</v>
      </c>
      <c r="Y278" s="85">
        <v>1</v>
      </c>
      <c r="Z278" s="85">
        <v>500</v>
      </c>
      <c r="AA278" s="85"/>
      <c r="AB278" s="15" t="str">
        <f>IF(AA278="","",VLOOKUP(AA278,映射!W:X,2,FALSE))</f>
        <v/>
      </c>
      <c r="AC278" s="85"/>
      <c r="AD278" s="85"/>
      <c r="AE278" s="85"/>
      <c r="AF278" s="85"/>
      <c r="AG278" s="15" t="str">
        <f>IF(AF278="","",VLOOKUP(AF278,映射!W:X,2,FALSE))</f>
        <v/>
      </c>
      <c r="AH278" s="85"/>
      <c r="AI278" s="85"/>
      <c r="AJ278" s="85"/>
      <c r="AK278" s="85"/>
      <c r="AL278" s="85" t="str">
        <f>IF(AK278="","",VLOOKUP(AK278,映射!W:X,2,FALSE))</f>
        <v/>
      </c>
      <c r="AM278" s="85"/>
      <c r="AN278" s="85"/>
      <c r="AO278" s="85"/>
    </row>
    <row r="279" spans="1:41">
      <c r="A279" s="15">
        <f>VLOOKUP(C279,LOOKUP!A:B,2,FALSE)+E279</f>
        <v>230026</v>
      </c>
      <c r="B279" s="26" t="s">
        <v>323</v>
      </c>
      <c r="C279" s="14" t="s">
        <v>41</v>
      </c>
      <c r="D279" s="14"/>
      <c r="E279" s="29">
        <v>30026</v>
      </c>
      <c r="F279" s="29" t="s">
        <v>349</v>
      </c>
      <c r="G279" s="15"/>
      <c r="H279" s="26"/>
      <c r="I279" s="26">
        <v>131200</v>
      </c>
      <c r="J279" s="26">
        <v>330</v>
      </c>
      <c r="K279" s="26"/>
      <c r="L279" s="10">
        <v>1761</v>
      </c>
      <c r="M279" s="15" t="str">
        <f>IF(L279="","",VLOOKUP(L279,映射!W:X,2,FALSE))</f>
        <v>高级经验球</v>
      </c>
      <c r="N279" s="26">
        <v>8</v>
      </c>
      <c r="O279" s="26">
        <v>1</v>
      </c>
      <c r="P279" s="26">
        <v>3000</v>
      </c>
      <c r="Q279" s="26">
        <v>1716</v>
      </c>
      <c r="R279" s="15" t="str">
        <f>IF(Q279="","",VLOOKUP(Q279,映射!W:X,2,FALSE))</f>
        <v>时间水晶Lv1</v>
      </c>
      <c r="S279" s="26">
        <v>1</v>
      </c>
      <c r="T279" s="26">
        <v>1</v>
      </c>
      <c r="U279" s="26">
        <v>300</v>
      </c>
      <c r="V279" s="85">
        <v>1756</v>
      </c>
      <c r="W279" s="15" t="str">
        <f>IF(V279="","",VLOOKUP(V279,映射!W:X,2,FALSE))</f>
        <v>200技能草</v>
      </c>
      <c r="X279" s="85">
        <v>1</v>
      </c>
      <c r="Y279" s="85">
        <v>1</v>
      </c>
      <c r="Z279" s="85">
        <v>500</v>
      </c>
      <c r="AA279" s="85"/>
      <c r="AB279" s="15" t="str">
        <f>IF(AA279="","",VLOOKUP(AA279,映射!W:X,2,FALSE))</f>
        <v/>
      </c>
      <c r="AC279" s="85"/>
      <c r="AD279" s="85"/>
      <c r="AE279" s="85"/>
      <c r="AF279" s="85"/>
      <c r="AG279" s="15" t="str">
        <f>IF(AF279="","",VLOOKUP(AF279,映射!W:X,2,FALSE))</f>
        <v/>
      </c>
      <c r="AH279" s="85"/>
      <c r="AI279" s="85"/>
      <c r="AJ279" s="85"/>
      <c r="AK279" s="85"/>
      <c r="AL279" s="85" t="str">
        <f>IF(AK279="","",VLOOKUP(AK279,映射!W:X,2,FALSE))</f>
        <v/>
      </c>
      <c r="AM279" s="85"/>
      <c r="AN279" s="85"/>
      <c r="AO279" s="85"/>
    </row>
    <row r="280" spans="1:41">
      <c r="A280" s="15">
        <f>VLOOKUP(C280,LOOKUP!A:B,2,FALSE)+E280</f>
        <v>230027</v>
      </c>
      <c r="B280" s="26" t="s">
        <v>323</v>
      </c>
      <c r="C280" s="14" t="s">
        <v>41</v>
      </c>
      <c r="D280" s="14"/>
      <c r="E280" s="29">
        <v>30027</v>
      </c>
      <c r="F280" s="29" t="s">
        <v>350</v>
      </c>
      <c r="G280" s="15"/>
      <c r="H280" s="26"/>
      <c r="I280" s="26">
        <v>131200</v>
      </c>
      <c r="J280" s="26">
        <v>336</v>
      </c>
      <c r="K280" s="26"/>
      <c r="L280" s="10">
        <v>1761</v>
      </c>
      <c r="M280" s="15" t="str">
        <f>IF(L280="","",VLOOKUP(L280,映射!W:X,2,FALSE))</f>
        <v>高级经验球</v>
      </c>
      <c r="N280" s="26">
        <v>8</v>
      </c>
      <c r="O280" s="26">
        <v>1</v>
      </c>
      <c r="P280" s="26">
        <v>3000</v>
      </c>
      <c r="Q280" s="26">
        <v>1716</v>
      </c>
      <c r="R280" s="15" t="str">
        <f>IF(Q280="","",VLOOKUP(Q280,映射!W:X,2,FALSE))</f>
        <v>时间水晶Lv1</v>
      </c>
      <c r="S280" s="26">
        <v>1</v>
      </c>
      <c r="T280" s="26">
        <v>1</v>
      </c>
      <c r="U280" s="26">
        <v>300</v>
      </c>
      <c r="V280" s="85">
        <v>1756</v>
      </c>
      <c r="W280" s="15" t="str">
        <f>IF(V280="","",VLOOKUP(V280,映射!W:X,2,FALSE))</f>
        <v>200技能草</v>
      </c>
      <c r="X280" s="85">
        <v>1</v>
      </c>
      <c r="Y280" s="85">
        <v>1</v>
      </c>
      <c r="Z280" s="85">
        <v>500</v>
      </c>
      <c r="AA280" s="85"/>
      <c r="AB280" s="15" t="str">
        <f>IF(AA280="","",VLOOKUP(AA280,映射!W:X,2,FALSE))</f>
        <v/>
      </c>
      <c r="AC280" s="85"/>
      <c r="AD280" s="85"/>
      <c r="AE280" s="85"/>
      <c r="AF280" s="85"/>
      <c r="AG280" s="15" t="str">
        <f>IF(AF280="","",VLOOKUP(AF280,映射!W:X,2,FALSE))</f>
        <v/>
      </c>
      <c r="AH280" s="85"/>
      <c r="AI280" s="85"/>
      <c r="AJ280" s="85"/>
      <c r="AK280" s="85"/>
      <c r="AL280" s="85" t="str">
        <f>IF(AK280="","",VLOOKUP(AK280,映射!W:X,2,FALSE))</f>
        <v/>
      </c>
      <c r="AM280" s="85"/>
      <c r="AN280" s="85"/>
      <c r="AO280" s="85"/>
    </row>
    <row r="281" spans="1:41">
      <c r="A281" s="15">
        <f>VLOOKUP(C281,LOOKUP!A:B,2,FALSE)+E281</f>
        <v>230028</v>
      </c>
      <c r="B281" s="26" t="s">
        <v>323</v>
      </c>
      <c r="C281" s="14" t="s">
        <v>41</v>
      </c>
      <c r="D281" s="14"/>
      <c r="E281" s="29">
        <v>30028</v>
      </c>
      <c r="F281" s="29" t="s">
        <v>351</v>
      </c>
      <c r="G281" s="15"/>
      <c r="H281" s="26"/>
      <c r="I281" s="26">
        <v>131200</v>
      </c>
      <c r="J281" s="26">
        <v>342</v>
      </c>
      <c r="K281" s="26"/>
      <c r="L281" s="10">
        <v>1761</v>
      </c>
      <c r="M281" s="15" t="str">
        <f>IF(L281="","",VLOOKUP(L281,映射!W:X,2,FALSE))</f>
        <v>高级经验球</v>
      </c>
      <c r="N281" s="26">
        <v>8</v>
      </c>
      <c r="O281" s="26">
        <v>1</v>
      </c>
      <c r="P281" s="26">
        <v>3000</v>
      </c>
      <c r="Q281" s="26">
        <v>1716</v>
      </c>
      <c r="R281" s="15" t="str">
        <f>IF(Q281="","",VLOOKUP(Q281,映射!W:X,2,FALSE))</f>
        <v>时间水晶Lv1</v>
      </c>
      <c r="S281" s="26">
        <v>1</v>
      </c>
      <c r="T281" s="26">
        <v>1</v>
      </c>
      <c r="U281" s="26">
        <v>300</v>
      </c>
      <c r="V281" s="85">
        <v>1756</v>
      </c>
      <c r="W281" s="15" t="str">
        <f>IF(V281="","",VLOOKUP(V281,映射!W:X,2,FALSE))</f>
        <v>200技能草</v>
      </c>
      <c r="X281" s="85">
        <v>1</v>
      </c>
      <c r="Y281" s="85">
        <v>1</v>
      </c>
      <c r="Z281" s="85">
        <v>500</v>
      </c>
      <c r="AA281" s="85"/>
      <c r="AB281" s="15" t="str">
        <f>IF(AA281="","",VLOOKUP(AA281,映射!W:X,2,FALSE))</f>
        <v/>
      </c>
      <c r="AC281" s="85"/>
      <c r="AD281" s="85"/>
      <c r="AE281" s="85"/>
      <c r="AF281" s="85"/>
      <c r="AG281" s="15" t="str">
        <f>IF(AF281="","",VLOOKUP(AF281,映射!W:X,2,FALSE))</f>
        <v/>
      </c>
      <c r="AH281" s="85"/>
      <c r="AI281" s="85"/>
      <c r="AJ281" s="85"/>
      <c r="AK281" s="85"/>
      <c r="AL281" s="85" t="str">
        <f>IF(AK281="","",VLOOKUP(AK281,映射!W:X,2,FALSE))</f>
        <v/>
      </c>
      <c r="AM281" s="85"/>
      <c r="AN281" s="85"/>
      <c r="AO281" s="85"/>
    </row>
    <row r="282" spans="1:41">
      <c r="A282" s="15">
        <f>VLOOKUP(C282,LOOKUP!A:B,2,FALSE)+E282</f>
        <v>230029</v>
      </c>
      <c r="B282" s="26" t="s">
        <v>323</v>
      </c>
      <c r="C282" s="14" t="s">
        <v>41</v>
      </c>
      <c r="D282" s="14"/>
      <c r="E282" s="29">
        <v>30029</v>
      </c>
      <c r="F282" s="29" t="s">
        <v>352</v>
      </c>
      <c r="G282" s="15"/>
      <c r="H282" s="26"/>
      <c r="I282" s="26">
        <v>131200</v>
      </c>
      <c r="J282" s="26">
        <v>348</v>
      </c>
      <c r="K282" s="26"/>
      <c r="L282" s="10">
        <v>1761</v>
      </c>
      <c r="M282" s="15" t="str">
        <f>IF(L282="","",VLOOKUP(L282,映射!W:X,2,FALSE))</f>
        <v>高级经验球</v>
      </c>
      <c r="N282" s="26">
        <v>9</v>
      </c>
      <c r="O282" s="26">
        <v>1</v>
      </c>
      <c r="P282" s="26">
        <v>3000</v>
      </c>
      <c r="Q282" s="26">
        <v>1716</v>
      </c>
      <c r="R282" s="15" t="str">
        <f>IF(Q282="","",VLOOKUP(Q282,映射!W:X,2,FALSE))</f>
        <v>时间水晶Lv1</v>
      </c>
      <c r="S282" s="26">
        <v>1</v>
      </c>
      <c r="T282" s="26">
        <v>1</v>
      </c>
      <c r="U282" s="26">
        <v>300</v>
      </c>
      <c r="V282" s="85">
        <v>1756</v>
      </c>
      <c r="W282" s="15" t="str">
        <f>IF(V282="","",VLOOKUP(V282,映射!W:X,2,FALSE))</f>
        <v>200技能草</v>
      </c>
      <c r="X282" s="85">
        <v>1</v>
      </c>
      <c r="Y282" s="85">
        <v>1</v>
      </c>
      <c r="Z282" s="85">
        <v>500</v>
      </c>
      <c r="AA282" s="85"/>
      <c r="AB282" s="15" t="str">
        <f>IF(AA282="","",VLOOKUP(AA282,映射!W:X,2,FALSE))</f>
        <v/>
      </c>
      <c r="AC282" s="85"/>
      <c r="AD282" s="85"/>
      <c r="AE282" s="85"/>
      <c r="AF282" s="85"/>
      <c r="AG282" s="15" t="str">
        <f>IF(AF282="","",VLOOKUP(AF282,映射!W:X,2,FALSE))</f>
        <v/>
      </c>
      <c r="AH282" s="85"/>
      <c r="AI282" s="85"/>
      <c r="AJ282" s="85"/>
      <c r="AK282" s="85"/>
      <c r="AL282" s="85" t="str">
        <f>IF(AK282="","",VLOOKUP(AK282,映射!W:X,2,FALSE))</f>
        <v/>
      </c>
      <c r="AM282" s="85"/>
      <c r="AN282" s="85"/>
      <c r="AO282" s="85"/>
    </row>
    <row r="283" spans="1:41">
      <c r="A283" s="15">
        <f>VLOOKUP(C283,LOOKUP!A:B,2,FALSE)+E283</f>
        <v>230030</v>
      </c>
      <c r="B283" s="26" t="s">
        <v>323</v>
      </c>
      <c r="C283" s="14" t="s">
        <v>41</v>
      </c>
      <c r="D283" s="14"/>
      <c r="E283" s="29">
        <v>30030</v>
      </c>
      <c r="F283" s="29" t="s">
        <v>353</v>
      </c>
      <c r="G283" s="15"/>
      <c r="H283" s="26"/>
      <c r="I283" s="26">
        <v>131200</v>
      </c>
      <c r="J283" s="26">
        <v>354</v>
      </c>
      <c r="K283" s="26"/>
      <c r="L283" s="10">
        <v>1761</v>
      </c>
      <c r="M283" s="15" t="str">
        <f>IF(L283="","",VLOOKUP(L283,映射!W:X,2,FALSE))</f>
        <v>高级经验球</v>
      </c>
      <c r="N283" s="26">
        <v>9</v>
      </c>
      <c r="O283" s="26">
        <v>1</v>
      </c>
      <c r="P283" s="26">
        <v>3000</v>
      </c>
      <c r="Q283" s="26">
        <v>1716</v>
      </c>
      <c r="R283" s="15" t="str">
        <f>IF(Q283="","",VLOOKUP(Q283,映射!W:X,2,FALSE))</f>
        <v>时间水晶Lv1</v>
      </c>
      <c r="S283" s="26">
        <v>1</v>
      </c>
      <c r="T283" s="26">
        <v>1</v>
      </c>
      <c r="U283" s="26">
        <v>300</v>
      </c>
      <c r="V283" s="85">
        <v>1756</v>
      </c>
      <c r="W283" s="15" t="str">
        <f>IF(V283="","",VLOOKUP(V283,映射!W:X,2,FALSE))</f>
        <v>200技能草</v>
      </c>
      <c r="X283" s="85">
        <v>1</v>
      </c>
      <c r="Y283" s="85">
        <v>1</v>
      </c>
      <c r="Z283" s="85">
        <v>500</v>
      </c>
      <c r="AA283" s="85"/>
      <c r="AB283" s="15" t="str">
        <f>IF(AA283="","",VLOOKUP(AA283,映射!W:X,2,FALSE))</f>
        <v/>
      </c>
      <c r="AC283" s="85"/>
      <c r="AD283" s="85"/>
      <c r="AE283" s="85"/>
      <c r="AF283" s="85"/>
      <c r="AG283" s="15" t="str">
        <f>IF(AF283="","",VLOOKUP(AF283,映射!W:X,2,FALSE))</f>
        <v/>
      </c>
      <c r="AH283" s="85"/>
      <c r="AI283" s="85"/>
      <c r="AJ283" s="85"/>
      <c r="AK283" s="85"/>
      <c r="AL283" s="85" t="str">
        <f>IF(AK283="","",VLOOKUP(AK283,映射!W:X,2,FALSE))</f>
        <v/>
      </c>
      <c r="AM283" s="85"/>
      <c r="AN283" s="85"/>
      <c r="AO283" s="85"/>
    </row>
    <row r="284" spans="1:41">
      <c r="A284" s="15">
        <f>VLOOKUP(C284,LOOKUP!A:B,2,FALSE)+E284</f>
        <v>230031</v>
      </c>
      <c r="B284" s="26" t="s">
        <v>323</v>
      </c>
      <c r="C284" s="14" t="s">
        <v>41</v>
      </c>
      <c r="D284" s="14"/>
      <c r="E284" s="29">
        <v>30031</v>
      </c>
      <c r="F284" s="29" t="s">
        <v>354</v>
      </c>
      <c r="G284" s="15"/>
      <c r="H284" s="26"/>
      <c r="I284" s="26">
        <v>131200</v>
      </c>
      <c r="J284" s="26">
        <v>360</v>
      </c>
      <c r="K284" s="26"/>
      <c r="L284" s="10">
        <v>1762</v>
      </c>
      <c r="M284" s="15" t="str">
        <f>IF(L284="","",VLOOKUP(L284,映射!W:X,2,FALSE))</f>
        <v>超级经验球</v>
      </c>
      <c r="N284" s="26">
        <v>9</v>
      </c>
      <c r="O284" s="26">
        <v>1</v>
      </c>
      <c r="P284" s="26">
        <v>3000</v>
      </c>
      <c r="Q284" s="26">
        <v>1716</v>
      </c>
      <c r="R284" s="15" t="str">
        <f>IF(Q284="","",VLOOKUP(Q284,映射!W:X,2,FALSE))</f>
        <v>时间水晶Lv1</v>
      </c>
      <c r="S284" s="26">
        <v>1</v>
      </c>
      <c r="T284" s="26">
        <v>1</v>
      </c>
      <c r="U284" s="26">
        <v>300</v>
      </c>
      <c r="V284" s="85">
        <v>1756</v>
      </c>
      <c r="W284" s="15" t="str">
        <f>IF(V284="","",VLOOKUP(V284,映射!W:X,2,FALSE))</f>
        <v>200技能草</v>
      </c>
      <c r="X284" s="85">
        <v>1</v>
      </c>
      <c r="Y284" s="85">
        <v>1</v>
      </c>
      <c r="Z284" s="85">
        <v>500</v>
      </c>
      <c r="AA284" s="85"/>
      <c r="AB284" s="15" t="str">
        <f>IF(AA284="","",VLOOKUP(AA284,映射!W:X,2,FALSE))</f>
        <v/>
      </c>
      <c r="AC284" s="85"/>
      <c r="AD284" s="85"/>
      <c r="AE284" s="85"/>
      <c r="AF284" s="85"/>
      <c r="AG284" s="15" t="str">
        <f>IF(AF284="","",VLOOKUP(AF284,映射!W:X,2,FALSE))</f>
        <v/>
      </c>
      <c r="AH284" s="85"/>
      <c r="AI284" s="85"/>
      <c r="AJ284" s="85"/>
      <c r="AK284" s="85"/>
      <c r="AL284" s="85" t="str">
        <f>IF(AK284="","",VLOOKUP(AK284,映射!W:X,2,FALSE))</f>
        <v/>
      </c>
      <c r="AM284" s="85"/>
      <c r="AN284" s="85"/>
      <c r="AO284" s="85"/>
    </row>
    <row r="285" spans="1:41">
      <c r="A285" s="15">
        <f>VLOOKUP(C285,LOOKUP!A:B,2,FALSE)+E285</f>
        <v>230032</v>
      </c>
      <c r="B285" s="26" t="s">
        <v>323</v>
      </c>
      <c r="C285" s="14" t="s">
        <v>41</v>
      </c>
      <c r="D285" s="14"/>
      <c r="E285" s="29">
        <v>30032</v>
      </c>
      <c r="F285" s="29" t="s">
        <v>355</v>
      </c>
      <c r="G285" s="15"/>
      <c r="H285" s="26"/>
      <c r="I285" s="26">
        <v>140000</v>
      </c>
      <c r="J285" s="26">
        <v>366</v>
      </c>
      <c r="K285" s="26"/>
      <c r="L285" s="10">
        <v>1762</v>
      </c>
      <c r="M285" s="15" t="str">
        <f>IF(L285="","",VLOOKUP(L285,映射!W:X,2,FALSE))</f>
        <v>超级经验球</v>
      </c>
      <c r="N285" s="26">
        <v>8</v>
      </c>
      <c r="O285" s="26">
        <v>1</v>
      </c>
      <c r="P285" s="26">
        <v>3000</v>
      </c>
      <c r="Q285" s="26">
        <v>1716</v>
      </c>
      <c r="R285" s="15" t="str">
        <f>IF(Q285="","",VLOOKUP(Q285,映射!W:X,2,FALSE))</f>
        <v>时间水晶Lv1</v>
      </c>
      <c r="S285" s="26">
        <v>1</v>
      </c>
      <c r="T285" s="26">
        <v>1</v>
      </c>
      <c r="U285" s="26">
        <v>300</v>
      </c>
      <c r="V285" s="85">
        <v>1756</v>
      </c>
      <c r="W285" s="15" t="str">
        <f>IF(V285="","",VLOOKUP(V285,映射!W:X,2,FALSE))</f>
        <v>200技能草</v>
      </c>
      <c r="X285" s="85">
        <v>1</v>
      </c>
      <c r="Y285" s="85">
        <v>1</v>
      </c>
      <c r="Z285" s="85">
        <v>500</v>
      </c>
      <c r="AA285" s="85"/>
      <c r="AB285" s="15" t="str">
        <f>IF(AA285="","",VLOOKUP(AA285,映射!W:X,2,FALSE))</f>
        <v/>
      </c>
      <c r="AC285" s="85"/>
      <c r="AD285" s="85"/>
      <c r="AE285" s="85"/>
      <c r="AF285" s="85"/>
      <c r="AG285" s="15" t="str">
        <f>IF(AF285="","",VLOOKUP(AF285,映射!W:X,2,FALSE))</f>
        <v/>
      </c>
      <c r="AH285" s="85"/>
      <c r="AI285" s="85"/>
      <c r="AJ285" s="85"/>
      <c r="AK285" s="85"/>
      <c r="AL285" s="85" t="str">
        <f>IF(AK285="","",VLOOKUP(AK285,映射!W:X,2,FALSE))</f>
        <v/>
      </c>
      <c r="AM285" s="85"/>
      <c r="AN285" s="85"/>
      <c r="AO285" s="85"/>
    </row>
    <row r="286" spans="1:41">
      <c r="A286" s="15">
        <f>VLOOKUP(C286,LOOKUP!A:B,2,FALSE)+E286</f>
        <v>230033</v>
      </c>
      <c r="B286" s="26" t="s">
        <v>323</v>
      </c>
      <c r="C286" s="14" t="s">
        <v>41</v>
      </c>
      <c r="D286" s="14"/>
      <c r="E286" s="29">
        <v>30033</v>
      </c>
      <c r="F286" s="29" t="s">
        <v>356</v>
      </c>
      <c r="G286" s="15"/>
      <c r="H286" s="26"/>
      <c r="I286" s="26">
        <v>140000</v>
      </c>
      <c r="J286" s="26">
        <v>372</v>
      </c>
      <c r="K286" s="26"/>
      <c r="L286" s="10">
        <v>1762</v>
      </c>
      <c r="M286" s="15" t="str">
        <f>IF(L286="","",VLOOKUP(L286,映射!W:X,2,FALSE))</f>
        <v>超级经验球</v>
      </c>
      <c r="N286" s="26">
        <v>8</v>
      </c>
      <c r="O286" s="26">
        <v>1</v>
      </c>
      <c r="P286" s="26">
        <v>3000</v>
      </c>
      <c r="Q286" s="26">
        <v>1716</v>
      </c>
      <c r="R286" s="15" t="str">
        <f>IF(Q286="","",VLOOKUP(Q286,映射!W:X,2,FALSE))</f>
        <v>时间水晶Lv1</v>
      </c>
      <c r="S286" s="26">
        <v>1</v>
      </c>
      <c r="T286" s="26">
        <v>1</v>
      </c>
      <c r="U286" s="26">
        <v>300</v>
      </c>
      <c r="V286" s="85">
        <v>1756</v>
      </c>
      <c r="W286" s="15" t="str">
        <f>IF(V286="","",VLOOKUP(V286,映射!W:X,2,FALSE))</f>
        <v>200技能草</v>
      </c>
      <c r="X286" s="85">
        <v>1</v>
      </c>
      <c r="Y286" s="85">
        <v>1</v>
      </c>
      <c r="Z286" s="85">
        <v>500</v>
      </c>
      <c r="AA286" s="85"/>
      <c r="AB286" s="15" t="str">
        <f>IF(AA286="","",VLOOKUP(AA286,映射!W:X,2,FALSE))</f>
        <v/>
      </c>
      <c r="AC286" s="85"/>
      <c r="AD286" s="85"/>
      <c r="AE286" s="85"/>
      <c r="AF286" s="85"/>
      <c r="AG286" s="15" t="str">
        <f>IF(AF286="","",VLOOKUP(AF286,映射!W:X,2,FALSE))</f>
        <v/>
      </c>
      <c r="AH286" s="85"/>
      <c r="AI286" s="85"/>
      <c r="AJ286" s="85"/>
      <c r="AK286" s="85"/>
      <c r="AL286" s="85" t="str">
        <f>IF(AK286="","",VLOOKUP(AK286,映射!W:X,2,FALSE))</f>
        <v/>
      </c>
      <c r="AM286" s="85"/>
      <c r="AN286" s="85"/>
      <c r="AO286" s="85"/>
    </row>
    <row r="287" spans="1:41">
      <c r="A287" s="15">
        <f>VLOOKUP(C287,LOOKUP!A:B,2,FALSE)+E287</f>
        <v>230034</v>
      </c>
      <c r="B287" s="26" t="s">
        <v>323</v>
      </c>
      <c r="C287" s="14" t="s">
        <v>41</v>
      </c>
      <c r="D287" s="14"/>
      <c r="E287" s="29">
        <v>30034</v>
      </c>
      <c r="F287" s="29" t="s">
        <v>357</v>
      </c>
      <c r="G287" s="15"/>
      <c r="H287" s="26"/>
      <c r="I287" s="26">
        <v>140000</v>
      </c>
      <c r="J287" s="26">
        <v>378</v>
      </c>
      <c r="K287" s="26"/>
      <c r="L287" s="10">
        <v>1762</v>
      </c>
      <c r="M287" s="15" t="str">
        <f>IF(L287="","",VLOOKUP(L287,映射!W:X,2,FALSE))</f>
        <v>超级经验球</v>
      </c>
      <c r="N287" s="26">
        <v>8</v>
      </c>
      <c r="O287" s="26">
        <v>1</v>
      </c>
      <c r="P287" s="26">
        <v>3000</v>
      </c>
      <c r="Q287" s="26">
        <v>1716</v>
      </c>
      <c r="R287" s="15" t="str">
        <f>IF(Q287="","",VLOOKUP(Q287,映射!W:X,2,FALSE))</f>
        <v>时间水晶Lv1</v>
      </c>
      <c r="S287" s="26">
        <v>1</v>
      </c>
      <c r="T287" s="26">
        <v>1</v>
      </c>
      <c r="U287" s="26">
        <v>300</v>
      </c>
      <c r="V287" s="85">
        <v>1756</v>
      </c>
      <c r="W287" s="15" t="str">
        <f>IF(V287="","",VLOOKUP(V287,映射!W:X,2,FALSE))</f>
        <v>200技能草</v>
      </c>
      <c r="X287" s="85">
        <v>1</v>
      </c>
      <c r="Y287" s="85">
        <v>1</v>
      </c>
      <c r="Z287" s="85">
        <v>500</v>
      </c>
      <c r="AA287" s="85"/>
      <c r="AB287" s="15" t="str">
        <f>IF(AA287="","",VLOOKUP(AA287,映射!W:X,2,FALSE))</f>
        <v/>
      </c>
      <c r="AC287" s="85"/>
      <c r="AD287" s="85"/>
      <c r="AE287" s="85"/>
      <c r="AF287" s="85"/>
      <c r="AG287" s="15" t="str">
        <f>IF(AF287="","",VLOOKUP(AF287,映射!W:X,2,FALSE))</f>
        <v/>
      </c>
      <c r="AH287" s="85"/>
      <c r="AI287" s="85"/>
      <c r="AJ287" s="85"/>
      <c r="AK287" s="85"/>
      <c r="AL287" s="85" t="str">
        <f>IF(AK287="","",VLOOKUP(AK287,映射!W:X,2,FALSE))</f>
        <v/>
      </c>
      <c r="AM287" s="85"/>
      <c r="AN287" s="85"/>
      <c r="AO287" s="85"/>
    </row>
    <row r="288" spans="1:41">
      <c r="A288" s="15">
        <f>VLOOKUP(C288,LOOKUP!A:B,2,FALSE)+E288</f>
        <v>230035</v>
      </c>
      <c r="B288" s="26" t="s">
        <v>323</v>
      </c>
      <c r="C288" s="14" t="s">
        <v>41</v>
      </c>
      <c r="D288" s="14"/>
      <c r="E288" s="29">
        <v>30035</v>
      </c>
      <c r="F288" s="29" t="s">
        <v>358</v>
      </c>
      <c r="G288" s="15"/>
      <c r="H288" s="26"/>
      <c r="I288" s="26">
        <v>140000</v>
      </c>
      <c r="J288" s="26">
        <v>384</v>
      </c>
      <c r="K288" s="26"/>
      <c r="L288" s="10">
        <v>1762</v>
      </c>
      <c r="M288" s="15" t="str">
        <f>IF(L288="","",VLOOKUP(L288,映射!W:X,2,FALSE))</f>
        <v>超级经验球</v>
      </c>
      <c r="N288" s="26">
        <v>9</v>
      </c>
      <c r="O288" s="26">
        <v>1</v>
      </c>
      <c r="P288" s="26">
        <v>3000</v>
      </c>
      <c r="Q288" s="26">
        <v>1716</v>
      </c>
      <c r="R288" s="15" t="str">
        <f>IF(Q288="","",VLOOKUP(Q288,映射!W:X,2,FALSE))</f>
        <v>时间水晶Lv1</v>
      </c>
      <c r="S288" s="26">
        <v>1</v>
      </c>
      <c r="T288" s="26">
        <v>1</v>
      </c>
      <c r="U288" s="26">
        <v>300</v>
      </c>
      <c r="V288" s="85">
        <v>1756</v>
      </c>
      <c r="W288" s="15" t="str">
        <f>IF(V288="","",VLOOKUP(V288,映射!W:X,2,FALSE))</f>
        <v>200技能草</v>
      </c>
      <c r="X288" s="85">
        <v>1</v>
      </c>
      <c r="Y288" s="85">
        <v>1</v>
      </c>
      <c r="Z288" s="85">
        <v>500</v>
      </c>
      <c r="AA288" s="85"/>
      <c r="AB288" s="15" t="str">
        <f>IF(AA288="","",VLOOKUP(AA288,映射!W:X,2,FALSE))</f>
        <v/>
      </c>
      <c r="AC288" s="85"/>
      <c r="AD288" s="85"/>
      <c r="AE288" s="85"/>
      <c r="AF288" s="85"/>
      <c r="AG288" s="15" t="str">
        <f>IF(AF288="","",VLOOKUP(AF288,映射!W:X,2,FALSE))</f>
        <v/>
      </c>
      <c r="AH288" s="85"/>
      <c r="AI288" s="85"/>
      <c r="AJ288" s="85"/>
      <c r="AK288" s="85"/>
      <c r="AL288" s="85" t="str">
        <f>IF(AK288="","",VLOOKUP(AK288,映射!W:X,2,FALSE))</f>
        <v/>
      </c>
      <c r="AM288" s="85"/>
      <c r="AN288" s="85"/>
      <c r="AO288" s="85"/>
    </row>
    <row r="289" spans="1:41">
      <c r="A289" s="15">
        <f>VLOOKUP(C289,LOOKUP!A:B,2,FALSE)+E289</f>
        <v>230036</v>
      </c>
      <c r="B289" s="26" t="s">
        <v>323</v>
      </c>
      <c r="C289" s="14" t="s">
        <v>41</v>
      </c>
      <c r="D289" s="14"/>
      <c r="E289" s="29">
        <v>30036</v>
      </c>
      <c r="F289" s="29" t="s">
        <v>359</v>
      </c>
      <c r="G289" s="15"/>
      <c r="H289" s="26"/>
      <c r="I289" s="26">
        <v>140000</v>
      </c>
      <c r="J289" s="26">
        <v>390</v>
      </c>
      <c r="K289" s="26"/>
      <c r="L289" s="10">
        <v>1762</v>
      </c>
      <c r="M289" s="15" t="str">
        <f>IF(L289="","",VLOOKUP(L289,映射!W:X,2,FALSE))</f>
        <v>超级经验球</v>
      </c>
      <c r="N289" s="26">
        <v>9</v>
      </c>
      <c r="O289" s="26">
        <v>1</v>
      </c>
      <c r="P289" s="26">
        <v>3000</v>
      </c>
      <c r="Q289" s="26">
        <v>1716</v>
      </c>
      <c r="R289" s="15" t="str">
        <f>IF(Q289="","",VLOOKUP(Q289,映射!W:X,2,FALSE))</f>
        <v>时间水晶Lv1</v>
      </c>
      <c r="S289" s="26">
        <v>1</v>
      </c>
      <c r="T289" s="26">
        <v>1</v>
      </c>
      <c r="U289" s="26">
        <v>300</v>
      </c>
      <c r="V289" s="85">
        <v>1756</v>
      </c>
      <c r="W289" s="15" t="str">
        <f>IF(V289="","",VLOOKUP(V289,映射!W:X,2,FALSE))</f>
        <v>200技能草</v>
      </c>
      <c r="X289" s="85">
        <v>1</v>
      </c>
      <c r="Y289" s="85">
        <v>1</v>
      </c>
      <c r="Z289" s="85">
        <v>500</v>
      </c>
      <c r="AA289" s="85"/>
      <c r="AB289" s="15" t="str">
        <f>IF(AA289="","",VLOOKUP(AA289,映射!W:X,2,FALSE))</f>
        <v/>
      </c>
      <c r="AC289" s="85"/>
      <c r="AD289" s="85"/>
      <c r="AE289" s="85"/>
      <c r="AF289" s="85"/>
      <c r="AG289" s="15" t="str">
        <f>IF(AF289="","",VLOOKUP(AF289,映射!W:X,2,FALSE))</f>
        <v/>
      </c>
      <c r="AH289" s="85"/>
      <c r="AI289" s="85"/>
      <c r="AJ289" s="85"/>
      <c r="AK289" s="85"/>
      <c r="AL289" s="85" t="str">
        <f>IF(AK289="","",VLOOKUP(AK289,映射!W:X,2,FALSE))</f>
        <v/>
      </c>
      <c r="AM289" s="85"/>
      <c r="AN289" s="85"/>
      <c r="AO289" s="85"/>
    </row>
    <row r="290" spans="1:41">
      <c r="A290" s="15">
        <f>VLOOKUP(C290,LOOKUP!A:B,2,FALSE)+E290</f>
        <v>230037</v>
      </c>
      <c r="B290" s="26" t="s">
        <v>323</v>
      </c>
      <c r="C290" s="14" t="s">
        <v>41</v>
      </c>
      <c r="D290" s="14"/>
      <c r="E290" s="29">
        <v>30037</v>
      </c>
      <c r="F290" s="29" t="s">
        <v>360</v>
      </c>
      <c r="G290" s="15"/>
      <c r="H290" s="26"/>
      <c r="I290" s="26">
        <v>140000</v>
      </c>
      <c r="J290" s="26">
        <v>396</v>
      </c>
      <c r="K290" s="26"/>
      <c r="L290" s="10">
        <v>1762</v>
      </c>
      <c r="M290" s="15" t="str">
        <f>IF(L290="","",VLOOKUP(L290,映射!W:X,2,FALSE))</f>
        <v>超级经验球</v>
      </c>
      <c r="N290" s="26">
        <v>9</v>
      </c>
      <c r="O290" s="26">
        <v>1</v>
      </c>
      <c r="P290" s="26">
        <v>3000</v>
      </c>
      <c r="Q290" s="26">
        <v>1716</v>
      </c>
      <c r="R290" s="15" t="str">
        <f>IF(Q290="","",VLOOKUP(Q290,映射!W:X,2,FALSE))</f>
        <v>时间水晶Lv1</v>
      </c>
      <c r="S290" s="26">
        <v>1</v>
      </c>
      <c r="T290" s="26">
        <v>1</v>
      </c>
      <c r="U290" s="26">
        <v>300</v>
      </c>
      <c r="V290" s="85">
        <v>1756</v>
      </c>
      <c r="W290" s="15" t="str">
        <f>IF(V290="","",VLOOKUP(V290,映射!W:X,2,FALSE))</f>
        <v>200技能草</v>
      </c>
      <c r="X290" s="85">
        <v>1</v>
      </c>
      <c r="Y290" s="85">
        <v>1</v>
      </c>
      <c r="Z290" s="85">
        <v>500</v>
      </c>
      <c r="AA290" s="85"/>
      <c r="AB290" s="15" t="str">
        <f>IF(AA290="","",VLOOKUP(AA290,映射!W:X,2,FALSE))</f>
        <v/>
      </c>
      <c r="AC290" s="85"/>
      <c r="AD290" s="85"/>
      <c r="AE290" s="85"/>
      <c r="AF290" s="85"/>
      <c r="AG290" s="15" t="str">
        <f>IF(AF290="","",VLOOKUP(AF290,映射!W:X,2,FALSE))</f>
        <v/>
      </c>
      <c r="AH290" s="85"/>
      <c r="AI290" s="85"/>
      <c r="AJ290" s="85"/>
      <c r="AK290" s="85"/>
      <c r="AL290" s="85" t="str">
        <f>IF(AK290="","",VLOOKUP(AK290,映射!W:X,2,FALSE))</f>
        <v/>
      </c>
      <c r="AM290" s="85"/>
      <c r="AN290" s="85"/>
      <c r="AO290" s="85"/>
    </row>
    <row r="291" spans="1:41">
      <c r="A291" s="15">
        <f>VLOOKUP(C291,LOOKUP!A:B,2,FALSE)+E291</f>
        <v>230038</v>
      </c>
      <c r="B291" s="26" t="s">
        <v>323</v>
      </c>
      <c r="C291" s="14" t="s">
        <v>41</v>
      </c>
      <c r="D291" s="14"/>
      <c r="E291" s="29">
        <v>30038</v>
      </c>
      <c r="F291" s="29" t="s">
        <v>361</v>
      </c>
      <c r="G291" s="15"/>
      <c r="H291" s="26"/>
      <c r="I291" s="26">
        <v>140000</v>
      </c>
      <c r="J291" s="26">
        <v>402</v>
      </c>
      <c r="K291" s="26"/>
      <c r="L291" s="10">
        <v>1762</v>
      </c>
      <c r="M291" s="15" t="str">
        <f>IF(L291="","",VLOOKUP(L291,映射!W:X,2,FALSE))</f>
        <v>超级经验球</v>
      </c>
      <c r="N291" s="26">
        <v>10</v>
      </c>
      <c r="O291" s="26">
        <v>1</v>
      </c>
      <c r="P291" s="26">
        <v>3000</v>
      </c>
      <c r="Q291" s="26">
        <v>1716</v>
      </c>
      <c r="R291" s="15" t="str">
        <f>IF(Q291="","",VLOOKUP(Q291,映射!W:X,2,FALSE))</f>
        <v>时间水晶Lv1</v>
      </c>
      <c r="S291" s="26">
        <v>1</v>
      </c>
      <c r="T291" s="26">
        <v>1</v>
      </c>
      <c r="U291" s="26">
        <v>300</v>
      </c>
      <c r="V291" s="85">
        <v>1756</v>
      </c>
      <c r="W291" s="15" t="str">
        <f>IF(V291="","",VLOOKUP(V291,映射!W:X,2,FALSE))</f>
        <v>200技能草</v>
      </c>
      <c r="X291" s="85">
        <v>1</v>
      </c>
      <c r="Y291" s="85">
        <v>1</v>
      </c>
      <c r="Z291" s="85">
        <v>500</v>
      </c>
      <c r="AA291" s="85"/>
      <c r="AB291" s="15" t="str">
        <f>IF(AA291="","",VLOOKUP(AA291,映射!W:X,2,FALSE))</f>
        <v/>
      </c>
      <c r="AC291" s="85"/>
      <c r="AD291" s="85"/>
      <c r="AE291" s="85"/>
      <c r="AF291" s="85"/>
      <c r="AG291" s="15" t="str">
        <f>IF(AF291="","",VLOOKUP(AF291,映射!W:X,2,FALSE))</f>
        <v/>
      </c>
      <c r="AH291" s="85"/>
      <c r="AI291" s="85"/>
      <c r="AJ291" s="85"/>
      <c r="AK291" s="85"/>
      <c r="AL291" s="85" t="str">
        <f>IF(AK291="","",VLOOKUP(AK291,映射!W:X,2,FALSE))</f>
        <v/>
      </c>
      <c r="AM291" s="85"/>
      <c r="AN291" s="85"/>
      <c r="AO291" s="85"/>
    </row>
    <row r="292" spans="1:41">
      <c r="A292" s="15">
        <f>VLOOKUP(C292,LOOKUP!A:B,2,FALSE)+E292</f>
        <v>230039</v>
      </c>
      <c r="B292" s="26" t="s">
        <v>323</v>
      </c>
      <c r="C292" s="14" t="s">
        <v>41</v>
      </c>
      <c r="D292" s="14"/>
      <c r="E292" s="29">
        <v>30039</v>
      </c>
      <c r="F292" s="29" t="s">
        <v>362</v>
      </c>
      <c r="G292" s="15"/>
      <c r="H292" s="26"/>
      <c r="I292" s="26">
        <v>140000</v>
      </c>
      <c r="J292" s="26">
        <v>408</v>
      </c>
      <c r="K292" s="26"/>
      <c r="L292" s="10">
        <v>1762</v>
      </c>
      <c r="M292" s="15" t="str">
        <f>IF(L292="","",VLOOKUP(L292,映射!W:X,2,FALSE))</f>
        <v>超级经验球</v>
      </c>
      <c r="N292" s="26">
        <v>10</v>
      </c>
      <c r="O292" s="26">
        <v>1</v>
      </c>
      <c r="P292" s="26">
        <v>3000</v>
      </c>
      <c r="Q292" s="26">
        <v>1716</v>
      </c>
      <c r="R292" s="15" t="str">
        <f>IF(Q292="","",VLOOKUP(Q292,映射!W:X,2,FALSE))</f>
        <v>时间水晶Lv1</v>
      </c>
      <c r="S292" s="26">
        <v>1</v>
      </c>
      <c r="T292" s="26">
        <v>1</v>
      </c>
      <c r="U292" s="26">
        <v>300</v>
      </c>
      <c r="V292" s="85">
        <v>1756</v>
      </c>
      <c r="W292" s="15" t="str">
        <f>IF(V292="","",VLOOKUP(V292,映射!W:X,2,FALSE))</f>
        <v>200技能草</v>
      </c>
      <c r="X292" s="85">
        <v>1</v>
      </c>
      <c r="Y292" s="85">
        <v>1</v>
      </c>
      <c r="Z292" s="85">
        <v>500</v>
      </c>
      <c r="AA292" s="85"/>
      <c r="AB292" s="15" t="str">
        <f>IF(AA292="","",VLOOKUP(AA292,映射!W:X,2,FALSE))</f>
        <v/>
      </c>
      <c r="AC292" s="85"/>
      <c r="AD292" s="85"/>
      <c r="AE292" s="85"/>
      <c r="AF292" s="85"/>
      <c r="AG292" s="15" t="str">
        <f>IF(AF292="","",VLOOKUP(AF292,映射!W:X,2,FALSE))</f>
        <v/>
      </c>
      <c r="AH292" s="85"/>
      <c r="AI292" s="85"/>
      <c r="AJ292" s="85"/>
      <c r="AK292" s="85"/>
      <c r="AL292" s="85" t="str">
        <f>IF(AK292="","",VLOOKUP(AK292,映射!W:X,2,FALSE))</f>
        <v/>
      </c>
      <c r="AM292" s="85"/>
      <c r="AN292" s="85"/>
      <c r="AO292" s="85"/>
    </row>
    <row r="293" spans="1:41">
      <c r="A293" s="15">
        <f>VLOOKUP(C293,LOOKUP!A:B,2,FALSE)+E293</f>
        <v>230040</v>
      </c>
      <c r="B293" s="26" t="s">
        <v>323</v>
      </c>
      <c r="C293" s="14" t="s">
        <v>41</v>
      </c>
      <c r="D293" s="14"/>
      <c r="E293" s="29">
        <v>30040</v>
      </c>
      <c r="F293" s="29" t="s">
        <v>363</v>
      </c>
      <c r="G293" s="15"/>
      <c r="H293" s="26"/>
      <c r="I293" s="26">
        <v>150000</v>
      </c>
      <c r="J293" s="26">
        <v>414</v>
      </c>
      <c r="K293" s="26"/>
      <c r="L293" s="10">
        <v>1762</v>
      </c>
      <c r="M293" s="15" t="str">
        <f>IF(L293="","",VLOOKUP(L293,映射!W:X,2,FALSE))</f>
        <v>超级经验球</v>
      </c>
      <c r="N293" s="26">
        <v>10</v>
      </c>
      <c r="O293" s="26">
        <v>1</v>
      </c>
      <c r="P293" s="26">
        <v>3000</v>
      </c>
      <c r="Q293" s="26">
        <v>1716</v>
      </c>
      <c r="R293" s="15" t="str">
        <f>IF(Q293="","",VLOOKUP(Q293,映射!W:X,2,FALSE))</f>
        <v>时间水晶Lv1</v>
      </c>
      <c r="S293" s="26">
        <v>1</v>
      </c>
      <c r="T293" s="26">
        <v>1</v>
      </c>
      <c r="U293" s="26">
        <v>300</v>
      </c>
      <c r="V293" s="85">
        <v>1756</v>
      </c>
      <c r="W293" s="15" t="str">
        <f>IF(V293="","",VLOOKUP(V293,映射!W:X,2,FALSE))</f>
        <v>200技能草</v>
      </c>
      <c r="X293" s="85">
        <v>1</v>
      </c>
      <c r="Y293" s="85">
        <v>1</v>
      </c>
      <c r="Z293" s="85">
        <v>500</v>
      </c>
      <c r="AA293" s="85"/>
      <c r="AB293" s="15" t="str">
        <f>IF(AA293="","",VLOOKUP(AA293,映射!W:X,2,FALSE))</f>
        <v/>
      </c>
      <c r="AC293" s="85"/>
      <c r="AD293" s="85"/>
      <c r="AE293" s="85"/>
      <c r="AF293" s="85"/>
      <c r="AG293" s="15" t="str">
        <f>IF(AF293="","",VLOOKUP(AF293,映射!W:X,2,FALSE))</f>
        <v/>
      </c>
      <c r="AH293" s="85"/>
      <c r="AI293" s="85"/>
      <c r="AJ293" s="85"/>
      <c r="AK293" s="85"/>
      <c r="AL293" s="85" t="str">
        <f>IF(AK293="","",VLOOKUP(AK293,映射!W:X,2,FALSE))</f>
        <v/>
      </c>
      <c r="AM293" s="85"/>
      <c r="AN293" s="85"/>
      <c r="AO293" s="85"/>
    </row>
    <row r="294" spans="1:41">
      <c r="A294" s="15">
        <f>VLOOKUP(C294,LOOKUP!A:B,2,FALSE)+E294</f>
        <v>230041</v>
      </c>
      <c r="B294" s="26" t="s">
        <v>323</v>
      </c>
      <c r="C294" s="14" t="s">
        <v>41</v>
      </c>
      <c r="D294" s="14"/>
      <c r="E294" s="29">
        <v>30041</v>
      </c>
      <c r="F294" s="29" t="s">
        <v>364</v>
      </c>
      <c r="G294" s="15"/>
      <c r="H294" s="26"/>
      <c r="I294" s="26">
        <v>150000</v>
      </c>
      <c r="J294" s="26">
        <v>420</v>
      </c>
      <c r="K294" s="26"/>
      <c r="L294" s="10">
        <v>1762</v>
      </c>
      <c r="M294" s="15" t="str">
        <f>IF(L294="","",VLOOKUP(L294,映射!W:X,2,FALSE))</f>
        <v>超级经验球</v>
      </c>
      <c r="N294" s="26">
        <v>11</v>
      </c>
      <c r="O294" s="26">
        <v>1</v>
      </c>
      <c r="P294" s="26">
        <v>3000</v>
      </c>
      <c r="Q294" s="26">
        <v>1716</v>
      </c>
      <c r="R294" s="15" t="str">
        <f>IF(Q294="","",VLOOKUP(Q294,映射!W:X,2,FALSE))</f>
        <v>时间水晶Lv1</v>
      </c>
      <c r="S294" s="26">
        <v>1</v>
      </c>
      <c r="T294" s="26">
        <v>1</v>
      </c>
      <c r="U294" s="26">
        <v>300</v>
      </c>
      <c r="V294" s="85">
        <v>1756</v>
      </c>
      <c r="W294" s="15" t="str">
        <f>IF(V294="","",VLOOKUP(V294,映射!W:X,2,FALSE))</f>
        <v>200技能草</v>
      </c>
      <c r="X294" s="85">
        <v>1</v>
      </c>
      <c r="Y294" s="85">
        <v>1</v>
      </c>
      <c r="Z294" s="85">
        <v>500</v>
      </c>
      <c r="AA294" s="85"/>
      <c r="AB294" s="15" t="str">
        <f>IF(AA294="","",VLOOKUP(AA294,映射!W:X,2,FALSE))</f>
        <v/>
      </c>
      <c r="AC294" s="85"/>
      <c r="AD294" s="85"/>
      <c r="AE294" s="85"/>
      <c r="AF294" s="85"/>
      <c r="AG294" s="15" t="str">
        <f>IF(AF294="","",VLOOKUP(AF294,映射!W:X,2,FALSE))</f>
        <v/>
      </c>
      <c r="AH294" s="85"/>
      <c r="AI294" s="85"/>
      <c r="AJ294" s="85"/>
      <c r="AK294" s="85"/>
      <c r="AL294" s="85" t="str">
        <f>IF(AK294="","",VLOOKUP(AK294,映射!W:X,2,FALSE))</f>
        <v/>
      </c>
      <c r="AM294" s="85"/>
      <c r="AN294" s="85"/>
      <c r="AO294" s="85"/>
    </row>
    <row r="295" spans="1:41">
      <c r="A295" s="15">
        <f>VLOOKUP(C295,LOOKUP!A:B,2,FALSE)+E295</f>
        <v>230042</v>
      </c>
      <c r="B295" s="26" t="s">
        <v>323</v>
      </c>
      <c r="C295" s="14" t="s">
        <v>41</v>
      </c>
      <c r="D295" s="14"/>
      <c r="E295" s="29">
        <v>30042</v>
      </c>
      <c r="F295" s="29" t="s">
        <v>365</v>
      </c>
      <c r="G295" s="15"/>
      <c r="H295" s="26"/>
      <c r="I295" s="26">
        <v>150000</v>
      </c>
      <c r="J295" s="26">
        <v>426</v>
      </c>
      <c r="K295" s="26"/>
      <c r="L295" s="10">
        <v>1762</v>
      </c>
      <c r="M295" s="15" t="str">
        <f>IF(L295="","",VLOOKUP(L295,映射!W:X,2,FALSE))</f>
        <v>超级经验球</v>
      </c>
      <c r="N295" s="26">
        <v>11</v>
      </c>
      <c r="O295" s="26">
        <v>1</v>
      </c>
      <c r="P295" s="26">
        <v>3000</v>
      </c>
      <c r="Q295" s="26">
        <v>1716</v>
      </c>
      <c r="R295" s="15" t="str">
        <f>IF(Q295="","",VLOOKUP(Q295,映射!W:X,2,FALSE))</f>
        <v>时间水晶Lv1</v>
      </c>
      <c r="S295" s="26">
        <v>1</v>
      </c>
      <c r="T295" s="26">
        <v>1</v>
      </c>
      <c r="U295" s="26">
        <v>300</v>
      </c>
      <c r="V295" s="85">
        <v>1756</v>
      </c>
      <c r="W295" s="15" t="str">
        <f>IF(V295="","",VLOOKUP(V295,映射!W:X,2,FALSE))</f>
        <v>200技能草</v>
      </c>
      <c r="X295" s="85">
        <v>1</v>
      </c>
      <c r="Y295" s="85">
        <v>1</v>
      </c>
      <c r="Z295" s="85">
        <v>500</v>
      </c>
      <c r="AA295" s="85"/>
      <c r="AB295" s="15" t="str">
        <f>IF(AA295="","",VLOOKUP(AA295,映射!W:X,2,FALSE))</f>
        <v/>
      </c>
      <c r="AC295" s="85"/>
      <c r="AD295" s="85"/>
      <c r="AE295" s="85"/>
      <c r="AF295" s="85"/>
      <c r="AG295" s="15" t="str">
        <f>IF(AF295="","",VLOOKUP(AF295,映射!W:X,2,FALSE))</f>
        <v/>
      </c>
      <c r="AH295" s="85"/>
      <c r="AI295" s="85"/>
      <c r="AJ295" s="85"/>
      <c r="AK295" s="85"/>
      <c r="AL295" s="85" t="str">
        <f>IF(AK295="","",VLOOKUP(AK295,映射!W:X,2,FALSE))</f>
        <v/>
      </c>
      <c r="AM295" s="85"/>
      <c r="AN295" s="85"/>
      <c r="AO295" s="85"/>
    </row>
    <row r="296" spans="1:41">
      <c r="A296" s="15">
        <f>VLOOKUP(C296,LOOKUP!A:B,2,FALSE)+E296</f>
        <v>230043</v>
      </c>
      <c r="B296" s="26" t="s">
        <v>323</v>
      </c>
      <c r="C296" s="14" t="s">
        <v>41</v>
      </c>
      <c r="D296" s="14"/>
      <c r="E296" s="29">
        <v>30043</v>
      </c>
      <c r="F296" s="29" t="s">
        <v>366</v>
      </c>
      <c r="G296" s="15"/>
      <c r="H296" s="26"/>
      <c r="I296" s="26">
        <v>150000</v>
      </c>
      <c r="J296" s="26">
        <v>432</v>
      </c>
      <c r="K296" s="26"/>
      <c r="L296" s="10">
        <v>1762</v>
      </c>
      <c r="M296" s="15" t="str">
        <f>IF(L296="","",VLOOKUP(L296,映射!W:X,2,FALSE))</f>
        <v>超级经验球</v>
      </c>
      <c r="N296" s="26">
        <v>11</v>
      </c>
      <c r="O296" s="26">
        <v>1</v>
      </c>
      <c r="P296" s="26">
        <v>3000</v>
      </c>
      <c r="Q296" s="26">
        <v>1716</v>
      </c>
      <c r="R296" s="15" t="str">
        <f>IF(Q296="","",VLOOKUP(Q296,映射!W:X,2,FALSE))</f>
        <v>时间水晶Lv1</v>
      </c>
      <c r="S296" s="26">
        <v>1</v>
      </c>
      <c r="T296" s="26">
        <v>1</v>
      </c>
      <c r="U296" s="26">
        <v>300</v>
      </c>
      <c r="V296" s="85">
        <v>1756</v>
      </c>
      <c r="W296" s="15" t="str">
        <f>IF(V296="","",VLOOKUP(V296,映射!W:X,2,FALSE))</f>
        <v>200技能草</v>
      </c>
      <c r="X296" s="85">
        <v>1</v>
      </c>
      <c r="Y296" s="85">
        <v>1</v>
      </c>
      <c r="Z296" s="85">
        <v>500</v>
      </c>
      <c r="AA296" s="85"/>
      <c r="AB296" s="15" t="str">
        <f>IF(AA296="","",VLOOKUP(AA296,映射!W:X,2,FALSE))</f>
        <v/>
      </c>
      <c r="AC296" s="85"/>
      <c r="AD296" s="85"/>
      <c r="AE296" s="85"/>
      <c r="AF296" s="85"/>
      <c r="AG296" s="15" t="str">
        <f>IF(AF296="","",VLOOKUP(AF296,映射!W:X,2,FALSE))</f>
        <v/>
      </c>
      <c r="AH296" s="85"/>
      <c r="AI296" s="85"/>
      <c r="AJ296" s="85"/>
      <c r="AK296" s="85"/>
      <c r="AL296" s="85" t="str">
        <f>IF(AK296="","",VLOOKUP(AK296,映射!W:X,2,FALSE))</f>
        <v/>
      </c>
      <c r="AM296" s="85"/>
      <c r="AN296" s="85"/>
      <c r="AO296" s="85"/>
    </row>
    <row r="297" spans="1:41">
      <c r="A297" s="15">
        <f>VLOOKUP(C297,LOOKUP!A:B,2,FALSE)+E297</f>
        <v>230044</v>
      </c>
      <c r="B297" s="26" t="s">
        <v>323</v>
      </c>
      <c r="C297" s="14" t="s">
        <v>41</v>
      </c>
      <c r="D297" s="14"/>
      <c r="E297" s="29">
        <v>30044</v>
      </c>
      <c r="F297" s="29" t="s">
        <v>367</v>
      </c>
      <c r="G297" s="15"/>
      <c r="H297" s="26"/>
      <c r="I297" s="26">
        <v>150000</v>
      </c>
      <c r="J297" s="26">
        <v>438</v>
      </c>
      <c r="K297" s="26"/>
      <c r="L297" s="10">
        <v>1762</v>
      </c>
      <c r="M297" s="15" t="str">
        <f>IF(L297="","",VLOOKUP(L297,映射!W:X,2,FALSE))</f>
        <v>超级经验球</v>
      </c>
      <c r="N297" s="26">
        <v>12</v>
      </c>
      <c r="O297" s="26">
        <v>1</v>
      </c>
      <c r="P297" s="26">
        <v>3000</v>
      </c>
      <c r="Q297" s="26">
        <v>1716</v>
      </c>
      <c r="R297" s="15" t="str">
        <f>IF(Q297="","",VLOOKUP(Q297,映射!W:X,2,FALSE))</f>
        <v>时间水晶Lv1</v>
      </c>
      <c r="S297" s="26">
        <v>1</v>
      </c>
      <c r="T297" s="26">
        <v>1</v>
      </c>
      <c r="U297" s="26">
        <v>300</v>
      </c>
      <c r="V297" s="85">
        <v>1756</v>
      </c>
      <c r="W297" s="15" t="str">
        <f>IF(V297="","",VLOOKUP(V297,映射!W:X,2,FALSE))</f>
        <v>200技能草</v>
      </c>
      <c r="X297" s="85">
        <v>1</v>
      </c>
      <c r="Y297" s="85">
        <v>1</v>
      </c>
      <c r="Z297" s="85">
        <v>500</v>
      </c>
      <c r="AA297" s="85"/>
      <c r="AB297" s="15" t="str">
        <f>IF(AA297="","",VLOOKUP(AA297,映射!W:X,2,FALSE))</f>
        <v/>
      </c>
      <c r="AC297" s="85"/>
      <c r="AD297" s="85"/>
      <c r="AE297" s="85"/>
      <c r="AF297" s="85"/>
      <c r="AG297" s="15" t="str">
        <f>IF(AF297="","",VLOOKUP(AF297,映射!W:X,2,FALSE))</f>
        <v/>
      </c>
      <c r="AH297" s="85"/>
      <c r="AI297" s="85"/>
      <c r="AJ297" s="85"/>
      <c r="AK297" s="85"/>
      <c r="AL297" s="85" t="str">
        <f>IF(AK297="","",VLOOKUP(AK297,映射!W:X,2,FALSE))</f>
        <v/>
      </c>
      <c r="AM297" s="85"/>
      <c r="AN297" s="85"/>
      <c r="AO297" s="85"/>
    </row>
    <row r="298" spans="1:41">
      <c r="A298" s="15">
        <f>VLOOKUP(C298,LOOKUP!A:B,2,FALSE)+E298</f>
        <v>230045</v>
      </c>
      <c r="B298" s="26" t="s">
        <v>323</v>
      </c>
      <c r="C298" s="14" t="s">
        <v>41</v>
      </c>
      <c r="D298" s="14"/>
      <c r="E298" s="29">
        <v>30045</v>
      </c>
      <c r="F298" s="29" t="s">
        <v>368</v>
      </c>
      <c r="G298" s="15"/>
      <c r="H298" s="26"/>
      <c r="I298" s="26">
        <v>150000</v>
      </c>
      <c r="J298" s="26">
        <v>444</v>
      </c>
      <c r="K298" s="26"/>
      <c r="L298" s="10">
        <v>1762</v>
      </c>
      <c r="M298" s="15" t="str">
        <f>IF(L298="","",VLOOKUP(L298,映射!W:X,2,FALSE))</f>
        <v>超级经验球</v>
      </c>
      <c r="N298" s="26">
        <v>12</v>
      </c>
      <c r="O298" s="26">
        <v>1</v>
      </c>
      <c r="P298" s="26">
        <v>3000</v>
      </c>
      <c r="Q298" s="26">
        <v>1716</v>
      </c>
      <c r="R298" s="15" t="str">
        <f>IF(Q298="","",VLOOKUP(Q298,映射!W:X,2,FALSE))</f>
        <v>时间水晶Lv1</v>
      </c>
      <c r="S298" s="26">
        <v>1</v>
      </c>
      <c r="T298" s="26">
        <v>1</v>
      </c>
      <c r="U298" s="26">
        <v>300</v>
      </c>
      <c r="V298" s="85">
        <v>1756</v>
      </c>
      <c r="W298" s="15" t="str">
        <f>IF(V298="","",VLOOKUP(V298,映射!W:X,2,FALSE))</f>
        <v>200技能草</v>
      </c>
      <c r="X298" s="85">
        <v>1</v>
      </c>
      <c r="Y298" s="85">
        <v>1</v>
      </c>
      <c r="Z298" s="85">
        <v>500</v>
      </c>
      <c r="AA298" s="85"/>
      <c r="AB298" s="15" t="str">
        <f>IF(AA298="","",VLOOKUP(AA298,映射!W:X,2,FALSE))</f>
        <v/>
      </c>
      <c r="AC298" s="85"/>
      <c r="AD298" s="85"/>
      <c r="AE298" s="85"/>
      <c r="AF298" s="85"/>
      <c r="AG298" s="15" t="str">
        <f>IF(AF298="","",VLOOKUP(AF298,映射!W:X,2,FALSE))</f>
        <v/>
      </c>
      <c r="AH298" s="85"/>
      <c r="AI298" s="85"/>
      <c r="AJ298" s="85"/>
      <c r="AK298" s="85"/>
      <c r="AL298" s="85" t="str">
        <f>IF(AK298="","",VLOOKUP(AK298,映射!W:X,2,FALSE))</f>
        <v/>
      </c>
      <c r="AM298" s="85"/>
      <c r="AN298" s="85"/>
      <c r="AO298" s="85"/>
    </row>
    <row r="299" spans="1:41">
      <c r="A299" s="15">
        <f>VLOOKUP(C299,LOOKUP!A:B,2,FALSE)+E299</f>
        <v>230046</v>
      </c>
      <c r="B299" s="26" t="s">
        <v>323</v>
      </c>
      <c r="C299" s="14" t="s">
        <v>41</v>
      </c>
      <c r="D299" s="14"/>
      <c r="E299" s="29">
        <v>30046</v>
      </c>
      <c r="F299" s="29" t="s">
        <v>369</v>
      </c>
      <c r="G299" s="15"/>
      <c r="H299" s="26"/>
      <c r="I299" s="26">
        <v>150000</v>
      </c>
      <c r="J299" s="26">
        <v>450</v>
      </c>
      <c r="K299" s="26"/>
      <c r="L299" s="10">
        <v>1762</v>
      </c>
      <c r="M299" s="15" t="str">
        <f>IF(L299="","",VLOOKUP(L299,映射!W:X,2,FALSE))</f>
        <v>超级经验球</v>
      </c>
      <c r="N299" s="26">
        <v>12</v>
      </c>
      <c r="O299" s="26">
        <v>1</v>
      </c>
      <c r="P299" s="26">
        <v>3000</v>
      </c>
      <c r="Q299" s="26">
        <v>1716</v>
      </c>
      <c r="R299" s="15" t="str">
        <f>IF(Q299="","",VLOOKUP(Q299,映射!W:X,2,FALSE))</f>
        <v>时间水晶Lv1</v>
      </c>
      <c r="S299" s="26">
        <v>1</v>
      </c>
      <c r="T299" s="26">
        <v>1</v>
      </c>
      <c r="U299" s="26">
        <v>300</v>
      </c>
      <c r="V299" s="85">
        <v>1756</v>
      </c>
      <c r="W299" s="15" t="str">
        <f>IF(V299="","",VLOOKUP(V299,映射!W:X,2,FALSE))</f>
        <v>200技能草</v>
      </c>
      <c r="X299" s="85">
        <v>1</v>
      </c>
      <c r="Y299" s="85">
        <v>1</v>
      </c>
      <c r="Z299" s="85">
        <v>500</v>
      </c>
      <c r="AA299" s="85"/>
      <c r="AB299" s="15" t="str">
        <f>IF(AA299="","",VLOOKUP(AA299,映射!W:X,2,FALSE))</f>
        <v/>
      </c>
      <c r="AC299" s="85"/>
      <c r="AD299" s="85"/>
      <c r="AE299" s="85"/>
      <c r="AF299" s="85"/>
      <c r="AG299" s="15" t="str">
        <f>IF(AF299="","",VLOOKUP(AF299,映射!W:X,2,FALSE))</f>
        <v/>
      </c>
      <c r="AH299" s="85"/>
      <c r="AI299" s="85"/>
      <c r="AJ299" s="85"/>
      <c r="AK299" s="85"/>
      <c r="AL299" s="85" t="str">
        <f>IF(AK299="","",VLOOKUP(AK299,映射!W:X,2,FALSE))</f>
        <v/>
      </c>
      <c r="AM299" s="85"/>
      <c r="AN299" s="85"/>
      <c r="AO299" s="85"/>
    </row>
    <row r="300" spans="1:41">
      <c r="A300" s="15">
        <f>VLOOKUP(C300,LOOKUP!A:B,2,FALSE)+E300</f>
        <v>100100</v>
      </c>
      <c r="B300" s="14">
        <v>100</v>
      </c>
      <c r="C300" s="14" t="s">
        <v>40</v>
      </c>
      <c r="D300" s="14"/>
      <c r="E300" s="15">
        <v>100</v>
      </c>
      <c r="F300" s="26" t="e">
        <v>#N/A</v>
      </c>
      <c r="G300" s="26"/>
      <c r="H300" s="26">
        <v>1</v>
      </c>
      <c r="I300" s="26"/>
      <c r="J300" s="26">
        <v>0</v>
      </c>
      <c r="K300" s="26"/>
      <c r="L300" s="26"/>
      <c r="M300" s="15" t="str">
        <f>IF(L300="","",VLOOKUP(L300,映射!W:X,2,FALSE))</f>
        <v/>
      </c>
      <c r="N300" s="26"/>
      <c r="O300" s="26"/>
      <c r="P300" s="26"/>
      <c r="Q300" s="26"/>
      <c r="R300" s="15" t="str">
        <f>IF(Q300="","",VLOOKUP(Q300,映射!W:X,2,FALSE))</f>
        <v/>
      </c>
      <c r="S300" s="26"/>
      <c r="T300" s="26"/>
      <c r="U300" s="26"/>
      <c r="V300" s="85"/>
      <c r="W300" s="15" t="str">
        <f>IF(V300="","",VLOOKUP(V300,映射!W:X,2,FALSE))</f>
        <v/>
      </c>
      <c r="X300" s="85"/>
      <c r="Y300" s="85"/>
      <c r="Z300" s="85"/>
      <c r="AA300" s="85"/>
      <c r="AB300" s="15" t="str">
        <f>IF(AA300="","",VLOOKUP(AA300,映射!W:X,2,FALSE))</f>
        <v/>
      </c>
      <c r="AC300" s="85"/>
      <c r="AD300" s="85"/>
      <c r="AE300" s="85"/>
      <c r="AF300" s="85"/>
      <c r="AG300" s="15" t="str">
        <f>IF(AF300="","",VLOOKUP(AF300,映射!W:X,2,FALSE))</f>
        <v/>
      </c>
      <c r="AH300" s="85"/>
      <c r="AI300" s="85"/>
      <c r="AJ300" s="85"/>
      <c r="AK300" s="85"/>
      <c r="AL300" s="85" t="str">
        <f>IF(AK300="","",VLOOKUP(AK300,映射!W:X,2,FALSE))</f>
        <v/>
      </c>
      <c r="AM300" s="85"/>
      <c r="AN300" s="85"/>
      <c r="AO300" s="85"/>
    </row>
    <row r="301" spans="1:41">
      <c r="A301" s="15">
        <f>VLOOKUP(C301,LOOKUP!A:B,2,FALSE)+E301</f>
        <v>100101</v>
      </c>
      <c r="B301" s="14">
        <v>101</v>
      </c>
      <c r="C301" s="14" t="s">
        <v>40</v>
      </c>
      <c r="D301" s="14"/>
      <c r="E301" s="15">
        <v>101</v>
      </c>
      <c r="F301" s="26" t="e">
        <v>#N/A</v>
      </c>
      <c r="G301" s="26"/>
      <c r="H301" s="26">
        <v>1</v>
      </c>
      <c r="I301" s="26"/>
      <c r="J301" s="26">
        <v>0</v>
      </c>
      <c r="K301" s="26"/>
      <c r="L301" s="26"/>
      <c r="M301" s="15" t="str">
        <f>IF(L301="","",VLOOKUP(L301,映射!W:X,2,FALSE))</f>
        <v/>
      </c>
      <c r="N301" s="26"/>
      <c r="O301" s="26"/>
      <c r="P301" s="26"/>
      <c r="Q301" s="26"/>
      <c r="R301" s="15" t="str">
        <f>IF(Q301="","",VLOOKUP(Q301,映射!W:X,2,FALSE))</f>
        <v/>
      </c>
      <c r="S301" s="26"/>
      <c r="T301" s="26"/>
      <c r="U301" s="26"/>
      <c r="V301" s="85"/>
      <c r="W301" s="15" t="str">
        <f>IF(V301="","",VLOOKUP(V301,映射!W:X,2,FALSE))</f>
        <v/>
      </c>
      <c r="X301" s="85"/>
      <c r="Y301" s="85"/>
      <c r="Z301" s="85"/>
      <c r="AA301" s="85"/>
      <c r="AB301" s="15" t="str">
        <f>IF(AA301="","",VLOOKUP(AA301,映射!W:X,2,FALSE))</f>
        <v/>
      </c>
      <c r="AC301" s="85"/>
      <c r="AD301" s="85"/>
      <c r="AE301" s="85"/>
      <c r="AF301" s="85"/>
      <c r="AG301" s="15" t="str">
        <f>IF(AF301="","",VLOOKUP(AF301,映射!W:X,2,FALSE))</f>
        <v/>
      </c>
      <c r="AH301" s="85"/>
      <c r="AI301" s="85"/>
      <c r="AJ301" s="85"/>
      <c r="AK301" s="85"/>
      <c r="AL301" s="85" t="str">
        <f>IF(AK301="","",VLOOKUP(AK301,映射!W:X,2,FALSE))</f>
        <v/>
      </c>
      <c r="AM301" s="85"/>
      <c r="AN301" s="85"/>
      <c r="AO301" s="85"/>
    </row>
    <row r="302" spans="1:41">
      <c r="A302" s="15">
        <f>VLOOKUP(C302,LOOKUP!A:B,2,FALSE)+E302</f>
        <v>100102</v>
      </c>
      <c r="B302" s="14">
        <v>102</v>
      </c>
      <c r="C302" s="14" t="s">
        <v>40</v>
      </c>
      <c r="D302" s="14"/>
      <c r="E302" s="15">
        <v>102</v>
      </c>
      <c r="F302" s="26" t="e">
        <v>#N/A</v>
      </c>
      <c r="G302" s="26"/>
      <c r="H302" s="26">
        <v>1</v>
      </c>
      <c r="I302" s="26"/>
      <c r="J302" s="26">
        <v>0</v>
      </c>
      <c r="K302" s="26"/>
      <c r="L302" s="26"/>
      <c r="M302" s="15" t="str">
        <f>IF(L302="","",VLOOKUP(L302,映射!W:X,2,FALSE))</f>
        <v/>
      </c>
      <c r="N302" s="26"/>
      <c r="O302" s="26"/>
      <c r="P302" s="26"/>
      <c r="Q302" s="26"/>
      <c r="R302" s="15" t="str">
        <f>IF(Q302="","",VLOOKUP(Q302,映射!W:X,2,FALSE))</f>
        <v/>
      </c>
      <c r="S302" s="26"/>
      <c r="T302" s="26"/>
      <c r="U302" s="26"/>
      <c r="V302" s="85"/>
      <c r="W302" s="15" t="str">
        <f>IF(V302="","",VLOOKUP(V302,映射!W:X,2,FALSE))</f>
        <v/>
      </c>
      <c r="X302" s="85"/>
      <c r="Y302" s="85"/>
      <c r="Z302" s="85"/>
      <c r="AA302" s="85"/>
      <c r="AB302" s="15" t="str">
        <f>IF(AA302="","",VLOOKUP(AA302,映射!W:X,2,FALSE))</f>
        <v/>
      </c>
      <c r="AC302" s="85"/>
      <c r="AD302" s="85"/>
      <c r="AE302" s="85"/>
      <c r="AF302" s="85"/>
      <c r="AG302" s="15" t="str">
        <f>IF(AF302="","",VLOOKUP(AF302,映射!W:X,2,FALSE))</f>
        <v/>
      </c>
      <c r="AH302" s="85"/>
      <c r="AI302" s="85"/>
      <c r="AJ302" s="85"/>
      <c r="AK302" s="85"/>
      <c r="AL302" s="85" t="str">
        <f>IF(AK302="","",VLOOKUP(AK302,映射!W:X,2,FALSE))</f>
        <v/>
      </c>
      <c r="AM302" s="85"/>
      <c r="AN302" s="85"/>
      <c r="AO302" s="85"/>
    </row>
    <row r="303" spans="1:41">
      <c r="A303" s="15">
        <f>VLOOKUP(C303,LOOKUP!A:B,2,FALSE)+E303</f>
        <v>100103</v>
      </c>
      <c r="B303" s="14">
        <v>103</v>
      </c>
      <c r="C303" s="14" t="s">
        <v>40</v>
      </c>
      <c r="D303" s="14"/>
      <c r="E303" s="15">
        <v>103</v>
      </c>
      <c r="F303" s="26" t="e">
        <v>#N/A</v>
      </c>
      <c r="G303" s="26"/>
      <c r="H303" s="26">
        <v>1</v>
      </c>
      <c r="I303" s="26"/>
      <c r="J303" s="26">
        <v>0</v>
      </c>
      <c r="K303" s="26"/>
      <c r="L303" s="26"/>
      <c r="M303" s="15" t="str">
        <f>IF(L303="","",VLOOKUP(L303,映射!W:X,2,FALSE))</f>
        <v/>
      </c>
      <c r="N303" s="26"/>
      <c r="O303" s="26"/>
      <c r="P303" s="26"/>
      <c r="Q303" s="26"/>
      <c r="R303" s="15" t="str">
        <f>IF(Q303="","",VLOOKUP(Q303,映射!W:X,2,FALSE))</f>
        <v/>
      </c>
      <c r="S303" s="26"/>
      <c r="T303" s="26"/>
      <c r="U303" s="26"/>
      <c r="V303" s="85"/>
      <c r="W303" s="15" t="str">
        <f>IF(V303="","",VLOOKUP(V303,映射!W:X,2,FALSE))</f>
        <v/>
      </c>
      <c r="X303" s="85"/>
      <c r="Y303" s="85"/>
      <c r="Z303" s="85"/>
      <c r="AA303" s="85"/>
      <c r="AB303" s="15" t="str">
        <f>IF(AA303="","",VLOOKUP(AA303,映射!W:X,2,FALSE))</f>
        <v/>
      </c>
      <c r="AC303" s="85"/>
      <c r="AD303" s="85"/>
      <c r="AE303" s="85"/>
      <c r="AF303" s="85"/>
      <c r="AG303" s="15" t="str">
        <f>IF(AF303="","",VLOOKUP(AF303,映射!W:X,2,FALSE))</f>
        <v/>
      </c>
      <c r="AH303" s="85"/>
      <c r="AI303" s="85"/>
      <c r="AJ303" s="85"/>
      <c r="AK303" s="85"/>
      <c r="AL303" s="85" t="str">
        <f>IF(AK303="","",VLOOKUP(AK303,映射!W:X,2,FALSE))</f>
        <v/>
      </c>
      <c r="AM303" s="85"/>
      <c r="AN303" s="85"/>
      <c r="AO303" s="85"/>
    </row>
    <row r="304" spans="1:41">
      <c r="A304" s="15">
        <f>VLOOKUP(C304,LOOKUP!A:B,2,FALSE)+E304</f>
        <v>100104</v>
      </c>
      <c r="B304" s="14">
        <v>104</v>
      </c>
      <c r="C304" s="14" t="s">
        <v>40</v>
      </c>
      <c r="D304" s="14"/>
      <c r="E304" s="15">
        <v>104</v>
      </c>
      <c r="F304" s="26" t="e">
        <v>#N/A</v>
      </c>
      <c r="G304" s="26"/>
      <c r="H304" s="26">
        <v>1</v>
      </c>
      <c r="I304" s="26"/>
      <c r="J304" s="26">
        <v>0</v>
      </c>
      <c r="K304" s="26"/>
      <c r="L304" s="26"/>
      <c r="M304" s="15" t="str">
        <f>IF(L304="","",VLOOKUP(L304,映射!W:X,2,FALSE))</f>
        <v/>
      </c>
      <c r="N304" s="26"/>
      <c r="O304" s="26"/>
      <c r="P304" s="26"/>
      <c r="Q304" s="26"/>
      <c r="R304" s="15" t="str">
        <f>IF(Q304="","",VLOOKUP(Q304,映射!W:X,2,FALSE))</f>
        <v/>
      </c>
      <c r="S304" s="26"/>
      <c r="T304" s="26"/>
      <c r="U304" s="26"/>
      <c r="V304" s="85"/>
      <c r="W304" s="15" t="str">
        <f>IF(V304="","",VLOOKUP(V304,映射!W:X,2,FALSE))</f>
        <v/>
      </c>
      <c r="X304" s="85"/>
      <c r="Y304" s="85"/>
      <c r="Z304" s="85"/>
      <c r="AA304" s="85"/>
      <c r="AB304" s="15" t="str">
        <f>IF(AA304="","",VLOOKUP(AA304,映射!W:X,2,FALSE))</f>
        <v/>
      </c>
      <c r="AC304" s="85"/>
      <c r="AD304" s="85"/>
      <c r="AE304" s="85"/>
      <c r="AF304" s="85"/>
      <c r="AG304" s="15" t="str">
        <f>IF(AF304="","",VLOOKUP(AF304,映射!W:X,2,FALSE))</f>
        <v/>
      </c>
      <c r="AH304" s="85"/>
      <c r="AI304" s="85"/>
      <c r="AJ304" s="85"/>
      <c r="AK304" s="85"/>
      <c r="AL304" s="85" t="str">
        <f>IF(AK304="","",VLOOKUP(AK304,映射!W:X,2,FALSE))</f>
        <v/>
      </c>
      <c r="AM304" s="85"/>
      <c r="AN304" s="85"/>
      <c r="AO304" s="85"/>
    </row>
    <row r="305" spans="1:41">
      <c r="A305" s="15">
        <f>VLOOKUP(C305,LOOKUP!A:B,2,FALSE)+E305</f>
        <v>110001</v>
      </c>
      <c r="B305" s="14">
        <v>10001</v>
      </c>
      <c r="C305" s="14" t="s">
        <v>40</v>
      </c>
      <c r="D305" s="14"/>
      <c r="E305" s="15">
        <v>10001</v>
      </c>
      <c r="F305" s="26" t="s">
        <v>370</v>
      </c>
      <c r="G305" s="26"/>
      <c r="H305" s="26">
        <v>40</v>
      </c>
      <c r="I305" s="26"/>
      <c r="J305" s="26">
        <v>0</v>
      </c>
      <c r="K305" s="26"/>
      <c r="L305" s="10">
        <v>5098</v>
      </c>
      <c r="M305" s="15" t="str">
        <f>IF(L305="","",VLOOKUP(L305,映射!W:X,2,FALSE))</f>
        <v>生命存储5000</v>
      </c>
      <c r="N305" s="26">
        <v>1</v>
      </c>
      <c r="O305" s="26">
        <v>1</v>
      </c>
      <c r="P305" s="26">
        <v>10000</v>
      </c>
      <c r="Q305" s="26"/>
      <c r="R305" s="15" t="str">
        <f>IF(Q305="","",VLOOKUP(Q305,映射!W:X,2,FALSE))</f>
        <v/>
      </c>
      <c r="S305" s="26"/>
      <c r="T305" s="26"/>
      <c r="U305" s="26"/>
      <c r="V305" s="85"/>
      <c r="W305" s="15" t="str">
        <f>IF(V305="","",VLOOKUP(V305,映射!W:X,2,FALSE))</f>
        <v/>
      </c>
      <c r="X305" s="85"/>
      <c r="Y305" s="85"/>
      <c r="Z305" s="85"/>
      <c r="AA305" s="85"/>
      <c r="AB305" s="15" t="str">
        <f>IF(AA305="","",VLOOKUP(AA305,映射!W:X,2,FALSE))</f>
        <v/>
      </c>
      <c r="AC305" s="85"/>
      <c r="AD305" s="85"/>
      <c r="AE305" s="85"/>
      <c r="AF305" s="85"/>
      <c r="AG305" s="15" t="str">
        <f>IF(AF305="","",VLOOKUP(AF305,映射!W:X,2,FALSE))</f>
        <v/>
      </c>
      <c r="AH305" s="85"/>
      <c r="AI305" s="85"/>
      <c r="AJ305" s="85"/>
      <c r="AK305" s="85"/>
      <c r="AL305" s="85" t="str">
        <f>IF(AK305="","",VLOOKUP(AK305,映射!W:X,2,FALSE))</f>
        <v/>
      </c>
      <c r="AM305" s="85"/>
      <c r="AN305" s="85"/>
      <c r="AO305" s="85"/>
    </row>
    <row r="306" spans="1:41">
      <c r="A306" s="15">
        <f>VLOOKUP(C306,LOOKUP!A:B,2,FALSE)+E306</f>
        <v>110002</v>
      </c>
      <c r="B306" s="14">
        <v>10002</v>
      </c>
      <c r="C306" s="14" t="s">
        <v>40</v>
      </c>
      <c r="D306" s="14"/>
      <c r="E306" s="15">
        <v>10002</v>
      </c>
      <c r="F306" s="26" t="s">
        <v>370</v>
      </c>
      <c r="G306" s="26"/>
      <c r="H306" s="26">
        <v>40</v>
      </c>
      <c r="I306" s="26"/>
      <c r="J306" s="26">
        <v>0</v>
      </c>
      <c r="K306" s="26"/>
      <c r="L306" s="26"/>
      <c r="M306" s="15" t="str">
        <f>IF(L306="","",VLOOKUP(L306,映射!W:X,2,FALSE))</f>
        <v/>
      </c>
      <c r="N306" s="26"/>
      <c r="O306" s="26"/>
      <c r="P306" s="26"/>
      <c r="Q306" s="26"/>
      <c r="R306" s="15" t="str">
        <f>IF(Q306="","",VLOOKUP(Q306,映射!W:X,2,FALSE))</f>
        <v/>
      </c>
      <c r="S306" s="26"/>
      <c r="T306" s="26"/>
      <c r="U306" s="26"/>
      <c r="V306" s="85"/>
      <c r="W306" s="15" t="str">
        <f>IF(V306="","",VLOOKUP(V306,映射!W:X,2,FALSE))</f>
        <v/>
      </c>
      <c r="X306" s="85"/>
      <c r="Y306" s="85"/>
      <c r="Z306" s="85"/>
      <c r="AA306" s="85"/>
      <c r="AB306" s="15" t="str">
        <f>IF(AA306="","",VLOOKUP(AA306,映射!W:X,2,FALSE))</f>
        <v/>
      </c>
      <c r="AC306" s="85"/>
      <c r="AD306" s="85"/>
      <c r="AE306" s="85"/>
      <c r="AF306" s="85"/>
      <c r="AG306" s="15" t="str">
        <f>IF(AF306="","",VLOOKUP(AF306,映射!W:X,2,FALSE))</f>
        <v/>
      </c>
      <c r="AH306" s="85"/>
      <c r="AI306" s="85"/>
      <c r="AJ306" s="85"/>
      <c r="AK306" s="85"/>
      <c r="AL306" s="85" t="str">
        <f>IF(AK306="","",VLOOKUP(AK306,映射!W:X,2,FALSE))</f>
        <v/>
      </c>
      <c r="AM306" s="85"/>
      <c r="AN306" s="85"/>
      <c r="AO306" s="85"/>
    </row>
    <row r="307" spans="1:41">
      <c r="A307" s="15">
        <f>VLOOKUP(C307,LOOKUP!A:B,2,FALSE)+E307</f>
        <v>110003</v>
      </c>
      <c r="B307" s="14">
        <v>10003</v>
      </c>
      <c r="C307" s="14" t="s">
        <v>40</v>
      </c>
      <c r="D307" s="14"/>
      <c r="E307" s="15">
        <v>10003</v>
      </c>
      <c r="F307" s="26" t="s">
        <v>371</v>
      </c>
      <c r="G307" s="26"/>
      <c r="H307" s="26">
        <v>50</v>
      </c>
      <c r="I307" s="26"/>
      <c r="J307" s="26">
        <v>0</v>
      </c>
      <c r="K307" s="26"/>
      <c r="L307" s="26"/>
      <c r="M307" s="15" t="str">
        <f>IF(L307="","",VLOOKUP(L307,映射!W:X,2,FALSE))</f>
        <v/>
      </c>
      <c r="N307" s="26"/>
      <c r="O307" s="26"/>
      <c r="P307" s="26"/>
      <c r="Q307" s="26"/>
      <c r="R307" s="15" t="str">
        <f>IF(Q307="","",VLOOKUP(Q307,映射!W:X,2,FALSE))</f>
        <v/>
      </c>
      <c r="S307" s="26"/>
      <c r="T307" s="26"/>
      <c r="U307" s="26"/>
      <c r="V307" s="85"/>
      <c r="W307" s="15" t="str">
        <f>IF(V307="","",VLOOKUP(V307,映射!W:X,2,FALSE))</f>
        <v/>
      </c>
      <c r="X307" s="85"/>
      <c r="Y307" s="85"/>
      <c r="Z307" s="85"/>
      <c r="AA307" s="85"/>
      <c r="AB307" s="15" t="str">
        <f>IF(AA307="","",VLOOKUP(AA307,映射!W:X,2,FALSE))</f>
        <v/>
      </c>
      <c r="AC307" s="85"/>
      <c r="AD307" s="85"/>
      <c r="AE307" s="85"/>
      <c r="AF307" s="85"/>
      <c r="AG307" s="15" t="str">
        <f>IF(AF307="","",VLOOKUP(AF307,映射!W:X,2,FALSE))</f>
        <v/>
      </c>
      <c r="AH307" s="85"/>
      <c r="AI307" s="85"/>
      <c r="AJ307" s="85"/>
      <c r="AK307" s="85"/>
      <c r="AL307" s="85" t="str">
        <f>IF(AK307="","",VLOOKUP(AK307,映射!W:X,2,FALSE))</f>
        <v/>
      </c>
      <c r="AM307" s="85"/>
      <c r="AN307" s="85"/>
      <c r="AO307" s="85"/>
    </row>
    <row r="308" spans="1:41">
      <c r="A308" s="15">
        <f>VLOOKUP(C308,LOOKUP!A:B,2,FALSE)+E308</f>
        <v>110004</v>
      </c>
      <c r="B308" s="14">
        <v>10004</v>
      </c>
      <c r="C308" s="14" t="s">
        <v>40</v>
      </c>
      <c r="D308" s="14"/>
      <c r="E308" s="15">
        <v>10004</v>
      </c>
      <c r="F308" s="26" t="s">
        <v>372</v>
      </c>
      <c r="G308" s="26"/>
      <c r="H308" s="26">
        <v>50</v>
      </c>
      <c r="I308" s="26"/>
      <c r="J308" s="26">
        <v>0</v>
      </c>
      <c r="K308" s="26"/>
      <c r="L308" s="26"/>
      <c r="M308" s="15" t="str">
        <f>IF(L308="","",VLOOKUP(L308,映射!W:X,2,FALSE))</f>
        <v/>
      </c>
      <c r="N308" s="26"/>
      <c r="O308" s="26"/>
      <c r="P308" s="26"/>
      <c r="Q308" s="26"/>
      <c r="R308" s="15" t="str">
        <f>IF(Q308="","",VLOOKUP(Q308,映射!W:X,2,FALSE))</f>
        <v/>
      </c>
      <c r="S308" s="26"/>
      <c r="T308" s="26"/>
      <c r="U308" s="26"/>
      <c r="V308" s="85"/>
      <c r="W308" s="15" t="str">
        <f>IF(V308="","",VLOOKUP(V308,映射!W:X,2,FALSE))</f>
        <v/>
      </c>
      <c r="X308" s="85"/>
      <c r="Y308" s="85"/>
      <c r="Z308" s="85"/>
      <c r="AA308" s="85"/>
      <c r="AB308" s="15" t="str">
        <f>IF(AA308="","",VLOOKUP(AA308,映射!W:X,2,FALSE))</f>
        <v/>
      </c>
      <c r="AC308" s="85"/>
      <c r="AD308" s="85"/>
      <c r="AE308" s="85"/>
      <c r="AF308" s="85"/>
      <c r="AG308" s="15" t="str">
        <f>IF(AF308="","",VLOOKUP(AF308,映射!W:X,2,FALSE))</f>
        <v/>
      </c>
      <c r="AH308" s="85"/>
      <c r="AI308" s="85"/>
      <c r="AJ308" s="85"/>
      <c r="AK308" s="85"/>
      <c r="AL308" s="85" t="str">
        <f>IF(AK308="","",VLOOKUP(AK308,映射!W:X,2,FALSE))</f>
        <v/>
      </c>
      <c r="AM308" s="85"/>
      <c r="AN308" s="85"/>
      <c r="AO308" s="85"/>
    </row>
    <row r="309" spans="1:41">
      <c r="A309" s="15">
        <f>VLOOKUP(C309,LOOKUP!A:B,2,FALSE)+E309</f>
        <v>110005</v>
      </c>
      <c r="B309" s="14">
        <v>10005</v>
      </c>
      <c r="C309" s="14" t="s">
        <v>40</v>
      </c>
      <c r="D309" s="14"/>
      <c r="E309" s="15">
        <v>10005</v>
      </c>
      <c r="F309" s="26" t="s">
        <v>373</v>
      </c>
      <c r="G309" s="26"/>
      <c r="H309" s="26">
        <v>100</v>
      </c>
      <c r="I309" s="26"/>
      <c r="J309" s="26">
        <v>0</v>
      </c>
      <c r="K309" s="26"/>
      <c r="L309" s="26"/>
      <c r="M309" s="15" t="str">
        <f>IF(L309="","",VLOOKUP(L309,映射!W:X,2,FALSE))</f>
        <v/>
      </c>
      <c r="N309" s="26"/>
      <c r="O309" s="26"/>
      <c r="P309" s="26"/>
      <c r="Q309" s="26"/>
      <c r="R309" s="15" t="str">
        <f>IF(Q309="","",VLOOKUP(Q309,映射!W:X,2,FALSE))</f>
        <v/>
      </c>
      <c r="S309" s="26"/>
      <c r="T309" s="26"/>
      <c r="U309" s="26"/>
      <c r="V309" s="85"/>
      <c r="W309" s="15" t="str">
        <f>IF(V309="","",VLOOKUP(V309,映射!W:X,2,FALSE))</f>
        <v/>
      </c>
      <c r="X309" s="85"/>
      <c r="Y309" s="85"/>
      <c r="Z309" s="85"/>
      <c r="AA309" s="85"/>
      <c r="AB309" s="15" t="str">
        <f>IF(AA309="","",VLOOKUP(AA309,映射!W:X,2,FALSE))</f>
        <v/>
      </c>
      <c r="AC309" s="85"/>
      <c r="AD309" s="85"/>
      <c r="AE309" s="85"/>
      <c r="AF309" s="85"/>
      <c r="AG309" s="15" t="str">
        <f>IF(AF309="","",VLOOKUP(AF309,映射!W:X,2,FALSE))</f>
        <v/>
      </c>
      <c r="AH309" s="85"/>
      <c r="AI309" s="85"/>
      <c r="AJ309" s="85"/>
      <c r="AK309" s="85"/>
      <c r="AL309" s="85" t="str">
        <f>IF(AK309="","",VLOOKUP(AK309,映射!W:X,2,FALSE))</f>
        <v/>
      </c>
      <c r="AM309" s="85"/>
      <c r="AN309" s="85"/>
      <c r="AO309" s="85"/>
    </row>
    <row r="310" spans="1:41">
      <c r="A310" s="15">
        <f>VLOOKUP(C310,LOOKUP!A:B,2,FALSE)+E310</f>
        <v>110006</v>
      </c>
      <c r="B310" s="14">
        <v>10006</v>
      </c>
      <c r="C310" s="14" t="s">
        <v>40</v>
      </c>
      <c r="D310" s="14"/>
      <c r="E310" s="15">
        <v>10006</v>
      </c>
      <c r="F310" s="26" t="s">
        <v>374</v>
      </c>
      <c r="G310" s="26"/>
      <c r="H310" s="26">
        <v>50</v>
      </c>
      <c r="I310" s="26"/>
      <c r="J310" s="26">
        <v>0</v>
      </c>
      <c r="K310" s="26"/>
      <c r="L310" s="26"/>
      <c r="M310" s="15" t="str">
        <f>IF(L310="","",VLOOKUP(L310,映射!W:X,2,FALSE))</f>
        <v/>
      </c>
      <c r="N310" s="26"/>
      <c r="O310" s="26"/>
      <c r="P310" s="26"/>
      <c r="Q310" s="26"/>
      <c r="R310" s="15" t="str">
        <f>IF(Q310="","",VLOOKUP(Q310,映射!W:X,2,FALSE))</f>
        <v/>
      </c>
      <c r="S310" s="26"/>
      <c r="T310" s="26"/>
      <c r="U310" s="26"/>
      <c r="V310" s="85"/>
      <c r="W310" s="15" t="str">
        <f>IF(V310="","",VLOOKUP(V310,映射!W:X,2,FALSE))</f>
        <v/>
      </c>
      <c r="X310" s="85"/>
      <c r="Y310" s="85"/>
      <c r="Z310" s="85"/>
      <c r="AA310" s="85"/>
      <c r="AB310" s="15" t="str">
        <f>IF(AA310="","",VLOOKUP(AA310,映射!W:X,2,FALSE))</f>
        <v/>
      </c>
      <c r="AC310" s="85"/>
      <c r="AD310" s="85"/>
      <c r="AE310" s="85"/>
      <c r="AF310" s="85"/>
      <c r="AG310" s="15" t="str">
        <f>IF(AF310="","",VLOOKUP(AF310,映射!W:X,2,FALSE))</f>
        <v/>
      </c>
      <c r="AH310" s="85"/>
      <c r="AI310" s="85"/>
      <c r="AJ310" s="85"/>
      <c r="AK310" s="85"/>
      <c r="AL310" s="85" t="str">
        <f>IF(AK310="","",VLOOKUP(AK310,映射!W:X,2,FALSE))</f>
        <v/>
      </c>
      <c r="AM310" s="85"/>
      <c r="AN310" s="85"/>
      <c r="AO310" s="85"/>
    </row>
    <row r="311" spans="1:41">
      <c r="A311" s="15">
        <f>VLOOKUP(C311,LOOKUP!A:B,2,FALSE)+E311</f>
        <v>110007</v>
      </c>
      <c r="B311" s="14">
        <v>10007</v>
      </c>
      <c r="C311" s="14" t="s">
        <v>40</v>
      </c>
      <c r="D311" s="14"/>
      <c r="E311" s="15">
        <v>10007</v>
      </c>
      <c r="F311" s="26" t="s">
        <v>375</v>
      </c>
      <c r="G311" s="26"/>
      <c r="H311" s="26">
        <v>50</v>
      </c>
      <c r="I311" s="26"/>
      <c r="J311" s="26">
        <v>0</v>
      </c>
      <c r="K311" s="26"/>
      <c r="L311" s="26"/>
      <c r="M311" s="15" t="str">
        <f>IF(L311="","",VLOOKUP(L311,映射!W:X,2,FALSE))</f>
        <v/>
      </c>
      <c r="N311" s="26"/>
      <c r="O311" s="26"/>
      <c r="P311" s="26"/>
      <c r="Q311" s="26"/>
      <c r="R311" s="15" t="str">
        <f>IF(Q311="","",VLOOKUP(Q311,映射!W:X,2,FALSE))</f>
        <v/>
      </c>
      <c r="S311" s="26"/>
      <c r="T311" s="26"/>
      <c r="U311" s="26"/>
      <c r="V311" s="85"/>
      <c r="W311" s="15" t="str">
        <f>IF(V311="","",VLOOKUP(V311,映射!W:X,2,FALSE))</f>
        <v/>
      </c>
      <c r="X311" s="85"/>
      <c r="Y311" s="85"/>
      <c r="Z311" s="85"/>
      <c r="AA311" s="85"/>
      <c r="AB311" s="15" t="str">
        <f>IF(AA311="","",VLOOKUP(AA311,映射!W:X,2,FALSE))</f>
        <v/>
      </c>
      <c r="AC311" s="85"/>
      <c r="AD311" s="85"/>
      <c r="AE311" s="85"/>
      <c r="AF311" s="85"/>
      <c r="AG311" s="15" t="str">
        <f>IF(AF311="","",VLOOKUP(AF311,映射!W:X,2,FALSE))</f>
        <v/>
      </c>
      <c r="AH311" s="85"/>
      <c r="AI311" s="85"/>
      <c r="AJ311" s="85"/>
      <c r="AK311" s="85"/>
      <c r="AL311" s="85" t="str">
        <f>IF(AK311="","",VLOOKUP(AK311,映射!W:X,2,FALSE))</f>
        <v/>
      </c>
      <c r="AM311" s="85"/>
      <c r="AN311" s="85"/>
      <c r="AO311" s="85"/>
    </row>
    <row r="312" spans="1:41">
      <c r="A312" s="15">
        <f>VLOOKUP(C312,LOOKUP!A:B,2,FALSE)+E312</f>
        <v>110008</v>
      </c>
      <c r="B312" s="14">
        <v>10008</v>
      </c>
      <c r="C312" s="14" t="s">
        <v>40</v>
      </c>
      <c r="D312" s="14"/>
      <c r="E312" s="15">
        <v>10008</v>
      </c>
      <c r="F312" s="26" t="s">
        <v>376</v>
      </c>
      <c r="G312" s="26"/>
      <c r="H312" s="26">
        <v>50</v>
      </c>
      <c r="I312" s="26"/>
      <c r="J312" s="26">
        <v>0</v>
      </c>
      <c r="K312" s="26"/>
      <c r="L312" s="26"/>
      <c r="M312" s="15" t="str">
        <f>IF(L312="","",VLOOKUP(L312,映射!W:X,2,FALSE))</f>
        <v/>
      </c>
      <c r="N312" s="26"/>
      <c r="O312" s="26"/>
      <c r="P312" s="26"/>
      <c r="Q312" s="26"/>
      <c r="R312" s="15" t="str">
        <f>IF(Q312="","",VLOOKUP(Q312,映射!W:X,2,FALSE))</f>
        <v/>
      </c>
      <c r="S312" s="26"/>
      <c r="T312" s="26"/>
      <c r="U312" s="26"/>
      <c r="V312" s="85"/>
      <c r="W312" s="15" t="str">
        <f>IF(V312="","",VLOOKUP(V312,映射!W:X,2,FALSE))</f>
        <v/>
      </c>
      <c r="X312" s="85"/>
      <c r="Y312" s="85"/>
      <c r="Z312" s="85"/>
      <c r="AA312" s="85"/>
      <c r="AB312" s="15" t="str">
        <f>IF(AA312="","",VLOOKUP(AA312,映射!W:X,2,FALSE))</f>
        <v/>
      </c>
      <c r="AC312" s="85"/>
      <c r="AD312" s="85"/>
      <c r="AE312" s="85"/>
      <c r="AF312" s="85"/>
      <c r="AG312" s="15" t="str">
        <f>IF(AF312="","",VLOOKUP(AF312,映射!W:X,2,FALSE))</f>
        <v/>
      </c>
      <c r="AH312" s="85"/>
      <c r="AI312" s="85"/>
      <c r="AJ312" s="85"/>
      <c r="AK312" s="85"/>
      <c r="AL312" s="85" t="str">
        <f>IF(AK312="","",VLOOKUP(AK312,映射!W:X,2,FALSE))</f>
        <v/>
      </c>
      <c r="AM312" s="85"/>
      <c r="AN312" s="85"/>
      <c r="AO312" s="85"/>
    </row>
    <row r="313" spans="1:41">
      <c r="A313" s="15">
        <f>VLOOKUP(C313,LOOKUP!A:B,2,FALSE)+E313</f>
        <v>110009</v>
      </c>
      <c r="B313" s="14">
        <v>10009</v>
      </c>
      <c r="C313" s="14" t="s">
        <v>40</v>
      </c>
      <c r="D313" s="14"/>
      <c r="E313" s="15">
        <v>10009</v>
      </c>
      <c r="F313" s="26" t="s">
        <v>377</v>
      </c>
      <c r="G313" s="26"/>
      <c r="H313" s="26">
        <v>50</v>
      </c>
      <c r="I313" s="26"/>
      <c r="J313" s="26">
        <v>0</v>
      </c>
      <c r="K313" s="26"/>
      <c r="L313" s="26"/>
      <c r="M313" s="15" t="str">
        <f>IF(L313="","",VLOOKUP(L313,映射!W:X,2,FALSE))</f>
        <v/>
      </c>
      <c r="N313" s="26"/>
      <c r="O313" s="26"/>
      <c r="P313" s="26"/>
      <c r="Q313" s="26"/>
      <c r="R313" s="15" t="str">
        <f>IF(Q313="","",VLOOKUP(Q313,映射!W:X,2,FALSE))</f>
        <v/>
      </c>
      <c r="S313" s="26"/>
      <c r="T313" s="26"/>
      <c r="U313" s="26"/>
      <c r="V313" s="85"/>
      <c r="W313" s="15" t="str">
        <f>IF(V313="","",VLOOKUP(V313,映射!W:X,2,FALSE))</f>
        <v/>
      </c>
      <c r="X313" s="85"/>
      <c r="Y313" s="85"/>
      <c r="Z313" s="85"/>
      <c r="AA313" s="85"/>
      <c r="AB313" s="15" t="str">
        <f>IF(AA313="","",VLOOKUP(AA313,映射!W:X,2,FALSE))</f>
        <v/>
      </c>
      <c r="AC313" s="85"/>
      <c r="AD313" s="85"/>
      <c r="AE313" s="85"/>
      <c r="AF313" s="26"/>
      <c r="AG313" s="15" t="str">
        <f>IF(AF313="","",VLOOKUP(AF313,映射!W:X,2,FALSE))</f>
        <v/>
      </c>
      <c r="AH313" s="26"/>
      <c r="AI313" s="26"/>
      <c r="AJ313" s="26"/>
      <c r="AK313" s="85"/>
      <c r="AL313" s="85" t="str">
        <f>IF(AK313="","",VLOOKUP(AK313,映射!W:X,2,FALSE))</f>
        <v/>
      </c>
      <c r="AM313" s="85"/>
      <c r="AN313" s="85"/>
      <c r="AO313" s="85"/>
    </row>
    <row r="314" spans="1:41">
      <c r="A314" s="15">
        <f>VLOOKUP(C314,LOOKUP!A:B,2,FALSE)+E314</f>
        <v>110010</v>
      </c>
      <c r="B314" s="14">
        <v>10010</v>
      </c>
      <c r="C314" s="14" t="s">
        <v>40</v>
      </c>
      <c r="D314" s="14"/>
      <c r="E314" s="15">
        <v>10010</v>
      </c>
      <c r="F314" s="26" t="s">
        <v>378</v>
      </c>
      <c r="G314" s="26"/>
      <c r="H314" s="26">
        <v>1</v>
      </c>
      <c r="I314" s="26"/>
      <c r="J314" s="26">
        <v>0</v>
      </c>
      <c r="K314" s="26"/>
      <c r="L314" s="26"/>
      <c r="M314" s="15" t="str">
        <f>IF(L314="","",VLOOKUP(L314,映射!W:X,2,FALSE))</f>
        <v/>
      </c>
      <c r="N314" s="26"/>
      <c r="O314" s="26"/>
      <c r="P314" s="26"/>
      <c r="Q314" s="26"/>
      <c r="R314" s="15" t="str">
        <f>IF(Q314="","",VLOOKUP(Q314,映射!W:X,2,FALSE))</f>
        <v/>
      </c>
      <c r="S314" s="26"/>
      <c r="T314" s="26"/>
      <c r="U314" s="26"/>
      <c r="V314" s="85"/>
      <c r="W314" s="15" t="str">
        <f>IF(V314="","",VLOOKUP(V314,映射!W:X,2,FALSE))</f>
        <v/>
      </c>
      <c r="X314" s="85"/>
      <c r="Y314" s="85"/>
      <c r="Z314" s="85"/>
      <c r="AA314" s="85"/>
      <c r="AB314" s="15" t="str">
        <f>IF(AA314="","",VLOOKUP(AA314,映射!W:X,2,FALSE))</f>
        <v/>
      </c>
      <c r="AC314" s="85"/>
      <c r="AD314" s="85"/>
      <c r="AE314" s="85"/>
      <c r="AF314" s="26"/>
      <c r="AG314" s="15" t="str">
        <f>IF(AF314="","",VLOOKUP(AF314,映射!W:X,2,FALSE))</f>
        <v/>
      </c>
      <c r="AH314" s="26"/>
      <c r="AI314" s="26"/>
      <c r="AJ314" s="26"/>
      <c r="AK314" s="85"/>
      <c r="AL314" s="85" t="str">
        <f>IF(AK314="","",VLOOKUP(AK314,映射!W:X,2,FALSE))</f>
        <v/>
      </c>
      <c r="AM314" s="85"/>
      <c r="AN314" s="85"/>
      <c r="AO314" s="85"/>
    </row>
    <row r="315" s="77" customFormat="1" customHeight="1" spans="1:41">
      <c r="A315" s="88">
        <f>VLOOKUP(C315,LOOKUP!A:B,2,FALSE)+E315</f>
        <v>100001</v>
      </c>
      <c r="B315" s="88" t="s">
        <v>379</v>
      </c>
      <c r="C315" s="89" t="s">
        <v>40</v>
      </c>
      <c r="D315" s="14" t="s">
        <v>380</v>
      </c>
      <c r="E315" s="88">
        <v>1</v>
      </c>
      <c r="F315" s="79" t="s">
        <v>378</v>
      </c>
      <c r="G315" s="79"/>
      <c r="H315" s="88">
        <v>1</v>
      </c>
      <c r="I315" s="79">
        <f>VLOOKUP(A315,怪物经验!A:I,9,FALSE)</f>
        <v>3</v>
      </c>
      <c r="J315" s="90">
        <v>0</v>
      </c>
      <c r="K315" s="79"/>
      <c r="L315" s="79">
        <f>VLOOKUP(D315,道具产出!B:V,4,FALSE)</f>
        <v>3001</v>
      </c>
      <c r="M315" s="88" t="str">
        <f>IF(L315="","",VLOOKUP(L315,映射!W:X,2,FALSE))</f>
        <v>铜</v>
      </c>
      <c r="N315" s="79">
        <f>VLOOKUP(D315,道具产出!B:V,5,FALSE)</f>
        <v>1</v>
      </c>
      <c r="O315" s="79">
        <v>1</v>
      </c>
      <c r="P315" s="79">
        <f>VLOOKUP(D315,道具产出!B:V,6,FALSE)</f>
        <v>1000</v>
      </c>
      <c r="Q315" s="79">
        <f>VLOOKUP(D315,道具产出!B:V,7,FALSE)</f>
        <v>3101</v>
      </c>
      <c r="R315" s="15" t="str">
        <f>IF(Q315="","",VLOOKUP(Q315,映射!W:X,2,FALSE))</f>
        <v>印度轻木</v>
      </c>
      <c r="S315" s="79">
        <f>VLOOKUP(D315,道具产出!B:V,8,FALSE)</f>
        <v>1</v>
      </c>
      <c r="T315" s="79">
        <v>1</v>
      </c>
      <c r="U315" s="79">
        <f>VLOOKUP(D315,道具产出!B:V,9,FALSE)</f>
        <v>1000</v>
      </c>
      <c r="V315" s="92">
        <f>VLOOKUP(D315,道具产出!B:V,10,FALSE)</f>
        <v>3401</v>
      </c>
      <c r="W315" s="15" t="str">
        <f>IF(V315="","",VLOOKUP(V315,映射!W:X,2,FALSE))</f>
        <v>麻布</v>
      </c>
      <c r="X315" s="92">
        <f>VLOOKUP(D315,道具产出!B:V,11,FALSE)</f>
        <v>1</v>
      </c>
      <c r="Y315" s="92">
        <v>1</v>
      </c>
      <c r="Z315" s="92">
        <f>VLOOKUP(D315,道具产出!B:V,12,FALSE)</f>
        <v>1000</v>
      </c>
      <c r="AA315" s="79">
        <v>1472</v>
      </c>
      <c r="AB315" s="15" t="str">
        <f>IF(AA315="","",VLOOKUP(AA315,映射!W:X,2,FALSE))</f>
        <v>幸运符</v>
      </c>
      <c r="AC315" s="79">
        <v>1</v>
      </c>
      <c r="AD315" s="79">
        <v>1</v>
      </c>
      <c r="AE315" s="79">
        <v>1</v>
      </c>
      <c r="AF315" s="79"/>
      <c r="AG315" s="88"/>
      <c r="AH315" s="79"/>
      <c r="AI315" s="79"/>
      <c r="AJ315" s="79"/>
      <c r="AK315" s="92"/>
      <c r="AL315" s="92" t="str">
        <f>IF(AK315="","",VLOOKUP(AK315,映射!W:X,2,FALSE))</f>
        <v/>
      </c>
      <c r="AM315" s="92"/>
      <c r="AN315" s="92"/>
      <c r="AO315" s="92"/>
    </row>
    <row r="316" spans="1:41">
      <c r="A316" s="15">
        <f>VLOOKUP(C316,LOOKUP!A:B,2,FALSE)+E316</f>
        <v>100002</v>
      </c>
      <c r="B316" s="15" t="s">
        <v>379</v>
      </c>
      <c r="C316" s="14" t="s">
        <v>40</v>
      </c>
      <c r="D316" s="14" t="s">
        <v>380</v>
      </c>
      <c r="E316" s="15">
        <v>2</v>
      </c>
      <c r="F316" s="26" t="s">
        <v>381</v>
      </c>
      <c r="G316" s="26"/>
      <c r="H316" s="15">
        <v>2</v>
      </c>
      <c r="I316" s="91">
        <f>VLOOKUP(A316,怪物经验!A:I,9,FALSE)</f>
        <v>4</v>
      </c>
      <c r="J316" s="90">
        <v>0</v>
      </c>
      <c r="K316" s="26"/>
      <c r="L316" s="79">
        <f>VLOOKUP(D316,道具产出!B:V,4,FALSE)</f>
        <v>3001</v>
      </c>
      <c r="M316" s="15" t="str">
        <f>IF(L316="","",VLOOKUP(L316,映射!W:X,2,FALSE))</f>
        <v>铜</v>
      </c>
      <c r="N316" s="79">
        <f>VLOOKUP(D316,道具产出!B:V,5,FALSE)</f>
        <v>1</v>
      </c>
      <c r="O316" s="79">
        <v>1</v>
      </c>
      <c r="P316" s="79">
        <f>VLOOKUP(D316,道具产出!B:V,6,FALSE)</f>
        <v>1000</v>
      </c>
      <c r="Q316" s="79">
        <f>VLOOKUP(D316,道具产出!B:V,7,FALSE)</f>
        <v>3101</v>
      </c>
      <c r="R316" s="15" t="str">
        <f>IF(Q316="","",VLOOKUP(Q316,映射!W:X,2,FALSE))</f>
        <v>印度轻木</v>
      </c>
      <c r="S316" s="79">
        <f>VLOOKUP(D316,道具产出!B:V,8,FALSE)</f>
        <v>1</v>
      </c>
      <c r="T316" s="79">
        <v>1</v>
      </c>
      <c r="U316" s="79">
        <f>VLOOKUP(D316,道具产出!B:V,9,FALSE)</f>
        <v>1000</v>
      </c>
      <c r="V316" s="92">
        <f>VLOOKUP(D316,道具产出!B:V,10,FALSE)</f>
        <v>3401</v>
      </c>
      <c r="W316" s="15" t="str">
        <f>IF(V316="","",VLOOKUP(V316,映射!W:X,2,FALSE))</f>
        <v>麻布</v>
      </c>
      <c r="X316" s="92">
        <f>VLOOKUP(D316,道具产出!B:V,11,FALSE)</f>
        <v>1</v>
      </c>
      <c r="Y316" s="92">
        <v>1</v>
      </c>
      <c r="Z316" s="92">
        <f>VLOOKUP(D316,道具产出!B:V,12,FALSE)</f>
        <v>1000</v>
      </c>
      <c r="AA316" s="15">
        <v>7001</v>
      </c>
      <c r="AB316" s="15" t="str">
        <f>IF(AA316="","",VLOOKUP(AA316,映射!W:X,2,FALSE))</f>
        <v>软泥精华</v>
      </c>
      <c r="AC316" s="26">
        <v>1</v>
      </c>
      <c r="AD316" s="26">
        <v>1</v>
      </c>
      <c r="AE316" s="26">
        <v>10000</v>
      </c>
      <c r="AF316" s="79">
        <v>1472</v>
      </c>
      <c r="AG316" s="15" t="s">
        <v>382</v>
      </c>
      <c r="AH316" s="79">
        <v>1</v>
      </c>
      <c r="AI316" s="79">
        <v>1</v>
      </c>
      <c r="AJ316" s="79">
        <v>1</v>
      </c>
      <c r="AK316" s="85"/>
      <c r="AL316" s="85" t="str">
        <f>IF(AK316="","",VLOOKUP(AK316,映射!W:X,2,FALSE))</f>
        <v/>
      </c>
      <c r="AM316" s="85"/>
      <c r="AN316" s="85"/>
      <c r="AO316" s="85"/>
    </row>
    <row r="317" spans="1:41">
      <c r="A317" s="15">
        <f>VLOOKUP(C317,LOOKUP!A:B,2,FALSE)+E317</f>
        <v>100003</v>
      </c>
      <c r="B317" s="15" t="s">
        <v>379</v>
      </c>
      <c r="C317" s="14" t="s">
        <v>40</v>
      </c>
      <c r="D317" s="14" t="s">
        <v>380</v>
      </c>
      <c r="E317" s="25">
        <v>3</v>
      </c>
      <c r="F317" s="26" t="s">
        <v>383</v>
      </c>
      <c r="G317" s="26"/>
      <c r="H317" s="15">
        <v>3</v>
      </c>
      <c r="I317" s="91">
        <f>VLOOKUP(A317,怪物经验!A:I,9,FALSE)</f>
        <v>20</v>
      </c>
      <c r="J317" s="90">
        <v>0</v>
      </c>
      <c r="K317" s="26"/>
      <c r="L317" s="79">
        <f>VLOOKUP(D317,道具产出!B:V,4,FALSE)</f>
        <v>3001</v>
      </c>
      <c r="M317" s="15" t="str">
        <f>IF(L317="","",VLOOKUP(L317,映射!W:X,2,FALSE))</f>
        <v>铜</v>
      </c>
      <c r="N317" s="79">
        <f>VLOOKUP(D317,道具产出!B:V,5,FALSE)</f>
        <v>1</v>
      </c>
      <c r="O317" s="79">
        <v>1</v>
      </c>
      <c r="P317" s="79">
        <f>VLOOKUP(D317,道具产出!B:V,6,FALSE)</f>
        <v>1000</v>
      </c>
      <c r="Q317" s="79">
        <f>VLOOKUP(D317,道具产出!B:V,7,FALSE)</f>
        <v>3101</v>
      </c>
      <c r="R317" s="15" t="str">
        <f>IF(Q317="","",VLOOKUP(Q317,映射!W:X,2,FALSE))</f>
        <v>印度轻木</v>
      </c>
      <c r="S317" s="79">
        <f>VLOOKUP(D317,道具产出!B:V,8,FALSE)</f>
        <v>1</v>
      </c>
      <c r="T317" s="79">
        <v>1</v>
      </c>
      <c r="U317" s="79">
        <f>VLOOKUP(D317,道具产出!B:V,9,FALSE)</f>
        <v>1000</v>
      </c>
      <c r="V317" s="92">
        <f>VLOOKUP(D317,道具产出!B:V,10,FALSE)</f>
        <v>3401</v>
      </c>
      <c r="W317" s="15" t="str">
        <f>IF(V317="","",VLOOKUP(V317,映射!W:X,2,FALSE))</f>
        <v>麻布</v>
      </c>
      <c r="X317" s="92">
        <f>VLOOKUP(D317,道具产出!B:V,11,FALSE)</f>
        <v>1</v>
      </c>
      <c r="Y317" s="92">
        <v>1</v>
      </c>
      <c r="Z317" s="92">
        <f>VLOOKUP(D317,道具产出!B:V,12,FALSE)</f>
        <v>1000</v>
      </c>
      <c r="AA317" s="79">
        <v>1472</v>
      </c>
      <c r="AB317" s="15" t="s">
        <v>382</v>
      </c>
      <c r="AC317" s="79">
        <v>1</v>
      </c>
      <c r="AD317" s="79">
        <v>1</v>
      </c>
      <c r="AE317" s="79">
        <v>1</v>
      </c>
      <c r="AF317" s="15"/>
      <c r="AG317" s="15"/>
      <c r="AH317" s="26"/>
      <c r="AI317" s="26"/>
      <c r="AJ317" s="26"/>
      <c r="AK317" s="85"/>
      <c r="AL317" s="85" t="str">
        <f>IF(AK317="","",VLOOKUP(AK317,映射!W:X,2,FALSE))</f>
        <v/>
      </c>
      <c r="AM317" s="85"/>
      <c r="AN317" s="85"/>
      <c r="AO317" s="85"/>
    </row>
    <row r="318" spans="1:41">
      <c r="A318" s="15">
        <f>VLOOKUP(C318,LOOKUP!A:B,2,FALSE)+E318</f>
        <v>100004</v>
      </c>
      <c r="B318" s="15" t="s">
        <v>379</v>
      </c>
      <c r="C318" s="14" t="s">
        <v>40</v>
      </c>
      <c r="D318" s="14" t="s">
        <v>380</v>
      </c>
      <c r="E318" s="15">
        <v>4</v>
      </c>
      <c r="F318" s="26" t="s">
        <v>384</v>
      </c>
      <c r="G318" s="26"/>
      <c r="H318" s="15">
        <v>4</v>
      </c>
      <c r="I318" s="91">
        <f>VLOOKUP(A318,怪物经验!A:I,9,FALSE)</f>
        <v>4</v>
      </c>
      <c r="J318" s="90">
        <v>0</v>
      </c>
      <c r="K318" s="26"/>
      <c r="L318" s="79">
        <f>VLOOKUP(D318,道具产出!B:V,4,FALSE)</f>
        <v>3001</v>
      </c>
      <c r="M318" s="15" t="str">
        <f>IF(L318="","",VLOOKUP(L318,映射!W:X,2,FALSE))</f>
        <v>铜</v>
      </c>
      <c r="N318" s="79">
        <f>VLOOKUP(D318,道具产出!B:V,5,FALSE)</f>
        <v>1</v>
      </c>
      <c r="O318" s="79">
        <v>1</v>
      </c>
      <c r="P318" s="79">
        <f>VLOOKUP(D318,道具产出!B:V,6,FALSE)</f>
        <v>1000</v>
      </c>
      <c r="Q318" s="79">
        <f>VLOOKUP(D318,道具产出!B:V,7,FALSE)</f>
        <v>3101</v>
      </c>
      <c r="R318" s="15" t="str">
        <f>IF(Q318="","",VLOOKUP(Q318,映射!W:X,2,FALSE))</f>
        <v>印度轻木</v>
      </c>
      <c r="S318" s="79">
        <f>VLOOKUP(D318,道具产出!B:V,8,FALSE)</f>
        <v>1</v>
      </c>
      <c r="T318" s="79">
        <v>1</v>
      </c>
      <c r="U318" s="79">
        <f>VLOOKUP(D318,道具产出!B:V,9,FALSE)</f>
        <v>1000</v>
      </c>
      <c r="V318" s="92">
        <f>VLOOKUP(D318,道具产出!B:V,10,FALSE)</f>
        <v>3401</v>
      </c>
      <c r="W318" s="15" t="str">
        <f>IF(V318="","",VLOOKUP(V318,映射!W:X,2,FALSE))</f>
        <v>麻布</v>
      </c>
      <c r="X318" s="92">
        <f>VLOOKUP(D318,道具产出!B:V,11,FALSE)</f>
        <v>1</v>
      </c>
      <c r="Y318" s="92">
        <v>1</v>
      </c>
      <c r="Z318" s="92">
        <f>VLOOKUP(D318,道具产出!B:V,12,FALSE)</f>
        <v>1000</v>
      </c>
      <c r="AA318" s="79">
        <v>1472</v>
      </c>
      <c r="AB318" s="15" t="s">
        <v>382</v>
      </c>
      <c r="AC318" s="79">
        <v>1</v>
      </c>
      <c r="AD318" s="79">
        <v>1</v>
      </c>
      <c r="AE318" s="79">
        <v>1</v>
      </c>
      <c r="AF318" s="15"/>
      <c r="AG318" s="15"/>
      <c r="AH318" s="26"/>
      <c r="AI318" s="26"/>
      <c r="AJ318" s="26"/>
      <c r="AK318" s="85"/>
      <c r="AL318" s="85" t="str">
        <f>IF(AK318="","",VLOOKUP(AK318,映射!W:X,2,FALSE))</f>
        <v/>
      </c>
      <c r="AM318" s="85"/>
      <c r="AN318" s="85"/>
      <c r="AO318" s="85"/>
    </row>
    <row r="319" spans="1:41">
      <c r="A319" s="15">
        <f>VLOOKUP(C319,LOOKUP!A:B,2,FALSE)+E319</f>
        <v>100005</v>
      </c>
      <c r="B319" s="15" t="s">
        <v>379</v>
      </c>
      <c r="C319" s="14" t="s">
        <v>40</v>
      </c>
      <c r="D319" s="14" t="s">
        <v>380</v>
      </c>
      <c r="E319" s="15">
        <v>5</v>
      </c>
      <c r="F319" s="26" t="s">
        <v>385</v>
      </c>
      <c r="G319" s="26"/>
      <c r="H319" s="15">
        <v>5</v>
      </c>
      <c r="I319" s="91">
        <f>VLOOKUP(A319,怪物经验!A:I,9,FALSE)</f>
        <v>4</v>
      </c>
      <c r="J319" s="90">
        <v>0</v>
      </c>
      <c r="K319" s="26"/>
      <c r="L319" s="79">
        <f>VLOOKUP(D319,道具产出!B:V,4,FALSE)</f>
        <v>3001</v>
      </c>
      <c r="M319" s="15" t="str">
        <f>IF(L319="","",VLOOKUP(L319,映射!W:X,2,FALSE))</f>
        <v>铜</v>
      </c>
      <c r="N319" s="79">
        <f>VLOOKUP(D319,道具产出!B:V,5,FALSE)</f>
        <v>1</v>
      </c>
      <c r="O319" s="79">
        <v>1</v>
      </c>
      <c r="P319" s="79">
        <f>VLOOKUP(D319,道具产出!B:V,6,FALSE)</f>
        <v>1000</v>
      </c>
      <c r="Q319" s="79">
        <f>VLOOKUP(D319,道具产出!B:V,7,FALSE)</f>
        <v>3101</v>
      </c>
      <c r="R319" s="15" t="str">
        <f>IF(Q319="","",VLOOKUP(Q319,映射!W:X,2,FALSE))</f>
        <v>印度轻木</v>
      </c>
      <c r="S319" s="79">
        <f>VLOOKUP(D319,道具产出!B:V,8,FALSE)</f>
        <v>1</v>
      </c>
      <c r="T319" s="79">
        <v>1</v>
      </c>
      <c r="U319" s="79">
        <f>VLOOKUP(D319,道具产出!B:V,9,FALSE)</f>
        <v>1000</v>
      </c>
      <c r="V319" s="92">
        <f>VLOOKUP(D319,道具产出!B:V,10,FALSE)</f>
        <v>3401</v>
      </c>
      <c r="W319" s="15" t="str">
        <f>IF(V319="","",VLOOKUP(V319,映射!W:X,2,FALSE))</f>
        <v>麻布</v>
      </c>
      <c r="X319" s="92">
        <f>VLOOKUP(D319,道具产出!B:V,11,FALSE)</f>
        <v>1</v>
      </c>
      <c r="Y319" s="92">
        <v>1</v>
      </c>
      <c r="Z319" s="92">
        <f>VLOOKUP(D319,道具产出!B:V,12,FALSE)</f>
        <v>1000</v>
      </c>
      <c r="AA319" s="79">
        <v>1472</v>
      </c>
      <c r="AB319" s="15" t="s">
        <v>382</v>
      </c>
      <c r="AC319" s="79">
        <v>1</v>
      </c>
      <c r="AD319" s="79">
        <v>1</v>
      </c>
      <c r="AE319" s="79">
        <v>1</v>
      </c>
      <c r="AF319" s="15"/>
      <c r="AG319" s="15"/>
      <c r="AH319" s="26"/>
      <c r="AI319" s="26"/>
      <c r="AJ319" s="26"/>
      <c r="AK319" s="85"/>
      <c r="AL319" s="85" t="str">
        <f>IF(AK319="","",VLOOKUP(AK319,映射!W:X,2,FALSE))</f>
        <v/>
      </c>
      <c r="AM319" s="85"/>
      <c r="AN319" s="85"/>
      <c r="AO319" s="85"/>
    </row>
    <row r="320" spans="1:41">
      <c r="A320" s="15">
        <f>VLOOKUP(C320,LOOKUP!A:B,2,FALSE)+E320</f>
        <v>100006</v>
      </c>
      <c r="B320" s="15" t="s">
        <v>379</v>
      </c>
      <c r="C320" s="14" t="s">
        <v>40</v>
      </c>
      <c r="D320" s="14" t="s">
        <v>380</v>
      </c>
      <c r="E320" s="15">
        <v>6</v>
      </c>
      <c r="F320" s="26" t="s">
        <v>386</v>
      </c>
      <c r="G320" s="26"/>
      <c r="H320" s="15">
        <v>6</v>
      </c>
      <c r="I320" s="91">
        <f>VLOOKUP(A320,怪物经验!A:I,9,FALSE)</f>
        <v>25</v>
      </c>
      <c r="J320" s="90">
        <v>0</v>
      </c>
      <c r="K320" s="26"/>
      <c r="L320" s="79">
        <f>VLOOKUP(D320,道具产出!B:V,4,FALSE)</f>
        <v>3001</v>
      </c>
      <c r="M320" s="15" t="str">
        <f>IF(L320="","",VLOOKUP(L320,映射!W:X,2,FALSE))</f>
        <v>铜</v>
      </c>
      <c r="N320" s="79">
        <f>VLOOKUP(D320,道具产出!B:V,5,FALSE)</f>
        <v>1</v>
      </c>
      <c r="O320" s="79">
        <v>1</v>
      </c>
      <c r="P320" s="79">
        <f>VLOOKUP(D320,道具产出!B:V,6,FALSE)</f>
        <v>1000</v>
      </c>
      <c r="Q320" s="79">
        <f>VLOOKUP(D320,道具产出!B:V,7,FALSE)</f>
        <v>3101</v>
      </c>
      <c r="R320" s="15" t="str">
        <f>IF(Q320="","",VLOOKUP(Q320,映射!W:X,2,FALSE))</f>
        <v>印度轻木</v>
      </c>
      <c r="S320" s="79">
        <f>VLOOKUP(D320,道具产出!B:V,8,FALSE)</f>
        <v>1</v>
      </c>
      <c r="T320" s="79">
        <v>1</v>
      </c>
      <c r="U320" s="79">
        <f>VLOOKUP(D320,道具产出!B:V,9,FALSE)</f>
        <v>1000</v>
      </c>
      <c r="V320" s="92">
        <f>VLOOKUP(D320,道具产出!B:V,10,FALSE)</f>
        <v>3401</v>
      </c>
      <c r="W320" s="15" t="str">
        <f>IF(V320="","",VLOOKUP(V320,映射!W:X,2,FALSE))</f>
        <v>麻布</v>
      </c>
      <c r="X320" s="92">
        <f>VLOOKUP(D320,道具产出!B:V,11,FALSE)</f>
        <v>1</v>
      </c>
      <c r="Y320" s="92">
        <v>1</v>
      </c>
      <c r="Z320" s="92">
        <f>VLOOKUP(D320,道具产出!B:V,12,FALSE)</f>
        <v>1000</v>
      </c>
      <c r="AA320" s="79">
        <v>1472</v>
      </c>
      <c r="AB320" s="15" t="s">
        <v>382</v>
      </c>
      <c r="AC320" s="79">
        <v>1</v>
      </c>
      <c r="AD320" s="79">
        <v>1</v>
      </c>
      <c r="AE320" s="79">
        <v>1</v>
      </c>
      <c r="AF320" s="15"/>
      <c r="AG320" s="15"/>
      <c r="AH320" s="26"/>
      <c r="AI320" s="26"/>
      <c r="AJ320" s="26"/>
      <c r="AK320" s="85"/>
      <c r="AL320" s="85" t="str">
        <f>IF(AK320="","",VLOOKUP(AK320,映射!W:X,2,FALSE))</f>
        <v/>
      </c>
      <c r="AM320" s="85"/>
      <c r="AN320" s="85"/>
      <c r="AO320" s="85"/>
    </row>
    <row r="321" spans="1:41">
      <c r="A321" s="15">
        <f>VLOOKUP(C321,LOOKUP!A:B,2,FALSE)+E321</f>
        <v>100007</v>
      </c>
      <c r="B321" s="15" t="s">
        <v>379</v>
      </c>
      <c r="C321" s="14" t="s">
        <v>40</v>
      </c>
      <c r="D321" s="14" t="s">
        <v>380</v>
      </c>
      <c r="E321" s="15">
        <v>7</v>
      </c>
      <c r="F321" s="26" t="s">
        <v>387</v>
      </c>
      <c r="G321" s="26"/>
      <c r="H321" s="15">
        <v>7</v>
      </c>
      <c r="I321" s="91">
        <f>VLOOKUP(A321,怪物经验!A:I,9,FALSE)</f>
        <v>5</v>
      </c>
      <c r="J321" s="90">
        <v>0</v>
      </c>
      <c r="K321" s="26"/>
      <c r="L321" s="79">
        <f>VLOOKUP(D321,道具产出!B:V,4,FALSE)</f>
        <v>3001</v>
      </c>
      <c r="M321" s="15" t="str">
        <f>IF(L321="","",VLOOKUP(L321,映射!W:X,2,FALSE))</f>
        <v>铜</v>
      </c>
      <c r="N321" s="79">
        <f>VLOOKUP(D321,道具产出!B:V,5,FALSE)</f>
        <v>1</v>
      </c>
      <c r="O321" s="79">
        <v>1</v>
      </c>
      <c r="P321" s="79">
        <f>VLOOKUP(D321,道具产出!B:V,6,FALSE)</f>
        <v>1000</v>
      </c>
      <c r="Q321" s="79">
        <f>VLOOKUP(D321,道具产出!B:V,7,FALSE)</f>
        <v>3101</v>
      </c>
      <c r="R321" s="15" t="str">
        <f>IF(Q321="","",VLOOKUP(Q321,映射!W:X,2,FALSE))</f>
        <v>印度轻木</v>
      </c>
      <c r="S321" s="79">
        <f>VLOOKUP(D321,道具产出!B:V,8,FALSE)</f>
        <v>1</v>
      </c>
      <c r="T321" s="79">
        <v>1</v>
      </c>
      <c r="U321" s="79">
        <f>VLOOKUP(D321,道具产出!B:V,9,FALSE)</f>
        <v>1000</v>
      </c>
      <c r="V321" s="92">
        <f>VLOOKUP(D321,道具产出!B:V,10,FALSE)</f>
        <v>3401</v>
      </c>
      <c r="W321" s="15" t="str">
        <f>IF(V321="","",VLOOKUP(V321,映射!W:X,2,FALSE))</f>
        <v>麻布</v>
      </c>
      <c r="X321" s="92">
        <f>VLOOKUP(D321,道具产出!B:V,11,FALSE)</f>
        <v>1</v>
      </c>
      <c r="Y321" s="92">
        <v>1</v>
      </c>
      <c r="Z321" s="92">
        <f>VLOOKUP(D321,道具产出!B:V,12,FALSE)</f>
        <v>1000</v>
      </c>
      <c r="AA321" s="79">
        <v>1472</v>
      </c>
      <c r="AB321" s="15" t="s">
        <v>382</v>
      </c>
      <c r="AC321" s="79">
        <v>1</v>
      </c>
      <c r="AD321" s="79">
        <v>1</v>
      </c>
      <c r="AE321" s="79">
        <v>1</v>
      </c>
      <c r="AF321" s="15"/>
      <c r="AG321" s="15"/>
      <c r="AH321" s="26"/>
      <c r="AI321" s="26"/>
      <c r="AJ321" s="26"/>
      <c r="AK321" s="85"/>
      <c r="AL321" s="85" t="str">
        <f>IF(AK321="","",VLOOKUP(AK321,映射!W:X,2,FALSE))</f>
        <v/>
      </c>
      <c r="AM321" s="85"/>
      <c r="AN321" s="85"/>
      <c r="AO321" s="85"/>
    </row>
    <row r="322" spans="1:41">
      <c r="A322" s="15">
        <f>VLOOKUP(C322,LOOKUP!A:B,2,FALSE)+E322</f>
        <v>100008</v>
      </c>
      <c r="B322" s="15" t="s">
        <v>379</v>
      </c>
      <c r="C322" s="14" t="s">
        <v>40</v>
      </c>
      <c r="D322" s="14" t="s">
        <v>380</v>
      </c>
      <c r="E322" s="15">
        <v>8</v>
      </c>
      <c r="F322" s="26" t="s">
        <v>83</v>
      </c>
      <c r="G322" s="26"/>
      <c r="H322" s="15">
        <v>8</v>
      </c>
      <c r="I322" s="91">
        <f>VLOOKUP(A322,怪物经验!A:I,9,FALSE)</f>
        <v>25</v>
      </c>
      <c r="J322" s="90">
        <v>0</v>
      </c>
      <c r="K322" s="26"/>
      <c r="L322" s="79">
        <f>VLOOKUP(D322,道具产出!B:V,4,FALSE)</f>
        <v>3001</v>
      </c>
      <c r="M322" s="15" t="str">
        <f>IF(L322="","",VLOOKUP(L322,映射!W:X,2,FALSE))</f>
        <v>铜</v>
      </c>
      <c r="N322" s="79">
        <f>VLOOKUP(D322,道具产出!B:V,5,FALSE)</f>
        <v>1</v>
      </c>
      <c r="O322" s="79">
        <v>1</v>
      </c>
      <c r="P322" s="79">
        <f>VLOOKUP(D322,道具产出!B:V,6,FALSE)</f>
        <v>1000</v>
      </c>
      <c r="Q322" s="79">
        <f>VLOOKUP(D322,道具产出!B:V,7,FALSE)</f>
        <v>3101</v>
      </c>
      <c r="R322" s="15" t="str">
        <f>IF(Q322="","",VLOOKUP(Q322,映射!W:X,2,FALSE))</f>
        <v>印度轻木</v>
      </c>
      <c r="S322" s="79">
        <f>VLOOKUP(D322,道具产出!B:V,8,FALSE)</f>
        <v>1</v>
      </c>
      <c r="T322" s="79">
        <v>1</v>
      </c>
      <c r="U322" s="79">
        <f>VLOOKUP(D322,道具产出!B:V,9,FALSE)</f>
        <v>1000</v>
      </c>
      <c r="V322" s="92">
        <f>VLOOKUP(D322,道具产出!B:V,10,FALSE)</f>
        <v>3401</v>
      </c>
      <c r="W322" s="15" t="str">
        <f>IF(V322="","",VLOOKUP(V322,映射!W:X,2,FALSE))</f>
        <v>麻布</v>
      </c>
      <c r="X322" s="92">
        <f>VLOOKUP(D322,道具产出!B:V,11,FALSE)</f>
        <v>1</v>
      </c>
      <c r="Y322" s="92">
        <v>1</v>
      </c>
      <c r="Z322" s="92">
        <f>VLOOKUP(D322,道具产出!B:V,12,FALSE)</f>
        <v>1000</v>
      </c>
      <c r="AA322" s="79">
        <v>1472</v>
      </c>
      <c r="AB322" s="15" t="s">
        <v>382</v>
      </c>
      <c r="AC322" s="79">
        <v>1</v>
      </c>
      <c r="AD322" s="79">
        <v>1</v>
      </c>
      <c r="AE322" s="79">
        <v>1</v>
      </c>
      <c r="AF322" s="15"/>
      <c r="AG322" s="15"/>
      <c r="AH322" s="26"/>
      <c r="AI322" s="26"/>
      <c r="AJ322" s="26"/>
      <c r="AK322" s="85"/>
      <c r="AL322" s="85" t="str">
        <f>IF(AK322="","",VLOOKUP(AK322,映射!W:X,2,FALSE))</f>
        <v/>
      </c>
      <c r="AM322" s="85"/>
      <c r="AN322" s="85"/>
      <c r="AO322" s="85"/>
    </row>
    <row r="323" spans="1:41">
      <c r="A323" s="15">
        <f>VLOOKUP(C323,LOOKUP!A:B,2,FALSE)+E323</f>
        <v>100009</v>
      </c>
      <c r="B323" s="15" t="s">
        <v>379</v>
      </c>
      <c r="C323" s="14" t="s">
        <v>40</v>
      </c>
      <c r="D323" s="14" t="s">
        <v>380</v>
      </c>
      <c r="E323" s="15">
        <v>9</v>
      </c>
      <c r="F323" s="26" t="s">
        <v>388</v>
      </c>
      <c r="G323" s="26"/>
      <c r="H323" s="15">
        <v>9</v>
      </c>
      <c r="I323" s="91">
        <f>VLOOKUP(A323,怪物经验!A:I,9,FALSE)</f>
        <v>5</v>
      </c>
      <c r="J323" s="90">
        <v>0</v>
      </c>
      <c r="K323" s="26"/>
      <c r="L323" s="79">
        <f>VLOOKUP(D323,道具产出!B:V,4,FALSE)</f>
        <v>3001</v>
      </c>
      <c r="M323" s="15" t="str">
        <f>IF(L323="","",VLOOKUP(L323,映射!W:X,2,FALSE))</f>
        <v>铜</v>
      </c>
      <c r="N323" s="79">
        <f>VLOOKUP(D323,道具产出!B:V,5,FALSE)</f>
        <v>1</v>
      </c>
      <c r="O323" s="79">
        <v>1</v>
      </c>
      <c r="P323" s="79">
        <f>VLOOKUP(D323,道具产出!B:V,6,FALSE)</f>
        <v>1000</v>
      </c>
      <c r="Q323" s="79">
        <f>VLOOKUP(D323,道具产出!B:V,7,FALSE)</f>
        <v>3101</v>
      </c>
      <c r="R323" s="15" t="str">
        <f>IF(Q323="","",VLOOKUP(Q323,映射!W:X,2,FALSE))</f>
        <v>印度轻木</v>
      </c>
      <c r="S323" s="79">
        <f>VLOOKUP(D323,道具产出!B:V,8,FALSE)</f>
        <v>1</v>
      </c>
      <c r="T323" s="79">
        <v>1</v>
      </c>
      <c r="U323" s="79">
        <f>VLOOKUP(D323,道具产出!B:V,9,FALSE)</f>
        <v>1000</v>
      </c>
      <c r="V323" s="92">
        <f>VLOOKUP(D323,道具产出!B:V,10,FALSE)</f>
        <v>3401</v>
      </c>
      <c r="W323" s="15" t="str">
        <f>IF(V323="","",VLOOKUP(V323,映射!W:X,2,FALSE))</f>
        <v>麻布</v>
      </c>
      <c r="X323" s="92">
        <f>VLOOKUP(D323,道具产出!B:V,11,FALSE)</f>
        <v>1</v>
      </c>
      <c r="Y323" s="92">
        <v>1</v>
      </c>
      <c r="Z323" s="92">
        <f>VLOOKUP(D323,道具产出!B:V,12,FALSE)</f>
        <v>1000</v>
      </c>
      <c r="AA323" s="15">
        <v>7007</v>
      </c>
      <c r="AB323" s="15" t="str">
        <f>IF(AA323="","",VLOOKUP(AA323,映射!W:X,2,FALSE))</f>
        <v>骷髅头骨</v>
      </c>
      <c r="AC323" s="26">
        <v>1</v>
      </c>
      <c r="AD323" s="26">
        <v>1</v>
      </c>
      <c r="AE323" s="26">
        <v>10000</v>
      </c>
      <c r="AF323" s="79">
        <v>1472</v>
      </c>
      <c r="AG323" s="15" t="s">
        <v>382</v>
      </c>
      <c r="AH323" s="79">
        <v>1</v>
      </c>
      <c r="AI323" s="79">
        <v>1</v>
      </c>
      <c r="AJ323" s="79">
        <v>1</v>
      </c>
      <c r="AK323" s="85"/>
      <c r="AL323" s="85" t="str">
        <f>IF(AK323="","",VLOOKUP(AK323,映射!W:X,2,FALSE))</f>
        <v/>
      </c>
      <c r="AM323" s="85"/>
      <c r="AN323" s="85"/>
      <c r="AO323" s="85"/>
    </row>
    <row r="324" spans="1:41">
      <c r="A324" s="15">
        <f>VLOOKUP(C324,LOOKUP!A:B,2,FALSE)+E324</f>
        <v>100010</v>
      </c>
      <c r="B324" s="15" t="s">
        <v>379</v>
      </c>
      <c r="C324" s="14" t="s">
        <v>40</v>
      </c>
      <c r="D324" s="14" t="s">
        <v>380</v>
      </c>
      <c r="E324" s="15">
        <v>10</v>
      </c>
      <c r="F324" s="26" t="s">
        <v>389</v>
      </c>
      <c r="G324" s="26"/>
      <c r="H324" s="15">
        <v>9</v>
      </c>
      <c r="I324" s="91">
        <f>VLOOKUP(A324,怪物经验!A:I,9,FALSE)</f>
        <v>30</v>
      </c>
      <c r="J324" s="90">
        <v>0</v>
      </c>
      <c r="K324" s="26"/>
      <c r="L324" s="79">
        <f>VLOOKUP(D324,道具产出!B:V,4,FALSE)</f>
        <v>3001</v>
      </c>
      <c r="M324" s="15" t="str">
        <f>IF(L324="","",VLOOKUP(L324,映射!W:X,2,FALSE))</f>
        <v>铜</v>
      </c>
      <c r="N324" s="79">
        <f>VLOOKUP(D324,道具产出!B:V,5,FALSE)</f>
        <v>1</v>
      </c>
      <c r="O324" s="79">
        <v>1</v>
      </c>
      <c r="P324" s="79">
        <f>VLOOKUP(D324,道具产出!B:V,6,FALSE)</f>
        <v>1000</v>
      </c>
      <c r="Q324" s="79">
        <f>VLOOKUP(D324,道具产出!B:V,7,FALSE)</f>
        <v>3101</v>
      </c>
      <c r="R324" s="15" t="str">
        <f>IF(Q324="","",VLOOKUP(Q324,映射!W:X,2,FALSE))</f>
        <v>印度轻木</v>
      </c>
      <c r="S324" s="79">
        <f>VLOOKUP(D324,道具产出!B:V,8,FALSE)</f>
        <v>1</v>
      </c>
      <c r="T324" s="79">
        <v>1</v>
      </c>
      <c r="U324" s="79">
        <f>VLOOKUP(D324,道具产出!B:V,9,FALSE)</f>
        <v>1000</v>
      </c>
      <c r="V324" s="92">
        <f>VLOOKUP(D324,道具产出!B:V,10,FALSE)</f>
        <v>3401</v>
      </c>
      <c r="W324" s="15" t="str">
        <f>IF(V324="","",VLOOKUP(V324,映射!W:X,2,FALSE))</f>
        <v>麻布</v>
      </c>
      <c r="X324" s="92">
        <f>VLOOKUP(D324,道具产出!B:V,11,FALSE)</f>
        <v>1</v>
      </c>
      <c r="Y324" s="92">
        <v>1</v>
      </c>
      <c r="Z324" s="92">
        <f>VLOOKUP(D324,道具产出!B:V,12,FALSE)</f>
        <v>1000</v>
      </c>
      <c r="AA324" s="79">
        <v>1472</v>
      </c>
      <c r="AB324" s="15" t="s">
        <v>382</v>
      </c>
      <c r="AC324" s="79">
        <v>1</v>
      </c>
      <c r="AD324" s="79">
        <v>1</v>
      </c>
      <c r="AE324" s="79">
        <v>1</v>
      </c>
      <c r="AF324" s="15"/>
      <c r="AG324" s="15"/>
      <c r="AH324" s="26"/>
      <c r="AI324" s="26"/>
      <c r="AJ324" s="26"/>
      <c r="AK324" s="85"/>
      <c r="AL324" s="85" t="str">
        <f>IF(AK324="","",VLOOKUP(AK324,映射!W:X,2,FALSE))</f>
        <v/>
      </c>
      <c r="AM324" s="85"/>
      <c r="AN324" s="85"/>
      <c r="AO324" s="85"/>
    </row>
    <row r="325" spans="1:41">
      <c r="A325" s="15">
        <f>VLOOKUP(C325,LOOKUP!A:B,2,FALSE)+E325</f>
        <v>100011</v>
      </c>
      <c r="B325" s="15" t="s">
        <v>379</v>
      </c>
      <c r="C325" s="14" t="s">
        <v>40</v>
      </c>
      <c r="D325" s="14" t="s">
        <v>380</v>
      </c>
      <c r="E325" s="15">
        <v>11</v>
      </c>
      <c r="F325" s="26" t="s">
        <v>87</v>
      </c>
      <c r="G325" s="26"/>
      <c r="H325" s="15">
        <v>10</v>
      </c>
      <c r="I325" s="91">
        <f>VLOOKUP(A325,怪物经验!A:I,9,FALSE)</f>
        <v>6</v>
      </c>
      <c r="J325" s="90">
        <v>0</v>
      </c>
      <c r="K325" s="26"/>
      <c r="L325" s="79">
        <f>VLOOKUP(D325,道具产出!B:V,4,FALSE)</f>
        <v>3001</v>
      </c>
      <c r="M325" s="15" t="str">
        <f>IF(L325="","",VLOOKUP(L325,映射!W:X,2,FALSE))</f>
        <v>铜</v>
      </c>
      <c r="N325" s="79">
        <f>VLOOKUP(D325,道具产出!B:V,5,FALSE)</f>
        <v>1</v>
      </c>
      <c r="O325" s="79">
        <v>1</v>
      </c>
      <c r="P325" s="79">
        <f>VLOOKUP(D325,道具产出!B:V,6,FALSE)</f>
        <v>1000</v>
      </c>
      <c r="Q325" s="79">
        <f>VLOOKUP(D325,道具产出!B:V,7,FALSE)</f>
        <v>3101</v>
      </c>
      <c r="R325" s="15" t="str">
        <f>IF(Q325="","",VLOOKUP(Q325,映射!W:X,2,FALSE))</f>
        <v>印度轻木</v>
      </c>
      <c r="S325" s="79">
        <f>VLOOKUP(D325,道具产出!B:V,8,FALSE)</f>
        <v>1</v>
      </c>
      <c r="T325" s="79">
        <v>1</v>
      </c>
      <c r="U325" s="79">
        <f>VLOOKUP(D325,道具产出!B:V,9,FALSE)</f>
        <v>1000</v>
      </c>
      <c r="V325" s="92">
        <f>VLOOKUP(D325,道具产出!B:V,10,FALSE)</f>
        <v>3401</v>
      </c>
      <c r="W325" s="15" t="str">
        <f>IF(V325="","",VLOOKUP(V325,映射!W:X,2,FALSE))</f>
        <v>麻布</v>
      </c>
      <c r="X325" s="92">
        <f>VLOOKUP(D325,道具产出!B:V,11,FALSE)</f>
        <v>1</v>
      </c>
      <c r="Y325" s="92">
        <v>1</v>
      </c>
      <c r="Z325" s="92">
        <f>VLOOKUP(D325,道具产出!B:V,12,FALSE)</f>
        <v>1000</v>
      </c>
      <c r="AA325" s="79">
        <v>1472</v>
      </c>
      <c r="AB325" s="15" t="s">
        <v>382</v>
      </c>
      <c r="AC325" s="79">
        <v>1</v>
      </c>
      <c r="AD325" s="79">
        <v>1</v>
      </c>
      <c r="AE325" s="79">
        <v>1</v>
      </c>
      <c r="AF325" s="15"/>
      <c r="AG325" s="15"/>
      <c r="AH325" s="26"/>
      <c r="AI325" s="26"/>
      <c r="AJ325" s="26"/>
      <c r="AK325" s="85"/>
      <c r="AL325" s="85" t="str">
        <f>IF(AK325="","",VLOOKUP(AK325,映射!W:X,2,FALSE))</f>
        <v/>
      </c>
      <c r="AM325" s="85"/>
      <c r="AN325" s="85"/>
      <c r="AO325" s="85"/>
    </row>
    <row r="326" spans="1:41">
      <c r="A326" s="15">
        <f>VLOOKUP(C326,LOOKUP!A:B,2,FALSE)+E326</f>
        <v>100012</v>
      </c>
      <c r="B326" s="15" t="s">
        <v>379</v>
      </c>
      <c r="C326" s="14" t="s">
        <v>40</v>
      </c>
      <c r="D326" s="14" t="s">
        <v>380</v>
      </c>
      <c r="E326" s="15">
        <v>12</v>
      </c>
      <c r="F326" s="26" t="s">
        <v>390</v>
      </c>
      <c r="G326" s="26"/>
      <c r="H326" s="15">
        <v>10</v>
      </c>
      <c r="I326" s="91">
        <f>VLOOKUP(A326,怪物经验!A:I,9,FALSE)</f>
        <v>30</v>
      </c>
      <c r="J326" s="90">
        <v>0</v>
      </c>
      <c r="K326" s="26"/>
      <c r="L326" s="79">
        <f>VLOOKUP(D326,道具产出!B:V,4,FALSE)</f>
        <v>3001</v>
      </c>
      <c r="M326" s="15" t="str">
        <f>IF(L326="","",VLOOKUP(L326,映射!W:X,2,FALSE))</f>
        <v>铜</v>
      </c>
      <c r="N326" s="79">
        <f>VLOOKUP(D326,道具产出!B:V,5,FALSE)</f>
        <v>1</v>
      </c>
      <c r="O326" s="79">
        <v>1</v>
      </c>
      <c r="P326" s="79">
        <f>VLOOKUP(D326,道具产出!B:V,6,FALSE)</f>
        <v>1000</v>
      </c>
      <c r="Q326" s="79">
        <f>VLOOKUP(D326,道具产出!B:V,7,FALSE)</f>
        <v>3101</v>
      </c>
      <c r="R326" s="15" t="str">
        <f>IF(Q326="","",VLOOKUP(Q326,映射!W:X,2,FALSE))</f>
        <v>印度轻木</v>
      </c>
      <c r="S326" s="79">
        <f>VLOOKUP(D326,道具产出!B:V,8,FALSE)</f>
        <v>1</v>
      </c>
      <c r="T326" s="79">
        <v>1</v>
      </c>
      <c r="U326" s="79">
        <f>VLOOKUP(D326,道具产出!B:V,9,FALSE)</f>
        <v>1000</v>
      </c>
      <c r="V326" s="92">
        <f>VLOOKUP(D326,道具产出!B:V,10,FALSE)</f>
        <v>3401</v>
      </c>
      <c r="W326" s="15" t="str">
        <f>IF(V326="","",VLOOKUP(V326,映射!W:X,2,FALSE))</f>
        <v>麻布</v>
      </c>
      <c r="X326" s="92">
        <f>VLOOKUP(D326,道具产出!B:V,11,FALSE)</f>
        <v>1</v>
      </c>
      <c r="Y326" s="92">
        <v>1</v>
      </c>
      <c r="Z326" s="92">
        <f>VLOOKUP(D326,道具产出!B:V,12,FALSE)</f>
        <v>1000</v>
      </c>
      <c r="AA326" s="79">
        <v>1472</v>
      </c>
      <c r="AB326" s="15" t="s">
        <v>382</v>
      </c>
      <c r="AC326" s="79">
        <v>1</v>
      </c>
      <c r="AD326" s="79">
        <v>1</v>
      </c>
      <c r="AE326" s="79">
        <v>1</v>
      </c>
      <c r="AF326" s="15"/>
      <c r="AG326" s="15"/>
      <c r="AH326" s="26"/>
      <c r="AI326" s="26"/>
      <c r="AJ326" s="26"/>
      <c r="AK326" s="85"/>
      <c r="AL326" s="85" t="str">
        <f>IF(AK326="","",VLOOKUP(AK326,映射!W:X,2,FALSE))</f>
        <v/>
      </c>
      <c r="AM326" s="85"/>
      <c r="AN326" s="85"/>
      <c r="AO326" s="85"/>
    </row>
    <row r="327" spans="1:41">
      <c r="A327" s="15">
        <f>VLOOKUP(C327,LOOKUP!A:B,2,FALSE)+E327</f>
        <v>100013</v>
      </c>
      <c r="B327" s="15" t="s">
        <v>379</v>
      </c>
      <c r="C327" s="14" t="s">
        <v>40</v>
      </c>
      <c r="D327" s="14" t="s">
        <v>380</v>
      </c>
      <c r="E327" s="15">
        <v>13</v>
      </c>
      <c r="F327" s="26" t="s">
        <v>391</v>
      </c>
      <c r="G327" s="26"/>
      <c r="H327" s="15">
        <v>11</v>
      </c>
      <c r="I327" s="91">
        <f>VLOOKUP(A327,怪物经验!A:I,9,FALSE)</f>
        <v>6</v>
      </c>
      <c r="J327" s="90">
        <v>0</v>
      </c>
      <c r="K327" s="26"/>
      <c r="L327" s="79">
        <f>VLOOKUP(D327,道具产出!B:V,4,FALSE)</f>
        <v>3001</v>
      </c>
      <c r="M327" s="15" t="str">
        <f>IF(L327="","",VLOOKUP(L327,映射!W:X,2,FALSE))</f>
        <v>铜</v>
      </c>
      <c r="N327" s="79">
        <f>VLOOKUP(D327,道具产出!B:V,5,FALSE)</f>
        <v>1</v>
      </c>
      <c r="O327" s="79">
        <v>1</v>
      </c>
      <c r="P327" s="79">
        <f>VLOOKUP(D327,道具产出!B:V,6,FALSE)</f>
        <v>1000</v>
      </c>
      <c r="Q327" s="79">
        <f>VLOOKUP(D327,道具产出!B:V,7,FALSE)</f>
        <v>3101</v>
      </c>
      <c r="R327" s="15" t="str">
        <f>IF(Q327="","",VLOOKUP(Q327,映射!W:X,2,FALSE))</f>
        <v>印度轻木</v>
      </c>
      <c r="S327" s="79">
        <f>VLOOKUP(D327,道具产出!B:V,8,FALSE)</f>
        <v>1</v>
      </c>
      <c r="T327" s="79">
        <v>1</v>
      </c>
      <c r="U327" s="79">
        <f>VLOOKUP(D327,道具产出!B:V,9,FALSE)</f>
        <v>1000</v>
      </c>
      <c r="V327" s="92">
        <f>VLOOKUP(D327,道具产出!B:V,10,FALSE)</f>
        <v>3401</v>
      </c>
      <c r="W327" s="15" t="str">
        <f>IF(V327="","",VLOOKUP(V327,映射!W:X,2,FALSE))</f>
        <v>麻布</v>
      </c>
      <c r="X327" s="92">
        <f>VLOOKUP(D327,道具产出!B:V,11,FALSE)</f>
        <v>1</v>
      </c>
      <c r="Y327" s="92">
        <v>1</v>
      </c>
      <c r="Z327" s="92">
        <f>VLOOKUP(D327,道具产出!B:V,12,FALSE)</f>
        <v>1000</v>
      </c>
      <c r="AA327" s="79">
        <v>1472</v>
      </c>
      <c r="AB327" s="15" t="s">
        <v>382</v>
      </c>
      <c r="AC327" s="79">
        <v>1</v>
      </c>
      <c r="AD327" s="79">
        <v>1</v>
      </c>
      <c r="AE327" s="79">
        <v>1</v>
      </c>
      <c r="AF327" s="15"/>
      <c r="AG327" s="15"/>
      <c r="AH327" s="26"/>
      <c r="AI327" s="26"/>
      <c r="AJ327" s="26"/>
      <c r="AK327" s="85"/>
      <c r="AL327" s="85" t="str">
        <f>IF(AK327="","",VLOOKUP(AK327,映射!W:X,2,FALSE))</f>
        <v/>
      </c>
      <c r="AM327" s="85"/>
      <c r="AN327" s="85"/>
      <c r="AO327" s="85"/>
    </row>
    <row r="328" spans="1:41">
      <c r="A328" s="15">
        <f>VLOOKUP(C328,LOOKUP!A:B,2,FALSE)+E328</f>
        <v>100014</v>
      </c>
      <c r="B328" s="15" t="s">
        <v>379</v>
      </c>
      <c r="C328" s="14" t="s">
        <v>40</v>
      </c>
      <c r="D328" s="14" t="s">
        <v>380</v>
      </c>
      <c r="E328" s="15">
        <v>14</v>
      </c>
      <c r="F328" s="26" t="s">
        <v>392</v>
      </c>
      <c r="G328" s="26"/>
      <c r="H328" s="15">
        <v>11</v>
      </c>
      <c r="I328" s="91">
        <f>VLOOKUP(A328,怪物经验!A:I,9,FALSE)</f>
        <v>35</v>
      </c>
      <c r="J328" s="90">
        <v>0</v>
      </c>
      <c r="K328" s="26"/>
      <c r="L328" s="79">
        <f>VLOOKUP(D328,道具产出!B:V,4,FALSE)</f>
        <v>3001</v>
      </c>
      <c r="M328" s="15" t="str">
        <f>IF(L328="","",VLOOKUP(L328,映射!W:X,2,FALSE))</f>
        <v>铜</v>
      </c>
      <c r="N328" s="79">
        <f>VLOOKUP(D328,道具产出!B:V,5,FALSE)</f>
        <v>1</v>
      </c>
      <c r="O328" s="79">
        <v>1</v>
      </c>
      <c r="P328" s="79">
        <f>VLOOKUP(D328,道具产出!B:V,6,FALSE)</f>
        <v>1000</v>
      </c>
      <c r="Q328" s="79">
        <f>VLOOKUP(D328,道具产出!B:V,7,FALSE)</f>
        <v>3101</v>
      </c>
      <c r="R328" s="15" t="str">
        <f>IF(Q328="","",VLOOKUP(Q328,映射!W:X,2,FALSE))</f>
        <v>印度轻木</v>
      </c>
      <c r="S328" s="79">
        <f>VLOOKUP(D328,道具产出!B:V,8,FALSE)</f>
        <v>1</v>
      </c>
      <c r="T328" s="79">
        <v>1</v>
      </c>
      <c r="U328" s="79">
        <f>VLOOKUP(D328,道具产出!B:V,9,FALSE)</f>
        <v>1000</v>
      </c>
      <c r="V328" s="92">
        <f>VLOOKUP(D328,道具产出!B:V,10,FALSE)</f>
        <v>3401</v>
      </c>
      <c r="W328" s="15" t="str">
        <f>IF(V328="","",VLOOKUP(V328,映射!W:X,2,FALSE))</f>
        <v>麻布</v>
      </c>
      <c r="X328" s="92">
        <f>VLOOKUP(D328,道具产出!B:V,11,FALSE)</f>
        <v>1</v>
      </c>
      <c r="Y328" s="92">
        <v>1</v>
      </c>
      <c r="Z328" s="92">
        <f>VLOOKUP(D328,道具产出!B:V,12,FALSE)</f>
        <v>1000</v>
      </c>
      <c r="AA328" s="79">
        <v>1472</v>
      </c>
      <c r="AB328" s="15" t="s">
        <v>382</v>
      </c>
      <c r="AC328" s="79">
        <v>1</v>
      </c>
      <c r="AD328" s="79">
        <v>1</v>
      </c>
      <c r="AE328" s="79">
        <v>1</v>
      </c>
      <c r="AF328" s="15"/>
      <c r="AG328" s="15"/>
      <c r="AH328" s="26"/>
      <c r="AI328" s="26"/>
      <c r="AJ328" s="26"/>
      <c r="AK328" s="85"/>
      <c r="AL328" s="85" t="str">
        <f>IF(AK328="","",VLOOKUP(AK328,映射!W:X,2,FALSE))</f>
        <v/>
      </c>
      <c r="AM328" s="85"/>
      <c r="AN328" s="85"/>
      <c r="AO328" s="85"/>
    </row>
    <row r="329" spans="1:41">
      <c r="A329" s="15">
        <f>VLOOKUP(C329,LOOKUP!A:B,2,FALSE)+E329</f>
        <v>100015</v>
      </c>
      <c r="B329" s="15" t="s">
        <v>379</v>
      </c>
      <c r="C329" s="14" t="s">
        <v>40</v>
      </c>
      <c r="D329" s="14" t="s">
        <v>380</v>
      </c>
      <c r="E329" s="15">
        <v>15</v>
      </c>
      <c r="F329" s="26" t="s">
        <v>393</v>
      </c>
      <c r="G329" s="26"/>
      <c r="H329" s="15">
        <v>11</v>
      </c>
      <c r="I329" s="91">
        <f>VLOOKUP(A329,怪物经验!A:I,9,FALSE)</f>
        <v>7</v>
      </c>
      <c r="J329" s="90">
        <v>0</v>
      </c>
      <c r="K329" s="26"/>
      <c r="L329" s="79">
        <f>VLOOKUP(D329,道具产出!B:V,4,FALSE)</f>
        <v>3001</v>
      </c>
      <c r="M329" s="15" t="str">
        <f>IF(L329="","",VLOOKUP(L329,映射!W:X,2,FALSE))</f>
        <v>铜</v>
      </c>
      <c r="N329" s="79">
        <f>VLOOKUP(D329,道具产出!B:V,5,FALSE)</f>
        <v>1</v>
      </c>
      <c r="O329" s="79">
        <v>1</v>
      </c>
      <c r="P329" s="79">
        <f>VLOOKUP(D329,道具产出!B:V,6,FALSE)</f>
        <v>1000</v>
      </c>
      <c r="Q329" s="79">
        <f>VLOOKUP(D329,道具产出!B:V,7,FALSE)</f>
        <v>3101</v>
      </c>
      <c r="R329" s="15" t="str">
        <f>IF(Q329="","",VLOOKUP(Q329,映射!W:X,2,FALSE))</f>
        <v>印度轻木</v>
      </c>
      <c r="S329" s="79">
        <f>VLOOKUP(D329,道具产出!B:V,8,FALSE)</f>
        <v>1</v>
      </c>
      <c r="T329" s="79">
        <v>1</v>
      </c>
      <c r="U329" s="79">
        <f>VLOOKUP(D329,道具产出!B:V,9,FALSE)</f>
        <v>1000</v>
      </c>
      <c r="V329" s="92">
        <f>VLOOKUP(D329,道具产出!B:V,10,FALSE)</f>
        <v>3401</v>
      </c>
      <c r="W329" s="15" t="str">
        <f>IF(V329="","",VLOOKUP(V329,映射!W:X,2,FALSE))</f>
        <v>麻布</v>
      </c>
      <c r="X329" s="92">
        <f>VLOOKUP(D329,道具产出!B:V,11,FALSE)</f>
        <v>1</v>
      </c>
      <c r="Y329" s="92">
        <v>1</v>
      </c>
      <c r="Z329" s="92">
        <f>VLOOKUP(D329,道具产出!B:V,12,FALSE)</f>
        <v>1000</v>
      </c>
      <c r="AA329" s="15">
        <v>7009</v>
      </c>
      <c r="AB329" s="15" t="str">
        <f>IF(AA329="","",VLOOKUP(AA329,映射!W:X,2,FALSE))</f>
        <v>哥布林长矛</v>
      </c>
      <c r="AC329" s="26">
        <v>1</v>
      </c>
      <c r="AD329" s="26">
        <v>1</v>
      </c>
      <c r="AE329" s="26">
        <v>10000</v>
      </c>
      <c r="AF329" s="79">
        <v>1472</v>
      </c>
      <c r="AG329" s="15" t="s">
        <v>382</v>
      </c>
      <c r="AH329" s="79">
        <v>1</v>
      </c>
      <c r="AI329" s="79">
        <v>1</v>
      </c>
      <c r="AJ329" s="79">
        <v>1</v>
      </c>
      <c r="AK329" s="85"/>
      <c r="AL329" s="85" t="str">
        <f>IF(AK329="","",VLOOKUP(AK329,映射!W:X,2,FALSE))</f>
        <v/>
      </c>
      <c r="AM329" s="85"/>
      <c r="AN329" s="85"/>
      <c r="AO329" s="85"/>
    </row>
    <row r="330" spans="1:41">
      <c r="A330" s="15">
        <f>VLOOKUP(C330,LOOKUP!A:B,2,FALSE)+E330</f>
        <v>100016</v>
      </c>
      <c r="B330" s="15" t="s">
        <v>379</v>
      </c>
      <c r="C330" s="14" t="s">
        <v>40</v>
      </c>
      <c r="D330" s="14" t="s">
        <v>380</v>
      </c>
      <c r="E330" s="15">
        <v>16</v>
      </c>
      <c r="F330" s="26" t="s">
        <v>394</v>
      </c>
      <c r="G330" s="26"/>
      <c r="H330" s="15">
        <v>12</v>
      </c>
      <c r="I330" s="91">
        <f>VLOOKUP(A330,怪物经验!A:I,9,FALSE)</f>
        <v>400</v>
      </c>
      <c r="J330" s="90">
        <v>0</v>
      </c>
      <c r="K330" s="26"/>
      <c r="L330" s="79">
        <f>VLOOKUP(D330,道具产出!B:V,4,FALSE)</f>
        <v>3001</v>
      </c>
      <c r="M330" s="15" t="str">
        <f>IF(L330="","",VLOOKUP(L330,映射!W:X,2,FALSE))</f>
        <v>铜</v>
      </c>
      <c r="N330" s="79">
        <f>VLOOKUP(D330,道具产出!B:V,5,FALSE)</f>
        <v>1</v>
      </c>
      <c r="O330" s="79">
        <v>1</v>
      </c>
      <c r="P330" s="79">
        <f>VLOOKUP(D330,道具产出!B:V,6,FALSE)</f>
        <v>1000</v>
      </c>
      <c r="Q330" s="79">
        <f>VLOOKUP(D330,道具产出!B:V,7,FALSE)</f>
        <v>3101</v>
      </c>
      <c r="R330" s="15" t="str">
        <f>IF(Q330="","",VLOOKUP(Q330,映射!W:X,2,FALSE))</f>
        <v>印度轻木</v>
      </c>
      <c r="S330" s="79">
        <f>VLOOKUP(D330,道具产出!B:V,8,FALSE)</f>
        <v>1</v>
      </c>
      <c r="T330" s="79">
        <v>1</v>
      </c>
      <c r="U330" s="79">
        <f>VLOOKUP(D330,道具产出!B:V,9,FALSE)</f>
        <v>1000</v>
      </c>
      <c r="V330" s="92">
        <f>VLOOKUP(D330,道具产出!B:V,10,FALSE)</f>
        <v>3401</v>
      </c>
      <c r="W330" s="15" t="str">
        <f>IF(V330="","",VLOOKUP(V330,映射!W:X,2,FALSE))</f>
        <v>麻布</v>
      </c>
      <c r="X330" s="92">
        <f>VLOOKUP(D330,道具产出!B:V,11,FALSE)</f>
        <v>1</v>
      </c>
      <c r="Y330" s="92">
        <v>1</v>
      </c>
      <c r="Z330" s="92">
        <f>VLOOKUP(D330,道具产出!B:V,12,FALSE)</f>
        <v>1000</v>
      </c>
      <c r="AA330" s="79">
        <v>1472</v>
      </c>
      <c r="AB330" s="15" t="s">
        <v>382</v>
      </c>
      <c r="AC330" s="79">
        <v>1</v>
      </c>
      <c r="AD330" s="79">
        <v>1</v>
      </c>
      <c r="AE330" s="79">
        <v>1</v>
      </c>
      <c r="AF330" s="15"/>
      <c r="AG330" s="15"/>
      <c r="AH330" s="26"/>
      <c r="AI330" s="26"/>
      <c r="AJ330" s="26"/>
      <c r="AK330" s="85"/>
      <c r="AL330" s="85" t="str">
        <f>IF(AK330="","",VLOOKUP(AK330,映射!W:X,2,FALSE))</f>
        <v/>
      </c>
      <c r="AM330" s="85"/>
      <c r="AN330" s="85"/>
      <c r="AO330" s="85"/>
    </row>
    <row r="331" spans="1:41">
      <c r="A331" s="15">
        <f>VLOOKUP(C331,LOOKUP!A:B,2,FALSE)+E331</f>
        <v>100017</v>
      </c>
      <c r="B331" s="15" t="s">
        <v>379</v>
      </c>
      <c r="C331" s="14" t="s">
        <v>40</v>
      </c>
      <c r="D331" s="14" t="s">
        <v>380</v>
      </c>
      <c r="E331" s="15">
        <v>17</v>
      </c>
      <c r="F331" s="26" t="s">
        <v>395</v>
      </c>
      <c r="G331" s="26"/>
      <c r="H331" s="15">
        <v>12</v>
      </c>
      <c r="I331" s="91">
        <f>VLOOKUP(A331,怪物经验!A:I,9,FALSE)</f>
        <v>80</v>
      </c>
      <c r="J331" s="90">
        <v>0</v>
      </c>
      <c r="K331" s="26"/>
      <c r="L331" s="79">
        <f>VLOOKUP(D331,道具产出!B:V,4,FALSE)</f>
        <v>3001</v>
      </c>
      <c r="M331" s="15" t="str">
        <f>IF(L331="","",VLOOKUP(L331,映射!W:X,2,FALSE))</f>
        <v>铜</v>
      </c>
      <c r="N331" s="79">
        <f>VLOOKUP(D331,道具产出!B:V,5,FALSE)</f>
        <v>1</v>
      </c>
      <c r="O331" s="79">
        <v>1</v>
      </c>
      <c r="P331" s="79">
        <f>VLOOKUP(D331,道具产出!B:V,6,FALSE)</f>
        <v>1000</v>
      </c>
      <c r="Q331" s="79">
        <f>VLOOKUP(D331,道具产出!B:V,7,FALSE)</f>
        <v>3101</v>
      </c>
      <c r="R331" s="15" t="str">
        <f>IF(Q331="","",VLOOKUP(Q331,映射!W:X,2,FALSE))</f>
        <v>印度轻木</v>
      </c>
      <c r="S331" s="79">
        <f>VLOOKUP(D331,道具产出!B:V,8,FALSE)</f>
        <v>1</v>
      </c>
      <c r="T331" s="79">
        <v>1</v>
      </c>
      <c r="U331" s="79">
        <f>VLOOKUP(D331,道具产出!B:V,9,FALSE)</f>
        <v>1000</v>
      </c>
      <c r="V331" s="92">
        <f>VLOOKUP(D331,道具产出!B:V,10,FALSE)</f>
        <v>3401</v>
      </c>
      <c r="W331" s="15" t="str">
        <f>IF(V331="","",VLOOKUP(V331,映射!W:X,2,FALSE))</f>
        <v>麻布</v>
      </c>
      <c r="X331" s="92">
        <f>VLOOKUP(D331,道具产出!B:V,11,FALSE)</f>
        <v>1</v>
      </c>
      <c r="Y331" s="92">
        <v>1</v>
      </c>
      <c r="Z331" s="92">
        <f>VLOOKUP(D331,道具产出!B:V,12,FALSE)</f>
        <v>1000</v>
      </c>
      <c r="AA331" s="15">
        <v>7010</v>
      </c>
      <c r="AB331" s="15" t="str">
        <f>IF(AA331="","",VLOOKUP(AA331,映射!W:X,2,FALSE))</f>
        <v>木材</v>
      </c>
      <c r="AC331" s="26">
        <v>1</v>
      </c>
      <c r="AD331" s="26">
        <v>1</v>
      </c>
      <c r="AE331" s="26">
        <v>10000</v>
      </c>
      <c r="AF331" s="79">
        <v>1472</v>
      </c>
      <c r="AG331" s="15" t="s">
        <v>382</v>
      </c>
      <c r="AH331" s="79">
        <v>1</v>
      </c>
      <c r="AI331" s="79">
        <v>1</v>
      </c>
      <c r="AJ331" s="79">
        <v>1</v>
      </c>
      <c r="AK331" s="93"/>
      <c r="AL331" s="85" t="str">
        <f>IF(AK331="","",VLOOKUP(AK331,映射!W:X,2,FALSE))</f>
        <v/>
      </c>
      <c r="AM331" s="26"/>
      <c r="AN331" s="26"/>
      <c r="AO331" s="26"/>
    </row>
    <row r="332" spans="1:41">
      <c r="A332" s="15">
        <f>VLOOKUP(C332,LOOKUP!A:B,2,FALSE)+E332</f>
        <v>100018</v>
      </c>
      <c r="B332" s="15" t="s">
        <v>379</v>
      </c>
      <c r="C332" s="14" t="s">
        <v>40</v>
      </c>
      <c r="D332" s="14" t="s">
        <v>380</v>
      </c>
      <c r="E332" s="15">
        <v>18</v>
      </c>
      <c r="F332" s="26" t="s">
        <v>396</v>
      </c>
      <c r="G332" s="26"/>
      <c r="H332" s="15">
        <v>13</v>
      </c>
      <c r="I332" s="91">
        <f>VLOOKUP(A332,怪物经验!A:I,9,FALSE)</f>
        <v>90</v>
      </c>
      <c r="J332" s="90">
        <v>0</v>
      </c>
      <c r="K332" s="26"/>
      <c r="L332" s="79">
        <f>VLOOKUP(D332,道具产出!B:V,4,FALSE)</f>
        <v>3001</v>
      </c>
      <c r="M332" s="15" t="str">
        <f>IF(L332="","",VLOOKUP(L332,映射!W:X,2,FALSE))</f>
        <v>铜</v>
      </c>
      <c r="N332" s="79">
        <f>VLOOKUP(D332,道具产出!B:V,5,FALSE)</f>
        <v>1</v>
      </c>
      <c r="O332" s="79">
        <v>1</v>
      </c>
      <c r="P332" s="79">
        <f>VLOOKUP(D332,道具产出!B:V,6,FALSE)</f>
        <v>1000</v>
      </c>
      <c r="Q332" s="79">
        <f>VLOOKUP(D332,道具产出!B:V,7,FALSE)</f>
        <v>3101</v>
      </c>
      <c r="R332" s="15" t="str">
        <f>IF(Q332="","",VLOOKUP(Q332,映射!W:X,2,FALSE))</f>
        <v>印度轻木</v>
      </c>
      <c r="S332" s="79">
        <f>VLOOKUP(D332,道具产出!B:V,8,FALSE)</f>
        <v>1</v>
      </c>
      <c r="T332" s="79">
        <v>1</v>
      </c>
      <c r="U332" s="79">
        <f>VLOOKUP(D332,道具产出!B:V,9,FALSE)</f>
        <v>1000</v>
      </c>
      <c r="V332" s="92">
        <f>VLOOKUP(D332,道具产出!B:V,10,FALSE)</f>
        <v>3401</v>
      </c>
      <c r="W332" s="15" t="str">
        <f>IF(V332="","",VLOOKUP(V332,映射!W:X,2,FALSE))</f>
        <v>麻布</v>
      </c>
      <c r="X332" s="92">
        <f>VLOOKUP(D332,道具产出!B:V,11,FALSE)</f>
        <v>1</v>
      </c>
      <c r="Y332" s="92">
        <v>1</v>
      </c>
      <c r="Z332" s="92">
        <f>VLOOKUP(D332,道具产出!B:V,12,FALSE)</f>
        <v>1000</v>
      </c>
      <c r="AA332" s="15">
        <v>7011</v>
      </c>
      <c r="AB332" s="15" t="str">
        <f>IF(AA332="","",VLOOKUP(AA332,映射!W:X,2,FALSE))</f>
        <v>熊掌</v>
      </c>
      <c r="AC332" s="26">
        <v>1</v>
      </c>
      <c r="AD332" s="26">
        <v>1</v>
      </c>
      <c r="AE332" s="26">
        <v>10000</v>
      </c>
      <c r="AF332" s="79">
        <v>1472</v>
      </c>
      <c r="AG332" s="15" t="s">
        <v>382</v>
      </c>
      <c r="AH332" s="79">
        <v>1</v>
      </c>
      <c r="AI332" s="79">
        <v>1</v>
      </c>
      <c r="AJ332" s="79">
        <v>1</v>
      </c>
      <c r="AK332" s="85"/>
      <c r="AL332" s="85" t="str">
        <f>IF(AK332="","",VLOOKUP(AK332,映射!W:X,2,FALSE))</f>
        <v/>
      </c>
      <c r="AM332" s="85"/>
      <c r="AN332" s="85"/>
      <c r="AO332" s="85"/>
    </row>
    <row r="333" spans="1:41">
      <c r="A333" s="15">
        <f>VLOOKUP(C333,LOOKUP!A:B,2,FALSE)+E333</f>
        <v>100019</v>
      </c>
      <c r="B333" s="15" t="s">
        <v>379</v>
      </c>
      <c r="C333" s="14" t="s">
        <v>40</v>
      </c>
      <c r="D333" s="14" t="s">
        <v>380</v>
      </c>
      <c r="E333" s="15">
        <v>19</v>
      </c>
      <c r="F333" s="26" t="s">
        <v>397</v>
      </c>
      <c r="G333" s="26"/>
      <c r="H333" s="15">
        <v>14</v>
      </c>
      <c r="I333" s="91">
        <f>VLOOKUP(A333,怪物经验!A:I,9,FALSE)</f>
        <v>90</v>
      </c>
      <c r="J333" s="90">
        <v>0</v>
      </c>
      <c r="K333" s="26"/>
      <c r="L333" s="79">
        <f>VLOOKUP(D333,道具产出!B:V,4,FALSE)</f>
        <v>3001</v>
      </c>
      <c r="M333" s="15" t="str">
        <f>IF(L333="","",VLOOKUP(L333,映射!W:X,2,FALSE))</f>
        <v>铜</v>
      </c>
      <c r="N333" s="79">
        <f>VLOOKUP(D333,道具产出!B:V,5,FALSE)</f>
        <v>1</v>
      </c>
      <c r="O333" s="79">
        <v>1</v>
      </c>
      <c r="P333" s="79">
        <f>VLOOKUP(D333,道具产出!B:V,6,FALSE)</f>
        <v>1000</v>
      </c>
      <c r="Q333" s="79">
        <f>VLOOKUP(D333,道具产出!B:V,7,FALSE)</f>
        <v>3101</v>
      </c>
      <c r="R333" s="15" t="str">
        <f>IF(Q333="","",VLOOKUP(Q333,映射!W:X,2,FALSE))</f>
        <v>印度轻木</v>
      </c>
      <c r="S333" s="79">
        <f>VLOOKUP(D333,道具产出!B:V,8,FALSE)</f>
        <v>1</v>
      </c>
      <c r="T333" s="79">
        <v>1</v>
      </c>
      <c r="U333" s="79">
        <f>VLOOKUP(D333,道具产出!B:V,9,FALSE)</f>
        <v>1000</v>
      </c>
      <c r="V333" s="92">
        <f>VLOOKUP(D333,道具产出!B:V,10,FALSE)</f>
        <v>3401</v>
      </c>
      <c r="W333" s="15" t="str">
        <f>IF(V333="","",VLOOKUP(V333,映射!W:X,2,FALSE))</f>
        <v>麻布</v>
      </c>
      <c r="X333" s="92">
        <f>VLOOKUP(D333,道具产出!B:V,11,FALSE)</f>
        <v>1</v>
      </c>
      <c r="Y333" s="92">
        <v>1</v>
      </c>
      <c r="Z333" s="92">
        <f>VLOOKUP(D333,道具产出!B:V,12,FALSE)</f>
        <v>1000</v>
      </c>
      <c r="AA333" s="79">
        <v>1472</v>
      </c>
      <c r="AB333" s="15" t="s">
        <v>382</v>
      </c>
      <c r="AC333" s="79">
        <v>1</v>
      </c>
      <c r="AD333" s="79">
        <v>1</v>
      </c>
      <c r="AE333" s="79">
        <v>1</v>
      </c>
      <c r="AF333" s="15"/>
      <c r="AG333" s="15"/>
      <c r="AH333" s="85"/>
      <c r="AI333" s="85"/>
      <c r="AJ333" s="85"/>
      <c r="AK333" s="85"/>
      <c r="AL333" s="85" t="str">
        <f>IF(AK333="","",VLOOKUP(AK333,映射!W:X,2,FALSE))</f>
        <v/>
      </c>
      <c r="AM333" s="85"/>
      <c r="AN333" s="85"/>
      <c r="AO333" s="85"/>
    </row>
    <row r="334" spans="1:41">
      <c r="A334" s="15">
        <f>VLOOKUP(C334,LOOKUP!A:B,2,FALSE)+E334</f>
        <v>100020</v>
      </c>
      <c r="B334" s="15" t="s">
        <v>379</v>
      </c>
      <c r="C334" s="14" t="s">
        <v>40</v>
      </c>
      <c r="D334" s="14" t="s">
        <v>380</v>
      </c>
      <c r="E334" s="15">
        <v>20</v>
      </c>
      <c r="F334" s="26" t="s">
        <v>398</v>
      </c>
      <c r="G334" s="26"/>
      <c r="H334" s="15">
        <v>14</v>
      </c>
      <c r="I334" s="91">
        <f>VLOOKUP(A334,怪物经验!A:I,9,FALSE)</f>
        <v>100</v>
      </c>
      <c r="J334" s="90">
        <v>0</v>
      </c>
      <c r="K334" s="26"/>
      <c r="L334" s="79">
        <f>VLOOKUP(D334,道具产出!B:V,4,FALSE)</f>
        <v>3001</v>
      </c>
      <c r="M334" s="15" t="str">
        <f>IF(L334="","",VLOOKUP(L334,映射!W:X,2,FALSE))</f>
        <v>铜</v>
      </c>
      <c r="N334" s="79">
        <f>VLOOKUP(D334,道具产出!B:V,5,FALSE)</f>
        <v>1</v>
      </c>
      <c r="O334" s="79">
        <v>1</v>
      </c>
      <c r="P334" s="79">
        <f>VLOOKUP(D334,道具产出!B:V,6,FALSE)</f>
        <v>1000</v>
      </c>
      <c r="Q334" s="79">
        <f>VLOOKUP(D334,道具产出!B:V,7,FALSE)</f>
        <v>3101</v>
      </c>
      <c r="R334" s="15" t="str">
        <f>IF(Q334="","",VLOOKUP(Q334,映射!W:X,2,FALSE))</f>
        <v>印度轻木</v>
      </c>
      <c r="S334" s="79">
        <f>VLOOKUP(D334,道具产出!B:V,8,FALSE)</f>
        <v>1</v>
      </c>
      <c r="T334" s="79">
        <v>1</v>
      </c>
      <c r="U334" s="79">
        <f>VLOOKUP(D334,道具产出!B:V,9,FALSE)</f>
        <v>1000</v>
      </c>
      <c r="V334" s="92">
        <f>VLOOKUP(D334,道具产出!B:V,10,FALSE)</f>
        <v>3401</v>
      </c>
      <c r="W334" s="15" t="str">
        <f>IF(V334="","",VLOOKUP(V334,映射!W:X,2,FALSE))</f>
        <v>麻布</v>
      </c>
      <c r="X334" s="92">
        <f>VLOOKUP(D334,道具产出!B:V,11,FALSE)</f>
        <v>1</v>
      </c>
      <c r="Y334" s="92">
        <v>1</v>
      </c>
      <c r="Z334" s="92">
        <f>VLOOKUP(D334,道具产出!B:V,12,FALSE)</f>
        <v>1000</v>
      </c>
      <c r="AA334" s="79">
        <v>1472</v>
      </c>
      <c r="AB334" s="15" t="s">
        <v>382</v>
      </c>
      <c r="AC334" s="79">
        <v>1</v>
      </c>
      <c r="AD334" s="79">
        <v>1</v>
      </c>
      <c r="AE334" s="79">
        <v>1</v>
      </c>
      <c r="AF334" s="15"/>
      <c r="AG334" s="15"/>
      <c r="AH334" s="26"/>
      <c r="AI334" s="26"/>
      <c r="AJ334" s="26"/>
      <c r="AK334" s="85"/>
      <c r="AL334" s="85" t="str">
        <f>IF(AK334="","",VLOOKUP(AK334,映射!W:X,2,FALSE))</f>
        <v/>
      </c>
      <c r="AM334" s="85"/>
      <c r="AN334" s="85"/>
      <c r="AO334" s="85"/>
    </row>
    <row r="335" spans="1:41">
      <c r="A335" s="15">
        <f>VLOOKUP(C335,LOOKUP!A:B,2,FALSE)+E335</f>
        <v>100021</v>
      </c>
      <c r="B335" s="15" t="s">
        <v>379</v>
      </c>
      <c r="C335" s="14" t="s">
        <v>40</v>
      </c>
      <c r="D335" s="14" t="s">
        <v>380</v>
      </c>
      <c r="E335" s="15">
        <v>21</v>
      </c>
      <c r="F335" s="26" t="s">
        <v>399</v>
      </c>
      <c r="G335" s="26"/>
      <c r="H335" s="15">
        <v>14</v>
      </c>
      <c r="I335" s="91">
        <f>VLOOKUP(A335,怪物经验!A:I,9,FALSE)</f>
        <v>100</v>
      </c>
      <c r="J335" s="90">
        <v>0</v>
      </c>
      <c r="K335" s="26"/>
      <c r="L335" s="79">
        <f>VLOOKUP(D335,道具产出!B:V,4,FALSE)</f>
        <v>3001</v>
      </c>
      <c r="M335" s="15" t="str">
        <f>IF(L335="","",VLOOKUP(L335,映射!W:X,2,FALSE))</f>
        <v>铜</v>
      </c>
      <c r="N335" s="79">
        <f>VLOOKUP(D335,道具产出!B:V,5,FALSE)</f>
        <v>1</v>
      </c>
      <c r="O335" s="79">
        <v>1</v>
      </c>
      <c r="P335" s="79">
        <f>VLOOKUP(D335,道具产出!B:V,6,FALSE)</f>
        <v>1000</v>
      </c>
      <c r="Q335" s="79">
        <f>VLOOKUP(D335,道具产出!B:V,7,FALSE)</f>
        <v>3101</v>
      </c>
      <c r="R335" s="15" t="str">
        <f>IF(Q335="","",VLOOKUP(Q335,映射!W:X,2,FALSE))</f>
        <v>印度轻木</v>
      </c>
      <c r="S335" s="79">
        <f>VLOOKUP(D335,道具产出!B:V,8,FALSE)</f>
        <v>1</v>
      </c>
      <c r="T335" s="79">
        <v>1</v>
      </c>
      <c r="U335" s="79">
        <f>VLOOKUP(D335,道具产出!B:V,9,FALSE)</f>
        <v>1000</v>
      </c>
      <c r="V335" s="92">
        <f>VLOOKUP(D335,道具产出!B:V,10,FALSE)</f>
        <v>3401</v>
      </c>
      <c r="W335" s="15" t="str">
        <f>IF(V335="","",VLOOKUP(V335,映射!W:X,2,FALSE))</f>
        <v>麻布</v>
      </c>
      <c r="X335" s="92">
        <f>VLOOKUP(D335,道具产出!B:V,11,FALSE)</f>
        <v>1</v>
      </c>
      <c r="Y335" s="92">
        <v>1</v>
      </c>
      <c r="Z335" s="92">
        <f>VLOOKUP(D335,道具产出!B:V,12,FALSE)</f>
        <v>1000</v>
      </c>
      <c r="AA335" s="15">
        <v>7012</v>
      </c>
      <c r="AB335" s="15" t="str">
        <f>IF(AA335="","",VLOOKUP(AA335,映射!W:X,2,FALSE))</f>
        <v>吸血海蝙蝠之牙</v>
      </c>
      <c r="AC335" s="26">
        <v>1</v>
      </c>
      <c r="AD335" s="26">
        <v>1</v>
      </c>
      <c r="AE335" s="26">
        <v>10000</v>
      </c>
      <c r="AF335" s="79">
        <v>1472</v>
      </c>
      <c r="AG335" s="15" t="s">
        <v>382</v>
      </c>
      <c r="AH335" s="79">
        <v>1</v>
      </c>
      <c r="AI335" s="79">
        <v>1</v>
      </c>
      <c r="AJ335" s="79">
        <v>1</v>
      </c>
      <c r="AK335" s="85"/>
      <c r="AL335" s="85" t="str">
        <f>IF(AK335="","",VLOOKUP(AK335,映射!W:X,2,FALSE))</f>
        <v/>
      </c>
      <c r="AM335" s="85"/>
      <c r="AN335" s="85"/>
      <c r="AO335" s="85"/>
    </row>
    <row r="336" spans="1:41">
      <c r="A336" s="15">
        <f>VLOOKUP(C336,LOOKUP!A:B,2,FALSE)+E336</f>
        <v>100022</v>
      </c>
      <c r="B336" s="15" t="s">
        <v>379</v>
      </c>
      <c r="C336" s="14" t="s">
        <v>40</v>
      </c>
      <c r="D336" s="14" t="s">
        <v>380</v>
      </c>
      <c r="E336" s="15">
        <v>22</v>
      </c>
      <c r="F336" s="26" t="s">
        <v>400</v>
      </c>
      <c r="G336" s="26"/>
      <c r="H336" s="15">
        <v>15</v>
      </c>
      <c r="I336" s="91">
        <f>VLOOKUP(A336,怪物经验!A:I,9,FALSE)</f>
        <v>110</v>
      </c>
      <c r="J336" s="90">
        <v>0</v>
      </c>
      <c r="K336" s="26"/>
      <c r="L336" s="79">
        <f>VLOOKUP(D336,道具产出!B:V,4,FALSE)</f>
        <v>3001</v>
      </c>
      <c r="M336" s="15" t="str">
        <f>IF(L336="","",VLOOKUP(L336,映射!W:X,2,FALSE))</f>
        <v>铜</v>
      </c>
      <c r="N336" s="79">
        <f>VLOOKUP(D336,道具产出!B:V,5,FALSE)</f>
        <v>1</v>
      </c>
      <c r="O336" s="79">
        <v>1</v>
      </c>
      <c r="P336" s="79">
        <f>VLOOKUP(D336,道具产出!B:V,6,FALSE)</f>
        <v>1000</v>
      </c>
      <c r="Q336" s="79">
        <f>VLOOKUP(D336,道具产出!B:V,7,FALSE)</f>
        <v>3101</v>
      </c>
      <c r="R336" s="15" t="str">
        <f>IF(Q336="","",VLOOKUP(Q336,映射!W:X,2,FALSE))</f>
        <v>印度轻木</v>
      </c>
      <c r="S336" s="79">
        <f>VLOOKUP(D336,道具产出!B:V,8,FALSE)</f>
        <v>1</v>
      </c>
      <c r="T336" s="79">
        <v>1</v>
      </c>
      <c r="U336" s="79">
        <f>VLOOKUP(D336,道具产出!B:V,9,FALSE)</f>
        <v>1000</v>
      </c>
      <c r="V336" s="92">
        <f>VLOOKUP(D336,道具产出!B:V,10,FALSE)</f>
        <v>3401</v>
      </c>
      <c r="W336" s="15" t="str">
        <f>IF(V336="","",VLOOKUP(V336,映射!W:X,2,FALSE))</f>
        <v>麻布</v>
      </c>
      <c r="X336" s="92">
        <f>VLOOKUP(D336,道具产出!B:V,11,FALSE)</f>
        <v>1</v>
      </c>
      <c r="Y336" s="92">
        <v>1</v>
      </c>
      <c r="Z336" s="92">
        <f>VLOOKUP(D336,道具产出!B:V,12,FALSE)</f>
        <v>1000</v>
      </c>
      <c r="AA336" s="79">
        <v>1472</v>
      </c>
      <c r="AB336" s="15" t="s">
        <v>382</v>
      </c>
      <c r="AC336" s="79">
        <v>1</v>
      </c>
      <c r="AD336" s="79">
        <v>1</v>
      </c>
      <c r="AE336" s="79">
        <v>1</v>
      </c>
      <c r="AF336" s="15"/>
      <c r="AG336" s="15"/>
      <c r="AH336" s="26"/>
      <c r="AI336" s="26"/>
      <c r="AJ336" s="26"/>
      <c r="AK336" s="85"/>
      <c r="AL336" s="85" t="str">
        <f>IF(AK336="","",VLOOKUP(AK336,映射!W:X,2,FALSE))</f>
        <v/>
      </c>
      <c r="AM336" s="85"/>
      <c r="AN336" s="85"/>
      <c r="AO336" s="85"/>
    </row>
    <row r="337" spans="1:41">
      <c r="A337" s="15">
        <f>VLOOKUP(C337,LOOKUP!A:B,2,FALSE)+E337</f>
        <v>100023</v>
      </c>
      <c r="B337" s="15" t="s">
        <v>379</v>
      </c>
      <c r="C337" s="14" t="s">
        <v>40</v>
      </c>
      <c r="D337" s="14" t="s">
        <v>380</v>
      </c>
      <c r="E337" s="15">
        <v>23</v>
      </c>
      <c r="F337" s="26" t="s">
        <v>401</v>
      </c>
      <c r="G337" s="26"/>
      <c r="H337" s="15">
        <v>15</v>
      </c>
      <c r="I337" s="91">
        <f>VLOOKUP(A337,怪物经验!A:I,9,FALSE)</f>
        <v>110</v>
      </c>
      <c r="J337" s="90">
        <v>0</v>
      </c>
      <c r="K337" s="26"/>
      <c r="L337" s="79">
        <f>VLOOKUP(D337,道具产出!B:V,4,FALSE)</f>
        <v>3001</v>
      </c>
      <c r="M337" s="15" t="str">
        <f>IF(L337="","",VLOOKUP(L337,映射!W:X,2,FALSE))</f>
        <v>铜</v>
      </c>
      <c r="N337" s="79">
        <f>VLOOKUP(D337,道具产出!B:V,5,FALSE)</f>
        <v>1</v>
      </c>
      <c r="O337" s="79">
        <v>1</v>
      </c>
      <c r="P337" s="79">
        <f>VLOOKUP(D337,道具产出!B:V,6,FALSE)</f>
        <v>1000</v>
      </c>
      <c r="Q337" s="79">
        <f>VLOOKUP(D337,道具产出!B:V,7,FALSE)</f>
        <v>3101</v>
      </c>
      <c r="R337" s="15" t="str">
        <f>IF(Q337="","",VLOOKUP(Q337,映射!W:X,2,FALSE))</f>
        <v>印度轻木</v>
      </c>
      <c r="S337" s="79">
        <f>VLOOKUP(D337,道具产出!B:V,8,FALSE)</f>
        <v>1</v>
      </c>
      <c r="T337" s="79">
        <v>1</v>
      </c>
      <c r="U337" s="79">
        <f>VLOOKUP(D337,道具产出!B:V,9,FALSE)</f>
        <v>1000</v>
      </c>
      <c r="V337" s="92">
        <f>VLOOKUP(D337,道具产出!B:V,10,FALSE)</f>
        <v>3401</v>
      </c>
      <c r="W337" s="15" t="str">
        <f>IF(V337="","",VLOOKUP(V337,映射!W:X,2,FALSE))</f>
        <v>麻布</v>
      </c>
      <c r="X337" s="92">
        <f>VLOOKUP(D337,道具产出!B:V,11,FALSE)</f>
        <v>1</v>
      </c>
      <c r="Y337" s="92">
        <v>1</v>
      </c>
      <c r="Z337" s="92">
        <f>VLOOKUP(D337,道具产出!B:V,12,FALSE)</f>
        <v>1000</v>
      </c>
      <c r="AA337" s="79">
        <v>1472</v>
      </c>
      <c r="AB337" s="15" t="s">
        <v>382</v>
      </c>
      <c r="AC337" s="79">
        <v>1</v>
      </c>
      <c r="AD337" s="79">
        <v>1</v>
      </c>
      <c r="AE337" s="79">
        <v>1</v>
      </c>
      <c r="AF337" s="15"/>
      <c r="AG337" s="15"/>
      <c r="AH337" s="26"/>
      <c r="AI337" s="26"/>
      <c r="AJ337" s="26"/>
      <c r="AK337" s="85"/>
      <c r="AL337" s="85" t="str">
        <f>IF(AK337="","",VLOOKUP(AK337,映射!W:X,2,FALSE))</f>
        <v/>
      </c>
      <c r="AM337" s="85"/>
      <c r="AN337" s="85"/>
      <c r="AO337" s="85"/>
    </row>
    <row r="338" spans="1:41">
      <c r="A338" s="15">
        <f>VLOOKUP(C338,LOOKUP!A:B,2,FALSE)+E338</f>
        <v>100024</v>
      </c>
      <c r="B338" s="15" t="s">
        <v>379</v>
      </c>
      <c r="C338" s="14" t="s">
        <v>40</v>
      </c>
      <c r="D338" s="14" t="s">
        <v>380</v>
      </c>
      <c r="E338" s="15">
        <v>24</v>
      </c>
      <c r="F338" s="26" t="s">
        <v>384</v>
      </c>
      <c r="G338" s="26"/>
      <c r="H338" s="15">
        <v>16</v>
      </c>
      <c r="I338" s="91">
        <f>VLOOKUP(A338,怪物经验!A:I,9,FALSE)</f>
        <v>120</v>
      </c>
      <c r="J338" s="90">
        <v>0</v>
      </c>
      <c r="K338" s="26"/>
      <c r="L338" s="79">
        <f>VLOOKUP(D338,道具产出!B:V,4,FALSE)</f>
        <v>3001</v>
      </c>
      <c r="M338" s="15" t="str">
        <f>IF(L338="","",VLOOKUP(L338,映射!W:X,2,FALSE))</f>
        <v>铜</v>
      </c>
      <c r="N338" s="79">
        <f>VLOOKUP(D338,道具产出!B:V,5,FALSE)</f>
        <v>1</v>
      </c>
      <c r="O338" s="79">
        <v>1</v>
      </c>
      <c r="P338" s="79">
        <f>VLOOKUP(D338,道具产出!B:V,6,FALSE)</f>
        <v>1000</v>
      </c>
      <c r="Q338" s="79">
        <f>VLOOKUP(D338,道具产出!B:V,7,FALSE)</f>
        <v>3101</v>
      </c>
      <c r="R338" s="15" t="str">
        <f>IF(Q338="","",VLOOKUP(Q338,映射!W:X,2,FALSE))</f>
        <v>印度轻木</v>
      </c>
      <c r="S338" s="79">
        <f>VLOOKUP(D338,道具产出!B:V,8,FALSE)</f>
        <v>1</v>
      </c>
      <c r="T338" s="79">
        <v>1</v>
      </c>
      <c r="U338" s="79">
        <f>VLOOKUP(D338,道具产出!B:V,9,FALSE)</f>
        <v>1000</v>
      </c>
      <c r="V338" s="92">
        <f>VLOOKUP(D338,道具产出!B:V,10,FALSE)</f>
        <v>3401</v>
      </c>
      <c r="W338" s="15" t="str">
        <f>IF(V338="","",VLOOKUP(V338,映射!W:X,2,FALSE))</f>
        <v>麻布</v>
      </c>
      <c r="X338" s="92">
        <f>VLOOKUP(D338,道具产出!B:V,11,FALSE)</f>
        <v>1</v>
      </c>
      <c r="Y338" s="92">
        <v>1</v>
      </c>
      <c r="Z338" s="92">
        <f>VLOOKUP(D338,道具产出!B:V,12,FALSE)</f>
        <v>1000</v>
      </c>
      <c r="AA338" s="79">
        <v>1472</v>
      </c>
      <c r="AB338" s="15" t="s">
        <v>382</v>
      </c>
      <c r="AC338" s="79">
        <v>1</v>
      </c>
      <c r="AD338" s="79">
        <v>1</v>
      </c>
      <c r="AE338" s="79">
        <v>1</v>
      </c>
      <c r="AF338" s="15"/>
      <c r="AG338" s="15"/>
      <c r="AH338" s="26"/>
      <c r="AI338" s="26"/>
      <c r="AJ338" s="26"/>
      <c r="AK338" s="85"/>
      <c r="AL338" s="85" t="str">
        <f>IF(AK338="","",VLOOKUP(AK338,映射!W:X,2,FALSE))</f>
        <v/>
      </c>
      <c r="AM338" s="85"/>
      <c r="AN338" s="85"/>
      <c r="AO338" s="85"/>
    </row>
    <row r="339" spans="1:41">
      <c r="A339" s="15">
        <f>VLOOKUP(C339,LOOKUP!A:B,2,FALSE)+E339</f>
        <v>100025</v>
      </c>
      <c r="B339" s="15" t="s">
        <v>379</v>
      </c>
      <c r="C339" s="14" t="s">
        <v>40</v>
      </c>
      <c r="D339" s="14" t="s">
        <v>380</v>
      </c>
      <c r="E339" s="15">
        <v>25</v>
      </c>
      <c r="F339" s="26" t="s">
        <v>385</v>
      </c>
      <c r="G339" s="26"/>
      <c r="H339" s="15">
        <v>16</v>
      </c>
      <c r="I339" s="91">
        <f>VLOOKUP(A339,怪物经验!A:I,9,FALSE)</f>
        <v>120</v>
      </c>
      <c r="J339" s="90">
        <v>0</v>
      </c>
      <c r="K339" s="26"/>
      <c r="L339" s="79">
        <f>VLOOKUP(D339,道具产出!B:V,4,FALSE)</f>
        <v>3001</v>
      </c>
      <c r="M339" s="15" t="str">
        <f>IF(L339="","",VLOOKUP(L339,映射!W:X,2,FALSE))</f>
        <v>铜</v>
      </c>
      <c r="N339" s="79">
        <f>VLOOKUP(D339,道具产出!B:V,5,FALSE)</f>
        <v>1</v>
      </c>
      <c r="O339" s="79">
        <v>1</v>
      </c>
      <c r="P339" s="79">
        <f>VLOOKUP(D339,道具产出!B:V,6,FALSE)</f>
        <v>1000</v>
      </c>
      <c r="Q339" s="79">
        <f>VLOOKUP(D339,道具产出!B:V,7,FALSE)</f>
        <v>3101</v>
      </c>
      <c r="R339" s="15" t="str">
        <f>IF(Q339="","",VLOOKUP(Q339,映射!W:X,2,FALSE))</f>
        <v>印度轻木</v>
      </c>
      <c r="S339" s="79">
        <f>VLOOKUP(D339,道具产出!B:V,8,FALSE)</f>
        <v>1</v>
      </c>
      <c r="T339" s="79">
        <v>1</v>
      </c>
      <c r="U339" s="79">
        <f>VLOOKUP(D339,道具产出!B:V,9,FALSE)</f>
        <v>1000</v>
      </c>
      <c r="V339" s="92">
        <f>VLOOKUP(D339,道具产出!B:V,10,FALSE)</f>
        <v>3401</v>
      </c>
      <c r="W339" s="15" t="str">
        <f>IF(V339="","",VLOOKUP(V339,映射!W:X,2,FALSE))</f>
        <v>麻布</v>
      </c>
      <c r="X339" s="92">
        <f>VLOOKUP(D339,道具产出!B:V,11,FALSE)</f>
        <v>1</v>
      </c>
      <c r="Y339" s="92">
        <v>1</v>
      </c>
      <c r="Z339" s="92">
        <f>VLOOKUP(D339,道具产出!B:V,12,FALSE)</f>
        <v>1000</v>
      </c>
      <c r="AA339" s="79">
        <v>1472</v>
      </c>
      <c r="AB339" s="15" t="s">
        <v>382</v>
      </c>
      <c r="AC339" s="79">
        <v>1</v>
      </c>
      <c r="AD339" s="79">
        <v>1</v>
      </c>
      <c r="AE339" s="79">
        <v>1</v>
      </c>
      <c r="AF339" s="15"/>
      <c r="AG339" s="15"/>
      <c r="AH339" s="26"/>
      <c r="AI339" s="26"/>
      <c r="AJ339" s="26"/>
      <c r="AK339" s="85"/>
      <c r="AL339" s="85" t="str">
        <f>IF(AK339="","",VLOOKUP(AK339,映射!W:X,2,FALSE))</f>
        <v/>
      </c>
      <c r="AM339" s="85"/>
      <c r="AN339" s="85"/>
      <c r="AO339" s="85"/>
    </row>
    <row r="340" spans="1:41">
      <c r="A340" s="15">
        <f>VLOOKUP(C340,LOOKUP!A:B,2,FALSE)+E340</f>
        <v>100026</v>
      </c>
      <c r="B340" s="15" t="s">
        <v>379</v>
      </c>
      <c r="C340" s="14" t="s">
        <v>40</v>
      </c>
      <c r="D340" s="14" t="s">
        <v>380</v>
      </c>
      <c r="E340" s="15">
        <v>26</v>
      </c>
      <c r="F340" s="26" t="s">
        <v>111</v>
      </c>
      <c r="G340" s="26"/>
      <c r="H340" s="15">
        <v>16</v>
      </c>
      <c r="I340" s="91">
        <f>VLOOKUP(A340,怪物经验!A:I,9,FALSE)</f>
        <v>650</v>
      </c>
      <c r="J340" s="90">
        <v>0</v>
      </c>
      <c r="K340" s="26"/>
      <c r="L340" s="79">
        <f>VLOOKUP(D340,道具产出!B:V,4,FALSE)</f>
        <v>3001</v>
      </c>
      <c r="M340" s="15" t="str">
        <f>IF(L340="","",VLOOKUP(L340,映射!W:X,2,FALSE))</f>
        <v>铜</v>
      </c>
      <c r="N340" s="79">
        <f>VLOOKUP(D340,道具产出!B:V,5,FALSE)</f>
        <v>1</v>
      </c>
      <c r="O340" s="79">
        <v>1</v>
      </c>
      <c r="P340" s="79">
        <f>VLOOKUP(D340,道具产出!B:V,6,FALSE)</f>
        <v>1000</v>
      </c>
      <c r="Q340" s="79">
        <f>VLOOKUP(D340,道具产出!B:V,7,FALSE)</f>
        <v>3101</v>
      </c>
      <c r="R340" s="15" t="str">
        <f>IF(Q340="","",VLOOKUP(Q340,映射!W:X,2,FALSE))</f>
        <v>印度轻木</v>
      </c>
      <c r="S340" s="79">
        <f>VLOOKUP(D340,道具产出!B:V,8,FALSE)</f>
        <v>1</v>
      </c>
      <c r="T340" s="79">
        <v>1</v>
      </c>
      <c r="U340" s="79">
        <f>VLOOKUP(D340,道具产出!B:V,9,FALSE)</f>
        <v>1000</v>
      </c>
      <c r="V340" s="92">
        <f>VLOOKUP(D340,道具产出!B:V,10,FALSE)</f>
        <v>3401</v>
      </c>
      <c r="W340" s="15" t="str">
        <f>IF(V340="","",VLOOKUP(V340,映射!W:X,2,FALSE))</f>
        <v>麻布</v>
      </c>
      <c r="X340" s="92">
        <f>VLOOKUP(D340,道具产出!B:V,11,FALSE)</f>
        <v>1</v>
      </c>
      <c r="Y340" s="92">
        <v>1</v>
      </c>
      <c r="Z340" s="92">
        <f>VLOOKUP(D340,道具产出!B:V,12,FALSE)</f>
        <v>1000</v>
      </c>
      <c r="AA340" s="79">
        <v>1472</v>
      </c>
      <c r="AB340" s="15" t="s">
        <v>382</v>
      </c>
      <c r="AC340" s="79">
        <v>1</v>
      </c>
      <c r="AD340" s="79">
        <v>1</v>
      </c>
      <c r="AE340" s="79">
        <v>1</v>
      </c>
      <c r="AF340" s="15"/>
      <c r="AG340" s="15"/>
      <c r="AH340" s="26"/>
      <c r="AI340" s="26"/>
      <c r="AJ340" s="26"/>
      <c r="AK340" s="85"/>
      <c r="AL340" s="85" t="str">
        <f>IF(AK340="","",VLOOKUP(AK340,映射!W:X,2,FALSE))</f>
        <v/>
      </c>
      <c r="AM340" s="85"/>
      <c r="AN340" s="85"/>
      <c r="AO340" s="85"/>
    </row>
    <row r="341" spans="1:41">
      <c r="A341" s="15">
        <f>VLOOKUP(C341,LOOKUP!A:B,2,FALSE)+E341</f>
        <v>100027</v>
      </c>
      <c r="B341" s="15" t="s">
        <v>379</v>
      </c>
      <c r="C341" s="14" t="s">
        <v>40</v>
      </c>
      <c r="D341" s="14" t="s">
        <v>380</v>
      </c>
      <c r="E341" s="15">
        <v>27</v>
      </c>
      <c r="F341" s="26" t="s">
        <v>384</v>
      </c>
      <c r="G341" s="26"/>
      <c r="H341" s="15">
        <v>17</v>
      </c>
      <c r="I341" s="91">
        <f>VLOOKUP(A341,怪物经验!A:I,9,FALSE)</f>
        <v>130</v>
      </c>
      <c r="J341" s="90">
        <v>0</v>
      </c>
      <c r="K341" s="26"/>
      <c r="L341" s="79">
        <f>VLOOKUP(D341,道具产出!B:V,4,FALSE)</f>
        <v>3001</v>
      </c>
      <c r="M341" s="15" t="str">
        <f>IF(L341="","",VLOOKUP(L341,映射!W:X,2,FALSE))</f>
        <v>铜</v>
      </c>
      <c r="N341" s="79">
        <f>VLOOKUP(D341,道具产出!B:V,5,FALSE)</f>
        <v>1</v>
      </c>
      <c r="O341" s="79">
        <v>1</v>
      </c>
      <c r="P341" s="79">
        <f>VLOOKUP(D341,道具产出!B:V,6,FALSE)</f>
        <v>1000</v>
      </c>
      <c r="Q341" s="79">
        <f>VLOOKUP(D341,道具产出!B:V,7,FALSE)</f>
        <v>3101</v>
      </c>
      <c r="R341" s="15" t="str">
        <f>IF(Q341="","",VLOOKUP(Q341,映射!W:X,2,FALSE))</f>
        <v>印度轻木</v>
      </c>
      <c r="S341" s="79">
        <f>VLOOKUP(D341,道具产出!B:V,8,FALSE)</f>
        <v>1</v>
      </c>
      <c r="T341" s="79">
        <v>1</v>
      </c>
      <c r="U341" s="79">
        <f>VLOOKUP(D341,道具产出!B:V,9,FALSE)</f>
        <v>1000</v>
      </c>
      <c r="V341" s="92">
        <f>VLOOKUP(D341,道具产出!B:V,10,FALSE)</f>
        <v>3401</v>
      </c>
      <c r="W341" s="15" t="str">
        <f>IF(V341="","",VLOOKUP(V341,映射!W:X,2,FALSE))</f>
        <v>麻布</v>
      </c>
      <c r="X341" s="92">
        <f>VLOOKUP(D341,道具产出!B:V,11,FALSE)</f>
        <v>1</v>
      </c>
      <c r="Y341" s="92">
        <v>1</v>
      </c>
      <c r="Z341" s="92">
        <f>VLOOKUP(D341,道具产出!B:V,12,FALSE)</f>
        <v>1000</v>
      </c>
      <c r="AA341" s="79">
        <v>1472</v>
      </c>
      <c r="AB341" s="15" t="s">
        <v>382</v>
      </c>
      <c r="AC341" s="79">
        <v>1</v>
      </c>
      <c r="AD341" s="79">
        <v>1</v>
      </c>
      <c r="AE341" s="79">
        <v>1</v>
      </c>
      <c r="AF341" s="15"/>
      <c r="AG341" s="15"/>
      <c r="AH341" s="26"/>
      <c r="AI341" s="26"/>
      <c r="AJ341" s="26"/>
      <c r="AK341" s="85"/>
      <c r="AL341" s="85" t="str">
        <f>IF(AK341="","",VLOOKUP(AK341,映射!W:X,2,FALSE))</f>
        <v/>
      </c>
      <c r="AM341" s="85"/>
      <c r="AN341" s="85"/>
      <c r="AO341" s="85"/>
    </row>
    <row r="342" spans="1:41">
      <c r="A342" s="15">
        <f>VLOOKUP(C342,LOOKUP!A:B,2,FALSE)+E342</f>
        <v>100028</v>
      </c>
      <c r="B342" s="15" t="s">
        <v>379</v>
      </c>
      <c r="C342" s="14" t="s">
        <v>40</v>
      </c>
      <c r="D342" s="14" t="s">
        <v>380</v>
      </c>
      <c r="E342" s="15">
        <v>28</v>
      </c>
      <c r="F342" s="26" t="s">
        <v>402</v>
      </c>
      <c r="G342" s="26"/>
      <c r="H342" s="15">
        <v>17</v>
      </c>
      <c r="I342" s="91">
        <f>VLOOKUP(A342,怪物经验!A:I,9,FALSE)</f>
        <v>750</v>
      </c>
      <c r="J342" s="90">
        <v>0</v>
      </c>
      <c r="K342" s="26"/>
      <c r="L342" s="79">
        <f>VLOOKUP(D342,道具产出!B:V,4,FALSE)</f>
        <v>3001</v>
      </c>
      <c r="M342" s="15" t="str">
        <f>IF(L342="","",VLOOKUP(L342,映射!W:X,2,FALSE))</f>
        <v>铜</v>
      </c>
      <c r="N342" s="79">
        <f>VLOOKUP(D342,道具产出!B:V,5,FALSE)</f>
        <v>1</v>
      </c>
      <c r="O342" s="79">
        <v>1</v>
      </c>
      <c r="P342" s="79">
        <f>VLOOKUP(D342,道具产出!B:V,6,FALSE)</f>
        <v>1000</v>
      </c>
      <c r="Q342" s="79">
        <f>VLOOKUP(D342,道具产出!B:V,7,FALSE)</f>
        <v>3101</v>
      </c>
      <c r="R342" s="15" t="str">
        <f>IF(Q342="","",VLOOKUP(Q342,映射!W:X,2,FALSE))</f>
        <v>印度轻木</v>
      </c>
      <c r="S342" s="79">
        <f>VLOOKUP(D342,道具产出!B:V,8,FALSE)</f>
        <v>1</v>
      </c>
      <c r="T342" s="79">
        <v>1</v>
      </c>
      <c r="U342" s="79">
        <f>VLOOKUP(D342,道具产出!B:V,9,FALSE)</f>
        <v>1000</v>
      </c>
      <c r="V342" s="92">
        <f>VLOOKUP(D342,道具产出!B:V,10,FALSE)</f>
        <v>3401</v>
      </c>
      <c r="W342" s="15" t="str">
        <f>IF(V342="","",VLOOKUP(V342,映射!W:X,2,FALSE))</f>
        <v>麻布</v>
      </c>
      <c r="X342" s="92">
        <f>VLOOKUP(D342,道具产出!B:V,11,FALSE)</f>
        <v>1</v>
      </c>
      <c r="Y342" s="92">
        <v>1</v>
      </c>
      <c r="Z342" s="92">
        <f>VLOOKUP(D342,道具产出!B:V,12,FALSE)</f>
        <v>1000</v>
      </c>
      <c r="AA342" s="79">
        <v>1472</v>
      </c>
      <c r="AB342" s="15" t="s">
        <v>382</v>
      </c>
      <c r="AC342" s="79">
        <v>1</v>
      </c>
      <c r="AD342" s="79">
        <v>1</v>
      </c>
      <c r="AE342" s="79">
        <v>1</v>
      </c>
      <c r="AF342" s="15"/>
      <c r="AG342" s="15"/>
      <c r="AH342" s="26"/>
      <c r="AI342" s="26"/>
      <c r="AJ342" s="26"/>
      <c r="AK342" s="85"/>
      <c r="AL342" s="85" t="str">
        <f>IF(AK342="","",VLOOKUP(AK342,映射!W:X,2,FALSE))</f>
        <v/>
      </c>
      <c r="AM342" s="85"/>
      <c r="AN342" s="85"/>
      <c r="AO342" s="85"/>
    </row>
    <row r="343" spans="1:41">
      <c r="A343" s="15">
        <f>VLOOKUP(C343,LOOKUP!A:B,2,FALSE)+E343</f>
        <v>100029</v>
      </c>
      <c r="B343" s="15" t="s">
        <v>379</v>
      </c>
      <c r="C343" s="14" t="s">
        <v>40</v>
      </c>
      <c r="D343" s="14" t="s">
        <v>380</v>
      </c>
      <c r="E343" s="15">
        <v>29</v>
      </c>
      <c r="F343" s="26" t="s">
        <v>403</v>
      </c>
      <c r="G343" s="26"/>
      <c r="H343" s="15">
        <v>18</v>
      </c>
      <c r="I343" s="91">
        <f>VLOOKUP(A343,怪物经验!A:I,9,FALSE)</f>
        <v>150</v>
      </c>
      <c r="J343" s="90">
        <v>0</v>
      </c>
      <c r="K343" s="26"/>
      <c r="L343" s="79">
        <f>VLOOKUP(D343,道具产出!B:V,4,FALSE)</f>
        <v>3001</v>
      </c>
      <c r="M343" s="15" t="str">
        <f>IF(L343="","",VLOOKUP(L343,映射!W:X,2,FALSE))</f>
        <v>铜</v>
      </c>
      <c r="N343" s="79">
        <f>VLOOKUP(D343,道具产出!B:V,5,FALSE)</f>
        <v>1</v>
      </c>
      <c r="O343" s="79">
        <v>1</v>
      </c>
      <c r="P343" s="79">
        <f>VLOOKUP(D343,道具产出!B:V,6,FALSE)</f>
        <v>1000</v>
      </c>
      <c r="Q343" s="79">
        <f>VLOOKUP(D343,道具产出!B:V,7,FALSE)</f>
        <v>3101</v>
      </c>
      <c r="R343" s="15" t="str">
        <f>IF(Q343="","",VLOOKUP(Q343,映射!W:X,2,FALSE))</f>
        <v>印度轻木</v>
      </c>
      <c r="S343" s="79">
        <f>VLOOKUP(D343,道具产出!B:V,8,FALSE)</f>
        <v>1</v>
      </c>
      <c r="T343" s="79">
        <v>1</v>
      </c>
      <c r="U343" s="79">
        <f>VLOOKUP(D343,道具产出!B:V,9,FALSE)</f>
        <v>1000</v>
      </c>
      <c r="V343" s="92">
        <f>VLOOKUP(D343,道具产出!B:V,10,FALSE)</f>
        <v>3401</v>
      </c>
      <c r="W343" s="15" t="str">
        <f>IF(V343="","",VLOOKUP(V343,映射!W:X,2,FALSE))</f>
        <v>麻布</v>
      </c>
      <c r="X343" s="92">
        <f>VLOOKUP(D343,道具产出!B:V,11,FALSE)</f>
        <v>1</v>
      </c>
      <c r="Y343" s="92">
        <v>1</v>
      </c>
      <c r="Z343" s="92">
        <f>VLOOKUP(D343,道具产出!B:V,12,FALSE)</f>
        <v>1000</v>
      </c>
      <c r="AA343" s="79">
        <v>1472</v>
      </c>
      <c r="AB343" s="15" t="s">
        <v>382</v>
      </c>
      <c r="AC343" s="79">
        <v>1</v>
      </c>
      <c r="AD343" s="79">
        <v>1</v>
      </c>
      <c r="AE343" s="79">
        <v>1</v>
      </c>
      <c r="AF343" s="15"/>
      <c r="AG343" s="15"/>
      <c r="AH343" s="26"/>
      <c r="AI343" s="26"/>
      <c r="AJ343" s="26"/>
      <c r="AK343" s="85"/>
      <c r="AL343" s="85" t="str">
        <f>IF(AK343="","",VLOOKUP(AK343,映射!W:X,2,FALSE))</f>
        <v/>
      </c>
      <c r="AM343" s="85"/>
      <c r="AN343" s="85"/>
      <c r="AO343" s="85"/>
    </row>
    <row r="344" spans="1:41">
      <c r="A344" s="15">
        <f>VLOOKUP(C344,LOOKUP!A:B,2,FALSE)+E344</f>
        <v>100030</v>
      </c>
      <c r="B344" s="15" t="s">
        <v>379</v>
      </c>
      <c r="C344" s="14" t="s">
        <v>40</v>
      </c>
      <c r="D344" s="14" t="s">
        <v>380</v>
      </c>
      <c r="E344" s="15">
        <v>30</v>
      </c>
      <c r="F344" s="26" t="s">
        <v>404</v>
      </c>
      <c r="G344" s="26"/>
      <c r="H344" s="15">
        <v>18</v>
      </c>
      <c r="I344" s="91">
        <f>VLOOKUP(A344,怪物经验!A:I,9,FALSE)</f>
        <v>800</v>
      </c>
      <c r="J344" s="90">
        <v>0</v>
      </c>
      <c r="K344" s="26"/>
      <c r="L344" s="79">
        <f>VLOOKUP(D344,道具产出!B:V,4,FALSE)</f>
        <v>3001</v>
      </c>
      <c r="M344" s="15" t="str">
        <f>IF(L344="","",VLOOKUP(L344,映射!W:X,2,FALSE))</f>
        <v>铜</v>
      </c>
      <c r="N344" s="79">
        <f>VLOOKUP(D344,道具产出!B:V,5,FALSE)</f>
        <v>1</v>
      </c>
      <c r="O344" s="79">
        <v>1</v>
      </c>
      <c r="P344" s="79">
        <f>VLOOKUP(D344,道具产出!B:V,6,FALSE)</f>
        <v>1000</v>
      </c>
      <c r="Q344" s="79">
        <f>VLOOKUP(D344,道具产出!B:V,7,FALSE)</f>
        <v>3101</v>
      </c>
      <c r="R344" s="15" t="str">
        <f>IF(Q344="","",VLOOKUP(Q344,映射!W:X,2,FALSE))</f>
        <v>印度轻木</v>
      </c>
      <c r="S344" s="79">
        <f>VLOOKUP(D344,道具产出!B:V,8,FALSE)</f>
        <v>1</v>
      </c>
      <c r="T344" s="79">
        <v>1</v>
      </c>
      <c r="U344" s="79">
        <f>VLOOKUP(D344,道具产出!B:V,9,FALSE)</f>
        <v>1000</v>
      </c>
      <c r="V344" s="92">
        <f>VLOOKUP(D344,道具产出!B:V,10,FALSE)</f>
        <v>3401</v>
      </c>
      <c r="W344" s="15" t="str">
        <f>IF(V344="","",VLOOKUP(V344,映射!W:X,2,FALSE))</f>
        <v>麻布</v>
      </c>
      <c r="X344" s="92">
        <f>VLOOKUP(D344,道具产出!B:V,11,FALSE)</f>
        <v>1</v>
      </c>
      <c r="Y344" s="92">
        <v>1</v>
      </c>
      <c r="Z344" s="92">
        <f>VLOOKUP(D344,道具产出!B:V,12,FALSE)</f>
        <v>1000</v>
      </c>
      <c r="AA344" s="79">
        <v>1472</v>
      </c>
      <c r="AB344" s="15" t="s">
        <v>382</v>
      </c>
      <c r="AC344" s="79">
        <v>1</v>
      </c>
      <c r="AD344" s="79">
        <v>1</v>
      </c>
      <c r="AE344" s="79">
        <v>1</v>
      </c>
      <c r="AF344" s="15"/>
      <c r="AG344" s="15"/>
      <c r="AH344" s="26"/>
      <c r="AI344" s="26"/>
      <c r="AJ344" s="26"/>
      <c r="AK344" s="85"/>
      <c r="AL344" s="85" t="str">
        <f>IF(AK344="","",VLOOKUP(AK344,映射!W:X,2,FALSE))</f>
        <v/>
      </c>
      <c r="AM344" s="85"/>
      <c r="AN344" s="85"/>
      <c r="AO344" s="85"/>
    </row>
    <row r="345" spans="1:41">
      <c r="A345" s="15">
        <f>VLOOKUP(C345,LOOKUP!A:B,2,FALSE)+E345</f>
        <v>100031</v>
      </c>
      <c r="B345" s="15" t="s">
        <v>379</v>
      </c>
      <c r="C345" s="14" t="s">
        <v>40</v>
      </c>
      <c r="D345" s="14" t="s">
        <v>380</v>
      </c>
      <c r="E345" s="15">
        <v>31</v>
      </c>
      <c r="F345" s="26" t="s">
        <v>405</v>
      </c>
      <c r="G345" s="26"/>
      <c r="H345" s="15">
        <v>19</v>
      </c>
      <c r="I345" s="91">
        <f>VLOOKUP(A345,怪物经验!A:I,9,FALSE)</f>
        <v>160</v>
      </c>
      <c r="J345" s="90">
        <v>0</v>
      </c>
      <c r="K345" s="26"/>
      <c r="L345" s="79">
        <f>VLOOKUP(D345,道具产出!B:V,4,FALSE)</f>
        <v>3001</v>
      </c>
      <c r="M345" s="15" t="str">
        <f>IF(L345="","",VLOOKUP(L345,映射!W:X,2,FALSE))</f>
        <v>铜</v>
      </c>
      <c r="N345" s="79">
        <f>VLOOKUP(D345,道具产出!B:V,5,FALSE)</f>
        <v>1</v>
      </c>
      <c r="O345" s="79">
        <v>1</v>
      </c>
      <c r="P345" s="79">
        <f>VLOOKUP(D345,道具产出!B:V,6,FALSE)</f>
        <v>1000</v>
      </c>
      <c r="Q345" s="79">
        <f>VLOOKUP(D345,道具产出!B:V,7,FALSE)</f>
        <v>3101</v>
      </c>
      <c r="R345" s="15" t="str">
        <f>IF(Q345="","",VLOOKUP(Q345,映射!W:X,2,FALSE))</f>
        <v>印度轻木</v>
      </c>
      <c r="S345" s="79">
        <f>VLOOKUP(D345,道具产出!B:V,8,FALSE)</f>
        <v>1</v>
      </c>
      <c r="T345" s="79">
        <v>1</v>
      </c>
      <c r="U345" s="79">
        <f>VLOOKUP(D345,道具产出!B:V,9,FALSE)</f>
        <v>1000</v>
      </c>
      <c r="V345" s="92">
        <f>VLOOKUP(D345,道具产出!B:V,10,FALSE)</f>
        <v>3401</v>
      </c>
      <c r="W345" s="15" t="str">
        <f>IF(V345="","",VLOOKUP(V345,映射!W:X,2,FALSE))</f>
        <v>麻布</v>
      </c>
      <c r="X345" s="92">
        <f>VLOOKUP(D345,道具产出!B:V,11,FALSE)</f>
        <v>1</v>
      </c>
      <c r="Y345" s="92">
        <v>1</v>
      </c>
      <c r="Z345" s="92">
        <f>VLOOKUP(D345,道具产出!B:V,12,FALSE)</f>
        <v>1000</v>
      </c>
      <c r="AA345" s="79">
        <v>1472</v>
      </c>
      <c r="AB345" s="15" t="s">
        <v>382</v>
      </c>
      <c r="AC345" s="79">
        <v>1</v>
      </c>
      <c r="AD345" s="79">
        <v>1</v>
      </c>
      <c r="AE345" s="79">
        <v>1</v>
      </c>
      <c r="AF345" s="15"/>
      <c r="AG345" s="15"/>
      <c r="AH345" s="26"/>
      <c r="AI345" s="26"/>
      <c r="AJ345" s="26"/>
      <c r="AK345" s="85"/>
      <c r="AL345" s="85" t="str">
        <f>IF(AK345="","",VLOOKUP(AK345,映射!W:X,2,FALSE))</f>
        <v/>
      </c>
      <c r="AM345" s="85"/>
      <c r="AN345" s="85"/>
      <c r="AO345" s="85"/>
    </row>
    <row r="346" spans="1:41">
      <c r="A346" s="15">
        <f>VLOOKUP(C346,LOOKUP!A:B,2,FALSE)+E346</f>
        <v>100032</v>
      </c>
      <c r="B346" s="15" t="s">
        <v>379</v>
      </c>
      <c r="C346" s="14" t="s">
        <v>40</v>
      </c>
      <c r="D346" s="14" t="s">
        <v>380</v>
      </c>
      <c r="E346" s="15">
        <v>32</v>
      </c>
      <c r="F346" s="26" t="s">
        <v>406</v>
      </c>
      <c r="G346" s="26"/>
      <c r="H346" s="15">
        <v>19</v>
      </c>
      <c r="I346" s="91">
        <f>VLOOKUP(A346,怪物经验!A:I,9,FALSE)</f>
        <v>900</v>
      </c>
      <c r="J346" s="90">
        <v>0</v>
      </c>
      <c r="K346" s="26"/>
      <c r="L346" s="79">
        <f>VLOOKUP(D346,道具产出!B:V,4,FALSE)</f>
        <v>3001</v>
      </c>
      <c r="M346" s="15" t="str">
        <f>IF(L346="","",VLOOKUP(L346,映射!W:X,2,FALSE))</f>
        <v>铜</v>
      </c>
      <c r="N346" s="79">
        <f>VLOOKUP(D346,道具产出!B:V,5,FALSE)</f>
        <v>1</v>
      </c>
      <c r="O346" s="79">
        <v>1</v>
      </c>
      <c r="P346" s="79">
        <f>VLOOKUP(D346,道具产出!B:V,6,FALSE)</f>
        <v>1000</v>
      </c>
      <c r="Q346" s="79">
        <f>VLOOKUP(D346,道具产出!B:V,7,FALSE)</f>
        <v>3101</v>
      </c>
      <c r="R346" s="15" t="str">
        <f>IF(Q346="","",VLOOKUP(Q346,映射!W:X,2,FALSE))</f>
        <v>印度轻木</v>
      </c>
      <c r="S346" s="79">
        <f>VLOOKUP(D346,道具产出!B:V,8,FALSE)</f>
        <v>1</v>
      </c>
      <c r="T346" s="79">
        <v>1</v>
      </c>
      <c r="U346" s="79">
        <f>VLOOKUP(D346,道具产出!B:V,9,FALSE)</f>
        <v>1000</v>
      </c>
      <c r="V346" s="92">
        <f>VLOOKUP(D346,道具产出!B:V,10,FALSE)</f>
        <v>3401</v>
      </c>
      <c r="W346" s="15" t="str">
        <f>IF(V346="","",VLOOKUP(V346,映射!W:X,2,FALSE))</f>
        <v>麻布</v>
      </c>
      <c r="X346" s="92">
        <f>VLOOKUP(D346,道具产出!B:V,11,FALSE)</f>
        <v>1</v>
      </c>
      <c r="Y346" s="92">
        <v>1</v>
      </c>
      <c r="Z346" s="92">
        <f>VLOOKUP(D346,道具产出!B:V,12,FALSE)</f>
        <v>1000</v>
      </c>
      <c r="AA346" s="79">
        <v>1472</v>
      </c>
      <c r="AB346" s="15" t="s">
        <v>382</v>
      </c>
      <c r="AC346" s="79">
        <v>1</v>
      </c>
      <c r="AD346" s="79">
        <v>1</v>
      </c>
      <c r="AE346" s="79">
        <v>1</v>
      </c>
      <c r="AF346" s="15"/>
      <c r="AG346" s="15"/>
      <c r="AH346" s="26"/>
      <c r="AI346" s="26"/>
      <c r="AJ346" s="26"/>
      <c r="AK346" s="85"/>
      <c r="AL346" s="85" t="str">
        <f>IF(AK346="","",VLOOKUP(AK346,映射!W:X,2,FALSE))</f>
        <v/>
      </c>
      <c r="AM346" s="85"/>
      <c r="AN346" s="85"/>
      <c r="AO346" s="85"/>
    </row>
    <row r="347" spans="1:41">
      <c r="A347" s="15">
        <f>VLOOKUP(C347,LOOKUP!A:B,2,FALSE)+E347</f>
        <v>100033</v>
      </c>
      <c r="B347" s="15" t="s">
        <v>379</v>
      </c>
      <c r="C347" s="14" t="s">
        <v>40</v>
      </c>
      <c r="D347" s="14" t="s">
        <v>407</v>
      </c>
      <c r="E347" s="15">
        <v>33</v>
      </c>
      <c r="F347" s="26" t="s">
        <v>378</v>
      </c>
      <c r="G347" s="26"/>
      <c r="H347" s="15">
        <v>20</v>
      </c>
      <c r="I347" s="91">
        <f>VLOOKUP(A347,怪物经验!A:I,9,FALSE)</f>
        <v>180</v>
      </c>
      <c r="J347" s="90">
        <v>0</v>
      </c>
      <c r="K347" s="26"/>
      <c r="L347" s="79">
        <f>VLOOKUP(D347,道具产出!B:V,4,FALSE)</f>
        <v>3002</v>
      </c>
      <c r="M347" s="15" t="str">
        <f>IF(L347="","",VLOOKUP(L347,映射!W:X,2,FALSE))</f>
        <v>铁</v>
      </c>
      <c r="N347" s="79">
        <f>VLOOKUP(D347,道具产出!B:V,5,FALSE)</f>
        <v>1</v>
      </c>
      <c r="O347" s="79">
        <v>1</v>
      </c>
      <c r="P347" s="79">
        <f>VLOOKUP(D347,道具产出!B:V,6,FALSE)</f>
        <v>600</v>
      </c>
      <c r="Q347" s="79">
        <f>VLOOKUP(D347,道具产出!B:V,7,FALSE)</f>
        <v>3102</v>
      </c>
      <c r="R347" s="15" t="str">
        <f>IF(Q347="","",VLOOKUP(Q347,映射!W:X,2,FALSE))</f>
        <v>枞</v>
      </c>
      <c r="S347" s="79">
        <f>VLOOKUP(D347,道具产出!B:V,8,FALSE)</f>
        <v>1</v>
      </c>
      <c r="T347" s="79">
        <v>1</v>
      </c>
      <c r="U347" s="79">
        <f>VLOOKUP(D347,道具产出!B:V,9,FALSE)</f>
        <v>600</v>
      </c>
      <c r="V347" s="92">
        <f>VLOOKUP(D347,道具产出!B:V,10,FALSE)</f>
        <v>3402</v>
      </c>
      <c r="W347" s="15" t="str">
        <f>IF(V347="","",VLOOKUP(V347,映射!W:X,2,FALSE))</f>
        <v>木绵布</v>
      </c>
      <c r="X347" s="92">
        <f>VLOOKUP(D347,道具产出!B:V,11,FALSE)</f>
        <v>1</v>
      </c>
      <c r="Y347" s="92">
        <v>1</v>
      </c>
      <c r="Z347" s="92">
        <f>VLOOKUP(D347,道具产出!B:V,12,FALSE)</f>
        <v>600</v>
      </c>
      <c r="AA347" s="79">
        <v>1472</v>
      </c>
      <c r="AB347" s="15" t="s">
        <v>382</v>
      </c>
      <c r="AC347" s="79">
        <v>1</v>
      </c>
      <c r="AD347" s="79">
        <v>1</v>
      </c>
      <c r="AE347" s="79">
        <v>1</v>
      </c>
      <c r="AF347" s="15"/>
      <c r="AG347" s="15"/>
      <c r="AH347" s="26"/>
      <c r="AI347" s="26"/>
      <c r="AJ347" s="26"/>
      <c r="AK347" s="85"/>
      <c r="AL347" s="85" t="str">
        <f>IF(AK347="","",VLOOKUP(AK347,映射!W:X,2,FALSE))</f>
        <v/>
      </c>
      <c r="AM347" s="85"/>
      <c r="AN347" s="85"/>
      <c r="AO347" s="85"/>
    </row>
    <row r="348" spans="1:41">
      <c r="A348" s="15">
        <f>VLOOKUP(C348,LOOKUP!A:B,2,FALSE)+E348</f>
        <v>100034</v>
      </c>
      <c r="B348" s="15" t="s">
        <v>379</v>
      </c>
      <c r="C348" s="14" t="s">
        <v>40</v>
      </c>
      <c r="D348" s="14" t="s">
        <v>407</v>
      </c>
      <c r="E348" s="15">
        <v>34</v>
      </c>
      <c r="F348" s="26" t="s">
        <v>408</v>
      </c>
      <c r="G348" s="26"/>
      <c r="H348" s="15">
        <v>20</v>
      </c>
      <c r="I348" s="91">
        <f>VLOOKUP(A348,怪物经验!A:I,9,FALSE)</f>
        <v>190</v>
      </c>
      <c r="J348" s="90">
        <v>0</v>
      </c>
      <c r="K348" s="26"/>
      <c r="L348" s="79">
        <f>VLOOKUP(D348,道具产出!B:V,4,FALSE)</f>
        <v>3002</v>
      </c>
      <c r="M348" s="15" t="str">
        <f>IF(L348="","",VLOOKUP(L348,映射!W:X,2,FALSE))</f>
        <v>铁</v>
      </c>
      <c r="N348" s="79">
        <f>VLOOKUP(D348,道具产出!B:V,5,FALSE)</f>
        <v>1</v>
      </c>
      <c r="O348" s="79">
        <v>1</v>
      </c>
      <c r="P348" s="79">
        <f>VLOOKUP(D348,道具产出!B:V,6,FALSE)</f>
        <v>600</v>
      </c>
      <c r="Q348" s="79">
        <f>VLOOKUP(D348,道具产出!B:V,7,FALSE)</f>
        <v>3102</v>
      </c>
      <c r="R348" s="15" t="str">
        <f>IF(Q348="","",VLOOKUP(Q348,映射!W:X,2,FALSE))</f>
        <v>枞</v>
      </c>
      <c r="S348" s="79">
        <f>VLOOKUP(D348,道具产出!B:V,8,FALSE)</f>
        <v>1</v>
      </c>
      <c r="T348" s="79">
        <v>1</v>
      </c>
      <c r="U348" s="79">
        <f>VLOOKUP(D348,道具产出!B:V,9,FALSE)</f>
        <v>600</v>
      </c>
      <c r="V348" s="92">
        <f>VLOOKUP(D348,道具产出!B:V,10,FALSE)</f>
        <v>3402</v>
      </c>
      <c r="W348" s="15" t="str">
        <f>IF(V348="","",VLOOKUP(V348,映射!W:X,2,FALSE))</f>
        <v>木绵布</v>
      </c>
      <c r="X348" s="92">
        <f>VLOOKUP(D348,道具产出!B:V,11,FALSE)</f>
        <v>1</v>
      </c>
      <c r="Y348" s="92">
        <v>1</v>
      </c>
      <c r="Z348" s="92">
        <f>VLOOKUP(D348,道具产出!B:V,12,FALSE)</f>
        <v>600</v>
      </c>
      <c r="AA348" s="79">
        <v>1472</v>
      </c>
      <c r="AB348" s="15" t="s">
        <v>382</v>
      </c>
      <c r="AC348" s="79">
        <v>1</v>
      </c>
      <c r="AD348" s="79">
        <v>1</v>
      </c>
      <c r="AE348" s="79">
        <v>1</v>
      </c>
      <c r="AF348" s="15"/>
      <c r="AG348" s="15"/>
      <c r="AH348" s="26"/>
      <c r="AI348" s="26"/>
      <c r="AJ348" s="26"/>
      <c r="AK348" s="85"/>
      <c r="AL348" s="85" t="str">
        <f>IF(AK348="","",VLOOKUP(AK348,映射!W:X,2,FALSE))</f>
        <v/>
      </c>
      <c r="AM348" s="85"/>
      <c r="AN348" s="85"/>
      <c r="AO348" s="85"/>
    </row>
    <row r="349" spans="1:41">
      <c r="A349" s="15">
        <f>VLOOKUP(C349,LOOKUP!A:B,2,FALSE)+E349</f>
        <v>100035</v>
      </c>
      <c r="B349" s="15" t="s">
        <v>379</v>
      </c>
      <c r="C349" s="14" t="s">
        <v>40</v>
      </c>
      <c r="D349" s="14" t="s">
        <v>407</v>
      </c>
      <c r="E349" s="15">
        <v>35</v>
      </c>
      <c r="F349" s="26" t="s">
        <v>409</v>
      </c>
      <c r="G349" s="26"/>
      <c r="H349" s="15">
        <v>21</v>
      </c>
      <c r="I349" s="91">
        <f>VLOOKUP(A349,怪物经验!A:I,9,FALSE)</f>
        <v>190</v>
      </c>
      <c r="J349" s="90">
        <v>0</v>
      </c>
      <c r="K349" s="26"/>
      <c r="L349" s="79">
        <f>VLOOKUP(D349,道具产出!B:V,4,FALSE)</f>
        <v>3002</v>
      </c>
      <c r="M349" s="15" t="str">
        <f>IF(L349="","",VLOOKUP(L349,映射!W:X,2,FALSE))</f>
        <v>铁</v>
      </c>
      <c r="N349" s="79">
        <f>VLOOKUP(D349,道具产出!B:V,5,FALSE)</f>
        <v>1</v>
      </c>
      <c r="O349" s="79">
        <v>1</v>
      </c>
      <c r="P349" s="79">
        <f>VLOOKUP(D349,道具产出!B:V,6,FALSE)</f>
        <v>600</v>
      </c>
      <c r="Q349" s="79">
        <f>VLOOKUP(D349,道具产出!B:V,7,FALSE)</f>
        <v>3102</v>
      </c>
      <c r="R349" s="15" t="str">
        <f>IF(Q349="","",VLOOKUP(Q349,映射!W:X,2,FALSE))</f>
        <v>枞</v>
      </c>
      <c r="S349" s="79">
        <f>VLOOKUP(D349,道具产出!B:V,8,FALSE)</f>
        <v>1</v>
      </c>
      <c r="T349" s="79">
        <v>1</v>
      </c>
      <c r="U349" s="79">
        <f>VLOOKUP(D349,道具产出!B:V,9,FALSE)</f>
        <v>600</v>
      </c>
      <c r="V349" s="92">
        <f>VLOOKUP(D349,道具产出!B:V,10,FALSE)</f>
        <v>3402</v>
      </c>
      <c r="W349" s="15" t="str">
        <f>IF(V349="","",VLOOKUP(V349,映射!W:X,2,FALSE))</f>
        <v>木绵布</v>
      </c>
      <c r="X349" s="92">
        <f>VLOOKUP(D349,道具产出!B:V,11,FALSE)</f>
        <v>1</v>
      </c>
      <c r="Y349" s="92">
        <v>1</v>
      </c>
      <c r="Z349" s="92">
        <f>VLOOKUP(D349,道具产出!B:V,12,FALSE)</f>
        <v>600</v>
      </c>
      <c r="AA349" s="79">
        <v>1472</v>
      </c>
      <c r="AB349" s="15" t="s">
        <v>382</v>
      </c>
      <c r="AC349" s="79">
        <v>1</v>
      </c>
      <c r="AD349" s="79">
        <v>1</v>
      </c>
      <c r="AE349" s="79">
        <v>1</v>
      </c>
      <c r="AF349" s="15"/>
      <c r="AG349" s="15"/>
      <c r="AH349" s="26"/>
      <c r="AI349" s="26"/>
      <c r="AJ349" s="26"/>
      <c r="AK349" s="85"/>
      <c r="AL349" s="85" t="str">
        <f>IF(AK349="","",VLOOKUP(AK349,映射!W:X,2,FALSE))</f>
        <v/>
      </c>
      <c r="AM349" s="85"/>
      <c r="AN349" s="85"/>
      <c r="AO349" s="85"/>
    </row>
    <row r="350" spans="1:41">
      <c r="A350" s="15">
        <f>VLOOKUP(C350,LOOKUP!A:B,2,FALSE)+E350</f>
        <v>100036</v>
      </c>
      <c r="B350" s="15" t="s">
        <v>379</v>
      </c>
      <c r="C350" s="14" t="s">
        <v>40</v>
      </c>
      <c r="D350" s="14" t="s">
        <v>407</v>
      </c>
      <c r="E350" s="15">
        <v>36</v>
      </c>
      <c r="F350" s="26" t="s">
        <v>393</v>
      </c>
      <c r="G350" s="26"/>
      <c r="H350" s="15">
        <v>21</v>
      </c>
      <c r="I350" s="91">
        <f>VLOOKUP(A350,怪物经验!A:I,9,FALSE)</f>
        <v>190</v>
      </c>
      <c r="J350" s="90">
        <v>0</v>
      </c>
      <c r="K350" s="26"/>
      <c r="L350" s="79">
        <f>VLOOKUP(D350,道具产出!B:V,4,FALSE)</f>
        <v>3002</v>
      </c>
      <c r="M350" s="15" t="str">
        <f>IF(L350="","",VLOOKUP(L350,映射!W:X,2,FALSE))</f>
        <v>铁</v>
      </c>
      <c r="N350" s="79">
        <f>VLOOKUP(D350,道具产出!B:V,5,FALSE)</f>
        <v>1</v>
      </c>
      <c r="O350" s="79">
        <v>1</v>
      </c>
      <c r="P350" s="79">
        <f>VLOOKUP(D350,道具产出!B:V,6,FALSE)</f>
        <v>600</v>
      </c>
      <c r="Q350" s="79">
        <f>VLOOKUP(D350,道具产出!B:V,7,FALSE)</f>
        <v>3102</v>
      </c>
      <c r="R350" s="15" t="str">
        <f>IF(Q350="","",VLOOKUP(Q350,映射!W:X,2,FALSE))</f>
        <v>枞</v>
      </c>
      <c r="S350" s="79">
        <f>VLOOKUP(D350,道具产出!B:V,8,FALSE)</f>
        <v>1</v>
      </c>
      <c r="T350" s="79">
        <v>1</v>
      </c>
      <c r="U350" s="79">
        <f>VLOOKUP(D350,道具产出!B:V,9,FALSE)</f>
        <v>600</v>
      </c>
      <c r="V350" s="92">
        <f>VLOOKUP(D350,道具产出!B:V,10,FALSE)</f>
        <v>3402</v>
      </c>
      <c r="W350" s="15" t="str">
        <f>IF(V350="","",VLOOKUP(V350,映射!W:X,2,FALSE))</f>
        <v>木绵布</v>
      </c>
      <c r="X350" s="92">
        <f>VLOOKUP(D350,道具产出!B:V,11,FALSE)</f>
        <v>1</v>
      </c>
      <c r="Y350" s="92">
        <v>1</v>
      </c>
      <c r="Z350" s="92">
        <f>VLOOKUP(D350,道具产出!B:V,12,FALSE)</f>
        <v>600</v>
      </c>
      <c r="AA350" s="79">
        <v>1472</v>
      </c>
      <c r="AB350" s="15" t="s">
        <v>382</v>
      </c>
      <c r="AC350" s="79">
        <v>1</v>
      </c>
      <c r="AD350" s="79">
        <v>1</v>
      </c>
      <c r="AE350" s="79">
        <v>1</v>
      </c>
      <c r="AF350" s="15"/>
      <c r="AG350" s="15"/>
      <c r="AH350" s="26"/>
      <c r="AI350" s="26"/>
      <c r="AJ350" s="26"/>
      <c r="AK350" s="85"/>
      <c r="AL350" s="85" t="str">
        <f>IF(AK350="","",VLOOKUP(AK350,映射!W:X,2,FALSE))</f>
        <v/>
      </c>
      <c r="AM350" s="85"/>
      <c r="AN350" s="85"/>
      <c r="AO350" s="85"/>
    </row>
    <row r="351" spans="1:41">
      <c r="A351" s="15">
        <f>VLOOKUP(C351,LOOKUP!A:B,2,FALSE)+E351</f>
        <v>100037</v>
      </c>
      <c r="B351" s="15" t="s">
        <v>379</v>
      </c>
      <c r="C351" s="14" t="s">
        <v>40</v>
      </c>
      <c r="D351" s="14" t="s">
        <v>407</v>
      </c>
      <c r="E351" s="15">
        <v>37</v>
      </c>
      <c r="F351" s="26" t="s">
        <v>410</v>
      </c>
      <c r="G351" s="26"/>
      <c r="H351" s="15">
        <v>21</v>
      </c>
      <c r="I351" s="91">
        <f>VLOOKUP(A351,怪物经验!A:I,9,FALSE)</f>
        <v>1050</v>
      </c>
      <c r="J351" s="90">
        <v>0</v>
      </c>
      <c r="K351" s="26"/>
      <c r="L351" s="79">
        <f>VLOOKUP(D351,道具产出!B:V,4,FALSE)</f>
        <v>3002</v>
      </c>
      <c r="M351" s="15" t="str">
        <f>IF(L351="","",VLOOKUP(L351,映射!W:X,2,FALSE))</f>
        <v>铁</v>
      </c>
      <c r="N351" s="79">
        <f>VLOOKUP(D351,道具产出!B:V,5,FALSE)</f>
        <v>1</v>
      </c>
      <c r="O351" s="79">
        <v>1</v>
      </c>
      <c r="P351" s="79">
        <f>VLOOKUP(D351,道具产出!B:V,6,FALSE)</f>
        <v>600</v>
      </c>
      <c r="Q351" s="79">
        <f>VLOOKUP(D351,道具产出!B:V,7,FALSE)</f>
        <v>3102</v>
      </c>
      <c r="R351" s="15" t="str">
        <f>IF(Q351="","",VLOOKUP(Q351,映射!W:X,2,FALSE))</f>
        <v>枞</v>
      </c>
      <c r="S351" s="79">
        <f>VLOOKUP(D351,道具产出!B:V,8,FALSE)</f>
        <v>1</v>
      </c>
      <c r="T351" s="79">
        <v>1</v>
      </c>
      <c r="U351" s="79">
        <f>VLOOKUP(D351,道具产出!B:V,9,FALSE)</f>
        <v>600</v>
      </c>
      <c r="V351" s="92">
        <f>VLOOKUP(D351,道具产出!B:V,10,FALSE)</f>
        <v>3402</v>
      </c>
      <c r="W351" s="15" t="str">
        <f>IF(V351="","",VLOOKUP(V351,映射!W:X,2,FALSE))</f>
        <v>木绵布</v>
      </c>
      <c r="X351" s="92">
        <f>VLOOKUP(D351,道具产出!B:V,11,FALSE)</f>
        <v>1</v>
      </c>
      <c r="Y351" s="92">
        <v>1</v>
      </c>
      <c r="Z351" s="92">
        <f>VLOOKUP(D351,道具产出!B:V,12,FALSE)</f>
        <v>600</v>
      </c>
      <c r="AA351" s="79">
        <v>1472</v>
      </c>
      <c r="AB351" s="15" t="s">
        <v>382</v>
      </c>
      <c r="AC351" s="79">
        <v>1</v>
      </c>
      <c r="AD351" s="79">
        <v>1</v>
      </c>
      <c r="AE351" s="79">
        <v>1</v>
      </c>
      <c r="AF351" s="15"/>
      <c r="AG351" s="15"/>
      <c r="AH351" s="26"/>
      <c r="AI351" s="26"/>
      <c r="AJ351" s="26"/>
      <c r="AK351" s="85"/>
      <c r="AL351" s="85" t="str">
        <f>IF(AK351="","",VLOOKUP(AK351,映射!W:X,2,FALSE))</f>
        <v/>
      </c>
      <c r="AM351" s="85"/>
      <c r="AN351" s="85"/>
      <c r="AO351" s="85"/>
    </row>
    <row r="352" spans="1:41">
      <c r="A352" s="15">
        <f>VLOOKUP(C352,LOOKUP!A:B,2,FALSE)+E352</f>
        <v>100038</v>
      </c>
      <c r="B352" s="15" t="s">
        <v>379</v>
      </c>
      <c r="C352" s="14" t="s">
        <v>40</v>
      </c>
      <c r="D352" s="14" t="s">
        <v>407</v>
      </c>
      <c r="E352" s="15">
        <v>38</v>
      </c>
      <c r="F352" s="26" t="s">
        <v>411</v>
      </c>
      <c r="G352" s="26"/>
      <c r="H352" s="15">
        <v>22</v>
      </c>
      <c r="I352" s="91">
        <f>VLOOKUP(A352,怪物经验!A:I,9,FALSE)</f>
        <v>210</v>
      </c>
      <c r="J352" s="90">
        <v>0</v>
      </c>
      <c r="K352" s="26"/>
      <c r="L352" s="79">
        <f>VLOOKUP(D352,道具产出!B:V,4,FALSE)</f>
        <v>3002</v>
      </c>
      <c r="M352" s="15" t="str">
        <f>IF(L352="","",VLOOKUP(L352,映射!W:X,2,FALSE))</f>
        <v>铁</v>
      </c>
      <c r="N352" s="79">
        <f>VLOOKUP(D352,道具产出!B:V,5,FALSE)</f>
        <v>1</v>
      </c>
      <c r="O352" s="79">
        <v>1</v>
      </c>
      <c r="P352" s="79">
        <f>VLOOKUP(D352,道具产出!B:V,6,FALSE)</f>
        <v>600</v>
      </c>
      <c r="Q352" s="79">
        <f>VLOOKUP(D352,道具产出!B:V,7,FALSE)</f>
        <v>3102</v>
      </c>
      <c r="R352" s="15" t="str">
        <f>IF(Q352="","",VLOOKUP(Q352,映射!W:X,2,FALSE))</f>
        <v>枞</v>
      </c>
      <c r="S352" s="79">
        <f>VLOOKUP(D352,道具产出!B:V,8,FALSE)</f>
        <v>1</v>
      </c>
      <c r="T352" s="79">
        <v>1</v>
      </c>
      <c r="U352" s="79">
        <f>VLOOKUP(D352,道具产出!B:V,9,FALSE)</f>
        <v>600</v>
      </c>
      <c r="V352" s="92">
        <f>VLOOKUP(D352,道具产出!B:V,10,FALSE)</f>
        <v>3402</v>
      </c>
      <c r="W352" s="15" t="str">
        <f>IF(V352="","",VLOOKUP(V352,映射!W:X,2,FALSE))</f>
        <v>木绵布</v>
      </c>
      <c r="X352" s="92">
        <f>VLOOKUP(D352,道具产出!B:V,11,FALSE)</f>
        <v>1</v>
      </c>
      <c r="Y352" s="92">
        <v>1</v>
      </c>
      <c r="Z352" s="92">
        <f>VLOOKUP(D352,道具产出!B:V,12,FALSE)</f>
        <v>600</v>
      </c>
      <c r="AA352" s="79">
        <v>1472</v>
      </c>
      <c r="AB352" s="15" t="s">
        <v>382</v>
      </c>
      <c r="AC352" s="79">
        <v>1</v>
      </c>
      <c r="AD352" s="79">
        <v>1</v>
      </c>
      <c r="AE352" s="79">
        <v>1</v>
      </c>
      <c r="AF352" s="15"/>
      <c r="AG352" s="15"/>
      <c r="AH352" s="26"/>
      <c r="AI352" s="26"/>
      <c r="AJ352" s="26"/>
      <c r="AK352" s="85"/>
      <c r="AL352" s="85" t="str">
        <f>IF(AK352="","",VLOOKUP(AK352,映射!W:X,2,FALSE))</f>
        <v/>
      </c>
      <c r="AM352" s="85"/>
      <c r="AN352" s="85"/>
      <c r="AO352" s="85"/>
    </row>
    <row r="353" spans="1:41">
      <c r="A353" s="15">
        <f>VLOOKUP(C353,LOOKUP!A:B,2,FALSE)+E353</f>
        <v>100039</v>
      </c>
      <c r="B353" s="15" t="s">
        <v>379</v>
      </c>
      <c r="C353" s="14" t="s">
        <v>40</v>
      </c>
      <c r="D353" s="14" t="s">
        <v>407</v>
      </c>
      <c r="E353" s="15">
        <v>39</v>
      </c>
      <c r="F353" s="26" t="s">
        <v>412</v>
      </c>
      <c r="G353" s="26"/>
      <c r="H353" s="15">
        <v>22</v>
      </c>
      <c r="I353" s="91">
        <f>VLOOKUP(A353,怪物经验!A:I,9,FALSE)</f>
        <v>230</v>
      </c>
      <c r="J353" s="90">
        <v>0</v>
      </c>
      <c r="K353" s="26"/>
      <c r="L353" s="79">
        <f>VLOOKUP(D353,道具产出!B:V,4,FALSE)</f>
        <v>3002</v>
      </c>
      <c r="M353" s="15" t="str">
        <f>IF(L353="","",VLOOKUP(L353,映射!W:X,2,FALSE))</f>
        <v>铁</v>
      </c>
      <c r="N353" s="79">
        <f>VLOOKUP(D353,道具产出!B:V,5,FALSE)</f>
        <v>1</v>
      </c>
      <c r="O353" s="79">
        <v>1</v>
      </c>
      <c r="P353" s="79">
        <f>VLOOKUP(D353,道具产出!B:V,6,FALSE)</f>
        <v>600</v>
      </c>
      <c r="Q353" s="79">
        <f>VLOOKUP(D353,道具产出!B:V,7,FALSE)</f>
        <v>3102</v>
      </c>
      <c r="R353" s="15" t="str">
        <f>IF(Q353="","",VLOOKUP(Q353,映射!W:X,2,FALSE))</f>
        <v>枞</v>
      </c>
      <c r="S353" s="79">
        <f>VLOOKUP(D353,道具产出!B:V,8,FALSE)</f>
        <v>1</v>
      </c>
      <c r="T353" s="79">
        <v>1</v>
      </c>
      <c r="U353" s="79">
        <f>VLOOKUP(D353,道具产出!B:V,9,FALSE)</f>
        <v>600</v>
      </c>
      <c r="V353" s="92">
        <f>VLOOKUP(D353,道具产出!B:V,10,FALSE)</f>
        <v>3402</v>
      </c>
      <c r="W353" s="15" t="str">
        <f>IF(V353="","",VLOOKUP(V353,映射!W:X,2,FALSE))</f>
        <v>木绵布</v>
      </c>
      <c r="X353" s="92">
        <f>VLOOKUP(D353,道具产出!B:V,11,FALSE)</f>
        <v>1</v>
      </c>
      <c r="Y353" s="92">
        <v>1</v>
      </c>
      <c r="Z353" s="92">
        <f>VLOOKUP(D353,道具产出!B:V,12,FALSE)</f>
        <v>600</v>
      </c>
      <c r="AA353" s="79">
        <v>1472</v>
      </c>
      <c r="AB353" s="15" t="s">
        <v>382</v>
      </c>
      <c r="AC353" s="79">
        <v>1</v>
      </c>
      <c r="AD353" s="79">
        <v>1</v>
      </c>
      <c r="AE353" s="79">
        <v>1</v>
      </c>
      <c r="AF353" s="15"/>
      <c r="AG353" s="15"/>
      <c r="AH353" s="26"/>
      <c r="AI353" s="26"/>
      <c r="AJ353" s="26"/>
      <c r="AK353" s="85"/>
      <c r="AL353" s="85" t="str">
        <f>IF(AK353="","",VLOOKUP(AK353,映射!W:X,2,FALSE))</f>
        <v/>
      </c>
      <c r="AM353" s="85"/>
      <c r="AN353" s="85"/>
      <c r="AO353" s="85"/>
    </row>
    <row r="354" spans="1:41">
      <c r="A354" s="15">
        <f>VLOOKUP(C354,LOOKUP!A:B,2,FALSE)+E354</f>
        <v>100040</v>
      </c>
      <c r="B354" s="15" t="s">
        <v>379</v>
      </c>
      <c r="C354" s="14" t="s">
        <v>40</v>
      </c>
      <c r="D354" s="14" t="s">
        <v>407</v>
      </c>
      <c r="E354" s="15">
        <v>40</v>
      </c>
      <c r="F354" s="26" t="s">
        <v>413</v>
      </c>
      <c r="G354" s="26"/>
      <c r="H354" s="15">
        <v>22</v>
      </c>
      <c r="I354" s="91">
        <f>VLOOKUP(A354,怪物经验!A:I,9,FALSE)</f>
        <v>1150</v>
      </c>
      <c r="J354" s="90">
        <v>0</v>
      </c>
      <c r="K354" s="26"/>
      <c r="L354" s="79">
        <f>VLOOKUP(D354,道具产出!B:V,4,FALSE)</f>
        <v>3002</v>
      </c>
      <c r="M354" s="15" t="str">
        <f>IF(L354="","",VLOOKUP(L354,映射!W:X,2,FALSE))</f>
        <v>铁</v>
      </c>
      <c r="N354" s="79">
        <f>VLOOKUP(D354,道具产出!B:V,5,FALSE)</f>
        <v>1</v>
      </c>
      <c r="O354" s="79">
        <v>1</v>
      </c>
      <c r="P354" s="79">
        <f>VLOOKUP(D354,道具产出!B:V,6,FALSE)</f>
        <v>600</v>
      </c>
      <c r="Q354" s="79">
        <f>VLOOKUP(D354,道具产出!B:V,7,FALSE)</f>
        <v>3102</v>
      </c>
      <c r="R354" s="15" t="str">
        <f>IF(Q354="","",VLOOKUP(Q354,映射!W:X,2,FALSE))</f>
        <v>枞</v>
      </c>
      <c r="S354" s="79">
        <f>VLOOKUP(D354,道具产出!B:V,8,FALSE)</f>
        <v>1</v>
      </c>
      <c r="T354" s="79">
        <v>1</v>
      </c>
      <c r="U354" s="79">
        <f>VLOOKUP(D354,道具产出!B:V,9,FALSE)</f>
        <v>600</v>
      </c>
      <c r="V354" s="92">
        <f>VLOOKUP(D354,道具产出!B:V,10,FALSE)</f>
        <v>3402</v>
      </c>
      <c r="W354" s="15" t="str">
        <f>IF(V354="","",VLOOKUP(V354,映射!W:X,2,FALSE))</f>
        <v>木绵布</v>
      </c>
      <c r="X354" s="92">
        <f>VLOOKUP(D354,道具产出!B:V,11,FALSE)</f>
        <v>1</v>
      </c>
      <c r="Y354" s="92">
        <v>1</v>
      </c>
      <c r="Z354" s="92">
        <f>VLOOKUP(D354,道具产出!B:V,12,FALSE)</f>
        <v>600</v>
      </c>
      <c r="AA354" s="79">
        <v>1472</v>
      </c>
      <c r="AB354" s="15" t="s">
        <v>382</v>
      </c>
      <c r="AC354" s="79">
        <v>1</v>
      </c>
      <c r="AD354" s="79">
        <v>1</v>
      </c>
      <c r="AE354" s="79">
        <v>1</v>
      </c>
      <c r="AF354" s="15"/>
      <c r="AG354" s="15"/>
      <c r="AH354" s="26"/>
      <c r="AI354" s="26"/>
      <c r="AJ354" s="26"/>
      <c r="AK354" s="85"/>
      <c r="AL354" s="85" t="str">
        <f>IF(AK354="","",VLOOKUP(AK354,映射!W:X,2,FALSE))</f>
        <v/>
      </c>
      <c r="AM354" s="85"/>
      <c r="AN354" s="85"/>
      <c r="AO354" s="85"/>
    </row>
    <row r="355" spans="1:41">
      <c r="A355" s="15">
        <f>VLOOKUP(C355,LOOKUP!A:B,2,FALSE)+E355</f>
        <v>100041</v>
      </c>
      <c r="B355" s="15" t="s">
        <v>379</v>
      </c>
      <c r="C355" s="14" t="s">
        <v>40</v>
      </c>
      <c r="D355" s="14" t="s">
        <v>407</v>
      </c>
      <c r="E355" s="15">
        <v>41</v>
      </c>
      <c r="F355" s="26" t="s">
        <v>414</v>
      </c>
      <c r="G355" s="26"/>
      <c r="H355" s="15">
        <v>23</v>
      </c>
      <c r="I355" s="91">
        <f>VLOOKUP(A355,怪物经验!A:I,9,FALSE)</f>
        <v>250</v>
      </c>
      <c r="J355" s="90">
        <v>0</v>
      </c>
      <c r="K355" s="26"/>
      <c r="L355" s="79">
        <f>VLOOKUP(D355,道具产出!B:V,4,FALSE)</f>
        <v>3002</v>
      </c>
      <c r="M355" s="15" t="str">
        <f>IF(L355="","",VLOOKUP(L355,映射!W:X,2,FALSE))</f>
        <v>铁</v>
      </c>
      <c r="N355" s="79">
        <f>VLOOKUP(D355,道具产出!B:V,5,FALSE)</f>
        <v>1</v>
      </c>
      <c r="O355" s="79">
        <v>1</v>
      </c>
      <c r="P355" s="79">
        <f>VLOOKUP(D355,道具产出!B:V,6,FALSE)</f>
        <v>600</v>
      </c>
      <c r="Q355" s="79">
        <f>VLOOKUP(D355,道具产出!B:V,7,FALSE)</f>
        <v>3102</v>
      </c>
      <c r="R355" s="15" t="str">
        <f>IF(Q355="","",VLOOKUP(Q355,映射!W:X,2,FALSE))</f>
        <v>枞</v>
      </c>
      <c r="S355" s="79">
        <f>VLOOKUP(D355,道具产出!B:V,8,FALSE)</f>
        <v>1</v>
      </c>
      <c r="T355" s="79">
        <v>1</v>
      </c>
      <c r="U355" s="79">
        <f>VLOOKUP(D355,道具产出!B:V,9,FALSE)</f>
        <v>600</v>
      </c>
      <c r="V355" s="92">
        <f>VLOOKUP(D355,道具产出!B:V,10,FALSE)</f>
        <v>3402</v>
      </c>
      <c r="W355" s="15" t="str">
        <f>IF(V355="","",VLOOKUP(V355,映射!W:X,2,FALSE))</f>
        <v>木绵布</v>
      </c>
      <c r="X355" s="92">
        <f>VLOOKUP(D355,道具产出!B:V,11,FALSE)</f>
        <v>1</v>
      </c>
      <c r="Y355" s="92">
        <v>1</v>
      </c>
      <c r="Z355" s="92">
        <f>VLOOKUP(D355,道具产出!B:V,12,FALSE)</f>
        <v>600</v>
      </c>
      <c r="AA355" s="79">
        <v>1472</v>
      </c>
      <c r="AB355" s="15" t="s">
        <v>382</v>
      </c>
      <c r="AC355" s="79">
        <v>1</v>
      </c>
      <c r="AD355" s="79">
        <v>1</v>
      </c>
      <c r="AE355" s="79">
        <v>1</v>
      </c>
      <c r="AF355" s="15"/>
      <c r="AG355" s="15"/>
      <c r="AH355" s="26"/>
      <c r="AI355" s="26"/>
      <c r="AJ355" s="26"/>
      <c r="AK355" s="85"/>
      <c r="AL355" s="85" t="str">
        <f>IF(AK355="","",VLOOKUP(AK355,映射!W:X,2,FALSE))</f>
        <v/>
      </c>
      <c r="AM355" s="85"/>
      <c r="AN355" s="85"/>
      <c r="AO355" s="85"/>
    </row>
    <row r="356" spans="1:41">
      <c r="A356" s="15">
        <f>VLOOKUP(C356,LOOKUP!A:B,2,FALSE)+E356</f>
        <v>100042</v>
      </c>
      <c r="B356" s="15" t="s">
        <v>379</v>
      </c>
      <c r="C356" s="14" t="s">
        <v>40</v>
      </c>
      <c r="D356" s="14" t="s">
        <v>407</v>
      </c>
      <c r="E356" s="15">
        <v>42</v>
      </c>
      <c r="F356" s="26" t="s">
        <v>134</v>
      </c>
      <c r="G356" s="26"/>
      <c r="H356" s="15">
        <v>23</v>
      </c>
      <c r="I356" s="91">
        <f>VLOOKUP(A356,怪物经验!A:I,9,FALSE)</f>
        <v>250</v>
      </c>
      <c r="J356" s="90">
        <v>0</v>
      </c>
      <c r="K356" s="26"/>
      <c r="L356" s="79">
        <f>VLOOKUP(D356,道具产出!B:V,4,FALSE)</f>
        <v>3002</v>
      </c>
      <c r="M356" s="15" t="str">
        <f>IF(L356="","",VLOOKUP(L356,映射!W:X,2,FALSE))</f>
        <v>铁</v>
      </c>
      <c r="N356" s="79">
        <f>VLOOKUP(D356,道具产出!B:V,5,FALSE)</f>
        <v>1</v>
      </c>
      <c r="O356" s="79">
        <v>1</v>
      </c>
      <c r="P356" s="79">
        <f>VLOOKUP(D356,道具产出!B:V,6,FALSE)</f>
        <v>600</v>
      </c>
      <c r="Q356" s="79">
        <f>VLOOKUP(D356,道具产出!B:V,7,FALSE)</f>
        <v>3102</v>
      </c>
      <c r="R356" s="15" t="str">
        <f>IF(Q356="","",VLOOKUP(Q356,映射!W:X,2,FALSE))</f>
        <v>枞</v>
      </c>
      <c r="S356" s="79">
        <f>VLOOKUP(D356,道具产出!B:V,8,FALSE)</f>
        <v>1</v>
      </c>
      <c r="T356" s="79">
        <v>1</v>
      </c>
      <c r="U356" s="79">
        <f>VLOOKUP(D356,道具产出!B:V,9,FALSE)</f>
        <v>600</v>
      </c>
      <c r="V356" s="92">
        <f>VLOOKUP(D356,道具产出!B:V,10,FALSE)</f>
        <v>3402</v>
      </c>
      <c r="W356" s="15" t="str">
        <f>IF(V356="","",VLOOKUP(V356,映射!W:X,2,FALSE))</f>
        <v>木绵布</v>
      </c>
      <c r="X356" s="92">
        <f>VLOOKUP(D356,道具产出!B:V,11,FALSE)</f>
        <v>1</v>
      </c>
      <c r="Y356" s="92">
        <v>1</v>
      </c>
      <c r="Z356" s="92">
        <f>VLOOKUP(D356,道具产出!B:V,12,FALSE)</f>
        <v>600</v>
      </c>
      <c r="AA356" s="79">
        <v>1472</v>
      </c>
      <c r="AB356" s="15" t="s">
        <v>382</v>
      </c>
      <c r="AC356" s="79">
        <v>1</v>
      </c>
      <c r="AD356" s="79">
        <v>1</v>
      </c>
      <c r="AE356" s="79">
        <v>1</v>
      </c>
      <c r="AF356" s="15"/>
      <c r="AG356" s="15"/>
      <c r="AH356" s="26"/>
      <c r="AI356" s="26"/>
      <c r="AJ356" s="26"/>
      <c r="AK356" s="85"/>
      <c r="AL356" s="85" t="str">
        <f>IF(AK356="","",VLOOKUP(AK356,映射!W:X,2,FALSE))</f>
        <v/>
      </c>
      <c r="AM356" s="85"/>
      <c r="AN356" s="85"/>
      <c r="AO356" s="85"/>
    </row>
    <row r="357" spans="1:41">
      <c r="A357" s="15">
        <f>VLOOKUP(C357,LOOKUP!A:B,2,FALSE)+E357</f>
        <v>100043</v>
      </c>
      <c r="B357" s="15" t="s">
        <v>379</v>
      </c>
      <c r="C357" s="14" t="s">
        <v>40</v>
      </c>
      <c r="D357" s="14" t="s">
        <v>407</v>
      </c>
      <c r="E357" s="15">
        <v>43</v>
      </c>
      <c r="F357" s="26" t="s">
        <v>415</v>
      </c>
      <c r="G357" s="26"/>
      <c r="H357" s="15">
        <v>23</v>
      </c>
      <c r="I357" s="91">
        <f>VLOOKUP(A357,怪物经验!A:I,9,FALSE)</f>
        <v>1250</v>
      </c>
      <c r="J357" s="90">
        <v>0</v>
      </c>
      <c r="K357" s="26"/>
      <c r="L357" s="79">
        <f>VLOOKUP(D357,道具产出!B:V,4,FALSE)</f>
        <v>3002</v>
      </c>
      <c r="M357" s="15" t="str">
        <f>IF(L357="","",VLOOKUP(L357,映射!W:X,2,FALSE))</f>
        <v>铁</v>
      </c>
      <c r="N357" s="79">
        <f>VLOOKUP(D357,道具产出!B:V,5,FALSE)</f>
        <v>1</v>
      </c>
      <c r="O357" s="79">
        <v>1</v>
      </c>
      <c r="P357" s="79">
        <f>VLOOKUP(D357,道具产出!B:V,6,FALSE)</f>
        <v>600</v>
      </c>
      <c r="Q357" s="79">
        <f>VLOOKUP(D357,道具产出!B:V,7,FALSE)</f>
        <v>3102</v>
      </c>
      <c r="R357" s="15" t="str">
        <f>IF(Q357="","",VLOOKUP(Q357,映射!W:X,2,FALSE))</f>
        <v>枞</v>
      </c>
      <c r="S357" s="79">
        <f>VLOOKUP(D357,道具产出!B:V,8,FALSE)</f>
        <v>1</v>
      </c>
      <c r="T357" s="79">
        <v>1</v>
      </c>
      <c r="U357" s="79">
        <f>VLOOKUP(D357,道具产出!B:V,9,FALSE)</f>
        <v>600</v>
      </c>
      <c r="V357" s="92">
        <f>VLOOKUP(D357,道具产出!B:V,10,FALSE)</f>
        <v>3402</v>
      </c>
      <c r="W357" s="15" t="str">
        <f>IF(V357="","",VLOOKUP(V357,映射!W:X,2,FALSE))</f>
        <v>木绵布</v>
      </c>
      <c r="X357" s="92">
        <f>VLOOKUP(D357,道具产出!B:V,11,FALSE)</f>
        <v>1</v>
      </c>
      <c r="Y357" s="92">
        <v>1</v>
      </c>
      <c r="Z357" s="92">
        <f>VLOOKUP(D357,道具产出!B:V,12,FALSE)</f>
        <v>600</v>
      </c>
      <c r="AA357" s="79">
        <v>1472</v>
      </c>
      <c r="AB357" s="15" t="s">
        <v>382</v>
      </c>
      <c r="AC357" s="79">
        <v>1</v>
      </c>
      <c r="AD357" s="79">
        <v>1</v>
      </c>
      <c r="AE357" s="79">
        <v>1</v>
      </c>
      <c r="AF357" s="15"/>
      <c r="AG357" s="15"/>
      <c r="AH357" s="26"/>
      <c r="AI357" s="26"/>
      <c r="AJ357" s="26"/>
      <c r="AK357" s="85"/>
      <c r="AL357" s="85" t="str">
        <f>IF(AK357="","",VLOOKUP(AK357,映射!W:X,2,FALSE))</f>
        <v/>
      </c>
      <c r="AM357" s="85"/>
      <c r="AN357" s="85"/>
      <c r="AO357" s="85"/>
    </row>
    <row r="358" spans="1:41">
      <c r="A358" s="15">
        <f>VLOOKUP(C358,LOOKUP!A:B,2,FALSE)+E358</f>
        <v>100044</v>
      </c>
      <c r="B358" s="15" t="s">
        <v>379</v>
      </c>
      <c r="C358" s="14" t="s">
        <v>40</v>
      </c>
      <c r="D358" s="14" t="s">
        <v>407</v>
      </c>
      <c r="E358" s="15">
        <v>44</v>
      </c>
      <c r="F358" s="26" t="s">
        <v>393</v>
      </c>
      <c r="G358" s="26"/>
      <c r="H358" s="15">
        <v>24</v>
      </c>
      <c r="I358" s="91">
        <f>VLOOKUP(A358,怪物经验!A:I,9,FALSE)</f>
        <v>250</v>
      </c>
      <c r="J358" s="90">
        <v>0</v>
      </c>
      <c r="K358" s="26"/>
      <c r="L358" s="79">
        <f>VLOOKUP(D358,道具产出!B:V,4,FALSE)</f>
        <v>3002</v>
      </c>
      <c r="M358" s="15" t="str">
        <f>IF(L358="","",VLOOKUP(L358,映射!W:X,2,FALSE))</f>
        <v>铁</v>
      </c>
      <c r="N358" s="79">
        <f>VLOOKUP(D358,道具产出!B:V,5,FALSE)</f>
        <v>1</v>
      </c>
      <c r="O358" s="79">
        <v>1</v>
      </c>
      <c r="P358" s="79">
        <f>VLOOKUP(D358,道具产出!B:V,6,FALSE)</f>
        <v>600</v>
      </c>
      <c r="Q358" s="79">
        <f>VLOOKUP(D358,道具产出!B:V,7,FALSE)</f>
        <v>3102</v>
      </c>
      <c r="R358" s="15" t="str">
        <f>IF(Q358="","",VLOOKUP(Q358,映射!W:X,2,FALSE))</f>
        <v>枞</v>
      </c>
      <c r="S358" s="79">
        <f>VLOOKUP(D358,道具产出!B:V,8,FALSE)</f>
        <v>1</v>
      </c>
      <c r="T358" s="79">
        <v>1</v>
      </c>
      <c r="U358" s="79">
        <f>VLOOKUP(D358,道具产出!B:V,9,FALSE)</f>
        <v>600</v>
      </c>
      <c r="V358" s="92">
        <f>VLOOKUP(D358,道具产出!B:V,10,FALSE)</f>
        <v>3402</v>
      </c>
      <c r="W358" s="15" t="str">
        <f>IF(V358="","",VLOOKUP(V358,映射!W:X,2,FALSE))</f>
        <v>木绵布</v>
      </c>
      <c r="X358" s="92">
        <f>VLOOKUP(D358,道具产出!B:V,11,FALSE)</f>
        <v>1</v>
      </c>
      <c r="Y358" s="92">
        <v>1</v>
      </c>
      <c r="Z358" s="92">
        <f>VLOOKUP(D358,道具产出!B:V,12,FALSE)</f>
        <v>600</v>
      </c>
      <c r="AA358" s="79">
        <v>1472</v>
      </c>
      <c r="AB358" s="15" t="s">
        <v>382</v>
      </c>
      <c r="AC358" s="79">
        <v>1</v>
      </c>
      <c r="AD358" s="79">
        <v>1</v>
      </c>
      <c r="AE358" s="79">
        <v>1</v>
      </c>
      <c r="AF358" s="15"/>
      <c r="AG358" s="15"/>
      <c r="AH358" s="26"/>
      <c r="AI358" s="26"/>
      <c r="AJ358" s="26"/>
      <c r="AK358" s="85"/>
      <c r="AL358" s="85" t="str">
        <f>IF(AK358="","",VLOOKUP(AK358,映射!W:X,2,FALSE))</f>
        <v/>
      </c>
      <c r="AM358" s="85"/>
      <c r="AN358" s="85"/>
      <c r="AO358" s="85"/>
    </row>
    <row r="359" spans="1:41">
      <c r="A359" s="15">
        <f>VLOOKUP(C359,LOOKUP!A:B,2,FALSE)+E359</f>
        <v>100045</v>
      </c>
      <c r="B359" s="15" t="s">
        <v>379</v>
      </c>
      <c r="C359" s="14" t="s">
        <v>40</v>
      </c>
      <c r="D359" s="14" t="s">
        <v>407</v>
      </c>
      <c r="E359" s="15">
        <v>45</v>
      </c>
      <c r="F359" s="26" t="s">
        <v>416</v>
      </c>
      <c r="G359" s="26"/>
      <c r="H359" s="15">
        <v>24</v>
      </c>
      <c r="I359" s="91">
        <f>VLOOKUP(A359,怪物经验!A:I,9,FALSE)</f>
        <v>270</v>
      </c>
      <c r="J359" s="90">
        <v>0</v>
      </c>
      <c r="K359" s="26"/>
      <c r="L359" s="79">
        <f>VLOOKUP(D359,道具产出!B:V,4,FALSE)</f>
        <v>3002</v>
      </c>
      <c r="M359" s="15" t="str">
        <f>IF(L359="","",VLOOKUP(L359,映射!W:X,2,FALSE))</f>
        <v>铁</v>
      </c>
      <c r="N359" s="79">
        <f>VLOOKUP(D359,道具产出!B:V,5,FALSE)</f>
        <v>1</v>
      </c>
      <c r="O359" s="79">
        <v>1</v>
      </c>
      <c r="P359" s="79">
        <f>VLOOKUP(D359,道具产出!B:V,6,FALSE)</f>
        <v>600</v>
      </c>
      <c r="Q359" s="79">
        <f>VLOOKUP(D359,道具产出!B:V,7,FALSE)</f>
        <v>3102</v>
      </c>
      <c r="R359" s="15" t="str">
        <f>IF(Q359="","",VLOOKUP(Q359,映射!W:X,2,FALSE))</f>
        <v>枞</v>
      </c>
      <c r="S359" s="79">
        <f>VLOOKUP(D359,道具产出!B:V,8,FALSE)</f>
        <v>1</v>
      </c>
      <c r="T359" s="79">
        <v>1</v>
      </c>
      <c r="U359" s="79">
        <f>VLOOKUP(D359,道具产出!B:V,9,FALSE)</f>
        <v>600</v>
      </c>
      <c r="V359" s="92">
        <f>VLOOKUP(D359,道具产出!B:V,10,FALSE)</f>
        <v>3402</v>
      </c>
      <c r="W359" s="15" t="str">
        <f>IF(V359="","",VLOOKUP(V359,映射!W:X,2,FALSE))</f>
        <v>木绵布</v>
      </c>
      <c r="X359" s="92">
        <f>VLOOKUP(D359,道具产出!B:V,11,FALSE)</f>
        <v>1</v>
      </c>
      <c r="Y359" s="92">
        <v>1</v>
      </c>
      <c r="Z359" s="92">
        <f>VLOOKUP(D359,道具产出!B:V,12,FALSE)</f>
        <v>600</v>
      </c>
      <c r="AA359" s="79">
        <v>1472</v>
      </c>
      <c r="AB359" s="15" t="s">
        <v>382</v>
      </c>
      <c r="AC359" s="79">
        <v>1</v>
      </c>
      <c r="AD359" s="79">
        <v>1</v>
      </c>
      <c r="AE359" s="79">
        <v>1</v>
      </c>
      <c r="AF359" s="15"/>
      <c r="AG359" s="15"/>
      <c r="AH359" s="26"/>
      <c r="AI359" s="26"/>
      <c r="AJ359" s="26"/>
      <c r="AK359" s="85"/>
      <c r="AL359" s="85" t="str">
        <f>IF(AK359="","",VLOOKUP(AK359,映射!W:X,2,FALSE))</f>
        <v/>
      </c>
      <c r="AM359" s="85"/>
      <c r="AN359" s="85"/>
      <c r="AO359" s="85"/>
    </row>
    <row r="360" spans="1:41">
      <c r="A360" s="15">
        <f>VLOOKUP(C360,LOOKUP!A:B,2,FALSE)+E360</f>
        <v>100046</v>
      </c>
      <c r="B360" s="15" t="s">
        <v>379</v>
      </c>
      <c r="C360" s="14" t="s">
        <v>40</v>
      </c>
      <c r="D360" s="14" t="s">
        <v>407</v>
      </c>
      <c r="E360" s="15">
        <v>46</v>
      </c>
      <c r="F360" s="26" t="s">
        <v>417</v>
      </c>
      <c r="G360" s="26"/>
      <c r="H360" s="15">
        <v>24</v>
      </c>
      <c r="I360" s="91">
        <f>VLOOKUP(A360,怪物经验!A:I,9,FALSE)</f>
        <v>1350</v>
      </c>
      <c r="J360" s="90">
        <v>0</v>
      </c>
      <c r="K360" s="26"/>
      <c r="L360" s="79">
        <f>VLOOKUP(D360,道具产出!B:V,4,FALSE)</f>
        <v>3002</v>
      </c>
      <c r="M360" s="15" t="str">
        <f>IF(L360="","",VLOOKUP(L360,映射!W:X,2,FALSE))</f>
        <v>铁</v>
      </c>
      <c r="N360" s="79">
        <f>VLOOKUP(D360,道具产出!B:V,5,FALSE)</f>
        <v>1</v>
      </c>
      <c r="O360" s="79">
        <v>1</v>
      </c>
      <c r="P360" s="79">
        <f>VLOOKUP(D360,道具产出!B:V,6,FALSE)</f>
        <v>600</v>
      </c>
      <c r="Q360" s="79">
        <f>VLOOKUP(D360,道具产出!B:V,7,FALSE)</f>
        <v>3102</v>
      </c>
      <c r="R360" s="15" t="str">
        <f>IF(Q360="","",VLOOKUP(Q360,映射!W:X,2,FALSE))</f>
        <v>枞</v>
      </c>
      <c r="S360" s="79">
        <f>VLOOKUP(D360,道具产出!B:V,8,FALSE)</f>
        <v>1</v>
      </c>
      <c r="T360" s="79">
        <v>1</v>
      </c>
      <c r="U360" s="79">
        <f>VLOOKUP(D360,道具产出!B:V,9,FALSE)</f>
        <v>600</v>
      </c>
      <c r="V360" s="92">
        <f>VLOOKUP(D360,道具产出!B:V,10,FALSE)</f>
        <v>3402</v>
      </c>
      <c r="W360" s="15" t="str">
        <f>IF(V360="","",VLOOKUP(V360,映射!W:X,2,FALSE))</f>
        <v>木绵布</v>
      </c>
      <c r="X360" s="92">
        <f>VLOOKUP(D360,道具产出!B:V,11,FALSE)</f>
        <v>1</v>
      </c>
      <c r="Y360" s="92">
        <v>1</v>
      </c>
      <c r="Z360" s="92">
        <f>VLOOKUP(D360,道具产出!B:V,12,FALSE)</f>
        <v>600</v>
      </c>
      <c r="AA360" s="79">
        <v>1472</v>
      </c>
      <c r="AB360" s="15" t="s">
        <v>382</v>
      </c>
      <c r="AC360" s="79">
        <v>1</v>
      </c>
      <c r="AD360" s="79">
        <v>1</v>
      </c>
      <c r="AE360" s="79">
        <v>1</v>
      </c>
      <c r="AF360" s="15"/>
      <c r="AG360" s="15"/>
      <c r="AH360" s="26"/>
      <c r="AI360" s="26"/>
      <c r="AJ360" s="26"/>
      <c r="AK360" s="85"/>
      <c r="AL360" s="85" t="str">
        <f>IF(AK360="","",VLOOKUP(AK360,映射!W:X,2,FALSE))</f>
        <v/>
      </c>
      <c r="AM360" s="85"/>
      <c r="AN360" s="85"/>
      <c r="AO360" s="85"/>
    </row>
    <row r="361" spans="1:41">
      <c r="A361" s="15">
        <f>VLOOKUP(C361,LOOKUP!A:B,2,FALSE)+E361</f>
        <v>100047</v>
      </c>
      <c r="B361" s="15" t="s">
        <v>379</v>
      </c>
      <c r="C361" s="14" t="s">
        <v>40</v>
      </c>
      <c r="D361" s="14" t="s">
        <v>407</v>
      </c>
      <c r="E361" s="15">
        <v>47</v>
      </c>
      <c r="F361" s="26" t="s">
        <v>418</v>
      </c>
      <c r="G361" s="26"/>
      <c r="H361" s="15">
        <v>25</v>
      </c>
      <c r="I361" s="91">
        <f>VLOOKUP(A361,怪物经验!A:I,9,FALSE)</f>
        <v>270</v>
      </c>
      <c r="J361" s="90">
        <v>0</v>
      </c>
      <c r="K361" s="26"/>
      <c r="L361" s="79">
        <f>VLOOKUP(D361,道具产出!B:V,4,FALSE)</f>
        <v>3002</v>
      </c>
      <c r="M361" s="15" t="str">
        <f>IF(L361="","",VLOOKUP(L361,映射!W:X,2,FALSE))</f>
        <v>铁</v>
      </c>
      <c r="N361" s="79">
        <f>VLOOKUP(D361,道具产出!B:V,5,FALSE)</f>
        <v>1</v>
      </c>
      <c r="O361" s="79">
        <v>1</v>
      </c>
      <c r="P361" s="79">
        <f>VLOOKUP(D361,道具产出!B:V,6,FALSE)</f>
        <v>600</v>
      </c>
      <c r="Q361" s="79">
        <f>VLOOKUP(D361,道具产出!B:V,7,FALSE)</f>
        <v>3102</v>
      </c>
      <c r="R361" s="15" t="str">
        <f>IF(Q361="","",VLOOKUP(Q361,映射!W:X,2,FALSE))</f>
        <v>枞</v>
      </c>
      <c r="S361" s="79">
        <f>VLOOKUP(D361,道具产出!B:V,8,FALSE)</f>
        <v>1</v>
      </c>
      <c r="T361" s="79">
        <v>1</v>
      </c>
      <c r="U361" s="79">
        <f>VLOOKUP(D361,道具产出!B:V,9,FALSE)</f>
        <v>600</v>
      </c>
      <c r="V361" s="92">
        <f>VLOOKUP(D361,道具产出!B:V,10,FALSE)</f>
        <v>3402</v>
      </c>
      <c r="W361" s="15" t="str">
        <f>IF(V361="","",VLOOKUP(V361,映射!W:X,2,FALSE))</f>
        <v>木绵布</v>
      </c>
      <c r="X361" s="92">
        <f>VLOOKUP(D361,道具产出!B:V,11,FALSE)</f>
        <v>1</v>
      </c>
      <c r="Y361" s="92">
        <v>1</v>
      </c>
      <c r="Z361" s="92">
        <f>VLOOKUP(D361,道具产出!B:V,12,FALSE)</f>
        <v>600</v>
      </c>
      <c r="AA361" s="79">
        <v>1472</v>
      </c>
      <c r="AB361" s="15" t="s">
        <v>382</v>
      </c>
      <c r="AC361" s="79">
        <v>1</v>
      </c>
      <c r="AD361" s="79">
        <v>1</v>
      </c>
      <c r="AE361" s="79">
        <v>1</v>
      </c>
      <c r="AF361" s="15"/>
      <c r="AG361" s="15"/>
      <c r="AH361" s="26"/>
      <c r="AI361" s="26"/>
      <c r="AJ361" s="26"/>
      <c r="AK361" s="85"/>
      <c r="AL361" s="85" t="str">
        <f>IF(AK361="","",VLOOKUP(AK361,映射!W:X,2,FALSE))</f>
        <v/>
      </c>
      <c r="AM361" s="85"/>
      <c r="AN361" s="85"/>
      <c r="AO361" s="85"/>
    </row>
    <row r="362" spans="1:41">
      <c r="A362" s="15">
        <f>VLOOKUP(C362,LOOKUP!A:B,2,FALSE)+E362</f>
        <v>100048</v>
      </c>
      <c r="B362" s="15" t="s">
        <v>379</v>
      </c>
      <c r="C362" s="14" t="s">
        <v>40</v>
      </c>
      <c r="D362" s="14" t="s">
        <v>407</v>
      </c>
      <c r="E362" s="15">
        <v>48</v>
      </c>
      <c r="F362" s="26" t="s">
        <v>419</v>
      </c>
      <c r="G362" s="26"/>
      <c r="H362" s="15">
        <v>25</v>
      </c>
      <c r="I362" s="91">
        <f>VLOOKUP(A362,怪物经验!A:I,9,FALSE)</f>
        <v>290</v>
      </c>
      <c r="J362" s="90">
        <v>0</v>
      </c>
      <c r="K362" s="26"/>
      <c r="L362" s="79">
        <f>VLOOKUP(D362,道具产出!B:V,4,FALSE)</f>
        <v>3002</v>
      </c>
      <c r="M362" s="15" t="str">
        <f>IF(L362="","",VLOOKUP(L362,映射!W:X,2,FALSE))</f>
        <v>铁</v>
      </c>
      <c r="N362" s="79">
        <f>VLOOKUP(D362,道具产出!B:V,5,FALSE)</f>
        <v>1</v>
      </c>
      <c r="O362" s="79">
        <v>1</v>
      </c>
      <c r="P362" s="79">
        <f>VLOOKUP(D362,道具产出!B:V,6,FALSE)</f>
        <v>600</v>
      </c>
      <c r="Q362" s="79">
        <f>VLOOKUP(D362,道具产出!B:V,7,FALSE)</f>
        <v>3102</v>
      </c>
      <c r="R362" s="15" t="str">
        <f>IF(Q362="","",VLOOKUP(Q362,映射!W:X,2,FALSE))</f>
        <v>枞</v>
      </c>
      <c r="S362" s="79">
        <f>VLOOKUP(D362,道具产出!B:V,8,FALSE)</f>
        <v>1</v>
      </c>
      <c r="T362" s="79">
        <v>1</v>
      </c>
      <c r="U362" s="79">
        <f>VLOOKUP(D362,道具产出!B:V,9,FALSE)</f>
        <v>600</v>
      </c>
      <c r="V362" s="92">
        <f>VLOOKUP(D362,道具产出!B:V,10,FALSE)</f>
        <v>3402</v>
      </c>
      <c r="W362" s="15" t="str">
        <f>IF(V362="","",VLOOKUP(V362,映射!W:X,2,FALSE))</f>
        <v>木绵布</v>
      </c>
      <c r="X362" s="92">
        <f>VLOOKUP(D362,道具产出!B:V,11,FALSE)</f>
        <v>1</v>
      </c>
      <c r="Y362" s="92">
        <v>1</v>
      </c>
      <c r="Z362" s="92">
        <f>VLOOKUP(D362,道具产出!B:V,12,FALSE)</f>
        <v>600</v>
      </c>
      <c r="AA362" s="79">
        <v>1472</v>
      </c>
      <c r="AB362" s="15" t="s">
        <v>382</v>
      </c>
      <c r="AC362" s="79">
        <v>1</v>
      </c>
      <c r="AD362" s="79">
        <v>1</v>
      </c>
      <c r="AE362" s="79">
        <v>1</v>
      </c>
      <c r="AF362" s="15"/>
      <c r="AG362" s="15"/>
      <c r="AH362" s="26"/>
      <c r="AI362" s="26"/>
      <c r="AJ362" s="26"/>
      <c r="AK362" s="85"/>
      <c r="AL362" s="85" t="str">
        <f>IF(AK362="","",VLOOKUP(AK362,映射!W:X,2,FALSE))</f>
        <v/>
      </c>
      <c r="AM362" s="85"/>
      <c r="AN362" s="85"/>
      <c r="AO362" s="85"/>
    </row>
    <row r="363" spans="1:41">
      <c r="A363" s="15">
        <f>VLOOKUP(C363,LOOKUP!A:B,2,FALSE)+E363</f>
        <v>100049</v>
      </c>
      <c r="B363" s="15" t="s">
        <v>379</v>
      </c>
      <c r="C363" s="14" t="s">
        <v>40</v>
      </c>
      <c r="D363" s="14" t="s">
        <v>407</v>
      </c>
      <c r="E363" s="15">
        <v>49</v>
      </c>
      <c r="F363" s="26" t="s">
        <v>420</v>
      </c>
      <c r="G363" s="26"/>
      <c r="H363" s="15">
        <v>26</v>
      </c>
      <c r="I363" s="91">
        <f>VLOOKUP(A363,怪物经验!A:I,9,FALSE)</f>
        <v>290</v>
      </c>
      <c r="J363" s="90">
        <v>0</v>
      </c>
      <c r="K363" s="26"/>
      <c r="L363" s="79">
        <f>VLOOKUP(D363,道具产出!B:V,4,FALSE)</f>
        <v>3002</v>
      </c>
      <c r="M363" s="15" t="str">
        <f>IF(L363="","",VLOOKUP(L363,映射!W:X,2,FALSE))</f>
        <v>铁</v>
      </c>
      <c r="N363" s="79">
        <f>VLOOKUP(D363,道具产出!B:V,5,FALSE)</f>
        <v>1</v>
      </c>
      <c r="O363" s="79">
        <v>1</v>
      </c>
      <c r="P363" s="79">
        <f>VLOOKUP(D363,道具产出!B:V,6,FALSE)</f>
        <v>600</v>
      </c>
      <c r="Q363" s="79">
        <f>VLOOKUP(D363,道具产出!B:V,7,FALSE)</f>
        <v>3102</v>
      </c>
      <c r="R363" s="15" t="str">
        <f>IF(Q363="","",VLOOKUP(Q363,映射!W:X,2,FALSE))</f>
        <v>枞</v>
      </c>
      <c r="S363" s="79">
        <f>VLOOKUP(D363,道具产出!B:V,8,FALSE)</f>
        <v>1</v>
      </c>
      <c r="T363" s="79">
        <v>1</v>
      </c>
      <c r="U363" s="79">
        <f>VLOOKUP(D363,道具产出!B:V,9,FALSE)</f>
        <v>600</v>
      </c>
      <c r="V363" s="92">
        <f>VLOOKUP(D363,道具产出!B:V,10,FALSE)</f>
        <v>3402</v>
      </c>
      <c r="W363" s="15" t="str">
        <f>IF(V363="","",VLOOKUP(V363,映射!W:X,2,FALSE))</f>
        <v>木绵布</v>
      </c>
      <c r="X363" s="92">
        <f>VLOOKUP(D363,道具产出!B:V,11,FALSE)</f>
        <v>1</v>
      </c>
      <c r="Y363" s="92">
        <v>1</v>
      </c>
      <c r="Z363" s="92">
        <f>VLOOKUP(D363,道具产出!B:V,12,FALSE)</f>
        <v>600</v>
      </c>
      <c r="AA363" s="79">
        <v>1472</v>
      </c>
      <c r="AB363" s="15" t="s">
        <v>382</v>
      </c>
      <c r="AC363" s="79">
        <v>1</v>
      </c>
      <c r="AD363" s="79">
        <v>1</v>
      </c>
      <c r="AE363" s="79">
        <v>1</v>
      </c>
      <c r="AF363" s="15"/>
      <c r="AG363" s="15"/>
      <c r="AH363" s="26"/>
      <c r="AI363" s="26"/>
      <c r="AJ363" s="26"/>
      <c r="AK363" s="85"/>
      <c r="AL363" s="85" t="str">
        <f>IF(AK363="","",VLOOKUP(AK363,映射!W:X,2,FALSE))</f>
        <v/>
      </c>
      <c r="AM363" s="85"/>
      <c r="AN363" s="85"/>
      <c r="AO363" s="85"/>
    </row>
    <row r="364" spans="1:41">
      <c r="A364" s="15">
        <f>VLOOKUP(C364,LOOKUP!A:B,2,FALSE)+E364</f>
        <v>100050</v>
      </c>
      <c r="B364" s="15" t="s">
        <v>379</v>
      </c>
      <c r="C364" s="14" t="s">
        <v>40</v>
      </c>
      <c r="D364" s="14" t="s">
        <v>407</v>
      </c>
      <c r="E364" s="15">
        <v>50</v>
      </c>
      <c r="F364" s="26" t="s">
        <v>421</v>
      </c>
      <c r="G364" s="26"/>
      <c r="H364" s="15">
        <v>26</v>
      </c>
      <c r="I364" s="91">
        <f>VLOOKUP(A364,怪物经验!A:I,9,FALSE)</f>
        <v>310</v>
      </c>
      <c r="J364" s="90">
        <v>0</v>
      </c>
      <c r="K364" s="26"/>
      <c r="L364" s="79">
        <f>VLOOKUP(D364,道具产出!B:V,4,FALSE)</f>
        <v>3002</v>
      </c>
      <c r="M364" s="15" t="str">
        <f>IF(L364="","",VLOOKUP(L364,映射!W:X,2,FALSE))</f>
        <v>铁</v>
      </c>
      <c r="N364" s="79">
        <f>VLOOKUP(D364,道具产出!B:V,5,FALSE)</f>
        <v>1</v>
      </c>
      <c r="O364" s="79">
        <v>1</v>
      </c>
      <c r="P364" s="79">
        <f>VLOOKUP(D364,道具产出!B:V,6,FALSE)</f>
        <v>600</v>
      </c>
      <c r="Q364" s="79">
        <f>VLOOKUP(D364,道具产出!B:V,7,FALSE)</f>
        <v>3102</v>
      </c>
      <c r="R364" s="15" t="str">
        <f>IF(Q364="","",VLOOKUP(Q364,映射!W:X,2,FALSE))</f>
        <v>枞</v>
      </c>
      <c r="S364" s="79">
        <f>VLOOKUP(D364,道具产出!B:V,8,FALSE)</f>
        <v>1</v>
      </c>
      <c r="T364" s="79">
        <v>1</v>
      </c>
      <c r="U364" s="79">
        <f>VLOOKUP(D364,道具产出!B:V,9,FALSE)</f>
        <v>600</v>
      </c>
      <c r="V364" s="92">
        <f>VLOOKUP(D364,道具产出!B:V,10,FALSE)</f>
        <v>3402</v>
      </c>
      <c r="W364" s="15" t="str">
        <f>IF(V364="","",VLOOKUP(V364,映射!W:X,2,FALSE))</f>
        <v>木绵布</v>
      </c>
      <c r="X364" s="92">
        <f>VLOOKUP(D364,道具产出!B:V,11,FALSE)</f>
        <v>1</v>
      </c>
      <c r="Y364" s="92">
        <v>1</v>
      </c>
      <c r="Z364" s="92">
        <f>VLOOKUP(D364,道具产出!B:V,12,FALSE)</f>
        <v>600</v>
      </c>
      <c r="AA364" s="15">
        <v>7013</v>
      </c>
      <c r="AB364" s="15" t="str">
        <f>IF(AA364="","",VLOOKUP(AA364,映射!W:X,2,FALSE))</f>
        <v>沙狼之牙</v>
      </c>
      <c r="AC364" s="15">
        <v>1</v>
      </c>
      <c r="AD364" s="26">
        <v>1</v>
      </c>
      <c r="AE364" s="26">
        <v>10000</v>
      </c>
      <c r="AF364" s="15"/>
      <c r="AG364" s="15"/>
      <c r="AH364" s="15"/>
      <c r="AI364" s="26"/>
      <c r="AJ364" s="26"/>
      <c r="AK364" s="85"/>
      <c r="AL364" s="85" t="str">
        <f>IF(AK364="","",VLOOKUP(AK364,映射!W:X,2,FALSE))</f>
        <v/>
      </c>
      <c r="AM364" s="85"/>
      <c r="AN364" s="85"/>
      <c r="AO364" s="85"/>
    </row>
    <row r="365" ht="33" spans="1:41">
      <c r="A365" s="15">
        <f>VLOOKUP(C365,LOOKUP!A:B,2,FALSE)+E365</f>
        <v>100051</v>
      </c>
      <c r="B365" s="15" t="s">
        <v>379</v>
      </c>
      <c r="C365" s="14" t="s">
        <v>40</v>
      </c>
      <c r="D365" s="14" t="s">
        <v>407</v>
      </c>
      <c r="E365" s="15">
        <v>51</v>
      </c>
      <c r="F365" s="26" t="s">
        <v>422</v>
      </c>
      <c r="G365" s="26"/>
      <c r="H365" s="15">
        <v>26</v>
      </c>
      <c r="I365" s="91">
        <f>VLOOKUP(A365,怪物经验!A:I,9,FALSE)</f>
        <v>1550</v>
      </c>
      <c r="J365" s="90">
        <v>0</v>
      </c>
      <c r="K365" s="26"/>
      <c r="L365" s="79">
        <f>VLOOKUP(D365,道具产出!B:V,4,FALSE)</f>
        <v>3002</v>
      </c>
      <c r="M365" s="15" t="str">
        <f>IF(L365="","",VLOOKUP(L365,映射!W:X,2,FALSE))</f>
        <v>铁</v>
      </c>
      <c r="N365" s="79">
        <f>VLOOKUP(D365,道具产出!B:V,5,FALSE)</f>
        <v>1</v>
      </c>
      <c r="O365" s="79">
        <v>1</v>
      </c>
      <c r="P365" s="79">
        <f>VLOOKUP(D365,道具产出!B:V,6,FALSE)</f>
        <v>600</v>
      </c>
      <c r="Q365" s="79">
        <f>VLOOKUP(D365,道具产出!B:V,7,FALSE)</f>
        <v>3102</v>
      </c>
      <c r="R365" s="15" t="str">
        <f>IF(Q365="","",VLOOKUP(Q365,映射!W:X,2,FALSE))</f>
        <v>枞</v>
      </c>
      <c r="S365" s="79">
        <f>VLOOKUP(D365,道具产出!B:V,8,FALSE)</f>
        <v>1</v>
      </c>
      <c r="T365" s="79">
        <v>1</v>
      </c>
      <c r="U365" s="79">
        <f>VLOOKUP(D365,道具产出!B:V,9,FALSE)</f>
        <v>600</v>
      </c>
      <c r="V365" s="92">
        <f>VLOOKUP(D365,道具产出!B:V,10,FALSE)</f>
        <v>3402</v>
      </c>
      <c r="W365" s="15" t="str">
        <f>IF(V365="","",VLOOKUP(V365,映射!W:X,2,FALSE))</f>
        <v>木绵布</v>
      </c>
      <c r="X365" s="92">
        <f>VLOOKUP(D365,道具产出!B:V,11,FALSE)</f>
        <v>1</v>
      </c>
      <c r="Y365" s="92">
        <v>1</v>
      </c>
      <c r="Z365" s="92">
        <f>VLOOKUP(D365,道具产出!B:V,12,FALSE)</f>
        <v>600</v>
      </c>
      <c r="AA365" s="79">
        <v>1472</v>
      </c>
      <c r="AB365" s="15" t="s">
        <v>382</v>
      </c>
      <c r="AC365" s="79">
        <v>1</v>
      </c>
      <c r="AD365" s="79">
        <v>1</v>
      </c>
      <c r="AE365" s="79">
        <v>1</v>
      </c>
      <c r="AF365" s="15"/>
      <c r="AG365" s="15"/>
      <c r="AH365" s="26"/>
      <c r="AI365" s="26"/>
      <c r="AJ365" s="26"/>
      <c r="AK365" s="15"/>
      <c r="AL365" s="85" t="str">
        <f>IF(AK365="","",VLOOKUP(AK365,映射!W:X,2,FALSE))</f>
        <v/>
      </c>
      <c r="AM365" s="15"/>
      <c r="AN365" s="26"/>
      <c r="AO365" s="26"/>
    </row>
    <row r="366" spans="1:41">
      <c r="A366" s="15">
        <f>VLOOKUP(C366,LOOKUP!A:B,2,FALSE)+E366</f>
        <v>100052</v>
      </c>
      <c r="B366" s="15" t="s">
        <v>379</v>
      </c>
      <c r="C366" s="14" t="s">
        <v>40</v>
      </c>
      <c r="D366" s="14" t="s">
        <v>407</v>
      </c>
      <c r="E366" s="15">
        <v>52</v>
      </c>
      <c r="F366" s="26" t="s">
        <v>423</v>
      </c>
      <c r="G366" s="26"/>
      <c r="H366" s="15">
        <v>26</v>
      </c>
      <c r="I366" s="91">
        <f>VLOOKUP(A366,怪物经验!A:I,9,FALSE)</f>
        <v>340</v>
      </c>
      <c r="J366" s="90">
        <v>0</v>
      </c>
      <c r="K366" s="26"/>
      <c r="L366" s="79">
        <f>VLOOKUP(D366,道具产出!B:V,4,FALSE)</f>
        <v>3002</v>
      </c>
      <c r="M366" s="15" t="str">
        <f>IF(L366="","",VLOOKUP(L366,映射!W:X,2,FALSE))</f>
        <v>铁</v>
      </c>
      <c r="N366" s="79">
        <f>VLOOKUP(D366,道具产出!B:V,5,FALSE)</f>
        <v>1</v>
      </c>
      <c r="O366" s="79">
        <v>1</v>
      </c>
      <c r="P366" s="79">
        <f>VLOOKUP(D366,道具产出!B:V,6,FALSE)</f>
        <v>600</v>
      </c>
      <c r="Q366" s="79">
        <f>VLOOKUP(D366,道具产出!B:V,7,FALSE)</f>
        <v>3102</v>
      </c>
      <c r="R366" s="15" t="str">
        <f>IF(Q366="","",VLOOKUP(Q366,映射!W:X,2,FALSE))</f>
        <v>枞</v>
      </c>
      <c r="S366" s="79">
        <f>VLOOKUP(D366,道具产出!B:V,8,FALSE)</f>
        <v>1</v>
      </c>
      <c r="T366" s="79">
        <v>1</v>
      </c>
      <c r="U366" s="79">
        <f>VLOOKUP(D366,道具产出!B:V,9,FALSE)</f>
        <v>600</v>
      </c>
      <c r="V366" s="92">
        <f>VLOOKUP(D366,道具产出!B:V,10,FALSE)</f>
        <v>3402</v>
      </c>
      <c r="W366" s="15" t="str">
        <f>IF(V366="","",VLOOKUP(V366,映射!W:X,2,FALSE))</f>
        <v>木绵布</v>
      </c>
      <c r="X366" s="92">
        <f>VLOOKUP(D366,道具产出!B:V,11,FALSE)</f>
        <v>1</v>
      </c>
      <c r="Y366" s="92">
        <v>1</v>
      </c>
      <c r="Z366" s="92">
        <f>VLOOKUP(D366,道具产出!B:V,12,FALSE)</f>
        <v>600</v>
      </c>
      <c r="AA366" s="15">
        <v>7014</v>
      </c>
      <c r="AB366" s="15" t="str">
        <f>IF(AA366="","",VLOOKUP(AA366,映射!W:X,2,FALSE))</f>
        <v>食人花花瓣</v>
      </c>
      <c r="AC366" s="15">
        <v>1</v>
      </c>
      <c r="AD366" s="26">
        <v>1</v>
      </c>
      <c r="AE366" s="26">
        <v>10000</v>
      </c>
      <c r="AF366" s="15"/>
      <c r="AG366" s="15"/>
      <c r="AH366" s="15"/>
      <c r="AI366" s="26"/>
      <c r="AJ366" s="26"/>
      <c r="AK366" s="85"/>
      <c r="AL366" s="85" t="str">
        <f>IF(AK366="","",VLOOKUP(AK366,映射!W:X,2,FALSE))</f>
        <v/>
      </c>
      <c r="AM366" s="85"/>
      <c r="AN366" s="85"/>
      <c r="AO366" s="85"/>
    </row>
    <row r="367" spans="1:41">
      <c r="A367" s="15">
        <f>VLOOKUP(C367,LOOKUP!A:B,2,FALSE)+E367</f>
        <v>100053</v>
      </c>
      <c r="B367" s="15" t="s">
        <v>379</v>
      </c>
      <c r="C367" s="14" t="s">
        <v>40</v>
      </c>
      <c r="D367" s="14" t="s">
        <v>407</v>
      </c>
      <c r="E367" s="15">
        <v>53</v>
      </c>
      <c r="F367" s="26" t="s">
        <v>424</v>
      </c>
      <c r="G367" s="26"/>
      <c r="H367" s="15">
        <v>28</v>
      </c>
      <c r="I367" s="91">
        <f>VLOOKUP(A367,怪物经验!A:I,9,FALSE)</f>
        <v>340</v>
      </c>
      <c r="J367" s="90">
        <v>0</v>
      </c>
      <c r="K367" s="26"/>
      <c r="L367" s="79">
        <f>VLOOKUP(D367,道具产出!B:V,4,FALSE)</f>
        <v>3002</v>
      </c>
      <c r="M367" s="15" t="str">
        <f>IF(L367="","",VLOOKUP(L367,映射!W:X,2,FALSE))</f>
        <v>铁</v>
      </c>
      <c r="N367" s="79">
        <f>VLOOKUP(D367,道具产出!B:V,5,FALSE)</f>
        <v>1</v>
      </c>
      <c r="O367" s="79">
        <v>1</v>
      </c>
      <c r="P367" s="79">
        <f>VLOOKUP(D367,道具产出!B:V,6,FALSE)</f>
        <v>600</v>
      </c>
      <c r="Q367" s="79">
        <f>VLOOKUP(D367,道具产出!B:V,7,FALSE)</f>
        <v>3102</v>
      </c>
      <c r="R367" s="15" t="str">
        <f>IF(Q367="","",VLOOKUP(Q367,映射!W:X,2,FALSE))</f>
        <v>枞</v>
      </c>
      <c r="S367" s="79">
        <f>VLOOKUP(D367,道具产出!B:V,8,FALSE)</f>
        <v>1</v>
      </c>
      <c r="T367" s="79">
        <v>1</v>
      </c>
      <c r="U367" s="79">
        <f>VLOOKUP(D367,道具产出!B:V,9,FALSE)</f>
        <v>600</v>
      </c>
      <c r="V367" s="92">
        <f>VLOOKUP(D367,道具产出!B:V,10,FALSE)</f>
        <v>3402</v>
      </c>
      <c r="W367" s="15" t="str">
        <f>IF(V367="","",VLOOKUP(V367,映射!W:X,2,FALSE))</f>
        <v>木绵布</v>
      </c>
      <c r="X367" s="92">
        <f>VLOOKUP(D367,道具产出!B:V,11,FALSE)</f>
        <v>1</v>
      </c>
      <c r="Y367" s="92">
        <v>1</v>
      </c>
      <c r="Z367" s="92">
        <f>VLOOKUP(D367,道具产出!B:V,12,FALSE)</f>
        <v>600</v>
      </c>
      <c r="AA367" s="79">
        <v>1472</v>
      </c>
      <c r="AB367" s="15" t="s">
        <v>382</v>
      </c>
      <c r="AC367" s="79">
        <v>1</v>
      </c>
      <c r="AD367" s="79">
        <v>1</v>
      </c>
      <c r="AE367" s="79">
        <v>1</v>
      </c>
      <c r="AF367" s="15"/>
      <c r="AG367" s="15"/>
      <c r="AH367" s="26"/>
      <c r="AI367" s="26"/>
      <c r="AJ367" s="26"/>
      <c r="AK367" s="15"/>
      <c r="AL367" s="85" t="str">
        <f>IF(AK367="","",VLOOKUP(AK367,映射!W:X,2,FALSE))</f>
        <v/>
      </c>
      <c r="AM367" s="15"/>
      <c r="AN367" s="26"/>
      <c r="AO367" s="26"/>
    </row>
    <row r="368" spans="1:41">
      <c r="A368" s="15">
        <f>VLOOKUP(C368,LOOKUP!A:B,2,FALSE)+E368</f>
        <v>100054</v>
      </c>
      <c r="B368" s="15" t="s">
        <v>379</v>
      </c>
      <c r="C368" s="14" t="s">
        <v>40</v>
      </c>
      <c r="D368" s="14" t="s">
        <v>407</v>
      </c>
      <c r="E368" s="15">
        <v>54</v>
      </c>
      <c r="F368" s="26" t="s">
        <v>425</v>
      </c>
      <c r="G368" s="26"/>
      <c r="H368" s="15">
        <v>28</v>
      </c>
      <c r="I368" s="91">
        <f>VLOOKUP(A368,怪物经验!A:I,9,FALSE)</f>
        <v>360</v>
      </c>
      <c r="J368" s="90">
        <v>0</v>
      </c>
      <c r="K368" s="26"/>
      <c r="L368" s="79">
        <f>VLOOKUP(D368,道具产出!B:V,4,FALSE)</f>
        <v>3002</v>
      </c>
      <c r="M368" s="15" t="str">
        <f>IF(L368="","",VLOOKUP(L368,映射!W:X,2,FALSE))</f>
        <v>铁</v>
      </c>
      <c r="N368" s="79">
        <f>VLOOKUP(D368,道具产出!B:V,5,FALSE)</f>
        <v>1</v>
      </c>
      <c r="O368" s="79">
        <v>1</v>
      </c>
      <c r="P368" s="79">
        <f>VLOOKUP(D368,道具产出!B:V,6,FALSE)</f>
        <v>600</v>
      </c>
      <c r="Q368" s="79">
        <f>VLOOKUP(D368,道具产出!B:V,7,FALSE)</f>
        <v>3102</v>
      </c>
      <c r="R368" s="15" t="str">
        <f>IF(Q368="","",VLOOKUP(Q368,映射!W:X,2,FALSE))</f>
        <v>枞</v>
      </c>
      <c r="S368" s="79">
        <f>VLOOKUP(D368,道具产出!B:V,8,FALSE)</f>
        <v>1</v>
      </c>
      <c r="T368" s="79">
        <v>1</v>
      </c>
      <c r="U368" s="79">
        <f>VLOOKUP(D368,道具产出!B:V,9,FALSE)</f>
        <v>600</v>
      </c>
      <c r="V368" s="92">
        <f>VLOOKUP(D368,道具产出!B:V,10,FALSE)</f>
        <v>3402</v>
      </c>
      <c r="W368" s="15" t="str">
        <f>IF(V368="","",VLOOKUP(V368,映射!W:X,2,FALSE))</f>
        <v>木绵布</v>
      </c>
      <c r="X368" s="92">
        <f>VLOOKUP(D368,道具产出!B:V,11,FALSE)</f>
        <v>1</v>
      </c>
      <c r="Y368" s="92">
        <v>1</v>
      </c>
      <c r="Z368" s="92">
        <f>VLOOKUP(D368,道具产出!B:V,12,FALSE)</f>
        <v>600</v>
      </c>
      <c r="AA368" s="79">
        <v>1472</v>
      </c>
      <c r="AB368" s="15" t="s">
        <v>382</v>
      </c>
      <c r="AC368" s="79">
        <v>1</v>
      </c>
      <c r="AD368" s="79">
        <v>1</v>
      </c>
      <c r="AE368" s="79">
        <v>1</v>
      </c>
      <c r="AF368" s="15"/>
      <c r="AG368" s="15"/>
      <c r="AH368" s="26"/>
      <c r="AI368" s="26"/>
      <c r="AJ368" s="26"/>
      <c r="AK368" s="15"/>
      <c r="AL368" s="85" t="str">
        <f>IF(AK368="","",VLOOKUP(AK368,映射!W:X,2,FALSE))</f>
        <v/>
      </c>
      <c r="AM368" s="15"/>
      <c r="AN368" s="26"/>
      <c r="AO368" s="26"/>
    </row>
    <row r="369" spans="1:41">
      <c r="A369" s="15">
        <f>VLOOKUP(C369,LOOKUP!A:B,2,FALSE)+E369</f>
        <v>100055</v>
      </c>
      <c r="B369" s="15" t="s">
        <v>379</v>
      </c>
      <c r="C369" s="14" t="s">
        <v>40</v>
      </c>
      <c r="D369" s="14" t="s">
        <v>407</v>
      </c>
      <c r="E369" s="15">
        <v>55</v>
      </c>
      <c r="F369" s="26" t="s">
        <v>426</v>
      </c>
      <c r="G369" s="26"/>
      <c r="H369" s="15">
        <v>28</v>
      </c>
      <c r="I369" s="91">
        <f>VLOOKUP(A369,怪物经验!A:I,9,FALSE)</f>
        <v>360</v>
      </c>
      <c r="J369" s="90">
        <v>0</v>
      </c>
      <c r="K369" s="26"/>
      <c r="L369" s="79">
        <f>VLOOKUP(D369,道具产出!B:V,4,FALSE)</f>
        <v>3002</v>
      </c>
      <c r="M369" s="15" t="str">
        <f>IF(L369="","",VLOOKUP(L369,映射!W:X,2,FALSE))</f>
        <v>铁</v>
      </c>
      <c r="N369" s="79">
        <f>VLOOKUP(D369,道具产出!B:V,5,FALSE)</f>
        <v>1</v>
      </c>
      <c r="O369" s="79">
        <v>1</v>
      </c>
      <c r="P369" s="79">
        <f>VLOOKUP(D369,道具产出!B:V,6,FALSE)</f>
        <v>600</v>
      </c>
      <c r="Q369" s="79">
        <f>VLOOKUP(D369,道具产出!B:V,7,FALSE)</f>
        <v>3102</v>
      </c>
      <c r="R369" s="15" t="str">
        <f>IF(Q369="","",VLOOKUP(Q369,映射!W:X,2,FALSE))</f>
        <v>枞</v>
      </c>
      <c r="S369" s="79">
        <f>VLOOKUP(D369,道具产出!B:V,8,FALSE)</f>
        <v>1</v>
      </c>
      <c r="T369" s="79">
        <v>1</v>
      </c>
      <c r="U369" s="79">
        <f>VLOOKUP(D369,道具产出!B:V,9,FALSE)</f>
        <v>600</v>
      </c>
      <c r="V369" s="92">
        <f>VLOOKUP(D369,道具产出!B:V,10,FALSE)</f>
        <v>3402</v>
      </c>
      <c r="W369" s="15" t="str">
        <f>IF(V369="","",VLOOKUP(V369,映射!W:X,2,FALSE))</f>
        <v>木绵布</v>
      </c>
      <c r="X369" s="92">
        <f>VLOOKUP(D369,道具产出!B:V,11,FALSE)</f>
        <v>1</v>
      </c>
      <c r="Y369" s="92">
        <v>1</v>
      </c>
      <c r="Z369" s="92">
        <f>VLOOKUP(D369,道具产出!B:V,12,FALSE)</f>
        <v>600</v>
      </c>
      <c r="AA369" s="79">
        <v>1472</v>
      </c>
      <c r="AB369" s="15" t="s">
        <v>382</v>
      </c>
      <c r="AC369" s="79">
        <v>1</v>
      </c>
      <c r="AD369" s="79">
        <v>1</v>
      </c>
      <c r="AE369" s="79">
        <v>1</v>
      </c>
      <c r="AF369" s="15"/>
      <c r="AG369" s="15"/>
      <c r="AH369" s="26"/>
      <c r="AI369" s="26"/>
      <c r="AJ369" s="26"/>
      <c r="AK369" s="15"/>
      <c r="AL369" s="85" t="str">
        <f>IF(AK369="","",VLOOKUP(AK369,映射!W:X,2,FALSE))</f>
        <v/>
      </c>
      <c r="AM369" s="15"/>
      <c r="AN369" s="26"/>
      <c r="AO369" s="26"/>
    </row>
    <row r="370" spans="1:41">
      <c r="A370" s="15">
        <f>VLOOKUP(C370,LOOKUP!A:B,2,FALSE)+E370</f>
        <v>100056</v>
      </c>
      <c r="B370" s="15" t="s">
        <v>379</v>
      </c>
      <c r="C370" s="14" t="s">
        <v>40</v>
      </c>
      <c r="D370" s="14" t="s">
        <v>407</v>
      </c>
      <c r="E370" s="15">
        <v>56</v>
      </c>
      <c r="F370" s="26" t="s">
        <v>427</v>
      </c>
      <c r="G370" s="26"/>
      <c r="H370" s="15">
        <v>28</v>
      </c>
      <c r="I370" s="91">
        <f>VLOOKUP(A370,怪物经验!A:I,9,FALSE)</f>
        <v>1950</v>
      </c>
      <c r="J370" s="90">
        <v>0</v>
      </c>
      <c r="K370" s="26"/>
      <c r="L370" s="79">
        <f>VLOOKUP(D370,道具产出!B:V,4,FALSE)</f>
        <v>3002</v>
      </c>
      <c r="M370" s="15" t="str">
        <f>IF(L370="","",VLOOKUP(L370,映射!W:X,2,FALSE))</f>
        <v>铁</v>
      </c>
      <c r="N370" s="79">
        <f>VLOOKUP(D370,道具产出!B:V,5,FALSE)</f>
        <v>1</v>
      </c>
      <c r="O370" s="79">
        <v>1</v>
      </c>
      <c r="P370" s="79">
        <f>VLOOKUP(D370,道具产出!B:V,6,FALSE)</f>
        <v>600</v>
      </c>
      <c r="Q370" s="79">
        <f>VLOOKUP(D370,道具产出!B:V,7,FALSE)</f>
        <v>3102</v>
      </c>
      <c r="R370" s="15" t="str">
        <f>IF(Q370="","",VLOOKUP(Q370,映射!W:X,2,FALSE))</f>
        <v>枞</v>
      </c>
      <c r="S370" s="79">
        <f>VLOOKUP(D370,道具产出!B:V,8,FALSE)</f>
        <v>1</v>
      </c>
      <c r="T370" s="79">
        <v>1</v>
      </c>
      <c r="U370" s="79">
        <f>VLOOKUP(D370,道具产出!B:V,9,FALSE)</f>
        <v>600</v>
      </c>
      <c r="V370" s="92">
        <f>VLOOKUP(D370,道具产出!B:V,10,FALSE)</f>
        <v>3402</v>
      </c>
      <c r="W370" s="15" t="str">
        <f>IF(V370="","",VLOOKUP(V370,映射!W:X,2,FALSE))</f>
        <v>木绵布</v>
      </c>
      <c r="X370" s="92">
        <f>VLOOKUP(D370,道具产出!B:V,11,FALSE)</f>
        <v>1</v>
      </c>
      <c r="Y370" s="92">
        <v>1</v>
      </c>
      <c r="Z370" s="92">
        <f>VLOOKUP(D370,道具产出!B:V,12,FALSE)</f>
        <v>600</v>
      </c>
      <c r="AA370" s="79">
        <v>1472</v>
      </c>
      <c r="AB370" s="15" t="s">
        <v>382</v>
      </c>
      <c r="AC370" s="79">
        <v>1</v>
      </c>
      <c r="AD370" s="79">
        <v>1</v>
      </c>
      <c r="AE370" s="79">
        <v>1</v>
      </c>
      <c r="AF370" s="15"/>
      <c r="AG370" s="15"/>
      <c r="AH370" s="26"/>
      <c r="AI370" s="26"/>
      <c r="AJ370" s="26"/>
      <c r="AK370" s="15"/>
      <c r="AL370" s="85" t="str">
        <f>IF(AK370="","",VLOOKUP(AK370,映射!W:X,2,FALSE))</f>
        <v/>
      </c>
      <c r="AM370" s="15"/>
      <c r="AN370" s="26"/>
      <c r="AO370" s="26"/>
    </row>
    <row r="371" spans="1:41">
      <c r="A371" s="15">
        <f>VLOOKUP(C371,LOOKUP!A:B,2,FALSE)+E371</f>
        <v>100057</v>
      </c>
      <c r="B371" s="15" t="s">
        <v>379</v>
      </c>
      <c r="C371" s="14" t="s">
        <v>40</v>
      </c>
      <c r="D371" s="14" t="s">
        <v>428</v>
      </c>
      <c r="E371" s="15">
        <v>57</v>
      </c>
      <c r="F371" s="26" t="s">
        <v>429</v>
      </c>
      <c r="G371" s="26"/>
      <c r="H371" s="15">
        <v>30</v>
      </c>
      <c r="I371" s="91">
        <f>VLOOKUP(A371,怪物经验!A:I,9,FALSE)</f>
        <v>390</v>
      </c>
      <c r="J371" s="90">
        <v>0</v>
      </c>
      <c r="K371" s="26"/>
      <c r="L371" s="79">
        <f>VLOOKUP(D371,道具产出!B:V,4,FALSE)</f>
        <v>3003</v>
      </c>
      <c r="M371" s="15" t="str">
        <f>IF(L371="","",VLOOKUP(L371,映射!W:X,2,FALSE))</f>
        <v>银</v>
      </c>
      <c r="N371" s="79">
        <f>VLOOKUP(D371,道具产出!B:V,5,FALSE)</f>
        <v>1</v>
      </c>
      <c r="O371" s="79">
        <v>1</v>
      </c>
      <c r="P371" s="79">
        <f>VLOOKUP(D371,道具产出!B:V,6,FALSE)</f>
        <v>400</v>
      </c>
      <c r="Q371" s="79">
        <f>VLOOKUP(D371,道具产出!B:V,7,FALSE)</f>
        <v>3103</v>
      </c>
      <c r="R371" s="15" t="str">
        <f>IF(Q371="","",VLOOKUP(Q371,映射!W:X,2,FALSE))</f>
        <v>黄月木</v>
      </c>
      <c r="S371" s="79">
        <f>VLOOKUP(D371,道具产出!B:V,8,FALSE)</f>
        <v>1</v>
      </c>
      <c r="T371" s="79">
        <v>1</v>
      </c>
      <c r="U371" s="79">
        <f>VLOOKUP(D371,道具产出!B:V,9,FALSE)</f>
        <v>400</v>
      </c>
      <c r="V371" s="92">
        <f>VLOOKUP(D371,道具产出!B:V,10,FALSE)</f>
        <v>3403</v>
      </c>
      <c r="W371" s="15" t="str">
        <f>IF(V371="","",VLOOKUP(V371,映射!W:X,2,FALSE))</f>
        <v>毛毡</v>
      </c>
      <c r="X371" s="92">
        <f>VLOOKUP(D371,道具产出!B:V,11,FALSE)</f>
        <v>1</v>
      </c>
      <c r="Y371" s="92">
        <v>1</v>
      </c>
      <c r="Z371" s="92">
        <f>VLOOKUP(D371,道具产出!B:V,12,FALSE)</f>
        <v>400</v>
      </c>
      <c r="AA371" s="79">
        <v>1472</v>
      </c>
      <c r="AB371" s="15" t="s">
        <v>382</v>
      </c>
      <c r="AC371" s="79">
        <v>1</v>
      </c>
      <c r="AD371" s="79">
        <v>1</v>
      </c>
      <c r="AE371" s="79">
        <v>1</v>
      </c>
      <c r="AF371" s="10">
        <v>5157</v>
      </c>
      <c r="AG371" s="53" t="s">
        <v>430</v>
      </c>
      <c r="AH371" s="26">
        <v>1</v>
      </c>
      <c r="AI371" s="26">
        <v>1</v>
      </c>
      <c r="AJ371" s="26">
        <v>50</v>
      </c>
      <c r="AK371" s="10">
        <v>202008</v>
      </c>
      <c r="AL371" s="50" t="s">
        <v>431</v>
      </c>
      <c r="AM371" s="15">
        <v>1</v>
      </c>
      <c r="AN371" s="26">
        <v>1</v>
      </c>
      <c r="AO371" s="26">
        <v>50</v>
      </c>
    </row>
    <row r="372" spans="1:41">
      <c r="A372" s="15">
        <f>VLOOKUP(C372,LOOKUP!A:B,2,FALSE)+E372</f>
        <v>100058</v>
      </c>
      <c r="B372" s="15" t="s">
        <v>379</v>
      </c>
      <c r="C372" s="14" t="s">
        <v>40</v>
      </c>
      <c r="D372" s="14" t="s">
        <v>428</v>
      </c>
      <c r="E372" s="15">
        <v>58</v>
      </c>
      <c r="F372" s="26" t="s">
        <v>432</v>
      </c>
      <c r="G372" s="26"/>
      <c r="H372" s="15">
        <v>30</v>
      </c>
      <c r="I372" s="91">
        <f>VLOOKUP(A372,怪物经验!A:I,9,FALSE)</f>
        <v>390</v>
      </c>
      <c r="J372" s="90">
        <v>0</v>
      </c>
      <c r="K372" s="26"/>
      <c r="L372" s="79">
        <f>VLOOKUP(D372,道具产出!B:V,4,FALSE)</f>
        <v>3003</v>
      </c>
      <c r="M372" s="15" t="str">
        <f>IF(L372="","",VLOOKUP(L372,映射!W:X,2,FALSE))</f>
        <v>银</v>
      </c>
      <c r="N372" s="79">
        <f>VLOOKUP(D372,道具产出!B:V,5,FALSE)</f>
        <v>1</v>
      </c>
      <c r="O372" s="79">
        <v>1</v>
      </c>
      <c r="P372" s="79">
        <f>VLOOKUP(D372,道具产出!B:V,6,FALSE)</f>
        <v>400</v>
      </c>
      <c r="Q372" s="79">
        <f>VLOOKUP(D372,道具产出!B:V,7,FALSE)</f>
        <v>3103</v>
      </c>
      <c r="R372" s="15" t="str">
        <f>IF(Q372="","",VLOOKUP(Q372,映射!W:X,2,FALSE))</f>
        <v>黄月木</v>
      </c>
      <c r="S372" s="79">
        <f>VLOOKUP(D372,道具产出!B:V,8,FALSE)</f>
        <v>1</v>
      </c>
      <c r="T372" s="79">
        <v>1</v>
      </c>
      <c r="U372" s="79">
        <f>VLOOKUP(D372,道具产出!B:V,9,FALSE)</f>
        <v>400</v>
      </c>
      <c r="V372" s="92">
        <f>VLOOKUP(D372,道具产出!B:V,10,FALSE)</f>
        <v>3403</v>
      </c>
      <c r="W372" s="15" t="str">
        <f>IF(V372="","",VLOOKUP(V372,映射!W:X,2,FALSE))</f>
        <v>毛毡</v>
      </c>
      <c r="X372" s="92">
        <f>VLOOKUP(D372,道具产出!B:V,11,FALSE)</f>
        <v>1</v>
      </c>
      <c r="Y372" s="92">
        <v>1</v>
      </c>
      <c r="Z372" s="92">
        <f>VLOOKUP(D372,道具产出!B:V,12,FALSE)</f>
        <v>400</v>
      </c>
      <c r="AA372" s="79">
        <v>1472</v>
      </c>
      <c r="AB372" s="15" t="s">
        <v>382</v>
      </c>
      <c r="AC372" s="79">
        <v>1</v>
      </c>
      <c r="AD372" s="79">
        <v>1</v>
      </c>
      <c r="AE372" s="79">
        <v>1</v>
      </c>
      <c r="AF372" s="10">
        <v>5163</v>
      </c>
      <c r="AG372" s="53" t="s">
        <v>433</v>
      </c>
      <c r="AH372" s="26">
        <v>1</v>
      </c>
      <c r="AI372" s="26">
        <v>1</v>
      </c>
      <c r="AJ372" s="26">
        <v>50</v>
      </c>
      <c r="AK372" s="10">
        <v>202008</v>
      </c>
      <c r="AL372" s="50" t="s">
        <v>431</v>
      </c>
      <c r="AM372" s="15">
        <v>1</v>
      </c>
      <c r="AN372" s="26">
        <v>1</v>
      </c>
      <c r="AO372" s="26">
        <v>50</v>
      </c>
    </row>
    <row r="373" spans="1:41">
      <c r="A373" s="15">
        <f>VLOOKUP(C373,LOOKUP!A:B,2,FALSE)+E373</f>
        <v>100059</v>
      </c>
      <c r="B373" s="15" t="s">
        <v>379</v>
      </c>
      <c r="C373" s="14" t="s">
        <v>40</v>
      </c>
      <c r="D373" s="14" t="s">
        <v>428</v>
      </c>
      <c r="E373" s="15">
        <v>59</v>
      </c>
      <c r="F373" s="26" t="s">
        <v>434</v>
      </c>
      <c r="G373" s="26"/>
      <c r="H373" s="15">
        <v>30</v>
      </c>
      <c r="I373" s="91">
        <f>VLOOKUP(A373,怪物经验!A:I,9,FALSE)</f>
        <v>420</v>
      </c>
      <c r="J373" s="90">
        <v>0</v>
      </c>
      <c r="K373" s="26"/>
      <c r="L373" s="79">
        <f>VLOOKUP(D373,道具产出!B:V,4,FALSE)</f>
        <v>3003</v>
      </c>
      <c r="M373" s="15" t="str">
        <f>IF(L373="","",VLOOKUP(L373,映射!W:X,2,FALSE))</f>
        <v>银</v>
      </c>
      <c r="N373" s="79">
        <f>VLOOKUP(D373,道具产出!B:V,5,FALSE)</f>
        <v>1</v>
      </c>
      <c r="O373" s="79">
        <v>1</v>
      </c>
      <c r="P373" s="79">
        <f>VLOOKUP(D373,道具产出!B:V,6,FALSE)</f>
        <v>400</v>
      </c>
      <c r="Q373" s="79">
        <f>VLOOKUP(D373,道具产出!B:V,7,FALSE)</f>
        <v>3103</v>
      </c>
      <c r="R373" s="15" t="str">
        <f>IF(Q373="","",VLOOKUP(Q373,映射!W:X,2,FALSE))</f>
        <v>黄月木</v>
      </c>
      <c r="S373" s="79">
        <f>VLOOKUP(D373,道具产出!B:V,8,FALSE)</f>
        <v>1</v>
      </c>
      <c r="T373" s="79">
        <v>1</v>
      </c>
      <c r="U373" s="79">
        <f>VLOOKUP(D373,道具产出!B:V,9,FALSE)</f>
        <v>400</v>
      </c>
      <c r="V373" s="92">
        <f>VLOOKUP(D373,道具产出!B:V,10,FALSE)</f>
        <v>3403</v>
      </c>
      <c r="W373" s="15" t="str">
        <f>IF(V373="","",VLOOKUP(V373,映射!W:X,2,FALSE))</f>
        <v>毛毡</v>
      </c>
      <c r="X373" s="92">
        <f>VLOOKUP(D373,道具产出!B:V,11,FALSE)</f>
        <v>1</v>
      </c>
      <c r="Y373" s="92">
        <v>1</v>
      </c>
      <c r="Z373" s="92">
        <f>VLOOKUP(D373,道具产出!B:V,12,FALSE)</f>
        <v>400</v>
      </c>
      <c r="AA373" s="79">
        <v>1472</v>
      </c>
      <c r="AB373" s="15" t="s">
        <v>382</v>
      </c>
      <c r="AC373" s="79">
        <v>1</v>
      </c>
      <c r="AD373" s="79">
        <v>1</v>
      </c>
      <c r="AE373" s="79">
        <v>1</v>
      </c>
      <c r="AF373" s="10">
        <v>5169</v>
      </c>
      <c r="AG373" s="53" t="s">
        <v>435</v>
      </c>
      <c r="AH373" s="26">
        <v>1</v>
      </c>
      <c r="AI373" s="26">
        <v>1</v>
      </c>
      <c r="AJ373" s="26">
        <v>50</v>
      </c>
      <c r="AK373" s="10">
        <v>202008</v>
      </c>
      <c r="AL373" s="50" t="s">
        <v>431</v>
      </c>
      <c r="AM373" s="15">
        <v>1</v>
      </c>
      <c r="AN373" s="26">
        <v>1</v>
      </c>
      <c r="AO373" s="26">
        <v>50</v>
      </c>
    </row>
    <row r="374" spans="1:41">
      <c r="A374" s="15">
        <f>VLOOKUP(C374,LOOKUP!A:B,2,FALSE)+E374</f>
        <v>100060</v>
      </c>
      <c r="B374" s="15" t="s">
        <v>379</v>
      </c>
      <c r="C374" s="14" t="s">
        <v>40</v>
      </c>
      <c r="D374" s="14" t="s">
        <v>428</v>
      </c>
      <c r="E374" s="15">
        <v>60</v>
      </c>
      <c r="F374" s="26" t="s">
        <v>436</v>
      </c>
      <c r="G374" s="26"/>
      <c r="H374" s="15">
        <v>30</v>
      </c>
      <c r="I374" s="91">
        <f>VLOOKUP(A374,怪物经验!A:I,9,FALSE)</f>
        <v>2100</v>
      </c>
      <c r="J374" s="90">
        <v>0</v>
      </c>
      <c r="K374" s="26"/>
      <c r="L374" s="79">
        <f>VLOOKUP(D374,道具产出!B:V,4,FALSE)</f>
        <v>3003</v>
      </c>
      <c r="M374" s="15" t="str">
        <f>IF(L374="","",VLOOKUP(L374,映射!W:X,2,FALSE))</f>
        <v>银</v>
      </c>
      <c r="N374" s="79">
        <f>VLOOKUP(D374,道具产出!B:V,5,FALSE)</f>
        <v>1</v>
      </c>
      <c r="O374" s="79">
        <v>1</v>
      </c>
      <c r="P374" s="79">
        <f>VLOOKUP(D374,道具产出!B:V,6,FALSE)</f>
        <v>400</v>
      </c>
      <c r="Q374" s="79">
        <f>VLOOKUP(D374,道具产出!B:V,7,FALSE)</f>
        <v>3103</v>
      </c>
      <c r="R374" s="15" t="str">
        <f>IF(Q374="","",VLOOKUP(Q374,映射!W:X,2,FALSE))</f>
        <v>黄月木</v>
      </c>
      <c r="S374" s="79">
        <f>VLOOKUP(D374,道具产出!B:V,8,FALSE)</f>
        <v>1</v>
      </c>
      <c r="T374" s="79">
        <v>1</v>
      </c>
      <c r="U374" s="79">
        <f>VLOOKUP(D374,道具产出!B:V,9,FALSE)</f>
        <v>400</v>
      </c>
      <c r="V374" s="92">
        <f>VLOOKUP(D374,道具产出!B:V,10,FALSE)</f>
        <v>3403</v>
      </c>
      <c r="W374" s="15" t="str">
        <f>IF(V374="","",VLOOKUP(V374,映射!W:X,2,FALSE))</f>
        <v>毛毡</v>
      </c>
      <c r="X374" s="92">
        <f>VLOOKUP(D374,道具产出!B:V,11,FALSE)</f>
        <v>1</v>
      </c>
      <c r="Y374" s="92">
        <v>1</v>
      </c>
      <c r="Z374" s="92">
        <f>VLOOKUP(D374,道具产出!B:V,12,FALSE)</f>
        <v>400</v>
      </c>
      <c r="AA374" s="79">
        <v>1472</v>
      </c>
      <c r="AB374" s="15" t="s">
        <v>382</v>
      </c>
      <c r="AC374" s="79">
        <v>1</v>
      </c>
      <c r="AD374" s="79">
        <v>1</v>
      </c>
      <c r="AE374" s="79">
        <v>1</v>
      </c>
      <c r="AF374" s="10">
        <v>5157</v>
      </c>
      <c r="AG374" s="53" t="s">
        <v>430</v>
      </c>
      <c r="AH374" s="26">
        <v>1</v>
      </c>
      <c r="AI374" s="26">
        <v>1</v>
      </c>
      <c r="AJ374" s="26">
        <v>50</v>
      </c>
      <c r="AK374" s="10">
        <v>202008</v>
      </c>
      <c r="AL374" s="50" t="s">
        <v>431</v>
      </c>
      <c r="AM374" s="15">
        <v>1</v>
      </c>
      <c r="AN374" s="26">
        <v>1</v>
      </c>
      <c r="AO374" s="26">
        <v>50</v>
      </c>
    </row>
    <row r="375" spans="1:41">
      <c r="A375" s="15">
        <f>VLOOKUP(C375,LOOKUP!A:B,2,FALSE)+E375</f>
        <v>100061</v>
      </c>
      <c r="B375" s="15" t="s">
        <v>379</v>
      </c>
      <c r="C375" s="14" t="s">
        <v>40</v>
      </c>
      <c r="D375" s="14" t="s">
        <v>428</v>
      </c>
      <c r="E375" s="15">
        <v>61</v>
      </c>
      <c r="F375" s="26" t="s">
        <v>437</v>
      </c>
      <c r="G375" s="26"/>
      <c r="H375" s="15">
        <v>30</v>
      </c>
      <c r="I375" s="91">
        <f>VLOOKUP(A375,怪物经验!A:I,9,FALSE)</f>
        <v>420</v>
      </c>
      <c r="J375" s="90">
        <v>0</v>
      </c>
      <c r="K375" s="26"/>
      <c r="L375" s="79">
        <f>VLOOKUP(D375,道具产出!B:V,4,FALSE)</f>
        <v>3003</v>
      </c>
      <c r="M375" s="15" t="str">
        <f>IF(L375="","",VLOOKUP(L375,映射!W:X,2,FALSE))</f>
        <v>银</v>
      </c>
      <c r="N375" s="79">
        <f>VLOOKUP(D375,道具产出!B:V,5,FALSE)</f>
        <v>1</v>
      </c>
      <c r="O375" s="79">
        <v>1</v>
      </c>
      <c r="P375" s="79">
        <f>VLOOKUP(D375,道具产出!B:V,6,FALSE)</f>
        <v>400</v>
      </c>
      <c r="Q375" s="79">
        <f>VLOOKUP(D375,道具产出!B:V,7,FALSE)</f>
        <v>3103</v>
      </c>
      <c r="R375" s="15" t="str">
        <f>IF(Q375="","",VLOOKUP(Q375,映射!W:X,2,FALSE))</f>
        <v>黄月木</v>
      </c>
      <c r="S375" s="79">
        <f>VLOOKUP(D375,道具产出!B:V,8,FALSE)</f>
        <v>1</v>
      </c>
      <c r="T375" s="79">
        <v>1</v>
      </c>
      <c r="U375" s="79">
        <f>VLOOKUP(D375,道具产出!B:V,9,FALSE)</f>
        <v>400</v>
      </c>
      <c r="V375" s="92">
        <f>VLOOKUP(D375,道具产出!B:V,10,FALSE)</f>
        <v>3403</v>
      </c>
      <c r="W375" s="15" t="str">
        <f>IF(V375="","",VLOOKUP(V375,映射!W:X,2,FALSE))</f>
        <v>毛毡</v>
      </c>
      <c r="X375" s="92">
        <f>VLOOKUP(D375,道具产出!B:V,11,FALSE)</f>
        <v>1</v>
      </c>
      <c r="Y375" s="92">
        <v>1</v>
      </c>
      <c r="Z375" s="92">
        <f>VLOOKUP(D375,道具产出!B:V,12,FALSE)</f>
        <v>400</v>
      </c>
      <c r="AA375" s="15">
        <v>7015</v>
      </c>
      <c r="AB375" s="15" t="str">
        <f>IF(AA375="","",VLOOKUP(AA375,映射!W:X,2,FALSE))</f>
        <v>火种</v>
      </c>
      <c r="AC375" s="15">
        <v>1</v>
      </c>
      <c r="AD375" s="26">
        <v>1</v>
      </c>
      <c r="AE375" s="26">
        <v>10000</v>
      </c>
      <c r="AF375" s="10">
        <v>5163</v>
      </c>
      <c r="AG375" s="53" t="s">
        <v>433</v>
      </c>
      <c r="AH375" s="26">
        <v>1</v>
      </c>
      <c r="AI375" s="26">
        <v>1</v>
      </c>
      <c r="AJ375" s="26">
        <v>50</v>
      </c>
      <c r="AK375" s="10">
        <v>202008</v>
      </c>
      <c r="AL375" s="50" t="s">
        <v>431</v>
      </c>
      <c r="AM375" s="15">
        <v>1</v>
      </c>
      <c r="AN375" s="26">
        <v>1</v>
      </c>
      <c r="AO375" s="26">
        <v>50</v>
      </c>
    </row>
    <row r="376" spans="1:41">
      <c r="A376" s="15">
        <f>VLOOKUP(C376,LOOKUP!A:B,2,FALSE)+E376</f>
        <v>100062</v>
      </c>
      <c r="B376" s="15" t="s">
        <v>379</v>
      </c>
      <c r="C376" s="14" t="s">
        <v>40</v>
      </c>
      <c r="D376" s="14" t="s">
        <v>428</v>
      </c>
      <c r="E376" s="15">
        <v>62</v>
      </c>
      <c r="F376" s="26" t="s">
        <v>438</v>
      </c>
      <c r="G376" s="26"/>
      <c r="H376" s="15">
        <v>30</v>
      </c>
      <c r="I376" s="91">
        <f>VLOOKUP(A376,怪物经验!A:I,9,FALSE)</f>
        <v>420</v>
      </c>
      <c r="J376" s="90">
        <v>0</v>
      </c>
      <c r="K376" s="26"/>
      <c r="L376" s="79">
        <f>VLOOKUP(D376,道具产出!B:V,4,FALSE)</f>
        <v>3003</v>
      </c>
      <c r="M376" s="15" t="str">
        <f>IF(L376="","",VLOOKUP(L376,映射!W:X,2,FALSE))</f>
        <v>银</v>
      </c>
      <c r="N376" s="79">
        <f>VLOOKUP(D376,道具产出!B:V,5,FALSE)</f>
        <v>1</v>
      </c>
      <c r="O376" s="79">
        <v>1</v>
      </c>
      <c r="P376" s="79">
        <f>VLOOKUP(D376,道具产出!B:V,6,FALSE)</f>
        <v>400</v>
      </c>
      <c r="Q376" s="79">
        <f>VLOOKUP(D376,道具产出!B:V,7,FALSE)</f>
        <v>3103</v>
      </c>
      <c r="R376" s="15" t="str">
        <f>IF(Q376="","",VLOOKUP(Q376,映射!W:X,2,FALSE))</f>
        <v>黄月木</v>
      </c>
      <c r="S376" s="79">
        <f>VLOOKUP(D376,道具产出!B:V,8,FALSE)</f>
        <v>1</v>
      </c>
      <c r="T376" s="79">
        <v>1</v>
      </c>
      <c r="U376" s="79">
        <f>VLOOKUP(D376,道具产出!B:V,9,FALSE)</f>
        <v>400</v>
      </c>
      <c r="V376" s="92">
        <f>VLOOKUP(D376,道具产出!B:V,10,FALSE)</f>
        <v>3403</v>
      </c>
      <c r="W376" s="15" t="str">
        <f>IF(V376="","",VLOOKUP(V376,映射!W:X,2,FALSE))</f>
        <v>毛毡</v>
      </c>
      <c r="X376" s="92">
        <f>VLOOKUP(D376,道具产出!B:V,11,FALSE)</f>
        <v>1</v>
      </c>
      <c r="Y376" s="92">
        <v>1</v>
      </c>
      <c r="Z376" s="92">
        <f>VLOOKUP(D376,道具产出!B:V,12,FALSE)</f>
        <v>400</v>
      </c>
      <c r="AA376" s="79">
        <v>1472</v>
      </c>
      <c r="AB376" s="15" t="s">
        <v>382</v>
      </c>
      <c r="AC376" s="79">
        <v>1</v>
      </c>
      <c r="AD376" s="79">
        <v>1</v>
      </c>
      <c r="AE376" s="79">
        <v>1</v>
      </c>
      <c r="AF376" s="10">
        <v>5169</v>
      </c>
      <c r="AG376" s="53" t="s">
        <v>435</v>
      </c>
      <c r="AH376" s="26">
        <v>1</v>
      </c>
      <c r="AI376" s="26">
        <v>1</v>
      </c>
      <c r="AJ376" s="26">
        <v>50</v>
      </c>
      <c r="AK376" s="10">
        <v>202008</v>
      </c>
      <c r="AL376" s="50" t="s">
        <v>431</v>
      </c>
      <c r="AM376" s="15">
        <v>1</v>
      </c>
      <c r="AN376" s="26">
        <v>1</v>
      </c>
      <c r="AO376" s="26">
        <v>50</v>
      </c>
    </row>
    <row r="377" spans="1:41">
      <c r="A377" s="15">
        <f>VLOOKUP(C377,LOOKUP!A:B,2,FALSE)+E377</f>
        <v>100063</v>
      </c>
      <c r="B377" s="15" t="s">
        <v>379</v>
      </c>
      <c r="C377" s="14" t="s">
        <v>40</v>
      </c>
      <c r="D377" s="14" t="s">
        <v>428</v>
      </c>
      <c r="E377" s="15">
        <v>63</v>
      </c>
      <c r="F377" s="26" t="s">
        <v>439</v>
      </c>
      <c r="G377" s="26"/>
      <c r="H377" s="15">
        <v>30</v>
      </c>
      <c r="I377" s="91">
        <f>VLOOKUP(A377,怪物经验!A:I,9,FALSE)</f>
        <v>420</v>
      </c>
      <c r="J377" s="90">
        <v>0</v>
      </c>
      <c r="K377" s="26"/>
      <c r="L377" s="79">
        <f>VLOOKUP(D377,道具产出!B:V,4,FALSE)</f>
        <v>3003</v>
      </c>
      <c r="M377" s="15" t="str">
        <f>IF(L377="","",VLOOKUP(L377,映射!W:X,2,FALSE))</f>
        <v>银</v>
      </c>
      <c r="N377" s="79">
        <f>VLOOKUP(D377,道具产出!B:V,5,FALSE)</f>
        <v>1</v>
      </c>
      <c r="O377" s="79">
        <v>1</v>
      </c>
      <c r="P377" s="79">
        <f>VLOOKUP(D377,道具产出!B:V,6,FALSE)</f>
        <v>400</v>
      </c>
      <c r="Q377" s="79">
        <f>VLOOKUP(D377,道具产出!B:V,7,FALSE)</f>
        <v>3103</v>
      </c>
      <c r="R377" s="15" t="str">
        <f>IF(Q377="","",VLOOKUP(Q377,映射!W:X,2,FALSE))</f>
        <v>黄月木</v>
      </c>
      <c r="S377" s="79">
        <f>VLOOKUP(D377,道具产出!B:V,8,FALSE)</f>
        <v>1</v>
      </c>
      <c r="T377" s="79">
        <v>1</v>
      </c>
      <c r="U377" s="79">
        <f>VLOOKUP(D377,道具产出!B:V,9,FALSE)</f>
        <v>400</v>
      </c>
      <c r="V377" s="92">
        <f>VLOOKUP(D377,道具产出!B:V,10,FALSE)</f>
        <v>3403</v>
      </c>
      <c r="W377" s="15" t="str">
        <f>IF(V377="","",VLOOKUP(V377,映射!W:X,2,FALSE))</f>
        <v>毛毡</v>
      </c>
      <c r="X377" s="92">
        <f>VLOOKUP(D377,道具产出!B:V,11,FALSE)</f>
        <v>1</v>
      </c>
      <c r="Y377" s="92">
        <v>1</v>
      </c>
      <c r="Z377" s="92">
        <f>VLOOKUP(D377,道具产出!B:V,12,FALSE)</f>
        <v>400</v>
      </c>
      <c r="AA377" s="79">
        <v>1472</v>
      </c>
      <c r="AB377" s="15" t="s">
        <v>382</v>
      </c>
      <c r="AC377" s="79">
        <v>1</v>
      </c>
      <c r="AD377" s="79">
        <v>1</v>
      </c>
      <c r="AE377" s="79">
        <v>1</v>
      </c>
      <c r="AF377" s="10">
        <v>5157</v>
      </c>
      <c r="AG377" s="53" t="s">
        <v>430</v>
      </c>
      <c r="AH377" s="26">
        <v>1</v>
      </c>
      <c r="AI377" s="26">
        <v>1</v>
      </c>
      <c r="AJ377" s="26">
        <v>50</v>
      </c>
      <c r="AK377" s="10">
        <v>202008</v>
      </c>
      <c r="AL377" s="50" t="s">
        <v>431</v>
      </c>
      <c r="AM377" s="15">
        <v>1</v>
      </c>
      <c r="AN377" s="26">
        <v>1</v>
      </c>
      <c r="AO377" s="26">
        <v>50</v>
      </c>
    </row>
    <row r="378" spans="1:41">
      <c r="A378" s="15">
        <f>VLOOKUP(C378,LOOKUP!A:B,2,FALSE)+E378</f>
        <v>100064</v>
      </c>
      <c r="B378" s="15" t="s">
        <v>379</v>
      </c>
      <c r="C378" s="14" t="s">
        <v>40</v>
      </c>
      <c r="D378" s="14" t="s">
        <v>428</v>
      </c>
      <c r="E378" s="15">
        <v>64</v>
      </c>
      <c r="F378" s="26" t="s">
        <v>440</v>
      </c>
      <c r="G378" s="26"/>
      <c r="H378" s="15">
        <v>30</v>
      </c>
      <c r="I378" s="91">
        <f>VLOOKUP(A378,怪物经验!A:I,9,FALSE)</f>
        <v>450</v>
      </c>
      <c r="J378" s="90">
        <v>0</v>
      </c>
      <c r="K378" s="26"/>
      <c r="L378" s="79">
        <f>VLOOKUP(D378,道具产出!B:V,4,FALSE)</f>
        <v>3003</v>
      </c>
      <c r="M378" s="15" t="str">
        <f>IF(L378="","",VLOOKUP(L378,映射!W:X,2,FALSE))</f>
        <v>银</v>
      </c>
      <c r="N378" s="79">
        <f>VLOOKUP(D378,道具产出!B:V,5,FALSE)</f>
        <v>1</v>
      </c>
      <c r="O378" s="79">
        <v>1</v>
      </c>
      <c r="P378" s="79">
        <f>VLOOKUP(D378,道具产出!B:V,6,FALSE)</f>
        <v>400</v>
      </c>
      <c r="Q378" s="79">
        <f>VLOOKUP(D378,道具产出!B:V,7,FALSE)</f>
        <v>3103</v>
      </c>
      <c r="R378" s="15" t="str">
        <f>IF(Q378="","",VLOOKUP(Q378,映射!W:X,2,FALSE))</f>
        <v>黄月木</v>
      </c>
      <c r="S378" s="79">
        <f>VLOOKUP(D378,道具产出!B:V,8,FALSE)</f>
        <v>1</v>
      </c>
      <c r="T378" s="79">
        <v>1</v>
      </c>
      <c r="U378" s="79">
        <f>VLOOKUP(D378,道具产出!B:V,9,FALSE)</f>
        <v>400</v>
      </c>
      <c r="V378" s="92">
        <f>VLOOKUP(D378,道具产出!B:V,10,FALSE)</f>
        <v>3403</v>
      </c>
      <c r="W378" s="15" t="str">
        <f>IF(V378="","",VLOOKUP(V378,映射!W:X,2,FALSE))</f>
        <v>毛毡</v>
      </c>
      <c r="X378" s="92">
        <f>VLOOKUP(D378,道具产出!B:V,11,FALSE)</f>
        <v>1</v>
      </c>
      <c r="Y378" s="92">
        <v>1</v>
      </c>
      <c r="Z378" s="92">
        <f>VLOOKUP(D378,道具产出!B:V,12,FALSE)</f>
        <v>400</v>
      </c>
      <c r="AA378" s="79">
        <v>1472</v>
      </c>
      <c r="AB378" s="15" t="s">
        <v>382</v>
      </c>
      <c r="AC378" s="79">
        <v>1</v>
      </c>
      <c r="AD378" s="79">
        <v>1</v>
      </c>
      <c r="AE378" s="79">
        <v>1</v>
      </c>
      <c r="AF378" s="10">
        <v>5163</v>
      </c>
      <c r="AG378" s="53" t="s">
        <v>433</v>
      </c>
      <c r="AH378" s="26">
        <v>1</v>
      </c>
      <c r="AI378" s="26">
        <v>1</v>
      </c>
      <c r="AJ378" s="26">
        <v>50</v>
      </c>
      <c r="AK378" s="10">
        <v>202008</v>
      </c>
      <c r="AL378" s="50" t="s">
        <v>431</v>
      </c>
      <c r="AM378" s="15">
        <v>1</v>
      </c>
      <c r="AN378" s="26">
        <v>1</v>
      </c>
      <c r="AO378" s="26">
        <v>50</v>
      </c>
    </row>
    <row r="379" spans="1:41">
      <c r="A379" s="15">
        <f>VLOOKUP(C379,LOOKUP!A:B,2,FALSE)+E379</f>
        <v>100065</v>
      </c>
      <c r="B379" s="15" t="s">
        <v>379</v>
      </c>
      <c r="C379" s="14" t="s">
        <v>40</v>
      </c>
      <c r="D379" s="14" t="s">
        <v>428</v>
      </c>
      <c r="E379" s="15">
        <v>65</v>
      </c>
      <c r="F379" s="26" t="s">
        <v>388</v>
      </c>
      <c r="G379" s="26"/>
      <c r="H379" s="15">
        <v>33</v>
      </c>
      <c r="I379" s="91">
        <f>VLOOKUP(A379,怪物经验!A:I,9,FALSE)</f>
        <v>450</v>
      </c>
      <c r="J379" s="90">
        <v>0</v>
      </c>
      <c r="K379" s="26"/>
      <c r="L379" s="79">
        <f>VLOOKUP(D379,道具产出!B:V,4,FALSE)</f>
        <v>3003</v>
      </c>
      <c r="M379" s="15" t="str">
        <f>IF(L379="","",VLOOKUP(L379,映射!W:X,2,FALSE))</f>
        <v>银</v>
      </c>
      <c r="N379" s="79">
        <f>VLOOKUP(D379,道具产出!B:V,5,FALSE)</f>
        <v>1</v>
      </c>
      <c r="O379" s="79">
        <v>1</v>
      </c>
      <c r="P379" s="79">
        <f>VLOOKUP(D379,道具产出!B:V,6,FALSE)</f>
        <v>400</v>
      </c>
      <c r="Q379" s="79">
        <f>VLOOKUP(D379,道具产出!B:V,7,FALSE)</f>
        <v>3103</v>
      </c>
      <c r="R379" s="15" t="str">
        <f>IF(Q379="","",VLOOKUP(Q379,映射!W:X,2,FALSE))</f>
        <v>黄月木</v>
      </c>
      <c r="S379" s="79">
        <f>VLOOKUP(D379,道具产出!B:V,8,FALSE)</f>
        <v>1</v>
      </c>
      <c r="T379" s="79">
        <v>1</v>
      </c>
      <c r="U379" s="79">
        <f>VLOOKUP(D379,道具产出!B:V,9,FALSE)</f>
        <v>400</v>
      </c>
      <c r="V379" s="92">
        <f>VLOOKUP(D379,道具产出!B:V,10,FALSE)</f>
        <v>3403</v>
      </c>
      <c r="W379" s="15" t="str">
        <f>IF(V379="","",VLOOKUP(V379,映射!W:X,2,FALSE))</f>
        <v>毛毡</v>
      </c>
      <c r="X379" s="92">
        <f>VLOOKUP(D379,道具产出!B:V,11,FALSE)</f>
        <v>1</v>
      </c>
      <c r="Y379" s="92">
        <v>1</v>
      </c>
      <c r="Z379" s="92">
        <f>VLOOKUP(D379,道具产出!B:V,12,FALSE)</f>
        <v>400</v>
      </c>
      <c r="AA379" s="79">
        <v>1472</v>
      </c>
      <c r="AB379" s="15" t="s">
        <v>382</v>
      </c>
      <c r="AC379" s="79">
        <v>1</v>
      </c>
      <c r="AD379" s="79">
        <v>1</v>
      </c>
      <c r="AE379" s="79">
        <v>1</v>
      </c>
      <c r="AF379" s="10">
        <v>5169</v>
      </c>
      <c r="AG379" s="53" t="s">
        <v>435</v>
      </c>
      <c r="AH379" s="26">
        <v>1</v>
      </c>
      <c r="AI379" s="26">
        <v>1</v>
      </c>
      <c r="AJ379" s="26">
        <v>50</v>
      </c>
      <c r="AK379" s="10">
        <v>202008</v>
      </c>
      <c r="AL379" s="50" t="s">
        <v>431</v>
      </c>
      <c r="AM379" s="15">
        <v>1</v>
      </c>
      <c r="AN379" s="26">
        <v>1</v>
      </c>
      <c r="AO379" s="26">
        <v>50</v>
      </c>
    </row>
    <row r="380" spans="1:41">
      <c r="A380" s="15">
        <f>VLOOKUP(C380,LOOKUP!A:B,2,FALSE)+E380</f>
        <v>100066</v>
      </c>
      <c r="B380" s="15" t="s">
        <v>379</v>
      </c>
      <c r="C380" s="14" t="s">
        <v>40</v>
      </c>
      <c r="D380" s="14" t="s">
        <v>428</v>
      </c>
      <c r="E380" s="15">
        <v>66</v>
      </c>
      <c r="F380" s="26" t="s">
        <v>441</v>
      </c>
      <c r="G380" s="26"/>
      <c r="H380" s="15">
        <v>33</v>
      </c>
      <c r="I380" s="91">
        <f>VLOOKUP(A380,怪物经验!A:I,9,FALSE)</f>
        <v>2400</v>
      </c>
      <c r="J380" s="90">
        <v>0</v>
      </c>
      <c r="K380" s="26"/>
      <c r="L380" s="79">
        <f>VLOOKUP(D380,道具产出!B:V,4,FALSE)</f>
        <v>3003</v>
      </c>
      <c r="M380" s="15" t="str">
        <f>IF(L380="","",VLOOKUP(L380,映射!W:X,2,FALSE))</f>
        <v>银</v>
      </c>
      <c r="N380" s="79">
        <f>VLOOKUP(D380,道具产出!B:V,5,FALSE)</f>
        <v>1</v>
      </c>
      <c r="O380" s="79">
        <v>1</v>
      </c>
      <c r="P380" s="79">
        <f>VLOOKUP(D380,道具产出!B:V,6,FALSE)</f>
        <v>400</v>
      </c>
      <c r="Q380" s="79">
        <f>VLOOKUP(D380,道具产出!B:V,7,FALSE)</f>
        <v>3103</v>
      </c>
      <c r="R380" s="15" t="str">
        <f>IF(Q380="","",VLOOKUP(Q380,映射!W:X,2,FALSE))</f>
        <v>黄月木</v>
      </c>
      <c r="S380" s="79">
        <f>VLOOKUP(D380,道具产出!B:V,8,FALSE)</f>
        <v>1</v>
      </c>
      <c r="T380" s="79">
        <v>1</v>
      </c>
      <c r="U380" s="79">
        <f>VLOOKUP(D380,道具产出!B:V,9,FALSE)</f>
        <v>400</v>
      </c>
      <c r="V380" s="92">
        <f>VLOOKUP(D380,道具产出!B:V,10,FALSE)</f>
        <v>3403</v>
      </c>
      <c r="W380" s="15" t="str">
        <f>IF(V380="","",VLOOKUP(V380,映射!W:X,2,FALSE))</f>
        <v>毛毡</v>
      </c>
      <c r="X380" s="92">
        <f>VLOOKUP(D380,道具产出!B:V,11,FALSE)</f>
        <v>1</v>
      </c>
      <c r="Y380" s="92">
        <v>1</v>
      </c>
      <c r="Z380" s="92">
        <f>VLOOKUP(D380,道具产出!B:V,12,FALSE)</f>
        <v>400</v>
      </c>
      <c r="AA380" s="79">
        <v>1472</v>
      </c>
      <c r="AB380" s="15" t="s">
        <v>382</v>
      </c>
      <c r="AC380" s="79">
        <v>1</v>
      </c>
      <c r="AD380" s="79">
        <v>1</v>
      </c>
      <c r="AE380" s="79">
        <v>1</v>
      </c>
      <c r="AF380" s="10">
        <v>5157</v>
      </c>
      <c r="AG380" s="53" t="s">
        <v>430</v>
      </c>
      <c r="AH380" s="26">
        <v>1</v>
      </c>
      <c r="AI380" s="26">
        <v>1</v>
      </c>
      <c r="AJ380" s="26">
        <v>50</v>
      </c>
      <c r="AK380" s="10">
        <v>202008</v>
      </c>
      <c r="AL380" s="50" t="s">
        <v>431</v>
      </c>
      <c r="AM380" s="15">
        <v>1</v>
      </c>
      <c r="AN380" s="26">
        <v>1</v>
      </c>
      <c r="AO380" s="26">
        <v>50</v>
      </c>
    </row>
    <row r="381" spans="1:41">
      <c r="A381" s="15">
        <f>VLOOKUP(C381,LOOKUP!A:B,2,FALSE)+E381</f>
        <v>100067</v>
      </c>
      <c r="B381" s="15" t="s">
        <v>379</v>
      </c>
      <c r="C381" s="14" t="s">
        <v>40</v>
      </c>
      <c r="D381" s="14" t="s">
        <v>428</v>
      </c>
      <c r="E381" s="15">
        <v>67</v>
      </c>
      <c r="F381" s="26" t="s">
        <v>442</v>
      </c>
      <c r="G381" s="26"/>
      <c r="H381" s="15">
        <v>33</v>
      </c>
      <c r="I381" s="91">
        <f>VLOOKUP(A381,怪物经验!A:I,9,FALSE)</f>
        <v>480</v>
      </c>
      <c r="J381" s="90">
        <v>0</v>
      </c>
      <c r="K381" s="26"/>
      <c r="L381" s="79">
        <f>VLOOKUP(D381,道具产出!B:V,4,FALSE)</f>
        <v>3003</v>
      </c>
      <c r="M381" s="15" t="str">
        <f>IF(L381="","",VLOOKUP(L381,映射!W:X,2,FALSE))</f>
        <v>银</v>
      </c>
      <c r="N381" s="79">
        <f>VLOOKUP(D381,道具产出!B:V,5,FALSE)</f>
        <v>1</v>
      </c>
      <c r="O381" s="79">
        <v>1</v>
      </c>
      <c r="P381" s="79">
        <f>VLOOKUP(D381,道具产出!B:V,6,FALSE)</f>
        <v>400</v>
      </c>
      <c r="Q381" s="79">
        <f>VLOOKUP(D381,道具产出!B:V,7,FALSE)</f>
        <v>3103</v>
      </c>
      <c r="R381" s="15" t="str">
        <f>IF(Q381="","",VLOOKUP(Q381,映射!W:X,2,FALSE))</f>
        <v>黄月木</v>
      </c>
      <c r="S381" s="79">
        <f>VLOOKUP(D381,道具产出!B:V,8,FALSE)</f>
        <v>1</v>
      </c>
      <c r="T381" s="79">
        <v>1</v>
      </c>
      <c r="U381" s="79">
        <f>VLOOKUP(D381,道具产出!B:V,9,FALSE)</f>
        <v>400</v>
      </c>
      <c r="V381" s="92">
        <f>VLOOKUP(D381,道具产出!B:V,10,FALSE)</f>
        <v>3403</v>
      </c>
      <c r="W381" s="15" t="str">
        <f>IF(V381="","",VLOOKUP(V381,映射!W:X,2,FALSE))</f>
        <v>毛毡</v>
      </c>
      <c r="X381" s="92">
        <f>VLOOKUP(D381,道具产出!B:V,11,FALSE)</f>
        <v>1</v>
      </c>
      <c r="Y381" s="92">
        <v>1</v>
      </c>
      <c r="Z381" s="92">
        <f>VLOOKUP(D381,道具产出!B:V,12,FALSE)</f>
        <v>400</v>
      </c>
      <c r="AA381" s="15">
        <v>7016</v>
      </c>
      <c r="AB381" s="15" t="str">
        <f>IF(AA381="","",VLOOKUP(AA381,映射!W:X,2,FALSE))</f>
        <v>仙人掌之刺</v>
      </c>
      <c r="AC381" s="15">
        <v>1</v>
      </c>
      <c r="AD381" s="26">
        <v>1</v>
      </c>
      <c r="AE381" s="26">
        <v>10000</v>
      </c>
      <c r="AF381" s="10">
        <v>5163</v>
      </c>
      <c r="AG381" s="53" t="s">
        <v>433</v>
      </c>
      <c r="AH381" s="26">
        <v>1</v>
      </c>
      <c r="AI381" s="26">
        <v>1</v>
      </c>
      <c r="AJ381" s="26">
        <v>50</v>
      </c>
      <c r="AK381" s="10">
        <v>202008</v>
      </c>
      <c r="AL381" s="50" t="s">
        <v>431</v>
      </c>
      <c r="AM381" s="15">
        <v>1</v>
      </c>
      <c r="AN381" s="26">
        <v>1</v>
      </c>
      <c r="AO381" s="26">
        <v>50</v>
      </c>
    </row>
    <row r="382" spans="1:41">
      <c r="A382" s="15">
        <f>VLOOKUP(C382,LOOKUP!A:B,2,FALSE)+E382</f>
        <v>100068</v>
      </c>
      <c r="B382" s="15" t="s">
        <v>379</v>
      </c>
      <c r="C382" s="14" t="s">
        <v>40</v>
      </c>
      <c r="D382" s="14" t="s">
        <v>428</v>
      </c>
      <c r="E382" s="15">
        <v>68</v>
      </c>
      <c r="F382" s="26" t="s">
        <v>393</v>
      </c>
      <c r="G382" s="26"/>
      <c r="H382" s="15">
        <v>33</v>
      </c>
      <c r="I382" s="91">
        <f>VLOOKUP(A382,怪物经验!A:I,9,FALSE)</f>
        <v>480</v>
      </c>
      <c r="J382" s="90">
        <v>0</v>
      </c>
      <c r="K382" s="26"/>
      <c r="L382" s="79">
        <f>VLOOKUP(D382,道具产出!B:V,4,FALSE)</f>
        <v>3003</v>
      </c>
      <c r="M382" s="15" t="str">
        <f>IF(L382="","",VLOOKUP(L382,映射!W:X,2,FALSE))</f>
        <v>银</v>
      </c>
      <c r="N382" s="79">
        <f>VLOOKUP(D382,道具产出!B:V,5,FALSE)</f>
        <v>1</v>
      </c>
      <c r="O382" s="79">
        <v>1</v>
      </c>
      <c r="P382" s="79">
        <f>VLOOKUP(D382,道具产出!B:V,6,FALSE)</f>
        <v>400</v>
      </c>
      <c r="Q382" s="79">
        <f>VLOOKUP(D382,道具产出!B:V,7,FALSE)</f>
        <v>3103</v>
      </c>
      <c r="R382" s="15" t="str">
        <f>IF(Q382="","",VLOOKUP(Q382,映射!W:X,2,FALSE))</f>
        <v>黄月木</v>
      </c>
      <c r="S382" s="79">
        <f>VLOOKUP(D382,道具产出!B:V,8,FALSE)</f>
        <v>1</v>
      </c>
      <c r="T382" s="79">
        <v>1</v>
      </c>
      <c r="U382" s="79">
        <f>VLOOKUP(D382,道具产出!B:V,9,FALSE)</f>
        <v>400</v>
      </c>
      <c r="V382" s="92">
        <f>VLOOKUP(D382,道具产出!B:V,10,FALSE)</f>
        <v>3403</v>
      </c>
      <c r="W382" s="15" t="str">
        <f>IF(V382="","",VLOOKUP(V382,映射!W:X,2,FALSE))</f>
        <v>毛毡</v>
      </c>
      <c r="X382" s="92">
        <f>VLOOKUP(D382,道具产出!B:V,11,FALSE)</f>
        <v>1</v>
      </c>
      <c r="Y382" s="92">
        <v>1</v>
      </c>
      <c r="Z382" s="92">
        <f>VLOOKUP(D382,道具产出!B:V,12,FALSE)</f>
        <v>400</v>
      </c>
      <c r="AA382" s="15">
        <v>7017</v>
      </c>
      <c r="AB382" s="15" t="str">
        <f>IF(AA382="","",VLOOKUP(AA382,映射!W:X,2,FALSE))</f>
        <v>哥布林饰品</v>
      </c>
      <c r="AC382" s="15">
        <v>1</v>
      </c>
      <c r="AD382" s="26">
        <v>1</v>
      </c>
      <c r="AE382" s="26">
        <v>10000</v>
      </c>
      <c r="AF382" s="10">
        <v>5169</v>
      </c>
      <c r="AG382" s="53" t="s">
        <v>435</v>
      </c>
      <c r="AH382" s="26">
        <v>1</v>
      </c>
      <c r="AI382" s="26">
        <v>1</v>
      </c>
      <c r="AJ382" s="26">
        <v>50</v>
      </c>
      <c r="AK382" s="10">
        <v>202008</v>
      </c>
      <c r="AL382" s="50" t="s">
        <v>431</v>
      </c>
      <c r="AM382" s="15">
        <v>1</v>
      </c>
      <c r="AN382" s="26">
        <v>1</v>
      </c>
      <c r="AO382" s="26">
        <v>50</v>
      </c>
    </row>
    <row r="383" spans="1:41">
      <c r="A383" s="15">
        <f>VLOOKUP(C383,LOOKUP!A:B,2,FALSE)+E383</f>
        <v>100069</v>
      </c>
      <c r="B383" s="15" t="s">
        <v>379</v>
      </c>
      <c r="C383" s="14" t="s">
        <v>40</v>
      </c>
      <c r="D383" s="14" t="s">
        <v>428</v>
      </c>
      <c r="E383" s="15">
        <v>69</v>
      </c>
      <c r="F383" s="26" t="s">
        <v>443</v>
      </c>
      <c r="G383" s="26"/>
      <c r="H383" s="15">
        <v>35</v>
      </c>
      <c r="I383" s="91">
        <f>VLOOKUP(A383,怪物经验!A:I,9,FALSE)</f>
        <v>510</v>
      </c>
      <c r="J383" s="90">
        <v>0</v>
      </c>
      <c r="K383" s="26"/>
      <c r="L383" s="79">
        <f>VLOOKUP(D383,道具产出!B:V,4,FALSE)</f>
        <v>3003</v>
      </c>
      <c r="M383" s="15" t="str">
        <f>IF(L383="","",VLOOKUP(L383,映射!W:X,2,FALSE))</f>
        <v>银</v>
      </c>
      <c r="N383" s="79">
        <f>VLOOKUP(D383,道具产出!B:V,5,FALSE)</f>
        <v>1</v>
      </c>
      <c r="O383" s="79">
        <v>1</v>
      </c>
      <c r="P383" s="79">
        <f>VLOOKUP(D383,道具产出!B:V,6,FALSE)</f>
        <v>400</v>
      </c>
      <c r="Q383" s="79">
        <f>VLOOKUP(D383,道具产出!B:V,7,FALSE)</f>
        <v>3103</v>
      </c>
      <c r="R383" s="15" t="str">
        <f>IF(Q383="","",VLOOKUP(Q383,映射!W:X,2,FALSE))</f>
        <v>黄月木</v>
      </c>
      <c r="S383" s="79">
        <f>VLOOKUP(D383,道具产出!B:V,8,FALSE)</f>
        <v>1</v>
      </c>
      <c r="T383" s="79">
        <v>1</v>
      </c>
      <c r="U383" s="79">
        <f>VLOOKUP(D383,道具产出!B:V,9,FALSE)</f>
        <v>400</v>
      </c>
      <c r="V383" s="92">
        <f>VLOOKUP(D383,道具产出!B:V,10,FALSE)</f>
        <v>3403</v>
      </c>
      <c r="W383" s="15" t="str">
        <f>IF(V383="","",VLOOKUP(V383,映射!W:X,2,FALSE))</f>
        <v>毛毡</v>
      </c>
      <c r="X383" s="92">
        <f>VLOOKUP(D383,道具产出!B:V,11,FALSE)</f>
        <v>1</v>
      </c>
      <c r="Y383" s="92">
        <v>1</v>
      </c>
      <c r="Z383" s="92">
        <f>VLOOKUP(D383,道具产出!B:V,12,FALSE)</f>
        <v>400</v>
      </c>
      <c r="AA383" s="79">
        <v>1472</v>
      </c>
      <c r="AB383" s="15" t="s">
        <v>382</v>
      </c>
      <c r="AC383" s="79">
        <v>1</v>
      </c>
      <c r="AD383" s="79">
        <v>1</v>
      </c>
      <c r="AE383" s="79">
        <v>1</v>
      </c>
      <c r="AF383" s="10">
        <v>5157</v>
      </c>
      <c r="AG383" s="53" t="s">
        <v>430</v>
      </c>
      <c r="AH383" s="26">
        <v>1</v>
      </c>
      <c r="AI383" s="26">
        <v>1</v>
      </c>
      <c r="AJ383" s="26">
        <v>50</v>
      </c>
      <c r="AK383" s="10">
        <v>202008</v>
      </c>
      <c r="AL383" s="50" t="s">
        <v>431</v>
      </c>
      <c r="AM383" s="15">
        <v>1</v>
      </c>
      <c r="AN383" s="26">
        <v>1</v>
      </c>
      <c r="AO383" s="26">
        <v>50</v>
      </c>
    </row>
    <row r="384" spans="1:41">
      <c r="A384" s="15">
        <f>VLOOKUP(C384,LOOKUP!A:B,2,FALSE)+E384</f>
        <v>100070</v>
      </c>
      <c r="B384" s="15" t="s">
        <v>379</v>
      </c>
      <c r="C384" s="14" t="s">
        <v>40</v>
      </c>
      <c r="D384" s="14" t="s">
        <v>428</v>
      </c>
      <c r="E384" s="15">
        <v>70</v>
      </c>
      <c r="F384" s="26" t="s">
        <v>444</v>
      </c>
      <c r="G384" s="26"/>
      <c r="H384" s="15">
        <v>35</v>
      </c>
      <c r="I384" s="91">
        <f>VLOOKUP(A384,怪物经验!A:I,9,FALSE)</f>
        <v>510</v>
      </c>
      <c r="J384" s="90">
        <v>0</v>
      </c>
      <c r="K384" s="26"/>
      <c r="L384" s="79">
        <f>VLOOKUP(D384,道具产出!B:V,4,FALSE)</f>
        <v>3003</v>
      </c>
      <c r="M384" s="15" t="str">
        <f>IF(L384="","",VLOOKUP(L384,映射!W:X,2,FALSE))</f>
        <v>银</v>
      </c>
      <c r="N384" s="79">
        <f>VLOOKUP(D384,道具产出!B:V,5,FALSE)</f>
        <v>1</v>
      </c>
      <c r="O384" s="79">
        <v>1</v>
      </c>
      <c r="P384" s="79">
        <f>VLOOKUP(D384,道具产出!B:V,6,FALSE)</f>
        <v>400</v>
      </c>
      <c r="Q384" s="79">
        <f>VLOOKUP(D384,道具产出!B:V,7,FALSE)</f>
        <v>3103</v>
      </c>
      <c r="R384" s="15" t="str">
        <f>IF(Q384="","",VLOOKUP(Q384,映射!W:X,2,FALSE))</f>
        <v>黄月木</v>
      </c>
      <c r="S384" s="79">
        <f>VLOOKUP(D384,道具产出!B:V,8,FALSE)</f>
        <v>1</v>
      </c>
      <c r="T384" s="79">
        <v>1</v>
      </c>
      <c r="U384" s="79">
        <f>VLOOKUP(D384,道具产出!B:V,9,FALSE)</f>
        <v>400</v>
      </c>
      <c r="V384" s="92">
        <f>VLOOKUP(D384,道具产出!B:V,10,FALSE)</f>
        <v>3403</v>
      </c>
      <c r="W384" s="15" t="str">
        <f>IF(V384="","",VLOOKUP(V384,映射!W:X,2,FALSE))</f>
        <v>毛毡</v>
      </c>
      <c r="X384" s="92">
        <f>VLOOKUP(D384,道具产出!B:V,11,FALSE)</f>
        <v>1</v>
      </c>
      <c r="Y384" s="92">
        <v>1</v>
      </c>
      <c r="Z384" s="92">
        <f>VLOOKUP(D384,道具产出!B:V,12,FALSE)</f>
        <v>400</v>
      </c>
      <c r="AA384" s="79">
        <v>1472</v>
      </c>
      <c r="AB384" s="15" t="s">
        <v>382</v>
      </c>
      <c r="AC384" s="79">
        <v>1</v>
      </c>
      <c r="AD384" s="79">
        <v>1</v>
      </c>
      <c r="AE384" s="79">
        <v>1</v>
      </c>
      <c r="AF384" s="10">
        <v>5163</v>
      </c>
      <c r="AG384" s="53" t="s">
        <v>433</v>
      </c>
      <c r="AH384" s="26">
        <v>1</v>
      </c>
      <c r="AI384" s="26">
        <v>1</v>
      </c>
      <c r="AJ384" s="26">
        <v>50</v>
      </c>
      <c r="AK384" s="10">
        <v>202008</v>
      </c>
      <c r="AL384" s="50" t="s">
        <v>431</v>
      </c>
      <c r="AM384" s="15">
        <v>1</v>
      </c>
      <c r="AN384" s="26">
        <v>1</v>
      </c>
      <c r="AO384" s="26">
        <v>50</v>
      </c>
    </row>
    <row r="385" spans="1:41">
      <c r="A385" s="15">
        <f>VLOOKUP(C385,LOOKUP!A:B,2,FALSE)+E385</f>
        <v>100071</v>
      </c>
      <c r="B385" s="15" t="s">
        <v>379</v>
      </c>
      <c r="C385" s="14" t="s">
        <v>40</v>
      </c>
      <c r="D385" s="14" t="s">
        <v>428</v>
      </c>
      <c r="E385" s="15">
        <v>71</v>
      </c>
      <c r="F385" s="26" t="s">
        <v>445</v>
      </c>
      <c r="G385" s="26"/>
      <c r="H385" s="15">
        <v>35</v>
      </c>
      <c r="I385" s="91">
        <f>VLOOKUP(A385,怪物经验!A:I,9,FALSE)</f>
        <v>2700</v>
      </c>
      <c r="J385" s="90">
        <v>0</v>
      </c>
      <c r="K385" s="26"/>
      <c r="L385" s="79">
        <f>VLOOKUP(D385,道具产出!B:V,4,FALSE)</f>
        <v>3003</v>
      </c>
      <c r="M385" s="15" t="str">
        <f>IF(L385="","",VLOOKUP(L385,映射!W:X,2,FALSE))</f>
        <v>银</v>
      </c>
      <c r="N385" s="79">
        <f>VLOOKUP(D385,道具产出!B:V,5,FALSE)</f>
        <v>1</v>
      </c>
      <c r="O385" s="79">
        <v>1</v>
      </c>
      <c r="P385" s="79">
        <f>VLOOKUP(D385,道具产出!B:V,6,FALSE)</f>
        <v>400</v>
      </c>
      <c r="Q385" s="79">
        <f>VLOOKUP(D385,道具产出!B:V,7,FALSE)</f>
        <v>3103</v>
      </c>
      <c r="R385" s="15" t="str">
        <f>IF(Q385="","",VLOOKUP(Q385,映射!W:X,2,FALSE))</f>
        <v>黄月木</v>
      </c>
      <c r="S385" s="79">
        <f>VLOOKUP(D385,道具产出!B:V,8,FALSE)</f>
        <v>1</v>
      </c>
      <c r="T385" s="79">
        <v>1</v>
      </c>
      <c r="U385" s="79">
        <f>VLOOKUP(D385,道具产出!B:V,9,FALSE)</f>
        <v>400</v>
      </c>
      <c r="V385" s="92">
        <f>VLOOKUP(D385,道具产出!B:V,10,FALSE)</f>
        <v>3403</v>
      </c>
      <c r="W385" s="15" t="str">
        <f>IF(V385="","",VLOOKUP(V385,映射!W:X,2,FALSE))</f>
        <v>毛毡</v>
      </c>
      <c r="X385" s="92">
        <f>VLOOKUP(D385,道具产出!B:V,11,FALSE)</f>
        <v>1</v>
      </c>
      <c r="Y385" s="92">
        <v>1</v>
      </c>
      <c r="Z385" s="92">
        <f>VLOOKUP(D385,道具产出!B:V,12,FALSE)</f>
        <v>400</v>
      </c>
      <c r="AA385" s="79">
        <v>1472</v>
      </c>
      <c r="AB385" s="15" t="s">
        <v>382</v>
      </c>
      <c r="AC385" s="79">
        <v>1</v>
      </c>
      <c r="AD385" s="79">
        <v>1</v>
      </c>
      <c r="AE385" s="79">
        <v>1</v>
      </c>
      <c r="AF385" s="10">
        <v>5169</v>
      </c>
      <c r="AG385" s="53" t="s">
        <v>435</v>
      </c>
      <c r="AH385" s="26">
        <v>1</v>
      </c>
      <c r="AI385" s="26">
        <v>1</v>
      </c>
      <c r="AJ385" s="26">
        <v>50</v>
      </c>
      <c r="AK385" s="10">
        <v>202008</v>
      </c>
      <c r="AL385" s="50" t="s">
        <v>431</v>
      </c>
      <c r="AM385" s="15">
        <v>1</v>
      </c>
      <c r="AN385" s="26">
        <v>1</v>
      </c>
      <c r="AO385" s="26">
        <v>50</v>
      </c>
    </row>
    <row r="386" spans="1:41">
      <c r="A386" s="15">
        <f>VLOOKUP(C386,LOOKUP!A:B,2,FALSE)+E386</f>
        <v>100072</v>
      </c>
      <c r="B386" s="15" t="s">
        <v>379</v>
      </c>
      <c r="C386" s="14" t="s">
        <v>40</v>
      </c>
      <c r="D386" s="14" t="s">
        <v>428</v>
      </c>
      <c r="E386" s="15">
        <v>72</v>
      </c>
      <c r="F386" s="26" t="s">
        <v>446</v>
      </c>
      <c r="G386" s="26"/>
      <c r="H386" s="15">
        <v>35</v>
      </c>
      <c r="I386" s="91">
        <f>VLOOKUP(A386,怪物经验!A:I,9,FALSE)</f>
        <v>540</v>
      </c>
      <c r="J386" s="90">
        <v>0</v>
      </c>
      <c r="K386" s="26"/>
      <c r="L386" s="79">
        <f>VLOOKUP(D386,道具产出!B:V,4,FALSE)</f>
        <v>3003</v>
      </c>
      <c r="M386" s="15" t="str">
        <f>IF(L386="","",VLOOKUP(L386,映射!W:X,2,FALSE))</f>
        <v>银</v>
      </c>
      <c r="N386" s="79">
        <f>VLOOKUP(D386,道具产出!B:V,5,FALSE)</f>
        <v>1</v>
      </c>
      <c r="O386" s="79">
        <v>1</v>
      </c>
      <c r="P386" s="79">
        <f>VLOOKUP(D386,道具产出!B:V,6,FALSE)</f>
        <v>400</v>
      </c>
      <c r="Q386" s="79">
        <f>VLOOKUP(D386,道具产出!B:V,7,FALSE)</f>
        <v>3103</v>
      </c>
      <c r="R386" s="15" t="str">
        <f>IF(Q386="","",VLOOKUP(Q386,映射!W:X,2,FALSE))</f>
        <v>黄月木</v>
      </c>
      <c r="S386" s="79">
        <f>VLOOKUP(D386,道具产出!B:V,8,FALSE)</f>
        <v>1</v>
      </c>
      <c r="T386" s="79">
        <v>1</v>
      </c>
      <c r="U386" s="79">
        <f>VLOOKUP(D386,道具产出!B:V,9,FALSE)</f>
        <v>400</v>
      </c>
      <c r="V386" s="92">
        <f>VLOOKUP(D386,道具产出!B:V,10,FALSE)</f>
        <v>3403</v>
      </c>
      <c r="W386" s="15" t="str">
        <f>IF(V386="","",VLOOKUP(V386,映射!W:X,2,FALSE))</f>
        <v>毛毡</v>
      </c>
      <c r="X386" s="92">
        <f>VLOOKUP(D386,道具产出!B:V,11,FALSE)</f>
        <v>1</v>
      </c>
      <c r="Y386" s="92">
        <v>1</v>
      </c>
      <c r="Z386" s="92">
        <f>VLOOKUP(D386,道具产出!B:V,12,FALSE)</f>
        <v>400</v>
      </c>
      <c r="AA386" s="79">
        <v>1472</v>
      </c>
      <c r="AB386" s="15" t="s">
        <v>382</v>
      </c>
      <c r="AC386" s="79">
        <v>1</v>
      </c>
      <c r="AD386" s="79">
        <v>1</v>
      </c>
      <c r="AE386" s="79">
        <v>1</v>
      </c>
      <c r="AF386" s="10">
        <v>5157</v>
      </c>
      <c r="AG386" s="53" t="s">
        <v>430</v>
      </c>
      <c r="AH386" s="26">
        <v>1</v>
      </c>
      <c r="AI386" s="26">
        <v>1</v>
      </c>
      <c r="AJ386" s="26">
        <v>50</v>
      </c>
      <c r="AK386" s="10">
        <v>202008</v>
      </c>
      <c r="AL386" s="50" t="s">
        <v>431</v>
      </c>
      <c r="AM386" s="15">
        <v>1</v>
      </c>
      <c r="AN386" s="26">
        <v>1</v>
      </c>
      <c r="AO386" s="26">
        <v>50</v>
      </c>
    </row>
    <row r="387" spans="1:41">
      <c r="A387" s="15">
        <f>VLOOKUP(C387,LOOKUP!A:B,2,FALSE)+E387</f>
        <v>100073</v>
      </c>
      <c r="B387" s="15" t="s">
        <v>379</v>
      </c>
      <c r="C387" s="14" t="s">
        <v>40</v>
      </c>
      <c r="D387" s="14" t="s">
        <v>428</v>
      </c>
      <c r="E387" s="15">
        <v>73</v>
      </c>
      <c r="F387" s="26" t="s">
        <v>447</v>
      </c>
      <c r="G387" s="26"/>
      <c r="H387" s="15">
        <v>35</v>
      </c>
      <c r="I387" s="91">
        <f>VLOOKUP(A387,怪物经验!A:I,9,FALSE)</f>
        <v>540</v>
      </c>
      <c r="J387" s="90">
        <v>0</v>
      </c>
      <c r="K387" s="26"/>
      <c r="L387" s="79">
        <f>VLOOKUP(D387,道具产出!B:V,4,FALSE)</f>
        <v>3003</v>
      </c>
      <c r="M387" s="15" t="str">
        <f>IF(L387="","",VLOOKUP(L387,映射!W:X,2,FALSE))</f>
        <v>银</v>
      </c>
      <c r="N387" s="79">
        <f>VLOOKUP(D387,道具产出!B:V,5,FALSE)</f>
        <v>1</v>
      </c>
      <c r="O387" s="79">
        <v>1</v>
      </c>
      <c r="P387" s="79">
        <f>VLOOKUP(D387,道具产出!B:V,6,FALSE)</f>
        <v>400</v>
      </c>
      <c r="Q387" s="79">
        <f>VLOOKUP(D387,道具产出!B:V,7,FALSE)</f>
        <v>3103</v>
      </c>
      <c r="R387" s="15" t="str">
        <f>IF(Q387="","",VLOOKUP(Q387,映射!W:X,2,FALSE))</f>
        <v>黄月木</v>
      </c>
      <c r="S387" s="79">
        <f>VLOOKUP(D387,道具产出!B:V,8,FALSE)</f>
        <v>1</v>
      </c>
      <c r="T387" s="79">
        <v>1</v>
      </c>
      <c r="U387" s="79">
        <f>VLOOKUP(D387,道具产出!B:V,9,FALSE)</f>
        <v>400</v>
      </c>
      <c r="V387" s="92">
        <f>VLOOKUP(D387,道具产出!B:V,10,FALSE)</f>
        <v>3403</v>
      </c>
      <c r="W387" s="15" t="str">
        <f>IF(V387="","",VLOOKUP(V387,映射!W:X,2,FALSE))</f>
        <v>毛毡</v>
      </c>
      <c r="X387" s="92">
        <f>VLOOKUP(D387,道具产出!B:V,11,FALSE)</f>
        <v>1</v>
      </c>
      <c r="Y387" s="92">
        <v>1</v>
      </c>
      <c r="Z387" s="92">
        <f>VLOOKUP(D387,道具产出!B:V,12,FALSE)</f>
        <v>400</v>
      </c>
      <c r="AA387" s="79">
        <v>1472</v>
      </c>
      <c r="AB387" s="15" t="s">
        <v>382</v>
      </c>
      <c r="AC387" s="79">
        <v>1</v>
      </c>
      <c r="AD387" s="79">
        <v>1</v>
      </c>
      <c r="AE387" s="79">
        <v>1</v>
      </c>
      <c r="AF387" s="10">
        <v>5163</v>
      </c>
      <c r="AG387" s="53" t="s">
        <v>433</v>
      </c>
      <c r="AH387" s="26">
        <v>1</v>
      </c>
      <c r="AI387" s="26">
        <v>1</v>
      </c>
      <c r="AJ387" s="26">
        <v>50</v>
      </c>
      <c r="AK387" s="10">
        <v>202008</v>
      </c>
      <c r="AL387" s="50" t="s">
        <v>431</v>
      </c>
      <c r="AM387" s="15">
        <v>1</v>
      </c>
      <c r="AN387" s="26">
        <v>1</v>
      </c>
      <c r="AO387" s="26">
        <v>50</v>
      </c>
    </row>
    <row r="388" spans="1:41">
      <c r="A388" s="15">
        <f>VLOOKUP(C388,LOOKUP!A:B,2,FALSE)+E388</f>
        <v>100074</v>
      </c>
      <c r="B388" s="15" t="s">
        <v>379</v>
      </c>
      <c r="C388" s="14" t="s">
        <v>40</v>
      </c>
      <c r="D388" s="14" t="s">
        <v>428</v>
      </c>
      <c r="E388" s="15">
        <v>74</v>
      </c>
      <c r="F388" s="26" t="s">
        <v>448</v>
      </c>
      <c r="G388" s="26"/>
      <c r="H388" s="15">
        <v>35</v>
      </c>
      <c r="I388" s="91">
        <f>VLOOKUP(A388,怪物经验!A:I,9,FALSE)</f>
        <v>580</v>
      </c>
      <c r="J388" s="90">
        <v>0</v>
      </c>
      <c r="K388" s="26"/>
      <c r="L388" s="79">
        <f>VLOOKUP(D388,道具产出!B:V,4,FALSE)</f>
        <v>3003</v>
      </c>
      <c r="M388" s="15" t="str">
        <f>IF(L388="","",VLOOKUP(L388,映射!W:X,2,FALSE))</f>
        <v>银</v>
      </c>
      <c r="N388" s="79">
        <f>VLOOKUP(D388,道具产出!B:V,5,FALSE)</f>
        <v>1</v>
      </c>
      <c r="O388" s="79">
        <v>1</v>
      </c>
      <c r="P388" s="79">
        <f>VLOOKUP(D388,道具产出!B:V,6,FALSE)</f>
        <v>400</v>
      </c>
      <c r="Q388" s="79">
        <f>VLOOKUP(D388,道具产出!B:V,7,FALSE)</f>
        <v>3103</v>
      </c>
      <c r="R388" s="15" t="str">
        <f>IF(Q388="","",VLOOKUP(Q388,映射!W:X,2,FALSE))</f>
        <v>黄月木</v>
      </c>
      <c r="S388" s="79">
        <f>VLOOKUP(D388,道具产出!B:V,8,FALSE)</f>
        <v>1</v>
      </c>
      <c r="T388" s="79">
        <v>1</v>
      </c>
      <c r="U388" s="79">
        <f>VLOOKUP(D388,道具产出!B:V,9,FALSE)</f>
        <v>400</v>
      </c>
      <c r="V388" s="92">
        <f>VLOOKUP(D388,道具产出!B:V,10,FALSE)</f>
        <v>3403</v>
      </c>
      <c r="W388" s="15" t="str">
        <f>IF(V388="","",VLOOKUP(V388,映射!W:X,2,FALSE))</f>
        <v>毛毡</v>
      </c>
      <c r="X388" s="92">
        <f>VLOOKUP(D388,道具产出!B:V,11,FALSE)</f>
        <v>1</v>
      </c>
      <c r="Y388" s="92">
        <v>1</v>
      </c>
      <c r="Z388" s="92">
        <f>VLOOKUP(D388,道具产出!B:V,12,FALSE)</f>
        <v>400</v>
      </c>
      <c r="AA388" s="15">
        <v>7018</v>
      </c>
      <c r="AB388" s="15" t="str">
        <f>IF(AA388="","",VLOOKUP(AA388,映射!W:X,2,FALSE))</f>
        <v>血骨</v>
      </c>
      <c r="AC388" s="15">
        <v>1</v>
      </c>
      <c r="AD388" s="26">
        <v>1</v>
      </c>
      <c r="AE388" s="26">
        <v>10000</v>
      </c>
      <c r="AF388" s="10">
        <v>5169</v>
      </c>
      <c r="AG388" s="53" t="s">
        <v>435</v>
      </c>
      <c r="AH388" s="26">
        <v>1</v>
      </c>
      <c r="AI388" s="26">
        <v>1</v>
      </c>
      <c r="AJ388" s="26">
        <v>50</v>
      </c>
      <c r="AK388" s="10">
        <v>202008</v>
      </c>
      <c r="AL388" s="50" t="s">
        <v>431</v>
      </c>
      <c r="AM388" s="15">
        <v>1</v>
      </c>
      <c r="AN388" s="26">
        <v>1</v>
      </c>
      <c r="AO388" s="26">
        <v>50</v>
      </c>
    </row>
    <row r="389" spans="1:41">
      <c r="A389" s="15">
        <f>VLOOKUP(C389,LOOKUP!A:B,2,FALSE)+E389</f>
        <v>100075</v>
      </c>
      <c r="B389" s="15" t="s">
        <v>379</v>
      </c>
      <c r="C389" s="14" t="s">
        <v>40</v>
      </c>
      <c r="D389" s="14" t="s">
        <v>428</v>
      </c>
      <c r="E389" s="15">
        <v>75</v>
      </c>
      <c r="F389" s="26" t="s">
        <v>449</v>
      </c>
      <c r="G389" s="26"/>
      <c r="H389" s="15">
        <v>35</v>
      </c>
      <c r="I389" s="91">
        <f>VLOOKUP(A389,怪物经验!A:I,9,FALSE)</f>
        <v>2900</v>
      </c>
      <c r="J389" s="90">
        <v>0</v>
      </c>
      <c r="K389" s="26"/>
      <c r="L389" s="79">
        <f>VLOOKUP(D389,道具产出!B:V,4,FALSE)</f>
        <v>3003</v>
      </c>
      <c r="M389" s="15" t="str">
        <f>IF(L389="","",VLOOKUP(L389,映射!W:X,2,FALSE))</f>
        <v>银</v>
      </c>
      <c r="N389" s="79">
        <f>VLOOKUP(D389,道具产出!B:V,5,FALSE)</f>
        <v>1</v>
      </c>
      <c r="O389" s="79">
        <v>1</v>
      </c>
      <c r="P389" s="79">
        <f>VLOOKUP(D389,道具产出!B:V,6,FALSE)</f>
        <v>400</v>
      </c>
      <c r="Q389" s="79">
        <f>VLOOKUP(D389,道具产出!B:V,7,FALSE)</f>
        <v>3103</v>
      </c>
      <c r="R389" s="15" t="str">
        <f>IF(Q389="","",VLOOKUP(Q389,映射!W:X,2,FALSE))</f>
        <v>黄月木</v>
      </c>
      <c r="S389" s="79">
        <f>VLOOKUP(D389,道具产出!B:V,8,FALSE)</f>
        <v>1</v>
      </c>
      <c r="T389" s="79">
        <v>1</v>
      </c>
      <c r="U389" s="79">
        <f>VLOOKUP(D389,道具产出!B:V,9,FALSE)</f>
        <v>400</v>
      </c>
      <c r="V389" s="92">
        <f>VLOOKUP(D389,道具产出!B:V,10,FALSE)</f>
        <v>3403</v>
      </c>
      <c r="W389" s="15" t="str">
        <f>IF(V389="","",VLOOKUP(V389,映射!W:X,2,FALSE))</f>
        <v>毛毡</v>
      </c>
      <c r="X389" s="92">
        <f>VLOOKUP(D389,道具产出!B:V,11,FALSE)</f>
        <v>1</v>
      </c>
      <c r="Y389" s="92">
        <v>1</v>
      </c>
      <c r="Z389" s="92">
        <f>VLOOKUP(D389,道具产出!B:V,12,FALSE)</f>
        <v>400</v>
      </c>
      <c r="AA389" s="79">
        <v>1472</v>
      </c>
      <c r="AB389" s="15" t="s">
        <v>382</v>
      </c>
      <c r="AC389" s="79">
        <v>1</v>
      </c>
      <c r="AD389" s="79">
        <v>1</v>
      </c>
      <c r="AE389" s="79">
        <v>1</v>
      </c>
      <c r="AF389" s="10">
        <v>5157</v>
      </c>
      <c r="AG389" s="53" t="s">
        <v>430</v>
      </c>
      <c r="AH389" s="26">
        <v>1</v>
      </c>
      <c r="AI389" s="26">
        <v>1</v>
      </c>
      <c r="AJ389" s="26">
        <v>50</v>
      </c>
      <c r="AK389" s="10">
        <v>202008</v>
      </c>
      <c r="AL389" s="50" t="s">
        <v>431</v>
      </c>
      <c r="AM389" s="15">
        <v>1</v>
      </c>
      <c r="AN389" s="26">
        <v>1</v>
      </c>
      <c r="AO389" s="26">
        <v>50</v>
      </c>
    </row>
    <row r="390" spans="1:41">
      <c r="A390" s="15">
        <f>VLOOKUP(C390,LOOKUP!A:B,2,FALSE)+E390</f>
        <v>100076</v>
      </c>
      <c r="B390" s="15" t="s">
        <v>379</v>
      </c>
      <c r="C390" s="14" t="s">
        <v>40</v>
      </c>
      <c r="D390" s="14" t="s">
        <v>428</v>
      </c>
      <c r="E390" s="15">
        <v>76</v>
      </c>
      <c r="F390" s="26" t="s">
        <v>450</v>
      </c>
      <c r="G390" s="26"/>
      <c r="H390" s="15">
        <v>37</v>
      </c>
      <c r="I390" s="91">
        <f>VLOOKUP(A390,怪物经验!A:I,9,FALSE)</f>
        <v>610</v>
      </c>
      <c r="J390" s="90">
        <v>0</v>
      </c>
      <c r="K390" s="26"/>
      <c r="L390" s="79">
        <f>VLOOKUP(D390,道具产出!B:V,4,FALSE)</f>
        <v>3003</v>
      </c>
      <c r="M390" s="15" t="str">
        <f>IF(L390="","",VLOOKUP(L390,映射!W:X,2,FALSE))</f>
        <v>银</v>
      </c>
      <c r="N390" s="79">
        <f>VLOOKUP(D390,道具产出!B:V,5,FALSE)</f>
        <v>1</v>
      </c>
      <c r="O390" s="79">
        <v>1</v>
      </c>
      <c r="P390" s="79">
        <f>VLOOKUP(D390,道具产出!B:V,6,FALSE)</f>
        <v>400</v>
      </c>
      <c r="Q390" s="79">
        <f>VLOOKUP(D390,道具产出!B:V,7,FALSE)</f>
        <v>3103</v>
      </c>
      <c r="R390" s="15" t="str">
        <f>IF(Q390="","",VLOOKUP(Q390,映射!W:X,2,FALSE))</f>
        <v>黄月木</v>
      </c>
      <c r="S390" s="79">
        <f>VLOOKUP(D390,道具产出!B:V,8,FALSE)</f>
        <v>1</v>
      </c>
      <c r="T390" s="79">
        <v>1</v>
      </c>
      <c r="U390" s="79">
        <f>VLOOKUP(D390,道具产出!B:V,9,FALSE)</f>
        <v>400</v>
      </c>
      <c r="V390" s="92">
        <f>VLOOKUP(D390,道具产出!B:V,10,FALSE)</f>
        <v>3403</v>
      </c>
      <c r="W390" s="15" t="str">
        <f>IF(V390="","",VLOOKUP(V390,映射!W:X,2,FALSE))</f>
        <v>毛毡</v>
      </c>
      <c r="X390" s="92">
        <f>VLOOKUP(D390,道具产出!B:V,11,FALSE)</f>
        <v>1</v>
      </c>
      <c r="Y390" s="92">
        <v>1</v>
      </c>
      <c r="Z390" s="92">
        <f>VLOOKUP(D390,道具产出!B:V,12,FALSE)</f>
        <v>400</v>
      </c>
      <c r="AA390" s="79">
        <v>1472</v>
      </c>
      <c r="AB390" s="15" t="s">
        <v>382</v>
      </c>
      <c r="AC390" s="79">
        <v>1</v>
      </c>
      <c r="AD390" s="79">
        <v>1</v>
      </c>
      <c r="AE390" s="79">
        <v>1</v>
      </c>
      <c r="AF390" s="10">
        <v>5163</v>
      </c>
      <c r="AG390" s="53" t="s">
        <v>433</v>
      </c>
      <c r="AH390" s="26">
        <v>1</v>
      </c>
      <c r="AI390" s="26">
        <v>1</v>
      </c>
      <c r="AJ390" s="26">
        <v>100</v>
      </c>
      <c r="AK390" s="10">
        <v>202008</v>
      </c>
      <c r="AL390" s="50" t="s">
        <v>431</v>
      </c>
      <c r="AM390" s="15">
        <v>1</v>
      </c>
      <c r="AN390" s="26">
        <v>1</v>
      </c>
      <c r="AO390" s="26">
        <v>100</v>
      </c>
    </row>
    <row r="391" spans="1:41">
      <c r="A391" s="15">
        <f>VLOOKUP(C391,LOOKUP!A:B,2,FALSE)+E391</f>
        <v>100077</v>
      </c>
      <c r="B391" s="15" t="s">
        <v>379</v>
      </c>
      <c r="C391" s="14" t="s">
        <v>40</v>
      </c>
      <c r="D391" s="14" t="s">
        <v>428</v>
      </c>
      <c r="E391" s="15">
        <v>77</v>
      </c>
      <c r="F391" s="26" t="s">
        <v>451</v>
      </c>
      <c r="G391" s="26"/>
      <c r="H391" s="15">
        <v>37</v>
      </c>
      <c r="I391" s="91">
        <f>VLOOKUP(A391,怪物经验!A:I,9,FALSE)</f>
        <v>610</v>
      </c>
      <c r="J391" s="90">
        <v>0</v>
      </c>
      <c r="K391" s="26"/>
      <c r="L391" s="79">
        <f>VLOOKUP(D391,道具产出!B:V,4,FALSE)</f>
        <v>3003</v>
      </c>
      <c r="M391" s="15" t="str">
        <f>IF(L391="","",VLOOKUP(L391,映射!W:X,2,FALSE))</f>
        <v>银</v>
      </c>
      <c r="N391" s="79">
        <f>VLOOKUP(D391,道具产出!B:V,5,FALSE)</f>
        <v>1</v>
      </c>
      <c r="O391" s="79">
        <v>1</v>
      </c>
      <c r="P391" s="79">
        <f>VLOOKUP(D391,道具产出!B:V,6,FALSE)</f>
        <v>400</v>
      </c>
      <c r="Q391" s="79">
        <f>VLOOKUP(D391,道具产出!B:V,7,FALSE)</f>
        <v>3103</v>
      </c>
      <c r="R391" s="15" t="str">
        <f>IF(Q391="","",VLOOKUP(Q391,映射!W:X,2,FALSE))</f>
        <v>黄月木</v>
      </c>
      <c r="S391" s="79">
        <f>VLOOKUP(D391,道具产出!B:V,8,FALSE)</f>
        <v>1</v>
      </c>
      <c r="T391" s="79">
        <v>1</v>
      </c>
      <c r="U391" s="79">
        <f>VLOOKUP(D391,道具产出!B:V,9,FALSE)</f>
        <v>400</v>
      </c>
      <c r="V391" s="92">
        <f>VLOOKUP(D391,道具产出!B:V,10,FALSE)</f>
        <v>3403</v>
      </c>
      <c r="W391" s="15" t="str">
        <f>IF(V391="","",VLOOKUP(V391,映射!W:X,2,FALSE))</f>
        <v>毛毡</v>
      </c>
      <c r="X391" s="92">
        <f>VLOOKUP(D391,道具产出!B:V,11,FALSE)</f>
        <v>1</v>
      </c>
      <c r="Y391" s="92">
        <v>1</v>
      </c>
      <c r="Z391" s="92">
        <f>VLOOKUP(D391,道具产出!B:V,12,FALSE)</f>
        <v>400</v>
      </c>
      <c r="AA391" s="15">
        <v>7019</v>
      </c>
      <c r="AB391" s="15" t="str">
        <f>IF(AA391="","",VLOOKUP(AA391,映射!W:X,2,FALSE))</f>
        <v>猫人的鱼骨</v>
      </c>
      <c r="AC391" s="15">
        <v>1</v>
      </c>
      <c r="AD391" s="26">
        <v>1</v>
      </c>
      <c r="AE391" s="26">
        <v>10000</v>
      </c>
      <c r="AF391" s="10">
        <v>5169</v>
      </c>
      <c r="AG391" s="53" t="s">
        <v>435</v>
      </c>
      <c r="AH391" s="26">
        <v>1</v>
      </c>
      <c r="AI391" s="26">
        <v>1</v>
      </c>
      <c r="AJ391" s="26">
        <v>100</v>
      </c>
      <c r="AK391" s="10">
        <v>202008</v>
      </c>
      <c r="AL391" s="50" t="s">
        <v>431</v>
      </c>
      <c r="AM391" s="15">
        <v>1</v>
      </c>
      <c r="AN391" s="26">
        <v>1</v>
      </c>
      <c r="AO391" s="26">
        <v>100</v>
      </c>
    </row>
    <row r="392" spans="1:41">
      <c r="A392" s="15">
        <f>VLOOKUP(C392,LOOKUP!A:B,2,FALSE)+E392</f>
        <v>100078</v>
      </c>
      <c r="B392" s="15" t="s">
        <v>379</v>
      </c>
      <c r="C392" s="14" t="s">
        <v>40</v>
      </c>
      <c r="D392" s="14" t="s">
        <v>428</v>
      </c>
      <c r="E392" s="15">
        <v>78</v>
      </c>
      <c r="F392" s="26" t="s">
        <v>452</v>
      </c>
      <c r="G392" s="26"/>
      <c r="H392" s="15">
        <v>37</v>
      </c>
      <c r="I392" s="91">
        <f>VLOOKUP(A392,怪物经验!A:I,9,FALSE)</f>
        <v>650</v>
      </c>
      <c r="J392" s="90">
        <v>0</v>
      </c>
      <c r="K392" s="26"/>
      <c r="L392" s="79">
        <f>VLOOKUP(D392,道具产出!B:V,4,FALSE)</f>
        <v>3003</v>
      </c>
      <c r="M392" s="15" t="str">
        <f>IF(L392="","",VLOOKUP(L392,映射!W:X,2,FALSE))</f>
        <v>银</v>
      </c>
      <c r="N392" s="79">
        <f>VLOOKUP(D392,道具产出!B:V,5,FALSE)</f>
        <v>1</v>
      </c>
      <c r="O392" s="79">
        <v>1</v>
      </c>
      <c r="P392" s="79">
        <f>VLOOKUP(D392,道具产出!B:V,6,FALSE)</f>
        <v>400</v>
      </c>
      <c r="Q392" s="79">
        <f>VLOOKUP(D392,道具产出!B:V,7,FALSE)</f>
        <v>3103</v>
      </c>
      <c r="R392" s="15" t="str">
        <f>IF(Q392="","",VLOOKUP(Q392,映射!W:X,2,FALSE))</f>
        <v>黄月木</v>
      </c>
      <c r="S392" s="79">
        <f>VLOOKUP(D392,道具产出!B:V,8,FALSE)</f>
        <v>1</v>
      </c>
      <c r="T392" s="79">
        <v>1</v>
      </c>
      <c r="U392" s="79">
        <f>VLOOKUP(D392,道具产出!B:V,9,FALSE)</f>
        <v>400</v>
      </c>
      <c r="V392" s="92">
        <f>VLOOKUP(D392,道具产出!B:V,10,FALSE)</f>
        <v>3403</v>
      </c>
      <c r="W392" s="15" t="str">
        <f>IF(V392="","",VLOOKUP(V392,映射!W:X,2,FALSE))</f>
        <v>毛毡</v>
      </c>
      <c r="X392" s="92">
        <f>VLOOKUP(D392,道具产出!B:V,11,FALSE)</f>
        <v>1</v>
      </c>
      <c r="Y392" s="92">
        <v>1</v>
      </c>
      <c r="Z392" s="92">
        <f>VLOOKUP(D392,道具产出!B:V,12,FALSE)</f>
        <v>400</v>
      </c>
      <c r="AA392" s="79">
        <v>1472</v>
      </c>
      <c r="AB392" s="15" t="s">
        <v>382</v>
      </c>
      <c r="AC392" s="79">
        <v>1</v>
      </c>
      <c r="AD392" s="79">
        <v>1</v>
      </c>
      <c r="AE392" s="79">
        <v>1</v>
      </c>
      <c r="AF392" s="10">
        <v>5157</v>
      </c>
      <c r="AG392" s="53" t="s">
        <v>430</v>
      </c>
      <c r="AH392" s="26">
        <v>1</v>
      </c>
      <c r="AI392" s="26">
        <v>1</v>
      </c>
      <c r="AJ392" s="26">
        <v>100</v>
      </c>
      <c r="AK392" s="10">
        <v>202008</v>
      </c>
      <c r="AL392" s="50" t="s">
        <v>431</v>
      </c>
      <c r="AM392" s="15">
        <v>1</v>
      </c>
      <c r="AN392" s="26">
        <v>1</v>
      </c>
      <c r="AO392" s="26">
        <v>100</v>
      </c>
    </row>
    <row r="393" spans="1:41">
      <c r="A393" s="15">
        <f>VLOOKUP(C393,LOOKUP!A:B,2,FALSE)+E393</f>
        <v>100079</v>
      </c>
      <c r="B393" s="15" t="s">
        <v>379</v>
      </c>
      <c r="C393" s="14" t="s">
        <v>40</v>
      </c>
      <c r="D393" s="14" t="s">
        <v>428</v>
      </c>
      <c r="E393" s="15">
        <v>79</v>
      </c>
      <c r="F393" s="26" t="s">
        <v>453</v>
      </c>
      <c r="G393" s="26"/>
      <c r="H393" s="15">
        <v>37</v>
      </c>
      <c r="I393" s="91">
        <f>VLOOKUP(A393,怪物经验!A:I,9,FALSE)</f>
        <v>3250</v>
      </c>
      <c r="J393" s="90">
        <v>0</v>
      </c>
      <c r="K393" s="26"/>
      <c r="L393" s="79">
        <f>VLOOKUP(D393,道具产出!B:V,4,FALSE)</f>
        <v>3003</v>
      </c>
      <c r="M393" s="15" t="str">
        <f>IF(L393="","",VLOOKUP(L393,映射!W:X,2,FALSE))</f>
        <v>银</v>
      </c>
      <c r="N393" s="79">
        <f>VLOOKUP(D393,道具产出!B:V,5,FALSE)</f>
        <v>1</v>
      </c>
      <c r="O393" s="79">
        <v>1</v>
      </c>
      <c r="P393" s="79">
        <f>VLOOKUP(D393,道具产出!B:V,6,FALSE)</f>
        <v>400</v>
      </c>
      <c r="Q393" s="79">
        <f>VLOOKUP(D393,道具产出!B:V,7,FALSE)</f>
        <v>3103</v>
      </c>
      <c r="R393" s="15" t="str">
        <f>IF(Q393="","",VLOOKUP(Q393,映射!W:X,2,FALSE))</f>
        <v>黄月木</v>
      </c>
      <c r="S393" s="79">
        <f>VLOOKUP(D393,道具产出!B:V,8,FALSE)</f>
        <v>1</v>
      </c>
      <c r="T393" s="79">
        <v>1</v>
      </c>
      <c r="U393" s="79">
        <f>VLOOKUP(D393,道具产出!B:V,9,FALSE)</f>
        <v>400</v>
      </c>
      <c r="V393" s="92">
        <f>VLOOKUP(D393,道具产出!B:V,10,FALSE)</f>
        <v>3403</v>
      </c>
      <c r="W393" s="15" t="str">
        <f>IF(V393="","",VLOOKUP(V393,映射!W:X,2,FALSE))</f>
        <v>毛毡</v>
      </c>
      <c r="X393" s="92">
        <f>VLOOKUP(D393,道具产出!B:V,11,FALSE)</f>
        <v>1</v>
      </c>
      <c r="Y393" s="92">
        <v>1</v>
      </c>
      <c r="Z393" s="92">
        <f>VLOOKUP(D393,道具产出!B:V,12,FALSE)</f>
        <v>400</v>
      </c>
      <c r="AA393" s="79">
        <v>1472</v>
      </c>
      <c r="AB393" s="15" t="s">
        <v>382</v>
      </c>
      <c r="AC393" s="79">
        <v>1</v>
      </c>
      <c r="AD393" s="79">
        <v>1</v>
      </c>
      <c r="AE393" s="79">
        <v>1</v>
      </c>
      <c r="AF393" s="10">
        <v>5163</v>
      </c>
      <c r="AG393" s="53" t="s">
        <v>433</v>
      </c>
      <c r="AH393" s="26">
        <v>1</v>
      </c>
      <c r="AI393" s="26">
        <v>1</v>
      </c>
      <c r="AJ393" s="26">
        <v>100</v>
      </c>
      <c r="AK393" s="10">
        <v>202008</v>
      </c>
      <c r="AL393" s="50" t="s">
        <v>431</v>
      </c>
      <c r="AM393" s="15">
        <v>1</v>
      </c>
      <c r="AN393" s="26">
        <v>1</v>
      </c>
      <c r="AO393" s="26">
        <v>100</v>
      </c>
    </row>
    <row r="394" spans="1:41">
      <c r="A394" s="15">
        <f>VLOOKUP(C394,LOOKUP!A:B,2,FALSE)+E394</f>
        <v>100080</v>
      </c>
      <c r="B394" s="15" t="s">
        <v>379</v>
      </c>
      <c r="C394" s="14" t="s">
        <v>40</v>
      </c>
      <c r="D394" s="14" t="s">
        <v>428</v>
      </c>
      <c r="E394" s="15">
        <v>80</v>
      </c>
      <c r="F394" s="26" t="s">
        <v>454</v>
      </c>
      <c r="G394" s="26"/>
      <c r="H394" s="15">
        <v>37</v>
      </c>
      <c r="I394" s="91">
        <f>VLOOKUP(A394,怪物经验!A:I,9,FALSE)</f>
        <v>690</v>
      </c>
      <c r="J394" s="90">
        <v>0</v>
      </c>
      <c r="K394" s="26"/>
      <c r="L394" s="79">
        <f>VLOOKUP(D394,道具产出!B:V,4,FALSE)</f>
        <v>3003</v>
      </c>
      <c r="M394" s="15" t="str">
        <f>IF(L394="","",VLOOKUP(L394,映射!W:X,2,FALSE))</f>
        <v>银</v>
      </c>
      <c r="N394" s="79">
        <f>VLOOKUP(D394,道具产出!B:V,5,FALSE)</f>
        <v>1</v>
      </c>
      <c r="O394" s="79">
        <v>1</v>
      </c>
      <c r="P394" s="79">
        <f>VLOOKUP(D394,道具产出!B:V,6,FALSE)</f>
        <v>400</v>
      </c>
      <c r="Q394" s="79">
        <f>VLOOKUP(D394,道具产出!B:V,7,FALSE)</f>
        <v>3103</v>
      </c>
      <c r="R394" s="15" t="str">
        <f>IF(Q394="","",VLOOKUP(Q394,映射!W:X,2,FALSE))</f>
        <v>黄月木</v>
      </c>
      <c r="S394" s="79">
        <f>VLOOKUP(D394,道具产出!B:V,8,FALSE)</f>
        <v>1</v>
      </c>
      <c r="T394" s="79">
        <v>1</v>
      </c>
      <c r="U394" s="79">
        <f>VLOOKUP(D394,道具产出!B:V,9,FALSE)</f>
        <v>400</v>
      </c>
      <c r="V394" s="92">
        <f>VLOOKUP(D394,道具产出!B:V,10,FALSE)</f>
        <v>3403</v>
      </c>
      <c r="W394" s="15" t="str">
        <f>IF(V394="","",VLOOKUP(V394,映射!W:X,2,FALSE))</f>
        <v>毛毡</v>
      </c>
      <c r="X394" s="92">
        <f>VLOOKUP(D394,道具产出!B:V,11,FALSE)</f>
        <v>1</v>
      </c>
      <c r="Y394" s="92">
        <v>1</v>
      </c>
      <c r="Z394" s="92">
        <f>VLOOKUP(D394,道具产出!B:V,12,FALSE)</f>
        <v>400</v>
      </c>
      <c r="AA394" s="15">
        <v>7020</v>
      </c>
      <c r="AB394" s="15" t="str">
        <f>IF(AA394="","",VLOOKUP(AA394,映射!W:X,2,FALSE))</f>
        <v>宝石</v>
      </c>
      <c r="AC394" s="15">
        <v>1</v>
      </c>
      <c r="AD394" s="26">
        <v>1</v>
      </c>
      <c r="AE394" s="26">
        <v>10000</v>
      </c>
      <c r="AF394" s="10">
        <v>5169</v>
      </c>
      <c r="AG394" s="53" t="s">
        <v>435</v>
      </c>
      <c r="AH394" s="26">
        <v>1</v>
      </c>
      <c r="AI394" s="26">
        <v>1</v>
      </c>
      <c r="AJ394" s="26">
        <v>100</v>
      </c>
      <c r="AK394" s="10">
        <v>202008</v>
      </c>
      <c r="AL394" s="50" t="s">
        <v>431</v>
      </c>
      <c r="AM394" s="15">
        <v>1</v>
      </c>
      <c r="AN394" s="26">
        <v>1</v>
      </c>
      <c r="AO394" s="26">
        <v>100</v>
      </c>
    </row>
    <row r="395" spans="1:41">
      <c r="A395" s="15">
        <f>VLOOKUP(C395,LOOKUP!A:B,2,FALSE)+E395</f>
        <v>100081</v>
      </c>
      <c r="B395" s="15" t="s">
        <v>379</v>
      </c>
      <c r="C395" s="14" t="s">
        <v>40</v>
      </c>
      <c r="D395" s="14" t="s">
        <v>428</v>
      </c>
      <c r="E395" s="15">
        <v>81</v>
      </c>
      <c r="F395" s="26" t="s">
        <v>455</v>
      </c>
      <c r="G395" s="26"/>
      <c r="H395" s="15">
        <v>39</v>
      </c>
      <c r="I395" s="91">
        <f>VLOOKUP(A395,怪物经验!A:I,9,FALSE)</f>
        <v>690</v>
      </c>
      <c r="J395" s="90">
        <v>0</v>
      </c>
      <c r="K395" s="26"/>
      <c r="L395" s="79">
        <f>VLOOKUP(D395,道具产出!B:V,4,FALSE)</f>
        <v>3003</v>
      </c>
      <c r="M395" s="15" t="str">
        <f>IF(L395="","",VLOOKUP(L395,映射!W:X,2,FALSE))</f>
        <v>银</v>
      </c>
      <c r="N395" s="79">
        <f>VLOOKUP(D395,道具产出!B:V,5,FALSE)</f>
        <v>1</v>
      </c>
      <c r="O395" s="79">
        <v>1</v>
      </c>
      <c r="P395" s="79">
        <f>VLOOKUP(D395,道具产出!B:V,6,FALSE)</f>
        <v>400</v>
      </c>
      <c r="Q395" s="79">
        <f>VLOOKUP(D395,道具产出!B:V,7,FALSE)</f>
        <v>3103</v>
      </c>
      <c r="R395" s="15" t="str">
        <f>IF(Q395="","",VLOOKUP(Q395,映射!W:X,2,FALSE))</f>
        <v>黄月木</v>
      </c>
      <c r="S395" s="79">
        <f>VLOOKUP(D395,道具产出!B:V,8,FALSE)</f>
        <v>1</v>
      </c>
      <c r="T395" s="79">
        <v>1</v>
      </c>
      <c r="U395" s="79">
        <f>VLOOKUP(D395,道具产出!B:V,9,FALSE)</f>
        <v>400</v>
      </c>
      <c r="V395" s="92">
        <f>VLOOKUP(D395,道具产出!B:V,10,FALSE)</f>
        <v>3403</v>
      </c>
      <c r="W395" s="15" t="str">
        <f>IF(V395="","",VLOOKUP(V395,映射!W:X,2,FALSE))</f>
        <v>毛毡</v>
      </c>
      <c r="X395" s="92">
        <f>VLOOKUP(D395,道具产出!B:V,11,FALSE)</f>
        <v>1</v>
      </c>
      <c r="Y395" s="92">
        <v>1</v>
      </c>
      <c r="Z395" s="92">
        <f>VLOOKUP(D395,道具产出!B:V,12,FALSE)</f>
        <v>400</v>
      </c>
      <c r="AA395" s="79">
        <v>1472</v>
      </c>
      <c r="AB395" s="15" t="s">
        <v>382</v>
      </c>
      <c r="AC395" s="79">
        <v>1</v>
      </c>
      <c r="AD395" s="79">
        <v>1</v>
      </c>
      <c r="AE395" s="79">
        <v>1</v>
      </c>
      <c r="AF395" s="10">
        <v>5157</v>
      </c>
      <c r="AG395" s="53" t="s">
        <v>430</v>
      </c>
      <c r="AH395" s="26">
        <v>1</v>
      </c>
      <c r="AI395" s="26">
        <v>1</v>
      </c>
      <c r="AJ395" s="26">
        <v>100</v>
      </c>
      <c r="AK395" s="10">
        <v>202008</v>
      </c>
      <c r="AL395" s="50" t="s">
        <v>431</v>
      </c>
      <c r="AM395" s="15">
        <v>1</v>
      </c>
      <c r="AN395" s="26">
        <v>1</v>
      </c>
      <c r="AO395" s="26">
        <v>100</v>
      </c>
    </row>
    <row r="396" spans="1:41">
      <c r="A396" s="15">
        <f>VLOOKUP(C396,LOOKUP!A:B,2,FALSE)+E396</f>
        <v>100082</v>
      </c>
      <c r="B396" s="15" t="s">
        <v>379</v>
      </c>
      <c r="C396" s="14" t="s">
        <v>40</v>
      </c>
      <c r="D396" s="14" t="s">
        <v>428</v>
      </c>
      <c r="E396" s="15">
        <v>82</v>
      </c>
      <c r="F396" s="26" t="s">
        <v>456</v>
      </c>
      <c r="G396" s="26"/>
      <c r="H396" s="15">
        <v>39</v>
      </c>
      <c r="I396" s="91">
        <f>VLOOKUP(A396,怪物经验!A:I,9,FALSE)</f>
        <v>730</v>
      </c>
      <c r="J396" s="90">
        <v>0</v>
      </c>
      <c r="K396" s="26"/>
      <c r="L396" s="79">
        <f>VLOOKUP(D396,道具产出!B:V,4,FALSE)</f>
        <v>3003</v>
      </c>
      <c r="M396" s="15" t="str">
        <f>IF(L396="","",VLOOKUP(L396,映射!W:X,2,FALSE))</f>
        <v>银</v>
      </c>
      <c r="N396" s="79">
        <f>VLOOKUP(D396,道具产出!B:V,5,FALSE)</f>
        <v>1</v>
      </c>
      <c r="O396" s="79">
        <v>1</v>
      </c>
      <c r="P396" s="79">
        <f>VLOOKUP(D396,道具产出!B:V,6,FALSE)</f>
        <v>400</v>
      </c>
      <c r="Q396" s="79">
        <f>VLOOKUP(D396,道具产出!B:V,7,FALSE)</f>
        <v>3103</v>
      </c>
      <c r="R396" s="15" t="str">
        <f>IF(Q396="","",VLOOKUP(Q396,映射!W:X,2,FALSE))</f>
        <v>黄月木</v>
      </c>
      <c r="S396" s="79">
        <f>VLOOKUP(D396,道具产出!B:V,8,FALSE)</f>
        <v>1</v>
      </c>
      <c r="T396" s="79">
        <v>1</v>
      </c>
      <c r="U396" s="79">
        <f>VLOOKUP(D396,道具产出!B:V,9,FALSE)</f>
        <v>400</v>
      </c>
      <c r="V396" s="92">
        <f>VLOOKUP(D396,道具产出!B:V,10,FALSE)</f>
        <v>3403</v>
      </c>
      <c r="W396" s="15" t="str">
        <f>IF(V396="","",VLOOKUP(V396,映射!W:X,2,FALSE))</f>
        <v>毛毡</v>
      </c>
      <c r="X396" s="92">
        <f>VLOOKUP(D396,道具产出!B:V,11,FALSE)</f>
        <v>1</v>
      </c>
      <c r="Y396" s="92">
        <v>1</v>
      </c>
      <c r="Z396" s="92">
        <f>VLOOKUP(D396,道具产出!B:V,12,FALSE)</f>
        <v>400</v>
      </c>
      <c r="AA396" s="79">
        <v>1472</v>
      </c>
      <c r="AB396" s="15" t="s">
        <v>382</v>
      </c>
      <c r="AC396" s="79">
        <v>1</v>
      </c>
      <c r="AD396" s="79">
        <v>1</v>
      </c>
      <c r="AE396" s="79">
        <v>1</v>
      </c>
      <c r="AF396" s="10">
        <v>5163</v>
      </c>
      <c r="AG396" s="53" t="s">
        <v>433</v>
      </c>
      <c r="AH396" s="26">
        <v>1</v>
      </c>
      <c r="AI396" s="26">
        <v>1</v>
      </c>
      <c r="AJ396" s="26">
        <v>100</v>
      </c>
      <c r="AK396" s="10">
        <v>202008</v>
      </c>
      <c r="AL396" s="50" t="s">
        <v>431</v>
      </c>
      <c r="AM396" s="15">
        <v>1</v>
      </c>
      <c r="AN396" s="26">
        <v>1</v>
      </c>
      <c r="AO396" s="26">
        <v>100</v>
      </c>
    </row>
    <row r="397" spans="1:41">
      <c r="A397" s="15">
        <f>VLOOKUP(C397,LOOKUP!A:B,2,FALSE)+E397</f>
        <v>100083</v>
      </c>
      <c r="B397" s="15" t="s">
        <v>379</v>
      </c>
      <c r="C397" s="14" t="s">
        <v>40</v>
      </c>
      <c r="D397" s="14" t="s">
        <v>428</v>
      </c>
      <c r="E397" s="15">
        <v>83</v>
      </c>
      <c r="F397" s="26" t="s">
        <v>457</v>
      </c>
      <c r="G397" s="26"/>
      <c r="H397" s="15">
        <v>39</v>
      </c>
      <c r="I397" s="91">
        <f>VLOOKUP(A397,怪物经验!A:I,9,FALSE)</f>
        <v>3650</v>
      </c>
      <c r="J397" s="90">
        <v>0</v>
      </c>
      <c r="K397" s="26"/>
      <c r="L397" s="79">
        <f>VLOOKUP(D397,道具产出!B:V,4,FALSE)</f>
        <v>3003</v>
      </c>
      <c r="M397" s="15" t="str">
        <f>IF(L397="","",VLOOKUP(L397,映射!W:X,2,FALSE))</f>
        <v>银</v>
      </c>
      <c r="N397" s="79">
        <f>VLOOKUP(D397,道具产出!B:V,5,FALSE)</f>
        <v>1</v>
      </c>
      <c r="O397" s="79">
        <v>1</v>
      </c>
      <c r="P397" s="79">
        <f>VLOOKUP(D397,道具产出!B:V,6,FALSE)</f>
        <v>400</v>
      </c>
      <c r="Q397" s="79">
        <f>VLOOKUP(D397,道具产出!B:V,7,FALSE)</f>
        <v>3103</v>
      </c>
      <c r="R397" s="15" t="str">
        <f>IF(Q397="","",VLOOKUP(Q397,映射!W:X,2,FALSE))</f>
        <v>黄月木</v>
      </c>
      <c r="S397" s="79">
        <f>VLOOKUP(D397,道具产出!B:V,8,FALSE)</f>
        <v>1</v>
      </c>
      <c r="T397" s="79">
        <v>1</v>
      </c>
      <c r="U397" s="79">
        <f>VLOOKUP(D397,道具产出!B:V,9,FALSE)</f>
        <v>400</v>
      </c>
      <c r="V397" s="92">
        <f>VLOOKUP(D397,道具产出!B:V,10,FALSE)</f>
        <v>3403</v>
      </c>
      <c r="W397" s="15" t="str">
        <f>IF(V397="","",VLOOKUP(V397,映射!W:X,2,FALSE))</f>
        <v>毛毡</v>
      </c>
      <c r="X397" s="92">
        <f>VLOOKUP(D397,道具产出!B:V,11,FALSE)</f>
        <v>1</v>
      </c>
      <c r="Y397" s="92">
        <v>1</v>
      </c>
      <c r="Z397" s="92">
        <f>VLOOKUP(D397,道具产出!B:V,12,FALSE)</f>
        <v>400</v>
      </c>
      <c r="AA397" s="79">
        <v>1472</v>
      </c>
      <c r="AB397" s="15" t="s">
        <v>382</v>
      </c>
      <c r="AC397" s="79">
        <v>1</v>
      </c>
      <c r="AD397" s="79">
        <v>1</v>
      </c>
      <c r="AE397" s="79">
        <v>1</v>
      </c>
      <c r="AF397" s="10">
        <v>5169</v>
      </c>
      <c r="AG397" s="53" t="s">
        <v>435</v>
      </c>
      <c r="AH397" s="26">
        <v>1</v>
      </c>
      <c r="AI397" s="26">
        <v>1</v>
      </c>
      <c r="AJ397" s="26">
        <v>100</v>
      </c>
      <c r="AK397" s="10">
        <v>202008</v>
      </c>
      <c r="AL397" s="50" t="s">
        <v>431</v>
      </c>
      <c r="AM397" s="15">
        <v>1</v>
      </c>
      <c r="AN397" s="26">
        <v>1</v>
      </c>
      <c r="AO397" s="26">
        <v>100</v>
      </c>
    </row>
    <row r="398" spans="1:41">
      <c r="A398" s="15">
        <f>VLOOKUP(C398,LOOKUP!A:B,2,FALSE)+E398</f>
        <v>100084</v>
      </c>
      <c r="B398" s="15" t="s">
        <v>379</v>
      </c>
      <c r="C398" s="14" t="s">
        <v>40</v>
      </c>
      <c r="D398" s="14" t="s">
        <v>428</v>
      </c>
      <c r="E398" s="15">
        <v>84</v>
      </c>
      <c r="F398" s="26" t="s">
        <v>391</v>
      </c>
      <c r="G398" s="26"/>
      <c r="H398" s="15">
        <v>39</v>
      </c>
      <c r="I398" s="91">
        <f>VLOOKUP(A398,怪物经验!A:I,9,FALSE)</f>
        <v>730</v>
      </c>
      <c r="J398" s="90">
        <v>0</v>
      </c>
      <c r="K398" s="26"/>
      <c r="L398" s="79">
        <f>VLOOKUP(D398,道具产出!B:V,4,FALSE)</f>
        <v>3003</v>
      </c>
      <c r="M398" s="15" t="str">
        <f>IF(L398="","",VLOOKUP(L398,映射!W:X,2,FALSE))</f>
        <v>银</v>
      </c>
      <c r="N398" s="79">
        <f>VLOOKUP(D398,道具产出!B:V,5,FALSE)</f>
        <v>1</v>
      </c>
      <c r="O398" s="79">
        <v>1</v>
      </c>
      <c r="P398" s="79">
        <f>VLOOKUP(D398,道具产出!B:V,6,FALSE)</f>
        <v>400</v>
      </c>
      <c r="Q398" s="79">
        <f>VLOOKUP(D398,道具产出!B:V,7,FALSE)</f>
        <v>3103</v>
      </c>
      <c r="R398" s="15" t="str">
        <f>IF(Q398="","",VLOOKUP(Q398,映射!W:X,2,FALSE))</f>
        <v>黄月木</v>
      </c>
      <c r="S398" s="79">
        <f>VLOOKUP(D398,道具产出!B:V,8,FALSE)</f>
        <v>1</v>
      </c>
      <c r="T398" s="79">
        <v>1</v>
      </c>
      <c r="U398" s="79">
        <f>VLOOKUP(D398,道具产出!B:V,9,FALSE)</f>
        <v>400</v>
      </c>
      <c r="V398" s="92">
        <f>VLOOKUP(D398,道具产出!B:V,10,FALSE)</f>
        <v>3403</v>
      </c>
      <c r="W398" s="15" t="str">
        <f>IF(V398="","",VLOOKUP(V398,映射!W:X,2,FALSE))</f>
        <v>毛毡</v>
      </c>
      <c r="X398" s="92">
        <f>VLOOKUP(D398,道具产出!B:V,11,FALSE)</f>
        <v>1</v>
      </c>
      <c r="Y398" s="92">
        <v>1</v>
      </c>
      <c r="Z398" s="92">
        <f>VLOOKUP(D398,道具产出!B:V,12,FALSE)</f>
        <v>400</v>
      </c>
      <c r="AA398" s="79">
        <v>1472</v>
      </c>
      <c r="AB398" s="15" t="s">
        <v>382</v>
      </c>
      <c r="AC398" s="79">
        <v>1</v>
      </c>
      <c r="AD398" s="79">
        <v>1</v>
      </c>
      <c r="AE398" s="79">
        <v>1</v>
      </c>
      <c r="AF398" s="10">
        <v>5169</v>
      </c>
      <c r="AG398" s="53" t="s">
        <v>435</v>
      </c>
      <c r="AH398" s="26">
        <v>1</v>
      </c>
      <c r="AI398" s="26">
        <v>1</v>
      </c>
      <c r="AJ398" s="26">
        <v>100</v>
      </c>
      <c r="AK398" s="10">
        <v>202008</v>
      </c>
      <c r="AL398" s="50" t="s">
        <v>431</v>
      </c>
      <c r="AM398" s="15">
        <v>1</v>
      </c>
      <c r="AN398" s="26">
        <v>1</v>
      </c>
      <c r="AO398" s="26">
        <v>100</v>
      </c>
    </row>
    <row r="399" spans="1:41">
      <c r="A399" s="15">
        <f>VLOOKUP(C399,LOOKUP!A:B,2,FALSE)+E399</f>
        <v>100085</v>
      </c>
      <c r="B399" s="15" t="s">
        <v>379</v>
      </c>
      <c r="C399" s="14" t="s">
        <v>40</v>
      </c>
      <c r="D399" s="14" t="s">
        <v>458</v>
      </c>
      <c r="E399" s="15">
        <v>85</v>
      </c>
      <c r="F399" s="26" t="s">
        <v>459</v>
      </c>
      <c r="G399" s="26"/>
      <c r="H399" s="15">
        <v>40</v>
      </c>
      <c r="I399" s="91">
        <f>VLOOKUP(A399,怪物经验!A:I,9,FALSE)</f>
        <v>770</v>
      </c>
      <c r="J399" s="90">
        <v>0</v>
      </c>
      <c r="K399" s="26"/>
      <c r="L399" s="79">
        <f>VLOOKUP(D399,道具产出!B:V,4,FALSE)</f>
        <v>3004</v>
      </c>
      <c r="M399" s="15" t="str">
        <f>IF(L399="","",VLOOKUP(L399,映射!W:X,2,FALSE))</f>
        <v>铝</v>
      </c>
      <c r="N399" s="79">
        <f>VLOOKUP(D399,道具产出!B:V,5,FALSE)</f>
        <v>1</v>
      </c>
      <c r="O399" s="79">
        <v>1</v>
      </c>
      <c r="P399" s="79">
        <f>VLOOKUP(D399,道具产出!B:V,6,FALSE)</f>
        <v>300</v>
      </c>
      <c r="Q399" s="79">
        <f>VLOOKUP(D399,道具产出!B:V,7,FALSE)</f>
        <v>3104</v>
      </c>
      <c r="R399" s="15" t="str">
        <f>IF(Q399="","",VLOOKUP(Q399,映射!W:X,2,FALSE))</f>
        <v>茱萸木</v>
      </c>
      <c r="S399" s="79">
        <f>VLOOKUP(D399,道具产出!B:V,8,FALSE)</f>
        <v>1</v>
      </c>
      <c r="T399" s="79">
        <v>1</v>
      </c>
      <c r="U399" s="79">
        <f>VLOOKUP(D399,道具产出!B:V,9,FALSE)</f>
        <v>300</v>
      </c>
      <c r="V399" s="92">
        <f>VLOOKUP(D399,道具产出!B:V,10,FALSE)</f>
        <v>3404</v>
      </c>
      <c r="W399" s="15" t="str">
        <f>IF(V399="","",VLOOKUP(V399,映射!W:X,2,FALSE))</f>
        <v>棉</v>
      </c>
      <c r="X399" s="92">
        <f>VLOOKUP(D399,道具产出!B:V,11,FALSE)</f>
        <v>1</v>
      </c>
      <c r="Y399" s="92">
        <v>1</v>
      </c>
      <c r="Z399" s="92">
        <f>VLOOKUP(D399,道具产出!B:V,12,FALSE)</f>
        <v>300</v>
      </c>
      <c r="AA399" s="79">
        <v>1472</v>
      </c>
      <c r="AB399" s="15" t="s">
        <v>382</v>
      </c>
      <c r="AC399" s="79">
        <v>1</v>
      </c>
      <c r="AD399" s="79">
        <v>1</v>
      </c>
      <c r="AE399" s="79">
        <v>1</v>
      </c>
      <c r="AF399" s="10">
        <v>5159</v>
      </c>
      <c r="AG399" s="53" t="s">
        <v>460</v>
      </c>
      <c r="AH399" s="26">
        <v>1</v>
      </c>
      <c r="AI399" s="26">
        <v>1</v>
      </c>
      <c r="AJ399" s="26">
        <v>30</v>
      </c>
      <c r="AK399" s="10">
        <v>202008</v>
      </c>
      <c r="AL399" s="50" t="s">
        <v>431</v>
      </c>
      <c r="AM399" s="15">
        <v>1</v>
      </c>
      <c r="AN399" s="26">
        <v>1</v>
      </c>
      <c r="AO399" s="26">
        <v>100</v>
      </c>
    </row>
    <row r="400" spans="1:41">
      <c r="A400" s="15">
        <f>VLOOKUP(C400,LOOKUP!A:B,2,FALSE)+E400</f>
        <v>100086</v>
      </c>
      <c r="B400" s="15" t="s">
        <v>379</v>
      </c>
      <c r="C400" s="14" t="s">
        <v>40</v>
      </c>
      <c r="D400" s="14" t="s">
        <v>458</v>
      </c>
      <c r="E400" s="15">
        <v>86</v>
      </c>
      <c r="F400" s="26" t="s">
        <v>184</v>
      </c>
      <c r="G400" s="26"/>
      <c r="H400" s="15">
        <v>40</v>
      </c>
      <c r="I400" s="91">
        <f>VLOOKUP(A400,怪物经验!A:I,9,FALSE)</f>
        <v>770</v>
      </c>
      <c r="J400" s="90">
        <v>0</v>
      </c>
      <c r="K400" s="26"/>
      <c r="L400" s="79">
        <f>VLOOKUP(D400,道具产出!B:V,4,FALSE)</f>
        <v>3004</v>
      </c>
      <c r="M400" s="15" t="str">
        <f>IF(L400="","",VLOOKUP(L400,映射!W:X,2,FALSE))</f>
        <v>铝</v>
      </c>
      <c r="N400" s="79">
        <f>VLOOKUP(D400,道具产出!B:V,5,FALSE)</f>
        <v>1</v>
      </c>
      <c r="O400" s="79">
        <v>1</v>
      </c>
      <c r="P400" s="79">
        <f>VLOOKUP(D400,道具产出!B:V,6,FALSE)</f>
        <v>300</v>
      </c>
      <c r="Q400" s="79">
        <f>VLOOKUP(D400,道具产出!B:V,7,FALSE)</f>
        <v>3104</v>
      </c>
      <c r="R400" s="15" t="str">
        <f>IF(Q400="","",VLOOKUP(Q400,映射!W:X,2,FALSE))</f>
        <v>茱萸木</v>
      </c>
      <c r="S400" s="79">
        <f>VLOOKUP(D400,道具产出!B:V,8,FALSE)</f>
        <v>1</v>
      </c>
      <c r="T400" s="79">
        <v>1</v>
      </c>
      <c r="U400" s="79">
        <f>VLOOKUP(D400,道具产出!B:V,9,FALSE)</f>
        <v>300</v>
      </c>
      <c r="V400" s="92">
        <f>VLOOKUP(D400,道具产出!B:V,10,FALSE)</f>
        <v>3404</v>
      </c>
      <c r="W400" s="15" t="str">
        <f>IF(V400="","",VLOOKUP(V400,映射!W:X,2,FALSE))</f>
        <v>棉</v>
      </c>
      <c r="X400" s="92">
        <f>VLOOKUP(D400,道具产出!B:V,11,FALSE)</f>
        <v>1</v>
      </c>
      <c r="Y400" s="92">
        <v>1</v>
      </c>
      <c r="Z400" s="92">
        <f>VLOOKUP(D400,道具产出!B:V,12,FALSE)</f>
        <v>300</v>
      </c>
      <c r="AA400" s="79">
        <v>1472</v>
      </c>
      <c r="AB400" s="15" t="s">
        <v>382</v>
      </c>
      <c r="AC400" s="79">
        <v>1</v>
      </c>
      <c r="AD400" s="79">
        <v>1</v>
      </c>
      <c r="AE400" s="79">
        <v>1</v>
      </c>
      <c r="AF400" s="10">
        <v>5165</v>
      </c>
      <c r="AG400" s="53" t="s">
        <v>461</v>
      </c>
      <c r="AH400" s="26">
        <v>1</v>
      </c>
      <c r="AI400" s="26">
        <v>1</v>
      </c>
      <c r="AJ400" s="26">
        <v>30</v>
      </c>
      <c r="AK400" s="10">
        <v>202008</v>
      </c>
      <c r="AL400" s="50" t="s">
        <v>431</v>
      </c>
      <c r="AM400" s="15">
        <v>1</v>
      </c>
      <c r="AN400" s="26">
        <v>1</v>
      </c>
      <c r="AO400" s="26">
        <v>100</v>
      </c>
    </row>
    <row r="401" spans="1:41">
      <c r="A401" s="15">
        <f>VLOOKUP(C401,LOOKUP!A:B,2,FALSE)+E401</f>
        <v>100087</v>
      </c>
      <c r="B401" s="15" t="s">
        <v>379</v>
      </c>
      <c r="C401" s="14" t="s">
        <v>40</v>
      </c>
      <c r="D401" s="14" t="s">
        <v>458</v>
      </c>
      <c r="E401" s="15">
        <v>87</v>
      </c>
      <c r="F401" s="26" t="s">
        <v>462</v>
      </c>
      <c r="G401" s="26"/>
      <c r="H401" s="15">
        <v>40</v>
      </c>
      <c r="I401" s="91">
        <f>VLOOKUP(A401,怪物经验!A:I,9,FALSE)</f>
        <v>3850</v>
      </c>
      <c r="J401" s="90">
        <v>0</v>
      </c>
      <c r="K401" s="26"/>
      <c r="L401" s="79">
        <f>VLOOKUP(D401,道具产出!B:V,4,FALSE)</f>
        <v>3004</v>
      </c>
      <c r="M401" s="15" t="str">
        <f>IF(L401="","",VLOOKUP(L401,映射!W:X,2,FALSE))</f>
        <v>铝</v>
      </c>
      <c r="N401" s="79">
        <f>VLOOKUP(D401,道具产出!B:V,5,FALSE)</f>
        <v>1</v>
      </c>
      <c r="O401" s="79">
        <v>1</v>
      </c>
      <c r="P401" s="79">
        <f>VLOOKUP(D401,道具产出!B:V,6,FALSE)</f>
        <v>300</v>
      </c>
      <c r="Q401" s="79">
        <f>VLOOKUP(D401,道具产出!B:V,7,FALSE)</f>
        <v>3104</v>
      </c>
      <c r="R401" s="15" t="str">
        <f>IF(Q401="","",VLOOKUP(Q401,映射!W:X,2,FALSE))</f>
        <v>茱萸木</v>
      </c>
      <c r="S401" s="79">
        <f>VLOOKUP(D401,道具产出!B:V,8,FALSE)</f>
        <v>1</v>
      </c>
      <c r="T401" s="79">
        <v>1</v>
      </c>
      <c r="U401" s="79">
        <f>VLOOKUP(D401,道具产出!B:V,9,FALSE)</f>
        <v>300</v>
      </c>
      <c r="V401" s="92">
        <f>VLOOKUP(D401,道具产出!B:V,10,FALSE)</f>
        <v>3404</v>
      </c>
      <c r="W401" s="15" t="str">
        <f>IF(V401="","",VLOOKUP(V401,映射!W:X,2,FALSE))</f>
        <v>棉</v>
      </c>
      <c r="X401" s="92">
        <f>VLOOKUP(D401,道具产出!B:V,11,FALSE)</f>
        <v>1</v>
      </c>
      <c r="Y401" s="92">
        <v>1</v>
      </c>
      <c r="Z401" s="92">
        <f>VLOOKUP(D401,道具产出!B:V,12,FALSE)</f>
        <v>300</v>
      </c>
      <c r="AA401" s="79">
        <v>1472</v>
      </c>
      <c r="AB401" s="15" t="s">
        <v>382</v>
      </c>
      <c r="AC401" s="79">
        <v>1</v>
      </c>
      <c r="AD401" s="79">
        <v>1</v>
      </c>
      <c r="AE401" s="79">
        <v>1</v>
      </c>
      <c r="AF401" s="10">
        <v>5171</v>
      </c>
      <c r="AG401" s="53" t="s">
        <v>463</v>
      </c>
      <c r="AH401" s="26">
        <v>1</v>
      </c>
      <c r="AI401" s="26">
        <v>1</v>
      </c>
      <c r="AJ401" s="26">
        <v>30</v>
      </c>
      <c r="AK401" s="10">
        <v>202008</v>
      </c>
      <c r="AL401" s="50" t="s">
        <v>431</v>
      </c>
      <c r="AM401" s="15">
        <v>1</v>
      </c>
      <c r="AN401" s="26">
        <v>1</v>
      </c>
      <c r="AO401" s="26">
        <v>100</v>
      </c>
    </row>
    <row r="402" spans="1:41">
      <c r="A402" s="15">
        <f>VLOOKUP(C402,LOOKUP!A:B,2,FALSE)+E402</f>
        <v>100088</v>
      </c>
      <c r="B402" s="15" t="s">
        <v>379</v>
      </c>
      <c r="C402" s="14" t="s">
        <v>40</v>
      </c>
      <c r="D402" s="14" t="s">
        <v>458</v>
      </c>
      <c r="E402" s="15">
        <v>88</v>
      </c>
      <c r="F402" s="26" t="s">
        <v>395</v>
      </c>
      <c r="G402" s="26"/>
      <c r="H402" s="15">
        <v>40</v>
      </c>
      <c r="I402" s="91">
        <f>VLOOKUP(A402,怪物经验!A:I,9,FALSE)</f>
        <v>770</v>
      </c>
      <c r="J402" s="90">
        <v>0</v>
      </c>
      <c r="K402" s="26"/>
      <c r="L402" s="79">
        <f>VLOOKUP(D402,道具产出!B:V,4,FALSE)</f>
        <v>3004</v>
      </c>
      <c r="M402" s="15" t="str">
        <f>IF(L402="","",VLOOKUP(L402,映射!W:X,2,FALSE))</f>
        <v>铝</v>
      </c>
      <c r="N402" s="79">
        <f>VLOOKUP(D402,道具产出!B:V,5,FALSE)</f>
        <v>1</v>
      </c>
      <c r="O402" s="79">
        <v>1</v>
      </c>
      <c r="P402" s="79">
        <f>VLOOKUP(D402,道具产出!B:V,6,FALSE)</f>
        <v>300</v>
      </c>
      <c r="Q402" s="79">
        <f>VLOOKUP(D402,道具产出!B:V,7,FALSE)</f>
        <v>3104</v>
      </c>
      <c r="R402" s="15" t="str">
        <f>IF(Q402="","",VLOOKUP(Q402,映射!W:X,2,FALSE))</f>
        <v>茱萸木</v>
      </c>
      <c r="S402" s="79">
        <f>VLOOKUP(D402,道具产出!B:V,8,FALSE)</f>
        <v>1</v>
      </c>
      <c r="T402" s="79">
        <v>1</v>
      </c>
      <c r="U402" s="79">
        <f>VLOOKUP(D402,道具产出!B:V,9,FALSE)</f>
        <v>300</v>
      </c>
      <c r="V402" s="92">
        <f>VLOOKUP(D402,道具产出!B:V,10,FALSE)</f>
        <v>3404</v>
      </c>
      <c r="W402" s="15" t="str">
        <f>IF(V402="","",VLOOKUP(V402,映射!W:X,2,FALSE))</f>
        <v>棉</v>
      </c>
      <c r="X402" s="92">
        <f>VLOOKUP(D402,道具产出!B:V,11,FALSE)</f>
        <v>1</v>
      </c>
      <c r="Y402" s="92">
        <v>1</v>
      </c>
      <c r="Z402" s="92">
        <f>VLOOKUP(D402,道具产出!B:V,12,FALSE)</f>
        <v>300</v>
      </c>
      <c r="AA402" s="15">
        <v>7021</v>
      </c>
      <c r="AB402" s="15" t="str">
        <f>IF(AA402="","",VLOOKUP(AA402,映射!W:X,2,FALSE))</f>
        <v>种子</v>
      </c>
      <c r="AC402" s="26">
        <v>1</v>
      </c>
      <c r="AD402" s="26">
        <v>1</v>
      </c>
      <c r="AE402" s="26">
        <v>10000</v>
      </c>
      <c r="AF402" s="10">
        <v>5159</v>
      </c>
      <c r="AG402" s="53" t="s">
        <v>460</v>
      </c>
      <c r="AH402" s="26">
        <v>1</v>
      </c>
      <c r="AI402" s="26">
        <v>1</v>
      </c>
      <c r="AJ402" s="26">
        <v>30</v>
      </c>
      <c r="AK402" s="10">
        <v>202008</v>
      </c>
      <c r="AL402" s="50" t="s">
        <v>431</v>
      </c>
      <c r="AM402" s="15">
        <v>1</v>
      </c>
      <c r="AN402" s="26">
        <v>1</v>
      </c>
      <c r="AO402" s="26">
        <v>100</v>
      </c>
    </row>
    <row r="403" spans="1:41">
      <c r="A403" s="15">
        <f>VLOOKUP(C403,LOOKUP!A:B,2,FALSE)+E403</f>
        <v>100089</v>
      </c>
      <c r="B403" s="15" t="s">
        <v>379</v>
      </c>
      <c r="C403" s="14" t="s">
        <v>40</v>
      </c>
      <c r="D403" s="14" t="s">
        <v>458</v>
      </c>
      <c r="E403" s="15">
        <v>89</v>
      </c>
      <c r="F403" s="26" t="s">
        <v>381</v>
      </c>
      <c r="G403" s="26"/>
      <c r="H403" s="15">
        <v>40</v>
      </c>
      <c r="I403" s="91">
        <f>VLOOKUP(A403,怪物经验!A:I,9,FALSE)</f>
        <v>820</v>
      </c>
      <c r="J403" s="90">
        <v>0</v>
      </c>
      <c r="K403" s="26"/>
      <c r="L403" s="79">
        <f>VLOOKUP(D403,道具产出!B:V,4,FALSE)</f>
        <v>3004</v>
      </c>
      <c r="M403" s="15" t="str">
        <f>IF(L403="","",VLOOKUP(L403,映射!W:X,2,FALSE))</f>
        <v>铝</v>
      </c>
      <c r="N403" s="79">
        <f>VLOOKUP(D403,道具产出!B:V,5,FALSE)</f>
        <v>1</v>
      </c>
      <c r="O403" s="79">
        <v>1</v>
      </c>
      <c r="P403" s="79">
        <f>VLOOKUP(D403,道具产出!B:V,6,FALSE)</f>
        <v>300</v>
      </c>
      <c r="Q403" s="79">
        <f>VLOOKUP(D403,道具产出!B:V,7,FALSE)</f>
        <v>3104</v>
      </c>
      <c r="R403" s="15" t="str">
        <f>IF(Q403="","",VLOOKUP(Q403,映射!W:X,2,FALSE))</f>
        <v>茱萸木</v>
      </c>
      <c r="S403" s="79">
        <f>VLOOKUP(D403,道具产出!B:V,8,FALSE)</f>
        <v>1</v>
      </c>
      <c r="T403" s="79">
        <v>1</v>
      </c>
      <c r="U403" s="79">
        <f>VLOOKUP(D403,道具产出!B:V,9,FALSE)</f>
        <v>300</v>
      </c>
      <c r="V403" s="92">
        <f>VLOOKUP(D403,道具产出!B:V,10,FALSE)</f>
        <v>3404</v>
      </c>
      <c r="W403" s="15" t="str">
        <f>IF(V403="","",VLOOKUP(V403,映射!W:X,2,FALSE))</f>
        <v>棉</v>
      </c>
      <c r="X403" s="92">
        <f>VLOOKUP(D403,道具产出!B:V,11,FALSE)</f>
        <v>1</v>
      </c>
      <c r="Y403" s="92">
        <v>1</v>
      </c>
      <c r="Z403" s="92">
        <f>VLOOKUP(D403,道具产出!B:V,12,FALSE)</f>
        <v>300</v>
      </c>
      <c r="AA403" s="79">
        <v>1472</v>
      </c>
      <c r="AB403" s="15" t="s">
        <v>382</v>
      </c>
      <c r="AC403" s="79">
        <v>1</v>
      </c>
      <c r="AD403" s="79">
        <v>1</v>
      </c>
      <c r="AE403" s="79">
        <v>1</v>
      </c>
      <c r="AF403" s="10">
        <v>5165</v>
      </c>
      <c r="AG403" s="53" t="s">
        <v>461</v>
      </c>
      <c r="AH403" s="26">
        <v>1</v>
      </c>
      <c r="AI403" s="26">
        <v>1</v>
      </c>
      <c r="AJ403" s="26">
        <v>30</v>
      </c>
      <c r="AK403" s="10">
        <v>202008</v>
      </c>
      <c r="AL403" s="50" t="s">
        <v>431</v>
      </c>
      <c r="AM403" s="15">
        <v>1</v>
      </c>
      <c r="AN403" s="26">
        <v>1</v>
      </c>
      <c r="AO403" s="26">
        <v>100</v>
      </c>
    </row>
    <row r="404" spans="1:41">
      <c r="A404" s="15">
        <f>VLOOKUP(C404,LOOKUP!A:B,2,FALSE)+E404</f>
        <v>100090</v>
      </c>
      <c r="B404" s="15" t="s">
        <v>379</v>
      </c>
      <c r="C404" s="14" t="s">
        <v>40</v>
      </c>
      <c r="D404" s="14" t="s">
        <v>458</v>
      </c>
      <c r="E404" s="15">
        <v>90</v>
      </c>
      <c r="F404" s="26" t="s">
        <v>408</v>
      </c>
      <c r="G404" s="26"/>
      <c r="H404" s="15">
        <v>42</v>
      </c>
      <c r="I404" s="91">
        <f>VLOOKUP(A404,怪物经验!A:I,9,FALSE)</f>
        <v>820</v>
      </c>
      <c r="J404" s="90">
        <v>0</v>
      </c>
      <c r="K404" s="26"/>
      <c r="L404" s="79">
        <f>VLOOKUP(D404,道具产出!B:V,4,FALSE)</f>
        <v>3004</v>
      </c>
      <c r="M404" s="15" t="str">
        <f>IF(L404="","",VLOOKUP(L404,映射!W:X,2,FALSE))</f>
        <v>铝</v>
      </c>
      <c r="N404" s="79">
        <f>VLOOKUP(D404,道具产出!B:V,5,FALSE)</f>
        <v>1</v>
      </c>
      <c r="O404" s="79">
        <v>1</v>
      </c>
      <c r="P404" s="79">
        <f>VLOOKUP(D404,道具产出!B:V,6,FALSE)</f>
        <v>300</v>
      </c>
      <c r="Q404" s="79">
        <f>VLOOKUP(D404,道具产出!B:V,7,FALSE)</f>
        <v>3104</v>
      </c>
      <c r="R404" s="15" t="str">
        <f>IF(Q404="","",VLOOKUP(Q404,映射!W:X,2,FALSE))</f>
        <v>茱萸木</v>
      </c>
      <c r="S404" s="79">
        <f>VLOOKUP(D404,道具产出!B:V,8,FALSE)</f>
        <v>1</v>
      </c>
      <c r="T404" s="79">
        <v>1</v>
      </c>
      <c r="U404" s="79">
        <f>VLOOKUP(D404,道具产出!B:V,9,FALSE)</f>
        <v>300</v>
      </c>
      <c r="V404" s="92">
        <f>VLOOKUP(D404,道具产出!B:V,10,FALSE)</f>
        <v>3404</v>
      </c>
      <c r="W404" s="15" t="str">
        <f>IF(V404="","",VLOOKUP(V404,映射!W:X,2,FALSE))</f>
        <v>棉</v>
      </c>
      <c r="X404" s="92">
        <f>VLOOKUP(D404,道具产出!B:V,11,FALSE)</f>
        <v>1</v>
      </c>
      <c r="Y404" s="92">
        <v>1</v>
      </c>
      <c r="Z404" s="92">
        <f>VLOOKUP(D404,道具产出!B:V,12,FALSE)</f>
        <v>300</v>
      </c>
      <c r="AA404" s="79">
        <v>1472</v>
      </c>
      <c r="AB404" s="15" t="s">
        <v>382</v>
      </c>
      <c r="AC404" s="79">
        <v>1</v>
      </c>
      <c r="AD404" s="79">
        <v>1</v>
      </c>
      <c r="AE404" s="79">
        <v>1</v>
      </c>
      <c r="AF404" s="10">
        <v>5171</v>
      </c>
      <c r="AG404" s="53" t="s">
        <v>463</v>
      </c>
      <c r="AH404" s="26">
        <v>1</v>
      </c>
      <c r="AI404" s="26">
        <v>1</v>
      </c>
      <c r="AJ404" s="26">
        <v>30</v>
      </c>
      <c r="AK404" s="10">
        <v>202008</v>
      </c>
      <c r="AL404" s="50" t="s">
        <v>431</v>
      </c>
      <c r="AM404" s="15">
        <v>1</v>
      </c>
      <c r="AN404" s="26">
        <v>1</v>
      </c>
      <c r="AO404" s="26">
        <v>100</v>
      </c>
    </row>
    <row r="405" spans="1:41">
      <c r="A405" s="15">
        <f>VLOOKUP(C405,LOOKUP!A:B,2,FALSE)+E405</f>
        <v>100091</v>
      </c>
      <c r="B405" s="15" t="s">
        <v>379</v>
      </c>
      <c r="C405" s="14" t="s">
        <v>40</v>
      </c>
      <c r="D405" s="14" t="s">
        <v>458</v>
      </c>
      <c r="E405" s="15">
        <v>91</v>
      </c>
      <c r="F405" s="26" t="s">
        <v>464</v>
      </c>
      <c r="G405" s="26"/>
      <c r="H405" s="15">
        <v>42</v>
      </c>
      <c r="I405" s="91">
        <f>VLOOKUP(A405,怪物经验!A:I,9,FALSE)</f>
        <v>820</v>
      </c>
      <c r="J405" s="90">
        <v>0</v>
      </c>
      <c r="K405" s="26"/>
      <c r="L405" s="79">
        <f>VLOOKUP(D405,道具产出!B:V,4,FALSE)</f>
        <v>3004</v>
      </c>
      <c r="M405" s="15" t="str">
        <f>IF(L405="","",VLOOKUP(L405,映射!W:X,2,FALSE))</f>
        <v>铝</v>
      </c>
      <c r="N405" s="79">
        <f>VLOOKUP(D405,道具产出!B:V,5,FALSE)</f>
        <v>1</v>
      </c>
      <c r="O405" s="79">
        <v>1</v>
      </c>
      <c r="P405" s="79">
        <f>VLOOKUP(D405,道具产出!B:V,6,FALSE)</f>
        <v>300</v>
      </c>
      <c r="Q405" s="79">
        <f>VLOOKUP(D405,道具产出!B:V,7,FALSE)</f>
        <v>3104</v>
      </c>
      <c r="R405" s="15" t="str">
        <f>IF(Q405="","",VLOOKUP(Q405,映射!W:X,2,FALSE))</f>
        <v>茱萸木</v>
      </c>
      <c r="S405" s="79">
        <f>VLOOKUP(D405,道具产出!B:V,8,FALSE)</f>
        <v>1</v>
      </c>
      <c r="T405" s="79">
        <v>1</v>
      </c>
      <c r="U405" s="79">
        <f>VLOOKUP(D405,道具产出!B:V,9,FALSE)</f>
        <v>300</v>
      </c>
      <c r="V405" s="92">
        <f>VLOOKUP(D405,道具产出!B:V,10,FALSE)</f>
        <v>3404</v>
      </c>
      <c r="W405" s="15" t="str">
        <f>IF(V405="","",VLOOKUP(V405,映射!W:X,2,FALSE))</f>
        <v>棉</v>
      </c>
      <c r="X405" s="92">
        <f>VLOOKUP(D405,道具产出!B:V,11,FALSE)</f>
        <v>1</v>
      </c>
      <c r="Y405" s="92">
        <v>1</v>
      </c>
      <c r="Z405" s="92">
        <f>VLOOKUP(D405,道具产出!B:V,12,FALSE)</f>
        <v>300</v>
      </c>
      <c r="AA405" s="79">
        <v>1472</v>
      </c>
      <c r="AB405" s="15" t="s">
        <v>382</v>
      </c>
      <c r="AC405" s="79">
        <v>1</v>
      </c>
      <c r="AD405" s="79">
        <v>1</v>
      </c>
      <c r="AE405" s="79">
        <v>1</v>
      </c>
      <c r="AF405" s="10">
        <v>5159</v>
      </c>
      <c r="AG405" s="53" t="s">
        <v>460</v>
      </c>
      <c r="AH405" s="26">
        <v>1</v>
      </c>
      <c r="AI405" s="26">
        <v>1</v>
      </c>
      <c r="AJ405" s="26">
        <v>30</v>
      </c>
      <c r="AK405" s="10">
        <v>202008</v>
      </c>
      <c r="AL405" s="50" t="s">
        <v>431</v>
      </c>
      <c r="AM405" s="15">
        <v>1</v>
      </c>
      <c r="AN405" s="26">
        <v>1</v>
      </c>
      <c r="AO405" s="26">
        <v>100</v>
      </c>
    </row>
    <row r="406" spans="1:41">
      <c r="A406" s="15">
        <f>VLOOKUP(C406,LOOKUP!A:B,2,FALSE)+E406</f>
        <v>100092</v>
      </c>
      <c r="B406" s="15" t="s">
        <v>379</v>
      </c>
      <c r="C406" s="14" t="s">
        <v>40</v>
      </c>
      <c r="D406" s="14" t="s">
        <v>458</v>
      </c>
      <c r="E406" s="15">
        <v>92</v>
      </c>
      <c r="F406" s="26" t="s">
        <v>465</v>
      </c>
      <c r="G406" s="26"/>
      <c r="H406" s="15">
        <v>42</v>
      </c>
      <c r="I406" s="91">
        <f>VLOOKUP(A406,怪物经验!A:I,9,FALSE)</f>
        <v>4300</v>
      </c>
      <c r="J406" s="90">
        <v>0</v>
      </c>
      <c r="K406" s="26"/>
      <c r="L406" s="79">
        <f>VLOOKUP(D406,道具产出!B:V,4,FALSE)</f>
        <v>3004</v>
      </c>
      <c r="M406" s="15" t="str">
        <f>IF(L406="","",VLOOKUP(L406,映射!W:X,2,FALSE))</f>
        <v>铝</v>
      </c>
      <c r="N406" s="79">
        <f>VLOOKUP(D406,道具产出!B:V,5,FALSE)</f>
        <v>1</v>
      </c>
      <c r="O406" s="79">
        <v>1</v>
      </c>
      <c r="P406" s="79">
        <f>VLOOKUP(D406,道具产出!B:V,6,FALSE)</f>
        <v>300</v>
      </c>
      <c r="Q406" s="79">
        <f>VLOOKUP(D406,道具产出!B:V,7,FALSE)</f>
        <v>3104</v>
      </c>
      <c r="R406" s="15" t="str">
        <f>IF(Q406="","",VLOOKUP(Q406,映射!W:X,2,FALSE))</f>
        <v>茱萸木</v>
      </c>
      <c r="S406" s="79">
        <f>VLOOKUP(D406,道具产出!B:V,8,FALSE)</f>
        <v>1</v>
      </c>
      <c r="T406" s="79">
        <v>1</v>
      </c>
      <c r="U406" s="79">
        <f>VLOOKUP(D406,道具产出!B:V,9,FALSE)</f>
        <v>300</v>
      </c>
      <c r="V406" s="92">
        <f>VLOOKUP(D406,道具产出!B:V,10,FALSE)</f>
        <v>3404</v>
      </c>
      <c r="W406" s="15" t="str">
        <f>IF(V406="","",VLOOKUP(V406,映射!W:X,2,FALSE))</f>
        <v>棉</v>
      </c>
      <c r="X406" s="92">
        <f>VLOOKUP(D406,道具产出!B:V,11,FALSE)</f>
        <v>1</v>
      </c>
      <c r="Y406" s="92">
        <v>1</v>
      </c>
      <c r="Z406" s="92">
        <f>VLOOKUP(D406,道具产出!B:V,12,FALSE)</f>
        <v>300</v>
      </c>
      <c r="AA406" s="79">
        <v>1472</v>
      </c>
      <c r="AB406" s="15" t="s">
        <v>382</v>
      </c>
      <c r="AC406" s="79">
        <v>1</v>
      </c>
      <c r="AD406" s="79">
        <v>1</v>
      </c>
      <c r="AE406" s="79">
        <v>1</v>
      </c>
      <c r="AF406" s="10">
        <v>5165</v>
      </c>
      <c r="AG406" s="53" t="s">
        <v>461</v>
      </c>
      <c r="AH406" s="26">
        <v>1</v>
      </c>
      <c r="AI406" s="26">
        <v>1</v>
      </c>
      <c r="AJ406" s="26">
        <v>30</v>
      </c>
      <c r="AK406" s="10">
        <v>202008</v>
      </c>
      <c r="AL406" s="50" t="s">
        <v>431</v>
      </c>
      <c r="AM406" s="15">
        <v>1</v>
      </c>
      <c r="AN406" s="26">
        <v>1</v>
      </c>
      <c r="AO406" s="26">
        <v>100</v>
      </c>
    </row>
    <row r="407" spans="1:41">
      <c r="A407" s="15">
        <f>VLOOKUP(C407,LOOKUP!A:B,2,FALSE)+E407</f>
        <v>100093</v>
      </c>
      <c r="B407" s="15" t="s">
        <v>379</v>
      </c>
      <c r="C407" s="14" t="s">
        <v>40</v>
      </c>
      <c r="D407" s="14" t="s">
        <v>458</v>
      </c>
      <c r="E407" s="15">
        <v>93</v>
      </c>
      <c r="F407" s="26" t="s">
        <v>466</v>
      </c>
      <c r="G407" s="26"/>
      <c r="H407" s="15">
        <v>42</v>
      </c>
      <c r="I407" s="91">
        <f>VLOOKUP(A407,怪物经验!A:I,9,FALSE)</f>
        <v>860</v>
      </c>
      <c r="J407" s="90">
        <v>0</v>
      </c>
      <c r="K407" s="26"/>
      <c r="L407" s="79">
        <f>VLOOKUP(D407,道具产出!B:V,4,FALSE)</f>
        <v>3004</v>
      </c>
      <c r="M407" s="15" t="str">
        <f>IF(L407="","",VLOOKUP(L407,映射!W:X,2,FALSE))</f>
        <v>铝</v>
      </c>
      <c r="N407" s="79">
        <f>VLOOKUP(D407,道具产出!B:V,5,FALSE)</f>
        <v>1</v>
      </c>
      <c r="O407" s="79">
        <v>1</v>
      </c>
      <c r="P407" s="79">
        <f>VLOOKUP(D407,道具产出!B:V,6,FALSE)</f>
        <v>300</v>
      </c>
      <c r="Q407" s="79">
        <f>VLOOKUP(D407,道具产出!B:V,7,FALSE)</f>
        <v>3104</v>
      </c>
      <c r="R407" s="15" t="str">
        <f>IF(Q407="","",VLOOKUP(Q407,映射!W:X,2,FALSE))</f>
        <v>茱萸木</v>
      </c>
      <c r="S407" s="79">
        <f>VLOOKUP(D407,道具产出!B:V,8,FALSE)</f>
        <v>1</v>
      </c>
      <c r="T407" s="79">
        <v>1</v>
      </c>
      <c r="U407" s="79">
        <f>VLOOKUP(D407,道具产出!B:V,9,FALSE)</f>
        <v>300</v>
      </c>
      <c r="V407" s="92">
        <f>VLOOKUP(D407,道具产出!B:V,10,FALSE)</f>
        <v>3404</v>
      </c>
      <c r="W407" s="15" t="str">
        <f>IF(V407="","",VLOOKUP(V407,映射!W:X,2,FALSE))</f>
        <v>棉</v>
      </c>
      <c r="X407" s="92">
        <f>VLOOKUP(D407,道具产出!B:V,11,FALSE)</f>
        <v>1</v>
      </c>
      <c r="Y407" s="92">
        <v>1</v>
      </c>
      <c r="Z407" s="92">
        <f>VLOOKUP(D407,道具产出!B:V,12,FALSE)</f>
        <v>300</v>
      </c>
      <c r="AA407" s="79">
        <v>1472</v>
      </c>
      <c r="AB407" s="15" t="s">
        <v>382</v>
      </c>
      <c r="AC407" s="79">
        <v>1</v>
      </c>
      <c r="AD407" s="79">
        <v>1</v>
      </c>
      <c r="AE407" s="79">
        <v>1</v>
      </c>
      <c r="AF407" s="10">
        <v>5171</v>
      </c>
      <c r="AG407" s="53" t="s">
        <v>463</v>
      </c>
      <c r="AH407" s="26">
        <v>1</v>
      </c>
      <c r="AI407" s="26">
        <v>1</v>
      </c>
      <c r="AJ407" s="26">
        <v>30</v>
      </c>
      <c r="AK407" s="10">
        <v>202008</v>
      </c>
      <c r="AL407" s="50" t="s">
        <v>431</v>
      </c>
      <c r="AM407" s="15">
        <v>1</v>
      </c>
      <c r="AN407" s="26">
        <v>1</v>
      </c>
      <c r="AO407" s="26">
        <v>100</v>
      </c>
    </row>
    <row r="408" spans="1:41">
      <c r="A408" s="15">
        <f>VLOOKUP(C408,LOOKUP!A:B,2,FALSE)+E408</f>
        <v>100094</v>
      </c>
      <c r="B408" s="15" t="s">
        <v>379</v>
      </c>
      <c r="C408" s="14" t="s">
        <v>40</v>
      </c>
      <c r="D408" s="14" t="s">
        <v>458</v>
      </c>
      <c r="E408" s="15">
        <v>94</v>
      </c>
      <c r="F408" s="26" t="s">
        <v>467</v>
      </c>
      <c r="G408" s="26"/>
      <c r="H408" s="15">
        <v>42</v>
      </c>
      <c r="I408" s="91">
        <f>VLOOKUP(A408,怪物经验!A:I,9,FALSE)</f>
        <v>860</v>
      </c>
      <c r="J408" s="90">
        <v>0</v>
      </c>
      <c r="K408" s="26"/>
      <c r="L408" s="79">
        <f>VLOOKUP(D408,道具产出!B:V,4,FALSE)</f>
        <v>3004</v>
      </c>
      <c r="M408" s="15" t="str">
        <f>IF(L408="","",VLOOKUP(L408,映射!W:X,2,FALSE))</f>
        <v>铝</v>
      </c>
      <c r="N408" s="79">
        <f>VLOOKUP(D408,道具产出!B:V,5,FALSE)</f>
        <v>1</v>
      </c>
      <c r="O408" s="79">
        <v>1</v>
      </c>
      <c r="P408" s="79">
        <f>VLOOKUP(D408,道具产出!B:V,6,FALSE)</f>
        <v>300</v>
      </c>
      <c r="Q408" s="79">
        <f>VLOOKUP(D408,道具产出!B:V,7,FALSE)</f>
        <v>3104</v>
      </c>
      <c r="R408" s="15" t="str">
        <f>IF(Q408="","",VLOOKUP(Q408,映射!W:X,2,FALSE))</f>
        <v>茱萸木</v>
      </c>
      <c r="S408" s="79">
        <f>VLOOKUP(D408,道具产出!B:V,8,FALSE)</f>
        <v>1</v>
      </c>
      <c r="T408" s="79">
        <v>1</v>
      </c>
      <c r="U408" s="79">
        <f>VLOOKUP(D408,道具产出!B:V,9,FALSE)</f>
        <v>300</v>
      </c>
      <c r="V408" s="92">
        <f>VLOOKUP(D408,道具产出!B:V,10,FALSE)</f>
        <v>3404</v>
      </c>
      <c r="W408" s="15" t="str">
        <f>IF(V408="","",VLOOKUP(V408,映射!W:X,2,FALSE))</f>
        <v>棉</v>
      </c>
      <c r="X408" s="92">
        <f>VLOOKUP(D408,道具产出!B:V,11,FALSE)</f>
        <v>1</v>
      </c>
      <c r="Y408" s="92">
        <v>1</v>
      </c>
      <c r="Z408" s="92">
        <f>VLOOKUP(D408,道具产出!B:V,12,FALSE)</f>
        <v>300</v>
      </c>
      <c r="AA408" s="15">
        <v>7022</v>
      </c>
      <c r="AB408" s="15" t="str">
        <f>IF(AA408="","",VLOOKUP(AA408,映射!W:X,2,FALSE))</f>
        <v>鸟人之羽</v>
      </c>
      <c r="AC408" s="26">
        <v>1</v>
      </c>
      <c r="AD408" s="26">
        <v>1</v>
      </c>
      <c r="AE408" s="26">
        <v>10000</v>
      </c>
      <c r="AF408" s="10">
        <v>5159</v>
      </c>
      <c r="AG408" s="53" t="s">
        <v>460</v>
      </c>
      <c r="AH408" s="26">
        <v>1</v>
      </c>
      <c r="AI408" s="26">
        <v>1</v>
      </c>
      <c r="AJ408" s="26">
        <v>30</v>
      </c>
      <c r="AK408" s="10">
        <v>202008</v>
      </c>
      <c r="AL408" s="50" t="s">
        <v>431</v>
      </c>
      <c r="AM408" s="15">
        <v>1</v>
      </c>
      <c r="AN408" s="26">
        <v>1</v>
      </c>
      <c r="AO408" s="26">
        <v>100</v>
      </c>
    </row>
    <row r="409" spans="1:41">
      <c r="A409" s="15">
        <f>VLOOKUP(C409,LOOKUP!A:B,2,FALSE)+E409</f>
        <v>100095</v>
      </c>
      <c r="B409" s="15" t="s">
        <v>379</v>
      </c>
      <c r="C409" s="14" t="s">
        <v>40</v>
      </c>
      <c r="D409" s="14" t="s">
        <v>458</v>
      </c>
      <c r="E409" s="15">
        <v>95</v>
      </c>
      <c r="F409" s="26" t="s">
        <v>468</v>
      </c>
      <c r="G409" s="26"/>
      <c r="H409" s="15">
        <v>44</v>
      </c>
      <c r="I409" s="91">
        <f>VLOOKUP(A409,怪物经验!A:I,9,FALSE)</f>
        <v>910</v>
      </c>
      <c r="J409" s="90">
        <v>0</v>
      </c>
      <c r="K409" s="26"/>
      <c r="L409" s="79">
        <f>VLOOKUP(D409,道具产出!B:V,4,FALSE)</f>
        <v>3004</v>
      </c>
      <c r="M409" s="15" t="str">
        <f>IF(L409="","",VLOOKUP(L409,映射!W:X,2,FALSE))</f>
        <v>铝</v>
      </c>
      <c r="N409" s="79">
        <f>VLOOKUP(D409,道具产出!B:V,5,FALSE)</f>
        <v>1</v>
      </c>
      <c r="O409" s="79">
        <v>1</v>
      </c>
      <c r="P409" s="79">
        <f>VLOOKUP(D409,道具产出!B:V,6,FALSE)</f>
        <v>300</v>
      </c>
      <c r="Q409" s="79">
        <f>VLOOKUP(D409,道具产出!B:V,7,FALSE)</f>
        <v>3104</v>
      </c>
      <c r="R409" s="15" t="str">
        <f>IF(Q409="","",VLOOKUP(Q409,映射!W:X,2,FALSE))</f>
        <v>茱萸木</v>
      </c>
      <c r="S409" s="79">
        <f>VLOOKUP(D409,道具产出!B:V,8,FALSE)</f>
        <v>1</v>
      </c>
      <c r="T409" s="79">
        <v>1</v>
      </c>
      <c r="U409" s="79">
        <f>VLOOKUP(D409,道具产出!B:V,9,FALSE)</f>
        <v>300</v>
      </c>
      <c r="V409" s="92">
        <f>VLOOKUP(D409,道具产出!B:V,10,FALSE)</f>
        <v>3404</v>
      </c>
      <c r="W409" s="15" t="str">
        <f>IF(V409="","",VLOOKUP(V409,映射!W:X,2,FALSE))</f>
        <v>棉</v>
      </c>
      <c r="X409" s="92">
        <f>VLOOKUP(D409,道具产出!B:V,11,FALSE)</f>
        <v>1</v>
      </c>
      <c r="Y409" s="92">
        <v>1</v>
      </c>
      <c r="Z409" s="92">
        <f>VLOOKUP(D409,道具产出!B:V,12,FALSE)</f>
        <v>300</v>
      </c>
      <c r="AA409" s="79">
        <v>1472</v>
      </c>
      <c r="AB409" s="15" t="s">
        <v>382</v>
      </c>
      <c r="AC409" s="79">
        <v>1</v>
      </c>
      <c r="AD409" s="79">
        <v>1</v>
      </c>
      <c r="AE409" s="79">
        <v>1</v>
      </c>
      <c r="AF409" s="10">
        <v>5165</v>
      </c>
      <c r="AG409" s="53" t="s">
        <v>461</v>
      </c>
      <c r="AH409" s="26">
        <v>1</v>
      </c>
      <c r="AI409" s="26">
        <v>1</v>
      </c>
      <c r="AJ409" s="26">
        <v>30</v>
      </c>
      <c r="AK409" s="10">
        <v>202008</v>
      </c>
      <c r="AL409" s="50" t="s">
        <v>431</v>
      </c>
      <c r="AM409" s="15">
        <v>1</v>
      </c>
      <c r="AN409" s="26">
        <v>1</v>
      </c>
      <c r="AO409" s="26">
        <v>100</v>
      </c>
    </row>
    <row r="410" spans="1:41">
      <c r="A410" s="15">
        <f>VLOOKUP(C410,LOOKUP!A:B,2,FALSE)+E410</f>
        <v>100096</v>
      </c>
      <c r="B410" s="15" t="s">
        <v>379</v>
      </c>
      <c r="C410" s="14" t="s">
        <v>40</v>
      </c>
      <c r="D410" s="14" t="s">
        <v>458</v>
      </c>
      <c r="E410" s="15">
        <v>96</v>
      </c>
      <c r="F410" s="26" t="s">
        <v>469</v>
      </c>
      <c r="G410" s="26"/>
      <c r="H410" s="15">
        <v>44</v>
      </c>
      <c r="I410" s="91">
        <f>VLOOKUP(A410,怪物经验!A:I,9,FALSE)</f>
        <v>4550</v>
      </c>
      <c r="J410" s="90">
        <v>0</v>
      </c>
      <c r="K410" s="26"/>
      <c r="L410" s="79">
        <f>VLOOKUP(D410,道具产出!B:V,4,FALSE)</f>
        <v>3004</v>
      </c>
      <c r="M410" s="15" t="str">
        <f>IF(L410="","",VLOOKUP(L410,映射!W:X,2,FALSE))</f>
        <v>铝</v>
      </c>
      <c r="N410" s="79">
        <f>VLOOKUP(D410,道具产出!B:V,5,FALSE)</f>
        <v>1</v>
      </c>
      <c r="O410" s="79">
        <v>1</v>
      </c>
      <c r="P410" s="79">
        <f>VLOOKUP(D410,道具产出!B:V,6,FALSE)</f>
        <v>300</v>
      </c>
      <c r="Q410" s="79">
        <f>VLOOKUP(D410,道具产出!B:V,7,FALSE)</f>
        <v>3104</v>
      </c>
      <c r="R410" s="15" t="str">
        <f>IF(Q410="","",VLOOKUP(Q410,映射!W:X,2,FALSE))</f>
        <v>茱萸木</v>
      </c>
      <c r="S410" s="79">
        <f>VLOOKUP(D410,道具产出!B:V,8,FALSE)</f>
        <v>1</v>
      </c>
      <c r="T410" s="79">
        <v>1</v>
      </c>
      <c r="U410" s="79">
        <f>VLOOKUP(D410,道具产出!B:V,9,FALSE)</f>
        <v>300</v>
      </c>
      <c r="V410" s="92">
        <f>VLOOKUP(D410,道具产出!B:V,10,FALSE)</f>
        <v>3404</v>
      </c>
      <c r="W410" s="15" t="str">
        <f>IF(V410="","",VLOOKUP(V410,映射!W:X,2,FALSE))</f>
        <v>棉</v>
      </c>
      <c r="X410" s="92">
        <f>VLOOKUP(D410,道具产出!B:V,11,FALSE)</f>
        <v>1</v>
      </c>
      <c r="Y410" s="92">
        <v>1</v>
      </c>
      <c r="Z410" s="92">
        <f>VLOOKUP(D410,道具产出!B:V,12,FALSE)</f>
        <v>300</v>
      </c>
      <c r="AA410" s="79">
        <v>1472</v>
      </c>
      <c r="AB410" s="15" t="s">
        <v>382</v>
      </c>
      <c r="AC410" s="79">
        <v>1</v>
      </c>
      <c r="AD410" s="79">
        <v>1</v>
      </c>
      <c r="AE410" s="79">
        <v>1</v>
      </c>
      <c r="AF410" s="10">
        <v>5171</v>
      </c>
      <c r="AG410" s="53" t="s">
        <v>463</v>
      </c>
      <c r="AH410" s="26">
        <v>1</v>
      </c>
      <c r="AI410" s="26">
        <v>1</v>
      </c>
      <c r="AJ410" s="26">
        <v>30</v>
      </c>
      <c r="AK410" s="10">
        <v>202008</v>
      </c>
      <c r="AL410" s="50" t="s">
        <v>431</v>
      </c>
      <c r="AM410" s="15">
        <v>1</v>
      </c>
      <c r="AN410" s="26">
        <v>1</v>
      </c>
      <c r="AO410" s="26">
        <v>100</v>
      </c>
    </row>
    <row r="411" spans="1:41">
      <c r="A411" s="15">
        <f>VLOOKUP(C411,LOOKUP!A:B,2,FALSE)+E411</f>
        <v>100097</v>
      </c>
      <c r="B411" s="15" t="s">
        <v>379</v>
      </c>
      <c r="C411" s="14" t="s">
        <v>40</v>
      </c>
      <c r="D411" s="14" t="s">
        <v>458</v>
      </c>
      <c r="E411" s="15">
        <v>97</v>
      </c>
      <c r="F411" s="26" t="s">
        <v>470</v>
      </c>
      <c r="G411" s="26"/>
      <c r="H411" s="15">
        <v>44</v>
      </c>
      <c r="I411" s="91">
        <f>VLOOKUP(A411,怪物经验!A:I,9,FALSE)</f>
        <v>4550</v>
      </c>
      <c r="J411" s="90">
        <v>0</v>
      </c>
      <c r="K411" s="26"/>
      <c r="L411" s="79">
        <f>VLOOKUP(D411,道具产出!B:V,4,FALSE)</f>
        <v>3004</v>
      </c>
      <c r="M411" s="15" t="str">
        <f>IF(L411="","",VLOOKUP(L411,映射!W:X,2,FALSE))</f>
        <v>铝</v>
      </c>
      <c r="N411" s="79">
        <f>VLOOKUP(D411,道具产出!B:V,5,FALSE)</f>
        <v>1</v>
      </c>
      <c r="O411" s="79">
        <v>1</v>
      </c>
      <c r="P411" s="79">
        <f>VLOOKUP(D411,道具产出!B:V,6,FALSE)</f>
        <v>300</v>
      </c>
      <c r="Q411" s="79">
        <f>VLOOKUP(D411,道具产出!B:V,7,FALSE)</f>
        <v>3104</v>
      </c>
      <c r="R411" s="15" t="str">
        <f>IF(Q411="","",VLOOKUP(Q411,映射!W:X,2,FALSE))</f>
        <v>茱萸木</v>
      </c>
      <c r="S411" s="79">
        <f>VLOOKUP(D411,道具产出!B:V,8,FALSE)</f>
        <v>1</v>
      </c>
      <c r="T411" s="79">
        <v>1</v>
      </c>
      <c r="U411" s="79">
        <f>VLOOKUP(D411,道具产出!B:V,9,FALSE)</f>
        <v>300</v>
      </c>
      <c r="V411" s="92">
        <f>VLOOKUP(D411,道具产出!B:V,10,FALSE)</f>
        <v>3404</v>
      </c>
      <c r="W411" s="15" t="str">
        <f>IF(V411="","",VLOOKUP(V411,映射!W:X,2,FALSE))</f>
        <v>棉</v>
      </c>
      <c r="X411" s="92">
        <f>VLOOKUP(D411,道具产出!B:V,11,FALSE)</f>
        <v>1</v>
      </c>
      <c r="Y411" s="92">
        <v>1</v>
      </c>
      <c r="Z411" s="92">
        <f>VLOOKUP(D411,道具产出!B:V,12,FALSE)</f>
        <v>300</v>
      </c>
      <c r="AA411" s="79">
        <v>1472</v>
      </c>
      <c r="AB411" s="15" t="s">
        <v>382</v>
      </c>
      <c r="AC411" s="79">
        <v>1</v>
      </c>
      <c r="AD411" s="79">
        <v>1</v>
      </c>
      <c r="AE411" s="79">
        <v>1</v>
      </c>
      <c r="AF411" s="10">
        <v>5159</v>
      </c>
      <c r="AG411" s="53" t="s">
        <v>460</v>
      </c>
      <c r="AH411" s="26">
        <v>1</v>
      </c>
      <c r="AI411" s="26">
        <v>1</v>
      </c>
      <c r="AJ411" s="26">
        <v>30</v>
      </c>
      <c r="AK411" s="10">
        <v>202008</v>
      </c>
      <c r="AL411" s="50" t="s">
        <v>431</v>
      </c>
      <c r="AM411" s="15">
        <v>1</v>
      </c>
      <c r="AN411" s="26">
        <v>1</v>
      </c>
      <c r="AO411" s="26">
        <v>100</v>
      </c>
    </row>
    <row r="412" spans="1:41">
      <c r="A412" s="15">
        <f>VLOOKUP(C412,LOOKUP!A:B,2,FALSE)+E412</f>
        <v>100098</v>
      </c>
      <c r="B412" s="15" t="s">
        <v>379</v>
      </c>
      <c r="C412" s="14" t="s">
        <v>40</v>
      </c>
      <c r="D412" s="14" t="s">
        <v>458</v>
      </c>
      <c r="E412" s="15">
        <v>98</v>
      </c>
      <c r="F412" s="26" t="s">
        <v>471</v>
      </c>
      <c r="G412" s="26"/>
      <c r="H412" s="15">
        <v>44</v>
      </c>
      <c r="I412" s="91">
        <f>VLOOKUP(A412,怪物经验!A:I,9,FALSE)</f>
        <v>960</v>
      </c>
      <c r="J412" s="90">
        <v>0</v>
      </c>
      <c r="K412" s="26"/>
      <c r="L412" s="79">
        <f>VLOOKUP(D412,道具产出!B:V,4,FALSE)</f>
        <v>3004</v>
      </c>
      <c r="M412" s="15" t="str">
        <f>IF(L412="","",VLOOKUP(L412,映射!W:X,2,FALSE))</f>
        <v>铝</v>
      </c>
      <c r="N412" s="79">
        <f>VLOOKUP(D412,道具产出!B:V,5,FALSE)</f>
        <v>1</v>
      </c>
      <c r="O412" s="79">
        <v>1</v>
      </c>
      <c r="P412" s="79">
        <f>VLOOKUP(D412,道具产出!B:V,6,FALSE)</f>
        <v>300</v>
      </c>
      <c r="Q412" s="79">
        <f>VLOOKUP(D412,道具产出!B:V,7,FALSE)</f>
        <v>3104</v>
      </c>
      <c r="R412" s="15" t="str">
        <f>IF(Q412="","",VLOOKUP(Q412,映射!W:X,2,FALSE))</f>
        <v>茱萸木</v>
      </c>
      <c r="S412" s="79">
        <f>VLOOKUP(D412,道具产出!B:V,8,FALSE)</f>
        <v>1</v>
      </c>
      <c r="T412" s="79">
        <v>1</v>
      </c>
      <c r="U412" s="79">
        <f>VLOOKUP(D412,道具产出!B:V,9,FALSE)</f>
        <v>300</v>
      </c>
      <c r="V412" s="92">
        <f>VLOOKUP(D412,道具产出!B:V,10,FALSE)</f>
        <v>3404</v>
      </c>
      <c r="W412" s="15" t="str">
        <f>IF(V412="","",VLOOKUP(V412,映射!W:X,2,FALSE))</f>
        <v>棉</v>
      </c>
      <c r="X412" s="92">
        <f>VLOOKUP(D412,道具产出!B:V,11,FALSE)</f>
        <v>1</v>
      </c>
      <c r="Y412" s="92">
        <v>1</v>
      </c>
      <c r="Z412" s="92">
        <f>VLOOKUP(D412,道具产出!B:V,12,FALSE)</f>
        <v>300</v>
      </c>
      <c r="AA412" s="79">
        <v>1472</v>
      </c>
      <c r="AB412" s="15" t="s">
        <v>382</v>
      </c>
      <c r="AC412" s="79">
        <v>1</v>
      </c>
      <c r="AD412" s="79">
        <v>1</v>
      </c>
      <c r="AE412" s="79">
        <v>1</v>
      </c>
      <c r="AF412" s="10">
        <v>5165</v>
      </c>
      <c r="AG412" s="53" t="s">
        <v>461</v>
      </c>
      <c r="AH412" s="26">
        <v>1</v>
      </c>
      <c r="AI412" s="26">
        <v>1</v>
      </c>
      <c r="AJ412" s="26">
        <v>30</v>
      </c>
      <c r="AK412" s="10">
        <v>202008</v>
      </c>
      <c r="AL412" s="50" t="s">
        <v>431</v>
      </c>
      <c r="AM412" s="15">
        <v>1</v>
      </c>
      <c r="AN412" s="26">
        <v>1</v>
      </c>
      <c r="AO412" s="26">
        <v>100</v>
      </c>
    </row>
    <row r="413" spans="1:41">
      <c r="A413" s="15">
        <f>VLOOKUP(C413,LOOKUP!A:B,2,FALSE)+E413</f>
        <v>100099</v>
      </c>
      <c r="B413" s="15" t="s">
        <v>379</v>
      </c>
      <c r="C413" s="14" t="s">
        <v>40</v>
      </c>
      <c r="D413" s="14" t="s">
        <v>458</v>
      </c>
      <c r="E413" s="15">
        <v>99</v>
      </c>
      <c r="F413" s="26" t="s">
        <v>472</v>
      </c>
      <c r="G413" s="26"/>
      <c r="H413" s="15">
        <v>45</v>
      </c>
      <c r="I413" s="91">
        <f>VLOOKUP(A413,怪物经验!A:I,9,FALSE)</f>
        <v>960</v>
      </c>
      <c r="J413" s="90">
        <v>0</v>
      </c>
      <c r="K413" s="26"/>
      <c r="L413" s="79">
        <f>VLOOKUP(D413,道具产出!B:V,4,FALSE)</f>
        <v>3004</v>
      </c>
      <c r="M413" s="15" t="str">
        <f>IF(L413="","",VLOOKUP(L413,映射!W:X,2,FALSE))</f>
        <v>铝</v>
      </c>
      <c r="N413" s="79">
        <f>VLOOKUP(D413,道具产出!B:V,5,FALSE)</f>
        <v>1</v>
      </c>
      <c r="O413" s="79">
        <v>1</v>
      </c>
      <c r="P413" s="79">
        <f>VLOOKUP(D413,道具产出!B:V,6,FALSE)</f>
        <v>300</v>
      </c>
      <c r="Q413" s="79">
        <f>VLOOKUP(D413,道具产出!B:V,7,FALSE)</f>
        <v>3104</v>
      </c>
      <c r="R413" s="15" t="str">
        <f>IF(Q413="","",VLOOKUP(Q413,映射!W:X,2,FALSE))</f>
        <v>茱萸木</v>
      </c>
      <c r="S413" s="79">
        <f>VLOOKUP(D413,道具产出!B:V,8,FALSE)</f>
        <v>1</v>
      </c>
      <c r="T413" s="79">
        <v>1</v>
      </c>
      <c r="U413" s="79">
        <f>VLOOKUP(D413,道具产出!B:V,9,FALSE)</f>
        <v>300</v>
      </c>
      <c r="V413" s="92">
        <f>VLOOKUP(D413,道具产出!B:V,10,FALSE)</f>
        <v>3404</v>
      </c>
      <c r="W413" s="15" t="str">
        <f>IF(V413="","",VLOOKUP(V413,映射!W:X,2,FALSE))</f>
        <v>棉</v>
      </c>
      <c r="X413" s="92">
        <f>VLOOKUP(D413,道具产出!B:V,11,FALSE)</f>
        <v>1</v>
      </c>
      <c r="Y413" s="92">
        <v>1</v>
      </c>
      <c r="Z413" s="92">
        <f>VLOOKUP(D413,道具产出!B:V,12,FALSE)</f>
        <v>300</v>
      </c>
      <c r="AA413" s="79">
        <v>1472</v>
      </c>
      <c r="AB413" s="15" t="s">
        <v>382</v>
      </c>
      <c r="AC413" s="79">
        <v>1</v>
      </c>
      <c r="AD413" s="79">
        <v>1</v>
      </c>
      <c r="AE413" s="79">
        <v>1</v>
      </c>
      <c r="AF413" s="10">
        <v>5171</v>
      </c>
      <c r="AG413" s="53" t="s">
        <v>463</v>
      </c>
      <c r="AH413" s="26">
        <v>1</v>
      </c>
      <c r="AI413" s="26">
        <v>1</v>
      </c>
      <c r="AJ413" s="26">
        <v>30</v>
      </c>
      <c r="AK413" s="10">
        <v>202009</v>
      </c>
      <c r="AL413" s="50" t="s">
        <v>473</v>
      </c>
      <c r="AM413" s="15">
        <v>1</v>
      </c>
      <c r="AN413" s="26">
        <v>1</v>
      </c>
      <c r="AO413" s="26">
        <v>30</v>
      </c>
    </row>
    <row r="414" spans="1:41">
      <c r="A414" s="15">
        <v>100105</v>
      </c>
      <c r="B414" s="15" t="s">
        <v>379</v>
      </c>
      <c r="C414" s="14" t="s">
        <v>40</v>
      </c>
      <c r="D414" s="14" t="s">
        <v>458</v>
      </c>
      <c r="E414" s="29">
        <v>105</v>
      </c>
      <c r="F414" s="26" t="s">
        <v>474</v>
      </c>
      <c r="G414" s="26"/>
      <c r="H414" s="15">
        <v>45</v>
      </c>
      <c r="I414" s="91">
        <f>VLOOKUP(A414,怪物经验!A:I,9,FALSE)</f>
        <v>960</v>
      </c>
      <c r="J414" s="90">
        <v>0</v>
      </c>
      <c r="K414" s="26"/>
      <c r="L414" s="79">
        <f>VLOOKUP(D414,道具产出!B:V,4,FALSE)</f>
        <v>3004</v>
      </c>
      <c r="M414" s="15" t="str">
        <f>IF(L414="","",VLOOKUP(L414,映射!W:X,2,FALSE))</f>
        <v>铝</v>
      </c>
      <c r="N414" s="79">
        <f>VLOOKUP(D414,道具产出!B:V,5,FALSE)</f>
        <v>1</v>
      </c>
      <c r="O414" s="79">
        <v>1</v>
      </c>
      <c r="P414" s="79">
        <f>VLOOKUP(D414,道具产出!B:V,6,FALSE)</f>
        <v>300</v>
      </c>
      <c r="Q414" s="79">
        <f>VLOOKUP(D414,道具产出!B:V,7,FALSE)</f>
        <v>3104</v>
      </c>
      <c r="R414" s="15" t="str">
        <f>IF(Q414="","",VLOOKUP(Q414,映射!W:X,2,FALSE))</f>
        <v>茱萸木</v>
      </c>
      <c r="S414" s="79">
        <f>VLOOKUP(D414,道具产出!B:V,8,FALSE)</f>
        <v>1</v>
      </c>
      <c r="T414" s="79">
        <v>1</v>
      </c>
      <c r="U414" s="79">
        <f>VLOOKUP(D414,道具产出!B:V,9,FALSE)</f>
        <v>300</v>
      </c>
      <c r="V414" s="92">
        <f>VLOOKUP(D414,道具产出!B:V,10,FALSE)</f>
        <v>3404</v>
      </c>
      <c r="W414" s="15" t="str">
        <f>IF(V414="","",VLOOKUP(V414,映射!W:X,2,FALSE))</f>
        <v>棉</v>
      </c>
      <c r="X414" s="92">
        <f>VLOOKUP(D414,道具产出!B:V,11,FALSE)</f>
        <v>1</v>
      </c>
      <c r="Y414" s="92">
        <v>1</v>
      </c>
      <c r="Z414" s="92">
        <f>VLOOKUP(D414,道具产出!B:V,12,FALSE)</f>
        <v>300</v>
      </c>
      <c r="AA414" s="79">
        <v>1472</v>
      </c>
      <c r="AB414" s="15" t="s">
        <v>382</v>
      </c>
      <c r="AC414" s="79">
        <v>1</v>
      </c>
      <c r="AD414" s="79">
        <v>1</v>
      </c>
      <c r="AE414" s="79">
        <v>1</v>
      </c>
      <c r="AF414" s="10">
        <v>5159</v>
      </c>
      <c r="AG414" s="53" t="s">
        <v>460</v>
      </c>
      <c r="AH414" s="26">
        <v>1</v>
      </c>
      <c r="AI414" s="26">
        <v>1</v>
      </c>
      <c r="AJ414" s="26">
        <v>30</v>
      </c>
      <c r="AK414" s="10">
        <v>202009</v>
      </c>
      <c r="AL414" s="50" t="s">
        <v>473</v>
      </c>
      <c r="AM414" s="15">
        <v>1</v>
      </c>
      <c r="AN414" s="26">
        <v>1</v>
      </c>
      <c r="AO414" s="26">
        <v>30</v>
      </c>
    </row>
    <row r="415" spans="1:41">
      <c r="A415" s="15">
        <v>100106</v>
      </c>
      <c r="B415" s="15" t="s">
        <v>379</v>
      </c>
      <c r="C415" s="14" t="s">
        <v>40</v>
      </c>
      <c r="D415" s="14" t="s">
        <v>458</v>
      </c>
      <c r="E415" s="29">
        <v>106</v>
      </c>
      <c r="F415" s="26" t="s">
        <v>475</v>
      </c>
      <c r="G415" s="26"/>
      <c r="H415" s="15">
        <v>45</v>
      </c>
      <c r="I415" s="91">
        <f>VLOOKUP(A415,怪物经验!A:I,9,FALSE)</f>
        <v>1010</v>
      </c>
      <c r="J415" s="90">
        <v>0</v>
      </c>
      <c r="K415" s="26"/>
      <c r="L415" s="79">
        <f>VLOOKUP(D415,道具产出!B:V,4,FALSE)</f>
        <v>3004</v>
      </c>
      <c r="M415" s="15" t="str">
        <f>IF(L415="","",VLOOKUP(L415,映射!W:X,2,FALSE))</f>
        <v>铝</v>
      </c>
      <c r="N415" s="79">
        <f>VLOOKUP(D415,道具产出!B:V,5,FALSE)</f>
        <v>1</v>
      </c>
      <c r="O415" s="79">
        <v>1</v>
      </c>
      <c r="P415" s="79">
        <f>VLOOKUP(D415,道具产出!B:V,6,FALSE)</f>
        <v>300</v>
      </c>
      <c r="Q415" s="79">
        <f>VLOOKUP(D415,道具产出!B:V,7,FALSE)</f>
        <v>3104</v>
      </c>
      <c r="R415" s="15" t="str">
        <f>IF(Q415="","",VLOOKUP(Q415,映射!W:X,2,FALSE))</f>
        <v>茱萸木</v>
      </c>
      <c r="S415" s="79">
        <f>VLOOKUP(D415,道具产出!B:V,8,FALSE)</f>
        <v>1</v>
      </c>
      <c r="T415" s="79">
        <v>1</v>
      </c>
      <c r="U415" s="79">
        <f>VLOOKUP(D415,道具产出!B:V,9,FALSE)</f>
        <v>300</v>
      </c>
      <c r="V415" s="92">
        <f>VLOOKUP(D415,道具产出!B:V,10,FALSE)</f>
        <v>3404</v>
      </c>
      <c r="W415" s="15" t="str">
        <f>IF(V415="","",VLOOKUP(V415,映射!W:X,2,FALSE))</f>
        <v>棉</v>
      </c>
      <c r="X415" s="92">
        <f>VLOOKUP(D415,道具产出!B:V,11,FALSE)</f>
        <v>1</v>
      </c>
      <c r="Y415" s="92">
        <v>1</v>
      </c>
      <c r="Z415" s="92">
        <f>VLOOKUP(D415,道具产出!B:V,12,FALSE)</f>
        <v>300</v>
      </c>
      <c r="AA415" s="15">
        <v>7023</v>
      </c>
      <c r="AB415" s="15" t="str">
        <f>IF(AA415="","",VLOOKUP(AA415,映射!W:X,2,FALSE))</f>
        <v>龙筋</v>
      </c>
      <c r="AC415" s="26">
        <v>1</v>
      </c>
      <c r="AD415" s="26">
        <v>1</v>
      </c>
      <c r="AE415" s="26">
        <v>10000</v>
      </c>
      <c r="AF415" s="10">
        <v>5165</v>
      </c>
      <c r="AG415" s="53" t="s">
        <v>461</v>
      </c>
      <c r="AH415" s="26">
        <v>1</v>
      </c>
      <c r="AI415" s="26">
        <v>1</v>
      </c>
      <c r="AJ415" s="26">
        <v>30</v>
      </c>
      <c r="AK415" s="10">
        <v>202009</v>
      </c>
      <c r="AL415" s="50" t="s">
        <v>473</v>
      </c>
      <c r="AM415" s="15">
        <v>1</v>
      </c>
      <c r="AN415" s="26">
        <v>1</v>
      </c>
      <c r="AO415" s="26">
        <v>30</v>
      </c>
    </row>
    <row r="416" spans="1:41">
      <c r="A416" s="15">
        <v>100107</v>
      </c>
      <c r="B416" s="15" t="s">
        <v>379</v>
      </c>
      <c r="C416" s="14" t="s">
        <v>40</v>
      </c>
      <c r="D416" s="14" t="s">
        <v>458</v>
      </c>
      <c r="E416" s="29">
        <v>107</v>
      </c>
      <c r="F416" s="26" t="s">
        <v>475</v>
      </c>
      <c r="G416" s="26"/>
      <c r="H416" s="15">
        <v>45</v>
      </c>
      <c r="I416" s="91">
        <f>VLOOKUP(A416,怪物经验!A:I,9,FALSE)</f>
        <v>1010</v>
      </c>
      <c r="J416" s="90">
        <v>0</v>
      </c>
      <c r="K416" s="26"/>
      <c r="L416" s="79">
        <f>VLOOKUP(D416,道具产出!B:V,4,FALSE)</f>
        <v>3004</v>
      </c>
      <c r="M416" s="15" t="str">
        <f>IF(L416="","",VLOOKUP(L416,映射!W:X,2,FALSE))</f>
        <v>铝</v>
      </c>
      <c r="N416" s="79">
        <f>VLOOKUP(D416,道具产出!B:V,5,FALSE)</f>
        <v>1</v>
      </c>
      <c r="O416" s="79">
        <v>1</v>
      </c>
      <c r="P416" s="79">
        <f>VLOOKUP(D416,道具产出!B:V,6,FALSE)</f>
        <v>300</v>
      </c>
      <c r="Q416" s="79">
        <f>VLOOKUP(D416,道具产出!B:V,7,FALSE)</f>
        <v>3104</v>
      </c>
      <c r="R416" s="15" t="str">
        <f>IF(Q416="","",VLOOKUP(Q416,映射!W:X,2,FALSE))</f>
        <v>茱萸木</v>
      </c>
      <c r="S416" s="79">
        <f>VLOOKUP(D416,道具产出!B:V,8,FALSE)</f>
        <v>1</v>
      </c>
      <c r="T416" s="79">
        <v>1</v>
      </c>
      <c r="U416" s="79">
        <f>VLOOKUP(D416,道具产出!B:V,9,FALSE)</f>
        <v>300</v>
      </c>
      <c r="V416" s="92">
        <f>VLOOKUP(D416,道具产出!B:V,10,FALSE)</f>
        <v>3404</v>
      </c>
      <c r="W416" s="15" t="str">
        <f>IF(V416="","",VLOOKUP(V416,映射!W:X,2,FALSE))</f>
        <v>棉</v>
      </c>
      <c r="X416" s="92">
        <f>VLOOKUP(D416,道具产出!B:V,11,FALSE)</f>
        <v>1</v>
      </c>
      <c r="Y416" s="92">
        <v>1</v>
      </c>
      <c r="Z416" s="92">
        <f>VLOOKUP(D416,道具产出!B:V,12,FALSE)</f>
        <v>300</v>
      </c>
      <c r="AA416" s="79">
        <v>1472</v>
      </c>
      <c r="AB416" s="15" t="s">
        <v>382</v>
      </c>
      <c r="AC416" s="79">
        <v>1</v>
      </c>
      <c r="AD416" s="79">
        <v>1</v>
      </c>
      <c r="AE416" s="79">
        <v>1</v>
      </c>
      <c r="AF416" s="10">
        <v>5171</v>
      </c>
      <c r="AG416" s="53" t="s">
        <v>463</v>
      </c>
      <c r="AH416" s="26">
        <v>1</v>
      </c>
      <c r="AI416" s="26">
        <v>1</v>
      </c>
      <c r="AJ416" s="26">
        <v>30</v>
      </c>
      <c r="AK416" s="10">
        <v>202009</v>
      </c>
      <c r="AL416" s="50" t="s">
        <v>473</v>
      </c>
      <c r="AM416" s="15">
        <v>1</v>
      </c>
      <c r="AN416" s="26">
        <v>1</v>
      </c>
      <c r="AO416" s="26">
        <v>30</v>
      </c>
    </row>
    <row r="417" spans="1:41">
      <c r="A417" s="15">
        <v>100108</v>
      </c>
      <c r="B417" s="15" t="s">
        <v>379</v>
      </c>
      <c r="C417" s="14" t="s">
        <v>40</v>
      </c>
      <c r="D417" s="14" t="s">
        <v>458</v>
      </c>
      <c r="E417" s="29">
        <v>108</v>
      </c>
      <c r="F417" s="26" t="s">
        <v>476</v>
      </c>
      <c r="G417" s="26"/>
      <c r="H417" s="15">
        <v>45</v>
      </c>
      <c r="I417" s="91">
        <f>VLOOKUP(A417,怪物经验!A:I,9,FALSE)</f>
        <v>5050</v>
      </c>
      <c r="J417" s="90">
        <v>0</v>
      </c>
      <c r="K417" s="26"/>
      <c r="L417" s="79">
        <f>VLOOKUP(D417,道具产出!B:V,4,FALSE)</f>
        <v>3004</v>
      </c>
      <c r="M417" s="15" t="str">
        <f>IF(L417="","",VLOOKUP(L417,映射!W:X,2,FALSE))</f>
        <v>铝</v>
      </c>
      <c r="N417" s="79">
        <f>VLOOKUP(D417,道具产出!B:V,5,FALSE)</f>
        <v>1</v>
      </c>
      <c r="O417" s="79">
        <v>1</v>
      </c>
      <c r="P417" s="79">
        <f>VLOOKUP(D417,道具产出!B:V,6,FALSE)</f>
        <v>300</v>
      </c>
      <c r="Q417" s="79">
        <f>VLOOKUP(D417,道具产出!B:V,7,FALSE)</f>
        <v>3104</v>
      </c>
      <c r="R417" s="15" t="str">
        <f>IF(Q417="","",VLOOKUP(Q417,映射!W:X,2,FALSE))</f>
        <v>茱萸木</v>
      </c>
      <c r="S417" s="79">
        <f>VLOOKUP(D417,道具产出!B:V,8,FALSE)</f>
        <v>1</v>
      </c>
      <c r="T417" s="79">
        <v>1</v>
      </c>
      <c r="U417" s="79">
        <f>VLOOKUP(D417,道具产出!B:V,9,FALSE)</f>
        <v>300</v>
      </c>
      <c r="V417" s="92">
        <f>VLOOKUP(D417,道具产出!B:V,10,FALSE)</f>
        <v>3404</v>
      </c>
      <c r="W417" s="15" t="str">
        <f>IF(V417="","",VLOOKUP(V417,映射!W:X,2,FALSE))</f>
        <v>棉</v>
      </c>
      <c r="X417" s="92">
        <f>VLOOKUP(D417,道具产出!B:V,11,FALSE)</f>
        <v>1</v>
      </c>
      <c r="Y417" s="92">
        <v>1</v>
      </c>
      <c r="Z417" s="92">
        <f>VLOOKUP(D417,道具产出!B:V,12,FALSE)</f>
        <v>300</v>
      </c>
      <c r="AA417" s="79">
        <v>1472</v>
      </c>
      <c r="AB417" s="15" t="s">
        <v>382</v>
      </c>
      <c r="AC417" s="79">
        <v>1</v>
      </c>
      <c r="AD417" s="79">
        <v>1</v>
      </c>
      <c r="AE417" s="79">
        <v>1</v>
      </c>
      <c r="AF417" s="10">
        <v>5159</v>
      </c>
      <c r="AG417" s="53" t="s">
        <v>460</v>
      </c>
      <c r="AH417" s="26">
        <v>1</v>
      </c>
      <c r="AI417" s="26">
        <v>1</v>
      </c>
      <c r="AJ417" s="26">
        <v>30</v>
      </c>
      <c r="AK417" s="10">
        <v>202009</v>
      </c>
      <c r="AL417" s="50" t="s">
        <v>473</v>
      </c>
      <c r="AM417" s="15">
        <v>1</v>
      </c>
      <c r="AN417" s="26">
        <v>1</v>
      </c>
      <c r="AO417" s="26">
        <v>30</v>
      </c>
    </row>
    <row r="418" spans="1:41">
      <c r="A418" s="15">
        <v>100109</v>
      </c>
      <c r="B418" s="15" t="s">
        <v>379</v>
      </c>
      <c r="C418" s="14" t="s">
        <v>40</v>
      </c>
      <c r="D418" s="14" t="s">
        <v>458</v>
      </c>
      <c r="E418" s="29">
        <v>109</v>
      </c>
      <c r="F418" s="26" t="s">
        <v>477</v>
      </c>
      <c r="G418" s="26"/>
      <c r="H418" s="15">
        <v>45</v>
      </c>
      <c r="I418" s="91">
        <f>VLOOKUP(A418,怪物经验!A:I,9,FALSE)</f>
        <v>1010</v>
      </c>
      <c r="J418" s="90">
        <v>0</v>
      </c>
      <c r="K418" s="26"/>
      <c r="L418" s="79">
        <f>VLOOKUP(D418,道具产出!B:V,4,FALSE)</f>
        <v>3004</v>
      </c>
      <c r="M418" s="15" t="str">
        <f>IF(L418="","",VLOOKUP(L418,映射!W:X,2,FALSE))</f>
        <v>铝</v>
      </c>
      <c r="N418" s="79">
        <f>VLOOKUP(D418,道具产出!B:V,5,FALSE)</f>
        <v>1</v>
      </c>
      <c r="O418" s="79">
        <v>1</v>
      </c>
      <c r="P418" s="79">
        <f>VLOOKUP(D418,道具产出!B:V,6,FALSE)</f>
        <v>300</v>
      </c>
      <c r="Q418" s="79">
        <f>VLOOKUP(D418,道具产出!B:V,7,FALSE)</f>
        <v>3104</v>
      </c>
      <c r="R418" s="15" t="str">
        <f>IF(Q418="","",VLOOKUP(Q418,映射!W:X,2,FALSE))</f>
        <v>茱萸木</v>
      </c>
      <c r="S418" s="79">
        <f>VLOOKUP(D418,道具产出!B:V,8,FALSE)</f>
        <v>1</v>
      </c>
      <c r="T418" s="79">
        <v>1</v>
      </c>
      <c r="U418" s="79">
        <f>VLOOKUP(D418,道具产出!B:V,9,FALSE)</f>
        <v>300</v>
      </c>
      <c r="V418" s="92">
        <f>VLOOKUP(D418,道具产出!B:V,10,FALSE)</f>
        <v>3404</v>
      </c>
      <c r="W418" s="15" t="str">
        <f>IF(V418="","",VLOOKUP(V418,映射!W:X,2,FALSE))</f>
        <v>棉</v>
      </c>
      <c r="X418" s="92">
        <f>VLOOKUP(D418,道具产出!B:V,11,FALSE)</f>
        <v>1</v>
      </c>
      <c r="Y418" s="92">
        <v>1</v>
      </c>
      <c r="Z418" s="92">
        <f>VLOOKUP(D418,道具产出!B:V,12,FALSE)</f>
        <v>300</v>
      </c>
      <c r="AA418" s="79">
        <v>1472</v>
      </c>
      <c r="AB418" s="15" t="s">
        <v>382</v>
      </c>
      <c r="AC418" s="79">
        <v>1</v>
      </c>
      <c r="AD418" s="79">
        <v>1</v>
      </c>
      <c r="AE418" s="79">
        <v>1</v>
      </c>
      <c r="AF418" s="10">
        <v>5165</v>
      </c>
      <c r="AG418" s="53" t="s">
        <v>461</v>
      </c>
      <c r="AH418" s="26">
        <v>1</v>
      </c>
      <c r="AI418" s="26">
        <v>1</v>
      </c>
      <c r="AJ418" s="26">
        <v>30</v>
      </c>
      <c r="AK418" s="10">
        <v>202009</v>
      </c>
      <c r="AL418" s="50" t="s">
        <v>473</v>
      </c>
      <c r="AM418" s="15">
        <v>1</v>
      </c>
      <c r="AN418" s="26">
        <v>1</v>
      </c>
      <c r="AO418" s="26">
        <v>30</v>
      </c>
    </row>
    <row r="419" spans="1:41">
      <c r="A419" s="15">
        <v>100110</v>
      </c>
      <c r="B419" s="15" t="s">
        <v>379</v>
      </c>
      <c r="C419" s="14" t="s">
        <v>40</v>
      </c>
      <c r="D419" s="14" t="s">
        <v>458</v>
      </c>
      <c r="E419" s="29">
        <v>110</v>
      </c>
      <c r="F419" s="26" t="s">
        <v>478</v>
      </c>
      <c r="G419" s="26"/>
      <c r="H419" s="15">
        <v>45</v>
      </c>
      <c r="I419" s="91">
        <f>VLOOKUP(A419,怪物经验!A:I,9,FALSE)</f>
        <v>1010</v>
      </c>
      <c r="J419" s="90">
        <v>0</v>
      </c>
      <c r="K419" s="26"/>
      <c r="L419" s="79">
        <f>VLOOKUP(D419,道具产出!B:V,4,FALSE)</f>
        <v>3004</v>
      </c>
      <c r="M419" s="15" t="str">
        <f>IF(L419="","",VLOOKUP(L419,映射!W:X,2,FALSE))</f>
        <v>铝</v>
      </c>
      <c r="N419" s="79">
        <f>VLOOKUP(D419,道具产出!B:V,5,FALSE)</f>
        <v>1</v>
      </c>
      <c r="O419" s="79">
        <v>1</v>
      </c>
      <c r="P419" s="79">
        <f>VLOOKUP(D419,道具产出!B:V,6,FALSE)</f>
        <v>300</v>
      </c>
      <c r="Q419" s="79">
        <f>VLOOKUP(D419,道具产出!B:V,7,FALSE)</f>
        <v>3104</v>
      </c>
      <c r="R419" s="15" t="str">
        <f>IF(Q419="","",VLOOKUP(Q419,映射!W:X,2,FALSE))</f>
        <v>茱萸木</v>
      </c>
      <c r="S419" s="79">
        <f>VLOOKUP(D419,道具产出!B:V,8,FALSE)</f>
        <v>1</v>
      </c>
      <c r="T419" s="79">
        <v>1</v>
      </c>
      <c r="U419" s="79">
        <f>VLOOKUP(D419,道具产出!B:V,9,FALSE)</f>
        <v>300</v>
      </c>
      <c r="V419" s="92">
        <f>VLOOKUP(D419,道具产出!B:V,10,FALSE)</f>
        <v>3404</v>
      </c>
      <c r="W419" s="15" t="str">
        <f>IF(V419="","",VLOOKUP(V419,映射!W:X,2,FALSE))</f>
        <v>棉</v>
      </c>
      <c r="X419" s="92">
        <f>VLOOKUP(D419,道具产出!B:V,11,FALSE)</f>
        <v>1</v>
      </c>
      <c r="Y419" s="92">
        <v>1</v>
      </c>
      <c r="Z419" s="92">
        <f>VLOOKUP(D419,道具产出!B:V,12,FALSE)</f>
        <v>300</v>
      </c>
      <c r="AA419" s="79">
        <v>1472</v>
      </c>
      <c r="AB419" s="15" t="s">
        <v>382</v>
      </c>
      <c r="AC419" s="79">
        <v>1</v>
      </c>
      <c r="AD419" s="79">
        <v>1</v>
      </c>
      <c r="AE419" s="79">
        <v>1</v>
      </c>
      <c r="AF419" s="10">
        <v>5171</v>
      </c>
      <c r="AG419" s="53" t="s">
        <v>463</v>
      </c>
      <c r="AH419" s="26">
        <v>1</v>
      </c>
      <c r="AI419" s="26">
        <v>1</v>
      </c>
      <c r="AJ419" s="26">
        <v>30</v>
      </c>
      <c r="AK419" s="10">
        <v>202009</v>
      </c>
      <c r="AL419" s="50" t="s">
        <v>473</v>
      </c>
      <c r="AM419" s="15">
        <v>1</v>
      </c>
      <c r="AN419" s="26">
        <v>1</v>
      </c>
      <c r="AO419" s="26">
        <v>30</v>
      </c>
    </row>
    <row r="420" spans="1:41">
      <c r="A420" s="15">
        <v>100111</v>
      </c>
      <c r="B420" s="15" t="s">
        <v>379</v>
      </c>
      <c r="C420" s="14" t="s">
        <v>40</v>
      </c>
      <c r="D420" s="14" t="s">
        <v>458</v>
      </c>
      <c r="E420" s="29">
        <v>111</v>
      </c>
      <c r="F420" s="26" t="s">
        <v>479</v>
      </c>
      <c r="G420" s="26"/>
      <c r="H420" s="15">
        <v>47</v>
      </c>
      <c r="I420" s="91">
        <f>VLOOKUP(A420,怪物经验!A:I,9,FALSE)</f>
        <v>1120</v>
      </c>
      <c r="J420" s="90">
        <v>0</v>
      </c>
      <c r="K420" s="26"/>
      <c r="L420" s="79">
        <f>VLOOKUP(D420,道具产出!B:V,4,FALSE)</f>
        <v>3004</v>
      </c>
      <c r="M420" s="15" t="str">
        <f>IF(L420="","",VLOOKUP(L420,映射!W:X,2,FALSE))</f>
        <v>铝</v>
      </c>
      <c r="N420" s="79">
        <f>VLOOKUP(D420,道具产出!B:V,5,FALSE)</f>
        <v>1</v>
      </c>
      <c r="O420" s="79">
        <v>1</v>
      </c>
      <c r="P420" s="79">
        <f>VLOOKUP(D420,道具产出!B:V,6,FALSE)</f>
        <v>300</v>
      </c>
      <c r="Q420" s="79">
        <f>VLOOKUP(D420,道具产出!B:V,7,FALSE)</f>
        <v>3104</v>
      </c>
      <c r="R420" s="15" t="str">
        <f>IF(Q420="","",VLOOKUP(Q420,映射!W:X,2,FALSE))</f>
        <v>茱萸木</v>
      </c>
      <c r="S420" s="79">
        <f>VLOOKUP(D420,道具产出!B:V,8,FALSE)</f>
        <v>1</v>
      </c>
      <c r="T420" s="79">
        <v>1</v>
      </c>
      <c r="U420" s="79">
        <f>VLOOKUP(D420,道具产出!B:V,9,FALSE)</f>
        <v>300</v>
      </c>
      <c r="V420" s="92">
        <f>VLOOKUP(D420,道具产出!B:V,10,FALSE)</f>
        <v>3404</v>
      </c>
      <c r="W420" s="15" t="str">
        <f>IF(V420="","",VLOOKUP(V420,映射!W:X,2,FALSE))</f>
        <v>棉</v>
      </c>
      <c r="X420" s="92">
        <f>VLOOKUP(D420,道具产出!B:V,11,FALSE)</f>
        <v>1</v>
      </c>
      <c r="Y420" s="92">
        <v>1</v>
      </c>
      <c r="Z420" s="92">
        <f>VLOOKUP(D420,道具产出!B:V,12,FALSE)</f>
        <v>300</v>
      </c>
      <c r="AA420" s="79">
        <v>1472</v>
      </c>
      <c r="AB420" s="15" t="s">
        <v>382</v>
      </c>
      <c r="AC420" s="79">
        <v>1</v>
      </c>
      <c r="AD420" s="79">
        <v>1</v>
      </c>
      <c r="AE420" s="79">
        <v>1</v>
      </c>
      <c r="AF420" s="10">
        <v>5159</v>
      </c>
      <c r="AG420" s="53" t="s">
        <v>460</v>
      </c>
      <c r="AH420" s="26">
        <v>1</v>
      </c>
      <c r="AI420" s="26">
        <v>1</v>
      </c>
      <c r="AJ420" s="26">
        <v>30</v>
      </c>
      <c r="AK420" s="10">
        <v>202009</v>
      </c>
      <c r="AL420" s="50" t="s">
        <v>473</v>
      </c>
      <c r="AM420" s="15">
        <v>1</v>
      </c>
      <c r="AN420" s="26">
        <v>1</v>
      </c>
      <c r="AO420" s="26">
        <v>30</v>
      </c>
    </row>
    <row r="421" spans="1:41">
      <c r="A421" s="15">
        <v>100112</v>
      </c>
      <c r="B421" s="15" t="s">
        <v>379</v>
      </c>
      <c r="C421" s="14" t="s">
        <v>40</v>
      </c>
      <c r="D421" s="14" t="s">
        <v>458</v>
      </c>
      <c r="E421" s="29">
        <v>112</v>
      </c>
      <c r="F421" s="26" t="s">
        <v>480</v>
      </c>
      <c r="G421" s="26"/>
      <c r="H421" s="15">
        <v>47</v>
      </c>
      <c r="I421" s="91">
        <f>VLOOKUP(A421,怪物经验!A:I,9,FALSE)</f>
        <v>1120</v>
      </c>
      <c r="J421" s="90">
        <v>0</v>
      </c>
      <c r="K421" s="26"/>
      <c r="L421" s="79">
        <f>VLOOKUP(D421,道具产出!B:V,4,FALSE)</f>
        <v>3004</v>
      </c>
      <c r="M421" s="15" t="str">
        <f>IF(L421="","",VLOOKUP(L421,映射!W:X,2,FALSE))</f>
        <v>铝</v>
      </c>
      <c r="N421" s="79">
        <f>VLOOKUP(D421,道具产出!B:V,5,FALSE)</f>
        <v>1</v>
      </c>
      <c r="O421" s="79">
        <v>1</v>
      </c>
      <c r="P421" s="79">
        <f>VLOOKUP(D421,道具产出!B:V,6,FALSE)</f>
        <v>300</v>
      </c>
      <c r="Q421" s="79">
        <f>VLOOKUP(D421,道具产出!B:V,7,FALSE)</f>
        <v>3104</v>
      </c>
      <c r="R421" s="15" t="str">
        <f>IF(Q421="","",VLOOKUP(Q421,映射!W:X,2,FALSE))</f>
        <v>茱萸木</v>
      </c>
      <c r="S421" s="79">
        <f>VLOOKUP(D421,道具产出!B:V,8,FALSE)</f>
        <v>1</v>
      </c>
      <c r="T421" s="79">
        <v>1</v>
      </c>
      <c r="U421" s="79">
        <f>VLOOKUP(D421,道具产出!B:V,9,FALSE)</f>
        <v>300</v>
      </c>
      <c r="V421" s="92">
        <f>VLOOKUP(D421,道具产出!B:V,10,FALSE)</f>
        <v>3404</v>
      </c>
      <c r="W421" s="15" t="str">
        <f>IF(V421="","",VLOOKUP(V421,映射!W:X,2,FALSE))</f>
        <v>棉</v>
      </c>
      <c r="X421" s="92">
        <f>VLOOKUP(D421,道具产出!B:V,11,FALSE)</f>
        <v>1</v>
      </c>
      <c r="Y421" s="92">
        <v>1</v>
      </c>
      <c r="Z421" s="92">
        <f>VLOOKUP(D421,道具产出!B:V,12,FALSE)</f>
        <v>300</v>
      </c>
      <c r="AA421" s="15">
        <v>7024</v>
      </c>
      <c r="AB421" s="15" t="str">
        <f>IF(AA421="","",VLOOKUP(AA421,映射!W:X,2,FALSE))</f>
        <v>臭袋</v>
      </c>
      <c r="AC421" s="26">
        <v>1</v>
      </c>
      <c r="AD421" s="26">
        <v>1</v>
      </c>
      <c r="AE421" s="26">
        <v>10000</v>
      </c>
      <c r="AF421" s="10">
        <v>5165</v>
      </c>
      <c r="AG421" s="53" t="s">
        <v>461</v>
      </c>
      <c r="AH421" s="26">
        <v>1</v>
      </c>
      <c r="AI421" s="26">
        <v>1</v>
      </c>
      <c r="AJ421" s="26">
        <v>30</v>
      </c>
      <c r="AK421" s="10">
        <v>202009</v>
      </c>
      <c r="AL421" s="50" t="s">
        <v>473</v>
      </c>
      <c r="AM421" s="15">
        <v>1</v>
      </c>
      <c r="AN421" s="26">
        <v>1</v>
      </c>
      <c r="AO421" s="26">
        <v>30</v>
      </c>
    </row>
    <row r="422" spans="1:41">
      <c r="A422" s="15">
        <v>100113</v>
      </c>
      <c r="B422" s="15" t="s">
        <v>379</v>
      </c>
      <c r="C422" s="14" t="s">
        <v>40</v>
      </c>
      <c r="D422" s="14" t="s">
        <v>458</v>
      </c>
      <c r="E422" s="29">
        <v>113</v>
      </c>
      <c r="F422" s="26" t="s">
        <v>481</v>
      </c>
      <c r="G422" s="26"/>
      <c r="H422" s="15">
        <v>47</v>
      </c>
      <c r="I422" s="91">
        <f>VLOOKUP(A422,怪物经验!A:I,9,FALSE)</f>
        <v>5600</v>
      </c>
      <c r="J422" s="90">
        <v>0</v>
      </c>
      <c r="K422" s="26"/>
      <c r="L422" s="79">
        <f>VLOOKUP(D422,道具产出!B:V,4,FALSE)</f>
        <v>3004</v>
      </c>
      <c r="M422" s="15" t="str">
        <f>IF(L422="","",VLOOKUP(L422,映射!W:X,2,FALSE))</f>
        <v>铝</v>
      </c>
      <c r="N422" s="79">
        <f>VLOOKUP(D422,道具产出!B:V,5,FALSE)</f>
        <v>1</v>
      </c>
      <c r="O422" s="79">
        <v>1</v>
      </c>
      <c r="P422" s="79">
        <f>VLOOKUP(D422,道具产出!B:V,6,FALSE)</f>
        <v>300</v>
      </c>
      <c r="Q422" s="79">
        <f>VLOOKUP(D422,道具产出!B:V,7,FALSE)</f>
        <v>3104</v>
      </c>
      <c r="R422" s="15" t="str">
        <f>IF(Q422="","",VLOOKUP(Q422,映射!W:X,2,FALSE))</f>
        <v>茱萸木</v>
      </c>
      <c r="S422" s="79">
        <f>VLOOKUP(D422,道具产出!B:V,8,FALSE)</f>
        <v>1</v>
      </c>
      <c r="T422" s="79">
        <v>1</v>
      </c>
      <c r="U422" s="79">
        <f>VLOOKUP(D422,道具产出!B:V,9,FALSE)</f>
        <v>300</v>
      </c>
      <c r="V422" s="92">
        <f>VLOOKUP(D422,道具产出!B:V,10,FALSE)</f>
        <v>3404</v>
      </c>
      <c r="W422" s="15" t="str">
        <f>IF(V422="","",VLOOKUP(V422,映射!W:X,2,FALSE))</f>
        <v>棉</v>
      </c>
      <c r="X422" s="92">
        <f>VLOOKUP(D422,道具产出!B:V,11,FALSE)</f>
        <v>1</v>
      </c>
      <c r="Y422" s="92">
        <v>1</v>
      </c>
      <c r="Z422" s="92">
        <f>VLOOKUP(D422,道具产出!B:V,12,FALSE)</f>
        <v>300</v>
      </c>
      <c r="AA422" s="79">
        <v>1472</v>
      </c>
      <c r="AB422" s="15" t="s">
        <v>382</v>
      </c>
      <c r="AC422" s="79">
        <v>1</v>
      </c>
      <c r="AD422" s="79">
        <v>1</v>
      </c>
      <c r="AE422" s="79">
        <v>1</v>
      </c>
      <c r="AF422" s="10">
        <v>5171</v>
      </c>
      <c r="AG422" s="53" t="s">
        <v>463</v>
      </c>
      <c r="AH422" s="26">
        <v>1</v>
      </c>
      <c r="AI422" s="26">
        <v>1</v>
      </c>
      <c r="AJ422" s="26">
        <v>30</v>
      </c>
      <c r="AK422" s="10">
        <v>202009</v>
      </c>
      <c r="AL422" s="50" t="s">
        <v>473</v>
      </c>
      <c r="AM422" s="15">
        <v>1</v>
      </c>
      <c r="AN422" s="26">
        <v>1</v>
      </c>
      <c r="AO422" s="26">
        <v>30</v>
      </c>
    </row>
    <row r="423" spans="1:41">
      <c r="A423" s="15">
        <v>100114</v>
      </c>
      <c r="B423" s="15" t="s">
        <v>379</v>
      </c>
      <c r="C423" s="14" t="s">
        <v>40</v>
      </c>
      <c r="D423" s="14" t="s">
        <v>458</v>
      </c>
      <c r="E423" s="29">
        <v>114</v>
      </c>
      <c r="F423" s="26" t="s">
        <v>482</v>
      </c>
      <c r="G423" s="26"/>
      <c r="H423" s="15">
        <v>47</v>
      </c>
      <c r="I423" s="91">
        <f>VLOOKUP(A423,怪物经验!A:I,9,FALSE)</f>
        <v>1120</v>
      </c>
      <c r="J423" s="90">
        <v>0</v>
      </c>
      <c r="K423" s="26"/>
      <c r="L423" s="79">
        <f>VLOOKUP(D423,道具产出!B:V,4,FALSE)</f>
        <v>3004</v>
      </c>
      <c r="M423" s="15" t="str">
        <f>IF(L423="","",VLOOKUP(L423,映射!W:X,2,FALSE))</f>
        <v>铝</v>
      </c>
      <c r="N423" s="79">
        <f>VLOOKUP(D423,道具产出!B:V,5,FALSE)</f>
        <v>1</v>
      </c>
      <c r="O423" s="79">
        <v>1</v>
      </c>
      <c r="P423" s="79">
        <f>VLOOKUP(D423,道具产出!B:V,6,FALSE)</f>
        <v>300</v>
      </c>
      <c r="Q423" s="79">
        <f>VLOOKUP(D423,道具产出!B:V,7,FALSE)</f>
        <v>3104</v>
      </c>
      <c r="R423" s="15" t="str">
        <f>IF(Q423="","",VLOOKUP(Q423,映射!W:X,2,FALSE))</f>
        <v>茱萸木</v>
      </c>
      <c r="S423" s="79">
        <f>VLOOKUP(D423,道具产出!B:V,8,FALSE)</f>
        <v>1</v>
      </c>
      <c r="T423" s="79">
        <v>1</v>
      </c>
      <c r="U423" s="79">
        <f>VLOOKUP(D423,道具产出!B:V,9,FALSE)</f>
        <v>300</v>
      </c>
      <c r="V423" s="92">
        <f>VLOOKUP(D423,道具产出!B:V,10,FALSE)</f>
        <v>3404</v>
      </c>
      <c r="W423" s="15" t="str">
        <f>IF(V423="","",VLOOKUP(V423,映射!W:X,2,FALSE))</f>
        <v>棉</v>
      </c>
      <c r="X423" s="92">
        <f>VLOOKUP(D423,道具产出!B:V,11,FALSE)</f>
        <v>1</v>
      </c>
      <c r="Y423" s="92">
        <v>1</v>
      </c>
      <c r="Z423" s="92">
        <f>VLOOKUP(D423,道具产出!B:V,12,FALSE)</f>
        <v>300</v>
      </c>
      <c r="AA423" s="79">
        <v>1472</v>
      </c>
      <c r="AB423" s="15" t="s">
        <v>382</v>
      </c>
      <c r="AC423" s="79">
        <v>1</v>
      </c>
      <c r="AD423" s="79">
        <v>1</v>
      </c>
      <c r="AE423" s="79">
        <v>1</v>
      </c>
      <c r="AF423" s="10">
        <v>5159</v>
      </c>
      <c r="AG423" s="53" t="s">
        <v>460</v>
      </c>
      <c r="AH423" s="26">
        <v>1</v>
      </c>
      <c r="AI423" s="26">
        <v>1</v>
      </c>
      <c r="AJ423" s="26">
        <v>30</v>
      </c>
      <c r="AK423" s="10">
        <v>202009</v>
      </c>
      <c r="AL423" s="50" t="s">
        <v>473</v>
      </c>
      <c r="AM423" s="15">
        <v>1</v>
      </c>
      <c r="AN423" s="26">
        <v>1</v>
      </c>
      <c r="AO423" s="26">
        <v>30</v>
      </c>
    </row>
    <row r="424" spans="1:41">
      <c r="A424" s="15">
        <v>100115</v>
      </c>
      <c r="B424" s="15" t="s">
        <v>379</v>
      </c>
      <c r="C424" s="14" t="s">
        <v>40</v>
      </c>
      <c r="D424" s="14" t="s">
        <v>458</v>
      </c>
      <c r="E424" s="29">
        <v>115</v>
      </c>
      <c r="F424" s="26" t="s">
        <v>483</v>
      </c>
      <c r="G424" s="26"/>
      <c r="H424" s="15">
        <v>47</v>
      </c>
      <c r="I424" s="91">
        <f>VLOOKUP(A424,怪物经验!A:I,9,FALSE)</f>
        <v>1120</v>
      </c>
      <c r="J424" s="90">
        <v>0</v>
      </c>
      <c r="K424" s="26"/>
      <c r="L424" s="79">
        <f>VLOOKUP(D424,道具产出!B:V,4,FALSE)</f>
        <v>3004</v>
      </c>
      <c r="M424" s="15" t="str">
        <f>IF(L424="","",VLOOKUP(L424,映射!W:X,2,FALSE))</f>
        <v>铝</v>
      </c>
      <c r="N424" s="79">
        <f>VLOOKUP(D424,道具产出!B:V,5,FALSE)</f>
        <v>1</v>
      </c>
      <c r="O424" s="79">
        <v>1</v>
      </c>
      <c r="P424" s="79">
        <f>VLOOKUP(D424,道具产出!B:V,6,FALSE)</f>
        <v>300</v>
      </c>
      <c r="Q424" s="79">
        <f>VLOOKUP(D424,道具产出!B:V,7,FALSE)</f>
        <v>3104</v>
      </c>
      <c r="R424" s="15" t="str">
        <f>IF(Q424="","",VLOOKUP(Q424,映射!W:X,2,FALSE))</f>
        <v>茱萸木</v>
      </c>
      <c r="S424" s="79">
        <f>VLOOKUP(D424,道具产出!B:V,8,FALSE)</f>
        <v>1</v>
      </c>
      <c r="T424" s="79">
        <v>1</v>
      </c>
      <c r="U424" s="79">
        <f>VLOOKUP(D424,道具产出!B:V,9,FALSE)</f>
        <v>300</v>
      </c>
      <c r="V424" s="92">
        <f>VLOOKUP(D424,道具产出!B:V,10,FALSE)</f>
        <v>3404</v>
      </c>
      <c r="W424" s="15" t="str">
        <f>IF(V424="","",VLOOKUP(V424,映射!W:X,2,FALSE))</f>
        <v>棉</v>
      </c>
      <c r="X424" s="92">
        <f>VLOOKUP(D424,道具产出!B:V,11,FALSE)</f>
        <v>1</v>
      </c>
      <c r="Y424" s="92">
        <v>1</v>
      </c>
      <c r="Z424" s="92">
        <f>VLOOKUP(D424,道具产出!B:V,12,FALSE)</f>
        <v>300</v>
      </c>
      <c r="AA424" s="79">
        <v>1472</v>
      </c>
      <c r="AB424" s="15" t="s">
        <v>382</v>
      </c>
      <c r="AC424" s="79">
        <v>1</v>
      </c>
      <c r="AD424" s="79">
        <v>1</v>
      </c>
      <c r="AE424" s="79">
        <v>1</v>
      </c>
      <c r="AF424" s="10">
        <v>5165</v>
      </c>
      <c r="AG424" s="53" t="s">
        <v>461</v>
      </c>
      <c r="AH424" s="26">
        <v>1</v>
      </c>
      <c r="AI424" s="26">
        <v>1</v>
      </c>
      <c r="AJ424" s="26">
        <v>30</v>
      </c>
      <c r="AK424" s="10">
        <v>202009</v>
      </c>
      <c r="AL424" s="50" t="s">
        <v>473</v>
      </c>
      <c r="AM424" s="15">
        <v>1</v>
      </c>
      <c r="AN424" s="26">
        <v>1</v>
      </c>
      <c r="AO424" s="26">
        <v>30</v>
      </c>
    </row>
    <row r="425" spans="1:41">
      <c r="A425" s="15">
        <v>100116</v>
      </c>
      <c r="B425" s="15" t="s">
        <v>379</v>
      </c>
      <c r="C425" s="14" t="s">
        <v>40</v>
      </c>
      <c r="D425" s="14" t="s">
        <v>458</v>
      </c>
      <c r="E425" s="29">
        <v>116</v>
      </c>
      <c r="F425" s="26" t="s">
        <v>484</v>
      </c>
      <c r="G425" s="26"/>
      <c r="H425" s="15">
        <v>47</v>
      </c>
      <c r="I425" s="91">
        <f>VLOOKUP(A425,怪物经验!A:I,9,FALSE)</f>
        <v>5600</v>
      </c>
      <c r="J425" s="90">
        <v>0</v>
      </c>
      <c r="K425" s="26"/>
      <c r="L425" s="79">
        <f>VLOOKUP(D425,道具产出!B:V,4,FALSE)</f>
        <v>3004</v>
      </c>
      <c r="M425" s="15" t="str">
        <f>IF(L425="","",VLOOKUP(L425,映射!W:X,2,FALSE))</f>
        <v>铝</v>
      </c>
      <c r="N425" s="79">
        <f>VLOOKUP(D425,道具产出!B:V,5,FALSE)</f>
        <v>1</v>
      </c>
      <c r="O425" s="79">
        <v>1</v>
      </c>
      <c r="P425" s="79">
        <f>VLOOKUP(D425,道具产出!B:V,6,FALSE)</f>
        <v>300</v>
      </c>
      <c r="Q425" s="79">
        <f>VLOOKUP(D425,道具产出!B:V,7,FALSE)</f>
        <v>3104</v>
      </c>
      <c r="R425" s="15" t="str">
        <f>IF(Q425="","",VLOOKUP(Q425,映射!W:X,2,FALSE))</f>
        <v>茱萸木</v>
      </c>
      <c r="S425" s="79">
        <f>VLOOKUP(D425,道具产出!B:V,8,FALSE)</f>
        <v>1</v>
      </c>
      <c r="T425" s="79">
        <v>1</v>
      </c>
      <c r="U425" s="79">
        <f>VLOOKUP(D425,道具产出!B:V,9,FALSE)</f>
        <v>300</v>
      </c>
      <c r="V425" s="92">
        <f>VLOOKUP(D425,道具产出!B:V,10,FALSE)</f>
        <v>3404</v>
      </c>
      <c r="W425" s="15" t="str">
        <f>IF(V425="","",VLOOKUP(V425,映射!W:X,2,FALSE))</f>
        <v>棉</v>
      </c>
      <c r="X425" s="92">
        <f>VLOOKUP(D425,道具产出!B:V,11,FALSE)</f>
        <v>1</v>
      </c>
      <c r="Y425" s="92">
        <v>1</v>
      </c>
      <c r="Z425" s="92">
        <f>VLOOKUP(D425,道具产出!B:V,12,FALSE)</f>
        <v>300</v>
      </c>
      <c r="AA425" s="79">
        <v>1472</v>
      </c>
      <c r="AB425" s="15" t="s">
        <v>382</v>
      </c>
      <c r="AC425" s="79">
        <v>1</v>
      </c>
      <c r="AD425" s="79">
        <v>1</v>
      </c>
      <c r="AE425" s="79">
        <v>1</v>
      </c>
      <c r="AF425" s="10">
        <v>5171</v>
      </c>
      <c r="AG425" s="53" t="s">
        <v>463</v>
      </c>
      <c r="AH425" s="26">
        <v>1</v>
      </c>
      <c r="AI425" s="26">
        <v>1</v>
      </c>
      <c r="AJ425" s="26">
        <v>30</v>
      </c>
      <c r="AK425" s="10">
        <v>202009</v>
      </c>
      <c r="AL425" s="50" t="s">
        <v>473</v>
      </c>
      <c r="AM425" s="15">
        <v>1</v>
      </c>
      <c r="AN425" s="26">
        <v>1</v>
      </c>
      <c r="AO425" s="26">
        <v>30</v>
      </c>
    </row>
    <row r="426" spans="1:41">
      <c r="A426" s="15">
        <v>100117</v>
      </c>
      <c r="B426" s="15" t="s">
        <v>379</v>
      </c>
      <c r="C426" s="14" t="s">
        <v>40</v>
      </c>
      <c r="D426" s="14" t="s">
        <v>458</v>
      </c>
      <c r="E426" s="29">
        <v>117</v>
      </c>
      <c r="F426" s="26" t="s">
        <v>485</v>
      </c>
      <c r="G426" s="26"/>
      <c r="H426" s="15">
        <v>49</v>
      </c>
      <c r="I426" s="91">
        <f>VLOOKUP(A426,怪物经验!A:I,9,FALSE)</f>
        <v>1240</v>
      </c>
      <c r="J426" s="90">
        <v>0</v>
      </c>
      <c r="K426" s="26"/>
      <c r="L426" s="79">
        <f>VLOOKUP(D426,道具产出!B:V,4,FALSE)</f>
        <v>3004</v>
      </c>
      <c r="M426" s="15" t="str">
        <f>IF(L426="","",VLOOKUP(L426,映射!W:X,2,FALSE))</f>
        <v>铝</v>
      </c>
      <c r="N426" s="79">
        <f>VLOOKUP(D426,道具产出!B:V,5,FALSE)</f>
        <v>1</v>
      </c>
      <c r="O426" s="79">
        <v>1</v>
      </c>
      <c r="P426" s="79">
        <f>VLOOKUP(D426,道具产出!B:V,6,FALSE)</f>
        <v>300</v>
      </c>
      <c r="Q426" s="79">
        <f>VLOOKUP(D426,道具产出!B:V,7,FALSE)</f>
        <v>3104</v>
      </c>
      <c r="R426" s="15" t="str">
        <f>IF(Q426="","",VLOOKUP(Q426,映射!W:X,2,FALSE))</f>
        <v>茱萸木</v>
      </c>
      <c r="S426" s="79">
        <f>VLOOKUP(D426,道具产出!B:V,8,FALSE)</f>
        <v>1</v>
      </c>
      <c r="T426" s="79">
        <v>1</v>
      </c>
      <c r="U426" s="79">
        <f>VLOOKUP(D426,道具产出!B:V,9,FALSE)</f>
        <v>300</v>
      </c>
      <c r="V426" s="92">
        <f>VLOOKUP(D426,道具产出!B:V,10,FALSE)</f>
        <v>3404</v>
      </c>
      <c r="W426" s="15" t="str">
        <f>IF(V426="","",VLOOKUP(V426,映射!W:X,2,FALSE))</f>
        <v>棉</v>
      </c>
      <c r="X426" s="92">
        <f>VLOOKUP(D426,道具产出!B:V,11,FALSE)</f>
        <v>1</v>
      </c>
      <c r="Y426" s="92">
        <v>1</v>
      </c>
      <c r="Z426" s="92">
        <f>VLOOKUP(D426,道具产出!B:V,12,FALSE)</f>
        <v>300</v>
      </c>
      <c r="AA426" s="15">
        <v>7025</v>
      </c>
      <c r="AB426" s="15" t="str">
        <f>IF(AA426="","",VLOOKUP(AA426,映射!W:X,2,FALSE))</f>
        <v>坚硬的甲壳</v>
      </c>
      <c r="AC426" s="26">
        <v>1</v>
      </c>
      <c r="AD426" s="26">
        <v>1</v>
      </c>
      <c r="AE426" s="26">
        <v>10000</v>
      </c>
      <c r="AF426" s="10">
        <v>5159</v>
      </c>
      <c r="AG426" s="53" t="s">
        <v>460</v>
      </c>
      <c r="AH426" s="26">
        <v>1</v>
      </c>
      <c r="AI426" s="26">
        <v>1</v>
      </c>
      <c r="AJ426" s="26">
        <v>30</v>
      </c>
      <c r="AK426" s="10">
        <v>202009</v>
      </c>
      <c r="AL426" s="50" t="s">
        <v>473</v>
      </c>
      <c r="AM426" s="15">
        <v>1</v>
      </c>
      <c r="AN426" s="26">
        <v>1</v>
      </c>
      <c r="AO426" s="26">
        <v>30</v>
      </c>
    </row>
    <row r="427" spans="1:41">
      <c r="A427" s="15">
        <v>100118</v>
      </c>
      <c r="B427" s="15" t="s">
        <v>379</v>
      </c>
      <c r="C427" s="14" t="s">
        <v>40</v>
      </c>
      <c r="D427" s="14" t="s">
        <v>458</v>
      </c>
      <c r="E427" s="29">
        <v>118</v>
      </c>
      <c r="F427" s="26" t="s">
        <v>486</v>
      </c>
      <c r="G427" s="26"/>
      <c r="H427" s="15">
        <v>49</v>
      </c>
      <c r="I427" s="91">
        <f>VLOOKUP(A427,怪物经验!A:I,9,FALSE)</f>
        <v>1240</v>
      </c>
      <c r="J427" s="90">
        <v>0</v>
      </c>
      <c r="K427" s="26"/>
      <c r="L427" s="79">
        <f>VLOOKUP(D427,道具产出!B:V,4,FALSE)</f>
        <v>3004</v>
      </c>
      <c r="M427" s="15" t="str">
        <f>IF(L427="","",VLOOKUP(L427,映射!W:X,2,FALSE))</f>
        <v>铝</v>
      </c>
      <c r="N427" s="79">
        <f>VLOOKUP(D427,道具产出!B:V,5,FALSE)</f>
        <v>1</v>
      </c>
      <c r="O427" s="79">
        <v>1</v>
      </c>
      <c r="P427" s="79">
        <f>VLOOKUP(D427,道具产出!B:V,6,FALSE)</f>
        <v>300</v>
      </c>
      <c r="Q427" s="79">
        <f>VLOOKUP(D427,道具产出!B:V,7,FALSE)</f>
        <v>3104</v>
      </c>
      <c r="R427" s="15" t="str">
        <f>IF(Q427="","",VLOOKUP(Q427,映射!W:X,2,FALSE))</f>
        <v>茱萸木</v>
      </c>
      <c r="S427" s="79">
        <f>VLOOKUP(D427,道具产出!B:V,8,FALSE)</f>
        <v>1</v>
      </c>
      <c r="T427" s="79">
        <v>1</v>
      </c>
      <c r="U427" s="79">
        <f>VLOOKUP(D427,道具产出!B:V,9,FALSE)</f>
        <v>300</v>
      </c>
      <c r="V427" s="92">
        <f>VLOOKUP(D427,道具产出!B:V,10,FALSE)</f>
        <v>3404</v>
      </c>
      <c r="W427" s="15" t="str">
        <f>IF(V427="","",VLOOKUP(V427,映射!W:X,2,FALSE))</f>
        <v>棉</v>
      </c>
      <c r="X427" s="92">
        <f>VLOOKUP(D427,道具产出!B:V,11,FALSE)</f>
        <v>1</v>
      </c>
      <c r="Y427" s="92">
        <v>1</v>
      </c>
      <c r="Z427" s="92">
        <f>VLOOKUP(D427,道具产出!B:V,12,FALSE)</f>
        <v>300</v>
      </c>
      <c r="AA427" s="79">
        <v>1472</v>
      </c>
      <c r="AB427" s="15" t="s">
        <v>382</v>
      </c>
      <c r="AC427" s="79">
        <v>1</v>
      </c>
      <c r="AD427" s="79">
        <v>1</v>
      </c>
      <c r="AE427" s="79">
        <v>1</v>
      </c>
      <c r="AF427" s="10">
        <v>5165</v>
      </c>
      <c r="AG427" s="53" t="s">
        <v>461</v>
      </c>
      <c r="AH427" s="26">
        <v>1</v>
      </c>
      <c r="AI427" s="26">
        <v>1</v>
      </c>
      <c r="AJ427" s="26">
        <v>30</v>
      </c>
      <c r="AK427" s="10">
        <v>202009</v>
      </c>
      <c r="AL427" s="50" t="s">
        <v>473</v>
      </c>
      <c r="AM427" s="15">
        <v>1</v>
      </c>
      <c r="AN427" s="26">
        <v>1</v>
      </c>
      <c r="AO427" s="26">
        <v>30</v>
      </c>
    </row>
    <row r="428" spans="1:41">
      <c r="A428" s="15">
        <v>100119</v>
      </c>
      <c r="B428" s="15" t="s">
        <v>379</v>
      </c>
      <c r="C428" s="14" t="s">
        <v>40</v>
      </c>
      <c r="D428" s="14" t="s">
        <v>458</v>
      </c>
      <c r="E428" s="29">
        <v>119</v>
      </c>
      <c r="F428" s="26" t="s">
        <v>487</v>
      </c>
      <c r="G428" s="26"/>
      <c r="H428" s="15">
        <v>49</v>
      </c>
      <c r="I428" s="91">
        <f>VLOOKUP(A428,怪物经验!A:I,9,FALSE)</f>
        <v>1240</v>
      </c>
      <c r="J428" s="90">
        <v>0</v>
      </c>
      <c r="K428" s="26"/>
      <c r="L428" s="79">
        <f>VLOOKUP(D428,道具产出!B:V,4,FALSE)</f>
        <v>3004</v>
      </c>
      <c r="M428" s="15" t="str">
        <f>IF(L428="","",VLOOKUP(L428,映射!W:X,2,FALSE))</f>
        <v>铝</v>
      </c>
      <c r="N428" s="79">
        <f>VLOOKUP(D428,道具产出!B:V,5,FALSE)</f>
        <v>1</v>
      </c>
      <c r="O428" s="79">
        <v>1</v>
      </c>
      <c r="P428" s="79">
        <f>VLOOKUP(D428,道具产出!B:V,6,FALSE)</f>
        <v>300</v>
      </c>
      <c r="Q428" s="79">
        <f>VLOOKUP(D428,道具产出!B:V,7,FALSE)</f>
        <v>3104</v>
      </c>
      <c r="R428" s="15" t="str">
        <f>IF(Q428="","",VLOOKUP(Q428,映射!W:X,2,FALSE))</f>
        <v>茱萸木</v>
      </c>
      <c r="S428" s="79">
        <f>VLOOKUP(D428,道具产出!B:V,8,FALSE)</f>
        <v>1</v>
      </c>
      <c r="T428" s="79">
        <v>1</v>
      </c>
      <c r="U428" s="79">
        <f>VLOOKUP(D428,道具产出!B:V,9,FALSE)</f>
        <v>300</v>
      </c>
      <c r="V428" s="92">
        <f>VLOOKUP(D428,道具产出!B:V,10,FALSE)</f>
        <v>3404</v>
      </c>
      <c r="W428" s="15" t="str">
        <f>IF(V428="","",VLOOKUP(V428,映射!W:X,2,FALSE))</f>
        <v>棉</v>
      </c>
      <c r="X428" s="92">
        <f>VLOOKUP(D428,道具产出!B:V,11,FALSE)</f>
        <v>1</v>
      </c>
      <c r="Y428" s="92">
        <v>1</v>
      </c>
      <c r="Z428" s="92">
        <f>VLOOKUP(D428,道具产出!B:V,12,FALSE)</f>
        <v>300</v>
      </c>
      <c r="AA428" s="79">
        <v>1472</v>
      </c>
      <c r="AB428" s="15" t="s">
        <v>382</v>
      </c>
      <c r="AC428" s="79">
        <v>1</v>
      </c>
      <c r="AD428" s="79">
        <v>1</v>
      </c>
      <c r="AE428" s="79">
        <v>1</v>
      </c>
      <c r="AF428" s="10">
        <v>5171</v>
      </c>
      <c r="AG428" s="53" t="s">
        <v>463</v>
      </c>
      <c r="AH428" s="26">
        <v>1</v>
      </c>
      <c r="AI428" s="26">
        <v>1</v>
      </c>
      <c r="AJ428" s="26">
        <v>30</v>
      </c>
      <c r="AK428" s="10">
        <v>202009</v>
      </c>
      <c r="AL428" s="50" t="s">
        <v>473</v>
      </c>
      <c r="AM428" s="15">
        <v>1</v>
      </c>
      <c r="AN428" s="26">
        <v>1</v>
      </c>
      <c r="AO428" s="26">
        <v>30</v>
      </c>
    </row>
    <row r="429" spans="1:41">
      <c r="A429" s="15">
        <v>100120</v>
      </c>
      <c r="B429" s="15" t="s">
        <v>379</v>
      </c>
      <c r="C429" s="14" t="s">
        <v>40</v>
      </c>
      <c r="D429" s="14" t="s">
        <v>458</v>
      </c>
      <c r="E429" s="29">
        <v>120</v>
      </c>
      <c r="F429" s="26" t="s">
        <v>488</v>
      </c>
      <c r="G429" s="26"/>
      <c r="H429" s="15">
        <v>49</v>
      </c>
      <c r="I429" s="91">
        <f>VLOOKUP(A429,怪物经验!A:I,9,FALSE)</f>
        <v>1240</v>
      </c>
      <c r="J429" s="90">
        <v>0</v>
      </c>
      <c r="K429" s="26"/>
      <c r="L429" s="79">
        <f>VLOOKUP(D429,道具产出!B:V,4,FALSE)</f>
        <v>3004</v>
      </c>
      <c r="M429" s="15" t="str">
        <f>IF(L429="","",VLOOKUP(L429,映射!W:X,2,FALSE))</f>
        <v>铝</v>
      </c>
      <c r="N429" s="79">
        <f>VLOOKUP(D429,道具产出!B:V,5,FALSE)</f>
        <v>1</v>
      </c>
      <c r="O429" s="79">
        <v>1</v>
      </c>
      <c r="P429" s="79">
        <f>VLOOKUP(D429,道具产出!B:V,6,FALSE)</f>
        <v>300</v>
      </c>
      <c r="Q429" s="79">
        <f>VLOOKUP(D429,道具产出!B:V,7,FALSE)</f>
        <v>3104</v>
      </c>
      <c r="R429" s="15" t="str">
        <f>IF(Q429="","",VLOOKUP(Q429,映射!W:X,2,FALSE))</f>
        <v>茱萸木</v>
      </c>
      <c r="S429" s="79">
        <f>VLOOKUP(D429,道具产出!B:V,8,FALSE)</f>
        <v>1</v>
      </c>
      <c r="T429" s="79">
        <v>1</v>
      </c>
      <c r="U429" s="79">
        <f>VLOOKUP(D429,道具产出!B:V,9,FALSE)</f>
        <v>300</v>
      </c>
      <c r="V429" s="92">
        <f>VLOOKUP(D429,道具产出!B:V,10,FALSE)</f>
        <v>3404</v>
      </c>
      <c r="W429" s="15" t="str">
        <f>IF(V429="","",VLOOKUP(V429,映射!W:X,2,FALSE))</f>
        <v>棉</v>
      </c>
      <c r="X429" s="92">
        <f>VLOOKUP(D429,道具产出!B:V,11,FALSE)</f>
        <v>1</v>
      </c>
      <c r="Y429" s="92">
        <v>1</v>
      </c>
      <c r="Z429" s="92">
        <f>VLOOKUP(D429,道具产出!B:V,12,FALSE)</f>
        <v>300</v>
      </c>
      <c r="AA429" s="79">
        <v>1472</v>
      </c>
      <c r="AB429" s="15" t="s">
        <v>382</v>
      </c>
      <c r="AC429" s="79">
        <v>1</v>
      </c>
      <c r="AD429" s="79">
        <v>1</v>
      </c>
      <c r="AE429" s="79">
        <v>1</v>
      </c>
      <c r="AF429" s="10">
        <v>5171</v>
      </c>
      <c r="AG429" s="53" t="s">
        <v>463</v>
      </c>
      <c r="AH429" s="26">
        <v>1</v>
      </c>
      <c r="AI429" s="26">
        <v>1</v>
      </c>
      <c r="AJ429" s="26">
        <v>30</v>
      </c>
      <c r="AK429" s="10">
        <v>202009</v>
      </c>
      <c r="AL429" s="50" t="s">
        <v>473</v>
      </c>
      <c r="AM429" s="15">
        <v>1</v>
      </c>
      <c r="AN429" s="26">
        <v>1</v>
      </c>
      <c r="AO429" s="26">
        <v>30</v>
      </c>
    </row>
    <row r="430" spans="1:41">
      <c r="A430" s="15">
        <v>100121</v>
      </c>
      <c r="B430" s="15" t="s">
        <v>379</v>
      </c>
      <c r="C430" s="14" t="s">
        <v>40</v>
      </c>
      <c r="D430" s="14" t="s">
        <v>489</v>
      </c>
      <c r="E430" s="29">
        <v>121</v>
      </c>
      <c r="F430" s="26" t="s">
        <v>490</v>
      </c>
      <c r="G430" s="26"/>
      <c r="H430" s="15">
        <v>50</v>
      </c>
      <c r="I430" s="91">
        <f>VLOOKUP(A430,怪物经验!A:I,9,FALSE)</f>
        <v>6500</v>
      </c>
      <c r="J430" s="90">
        <v>0</v>
      </c>
      <c r="K430" s="26"/>
      <c r="L430" s="79">
        <f>VLOOKUP(D430,道具产出!B:V,4,FALSE)</f>
        <v>3005</v>
      </c>
      <c r="M430" s="15" t="str">
        <f>IF(L430="","",VLOOKUP(L430,映射!W:X,2,FALSE))</f>
        <v>纯银</v>
      </c>
      <c r="N430" s="79">
        <f>VLOOKUP(D430,道具产出!B:V,5,FALSE)</f>
        <v>1</v>
      </c>
      <c r="O430" s="79">
        <v>1</v>
      </c>
      <c r="P430" s="79">
        <f>VLOOKUP(D430,道具产出!B:V,6,FALSE)</f>
        <v>200</v>
      </c>
      <c r="Q430" s="79">
        <f>VLOOKUP(D430,道具产出!B:V,7,FALSE)</f>
        <v>3105</v>
      </c>
      <c r="R430" s="15" t="str">
        <f>IF(Q430="","",VLOOKUP(Q430,映射!W:X,2,FALSE))</f>
        <v>铁杉</v>
      </c>
      <c r="S430" s="79">
        <f>VLOOKUP(D430,道具产出!B:V,8,FALSE)</f>
        <v>1</v>
      </c>
      <c r="T430" s="79">
        <v>1</v>
      </c>
      <c r="U430" s="79">
        <f>VLOOKUP(D430,道具产出!B:V,9,FALSE)</f>
        <v>200</v>
      </c>
      <c r="V430" s="92">
        <f>VLOOKUP(D430,道具产出!B:V,10,FALSE)</f>
        <v>3405</v>
      </c>
      <c r="W430" s="15" t="str">
        <f>IF(V430="","",VLOOKUP(V430,映射!W:X,2,FALSE))</f>
        <v>细线</v>
      </c>
      <c r="X430" s="92">
        <f>VLOOKUP(D430,道具产出!B:V,11,FALSE)</f>
        <v>1</v>
      </c>
      <c r="Y430" s="92">
        <v>1</v>
      </c>
      <c r="Z430" s="92">
        <f>VLOOKUP(D430,道具产出!B:V,12,FALSE)</f>
        <v>200</v>
      </c>
      <c r="AA430" s="79">
        <v>1472</v>
      </c>
      <c r="AB430" s="15" t="s">
        <v>382</v>
      </c>
      <c r="AC430" s="79">
        <v>1</v>
      </c>
      <c r="AD430" s="79">
        <v>1</v>
      </c>
      <c r="AE430" s="79">
        <v>1</v>
      </c>
      <c r="AF430" s="10">
        <v>5161</v>
      </c>
      <c r="AG430" s="53" t="s">
        <v>491</v>
      </c>
      <c r="AH430" s="26">
        <v>1</v>
      </c>
      <c r="AI430" s="26">
        <v>1</v>
      </c>
      <c r="AJ430" s="26">
        <v>10</v>
      </c>
      <c r="AK430" s="10">
        <v>202009</v>
      </c>
      <c r="AL430" s="50" t="s">
        <v>473</v>
      </c>
      <c r="AM430" s="15">
        <v>1</v>
      </c>
      <c r="AN430" s="26">
        <v>1</v>
      </c>
      <c r="AO430" s="26">
        <v>30</v>
      </c>
    </row>
    <row r="431" spans="1:41">
      <c r="A431" s="15">
        <v>100122</v>
      </c>
      <c r="B431" s="15" t="s">
        <v>379</v>
      </c>
      <c r="C431" s="14" t="s">
        <v>40</v>
      </c>
      <c r="D431" s="14" t="s">
        <v>489</v>
      </c>
      <c r="E431" s="29">
        <v>122</v>
      </c>
      <c r="F431" s="26" t="s">
        <v>492</v>
      </c>
      <c r="G431" s="26"/>
      <c r="H431" s="15">
        <v>50</v>
      </c>
      <c r="I431" s="91">
        <f>VLOOKUP(A431,怪物经验!A:I,9,FALSE)</f>
        <v>1300</v>
      </c>
      <c r="J431" s="90">
        <v>0</v>
      </c>
      <c r="K431" s="26"/>
      <c r="L431" s="79">
        <f>VLOOKUP(D431,道具产出!B:V,4,FALSE)</f>
        <v>3005</v>
      </c>
      <c r="M431" s="15" t="str">
        <f>IF(L431="","",VLOOKUP(L431,映射!W:X,2,FALSE))</f>
        <v>纯银</v>
      </c>
      <c r="N431" s="79">
        <f>VLOOKUP(D431,道具产出!B:V,5,FALSE)</f>
        <v>1</v>
      </c>
      <c r="O431" s="79">
        <v>1</v>
      </c>
      <c r="P431" s="79">
        <f>VLOOKUP(D431,道具产出!B:V,6,FALSE)</f>
        <v>200</v>
      </c>
      <c r="Q431" s="79">
        <f>VLOOKUP(D431,道具产出!B:V,7,FALSE)</f>
        <v>3105</v>
      </c>
      <c r="R431" s="15" t="str">
        <f>IF(Q431="","",VLOOKUP(Q431,映射!W:X,2,FALSE))</f>
        <v>铁杉</v>
      </c>
      <c r="S431" s="79">
        <f>VLOOKUP(D431,道具产出!B:V,8,FALSE)</f>
        <v>1</v>
      </c>
      <c r="T431" s="79">
        <v>1</v>
      </c>
      <c r="U431" s="79">
        <f>VLOOKUP(D431,道具产出!B:V,9,FALSE)</f>
        <v>200</v>
      </c>
      <c r="V431" s="92">
        <f>VLOOKUP(D431,道具产出!B:V,10,FALSE)</f>
        <v>3405</v>
      </c>
      <c r="W431" s="15" t="str">
        <f>IF(V431="","",VLOOKUP(V431,映射!W:X,2,FALSE))</f>
        <v>细线</v>
      </c>
      <c r="X431" s="92">
        <f>VLOOKUP(D431,道具产出!B:V,11,FALSE)</f>
        <v>1</v>
      </c>
      <c r="Y431" s="92">
        <v>1</v>
      </c>
      <c r="Z431" s="92">
        <f>VLOOKUP(D431,道具产出!B:V,12,FALSE)</f>
        <v>200</v>
      </c>
      <c r="AA431" s="79">
        <v>1472</v>
      </c>
      <c r="AB431" s="15" t="s">
        <v>382</v>
      </c>
      <c r="AC431" s="79">
        <v>1</v>
      </c>
      <c r="AD431" s="79">
        <v>1</v>
      </c>
      <c r="AE431" s="79">
        <v>1</v>
      </c>
      <c r="AF431" s="10">
        <v>5167</v>
      </c>
      <c r="AG431" s="53" t="s">
        <v>493</v>
      </c>
      <c r="AH431" s="26">
        <v>1</v>
      </c>
      <c r="AI431" s="26">
        <v>1</v>
      </c>
      <c r="AJ431" s="26">
        <v>10</v>
      </c>
      <c r="AK431" s="10">
        <v>202009</v>
      </c>
      <c r="AL431" s="50" t="s">
        <v>473</v>
      </c>
      <c r="AM431" s="15">
        <v>1</v>
      </c>
      <c r="AN431" s="26">
        <v>1</v>
      </c>
      <c r="AO431" s="26">
        <v>30</v>
      </c>
    </row>
    <row r="432" spans="1:41">
      <c r="A432" s="15">
        <v>100123</v>
      </c>
      <c r="B432" s="15" t="s">
        <v>379</v>
      </c>
      <c r="C432" s="14" t="s">
        <v>40</v>
      </c>
      <c r="D432" s="14" t="s">
        <v>489</v>
      </c>
      <c r="E432" s="29">
        <v>123</v>
      </c>
      <c r="F432" s="26" t="s">
        <v>494</v>
      </c>
      <c r="G432" s="26"/>
      <c r="H432" s="15">
        <v>50</v>
      </c>
      <c r="I432" s="91">
        <f>VLOOKUP(A432,怪物经验!A:I,9,FALSE)</f>
        <v>1300</v>
      </c>
      <c r="J432" s="90">
        <v>0</v>
      </c>
      <c r="K432" s="26"/>
      <c r="L432" s="79">
        <f>VLOOKUP(D432,道具产出!B:V,4,FALSE)</f>
        <v>3005</v>
      </c>
      <c r="M432" s="15" t="str">
        <f>IF(L432="","",VLOOKUP(L432,映射!W:X,2,FALSE))</f>
        <v>纯银</v>
      </c>
      <c r="N432" s="79">
        <f>VLOOKUP(D432,道具产出!B:V,5,FALSE)</f>
        <v>1</v>
      </c>
      <c r="O432" s="79">
        <v>1</v>
      </c>
      <c r="P432" s="79">
        <f>VLOOKUP(D432,道具产出!B:V,6,FALSE)</f>
        <v>200</v>
      </c>
      <c r="Q432" s="79">
        <f>VLOOKUP(D432,道具产出!B:V,7,FALSE)</f>
        <v>3105</v>
      </c>
      <c r="R432" s="15" t="str">
        <f>IF(Q432="","",VLOOKUP(Q432,映射!W:X,2,FALSE))</f>
        <v>铁杉</v>
      </c>
      <c r="S432" s="79">
        <f>VLOOKUP(D432,道具产出!B:V,8,FALSE)</f>
        <v>1</v>
      </c>
      <c r="T432" s="79">
        <v>1</v>
      </c>
      <c r="U432" s="79">
        <f>VLOOKUP(D432,道具产出!B:V,9,FALSE)</f>
        <v>200</v>
      </c>
      <c r="V432" s="92">
        <f>VLOOKUP(D432,道具产出!B:V,10,FALSE)</f>
        <v>3405</v>
      </c>
      <c r="W432" s="15" t="str">
        <f>IF(V432="","",VLOOKUP(V432,映射!W:X,2,FALSE))</f>
        <v>细线</v>
      </c>
      <c r="X432" s="92">
        <f>VLOOKUP(D432,道具产出!B:V,11,FALSE)</f>
        <v>1</v>
      </c>
      <c r="Y432" s="92">
        <v>1</v>
      </c>
      <c r="Z432" s="92">
        <f>VLOOKUP(D432,道具产出!B:V,12,FALSE)</f>
        <v>200</v>
      </c>
      <c r="AA432" s="15">
        <v>7026</v>
      </c>
      <c r="AB432" s="15" t="str">
        <f>IF(AA432="","",VLOOKUP(AA432,映射!W:X,2,FALSE))</f>
        <v>炸弹</v>
      </c>
      <c r="AC432" s="26">
        <v>1</v>
      </c>
      <c r="AD432" s="26">
        <v>1</v>
      </c>
      <c r="AE432" s="26">
        <v>10000</v>
      </c>
      <c r="AF432" s="10">
        <v>5173</v>
      </c>
      <c r="AG432" s="53" t="s">
        <v>495</v>
      </c>
      <c r="AH432" s="26">
        <v>1</v>
      </c>
      <c r="AI432" s="26">
        <v>1</v>
      </c>
      <c r="AJ432" s="26">
        <v>10</v>
      </c>
      <c r="AK432" s="10">
        <v>202009</v>
      </c>
      <c r="AL432" s="50" t="s">
        <v>473</v>
      </c>
      <c r="AM432" s="15">
        <v>1</v>
      </c>
      <c r="AN432" s="26">
        <v>1</v>
      </c>
      <c r="AO432" s="26">
        <v>30</v>
      </c>
    </row>
    <row r="433" spans="1:41">
      <c r="A433" s="15">
        <v>100124</v>
      </c>
      <c r="B433" s="15" t="s">
        <v>379</v>
      </c>
      <c r="C433" s="14" t="s">
        <v>40</v>
      </c>
      <c r="D433" s="14" t="s">
        <v>489</v>
      </c>
      <c r="E433" s="29">
        <v>124</v>
      </c>
      <c r="F433" s="26" t="s">
        <v>496</v>
      </c>
      <c r="G433" s="26"/>
      <c r="H433" s="15">
        <v>50</v>
      </c>
      <c r="I433" s="91">
        <f>VLOOKUP(A433,怪物经验!A:I,9,FALSE)</f>
        <v>1300</v>
      </c>
      <c r="J433" s="90">
        <v>0</v>
      </c>
      <c r="K433" s="26"/>
      <c r="L433" s="79">
        <f>VLOOKUP(D433,道具产出!B:V,4,FALSE)</f>
        <v>3005</v>
      </c>
      <c r="M433" s="15" t="str">
        <f>IF(L433="","",VLOOKUP(L433,映射!W:X,2,FALSE))</f>
        <v>纯银</v>
      </c>
      <c r="N433" s="79">
        <f>VLOOKUP(D433,道具产出!B:V,5,FALSE)</f>
        <v>1</v>
      </c>
      <c r="O433" s="79">
        <v>1</v>
      </c>
      <c r="P433" s="79">
        <f>VLOOKUP(D433,道具产出!B:V,6,FALSE)</f>
        <v>200</v>
      </c>
      <c r="Q433" s="79">
        <f>VLOOKUP(D433,道具产出!B:V,7,FALSE)</f>
        <v>3105</v>
      </c>
      <c r="R433" s="15" t="str">
        <f>IF(Q433="","",VLOOKUP(Q433,映射!W:X,2,FALSE))</f>
        <v>铁杉</v>
      </c>
      <c r="S433" s="79">
        <f>VLOOKUP(D433,道具产出!B:V,8,FALSE)</f>
        <v>1</v>
      </c>
      <c r="T433" s="79">
        <v>1</v>
      </c>
      <c r="U433" s="79">
        <f>VLOOKUP(D433,道具产出!B:V,9,FALSE)</f>
        <v>200</v>
      </c>
      <c r="V433" s="92">
        <f>VLOOKUP(D433,道具产出!B:V,10,FALSE)</f>
        <v>3405</v>
      </c>
      <c r="W433" s="15" t="str">
        <f>IF(V433="","",VLOOKUP(V433,映射!W:X,2,FALSE))</f>
        <v>细线</v>
      </c>
      <c r="X433" s="92">
        <f>VLOOKUP(D433,道具产出!B:V,11,FALSE)</f>
        <v>1</v>
      </c>
      <c r="Y433" s="92">
        <v>1</v>
      </c>
      <c r="Z433" s="92">
        <f>VLOOKUP(D433,道具产出!B:V,12,FALSE)</f>
        <v>200</v>
      </c>
      <c r="AA433" s="79">
        <v>1472</v>
      </c>
      <c r="AB433" s="15" t="s">
        <v>382</v>
      </c>
      <c r="AC433" s="79">
        <v>1</v>
      </c>
      <c r="AD433" s="79">
        <v>1</v>
      </c>
      <c r="AE433" s="79">
        <v>1</v>
      </c>
      <c r="AF433" s="10">
        <v>5161</v>
      </c>
      <c r="AG433" s="53" t="s">
        <v>491</v>
      </c>
      <c r="AH433" s="26">
        <v>1</v>
      </c>
      <c r="AI433" s="26">
        <v>1</v>
      </c>
      <c r="AJ433" s="26">
        <v>10</v>
      </c>
      <c r="AK433" s="10">
        <v>202009</v>
      </c>
      <c r="AL433" s="50" t="s">
        <v>473</v>
      </c>
      <c r="AM433" s="15">
        <v>1</v>
      </c>
      <c r="AN433" s="26">
        <v>1</v>
      </c>
      <c r="AO433" s="26">
        <v>30</v>
      </c>
    </row>
    <row r="434" spans="1:41">
      <c r="A434" s="15">
        <v>100125</v>
      </c>
      <c r="B434" s="15" t="s">
        <v>379</v>
      </c>
      <c r="C434" s="14" t="s">
        <v>40</v>
      </c>
      <c r="D434" s="14" t="s">
        <v>489</v>
      </c>
      <c r="E434" s="29">
        <v>125</v>
      </c>
      <c r="F434" s="26" t="s">
        <v>497</v>
      </c>
      <c r="G434" s="26"/>
      <c r="H434" s="15">
        <v>50</v>
      </c>
      <c r="I434" s="91">
        <f>VLOOKUP(A434,怪物经验!A:I,9,FALSE)</f>
        <v>1300</v>
      </c>
      <c r="J434" s="90">
        <v>0</v>
      </c>
      <c r="K434" s="26"/>
      <c r="L434" s="79">
        <f>VLOOKUP(D434,道具产出!B:V,4,FALSE)</f>
        <v>3005</v>
      </c>
      <c r="M434" s="15" t="str">
        <f>IF(L434="","",VLOOKUP(L434,映射!W:X,2,FALSE))</f>
        <v>纯银</v>
      </c>
      <c r="N434" s="79">
        <f>VLOOKUP(D434,道具产出!B:V,5,FALSE)</f>
        <v>1</v>
      </c>
      <c r="O434" s="79">
        <v>1</v>
      </c>
      <c r="P434" s="79">
        <f>VLOOKUP(D434,道具产出!B:V,6,FALSE)</f>
        <v>200</v>
      </c>
      <c r="Q434" s="79">
        <f>VLOOKUP(D434,道具产出!B:V,7,FALSE)</f>
        <v>3105</v>
      </c>
      <c r="R434" s="15" t="str">
        <f>IF(Q434="","",VLOOKUP(Q434,映射!W:X,2,FALSE))</f>
        <v>铁杉</v>
      </c>
      <c r="S434" s="79">
        <f>VLOOKUP(D434,道具产出!B:V,8,FALSE)</f>
        <v>1</v>
      </c>
      <c r="T434" s="79">
        <v>1</v>
      </c>
      <c r="U434" s="79">
        <f>VLOOKUP(D434,道具产出!B:V,9,FALSE)</f>
        <v>200</v>
      </c>
      <c r="V434" s="92">
        <f>VLOOKUP(D434,道具产出!B:V,10,FALSE)</f>
        <v>3405</v>
      </c>
      <c r="W434" s="15" t="str">
        <f>IF(V434="","",VLOOKUP(V434,映射!W:X,2,FALSE))</f>
        <v>细线</v>
      </c>
      <c r="X434" s="92">
        <f>VLOOKUP(D434,道具产出!B:V,11,FALSE)</f>
        <v>1</v>
      </c>
      <c r="Y434" s="92">
        <v>1</v>
      </c>
      <c r="Z434" s="92">
        <f>VLOOKUP(D434,道具产出!B:V,12,FALSE)</f>
        <v>200</v>
      </c>
      <c r="AA434" s="79">
        <v>1472</v>
      </c>
      <c r="AB434" s="15" t="s">
        <v>382</v>
      </c>
      <c r="AC434" s="79">
        <v>1</v>
      </c>
      <c r="AD434" s="79">
        <v>1</v>
      </c>
      <c r="AE434" s="79">
        <v>1</v>
      </c>
      <c r="AF434" s="10">
        <v>5167</v>
      </c>
      <c r="AG434" s="53" t="s">
        <v>493</v>
      </c>
      <c r="AH434" s="26">
        <v>1</v>
      </c>
      <c r="AI434" s="26">
        <v>1</v>
      </c>
      <c r="AJ434" s="26">
        <v>10</v>
      </c>
      <c r="AK434" s="10">
        <v>202009</v>
      </c>
      <c r="AL434" s="50" t="s">
        <v>473</v>
      </c>
      <c r="AM434" s="15">
        <v>1</v>
      </c>
      <c r="AN434" s="26">
        <v>1</v>
      </c>
      <c r="AO434" s="26">
        <v>30</v>
      </c>
    </row>
    <row r="435" spans="1:41">
      <c r="A435" s="15">
        <v>100126</v>
      </c>
      <c r="B435" s="15" t="s">
        <v>379</v>
      </c>
      <c r="C435" s="14" t="s">
        <v>40</v>
      </c>
      <c r="D435" s="14" t="s">
        <v>489</v>
      </c>
      <c r="E435" s="29">
        <v>126</v>
      </c>
      <c r="F435" s="26" t="s">
        <v>498</v>
      </c>
      <c r="G435" s="26"/>
      <c r="H435" s="15">
        <v>52</v>
      </c>
      <c r="I435" s="91">
        <f>VLOOKUP(A435,怪物经验!A:I,9,FALSE)</f>
        <v>7150</v>
      </c>
      <c r="J435" s="90">
        <v>0</v>
      </c>
      <c r="K435" s="26"/>
      <c r="L435" s="79">
        <f>VLOOKUP(D435,道具产出!B:V,4,FALSE)</f>
        <v>3005</v>
      </c>
      <c r="M435" s="15" t="str">
        <f>IF(L435="","",VLOOKUP(L435,映射!W:X,2,FALSE))</f>
        <v>纯银</v>
      </c>
      <c r="N435" s="79">
        <f>VLOOKUP(D435,道具产出!B:V,5,FALSE)</f>
        <v>1</v>
      </c>
      <c r="O435" s="79">
        <v>1</v>
      </c>
      <c r="P435" s="79">
        <f>VLOOKUP(D435,道具产出!B:V,6,FALSE)</f>
        <v>200</v>
      </c>
      <c r="Q435" s="79">
        <f>VLOOKUP(D435,道具产出!B:V,7,FALSE)</f>
        <v>3105</v>
      </c>
      <c r="R435" s="15" t="str">
        <f>IF(Q435="","",VLOOKUP(Q435,映射!W:X,2,FALSE))</f>
        <v>铁杉</v>
      </c>
      <c r="S435" s="79">
        <f>VLOOKUP(D435,道具产出!B:V,8,FALSE)</f>
        <v>1</v>
      </c>
      <c r="T435" s="79">
        <v>1</v>
      </c>
      <c r="U435" s="79">
        <f>VLOOKUP(D435,道具产出!B:V,9,FALSE)</f>
        <v>200</v>
      </c>
      <c r="V435" s="92">
        <f>VLOOKUP(D435,道具产出!B:V,10,FALSE)</f>
        <v>3405</v>
      </c>
      <c r="W435" s="15" t="str">
        <f>IF(V435="","",VLOOKUP(V435,映射!W:X,2,FALSE))</f>
        <v>细线</v>
      </c>
      <c r="X435" s="92">
        <f>VLOOKUP(D435,道具产出!B:V,11,FALSE)</f>
        <v>1</v>
      </c>
      <c r="Y435" s="92">
        <v>1</v>
      </c>
      <c r="Z435" s="92">
        <f>VLOOKUP(D435,道具产出!B:V,12,FALSE)</f>
        <v>200</v>
      </c>
      <c r="AA435" s="79">
        <v>1472</v>
      </c>
      <c r="AB435" s="15" t="s">
        <v>382</v>
      </c>
      <c r="AC435" s="79">
        <v>1</v>
      </c>
      <c r="AD435" s="79">
        <v>1</v>
      </c>
      <c r="AE435" s="79">
        <v>1</v>
      </c>
      <c r="AF435" s="10">
        <v>5173</v>
      </c>
      <c r="AG435" s="53" t="s">
        <v>495</v>
      </c>
      <c r="AH435" s="26">
        <v>1</v>
      </c>
      <c r="AI435" s="26">
        <v>1</v>
      </c>
      <c r="AJ435" s="26">
        <v>10</v>
      </c>
      <c r="AK435" s="10">
        <v>202009</v>
      </c>
      <c r="AL435" s="50" t="s">
        <v>473</v>
      </c>
      <c r="AM435" s="15">
        <v>1</v>
      </c>
      <c r="AN435" s="26">
        <v>1</v>
      </c>
      <c r="AO435" s="26">
        <v>30</v>
      </c>
    </row>
    <row r="436" spans="1:41">
      <c r="A436" s="15">
        <v>100127</v>
      </c>
      <c r="B436" s="15" t="s">
        <v>379</v>
      </c>
      <c r="C436" s="14" t="s">
        <v>40</v>
      </c>
      <c r="D436" s="14" t="s">
        <v>489</v>
      </c>
      <c r="E436" s="29">
        <v>127</v>
      </c>
      <c r="F436" s="26" t="s">
        <v>499</v>
      </c>
      <c r="G436" s="26"/>
      <c r="H436" s="15">
        <v>52</v>
      </c>
      <c r="I436" s="91">
        <f>VLOOKUP(A436,怪物经验!A:I,9,FALSE)</f>
        <v>1430</v>
      </c>
      <c r="J436" s="90">
        <v>0</v>
      </c>
      <c r="K436" s="26"/>
      <c r="L436" s="79">
        <f>VLOOKUP(D436,道具产出!B:V,4,FALSE)</f>
        <v>3005</v>
      </c>
      <c r="M436" s="15" t="str">
        <f>IF(L436="","",VLOOKUP(L436,映射!W:X,2,FALSE))</f>
        <v>纯银</v>
      </c>
      <c r="N436" s="79">
        <f>VLOOKUP(D436,道具产出!B:V,5,FALSE)</f>
        <v>1</v>
      </c>
      <c r="O436" s="79">
        <v>1</v>
      </c>
      <c r="P436" s="79">
        <f>VLOOKUP(D436,道具产出!B:V,6,FALSE)</f>
        <v>200</v>
      </c>
      <c r="Q436" s="79">
        <f>VLOOKUP(D436,道具产出!B:V,7,FALSE)</f>
        <v>3105</v>
      </c>
      <c r="R436" s="15" t="str">
        <f>IF(Q436="","",VLOOKUP(Q436,映射!W:X,2,FALSE))</f>
        <v>铁杉</v>
      </c>
      <c r="S436" s="79">
        <f>VLOOKUP(D436,道具产出!B:V,8,FALSE)</f>
        <v>1</v>
      </c>
      <c r="T436" s="79">
        <v>1</v>
      </c>
      <c r="U436" s="79">
        <f>VLOOKUP(D436,道具产出!B:V,9,FALSE)</f>
        <v>200</v>
      </c>
      <c r="V436" s="92">
        <f>VLOOKUP(D436,道具产出!B:V,10,FALSE)</f>
        <v>3405</v>
      </c>
      <c r="W436" s="15" t="str">
        <f>IF(V436="","",VLOOKUP(V436,映射!W:X,2,FALSE))</f>
        <v>细线</v>
      </c>
      <c r="X436" s="92">
        <f>VLOOKUP(D436,道具产出!B:V,11,FALSE)</f>
        <v>1</v>
      </c>
      <c r="Y436" s="92">
        <v>1</v>
      </c>
      <c r="Z436" s="92">
        <f>VLOOKUP(D436,道具产出!B:V,12,FALSE)</f>
        <v>200</v>
      </c>
      <c r="AA436" s="15">
        <v>7027</v>
      </c>
      <c r="AB436" s="15" t="str">
        <f>IF(AA436="","",VLOOKUP(AA436,映射!W:X,2,FALSE))</f>
        <v>妖草之叶</v>
      </c>
      <c r="AC436" s="26">
        <v>1</v>
      </c>
      <c r="AD436" s="26">
        <v>1</v>
      </c>
      <c r="AE436" s="26">
        <v>10000</v>
      </c>
      <c r="AF436" s="10">
        <v>5161</v>
      </c>
      <c r="AG436" s="53" t="s">
        <v>491</v>
      </c>
      <c r="AH436" s="26">
        <v>1</v>
      </c>
      <c r="AI436" s="26">
        <v>1</v>
      </c>
      <c r="AJ436" s="26">
        <v>10</v>
      </c>
      <c r="AK436" s="10">
        <v>202009</v>
      </c>
      <c r="AL436" s="50" t="s">
        <v>473</v>
      </c>
      <c r="AM436" s="15">
        <v>1</v>
      </c>
      <c r="AN436" s="26">
        <v>1</v>
      </c>
      <c r="AO436" s="26">
        <v>30</v>
      </c>
    </row>
    <row r="437" spans="1:41">
      <c r="A437" s="15">
        <v>100128</v>
      </c>
      <c r="B437" s="15" t="s">
        <v>379</v>
      </c>
      <c r="C437" s="14" t="s">
        <v>40</v>
      </c>
      <c r="D437" s="14" t="s">
        <v>489</v>
      </c>
      <c r="E437" s="29">
        <v>128</v>
      </c>
      <c r="F437" s="26" t="s">
        <v>500</v>
      </c>
      <c r="G437" s="26"/>
      <c r="H437" s="15">
        <v>52</v>
      </c>
      <c r="I437" s="91">
        <f>VLOOKUP(A437,怪物经验!A:I,9,FALSE)</f>
        <v>1430</v>
      </c>
      <c r="J437" s="90">
        <v>0</v>
      </c>
      <c r="K437" s="26"/>
      <c r="L437" s="79">
        <f>VLOOKUP(D437,道具产出!B:V,4,FALSE)</f>
        <v>3005</v>
      </c>
      <c r="M437" s="15" t="str">
        <f>IF(L437="","",VLOOKUP(L437,映射!W:X,2,FALSE))</f>
        <v>纯银</v>
      </c>
      <c r="N437" s="79">
        <f>VLOOKUP(D437,道具产出!B:V,5,FALSE)</f>
        <v>1</v>
      </c>
      <c r="O437" s="79">
        <v>1</v>
      </c>
      <c r="P437" s="79">
        <f>VLOOKUP(D437,道具产出!B:V,6,FALSE)</f>
        <v>200</v>
      </c>
      <c r="Q437" s="79">
        <f>VLOOKUP(D437,道具产出!B:V,7,FALSE)</f>
        <v>3105</v>
      </c>
      <c r="R437" s="15" t="str">
        <f>IF(Q437="","",VLOOKUP(Q437,映射!W:X,2,FALSE))</f>
        <v>铁杉</v>
      </c>
      <c r="S437" s="79">
        <f>VLOOKUP(D437,道具产出!B:V,8,FALSE)</f>
        <v>1</v>
      </c>
      <c r="T437" s="79">
        <v>1</v>
      </c>
      <c r="U437" s="79">
        <f>VLOOKUP(D437,道具产出!B:V,9,FALSE)</f>
        <v>200</v>
      </c>
      <c r="V437" s="92">
        <f>VLOOKUP(D437,道具产出!B:V,10,FALSE)</f>
        <v>3405</v>
      </c>
      <c r="W437" s="15" t="str">
        <f>IF(V437="","",VLOOKUP(V437,映射!W:X,2,FALSE))</f>
        <v>细线</v>
      </c>
      <c r="X437" s="92">
        <f>VLOOKUP(D437,道具产出!B:V,11,FALSE)</f>
        <v>1</v>
      </c>
      <c r="Y437" s="92">
        <v>1</v>
      </c>
      <c r="Z437" s="92">
        <f>VLOOKUP(D437,道具产出!B:V,12,FALSE)</f>
        <v>200</v>
      </c>
      <c r="AA437" s="79">
        <v>1472</v>
      </c>
      <c r="AB437" s="15" t="s">
        <v>382</v>
      </c>
      <c r="AC437" s="79">
        <v>1</v>
      </c>
      <c r="AD437" s="79">
        <v>1</v>
      </c>
      <c r="AE437" s="79">
        <v>1</v>
      </c>
      <c r="AF437" s="10">
        <v>5167</v>
      </c>
      <c r="AG437" s="53" t="s">
        <v>493</v>
      </c>
      <c r="AH437" s="26">
        <v>1</v>
      </c>
      <c r="AI437" s="26">
        <v>1</v>
      </c>
      <c r="AJ437" s="26">
        <v>10</v>
      </c>
      <c r="AK437" s="10">
        <v>202009</v>
      </c>
      <c r="AL437" s="50" t="s">
        <v>473</v>
      </c>
      <c r="AM437" s="15">
        <v>1</v>
      </c>
      <c r="AN437" s="26">
        <v>1</v>
      </c>
      <c r="AO437" s="26">
        <v>30</v>
      </c>
    </row>
    <row r="438" spans="1:41">
      <c r="A438" s="15">
        <v>100129</v>
      </c>
      <c r="B438" s="15" t="s">
        <v>379</v>
      </c>
      <c r="C438" s="14" t="s">
        <v>40</v>
      </c>
      <c r="D438" s="14" t="s">
        <v>489</v>
      </c>
      <c r="E438" s="29">
        <v>129</v>
      </c>
      <c r="F438" s="26" t="s">
        <v>501</v>
      </c>
      <c r="G438" s="26"/>
      <c r="H438" s="15">
        <v>52</v>
      </c>
      <c r="I438" s="91">
        <f>VLOOKUP(A438,怪物经验!A:I,9,FALSE)</f>
        <v>7150</v>
      </c>
      <c r="J438" s="90">
        <v>0</v>
      </c>
      <c r="K438" s="26"/>
      <c r="L438" s="79">
        <f>VLOOKUP(D438,道具产出!B:V,4,FALSE)</f>
        <v>3005</v>
      </c>
      <c r="M438" s="15" t="str">
        <f>IF(L438="","",VLOOKUP(L438,映射!W:X,2,FALSE))</f>
        <v>纯银</v>
      </c>
      <c r="N438" s="79">
        <f>VLOOKUP(D438,道具产出!B:V,5,FALSE)</f>
        <v>1</v>
      </c>
      <c r="O438" s="79">
        <v>1</v>
      </c>
      <c r="P438" s="79">
        <f>VLOOKUP(D438,道具产出!B:V,6,FALSE)</f>
        <v>200</v>
      </c>
      <c r="Q438" s="79">
        <f>VLOOKUP(D438,道具产出!B:V,7,FALSE)</f>
        <v>3105</v>
      </c>
      <c r="R438" s="15" t="str">
        <f>IF(Q438="","",VLOOKUP(Q438,映射!W:X,2,FALSE))</f>
        <v>铁杉</v>
      </c>
      <c r="S438" s="79">
        <f>VLOOKUP(D438,道具产出!B:V,8,FALSE)</f>
        <v>1</v>
      </c>
      <c r="T438" s="79">
        <v>1</v>
      </c>
      <c r="U438" s="79">
        <f>VLOOKUP(D438,道具产出!B:V,9,FALSE)</f>
        <v>200</v>
      </c>
      <c r="V438" s="92">
        <f>VLOOKUP(D438,道具产出!B:V,10,FALSE)</f>
        <v>3405</v>
      </c>
      <c r="W438" s="15" t="str">
        <f>IF(V438="","",VLOOKUP(V438,映射!W:X,2,FALSE))</f>
        <v>细线</v>
      </c>
      <c r="X438" s="92">
        <f>VLOOKUP(D438,道具产出!B:V,11,FALSE)</f>
        <v>1</v>
      </c>
      <c r="Y438" s="92">
        <v>1</v>
      </c>
      <c r="Z438" s="92">
        <f>VLOOKUP(D438,道具产出!B:V,12,FALSE)</f>
        <v>200</v>
      </c>
      <c r="AA438" s="79">
        <v>1472</v>
      </c>
      <c r="AB438" s="15" t="s">
        <v>382</v>
      </c>
      <c r="AC438" s="79">
        <v>1</v>
      </c>
      <c r="AD438" s="79">
        <v>1</v>
      </c>
      <c r="AE438" s="79">
        <v>1</v>
      </c>
      <c r="AF438" s="10">
        <v>5173</v>
      </c>
      <c r="AG438" s="53" t="s">
        <v>495</v>
      </c>
      <c r="AH438" s="26">
        <v>1</v>
      </c>
      <c r="AI438" s="26">
        <v>1</v>
      </c>
      <c r="AJ438" s="26">
        <v>10</v>
      </c>
      <c r="AK438" s="10">
        <v>202009</v>
      </c>
      <c r="AL438" s="50" t="s">
        <v>473</v>
      </c>
      <c r="AM438" s="15">
        <v>1</v>
      </c>
      <c r="AN438" s="26">
        <v>1</v>
      </c>
      <c r="AO438" s="26">
        <v>30</v>
      </c>
    </row>
    <row r="439" spans="1:41">
      <c r="A439" s="15">
        <v>100130</v>
      </c>
      <c r="B439" s="15" t="s">
        <v>379</v>
      </c>
      <c r="C439" s="14" t="s">
        <v>40</v>
      </c>
      <c r="D439" s="14" t="s">
        <v>489</v>
      </c>
      <c r="E439" s="29">
        <v>130</v>
      </c>
      <c r="F439" s="26" t="s">
        <v>502</v>
      </c>
      <c r="G439" s="26"/>
      <c r="H439" s="15">
        <v>54</v>
      </c>
      <c r="I439" s="91">
        <f>VLOOKUP(A439,怪物经验!A:I,9,FALSE)</f>
        <v>1570</v>
      </c>
      <c r="J439" s="90">
        <v>0</v>
      </c>
      <c r="K439" s="26"/>
      <c r="L439" s="79">
        <f>VLOOKUP(D439,道具产出!B:V,4,FALSE)</f>
        <v>3005</v>
      </c>
      <c r="M439" s="15" t="str">
        <f>IF(L439="","",VLOOKUP(L439,映射!W:X,2,FALSE))</f>
        <v>纯银</v>
      </c>
      <c r="N439" s="79">
        <f>VLOOKUP(D439,道具产出!B:V,5,FALSE)</f>
        <v>1</v>
      </c>
      <c r="O439" s="79">
        <v>1</v>
      </c>
      <c r="P439" s="79">
        <f>VLOOKUP(D439,道具产出!B:V,6,FALSE)</f>
        <v>200</v>
      </c>
      <c r="Q439" s="79">
        <f>VLOOKUP(D439,道具产出!B:V,7,FALSE)</f>
        <v>3105</v>
      </c>
      <c r="R439" s="15" t="str">
        <f>IF(Q439="","",VLOOKUP(Q439,映射!W:X,2,FALSE))</f>
        <v>铁杉</v>
      </c>
      <c r="S439" s="79">
        <f>VLOOKUP(D439,道具产出!B:V,8,FALSE)</f>
        <v>1</v>
      </c>
      <c r="T439" s="79">
        <v>1</v>
      </c>
      <c r="U439" s="79">
        <f>VLOOKUP(D439,道具产出!B:V,9,FALSE)</f>
        <v>200</v>
      </c>
      <c r="V439" s="92">
        <f>VLOOKUP(D439,道具产出!B:V,10,FALSE)</f>
        <v>3405</v>
      </c>
      <c r="W439" s="15" t="str">
        <f>IF(V439="","",VLOOKUP(V439,映射!W:X,2,FALSE))</f>
        <v>细线</v>
      </c>
      <c r="X439" s="92">
        <f>VLOOKUP(D439,道具产出!B:V,11,FALSE)</f>
        <v>1</v>
      </c>
      <c r="Y439" s="92">
        <v>1</v>
      </c>
      <c r="Z439" s="92">
        <f>VLOOKUP(D439,道具产出!B:V,12,FALSE)</f>
        <v>200</v>
      </c>
      <c r="AA439" s="79">
        <v>1472</v>
      </c>
      <c r="AB439" s="15" t="s">
        <v>382</v>
      </c>
      <c r="AC439" s="79">
        <v>1</v>
      </c>
      <c r="AD439" s="79">
        <v>1</v>
      </c>
      <c r="AE439" s="79">
        <v>1</v>
      </c>
      <c r="AF439" s="10">
        <v>5161</v>
      </c>
      <c r="AG439" s="53" t="s">
        <v>491</v>
      </c>
      <c r="AH439" s="26">
        <v>1</v>
      </c>
      <c r="AI439" s="26">
        <v>1</v>
      </c>
      <c r="AJ439" s="26">
        <v>10</v>
      </c>
      <c r="AK439" s="10">
        <v>202009</v>
      </c>
      <c r="AL439" s="50" t="s">
        <v>473</v>
      </c>
      <c r="AM439" s="15">
        <v>1</v>
      </c>
      <c r="AN439" s="26">
        <v>1</v>
      </c>
      <c r="AO439" s="26">
        <v>30</v>
      </c>
    </row>
    <row r="440" spans="1:41">
      <c r="A440" s="15">
        <v>100131</v>
      </c>
      <c r="B440" s="15" t="s">
        <v>379</v>
      </c>
      <c r="C440" s="14" t="s">
        <v>40</v>
      </c>
      <c r="D440" s="14" t="s">
        <v>489</v>
      </c>
      <c r="E440" s="29">
        <v>131</v>
      </c>
      <c r="F440" s="26" t="s">
        <v>503</v>
      </c>
      <c r="G440" s="26"/>
      <c r="H440" s="15">
        <v>54</v>
      </c>
      <c r="I440" s="91">
        <f>VLOOKUP(A440,怪物经验!A:I,9,FALSE)</f>
        <v>1570</v>
      </c>
      <c r="J440" s="90">
        <v>0</v>
      </c>
      <c r="K440" s="26"/>
      <c r="L440" s="79">
        <f>VLOOKUP(D440,道具产出!B:V,4,FALSE)</f>
        <v>3005</v>
      </c>
      <c r="M440" s="15" t="str">
        <f>IF(L440="","",VLOOKUP(L440,映射!W:X,2,FALSE))</f>
        <v>纯银</v>
      </c>
      <c r="N440" s="79">
        <f>VLOOKUP(D440,道具产出!B:V,5,FALSE)</f>
        <v>1</v>
      </c>
      <c r="O440" s="79">
        <v>1</v>
      </c>
      <c r="P440" s="79">
        <f>VLOOKUP(D440,道具产出!B:V,6,FALSE)</f>
        <v>200</v>
      </c>
      <c r="Q440" s="79">
        <f>VLOOKUP(D440,道具产出!B:V,7,FALSE)</f>
        <v>3105</v>
      </c>
      <c r="R440" s="15" t="str">
        <f>IF(Q440="","",VLOOKUP(Q440,映射!W:X,2,FALSE))</f>
        <v>铁杉</v>
      </c>
      <c r="S440" s="79">
        <f>VLOOKUP(D440,道具产出!B:V,8,FALSE)</f>
        <v>1</v>
      </c>
      <c r="T440" s="79">
        <v>1</v>
      </c>
      <c r="U440" s="79">
        <f>VLOOKUP(D440,道具产出!B:V,9,FALSE)</f>
        <v>200</v>
      </c>
      <c r="V440" s="92">
        <f>VLOOKUP(D440,道具产出!B:V,10,FALSE)</f>
        <v>3405</v>
      </c>
      <c r="W440" s="15" t="str">
        <f>IF(V440="","",VLOOKUP(V440,映射!W:X,2,FALSE))</f>
        <v>细线</v>
      </c>
      <c r="X440" s="92">
        <f>VLOOKUP(D440,道具产出!B:V,11,FALSE)</f>
        <v>1</v>
      </c>
      <c r="Y440" s="92">
        <v>1</v>
      </c>
      <c r="Z440" s="92">
        <f>VLOOKUP(D440,道具产出!B:V,12,FALSE)</f>
        <v>200</v>
      </c>
      <c r="AA440" s="79">
        <v>1472</v>
      </c>
      <c r="AB440" s="15" t="s">
        <v>382</v>
      </c>
      <c r="AC440" s="79">
        <v>1</v>
      </c>
      <c r="AD440" s="79">
        <v>1</v>
      </c>
      <c r="AE440" s="79">
        <v>1</v>
      </c>
      <c r="AF440" s="10">
        <v>5167</v>
      </c>
      <c r="AG440" s="53" t="s">
        <v>493</v>
      </c>
      <c r="AH440" s="26">
        <v>1</v>
      </c>
      <c r="AI440" s="26">
        <v>1</v>
      </c>
      <c r="AJ440" s="26">
        <v>10</v>
      </c>
      <c r="AK440" s="10">
        <v>202009</v>
      </c>
      <c r="AL440" s="50" t="s">
        <v>473</v>
      </c>
      <c r="AM440" s="15">
        <v>1</v>
      </c>
      <c r="AN440" s="26">
        <v>1</v>
      </c>
      <c r="AO440" s="26">
        <v>30</v>
      </c>
    </row>
    <row r="441" spans="1:41">
      <c r="A441" s="15">
        <v>100132</v>
      </c>
      <c r="B441" s="15" t="s">
        <v>379</v>
      </c>
      <c r="C441" s="14" t="s">
        <v>40</v>
      </c>
      <c r="D441" s="14" t="s">
        <v>489</v>
      </c>
      <c r="E441" s="29">
        <v>132</v>
      </c>
      <c r="F441" s="26" t="s">
        <v>504</v>
      </c>
      <c r="G441" s="26"/>
      <c r="H441" s="15">
        <v>54</v>
      </c>
      <c r="I441" s="91">
        <f>VLOOKUP(A441,怪物经验!A:I,9,FALSE)</f>
        <v>7850</v>
      </c>
      <c r="J441" s="90">
        <v>0</v>
      </c>
      <c r="K441" s="26"/>
      <c r="L441" s="79">
        <f>VLOOKUP(D441,道具产出!B:V,4,FALSE)</f>
        <v>3005</v>
      </c>
      <c r="M441" s="15" t="str">
        <f>IF(L441="","",VLOOKUP(L441,映射!W:X,2,FALSE))</f>
        <v>纯银</v>
      </c>
      <c r="N441" s="79">
        <f>VLOOKUP(D441,道具产出!B:V,5,FALSE)</f>
        <v>1</v>
      </c>
      <c r="O441" s="79">
        <v>1</v>
      </c>
      <c r="P441" s="79">
        <f>VLOOKUP(D441,道具产出!B:V,6,FALSE)</f>
        <v>200</v>
      </c>
      <c r="Q441" s="79">
        <f>VLOOKUP(D441,道具产出!B:V,7,FALSE)</f>
        <v>3105</v>
      </c>
      <c r="R441" s="15" t="str">
        <f>IF(Q441="","",VLOOKUP(Q441,映射!W:X,2,FALSE))</f>
        <v>铁杉</v>
      </c>
      <c r="S441" s="79">
        <f>VLOOKUP(D441,道具产出!B:V,8,FALSE)</f>
        <v>1</v>
      </c>
      <c r="T441" s="79">
        <v>1</v>
      </c>
      <c r="U441" s="79">
        <f>VLOOKUP(D441,道具产出!B:V,9,FALSE)</f>
        <v>200</v>
      </c>
      <c r="V441" s="92">
        <f>VLOOKUP(D441,道具产出!B:V,10,FALSE)</f>
        <v>3405</v>
      </c>
      <c r="W441" s="15" t="str">
        <f>IF(V441="","",VLOOKUP(V441,映射!W:X,2,FALSE))</f>
        <v>细线</v>
      </c>
      <c r="X441" s="92">
        <f>VLOOKUP(D441,道具产出!B:V,11,FALSE)</f>
        <v>1</v>
      </c>
      <c r="Y441" s="92">
        <v>1</v>
      </c>
      <c r="Z441" s="92">
        <f>VLOOKUP(D441,道具产出!B:V,12,FALSE)</f>
        <v>200</v>
      </c>
      <c r="AA441" s="79">
        <v>1472</v>
      </c>
      <c r="AB441" s="15" t="s">
        <v>382</v>
      </c>
      <c r="AC441" s="79">
        <v>1</v>
      </c>
      <c r="AD441" s="79">
        <v>1</v>
      </c>
      <c r="AE441" s="79">
        <v>1</v>
      </c>
      <c r="AF441" s="10">
        <v>5173</v>
      </c>
      <c r="AG441" s="53" t="s">
        <v>495</v>
      </c>
      <c r="AH441" s="26">
        <v>1</v>
      </c>
      <c r="AI441" s="26">
        <v>1</v>
      </c>
      <c r="AJ441" s="26">
        <v>10</v>
      </c>
      <c r="AK441" s="10">
        <v>202009</v>
      </c>
      <c r="AL441" s="50" t="s">
        <v>473</v>
      </c>
      <c r="AM441" s="15">
        <v>1</v>
      </c>
      <c r="AN441" s="26">
        <v>1</v>
      </c>
      <c r="AO441" s="26">
        <v>30</v>
      </c>
    </row>
    <row r="442" spans="1:41">
      <c r="A442" s="15">
        <v>100133</v>
      </c>
      <c r="B442" s="15" t="s">
        <v>379</v>
      </c>
      <c r="C442" s="14" t="s">
        <v>40</v>
      </c>
      <c r="D442" s="14" t="s">
        <v>489</v>
      </c>
      <c r="E442" s="29">
        <v>133</v>
      </c>
      <c r="F442" s="26" t="s">
        <v>505</v>
      </c>
      <c r="G442" s="26"/>
      <c r="H442" s="15">
        <v>54</v>
      </c>
      <c r="I442" s="91">
        <f>VLOOKUP(A442,怪物经验!A:I,9,FALSE)</f>
        <v>1570</v>
      </c>
      <c r="J442" s="90">
        <v>0</v>
      </c>
      <c r="K442" s="26"/>
      <c r="L442" s="79">
        <f>VLOOKUP(D442,道具产出!B:V,4,FALSE)</f>
        <v>3005</v>
      </c>
      <c r="M442" s="15" t="str">
        <f>IF(L442="","",VLOOKUP(L442,映射!W:X,2,FALSE))</f>
        <v>纯银</v>
      </c>
      <c r="N442" s="79">
        <f>VLOOKUP(D442,道具产出!B:V,5,FALSE)</f>
        <v>1</v>
      </c>
      <c r="O442" s="79">
        <v>1</v>
      </c>
      <c r="P442" s="79">
        <f>VLOOKUP(D442,道具产出!B:V,6,FALSE)</f>
        <v>200</v>
      </c>
      <c r="Q442" s="79">
        <f>VLOOKUP(D442,道具产出!B:V,7,FALSE)</f>
        <v>3105</v>
      </c>
      <c r="R442" s="15" t="str">
        <f>IF(Q442="","",VLOOKUP(Q442,映射!W:X,2,FALSE))</f>
        <v>铁杉</v>
      </c>
      <c r="S442" s="79">
        <f>VLOOKUP(D442,道具产出!B:V,8,FALSE)</f>
        <v>1</v>
      </c>
      <c r="T442" s="79">
        <v>1</v>
      </c>
      <c r="U442" s="79">
        <f>VLOOKUP(D442,道具产出!B:V,9,FALSE)</f>
        <v>200</v>
      </c>
      <c r="V442" s="92">
        <f>VLOOKUP(D442,道具产出!B:V,10,FALSE)</f>
        <v>3405</v>
      </c>
      <c r="W442" s="15" t="str">
        <f>IF(V442="","",VLOOKUP(V442,映射!W:X,2,FALSE))</f>
        <v>细线</v>
      </c>
      <c r="X442" s="92">
        <f>VLOOKUP(D442,道具产出!B:V,11,FALSE)</f>
        <v>1</v>
      </c>
      <c r="Y442" s="92">
        <v>1</v>
      </c>
      <c r="Z442" s="92">
        <f>VLOOKUP(D442,道具产出!B:V,12,FALSE)</f>
        <v>200</v>
      </c>
      <c r="AA442" s="79">
        <v>1472</v>
      </c>
      <c r="AB442" s="15" t="s">
        <v>382</v>
      </c>
      <c r="AC442" s="79">
        <v>1</v>
      </c>
      <c r="AD442" s="79">
        <v>1</v>
      </c>
      <c r="AE442" s="79">
        <v>1</v>
      </c>
      <c r="AF442" s="10">
        <v>5161</v>
      </c>
      <c r="AG442" s="53" t="s">
        <v>491</v>
      </c>
      <c r="AH442" s="26">
        <v>1</v>
      </c>
      <c r="AI442" s="26">
        <v>1</v>
      </c>
      <c r="AJ442" s="26">
        <v>10</v>
      </c>
      <c r="AK442" s="10">
        <v>202009</v>
      </c>
      <c r="AL442" s="50" t="s">
        <v>473</v>
      </c>
      <c r="AM442" s="15">
        <v>1</v>
      </c>
      <c r="AN442" s="26">
        <v>1</v>
      </c>
      <c r="AO442" s="26">
        <v>30</v>
      </c>
    </row>
    <row r="443" spans="1:41">
      <c r="A443" s="15">
        <v>100134</v>
      </c>
      <c r="B443" s="15" t="s">
        <v>379</v>
      </c>
      <c r="C443" s="14" t="s">
        <v>40</v>
      </c>
      <c r="D443" s="14" t="s">
        <v>489</v>
      </c>
      <c r="E443" s="29">
        <v>134</v>
      </c>
      <c r="F443" s="26" t="s">
        <v>506</v>
      </c>
      <c r="G443" s="26"/>
      <c r="H443" s="15">
        <v>54</v>
      </c>
      <c r="I443" s="91">
        <f>VLOOKUP(A443,怪物经验!A:I,9,FALSE)</f>
        <v>1570</v>
      </c>
      <c r="J443" s="90">
        <v>0</v>
      </c>
      <c r="K443" s="26"/>
      <c r="L443" s="79">
        <f>VLOOKUP(D443,道具产出!B:V,4,FALSE)</f>
        <v>3005</v>
      </c>
      <c r="M443" s="15" t="str">
        <f>IF(L443="","",VLOOKUP(L443,映射!W:X,2,FALSE))</f>
        <v>纯银</v>
      </c>
      <c r="N443" s="79">
        <f>VLOOKUP(D443,道具产出!B:V,5,FALSE)</f>
        <v>1</v>
      </c>
      <c r="O443" s="79">
        <v>1</v>
      </c>
      <c r="P443" s="79">
        <f>VLOOKUP(D443,道具产出!B:V,6,FALSE)</f>
        <v>200</v>
      </c>
      <c r="Q443" s="79">
        <f>VLOOKUP(D443,道具产出!B:V,7,FALSE)</f>
        <v>3105</v>
      </c>
      <c r="R443" s="15" t="str">
        <f>IF(Q443="","",VLOOKUP(Q443,映射!W:X,2,FALSE))</f>
        <v>铁杉</v>
      </c>
      <c r="S443" s="79">
        <f>VLOOKUP(D443,道具产出!B:V,8,FALSE)</f>
        <v>1</v>
      </c>
      <c r="T443" s="79">
        <v>1</v>
      </c>
      <c r="U443" s="79">
        <f>VLOOKUP(D443,道具产出!B:V,9,FALSE)</f>
        <v>200</v>
      </c>
      <c r="V443" s="92">
        <f>VLOOKUP(D443,道具产出!B:V,10,FALSE)</f>
        <v>3405</v>
      </c>
      <c r="W443" s="15" t="str">
        <f>IF(V443="","",VLOOKUP(V443,映射!W:X,2,FALSE))</f>
        <v>细线</v>
      </c>
      <c r="X443" s="92">
        <f>VLOOKUP(D443,道具产出!B:V,11,FALSE)</f>
        <v>1</v>
      </c>
      <c r="Y443" s="92">
        <v>1</v>
      </c>
      <c r="Z443" s="92">
        <f>VLOOKUP(D443,道具产出!B:V,12,FALSE)</f>
        <v>200</v>
      </c>
      <c r="AA443" s="79">
        <v>1472</v>
      </c>
      <c r="AB443" s="15" t="s">
        <v>382</v>
      </c>
      <c r="AC443" s="79">
        <v>1</v>
      </c>
      <c r="AD443" s="79">
        <v>1</v>
      </c>
      <c r="AE443" s="79">
        <v>1</v>
      </c>
      <c r="AF443" s="10">
        <v>5167</v>
      </c>
      <c r="AG443" s="53" t="s">
        <v>493</v>
      </c>
      <c r="AH443" s="26">
        <v>1</v>
      </c>
      <c r="AI443" s="26">
        <v>1</v>
      </c>
      <c r="AJ443" s="26">
        <v>10</v>
      </c>
      <c r="AK443" s="10">
        <v>202009</v>
      </c>
      <c r="AL443" s="50" t="s">
        <v>473</v>
      </c>
      <c r="AM443" s="15">
        <v>1</v>
      </c>
      <c r="AN443" s="26">
        <v>1</v>
      </c>
      <c r="AO443" s="26">
        <v>30</v>
      </c>
    </row>
    <row r="444" spans="1:41">
      <c r="A444" s="15">
        <v>100135</v>
      </c>
      <c r="B444" s="15" t="s">
        <v>379</v>
      </c>
      <c r="C444" s="14" t="s">
        <v>40</v>
      </c>
      <c r="D444" s="14" t="s">
        <v>489</v>
      </c>
      <c r="E444" s="29">
        <v>135</v>
      </c>
      <c r="F444" s="26" t="s">
        <v>507</v>
      </c>
      <c r="G444" s="26"/>
      <c r="H444" s="15">
        <v>56</v>
      </c>
      <c r="I444" s="91">
        <f>VLOOKUP(A444,怪物经验!A:I,9,FALSE)</f>
        <v>1720</v>
      </c>
      <c r="J444" s="90">
        <v>0</v>
      </c>
      <c r="K444" s="26"/>
      <c r="L444" s="79">
        <f>VLOOKUP(D444,道具产出!B:V,4,FALSE)</f>
        <v>3005</v>
      </c>
      <c r="M444" s="15" t="str">
        <f>IF(L444="","",VLOOKUP(L444,映射!W:X,2,FALSE))</f>
        <v>纯银</v>
      </c>
      <c r="N444" s="79">
        <f>VLOOKUP(D444,道具产出!B:V,5,FALSE)</f>
        <v>1</v>
      </c>
      <c r="O444" s="79">
        <v>1</v>
      </c>
      <c r="P444" s="79">
        <f>VLOOKUP(D444,道具产出!B:V,6,FALSE)</f>
        <v>200</v>
      </c>
      <c r="Q444" s="79">
        <f>VLOOKUP(D444,道具产出!B:V,7,FALSE)</f>
        <v>3105</v>
      </c>
      <c r="R444" s="15" t="str">
        <f>IF(Q444="","",VLOOKUP(Q444,映射!W:X,2,FALSE))</f>
        <v>铁杉</v>
      </c>
      <c r="S444" s="79">
        <f>VLOOKUP(D444,道具产出!B:V,8,FALSE)</f>
        <v>1</v>
      </c>
      <c r="T444" s="79">
        <v>1</v>
      </c>
      <c r="U444" s="79">
        <f>VLOOKUP(D444,道具产出!B:V,9,FALSE)</f>
        <v>200</v>
      </c>
      <c r="V444" s="92">
        <f>VLOOKUP(D444,道具产出!B:V,10,FALSE)</f>
        <v>3405</v>
      </c>
      <c r="W444" s="15" t="str">
        <f>IF(V444="","",VLOOKUP(V444,映射!W:X,2,FALSE))</f>
        <v>细线</v>
      </c>
      <c r="X444" s="92">
        <f>VLOOKUP(D444,道具产出!B:V,11,FALSE)</f>
        <v>1</v>
      </c>
      <c r="Y444" s="92">
        <v>1</v>
      </c>
      <c r="Z444" s="92">
        <f>VLOOKUP(D444,道具产出!B:V,12,FALSE)</f>
        <v>200</v>
      </c>
      <c r="AA444" s="15">
        <v>7028</v>
      </c>
      <c r="AB444" s="15" t="str">
        <f>IF(AA444="","",VLOOKUP(AA444,映射!W:X,2,FALSE))</f>
        <v>螳螂之爪</v>
      </c>
      <c r="AC444" s="26">
        <v>1</v>
      </c>
      <c r="AD444" s="26">
        <v>1</v>
      </c>
      <c r="AE444" s="26">
        <v>10000</v>
      </c>
      <c r="AF444" s="10">
        <v>5173</v>
      </c>
      <c r="AG444" s="53" t="s">
        <v>495</v>
      </c>
      <c r="AH444" s="26">
        <v>1</v>
      </c>
      <c r="AI444" s="26">
        <v>1</v>
      </c>
      <c r="AJ444" s="26">
        <v>10</v>
      </c>
      <c r="AK444" s="10">
        <v>202009</v>
      </c>
      <c r="AL444" s="50" t="s">
        <v>473</v>
      </c>
      <c r="AM444" s="15">
        <v>1</v>
      </c>
      <c r="AN444" s="26">
        <v>1</v>
      </c>
      <c r="AO444" s="26">
        <v>30</v>
      </c>
    </row>
    <row r="445" spans="1:41">
      <c r="A445" s="15">
        <v>100136</v>
      </c>
      <c r="B445" s="15" t="s">
        <v>379</v>
      </c>
      <c r="C445" s="14" t="s">
        <v>40</v>
      </c>
      <c r="D445" s="14" t="s">
        <v>489</v>
      </c>
      <c r="E445" s="29">
        <v>136</v>
      </c>
      <c r="F445" s="26" t="s">
        <v>508</v>
      </c>
      <c r="G445" s="26"/>
      <c r="H445" s="15">
        <v>56</v>
      </c>
      <c r="I445" s="91">
        <f>VLOOKUP(A445,怪物经验!A:I,9,FALSE)</f>
        <v>1720</v>
      </c>
      <c r="J445" s="90">
        <v>0</v>
      </c>
      <c r="K445" s="26"/>
      <c r="L445" s="79">
        <f>VLOOKUP(D445,道具产出!B:V,4,FALSE)</f>
        <v>3005</v>
      </c>
      <c r="M445" s="15" t="str">
        <f>IF(L445="","",VLOOKUP(L445,映射!W:X,2,FALSE))</f>
        <v>纯银</v>
      </c>
      <c r="N445" s="79">
        <f>VLOOKUP(D445,道具产出!B:V,5,FALSE)</f>
        <v>1</v>
      </c>
      <c r="O445" s="79">
        <v>1</v>
      </c>
      <c r="P445" s="79">
        <f>VLOOKUP(D445,道具产出!B:V,6,FALSE)</f>
        <v>200</v>
      </c>
      <c r="Q445" s="79">
        <f>VLOOKUP(D445,道具产出!B:V,7,FALSE)</f>
        <v>3105</v>
      </c>
      <c r="R445" s="15" t="str">
        <f>IF(Q445="","",VLOOKUP(Q445,映射!W:X,2,FALSE))</f>
        <v>铁杉</v>
      </c>
      <c r="S445" s="79">
        <f>VLOOKUP(D445,道具产出!B:V,8,FALSE)</f>
        <v>1</v>
      </c>
      <c r="T445" s="79">
        <v>1</v>
      </c>
      <c r="U445" s="79">
        <f>VLOOKUP(D445,道具产出!B:V,9,FALSE)</f>
        <v>200</v>
      </c>
      <c r="V445" s="92">
        <f>VLOOKUP(D445,道具产出!B:V,10,FALSE)</f>
        <v>3405</v>
      </c>
      <c r="W445" s="15" t="str">
        <f>IF(V445="","",VLOOKUP(V445,映射!W:X,2,FALSE))</f>
        <v>细线</v>
      </c>
      <c r="X445" s="92">
        <f>VLOOKUP(D445,道具产出!B:V,11,FALSE)</f>
        <v>1</v>
      </c>
      <c r="Y445" s="92">
        <v>1</v>
      </c>
      <c r="Z445" s="92">
        <f>VLOOKUP(D445,道具产出!B:V,12,FALSE)</f>
        <v>200</v>
      </c>
      <c r="AA445" s="79">
        <v>1472</v>
      </c>
      <c r="AB445" s="15" t="s">
        <v>382</v>
      </c>
      <c r="AC445" s="79">
        <v>1</v>
      </c>
      <c r="AD445" s="79">
        <v>1</v>
      </c>
      <c r="AE445" s="79">
        <v>1</v>
      </c>
      <c r="AF445" s="10">
        <v>5161</v>
      </c>
      <c r="AG445" s="53" t="s">
        <v>491</v>
      </c>
      <c r="AH445" s="26">
        <v>1</v>
      </c>
      <c r="AI445" s="26">
        <v>1</v>
      </c>
      <c r="AJ445" s="26">
        <v>10</v>
      </c>
      <c r="AK445" s="10">
        <v>202009</v>
      </c>
      <c r="AL445" s="50" t="s">
        <v>473</v>
      </c>
      <c r="AM445" s="15">
        <v>1</v>
      </c>
      <c r="AN445" s="26">
        <v>1</v>
      </c>
      <c r="AO445" s="26">
        <v>30</v>
      </c>
    </row>
    <row r="446" spans="1:41">
      <c r="A446" s="15">
        <v>100137</v>
      </c>
      <c r="B446" s="15" t="s">
        <v>379</v>
      </c>
      <c r="C446" s="14" t="s">
        <v>40</v>
      </c>
      <c r="D446" s="14" t="s">
        <v>489</v>
      </c>
      <c r="E446" s="29">
        <v>137</v>
      </c>
      <c r="F446" s="26" t="s">
        <v>509</v>
      </c>
      <c r="G446" s="26"/>
      <c r="H446" s="15">
        <v>56</v>
      </c>
      <c r="I446" s="91">
        <f>VLOOKUP(A446,怪物经验!A:I,9,FALSE)</f>
        <v>8600</v>
      </c>
      <c r="J446" s="90">
        <v>0</v>
      </c>
      <c r="K446" s="26"/>
      <c r="L446" s="79">
        <f>VLOOKUP(D446,道具产出!B:V,4,FALSE)</f>
        <v>3005</v>
      </c>
      <c r="M446" s="15" t="str">
        <f>IF(L446="","",VLOOKUP(L446,映射!W:X,2,FALSE))</f>
        <v>纯银</v>
      </c>
      <c r="N446" s="79">
        <f>VLOOKUP(D446,道具产出!B:V,5,FALSE)</f>
        <v>1</v>
      </c>
      <c r="O446" s="79">
        <v>1</v>
      </c>
      <c r="P446" s="79">
        <f>VLOOKUP(D446,道具产出!B:V,6,FALSE)</f>
        <v>200</v>
      </c>
      <c r="Q446" s="79">
        <f>VLOOKUP(D446,道具产出!B:V,7,FALSE)</f>
        <v>3105</v>
      </c>
      <c r="R446" s="15" t="str">
        <f>IF(Q446="","",VLOOKUP(Q446,映射!W:X,2,FALSE))</f>
        <v>铁杉</v>
      </c>
      <c r="S446" s="79">
        <f>VLOOKUP(D446,道具产出!B:V,8,FALSE)</f>
        <v>1</v>
      </c>
      <c r="T446" s="79">
        <v>1</v>
      </c>
      <c r="U446" s="79">
        <f>VLOOKUP(D446,道具产出!B:V,9,FALSE)</f>
        <v>200</v>
      </c>
      <c r="V446" s="92">
        <f>VLOOKUP(D446,道具产出!B:V,10,FALSE)</f>
        <v>3405</v>
      </c>
      <c r="W446" s="15" t="str">
        <f>IF(V446="","",VLOOKUP(V446,映射!W:X,2,FALSE))</f>
        <v>细线</v>
      </c>
      <c r="X446" s="92">
        <f>VLOOKUP(D446,道具产出!B:V,11,FALSE)</f>
        <v>1</v>
      </c>
      <c r="Y446" s="92">
        <v>1</v>
      </c>
      <c r="Z446" s="92">
        <f>VLOOKUP(D446,道具产出!B:V,12,FALSE)</f>
        <v>200</v>
      </c>
      <c r="AA446" s="79">
        <v>1472</v>
      </c>
      <c r="AB446" s="15" t="s">
        <v>382</v>
      </c>
      <c r="AC446" s="79">
        <v>1</v>
      </c>
      <c r="AD446" s="79">
        <v>1</v>
      </c>
      <c r="AE446" s="79">
        <v>1</v>
      </c>
      <c r="AF446" s="10">
        <v>5167</v>
      </c>
      <c r="AG446" s="53" t="s">
        <v>493</v>
      </c>
      <c r="AH446" s="26">
        <v>1</v>
      </c>
      <c r="AI446" s="26">
        <v>1</v>
      </c>
      <c r="AJ446" s="26">
        <v>10</v>
      </c>
      <c r="AK446" s="10">
        <v>202009</v>
      </c>
      <c r="AL446" s="50" t="s">
        <v>473</v>
      </c>
      <c r="AM446" s="15">
        <v>1</v>
      </c>
      <c r="AN446" s="26">
        <v>1</v>
      </c>
      <c r="AO446" s="26">
        <v>30</v>
      </c>
    </row>
    <row r="447" spans="1:41">
      <c r="A447" s="15">
        <v>100138</v>
      </c>
      <c r="B447" s="15" t="s">
        <v>379</v>
      </c>
      <c r="C447" s="14" t="s">
        <v>40</v>
      </c>
      <c r="D447" s="14" t="s">
        <v>489</v>
      </c>
      <c r="E447" s="29">
        <v>138</v>
      </c>
      <c r="F447" s="26" t="s">
        <v>510</v>
      </c>
      <c r="G447" s="26"/>
      <c r="H447" s="15">
        <v>56</v>
      </c>
      <c r="I447" s="91">
        <f>VLOOKUP(A447,怪物经验!A:I,9,FALSE)</f>
        <v>1720</v>
      </c>
      <c r="J447" s="90">
        <v>0</v>
      </c>
      <c r="K447" s="26"/>
      <c r="L447" s="79">
        <f>VLOOKUP(D447,道具产出!B:V,4,FALSE)</f>
        <v>3005</v>
      </c>
      <c r="M447" s="15" t="str">
        <f>IF(L447="","",VLOOKUP(L447,映射!W:X,2,FALSE))</f>
        <v>纯银</v>
      </c>
      <c r="N447" s="79">
        <f>VLOOKUP(D447,道具产出!B:V,5,FALSE)</f>
        <v>1</v>
      </c>
      <c r="O447" s="79">
        <v>1</v>
      </c>
      <c r="P447" s="79">
        <f>VLOOKUP(D447,道具产出!B:V,6,FALSE)</f>
        <v>200</v>
      </c>
      <c r="Q447" s="79">
        <f>VLOOKUP(D447,道具产出!B:V,7,FALSE)</f>
        <v>3105</v>
      </c>
      <c r="R447" s="15" t="str">
        <f>IF(Q447="","",VLOOKUP(Q447,映射!W:X,2,FALSE))</f>
        <v>铁杉</v>
      </c>
      <c r="S447" s="79">
        <f>VLOOKUP(D447,道具产出!B:V,8,FALSE)</f>
        <v>1</v>
      </c>
      <c r="T447" s="79">
        <v>1</v>
      </c>
      <c r="U447" s="79">
        <f>VLOOKUP(D447,道具产出!B:V,9,FALSE)</f>
        <v>200</v>
      </c>
      <c r="V447" s="92">
        <f>VLOOKUP(D447,道具产出!B:V,10,FALSE)</f>
        <v>3405</v>
      </c>
      <c r="W447" s="15" t="str">
        <f>IF(V447="","",VLOOKUP(V447,映射!W:X,2,FALSE))</f>
        <v>细线</v>
      </c>
      <c r="X447" s="92">
        <f>VLOOKUP(D447,道具产出!B:V,11,FALSE)</f>
        <v>1</v>
      </c>
      <c r="Y447" s="92">
        <v>1</v>
      </c>
      <c r="Z447" s="92">
        <f>VLOOKUP(D447,道具产出!B:V,12,FALSE)</f>
        <v>200</v>
      </c>
      <c r="AA447" s="79">
        <v>1472</v>
      </c>
      <c r="AB447" s="15" t="s">
        <v>382</v>
      </c>
      <c r="AC447" s="79">
        <v>1</v>
      </c>
      <c r="AD447" s="79">
        <v>1</v>
      </c>
      <c r="AE447" s="79">
        <v>1</v>
      </c>
      <c r="AF447" s="10">
        <v>5173</v>
      </c>
      <c r="AG447" s="53" t="s">
        <v>495</v>
      </c>
      <c r="AH447" s="26">
        <v>1</v>
      </c>
      <c r="AI447" s="26">
        <v>1</v>
      </c>
      <c r="AJ447" s="26">
        <v>10</v>
      </c>
      <c r="AK447" s="10">
        <v>202009</v>
      </c>
      <c r="AL447" s="50" t="s">
        <v>473</v>
      </c>
      <c r="AM447" s="15">
        <v>1</v>
      </c>
      <c r="AN447" s="26">
        <v>1</v>
      </c>
      <c r="AO447" s="26">
        <v>30</v>
      </c>
    </row>
    <row r="448" spans="1:41">
      <c r="A448" s="15">
        <v>100139</v>
      </c>
      <c r="B448" s="15" t="s">
        <v>379</v>
      </c>
      <c r="C448" s="14" t="s">
        <v>40</v>
      </c>
      <c r="D448" s="14" t="s">
        <v>489</v>
      </c>
      <c r="E448" s="29">
        <v>139</v>
      </c>
      <c r="F448" s="26" t="s">
        <v>511</v>
      </c>
      <c r="G448" s="26"/>
      <c r="H448" s="15">
        <v>56</v>
      </c>
      <c r="I448" s="91">
        <f>VLOOKUP(A448,怪物经验!A:I,9,FALSE)</f>
        <v>1720</v>
      </c>
      <c r="J448" s="90">
        <v>0</v>
      </c>
      <c r="K448" s="26"/>
      <c r="L448" s="79">
        <f>VLOOKUP(D448,道具产出!B:V,4,FALSE)</f>
        <v>3005</v>
      </c>
      <c r="M448" s="15" t="str">
        <f>IF(L448="","",VLOOKUP(L448,映射!W:X,2,FALSE))</f>
        <v>纯银</v>
      </c>
      <c r="N448" s="79">
        <f>VLOOKUP(D448,道具产出!B:V,5,FALSE)</f>
        <v>1</v>
      </c>
      <c r="O448" s="79">
        <v>1</v>
      </c>
      <c r="P448" s="79">
        <f>VLOOKUP(D448,道具产出!B:V,6,FALSE)</f>
        <v>200</v>
      </c>
      <c r="Q448" s="79">
        <f>VLOOKUP(D448,道具产出!B:V,7,FALSE)</f>
        <v>3105</v>
      </c>
      <c r="R448" s="15" t="str">
        <f>IF(Q448="","",VLOOKUP(Q448,映射!W:X,2,FALSE))</f>
        <v>铁杉</v>
      </c>
      <c r="S448" s="79">
        <f>VLOOKUP(D448,道具产出!B:V,8,FALSE)</f>
        <v>1</v>
      </c>
      <c r="T448" s="79">
        <v>1</v>
      </c>
      <c r="U448" s="79">
        <f>VLOOKUP(D448,道具产出!B:V,9,FALSE)</f>
        <v>200</v>
      </c>
      <c r="V448" s="92">
        <f>VLOOKUP(D448,道具产出!B:V,10,FALSE)</f>
        <v>3405</v>
      </c>
      <c r="W448" s="15" t="str">
        <f>IF(V448="","",VLOOKUP(V448,映射!W:X,2,FALSE))</f>
        <v>细线</v>
      </c>
      <c r="X448" s="92">
        <f>VLOOKUP(D448,道具产出!B:V,11,FALSE)</f>
        <v>1</v>
      </c>
      <c r="Y448" s="92">
        <v>1</v>
      </c>
      <c r="Z448" s="92">
        <f>VLOOKUP(D448,道具产出!B:V,12,FALSE)</f>
        <v>200</v>
      </c>
      <c r="AA448" s="15">
        <v>7029</v>
      </c>
      <c r="AB448" s="15" t="str">
        <f>IF(AA448="","",VLOOKUP(AA448,映射!W:X,2,FALSE))</f>
        <v>一袋宝石</v>
      </c>
      <c r="AC448" s="26">
        <v>1</v>
      </c>
      <c r="AD448" s="26">
        <v>1</v>
      </c>
      <c r="AE448" s="26">
        <v>10000</v>
      </c>
      <c r="AF448" s="10">
        <v>5161</v>
      </c>
      <c r="AG448" s="53" t="s">
        <v>491</v>
      </c>
      <c r="AH448" s="26">
        <v>1</v>
      </c>
      <c r="AI448" s="26">
        <v>1</v>
      </c>
      <c r="AJ448" s="26">
        <v>10</v>
      </c>
      <c r="AK448" s="10">
        <v>202009</v>
      </c>
      <c r="AL448" s="50" t="s">
        <v>473</v>
      </c>
      <c r="AM448" s="15">
        <v>1</v>
      </c>
      <c r="AN448" s="26">
        <v>1</v>
      </c>
      <c r="AO448" s="26">
        <v>30</v>
      </c>
    </row>
    <row r="449" spans="1:41">
      <c r="A449" s="15">
        <v>100140</v>
      </c>
      <c r="B449" s="15" t="s">
        <v>379</v>
      </c>
      <c r="C449" s="14" t="s">
        <v>40</v>
      </c>
      <c r="D449" s="14" t="s">
        <v>489</v>
      </c>
      <c r="E449" s="29">
        <v>140</v>
      </c>
      <c r="F449" s="26" t="s">
        <v>512</v>
      </c>
      <c r="G449" s="26"/>
      <c r="H449" s="15">
        <v>58</v>
      </c>
      <c r="I449" s="91">
        <f>VLOOKUP(A449,怪物经验!A:I,9,FALSE)</f>
        <v>1880</v>
      </c>
      <c r="J449" s="90">
        <v>0</v>
      </c>
      <c r="K449" s="26"/>
      <c r="L449" s="79">
        <f>VLOOKUP(D449,道具产出!B:V,4,FALSE)</f>
        <v>3005</v>
      </c>
      <c r="M449" s="15" t="str">
        <f>IF(L449="","",VLOOKUP(L449,映射!W:X,2,FALSE))</f>
        <v>纯银</v>
      </c>
      <c r="N449" s="79">
        <f>VLOOKUP(D449,道具产出!B:V,5,FALSE)</f>
        <v>1</v>
      </c>
      <c r="O449" s="79">
        <v>1</v>
      </c>
      <c r="P449" s="79">
        <f>VLOOKUP(D449,道具产出!B:V,6,FALSE)</f>
        <v>200</v>
      </c>
      <c r="Q449" s="79">
        <f>VLOOKUP(D449,道具产出!B:V,7,FALSE)</f>
        <v>3105</v>
      </c>
      <c r="R449" s="15" t="str">
        <f>IF(Q449="","",VLOOKUP(Q449,映射!W:X,2,FALSE))</f>
        <v>铁杉</v>
      </c>
      <c r="S449" s="79">
        <f>VLOOKUP(D449,道具产出!B:V,8,FALSE)</f>
        <v>1</v>
      </c>
      <c r="T449" s="79">
        <v>1</v>
      </c>
      <c r="U449" s="79">
        <f>VLOOKUP(D449,道具产出!B:V,9,FALSE)</f>
        <v>200</v>
      </c>
      <c r="V449" s="92">
        <f>VLOOKUP(D449,道具产出!B:V,10,FALSE)</f>
        <v>3405</v>
      </c>
      <c r="W449" s="15" t="str">
        <f>IF(V449="","",VLOOKUP(V449,映射!W:X,2,FALSE))</f>
        <v>细线</v>
      </c>
      <c r="X449" s="92">
        <f>VLOOKUP(D449,道具产出!B:V,11,FALSE)</f>
        <v>1</v>
      </c>
      <c r="Y449" s="92">
        <v>1</v>
      </c>
      <c r="Z449" s="92">
        <f>VLOOKUP(D449,道具产出!B:V,12,FALSE)</f>
        <v>200</v>
      </c>
      <c r="AA449" s="79">
        <v>1472</v>
      </c>
      <c r="AB449" s="15" t="s">
        <v>382</v>
      </c>
      <c r="AC449" s="79">
        <v>1</v>
      </c>
      <c r="AD449" s="79">
        <v>1</v>
      </c>
      <c r="AE449" s="79">
        <v>1</v>
      </c>
      <c r="AF449" s="10">
        <v>5167</v>
      </c>
      <c r="AG449" s="53" t="s">
        <v>493</v>
      </c>
      <c r="AH449" s="26">
        <v>1</v>
      </c>
      <c r="AI449" s="26">
        <v>1</v>
      </c>
      <c r="AJ449" s="26">
        <v>10</v>
      </c>
      <c r="AK449" s="10">
        <v>202009</v>
      </c>
      <c r="AL449" s="50" t="s">
        <v>473</v>
      </c>
      <c r="AM449" s="15">
        <v>1</v>
      </c>
      <c r="AN449" s="26">
        <v>1</v>
      </c>
      <c r="AO449" s="26">
        <v>30</v>
      </c>
    </row>
    <row r="450" spans="1:41">
      <c r="A450" s="15">
        <v>100141</v>
      </c>
      <c r="B450" s="15" t="s">
        <v>379</v>
      </c>
      <c r="C450" s="14" t="s">
        <v>40</v>
      </c>
      <c r="D450" s="14" t="s">
        <v>489</v>
      </c>
      <c r="E450" s="29">
        <v>141</v>
      </c>
      <c r="F450" s="26" t="s">
        <v>513</v>
      </c>
      <c r="G450" s="26"/>
      <c r="H450" s="15">
        <v>58</v>
      </c>
      <c r="I450" s="91">
        <f>VLOOKUP(A450,怪物经验!A:I,9,FALSE)</f>
        <v>1880</v>
      </c>
      <c r="J450" s="90">
        <v>0</v>
      </c>
      <c r="K450" s="26"/>
      <c r="L450" s="79">
        <f>VLOOKUP(D450,道具产出!B:V,4,FALSE)</f>
        <v>3005</v>
      </c>
      <c r="M450" s="15" t="str">
        <f>IF(L450="","",VLOOKUP(L450,映射!W:X,2,FALSE))</f>
        <v>纯银</v>
      </c>
      <c r="N450" s="79">
        <f>VLOOKUP(D450,道具产出!B:V,5,FALSE)</f>
        <v>1</v>
      </c>
      <c r="O450" s="79">
        <v>1</v>
      </c>
      <c r="P450" s="79">
        <f>VLOOKUP(D450,道具产出!B:V,6,FALSE)</f>
        <v>200</v>
      </c>
      <c r="Q450" s="79">
        <f>VLOOKUP(D450,道具产出!B:V,7,FALSE)</f>
        <v>3105</v>
      </c>
      <c r="R450" s="15" t="str">
        <f>IF(Q450="","",VLOOKUP(Q450,映射!W:X,2,FALSE))</f>
        <v>铁杉</v>
      </c>
      <c r="S450" s="79">
        <f>VLOOKUP(D450,道具产出!B:V,8,FALSE)</f>
        <v>1</v>
      </c>
      <c r="T450" s="79">
        <v>1</v>
      </c>
      <c r="U450" s="79">
        <f>VLOOKUP(D450,道具产出!B:V,9,FALSE)</f>
        <v>200</v>
      </c>
      <c r="V450" s="92">
        <f>VLOOKUP(D450,道具产出!B:V,10,FALSE)</f>
        <v>3405</v>
      </c>
      <c r="W450" s="15" t="str">
        <f>IF(V450="","",VLOOKUP(V450,映射!W:X,2,FALSE))</f>
        <v>细线</v>
      </c>
      <c r="X450" s="92">
        <f>VLOOKUP(D450,道具产出!B:V,11,FALSE)</f>
        <v>1</v>
      </c>
      <c r="Y450" s="92">
        <v>1</v>
      </c>
      <c r="Z450" s="92">
        <f>VLOOKUP(D450,道具产出!B:V,12,FALSE)</f>
        <v>200</v>
      </c>
      <c r="AA450" s="79">
        <v>1472</v>
      </c>
      <c r="AB450" s="15" t="s">
        <v>382</v>
      </c>
      <c r="AC450" s="79">
        <v>1</v>
      </c>
      <c r="AD450" s="79">
        <v>1</v>
      </c>
      <c r="AE450" s="79">
        <v>1</v>
      </c>
      <c r="AF450" s="10">
        <v>5173</v>
      </c>
      <c r="AG450" s="53" t="s">
        <v>495</v>
      </c>
      <c r="AH450" s="26">
        <v>1</v>
      </c>
      <c r="AI450" s="26">
        <v>1</v>
      </c>
      <c r="AJ450" s="26">
        <v>10</v>
      </c>
      <c r="AK450" s="10">
        <v>202009</v>
      </c>
      <c r="AL450" s="50" t="s">
        <v>473</v>
      </c>
      <c r="AM450" s="15">
        <v>1</v>
      </c>
      <c r="AN450" s="26">
        <v>1</v>
      </c>
      <c r="AO450" s="26">
        <v>30</v>
      </c>
    </row>
    <row r="451" spans="1:41">
      <c r="A451" s="15">
        <v>100142</v>
      </c>
      <c r="B451" s="15" t="s">
        <v>379</v>
      </c>
      <c r="C451" s="14" t="s">
        <v>40</v>
      </c>
      <c r="D451" s="14" t="s">
        <v>489</v>
      </c>
      <c r="E451" s="29">
        <v>142</v>
      </c>
      <c r="F451" s="26" t="s">
        <v>415</v>
      </c>
      <c r="G451" s="26"/>
      <c r="H451" s="15">
        <v>58</v>
      </c>
      <c r="I451" s="91">
        <f>VLOOKUP(A451,怪物经验!A:I,9,FALSE)</f>
        <v>9400</v>
      </c>
      <c r="J451" s="90">
        <v>0</v>
      </c>
      <c r="K451" s="26"/>
      <c r="L451" s="79">
        <f>VLOOKUP(D451,道具产出!B:V,4,FALSE)</f>
        <v>3005</v>
      </c>
      <c r="M451" s="15" t="str">
        <f>IF(L451="","",VLOOKUP(L451,映射!W:X,2,FALSE))</f>
        <v>纯银</v>
      </c>
      <c r="N451" s="79">
        <f>VLOOKUP(D451,道具产出!B:V,5,FALSE)</f>
        <v>1</v>
      </c>
      <c r="O451" s="79">
        <v>1</v>
      </c>
      <c r="P451" s="79">
        <f>VLOOKUP(D451,道具产出!B:V,6,FALSE)</f>
        <v>200</v>
      </c>
      <c r="Q451" s="79">
        <f>VLOOKUP(D451,道具产出!B:V,7,FALSE)</f>
        <v>3105</v>
      </c>
      <c r="R451" s="15" t="str">
        <f>IF(Q451="","",VLOOKUP(Q451,映射!W:X,2,FALSE))</f>
        <v>铁杉</v>
      </c>
      <c r="S451" s="79">
        <f>VLOOKUP(D451,道具产出!B:V,8,FALSE)</f>
        <v>1</v>
      </c>
      <c r="T451" s="79">
        <v>1</v>
      </c>
      <c r="U451" s="79">
        <f>VLOOKUP(D451,道具产出!B:V,9,FALSE)</f>
        <v>200</v>
      </c>
      <c r="V451" s="92">
        <f>VLOOKUP(D451,道具产出!B:V,10,FALSE)</f>
        <v>3405</v>
      </c>
      <c r="W451" s="15" t="str">
        <f>IF(V451="","",VLOOKUP(V451,映射!W:X,2,FALSE))</f>
        <v>细线</v>
      </c>
      <c r="X451" s="92">
        <f>VLOOKUP(D451,道具产出!B:V,11,FALSE)</f>
        <v>1</v>
      </c>
      <c r="Y451" s="92">
        <v>1</v>
      </c>
      <c r="Z451" s="92">
        <f>VLOOKUP(D451,道具产出!B:V,12,FALSE)</f>
        <v>200</v>
      </c>
      <c r="AA451" s="79">
        <v>1472</v>
      </c>
      <c r="AB451" s="15" t="s">
        <v>382</v>
      </c>
      <c r="AC451" s="79">
        <v>1</v>
      </c>
      <c r="AD451" s="79">
        <v>1</v>
      </c>
      <c r="AE451" s="79">
        <v>1</v>
      </c>
      <c r="AF451" s="10">
        <v>5161</v>
      </c>
      <c r="AG451" s="53" t="s">
        <v>491</v>
      </c>
      <c r="AH451" s="26">
        <v>1</v>
      </c>
      <c r="AI451" s="26">
        <v>1</v>
      </c>
      <c r="AJ451" s="26">
        <v>10</v>
      </c>
      <c r="AK451" s="10">
        <v>202009</v>
      </c>
      <c r="AL451" s="50" t="s">
        <v>473</v>
      </c>
      <c r="AM451" s="15">
        <v>1</v>
      </c>
      <c r="AN451" s="26">
        <v>1</v>
      </c>
      <c r="AO451" s="26">
        <v>30</v>
      </c>
    </row>
    <row r="452" spans="1:41">
      <c r="A452" s="15">
        <v>100143</v>
      </c>
      <c r="B452" s="15" t="s">
        <v>379</v>
      </c>
      <c r="C452" s="14" t="s">
        <v>40</v>
      </c>
      <c r="D452" s="14" t="s">
        <v>489</v>
      </c>
      <c r="E452" s="29">
        <v>143</v>
      </c>
      <c r="F452" s="26" t="s">
        <v>514</v>
      </c>
      <c r="G452" s="26"/>
      <c r="H452" s="15">
        <v>58</v>
      </c>
      <c r="I452" s="91">
        <f>VLOOKUP(A452,怪物经验!A:I,9,FALSE)</f>
        <v>1880</v>
      </c>
      <c r="J452" s="90">
        <v>0</v>
      </c>
      <c r="K452" s="26"/>
      <c r="L452" s="79">
        <f>VLOOKUP(D452,道具产出!B:V,4,FALSE)</f>
        <v>3005</v>
      </c>
      <c r="M452" s="15" t="str">
        <f>IF(L452="","",VLOOKUP(L452,映射!W:X,2,FALSE))</f>
        <v>纯银</v>
      </c>
      <c r="N452" s="79">
        <f>VLOOKUP(D452,道具产出!B:V,5,FALSE)</f>
        <v>1</v>
      </c>
      <c r="O452" s="79">
        <v>1</v>
      </c>
      <c r="P452" s="79">
        <f>VLOOKUP(D452,道具产出!B:V,6,FALSE)</f>
        <v>200</v>
      </c>
      <c r="Q452" s="79">
        <f>VLOOKUP(D452,道具产出!B:V,7,FALSE)</f>
        <v>3105</v>
      </c>
      <c r="R452" s="15" t="str">
        <f>IF(Q452="","",VLOOKUP(Q452,映射!W:X,2,FALSE))</f>
        <v>铁杉</v>
      </c>
      <c r="S452" s="79">
        <f>VLOOKUP(D452,道具产出!B:V,8,FALSE)</f>
        <v>1</v>
      </c>
      <c r="T452" s="79">
        <v>1</v>
      </c>
      <c r="U452" s="79">
        <f>VLOOKUP(D452,道具产出!B:V,9,FALSE)</f>
        <v>200</v>
      </c>
      <c r="V452" s="92">
        <f>VLOOKUP(D452,道具产出!B:V,10,FALSE)</f>
        <v>3405</v>
      </c>
      <c r="W452" s="15" t="str">
        <f>IF(V452="","",VLOOKUP(V452,映射!W:X,2,FALSE))</f>
        <v>细线</v>
      </c>
      <c r="X452" s="92">
        <f>VLOOKUP(D452,道具产出!B:V,11,FALSE)</f>
        <v>1</v>
      </c>
      <c r="Y452" s="92">
        <v>1</v>
      </c>
      <c r="Z452" s="92">
        <f>VLOOKUP(D452,道具产出!B:V,12,FALSE)</f>
        <v>200</v>
      </c>
      <c r="AA452" s="79">
        <v>1472</v>
      </c>
      <c r="AB452" s="15" t="s">
        <v>382</v>
      </c>
      <c r="AC452" s="79">
        <v>1</v>
      </c>
      <c r="AD452" s="79">
        <v>1</v>
      </c>
      <c r="AE452" s="79">
        <v>1</v>
      </c>
      <c r="AF452" s="10">
        <v>5167</v>
      </c>
      <c r="AG452" s="53" t="s">
        <v>493</v>
      </c>
      <c r="AH452" s="26">
        <v>1</v>
      </c>
      <c r="AI452" s="26">
        <v>1</v>
      </c>
      <c r="AJ452" s="26">
        <v>10</v>
      </c>
      <c r="AK452" s="10">
        <v>202009</v>
      </c>
      <c r="AL452" s="50" t="s">
        <v>473</v>
      </c>
      <c r="AM452" s="15">
        <v>1</v>
      </c>
      <c r="AN452" s="26">
        <v>1</v>
      </c>
      <c r="AO452" s="26">
        <v>30</v>
      </c>
    </row>
    <row r="453" spans="1:41">
      <c r="A453" s="15">
        <v>100144</v>
      </c>
      <c r="B453" s="15" t="s">
        <v>379</v>
      </c>
      <c r="C453" s="14" t="s">
        <v>40</v>
      </c>
      <c r="D453" s="14" t="s">
        <v>489</v>
      </c>
      <c r="E453" s="29">
        <v>144</v>
      </c>
      <c r="F453" s="26" t="s">
        <v>515</v>
      </c>
      <c r="G453" s="26"/>
      <c r="H453" s="15">
        <v>58</v>
      </c>
      <c r="I453" s="91">
        <f>VLOOKUP(A453,怪物经验!A:I,9,FALSE)</f>
        <v>1880</v>
      </c>
      <c r="J453" s="90">
        <v>0</v>
      </c>
      <c r="K453" s="26"/>
      <c r="L453" s="79">
        <f>VLOOKUP(D453,道具产出!B:V,4,FALSE)</f>
        <v>3005</v>
      </c>
      <c r="M453" s="15" t="str">
        <f>IF(L453="","",VLOOKUP(L453,映射!W:X,2,FALSE))</f>
        <v>纯银</v>
      </c>
      <c r="N453" s="79">
        <f>VLOOKUP(D453,道具产出!B:V,5,FALSE)</f>
        <v>1</v>
      </c>
      <c r="O453" s="79">
        <v>1</v>
      </c>
      <c r="P453" s="79">
        <f>VLOOKUP(D453,道具产出!B:V,6,FALSE)</f>
        <v>200</v>
      </c>
      <c r="Q453" s="79">
        <f>VLOOKUP(D453,道具产出!B:V,7,FALSE)</f>
        <v>3105</v>
      </c>
      <c r="R453" s="15" t="str">
        <f>IF(Q453="","",VLOOKUP(Q453,映射!W:X,2,FALSE))</f>
        <v>铁杉</v>
      </c>
      <c r="S453" s="79">
        <f>VLOOKUP(D453,道具产出!B:V,8,FALSE)</f>
        <v>1</v>
      </c>
      <c r="T453" s="79">
        <v>1</v>
      </c>
      <c r="U453" s="79">
        <f>VLOOKUP(D453,道具产出!B:V,9,FALSE)</f>
        <v>200</v>
      </c>
      <c r="V453" s="92">
        <f>VLOOKUP(D453,道具产出!B:V,10,FALSE)</f>
        <v>3405</v>
      </c>
      <c r="W453" s="15" t="str">
        <f>IF(V453="","",VLOOKUP(V453,映射!W:X,2,FALSE))</f>
        <v>细线</v>
      </c>
      <c r="X453" s="92">
        <f>VLOOKUP(D453,道具产出!B:V,11,FALSE)</f>
        <v>1</v>
      </c>
      <c r="Y453" s="92">
        <v>1</v>
      </c>
      <c r="Z453" s="92">
        <f>VLOOKUP(D453,道具产出!B:V,12,FALSE)</f>
        <v>200</v>
      </c>
      <c r="AA453" s="79">
        <v>1472</v>
      </c>
      <c r="AB453" s="15" t="s">
        <v>382</v>
      </c>
      <c r="AC453" s="79">
        <v>1</v>
      </c>
      <c r="AD453" s="79">
        <v>1</v>
      </c>
      <c r="AE453" s="79">
        <v>1</v>
      </c>
      <c r="AF453" s="10">
        <v>5173</v>
      </c>
      <c r="AG453" s="53" t="s">
        <v>495</v>
      </c>
      <c r="AH453" s="26">
        <v>1</v>
      </c>
      <c r="AI453" s="26">
        <v>1</v>
      </c>
      <c r="AJ453" s="26">
        <v>10</v>
      </c>
      <c r="AK453" s="10">
        <v>202009</v>
      </c>
      <c r="AL453" s="50" t="s">
        <v>473</v>
      </c>
      <c r="AM453" s="15">
        <v>1</v>
      </c>
      <c r="AN453" s="26">
        <v>1</v>
      </c>
      <c r="AO453" s="26">
        <v>30</v>
      </c>
    </row>
    <row r="454" spans="1:41">
      <c r="A454" s="15">
        <v>100145</v>
      </c>
      <c r="B454" s="15" t="s">
        <v>379</v>
      </c>
      <c r="C454" s="14" t="s">
        <v>40</v>
      </c>
      <c r="D454" s="14" t="s">
        <v>516</v>
      </c>
      <c r="E454" s="29">
        <v>145</v>
      </c>
      <c r="F454" s="26" t="s">
        <v>517</v>
      </c>
      <c r="G454" s="26"/>
      <c r="H454" s="15">
        <v>60</v>
      </c>
      <c r="I454" s="91">
        <f>VLOOKUP(A454,怪物经验!A:I,9,FALSE)</f>
        <v>10300</v>
      </c>
      <c r="J454" s="90">
        <v>0</v>
      </c>
      <c r="K454" s="26"/>
      <c r="L454" s="79">
        <f>VLOOKUP(D454,道具产出!B:V,4,FALSE)</f>
        <v>3006</v>
      </c>
      <c r="M454" s="15" t="str">
        <f>IF(L454="","",VLOOKUP(L454,映射!W:X,2,FALSE))</f>
        <v>金</v>
      </c>
      <c r="N454" s="79">
        <f>VLOOKUP(D454,道具产出!B:V,5,FALSE)</f>
        <v>1</v>
      </c>
      <c r="O454" s="79">
        <v>1</v>
      </c>
      <c r="P454" s="79">
        <f>VLOOKUP(D454,道具产出!B:V,6,FALSE)</f>
        <v>100</v>
      </c>
      <c r="Q454" s="79">
        <f>VLOOKUP(D454,道具产出!B:V,7,FALSE)</f>
        <v>3106</v>
      </c>
      <c r="R454" s="15" t="str">
        <f>IF(Q454="","",VLOOKUP(Q454,映射!W:X,2,FALSE))</f>
        <v>琵琶木</v>
      </c>
      <c r="S454" s="79">
        <f>VLOOKUP(D454,道具产出!B:V,8,FALSE)</f>
        <v>1</v>
      </c>
      <c r="T454" s="79">
        <v>1</v>
      </c>
      <c r="U454" s="79">
        <f>VLOOKUP(D454,道具产出!B:V,9,FALSE)</f>
        <v>100</v>
      </c>
      <c r="V454" s="92">
        <f>VLOOKUP(D454,道具产出!B:V,10,FALSE)</f>
        <v>3406</v>
      </c>
      <c r="W454" s="15" t="str">
        <f>IF(V454="","",VLOOKUP(V454,映射!W:X,2,FALSE))</f>
        <v>绢布</v>
      </c>
      <c r="X454" s="92">
        <f>VLOOKUP(D454,道具产出!B:V,11,FALSE)</f>
        <v>1</v>
      </c>
      <c r="Y454" s="92">
        <v>1</v>
      </c>
      <c r="Z454" s="92">
        <f>VLOOKUP(D454,道具产出!B:V,12,FALSE)</f>
        <v>100</v>
      </c>
      <c r="AA454" s="79">
        <v>1472</v>
      </c>
      <c r="AB454" s="15" t="s">
        <v>382</v>
      </c>
      <c r="AC454" s="79">
        <v>1</v>
      </c>
      <c r="AD454" s="79">
        <v>1</v>
      </c>
      <c r="AE454" s="79">
        <v>1</v>
      </c>
      <c r="AF454" s="10">
        <v>5161</v>
      </c>
      <c r="AG454" s="53" t="s">
        <v>491</v>
      </c>
      <c r="AH454" s="26">
        <v>1</v>
      </c>
      <c r="AI454" s="26">
        <v>1</v>
      </c>
      <c r="AJ454" s="26">
        <v>10</v>
      </c>
      <c r="AK454" s="10">
        <v>202010</v>
      </c>
      <c r="AL454" s="50" t="s">
        <v>518</v>
      </c>
      <c r="AM454" s="15">
        <v>1</v>
      </c>
      <c r="AN454" s="26">
        <v>1</v>
      </c>
      <c r="AO454" s="26">
        <v>10</v>
      </c>
    </row>
    <row r="455" spans="1:41">
      <c r="A455" s="15">
        <v>100146</v>
      </c>
      <c r="B455" s="15" t="s">
        <v>379</v>
      </c>
      <c r="C455" s="14" t="s">
        <v>40</v>
      </c>
      <c r="D455" s="14" t="s">
        <v>516</v>
      </c>
      <c r="E455" s="29">
        <v>146</v>
      </c>
      <c r="F455" s="26" t="s">
        <v>519</v>
      </c>
      <c r="G455" s="26"/>
      <c r="H455" s="15">
        <v>60</v>
      </c>
      <c r="I455" s="91">
        <f>VLOOKUP(A455,怪物经验!A:I,9,FALSE)</f>
        <v>2060</v>
      </c>
      <c r="J455" s="90">
        <v>0</v>
      </c>
      <c r="K455" s="26"/>
      <c r="L455" s="79">
        <f>VLOOKUP(D455,道具产出!B:V,4,FALSE)</f>
        <v>3006</v>
      </c>
      <c r="M455" s="15" t="str">
        <f>IF(L455="","",VLOOKUP(L455,映射!W:X,2,FALSE))</f>
        <v>金</v>
      </c>
      <c r="N455" s="79">
        <f>VLOOKUP(D455,道具产出!B:V,5,FALSE)</f>
        <v>1</v>
      </c>
      <c r="O455" s="79">
        <v>1</v>
      </c>
      <c r="P455" s="79">
        <f>VLOOKUP(D455,道具产出!B:V,6,FALSE)</f>
        <v>100</v>
      </c>
      <c r="Q455" s="79">
        <f>VLOOKUP(D455,道具产出!B:V,7,FALSE)</f>
        <v>3106</v>
      </c>
      <c r="R455" s="15" t="str">
        <f>IF(Q455="","",VLOOKUP(Q455,映射!W:X,2,FALSE))</f>
        <v>琵琶木</v>
      </c>
      <c r="S455" s="79">
        <f>VLOOKUP(D455,道具产出!B:V,8,FALSE)</f>
        <v>1</v>
      </c>
      <c r="T455" s="79">
        <v>1</v>
      </c>
      <c r="U455" s="79">
        <f>VLOOKUP(D455,道具产出!B:V,9,FALSE)</f>
        <v>100</v>
      </c>
      <c r="V455" s="92">
        <f>VLOOKUP(D455,道具产出!B:V,10,FALSE)</f>
        <v>3406</v>
      </c>
      <c r="W455" s="15" t="str">
        <f>IF(V455="","",VLOOKUP(V455,映射!W:X,2,FALSE))</f>
        <v>绢布</v>
      </c>
      <c r="X455" s="92">
        <f>VLOOKUP(D455,道具产出!B:V,11,FALSE)</f>
        <v>1</v>
      </c>
      <c r="Y455" s="92">
        <v>1</v>
      </c>
      <c r="Z455" s="92">
        <f>VLOOKUP(D455,道具产出!B:V,12,FALSE)</f>
        <v>100</v>
      </c>
      <c r="AA455" s="79">
        <v>1472</v>
      </c>
      <c r="AB455" s="15" t="s">
        <v>382</v>
      </c>
      <c r="AC455" s="79">
        <v>1</v>
      </c>
      <c r="AD455" s="79">
        <v>1</v>
      </c>
      <c r="AE455" s="79">
        <v>1</v>
      </c>
      <c r="AF455" s="10">
        <v>5167</v>
      </c>
      <c r="AG455" s="53" t="s">
        <v>493</v>
      </c>
      <c r="AH455" s="26">
        <v>1</v>
      </c>
      <c r="AI455" s="26">
        <v>1</v>
      </c>
      <c r="AJ455" s="26">
        <v>10</v>
      </c>
      <c r="AK455" s="10">
        <v>202010</v>
      </c>
      <c r="AL455" s="50" t="s">
        <v>518</v>
      </c>
      <c r="AM455" s="15">
        <v>1</v>
      </c>
      <c r="AN455" s="26">
        <v>1</v>
      </c>
      <c r="AO455" s="26">
        <v>10</v>
      </c>
    </row>
    <row r="456" spans="1:41">
      <c r="A456" s="15">
        <v>100147</v>
      </c>
      <c r="B456" s="15" t="s">
        <v>379</v>
      </c>
      <c r="C456" s="14" t="s">
        <v>40</v>
      </c>
      <c r="D456" s="14" t="s">
        <v>516</v>
      </c>
      <c r="E456" s="29">
        <v>147</v>
      </c>
      <c r="F456" s="26" t="s">
        <v>520</v>
      </c>
      <c r="G456" s="26"/>
      <c r="H456" s="15">
        <v>60</v>
      </c>
      <c r="I456" s="91">
        <f>VLOOKUP(A456,怪物经验!A:I,9,FALSE)</f>
        <v>2060</v>
      </c>
      <c r="J456" s="90">
        <v>0</v>
      </c>
      <c r="K456" s="26"/>
      <c r="L456" s="79">
        <f>VLOOKUP(D456,道具产出!B:V,4,FALSE)</f>
        <v>3006</v>
      </c>
      <c r="M456" s="15" t="str">
        <f>IF(L456="","",VLOOKUP(L456,映射!W:X,2,FALSE))</f>
        <v>金</v>
      </c>
      <c r="N456" s="79">
        <f>VLOOKUP(D456,道具产出!B:V,5,FALSE)</f>
        <v>1</v>
      </c>
      <c r="O456" s="79">
        <v>1</v>
      </c>
      <c r="P456" s="79">
        <f>VLOOKUP(D456,道具产出!B:V,6,FALSE)</f>
        <v>100</v>
      </c>
      <c r="Q456" s="79">
        <f>VLOOKUP(D456,道具产出!B:V,7,FALSE)</f>
        <v>3106</v>
      </c>
      <c r="R456" s="15" t="str">
        <f>IF(Q456="","",VLOOKUP(Q456,映射!W:X,2,FALSE))</f>
        <v>琵琶木</v>
      </c>
      <c r="S456" s="79">
        <f>VLOOKUP(D456,道具产出!B:V,8,FALSE)</f>
        <v>1</v>
      </c>
      <c r="T456" s="79">
        <v>1</v>
      </c>
      <c r="U456" s="79">
        <f>VLOOKUP(D456,道具产出!B:V,9,FALSE)</f>
        <v>100</v>
      </c>
      <c r="V456" s="92">
        <f>VLOOKUP(D456,道具产出!B:V,10,FALSE)</f>
        <v>3406</v>
      </c>
      <c r="W456" s="15" t="str">
        <f>IF(V456="","",VLOOKUP(V456,映射!W:X,2,FALSE))</f>
        <v>绢布</v>
      </c>
      <c r="X456" s="92">
        <f>VLOOKUP(D456,道具产出!B:V,11,FALSE)</f>
        <v>1</v>
      </c>
      <c r="Y456" s="92">
        <v>1</v>
      </c>
      <c r="Z456" s="92">
        <f>VLOOKUP(D456,道具产出!B:V,12,FALSE)</f>
        <v>100</v>
      </c>
      <c r="AA456" s="79">
        <v>1472</v>
      </c>
      <c r="AB456" s="15" t="s">
        <v>382</v>
      </c>
      <c r="AC456" s="79">
        <v>1</v>
      </c>
      <c r="AD456" s="79">
        <v>1</v>
      </c>
      <c r="AE456" s="79">
        <v>1</v>
      </c>
      <c r="AF456" s="10">
        <v>5173</v>
      </c>
      <c r="AG456" s="53" t="s">
        <v>495</v>
      </c>
      <c r="AH456" s="26">
        <v>1</v>
      </c>
      <c r="AI456" s="26">
        <v>1</v>
      </c>
      <c r="AJ456" s="26">
        <v>10</v>
      </c>
      <c r="AK456" s="10">
        <v>202010</v>
      </c>
      <c r="AL456" s="50" t="s">
        <v>518</v>
      </c>
      <c r="AM456" s="15">
        <v>1</v>
      </c>
      <c r="AN456" s="26">
        <v>1</v>
      </c>
      <c r="AO456" s="26">
        <v>10</v>
      </c>
    </row>
    <row r="457" spans="1:41">
      <c r="A457" s="15">
        <v>100148</v>
      </c>
      <c r="B457" s="15" t="s">
        <v>379</v>
      </c>
      <c r="C457" s="14" t="s">
        <v>40</v>
      </c>
      <c r="D457" s="14" t="s">
        <v>516</v>
      </c>
      <c r="E457" s="29">
        <v>148</v>
      </c>
      <c r="F457" s="26" t="s">
        <v>521</v>
      </c>
      <c r="G457" s="26"/>
      <c r="H457" s="15">
        <v>60</v>
      </c>
      <c r="I457" s="91">
        <f>VLOOKUP(A457,怪物经验!A:I,9,FALSE)</f>
        <v>2060</v>
      </c>
      <c r="J457" s="90">
        <v>0</v>
      </c>
      <c r="K457" s="26"/>
      <c r="L457" s="79">
        <f>VLOOKUP(D457,道具产出!B:V,4,FALSE)</f>
        <v>3006</v>
      </c>
      <c r="M457" s="15" t="str">
        <f>IF(L457="","",VLOOKUP(L457,映射!W:X,2,FALSE))</f>
        <v>金</v>
      </c>
      <c r="N457" s="79">
        <f>VLOOKUP(D457,道具产出!B:V,5,FALSE)</f>
        <v>1</v>
      </c>
      <c r="O457" s="79">
        <v>1</v>
      </c>
      <c r="P457" s="79">
        <f>VLOOKUP(D457,道具产出!B:V,6,FALSE)</f>
        <v>100</v>
      </c>
      <c r="Q457" s="79">
        <f>VLOOKUP(D457,道具产出!B:V,7,FALSE)</f>
        <v>3106</v>
      </c>
      <c r="R457" s="15" t="str">
        <f>IF(Q457="","",VLOOKUP(Q457,映射!W:X,2,FALSE))</f>
        <v>琵琶木</v>
      </c>
      <c r="S457" s="79">
        <f>VLOOKUP(D457,道具产出!B:V,8,FALSE)</f>
        <v>1</v>
      </c>
      <c r="T457" s="79">
        <v>1</v>
      </c>
      <c r="U457" s="79">
        <f>VLOOKUP(D457,道具产出!B:V,9,FALSE)</f>
        <v>100</v>
      </c>
      <c r="V457" s="92">
        <f>VLOOKUP(D457,道具产出!B:V,10,FALSE)</f>
        <v>3406</v>
      </c>
      <c r="W457" s="15" t="str">
        <f>IF(V457="","",VLOOKUP(V457,映射!W:X,2,FALSE))</f>
        <v>绢布</v>
      </c>
      <c r="X457" s="92">
        <f>VLOOKUP(D457,道具产出!B:V,11,FALSE)</f>
        <v>1</v>
      </c>
      <c r="Y457" s="92">
        <v>1</v>
      </c>
      <c r="Z457" s="92">
        <f>VLOOKUP(D457,道具产出!B:V,12,FALSE)</f>
        <v>100</v>
      </c>
      <c r="AA457" s="79">
        <v>1472</v>
      </c>
      <c r="AB457" s="15" t="s">
        <v>382</v>
      </c>
      <c r="AC457" s="79">
        <v>1</v>
      </c>
      <c r="AD457" s="79">
        <v>1</v>
      </c>
      <c r="AE457" s="79">
        <v>1</v>
      </c>
      <c r="AF457" s="10">
        <v>5161</v>
      </c>
      <c r="AG457" s="53" t="s">
        <v>491</v>
      </c>
      <c r="AH457" s="26">
        <v>1</v>
      </c>
      <c r="AI457" s="26">
        <v>1</v>
      </c>
      <c r="AJ457" s="26">
        <v>10</v>
      </c>
      <c r="AK457" s="10">
        <v>202010</v>
      </c>
      <c r="AL457" s="50" t="s">
        <v>518</v>
      </c>
      <c r="AM457" s="15">
        <v>1</v>
      </c>
      <c r="AN457" s="26">
        <v>1</v>
      </c>
      <c r="AO457" s="26">
        <v>10</v>
      </c>
    </row>
    <row r="458" spans="1:41">
      <c r="A458" s="15">
        <v>100149</v>
      </c>
      <c r="B458" s="15" t="s">
        <v>379</v>
      </c>
      <c r="C458" s="14" t="s">
        <v>40</v>
      </c>
      <c r="D458" s="14" t="s">
        <v>516</v>
      </c>
      <c r="E458" s="29">
        <v>149</v>
      </c>
      <c r="F458" s="26" t="s">
        <v>522</v>
      </c>
      <c r="G458" s="26"/>
      <c r="H458" s="15">
        <v>60</v>
      </c>
      <c r="I458" s="91">
        <f>VLOOKUP(A458,怪物经验!A:I,9,FALSE)</f>
        <v>2060</v>
      </c>
      <c r="J458" s="90">
        <v>0</v>
      </c>
      <c r="K458" s="26"/>
      <c r="L458" s="79">
        <f>VLOOKUP(D458,道具产出!B:V,4,FALSE)</f>
        <v>3006</v>
      </c>
      <c r="M458" s="15" t="str">
        <f>IF(L458="","",VLOOKUP(L458,映射!W:X,2,FALSE))</f>
        <v>金</v>
      </c>
      <c r="N458" s="79">
        <f>VLOOKUP(D458,道具产出!B:V,5,FALSE)</f>
        <v>1</v>
      </c>
      <c r="O458" s="79">
        <v>1</v>
      </c>
      <c r="P458" s="79">
        <f>VLOOKUP(D458,道具产出!B:V,6,FALSE)</f>
        <v>100</v>
      </c>
      <c r="Q458" s="79">
        <f>VLOOKUP(D458,道具产出!B:V,7,FALSE)</f>
        <v>3106</v>
      </c>
      <c r="R458" s="15" t="str">
        <f>IF(Q458="","",VLOOKUP(Q458,映射!W:X,2,FALSE))</f>
        <v>琵琶木</v>
      </c>
      <c r="S458" s="79">
        <f>VLOOKUP(D458,道具产出!B:V,8,FALSE)</f>
        <v>1</v>
      </c>
      <c r="T458" s="79">
        <v>1</v>
      </c>
      <c r="U458" s="79">
        <f>VLOOKUP(D458,道具产出!B:V,9,FALSE)</f>
        <v>100</v>
      </c>
      <c r="V458" s="92">
        <f>VLOOKUP(D458,道具产出!B:V,10,FALSE)</f>
        <v>3406</v>
      </c>
      <c r="W458" s="15" t="str">
        <f>IF(V458="","",VLOOKUP(V458,映射!W:X,2,FALSE))</f>
        <v>绢布</v>
      </c>
      <c r="X458" s="92">
        <f>VLOOKUP(D458,道具产出!B:V,11,FALSE)</f>
        <v>1</v>
      </c>
      <c r="Y458" s="92">
        <v>1</v>
      </c>
      <c r="Z458" s="92">
        <f>VLOOKUP(D458,道具产出!B:V,12,FALSE)</f>
        <v>100</v>
      </c>
      <c r="AA458" s="79">
        <v>1472</v>
      </c>
      <c r="AB458" s="15" t="s">
        <v>382</v>
      </c>
      <c r="AC458" s="79">
        <v>1</v>
      </c>
      <c r="AD458" s="79">
        <v>1</v>
      </c>
      <c r="AE458" s="79">
        <v>1</v>
      </c>
      <c r="AF458" s="10">
        <v>5167</v>
      </c>
      <c r="AG458" s="53" t="s">
        <v>493</v>
      </c>
      <c r="AH458" s="26">
        <v>1</v>
      </c>
      <c r="AI458" s="26">
        <v>1</v>
      </c>
      <c r="AJ458" s="26">
        <v>10</v>
      </c>
      <c r="AK458" s="10">
        <v>202010</v>
      </c>
      <c r="AL458" s="50" t="s">
        <v>518</v>
      </c>
      <c r="AM458" s="15">
        <v>1</v>
      </c>
      <c r="AN458" s="26">
        <v>1</v>
      </c>
      <c r="AO458" s="26">
        <v>10</v>
      </c>
    </row>
    <row r="459" spans="1:41">
      <c r="A459" s="15">
        <v>100150</v>
      </c>
      <c r="B459" s="15" t="s">
        <v>379</v>
      </c>
      <c r="C459" s="14" t="s">
        <v>40</v>
      </c>
      <c r="D459" s="14" t="s">
        <v>516</v>
      </c>
      <c r="E459" s="29">
        <v>150</v>
      </c>
      <c r="F459" s="26" t="s">
        <v>523</v>
      </c>
      <c r="G459" s="26"/>
      <c r="H459" s="15">
        <v>60</v>
      </c>
      <c r="I459" s="91">
        <f>VLOOKUP(A459,怪物经验!A:I,9,FALSE)</f>
        <v>10300</v>
      </c>
      <c r="J459" s="90">
        <v>0</v>
      </c>
      <c r="K459" s="26"/>
      <c r="L459" s="79">
        <f>VLOOKUP(D459,道具产出!B:V,4,FALSE)</f>
        <v>3006</v>
      </c>
      <c r="M459" s="15" t="str">
        <f>IF(L459="","",VLOOKUP(L459,映射!W:X,2,FALSE))</f>
        <v>金</v>
      </c>
      <c r="N459" s="79">
        <f>VLOOKUP(D459,道具产出!B:V,5,FALSE)</f>
        <v>1</v>
      </c>
      <c r="O459" s="79">
        <v>1</v>
      </c>
      <c r="P459" s="79">
        <f>VLOOKUP(D459,道具产出!B:V,6,FALSE)</f>
        <v>100</v>
      </c>
      <c r="Q459" s="79">
        <f>VLOOKUP(D459,道具产出!B:V,7,FALSE)</f>
        <v>3106</v>
      </c>
      <c r="R459" s="15" t="str">
        <f>IF(Q459="","",VLOOKUP(Q459,映射!W:X,2,FALSE))</f>
        <v>琵琶木</v>
      </c>
      <c r="S459" s="79">
        <f>VLOOKUP(D459,道具产出!B:V,8,FALSE)</f>
        <v>1</v>
      </c>
      <c r="T459" s="79">
        <v>1</v>
      </c>
      <c r="U459" s="79">
        <f>VLOOKUP(D459,道具产出!B:V,9,FALSE)</f>
        <v>100</v>
      </c>
      <c r="V459" s="92">
        <f>VLOOKUP(D459,道具产出!B:V,10,FALSE)</f>
        <v>3406</v>
      </c>
      <c r="W459" s="15" t="str">
        <f>IF(V459="","",VLOOKUP(V459,映射!W:X,2,FALSE))</f>
        <v>绢布</v>
      </c>
      <c r="X459" s="92">
        <f>VLOOKUP(D459,道具产出!B:V,11,FALSE)</f>
        <v>1</v>
      </c>
      <c r="Y459" s="92">
        <v>1</v>
      </c>
      <c r="Z459" s="92">
        <f>VLOOKUP(D459,道具产出!B:V,12,FALSE)</f>
        <v>100</v>
      </c>
      <c r="AA459" s="79">
        <v>1472</v>
      </c>
      <c r="AB459" s="15" t="s">
        <v>382</v>
      </c>
      <c r="AC459" s="79">
        <v>1</v>
      </c>
      <c r="AD459" s="79">
        <v>1</v>
      </c>
      <c r="AE459" s="79">
        <v>1</v>
      </c>
      <c r="AF459" s="10">
        <v>5173</v>
      </c>
      <c r="AG459" s="53" t="s">
        <v>495</v>
      </c>
      <c r="AH459" s="26">
        <v>1</v>
      </c>
      <c r="AI459" s="26">
        <v>1</v>
      </c>
      <c r="AJ459" s="26">
        <v>10</v>
      </c>
      <c r="AK459" s="10">
        <v>202010</v>
      </c>
      <c r="AL459" s="50" t="s">
        <v>518</v>
      </c>
      <c r="AM459" s="15">
        <v>1</v>
      </c>
      <c r="AN459" s="26">
        <v>1</v>
      </c>
      <c r="AO459" s="26">
        <v>10</v>
      </c>
    </row>
    <row r="460" spans="1:41">
      <c r="A460" s="15">
        <v>100151</v>
      </c>
      <c r="B460" s="15" t="s">
        <v>379</v>
      </c>
      <c r="C460" s="14" t="s">
        <v>40</v>
      </c>
      <c r="D460" s="14" t="s">
        <v>380</v>
      </c>
      <c r="E460" s="29">
        <v>151</v>
      </c>
      <c r="F460" s="15" t="s">
        <v>113</v>
      </c>
      <c r="G460" s="26"/>
      <c r="H460" s="15">
        <v>17</v>
      </c>
      <c r="I460" s="91">
        <f>VLOOKUP(A460,怪物经验!A:I,9,FALSE)</f>
        <v>150</v>
      </c>
      <c r="J460" s="90">
        <v>0</v>
      </c>
      <c r="K460" s="26"/>
      <c r="L460" s="79">
        <f>VLOOKUP(D460,道具产出!B:V,4,FALSE)</f>
        <v>3001</v>
      </c>
      <c r="M460" s="15" t="str">
        <f>IF(L460="","",VLOOKUP(L460,映射!W:X,2,FALSE))</f>
        <v>铜</v>
      </c>
      <c r="N460" s="79">
        <f>VLOOKUP(D460,道具产出!B:V,5,FALSE)</f>
        <v>1</v>
      </c>
      <c r="O460" s="79">
        <v>1</v>
      </c>
      <c r="P460" s="79">
        <f>VLOOKUP(D460,道具产出!B:V,6,FALSE)</f>
        <v>1000</v>
      </c>
      <c r="Q460" s="79">
        <f>VLOOKUP(D460,道具产出!B:V,7,FALSE)</f>
        <v>3101</v>
      </c>
      <c r="R460" s="15" t="str">
        <f>IF(Q460="","",VLOOKUP(Q460,映射!W:X,2,FALSE))</f>
        <v>印度轻木</v>
      </c>
      <c r="S460" s="79">
        <f>VLOOKUP(D460,道具产出!B:V,8,FALSE)</f>
        <v>1</v>
      </c>
      <c r="T460" s="79">
        <v>1</v>
      </c>
      <c r="U460" s="79">
        <f>VLOOKUP(D460,道具产出!B:V,9,FALSE)</f>
        <v>1000</v>
      </c>
      <c r="V460" s="92">
        <f>VLOOKUP(D460,道具产出!B:V,10,FALSE)</f>
        <v>3401</v>
      </c>
      <c r="W460" s="15" t="str">
        <f>IF(V460="","",VLOOKUP(V460,映射!W:X,2,FALSE))</f>
        <v>麻布</v>
      </c>
      <c r="X460" s="92">
        <f>VLOOKUP(D460,道具产出!B:V,11,FALSE)</f>
        <v>1</v>
      </c>
      <c r="Y460" s="92">
        <v>1</v>
      </c>
      <c r="Z460" s="92">
        <f>VLOOKUP(D460,道具产出!B:V,12,FALSE)</f>
        <v>1000</v>
      </c>
      <c r="AA460" s="79">
        <v>1472</v>
      </c>
      <c r="AB460" s="15" t="s">
        <v>382</v>
      </c>
      <c r="AC460" s="79">
        <v>1</v>
      </c>
      <c r="AD460" s="79">
        <v>1</v>
      </c>
      <c r="AE460" s="79">
        <v>1</v>
      </c>
      <c r="AF460" s="15"/>
      <c r="AG460" s="15"/>
      <c r="AH460" s="26"/>
      <c r="AI460" s="26"/>
      <c r="AJ460" s="26"/>
      <c r="AK460" s="85"/>
      <c r="AL460" s="85"/>
      <c r="AM460" s="85"/>
      <c r="AN460" s="85"/>
      <c r="AO460" s="85"/>
    </row>
    <row r="461" ht="33" spans="1:41">
      <c r="A461" s="15">
        <v>100152</v>
      </c>
      <c r="B461" s="15" t="s">
        <v>379</v>
      </c>
      <c r="C461" s="14" t="s">
        <v>40</v>
      </c>
      <c r="D461" s="14" t="s">
        <v>524</v>
      </c>
      <c r="E461" s="29">
        <v>152</v>
      </c>
      <c r="F461" s="94" t="s">
        <v>525</v>
      </c>
      <c r="G461" s="26"/>
      <c r="H461" s="95">
        <v>61</v>
      </c>
      <c r="I461" s="91">
        <v>2260</v>
      </c>
      <c r="J461" s="90">
        <v>0</v>
      </c>
      <c r="K461" s="26"/>
      <c r="L461" s="79">
        <v>3007</v>
      </c>
      <c r="M461" s="15" t="s">
        <v>526</v>
      </c>
      <c r="N461" s="79">
        <v>1</v>
      </c>
      <c r="O461" s="79">
        <v>1</v>
      </c>
      <c r="P461" s="79">
        <v>80</v>
      </c>
      <c r="Q461" s="79">
        <v>3107</v>
      </c>
      <c r="R461" s="15" t="s">
        <v>527</v>
      </c>
      <c r="S461" s="79">
        <v>1</v>
      </c>
      <c r="T461" s="79">
        <v>1</v>
      </c>
      <c r="U461" s="79">
        <v>80</v>
      </c>
      <c r="V461" s="92">
        <v>3407</v>
      </c>
      <c r="W461" s="15" t="s">
        <v>528</v>
      </c>
      <c r="X461" s="92">
        <v>1</v>
      </c>
      <c r="Y461" s="92">
        <v>1</v>
      </c>
      <c r="Z461" s="92">
        <v>80</v>
      </c>
      <c r="AA461" s="39">
        <v>5975</v>
      </c>
      <c r="AB461" s="79" t="s">
        <v>529</v>
      </c>
      <c r="AC461" s="79">
        <v>1</v>
      </c>
      <c r="AD461" s="79">
        <v>1</v>
      </c>
      <c r="AE461" s="79">
        <v>10</v>
      </c>
      <c r="AF461" s="63">
        <v>7055</v>
      </c>
      <c r="AG461" s="39" t="s">
        <v>530</v>
      </c>
      <c r="AH461" s="97">
        <v>1</v>
      </c>
      <c r="AI461" s="97">
        <v>1</v>
      </c>
      <c r="AJ461" s="97">
        <v>5000</v>
      </c>
      <c r="AK461" s="10">
        <v>202017</v>
      </c>
      <c r="AL461" s="52" t="s">
        <v>531</v>
      </c>
      <c r="AM461" s="39">
        <v>1</v>
      </c>
      <c r="AN461" s="97">
        <v>1</v>
      </c>
      <c r="AO461" s="97">
        <v>10</v>
      </c>
    </row>
    <row r="462" ht="33" spans="1:41">
      <c r="A462" s="15">
        <v>100153</v>
      </c>
      <c r="B462" s="15" t="s">
        <v>379</v>
      </c>
      <c r="C462" s="14" t="s">
        <v>40</v>
      </c>
      <c r="D462" s="14" t="s">
        <v>524</v>
      </c>
      <c r="E462" s="29">
        <v>153</v>
      </c>
      <c r="F462" s="94" t="s">
        <v>532</v>
      </c>
      <c r="G462" s="26"/>
      <c r="H462" s="95">
        <v>61</v>
      </c>
      <c r="I462" s="91">
        <v>2260</v>
      </c>
      <c r="J462" s="90">
        <v>0</v>
      </c>
      <c r="K462" s="26"/>
      <c r="L462" s="79">
        <v>3007</v>
      </c>
      <c r="M462" s="15" t="s">
        <v>526</v>
      </c>
      <c r="N462" s="79">
        <v>1</v>
      </c>
      <c r="O462" s="79">
        <v>1</v>
      </c>
      <c r="P462" s="79">
        <v>80</v>
      </c>
      <c r="Q462" s="79">
        <v>3107</v>
      </c>
      <c r="R462" s="15" t="s">
        <v>527</v>
      </c>
      <c r="S462" s="79">
        <v>1</v>
      </c>
      <c r="T462" s="79">
        <v>1</v>
      </c>
      <c r="U462" s="79">
        <v>80</v>
      </c>
      <c r="V462" s="92">
        <v>3407</v>
      </c>
      <c r="W462" s="15" t="s">
        <v>528</v>
      </c>
      <c r="X462" s="92">
        <v>1</v>
      </c>
      <c r="Y462" s="92">
        <v>1</v>
      </c>
      <c r="Z462" s="92">
        <v>80</v>
      </c>
      <c r="AA462" s="39">
        <v>5976</v>
      </c>
      <c r="AB462" s="79" t="s">
        <v>533</v>
      </c>
      <c r="AC462" s="79">
        <v>1</v>
      </c>
      <c r="AD462" s="79">
        <v>1</v>
      </c>
      <c r="AE462" s="79">
        <v>10</v>
      </c>
      <c r="AF462" s="63">
        <v>7056</v>
      </c>
      <c r="AG462" s="39" t="s">
        <v>534</v>
      </c>
      <c r="AH462" s="97">
        <v>1</v>
      </c>
      <c r="AI462" s="97">
        <v>1</v>
      </c>
      <c r="AJ462" s="97">
        <v>5000</v>
      </c>
      <c r="AK462" s="10">
        <v>202017</v>
      </c>
      <c r="AL462" s="52" t="s">
        <v>531</v>
      </c>
      <c r="AM462" s="39">
        <v>1</v>
      </c>
      <c r="AN462" s="97">
        <v>1</v>
      </c>
      <c r="AO462" s="97">
        <v>10</v>
      </c>
    </row>
    <row r="463" ht="33" spans="1:41">
      <c r="A463" s="15">
        <v>100154</v>
      </c>
      <c r="B463" s="15" t="s">
        <v>379</v>
      </c>
      <c r="C463" s="14" t="s">
        <v>40</v>
      </c>
      <c r="D463" s="14" t="s">
        <v>524</v>
      </c>
      <c r="E463" s="29">
        <v>154</v>
      </c>
      <c r="F463" s="94" t="s">
        <v>535</v>
      </c>
      <c r="G463" s="26"/>
      <c r="H463" s="95">
        <v>63</v>
      </c>
      <c r="I463" s="91">
        <v>2480</v>
      </c>
      <c r="J463" s="90">
        <v>0</v>
      </c>
      <c r="K463" s="26"/>
      <c r="L463" s="79">
        <v>3007</v>
      </c>
      <c r="M463" s="15" t="s">
        <v>526</v>
      </c>
      <c r="N463" s="79">
        <v>1</v>
      </c>
      <c r="O463" s="79">
        <v>1</v>
      </c>
      <c r="P463" s="79">
        <v>80</v>
      </c>
      <c r="Q463" s="79">
        <v>3107</v>
      </c>
      <c r="R463" s="15" t="s">
        <v>527</v>
      </c>
      <c r="S463" s="79">
        <v>1</v>
      </c>
      <c r="T463" s="79">
        <v>1</v>
      </c>
      <c r="U463" s="79">
        <v>80</v>
      </c>
      <c r="V463" s="92">
        <v>3407</v>
      </c>
      <c r="W463" s="15" t="s">
        <v>528</v>
      </c>
      <c r="X463" s="92">
        <v>1</v>
      </c>
      <c r="Y463" s="92">
        <v>1</v>
      </c>
      <c r="Z463" s="92">
        <v>80</v>
      </c>
      <c r="AA463" s="39">
        <v>5977</v>
      </c>
      <c r="AB463" s="79" t="s">
        <v>536</v>
      </c>
      <c r="AC463" s="79">
        <v>1</v>
      </c>
      <c r="AD463" s="79">
        <v>1</v>
      </c>
      <c r="AE463" s="79">
        <v>10</v>
      </c>
      <c r="AF463" s="63">
        <v>7057</v>
      </c>
      <c r="AG463" s="39" t="s">
        <v>537</v>
      </c>
      <c r="AH463" s="97">
        <v>1</v>
      </c>
      <c r="AI463" s="97">
        <v>1</v>
      </c>
      <c r="AJ463" s="97">
        <v>5000</v>
      </c>
      <c r="AK463" s="10">
        <v>202017</v>
      </c>
      <c r="AL463" s="52" t="s">
        <v>531</v>
      </c>
      <c r="AM463" s="39">
        <v>1</v>
      </c>
      <c r="AN463" s="97">
        <v>1</v>
      </c>
      <c r="AO463" s="97">
        <v>10</v>
      </c>
    </row>
    <row r="464" ht="33" spans="1:41">
      <c r="A464" s="15">
        <v>100155</v>
      </c>
      <c r="B464" s="15" t="s">
        <v>379</v>
      </c>
      <c r="C464" s="14" t="s">
        <v>40</v>
      </c>
      <c r="D464" s="14" t="s">
        <v>524</v>
      </c>
      <c r="E464" s="29">
        <v>155</v>
      </c>
      <c r="F464" s="94" t="s">
        <v>538</v>
      </c>
      <c r="G464" s="26"/>
      <c r="H464" s="95">
        <v>63</v>
      </c>
      <c r="I464" s="91">
        <v>2480</v>
      </c>
      <c r="J464" s="90">
        <v>0</v>
      </c>
      <c r="K464" s="26"/>
      <c r="L464" s="79">
        <v>3007</v>
      </c>
      <c r="M464" s="15" t="s">
        <v>526</v>
      </c>
      <c r="N464" s="79">
        <v>1</v>
      </c>
      <c r="O464" s="79">
        <v>1</v>
      </c>
      <c r="P464" s="79">
        <v>80</v>
      </c>
      <c r="Q464" s="79">
        <v>3107</v>
      </c>
      <c r="R464" s="15" t="s">
        <v>527</v>
      </c>
      <c r="S464" s="79">
        <v>1</v>
      </c>
      <c r="T464" s="79">
        <v>1</v>
      </c>
      <c r="U464" s="79">
        <v>80</v>
      </c>
      <c r="V464" s="92">
        <v>3407</v>
      </c>
      <c r="W464" s="15" t="s">
        <v>528</v>
      </c>
      <c r="X464" s="92">
        <v>1</v>
      </c>
      <c r="Y464" s="92">
        <v>1</v>
      </c>
      <c r="Z464" s="92">
        <v>80</v>
      </c>
      <c r="AA464" s="39">
        <v>5978</v>
      </c>
      <c r="AB464" s="79" t="s">
        <v>539</v>
      </c>
      <c r="AC464" s="79">
        <v>1</v>
      </c>
      <c r="AD464" s="79">
        <v>1</v>
      </c>
      <c r="AE464" s="79">
        <v>10</v>
      </c>
      <c r="AF464" s="63">
        <v>7058</v>
      </c>
      <c r="AG464" s="39" t="s">
        <v>540</v>
      </c>
      <c r="AH464" s="97">
        <v>1</v>
      </c>
      <c r="AI464" s="97">
        <v>1</v>
      </c>
      <c r="AJ464" s="97">
        <v>5000</v>
      </c>
      <c r="AK464" s="10">
        <v>202017</v>
      </c>
      <c r="AL464" s="52" t="s">
        <v>531</v>
      </c>
      <c r="AM464" s="39">
        <v>1</v>
      </c>
      <c r="AN464" s="97">
        <v>1</v>
      </c>
      <c r="AO464" s="97">
        <v>10</v>
      </c>
    </row>
    <row r="465" ht="33" spans="1:41">
      <c r="A465" s="15">
        <v>100156</v>
      </c>
      <c r="B465" s="15" t="s">
        <v>379</v>
      </c>
      <c r="C465" s="14" t="s">
        <v>40</v>
      </c>
      <c r="D465" s="14" t="s">
        <v>524</v>
      </c>
      <c r="E465" s="29">
        <v>156</v>
      </c>
      <c r="F465" s="94" t="s">
        <v>541</v>
      </c>
      <c r="G465" s="26"/>
      <c r="H465" s="95">
        <v>65</v>
      </c>
      <c r="I465" s="91">
        <v>2720</v>
      </c>
      <c r="J465" s="90">
        <v>0</v>
      </c>
      <c r="K465" s="26"/>
      <c r="L465" s="79">
        <v>3007</v>
      </c>
      <c r="M465" s="15" t="s">
        <v>526</v>
      </c>
      <c r="N465" s="79">
        <v>1</v>
      </c>
      <c r="O465" s="79">
        <v>1</v>
      </c>
      <c r="P465" s="79">
        <v>80</v>
      </c>
      <c r="Q465" s="79">
        <v>3107</v>
      </c>
      <c r="R465" s="15" t="s">
        <v>527</v>
      </c>
      <c r="S465" s="79">
        <v>1</v>
      </c>
      <c r="T465" s="79">
        <v>1</v>
      </c>
      <c r="U465" s="79">
        <v>80</v>
      </c>
      <c r="V465" s="92">
        <v>3407</v>
      </c>
      <c r="W465" s="15" t="s">
        <v>528</v>
      </c>
      <c r="X465" s="92">
        <v>1</v>
      </c>
      <c r="Y465" s="92">
        <v>1</v>
      </c>
      <c r="Z465" s="92">
        <v>80</v>
      </c>
      <c r="AA465" s="39">
        <v>5979</v>
      </c>
      <c r="AB465" s="79" t="s">
        <v>542</v>
      </c>
      <c r="AC465" s="79">
        <v>1</v>
      </c>
      <c r="AD465" s="79">
        <v>1</v>
      </c>
      <c r="AE465" s="79">
        <v>10</v>
      </c>
      <c r="AF465" s="63">
        <v>7059</v>
      </c>
      <c r="AG465" s="39" t="s">
        <v>543</v>
      </c>
      <c r="AH465" s="97">
        <v>1</v>
      </c>
      <c r="AI465" s="97">
        <v>1</v>
      </c>
      <c r="AJ465" s="97">
        <v>5000</v>
      </c>
      <c r="AK465" s="10">
        <v>202017</v>
      </c>
      <c r="AL465" s="52" t="s">
        <v>531</v>
      </c>
      <c r="AM465" s="39">
        <v>1</v>
      </c>
      <c r="AN465" s="97">
        <v>1</v>
      </c>
      <c r="AO465" s="97">
        <v>10</v>
      </c>
    </row>
    <row r="466" ht="33" spans="1:41">
      <c r="A466" s="15">
        <v>100157</v>
      </c>
      <c r="B466" s="15" t="s">
        <v>379</v>
      </c>
      <c r="C466" s="14" t="s">
        <v>40</v>
      </c>
      <c r="D466" s="14" t="s">
        <v>524</v>
      </c>
      <c r="E466" s="29">
        <v>157</v>
      </c>
      <c r="F466" s="94" t="s">
        <v>544</v>
      </c>
      <c r="G466" s="26"/>
      <c r="H466" s="95">
        <v>65</v>
      </c>
      <c r="I466" s="91">
        <v>2720</v>
      </c>
      <c r="J466" s="90">
        <v>0</v>
      </c>
      <c r="K466" s="26"/>
      <c r="L466" s="79">
        <v>3007</v>
      </c>
      <c r="M466" s="15" t="s">
        <v>526</v>
      </c>
      <c r="N466" s="79">
        <v>1</v>
      </c>
      <c r="O466" s="79">
        <v>1</v>
      </c>
      <c r="P466" s="79">
        <v>80</v>
      </c>
      <c r="Q466" s="79">
        <v>3107</v>
      </c>
      <c r="R466" s="15" t="s">
        <v>527</v>
      </c>
      <c r="S466" s="79">
        <v>1</v>
      </c>
      <c r="T466" s="79">
        <v>1</v>
      </c>
      <c r="U466" s="79">
        <v>80</v>
      </c>
      <c r="V466" s="92">
        <v>3407</v>
      </c>
      <c r="W466" s="15" t="s">
        <v>528</v>
      </c>
      <c r="X466" s="92">
        <v>1</v>
      </c>
      <c r="Y466" s="92">
        <v>1</v>
      </c>
      <c r="Z466" s="92">
        <v>80</v>
      </c>
      <c r="AA466" s="39">
        <v>5980</v>
      </c>
      <c r="AB466" s="79" t="s">
        <v>545</v>
      </c>
      <c r="AC466" s="79">
        <v>1</v>
      </c>
      <c r="AD466" s="79">
        <v>1</v>
      </c>
      <c r="AE466" s="79">
        <v>10</v>
      </c>
      <c r="AF466" s="63">
        <v>7060</v>
      </c>
      <c r="AG466" s="39" t="s">
        <v>546</v>
      </c>
      <c r="AH466" s="97">
        <v>1</v>
      </c>
      <c r="AI466" s="97">
        <v>1</v>
      </c>
      <c r="AJ466" s="97">
        <v>5000</v>
      </c>
      <c r="AK466" s="10">
        <v>202017</v>
      </c>
      <c r="AL466" s="52" t="s">
        <v>531</v>
      </c>
      <c r="AM466" s="39">
        <v>1</v>
      </c>
      <c r="AN466" s="97">
        <v>1</v>
      </c>
      <c r="AO466" s="97">
        <v>10</v>
      </c>
    </row>
    <row r="467" spans="1:41">
      <c r="A467" s="15">
        <v>100158</v>
      </c>
      <c r="B467" s="15" t="s">
        <v>379</v>
      </c>
      <c r="C467" s="14" t="s">
        <v>40</v>
      </c>
      <c r="D467" s="14" t="s">
        <v>524</v>
      </c>
      <c r="E467" s="29">
        <v>158</v>
      </c>
      <c r="F467" s="94" t="s">
        <v>547</v>
      </c>
      <c r="G467" s="26"/>
      <c r="H467" s="95">
        <v>67</v>
      </c>
      <c r="I467" s="91">
        <v>2980</v>
      </c>
      <c r="J467" s="90">
        <v>0</v>
      </c>
      <c r="K467" s="26"/>
      <c r="L467" s="79">
        <v>3007</v>
      </c>
      <c r="M467" s="15" t="s">
        <v>526</v>
      </c>
      <c r="N467" s="79">
        <v>1</v>
      </c>
      <c r="O467" s="79">
        <v>1</v>
      </c>
      <c r="P467" s="79">
        <v>80</v>
      </c>
      <c r="Q467" s="79">
        <v>3107</v>
      </c>
      <c r="R467" s="15" t="s">
        <v>527</v>
      </c>
      <c r="S467" s="79">
        <v>1</v>
      </c>
      <c r="T467" s="79">
        <v>1</v>
      </c>
      <c r="U467" s="79">
        <v>80</v>
      </c>
      <c r="V467" s="92">
        <v>3407</v>
      </c>
      <c r="W467" s="15" t="s">
        <v>528</v>
      </c>
      <c r="X467" s="92">
        <v>1</v>
      </c>
      <c r="Y467" s="92">
        <v>1</v>
      </c>
      <c r="Z467" s="92">
        <v>80</v>
      </c>
      <c r="AA467" s="79">
        <v>1472</v>
      </c>
      <c r="AB467" s="15" t="s">
        <v>382</v>
      </c>
      <c r="AC467" s="79">
        <v>1</v>
      </c>
      <c r="AD467" s="79">
        <v>1</v>
      </c>
      <c r="AE467" s="79">
        <v>1</v>
      </c>
      <c r="AF467" s="15"/>
      <c r="AG467" s="15"/>
      <c r="AH467" s="26"/>
      <c r="AI467" s="26"/>
      <c r="AJ467" s="26"/>
      <c r="AK467" s="85"/>
      <c r="AL467" s="85"/>
      <c r="AM467" s="85"/>
      <c r="AN467" s="85"/>
      <c r="AO467" s="85"/>
    </row>
    <row r="468" spans="1:41">
      <c r="A468" s="15">
        <v>100159</v>
      </c>
      <c r="B468" s="15" t="s">
        <v>379</v>
      </c>
      <c r="C468" s="14" t="s">
        <v>40</v>
      </c>
      <c r="D468" s="14" t="s">
        <v>524</v>
      </c>
      <c r="E468" s="29">
        <v>159</v>
      </c>
      <c r="F468" s="94" t="s">
        <v>548</v>
      </c>
      <c r="G468" s="26"/>
      <c r="H468" s="95">
        <v>67</v>
      </c>
      <c r="I468" s="91">
        <v>2980</v>
      </c>
      <c r="J468" s="90">
        <v>0</v>
      </c>
      <c r="K468" s="26"/>
      <c r="L468" s="79">
        <v>3007</v>
      </c>
      <c r="M468" s="15" t="s">
        <v>526</v>
      </c>
      <c r="N468" s="79">
        <v>1</v>
      </c>
      <c r="O468" s="79">
        <v>1</v>
      </c>
      <c r="P468" s="79">
        <v>80</v>
      </c>
      <c r="Q468" s="79">
        <v>3107</v>
      </c>
      <c r="R468" s="15" t="s">
        <v>527</v>
      </c>
      <c r="S468" s="79">
        <v>1</v>
      </c>
      <c r="T468" s="79">
        <v>1</v>
      </c>
      <c r="U468" s="79">
        <v>80</v>
      </c>
      <c r="V468" s="92">
        <v>3407</v>
      </c>
      <c r="W468" s="15" t="s">
        <v>528</v>
      </c>
      <c r="X468" s="92">
        <v>1</v>
      </c>
      <c r="Y468" s="92">
        <v>1</v>
      </c>
      <c r="Z468" s="92">
        <v>80</v>
      </c>
      <c r="AA468" s="79">
        <v>1472</v>
      </c>
      <c r="AB468" s="15" t="s">
        <v>382</v>
      </c>
      <c r="AC468" s="79">
        <v>1</v>
      </c>
      <c r="AD468" s="79">
        <v>1</v>
      </c>
      <c r="AE468" s="79">
        <v>1</v>
      </c>
      <c r="AF468" s="15"/>
      <c r="AG468" s="15"/>
      <c r="AH468" s="26"/>
      <c r="AI468" s="26"/>
      <c r="AJ468" s="26"/>
      <c r="AK468" s="85"/>
      <c r="AL468" s="85"/>
      <c r="AM468" s="85"/>
      <c r="AN468" s="85"/>
      <c r="AO468" s="85"/>
    </row>
    <row r="469" spans="1:41">
      <c r="A469" s="15">
        <v>100160</v>
      </c>
      <c r="B469" s="15" t="s">
        <v>379</v>
      </c>
      <c r="C469" s="14" t="s">
        <v>40</v>
      </c>
      <c r="D469" s="14" t="s">
        <v>524</v>
      </c>
      <c r="E469" s="29">
        <v>160</v>
      </c>
      <c r="F469" s="94" t="s">
        <v>549</v>
      </c>
      <c r="G469" s="26"/>
      <c r="H469" s="95">
        <v>69</v>
      </c>
      <c r="I469" s="91">
        <v>3260</v>
      </c>
      <c r="J469" s="90">
        <v>0</v>
      </c>
      <c r="K469" s="26"/>
      <c r="L469" s="79">
        <v>3007</v>
      </c>
      <c r="M469" s="15" t="s">
        <v>526</v>
      </c>
      <c r="N469" s="79">
        <v>1</v>
      </c>
      <c r="O469" s="79">
        <v>1</v>
      </c>
      <c r="P469" s="79">
        <v>80</v>
      </c>
      <c r="Q469" s="79">
        <v>3107</v>
      </c>
      <c r="R469" s="15" t="s">
        <v>527</v>
      </c>
      <c r="S469" s="79">
        <v>1</v>
      </c>
      <c r="T469" s="79">
        <v>1</v>
      </c>
      <c r="U469" s="79">
        <v>80</v>
      </c>
      <c r="V469" s="92">
        <v>3407</v>
      </c>
      <c r="W469" s="15" t="s">
        <v>528</v>
      </c>
      <c r="X469" s="92">
        <v>1</v>
      </c>
      <c r="Y469" s="92">
        <v>1</v>
      </c>
      <c r="Z469" s="92">
        <v>80</v>
      </c>
      <c r="AA469" s="79">
        <v>1472</v>
      </c>
      <c r="AB469" s="15" t="s">
        <v>382</v>
      </c>
      <c r="AC469" s="79">
        <v>1</v>
      </c>
      <c r="AD469" s="79">
        <v>1</v>
      </c>
      <c r="AE469" s="79">
        <v>1</v>
      </c>
      <c r="AF469" s="15"/>
      <c r="AG469" s="15"/>
      <c r="AH469" s="26"/>
      <c r="AI469" s="26"/>
      <c r="AJ469" s="26"/>
      <c r="AK469" s="85"/>
      <c r="AL469" s="85"/>
      <c r="AM469" s="85"/>
      <c r="AN469" s="85"/>
      <c r="AO469" s="85"/>
    </row>
    <row r="470" spans="1:41">
      <c r="A470" s="15">
        <v>100161</v>
      </c>
      <c r="B470" s="15" t="s">
        <v>379</v>
      </c>
      <c r="C470" s="14" t="s">
        <v>40</v>
      </c>
      <c r="D470" s="14" t="s">
        <v>524</v>
      </c>
      <c r="E470" s="29">
        <v>161</v>
      </c>
      <c r="F470" s="94" t="s">
        <v>550</v>
      </c>
      <c r="G470" s="26"/>
      <c r="H470" s="95">
        <v>69</v>
      </c>
      <c r="I470" s="91">
        <v>3260</v>
      </c>
      <c r="J470" s="90">
        <v>0</v>
      </c>
      <c r="K470" s="26"/>
      <c r="L470" s="79">
        <v>3007</v>
      </c>
      <c r="M470" s="15" t="s">
        <v>526</v>
      </c>
      <c r="N470" s="79">
        <v>1</v>
      </c>
      <c r="O470" s="79">
        <v>1</v>
      </c>
      <c r="P470" s="79">
        <v>80</v>
      </c>
      <c r="Q470" s="79">
        <v>3107</v>
      </c>
      <c r="R470" s="15" t="s">
        <v>527</v>
      </c>
      <c r="S470" s="79">
        <v>1</v>
      </c>
      <c r="T470" s="79">
        <v>1</v>
      </c>
      <c r="U470" s="79">
        <v>80</v>
      </c>
      <c r="V470" s="92">
        <v>3407</v>
      </c>
      <c r="W470" s="15" t="s">
        <v>528</v>
      </c>
      <c r="X470" s="92">
        <v>1</v>
      </c>
      <c r="Y470" s="92">
        <v>1</v>
      </c>
      <c r="Z470" s="92">
        <v>80</v>
      </c>
      <c r="AA470" s="79">
        <v>1472</v>
      </c>
      <c r="AB470" s="15" t="s">
        <v>382</v>
      </c>
      <c r="AC470" s="79">
        <v>1</v>
      </c>
      <c r="AD470" s="79">
        <v>1</v>
      </c>
      <c r="AE470" s="79">
        <v>1</v>
      </c>
      <c r="AF470" s="15"/>
      <c r="AG470" s="15"/>
      <c r="AH470" s="26"/>
      <c r="AI470" s="26"/>
      <c r="AJ470" s="26"/>
      <c r="AK470" s="85"/>
      <c r="AL470" s="85"/>
      <c r="AM470" s="85"/>
      <c r="AN470" s="85"/>
      <c r="AO470" s="85"/>
    </row>
    <row r="471" spans="1:41">
      <c r="A471" s="15">
        <v>100162</v>
      </c>
      <c r="B471" s="15" t="s">
        <v>379</v>
      </c>
      <c r="C471" s="14" t="s">
        <v>40</v>
      </c>
      <c r="D471" s="14" t="s">
        <v>524</v>
      </c>
      <c r="E471" s="29">
        <v>162</v>
      </c>
      <c r="F471" s="94" t="s">
        <v>551</v>
      </c>
      <c r="G471" s="26"/>
      <c r="H471" s="95">
        <v>70</v>
      </c>
      <c r="I471" s="91">
        <v>3560</v>
      </c>
      <c r="J471" s="90">
        <v>0</v>
      </c>
      <c r="K471" s="26"/>
      <c r="L471" s="79">
        <v>3007</v>
      </c>
      <c r="M471" s="15" t="s">
        <v>526</v>
      </c>
      <c r="N471" s="79">
        <v>1</v>
      </c>
      <c r="O471" s="79">
        <v>1</v>
      </c>
      <c r="P471" s="79">
        <v>80</v>
      </c>
      <c r="Q471" s="79">
        <v>3107</v>
      </c>
      <c r="R471" s="15" t="s">
        <v>527</v>
      </c>
      <c r="S471" s="79">
        <v>1</v>
      </c>
      <c r="T471" s="79">
        <v>1</v>
      </c>
      <c r="U471" s="79">
        <v>80</v>
      </c>
      <c r="V471" s="92">
        <v>3407</v>
      </c>
      <c r="W471" s="15" t="s">
        <v>528</v>
      </c>
      <c r="X471" s="92">
        <v>1</v>
      </c>
      <c r="Y471" s="92">
        <v>1</v>
      </c>
      <c r="Z471" s="92">
        <v>80</v>
      </c>
      <c r="AA471" s="79">
        <v>1472</v>
      </c>
      <c r="AB471" s="15" t="s">
        <v>382</v>
      </c>
      <c r="AC471" s="79">
        <v>1</v>
      </c>
      <c r="AD471" s="79">
        <v>1</v>
      </c>
      <c r="AE471" s="79">
        <v>1</v>
      </c>
      <c r="AF471" s="15"/>
      <c r="AG471" s="15"/>
      <c r="AH471" s="26"/>
      <c r="AI471" s="26"/>
      <c r="AJ471" s="26"/>
      <c r="AK471" s="85"/>
      <c r="AL471" s="85"/>
      <c r="AM471" s="85"/>
      <c r="AN471" s="85"/>
      <c r="AO471" s="85"/>
    </row>
    <row r="472" spans="1:41">
      <c r="A472" s="15">
        <v>100163</v>
      </c>
      <c r="B472" s="15" t="s">
        <v>379</v>
      </c>
      <c r="C472" s="14" t="s">
        <v>40</v>
      </c>
      <c r="D472" s="14" t="s">
        <v>524</v>
      </c>
      <c r="E472" s="29">
        <v>163</v>
      </c>
      <c r="F472" s="94" t="s">
        <v>552</v>
      </c>
      <c r="G472" s="26"/>
      <c r="H472" s="95">
        <v>70</v>
      </c>
      <c r="I472" s="91">
        <v>3560</v>
      </c>
      <c r="J472" s="90">
        <v>0</v>
      </c>
      <c r="K472" s="26"/>
      <c r="L472" s="79">
        <v>3007</v>
      </c>
      <c r="M472" s="15" t="s">
        <v>526</v>
      </c>
      <c r="N472" s="79">
        <v>1</v>
      </c>
      <c r="O472" s="79">
        <v>1</v>
      </c>
      <c r="P472" s="79">
        <v>80</v>
      </c>
      <c r="Q472" s="79">
        <v>3107</v>
      </c>
      <c r="R472" s="15" t="s">
        <v>527</v>
      </c>
      <c r="S472" s="79">
        <v>1</v>
      </c>
      <c r="T472" s="79">
        <v>1</v>
      </c>
      <c r="U472" s="79">
        <v>80</v>
      </c>
      <c r="V472" s="92">
        <v>3407</v>
      </c>
      <c r="W472" s="15" t="s">
        <v>528</v>
      </c>
      <c r="X472" s="92">
        <v>1</v>
      </c>
      <c r="Y472" s="92">
        <v>1</v>
      </c>
      <c r="Z472" s="92">
        <v>80</v>
      </c>
      <c r="AA472" s="79">
        <v>1472</v>
      </c>
      <c r="AB472" s="15" t="s">
        <v>382</v>
      </c>
      <c r="AC472" s="79">
        <v>1</v>
      </c>
      <c r="AD472" s="79">
        <v>1</v>
      </c>
      <c r="AE472" s="79">
        <v>1</v>
      </c>
      <c r="AF472" s="15"/>
      <c r="AG472" s="15"/>
      <c r="AH472" s="26"/>
      <c r="AI472" s="26"/>
      <c r="AJ472" s="26"/>
      <c r="AK472" s="85"/>
      <c r="AL472" s="85"/>
      <c r="AM472" s="85"/>
      <c r="AN472" s="85"/>
      <c r="AO472" s="85"/>
    </row>
    <row r="473" spans="1:41">
      <c r="A473" s="15">
        <v>100164</v>
      </c>
      <c r="B473" s="15" t="s">
        <v>379</v>
      </c>
      <c r="C473" s="14" t="s">
        <v>40</v>
      </c>
      <c r="D473" s="14" t="s">
        <v>524</v>
      </c>
      <c r="E473" s="29">
        <v>164</v>
      </c>
      <c r="F473" s="96" t="s">
        <v>553</v>
      </c>
      <c r="G473" s="26"/>
      <c r="H473" s="95">
        <v>61</v>
      </c>
      <c r="I473" s="91">
        <v>11300</v>
      </c>
      <c r="J473" s="90">
        <v>0</v>
      </c>
      <c r="K473" s="26"/>
      <c r="L473" s="79">
        <v>3007</v>
      </c>
      <c r="M473" s="15" t="s">
        <v>526</v>
      </c>
      <c r="N473" s="79">
        <v>1</v>
      </c>
      <c r="O473" s="79">
        <v>1</v>
      </c>
      <c r="P473" s="79">
        <v>80</v>
      </c>
      <c r="Q473" s="79">
        <v>3107</v>
      </c>
      <c r="R473" s="15" t="s">
        <v>527</v>
      </c>
      <c r="S473" s="79">
        <v>1</v>
      </c>
      <c r="T473" s="79">
        <v>1</v>
      </c>
      <c r="U473" s="79">
        <v>80</v>
      </c>
      <c r="V473" s="92">
        <v>3407</v>
      </c>
      <c r="W473" s="15" t="s">
        <v>528</v>
      </c>
      <c r="X473" s="92">
        <v>1</v>
      </c>
      <c r="Y473" s="92">
        <v>1</v>
      </c>
      <c r="Z473" s="92">
        <v>80</v>
      </c>
      <c r="AA473" s="79">
        <v>1472</v>
      </c>
      <c r="AB473" s="15" t="s">
        <v>382</v>
      </c>
      <c r="AC473" s="79">
        <v>1</v>
      </c>
      <c r="AD473" s="79">
        <v>1</v>
      </c>
      <c r="AE473" s="79">
        <v>1</v>
      </c>
      <c r="AF473" s="15"/>
      <c r="AG473" s="15"/>
      <c r="AH473" s="26"/>
      <c r="AI473" s="26"/>
      <c r="AJ473" s="26"/>
      <c r="AK473" s="85"/>
      <c r="AL473" s="85"/>
      <c r="AM473" s="85"/>
      <c r="AN473" s="85"/>
      <c r="AO473" s="85"/>
    </row>
    <row r="474" spans="1:41">
      <c r="A474" s="15">
        <v>100165</v>
      </c>
      <c r="B474" s="15" t="s">
        <v>379</v>
      </c>
      <c r="C474" s="14" t="s">
        <v>40</v>
      </c>
      <c r="D474" s="14" t="s">
        <v>524</v>
      </c>
      <c r="E474" s="29">
        <v>165</v>
      </c>
      <c r="F474" s="96" t="s">
        <v>554</v>
      </c>
      <c r="G474" s="26"/>
      <c r="H474" s="95">
        <v>61</v>
      </c>
      <c r="I474" s="91">
        <v>11300</v>
      </c>
      <c r="J474" s="90">
        <v>0</v>
      </c>
      <c r="K474" s="26"/>
      <c r="L474" s="79">
        <v>3007</v>
      </c>
      <c r="M474" s="15" t="s">
        <v>526</v>
      </c>
      <c r="N474" s="79">
        <v>1</v>
      </c>
      <c r="O474" s="79">
        <v>1</v>
      </c>
      <c r="P474" s="79">
        <v>80</v>
      </c>
      <c r="Q474" s="79">
        <v>3107</v>
      </c>
      <c r="R474" s="15" t="s">
        <v>527</v>
      </c>
      <c r="S474" s="79">
        <v>1</v>
      </c>
      <c r="T474" s="79">
        <v>1</v>
      </c>
      <c r="U474" s="79">
        <v>80</v>
      </c>
      <c r="V474" s="92">
        <v>3407</v>
      </c>
      <c r="W474" s="15" t="s">
        <v>528</v>
      </c>
      <c r="X474" s="92">
        <v>1</v>
      </c>
      <c r="Y474" s="92">
        <v>1</v>
      </c>
      <c r="Z474" s="92">
        <v>80</v>
      </c>
      <c r="AA474" s="79">
        <v>1472</v>
      </c>
      <c r="AB474" s="15" t="s">
        <v>382</v>
      </c>
      <c r="AC474" s="79">
        <v>1</v>
      </c>
      <c r="AD474" s="79">
        <v>1</v>
      </c>
      <c r="AE474" s="79">
        <v>1</v>
      </c>
      <c r="AF474" s="15"/>
      <c r="AG474" s="15"/>
      <c r="AH474" s="26"/>
      <c r="AI474" s="26"/>
      <c r="AJ474" s="26"/>
      <c r="AK474" s="85"/>
      <c r="AL474" s="85"/>
      <c r="AM474" s="85"/>
      <c r="AN474" s="85"/>
      <c r="AO474" s="85"/>
    </row>
    <row r="475" spans="1:41">
      <c r="A475" s="15">
        <v>100166</v>
      </c>
      <c r="B475" s="15" t="s">
        <v>379</v>
      </c>
      <c r="C475" s="14" t="s">
        <v>40</v>
      </c>
      <c r="D475" s="14" t="s">
        <v>524</v>
      </c>
      <c r="E475" s="29">
        <v>166</v>
      </c>
      <c r="F475" s="70" t="s">
        <v>555</v>
      </c>
      <c r="G475" s="26"/>
      <c r="H475" s="95">
        <v>63</v>
      </c>
      <c r="I475" s="91">
        <v>12400</v>
      </c>
      <c r="J475" s="90">
        <v>0</v>
      </c>
      <c r="K475" s="26"/>
      <c r="L475" s="79">
        <v>3007</v>
      </c>
      <c r="M475" s="15" t="s">
        <v>526</v>
      </c>
      <c r="N475" s="79">
        <v>1</v>
      </c>
      <c r="O475" s="79">
        <v>1</v>
      </c>
      <c r="P475" s="79">
        <v>80</v>
      </c>
      <c r="Q475" s="79">
        <v>3107</v>
      </c>
      <c r="R475" s="15" t="s">
        <v>527</v>
      </c>
      <c r="S475" s="79">
        <v>1</v>
      </c>
      <c r="T475" s="79">
        <v>1</v>
      </c>
      <c r="U475" s="79">
        <v>80</v>
      </c>
      <c r="V475" s="92">
        <v>3407</v>
      </c>
      <c r="W475" s="15" t="s">
        <v>528</v>
      </c>
      <c r="X475" s="92">
        <v>1</v>
      </c>
      <c r="Y475" s="92">
        <v>1</v>
      </c>
      <c r="Z475" s="92">
        <v>80</v>
      </c>
      <c r="AA475" s="79">
        <v>1472</v>
      </c>
      <c r="AB475" s="15" t="s">
        <v>382</v>
      </c>
      <c r="AC475" s="79">
        <v>1</v>
      </c>
      <c r="AD475" s="79">
        <v>1</v>
      </c>
      <c r="AE475" s="79">
        <v>1</v>
      </c>
      <c r="AF475" s="15"/>
      <c r="AG475" s="15"/>
      <c r="AH475" s="26"/>
      <c r="AI475" s="26"/>
      <c r="AJ475" s="26"/>
      <c r="AK475" s="85"/>
      <c r="AL475" s="85"/>
      <c r="AM475" s="85"/>
      <c r="AN475" s="85"/>
      <c r="AO475" s="85"/>
    </row>
    <row r="476" spans="1:41">
      <c r="A476" s="15">
        <v>100167</v>
      </c>
      <c r="B476" s="15" t="s">
        <v>379</v>
      </c>
      <c r="C476" s="14" t="s">
        <v>40</v>
      </c>
      <c r="D476" s="14" t="s">
        <v>524</v>
      </c>
      <c r="E476" s="29">
        <v>167</v>
      </c>
      <c r="F476" s="70" t="s">
        <v>556</v>
      </c>
      <c r="G476" s="26"/>
      <c r="H476" s="95">
        <v>63</v>
      </c>
      <c r="I476" s="91">
        <v>12400</v>
      </c>
      <c r="J476" s="90">
        <v>0</v>
      </c>
      <c r="K476" s="26"/>
      <c r="L476" s="79">
        <v>3007</v>
      </c>
      <c r="M476" s="15" t="s">
        <v>526</v>
      </c>
      <c r="N476" s="79">
        <v>1</v>
      </c>
      <c r="O476" s="79">
        <v>1</v>
      </c>
      <c r="P476" s="79">
        <v>80</v>
      </c>
      <c r="Q476" s="79">
        <v>3107</v>
      </c>
      <c r="R476" s="15" t="s">
        <v>527</v>
      </c>
      <c r="S476" s="79">
        <v>1</v>
      </c>
      <c r="T476" s="79">
        <v>1</v>
      </c>
      <c r="U476" s="79">
        <v>80</v>
      </c>
      <c r="V476" s="92">
        <v>3407</v>
      </c>
      <c r="W476" s="15" t="s">
        <v>528</v>
      </c>
      <c r="X476" s="92">
        <v>1</v>
      </c>
      <c r="Y476" s="92">
        <v>1</v>
      </c>
      <c r="Z476" s="92">
        <v>80</v>
      </c>
      <c r="AA476" s="79">
        <v>1472</v>
      </c>
      <c r="AB476" s="15" t="s">
        <v>382</v>
      </c>
      <c r="AC476" s="79">
        <v>1</v>
      </c>
      <c r="AD476" s="79">
        <v>1</v>
      </c>
      <c r="AE476" s="79">
        <v>1</v>
      </c>
      <c r="AF476" s="15"/>
      <c r="AG476" s="15"/>
      <c r="AH476" s="26"/>
      <c r="AI476" s="26"/>
      <c r="AJ476" s="26"/>
      <c r="AK476" s="85"/>
      <c r="AL476" s="85"/>
      <c r="AM476" s="85"/>
      <c r="AN476" s="85"/>
      <c r="AO476" s="85"/>
    </row>
    <row r="477" spans="1:41">
      <c r="A477" s="15">
        <v>100168</v>
      </c>
      <c r="B477" s="15" t="s">
        <v>379</v>
      </c>
      <c r="C477" s="14" t="s">
        <v>40</v>
      </c>
      <c r="D477" s="14" t="s">
        <v>524</v>
      </c>
      <c r="E477" s="29">
        <v>168</v>
      </c>
      <c r="F477" s="70" t="s">
        <v>557</v>
      </c>
      <c r="G477" s="26"/>
      <c r="H477" s="95">
        <v>65</v>
      </c>
      <c r="I477" s="91">
        <v>13600</v>
      </c>
      <c r="J477" s="90">
        <v>0</v>
      </c>
      <c r="K477" s="26"/>
      <c r="L477" s="79">
        <v>3007</v>
      </c>
      <c r="M477" s="15" t="s">
        <v>526</v>
      </c>
      <c r="N477" s="79">
        <v>1</v>
      </c>
      <c r="O477" s="79">
        <v>1</v>
      </c>
      <c r="P477" s="79">
        <v>80</v>
      </c>
      <c r="Q477" s="79">
        <v>3107</v>
      </c>
      <c r="R477" s="15" t="s">
        <v>527</v>
      </c>
      <c r="S477" s="79">
        <v>1</v>
      </c>
      <c r="T477" s="79">
        <v>1</v>
      </c>
      <c r="U477" s="79">
        <v>80</v>
      </c>
      <c r="V477" s="92">
        <v>3407</v>
      </c>
      <c r="W477" s="15" t="s">
        <v>528</v>
      </c>
      <c r="X477" s="92">
        <v>1</v>
      </c>
      <c r="Y477" s="92">
        <v>1</v>
      </c>
      <c r="Z477" s="92">
        <v>80</v>
      </c>
      <c r="AA477" s="79">
        <v>1472</v>
      </c>
      <c r="AB477" s="15" t="s">
        <v>382</v>
      </c>
      <c r="AC477" s="79">
        <v>1</v>
      </c>
      <c r="AD477" s="79">
        <v>1</v>
      </c>
      <c r="AE477" s="79">
        <v>1</v>
      </c>
      <c r="AF477" s="15"/>
      <c r="AG477" s="15"/>
      <c r="AH477" s="26"/>
      <c r="AI477" s="26"/>
      <c r="AJ477" s="26"/>
      <c r="AK477" s="85"/>
      <c r="AL477" s="85"/>
      <c r="AM477" s="85"/>
      <c r="AN477" s="85"/>
      <c r="AO477" s="85"/>
    </row>
    <row r="478" spans="1:41">
      <c r="A478" s="15">
        <v>100169</v>
      </c>
      <c r="B478" s="15" t="s">
        <v>379</v>
      </c>
      <c r="C478" s="14" t="s">
        <v>40</v>
      </c>
      <c r="D478" s="14" t="s">
        <v>524</v>
      </c>
      <c r="E478" s="29">
        <v>169</v>
      </c>
      <c r="F478" s="70" t="s">
        <v>558</v>
      </c>
      <c r="G478" s="26"/>
      <c r="H478" s="95">
        <v>65</v>
      </c>
      <c r="I478" s="91">
        <v>13600</v>
      </c>
      <c r="J478" s="90">
        <v>0</v>
      </c>
      <c r="K478" s="26"/>
      <c r="L478" s="79">
        <v>3007</v>
      </c>
      <c r="M478" s="15" t="s">
        <v>526</v>
      </c>
      <c r="N478" s="79">
        <v>1</v>
      </c>
      <c r="O478" s="79">
        <v>1</v>
      </c>
      <c r="P478" s="79">
        <v>80</v>
      </c>
      <c r="Q478" s="79">
        <v>3107</v>
      </c>
      <c r="R478" s="15" t="s">
        <v>527</v>
      </c>
      <c r="S478" s="79">
        <v>1</v>
      </c>
      <c r="T478" s="79">
        <v>1</v>
      </c>
      <c r="U478" s="79">
        <v>80</v>
      </c>
      <c r="V478" s="92">
        <v>3407</v>
      </c>
      <c r="W478" s="15" t="s">
        <v>528</v>
      </c>
      <c r="X478" s="92">
        <v>1</v>
      </c>
      <c r="Y478" s="92">
        <v>1</v>
      </c>
      <c r="Z478" s="92">
        <v>80</v>
      </c>
      <c r="AA478" s="79">
        <v>1472</v>
      </c>
      <c r="AB478" s="15" t="s">
        <v>382</v>
      </c>
      <c r="AC478" s="79">
        <v>1</v>
      </c>
      <c r="AD478" s="79">
        <v>1</v>
      </c>
      <c r="AE478" s="79">
        <v>1</v>
      </c>
      <c r="AF478" s="15"/>
      <c r="AG478" s="15"/>
      <c r="AH478" s="26"/>
      <c r="AI478" s="26"/>
      <c r="AJ478" s="26"/>
      <c r="AK478" s="85"/>
      <c r="AL478" s="85"/>
      <c r="AM478" s="85"/>
      <c r="AN478" s="85"/>
      <c r="AO478" s="85"/>
    </row>
    <row r="479" spans="1:41">
      <c r="A479" s="15">
        <v>100170</v>
      </c>
      <c r="B479" s="15" t="s">
        <v>379</v>
      </c>
      <c r="C479" s="14" t="s">
        <v>40</v>
      </c>
      <c r="D479" s="14" t="s">
        <v>524</v>
      </c>
      <c r="E479" s="29">
        <v>170</v>
      </c>
      <c r="F479" s="70" t="s">
        <v>559</v>
      </c>
      <c r="G479" s="26"/>
      <c r="H479" s="95">
        <v>67</v>
      </c>
      <c r="I479" s="91">
        <v>14900</v>
      </c>
      <c r="J479" s="90">
        <v>0</v>
      </c>
      <c r="K479" s="26"/>
      <c r="L479" s="79">
        <v>3007</v>
      </c>
      <c r="M479" s="15" t="s">
        <v>526</v>
      </c>
      <c r="N479" s="79">
        <v>1</v>
      </c>
      <c r="O479" s="79">
        <v>1</v>
      </c>
      <c r="P479" s="79">
        <v>80</v>
      </c>
      <c r="Q479" s="79">
        <v>3107</v>
      </c>
      <c r="R479" s="15" t="s">
        <v>527</v>
      </c>
      <c r="S479" s="79">
        <v>1</v>
      </c>
      <c r="T479" s="79">
        <v>1</v>
      </c>
      <c r="U479" s="79">
        <v>80</v>
      </c>
      <c r="V479" s="92">
        <v>3407</v>
      </c>
      <c r="W479" s="15" t="s">
        <v>528</v>
      </c>
      <c r="X479" s="92">
        <v>1</v>
      </c>
      <c r="Y479" s="92">
        <v>1</v>
      </c>
      <c r="Z479" s="92">
        <v>80</v>
      </c>
      <c r="AA479" s="79">
        <v>1472</v>
      </c>
      <c r="AB479" s="15" t="s">
        <v>382</v>
      </c>
      <c r="AC479" s="79">
        <v>1</v>
      </c>
      <c r="AD479" s="79">
        <v>1</v>
      </c>
      <c r="AE479" s="79">
        <v>1</v>
      </c>
      <c r="AF479" s="15"/>
      <c r="AG479" s="15"/>
      <c r="AH479" s="26"/>
      <c r="AI479" s="26"/>
      <c r="AJ479" s="26"/>
      <c r="AK479" s="85"/>
      <c r="AL479" s="85"/>
      <c r="AM479" s="85"/>
      <c r="AN479" s="85"/>
      <c r="AO479" s="85"/>
    </row>
    <row r="480" spans="1:41">
      <c r="A480" s="15">
        <v>100171</v>
      </c>
      <c r="B480" s="15" t="s">
        <v>379</v>
      </c>
      <c r="C480" s="14" t="s">
        <v>40</v>
      </c>
      <c r="D480" s="14" t="s">
        <v>524</v>
      </c>
      <c r="E480" s="29">
        <v>171</v>
      </c>
      <c r="F480" s="70" t="s">
        <v>560</v>
      </c>
      <c r="G480" s="26"/>
      <c r="H480" s="95">
        <v>67</v>
      </c>
      <c r="I480" s="91">
        <v>14900</v>
      </c>
      <c r="J480" s="90">
        <v>0</v>
      </c>
      <c r="K480" s="26"/>
      <c r="L480" s="79">
        <v>3007</v>
      </c>
      <c r="M480" s="15" t="s">
        <v>526</v>
      </c>
      <c r="N480" s="79">
        <v>1</v>
      </c>
      <c r="O480" s="79">
        <v>1</v>
      </c>
      <c r="P480" s="79">
        <v>80</v>
      </c>
      <c r="Q480" s="79">
        <v>3107</v>
      </c>
      <c r="R480" s="15" t="s">
        <v>527</v>
      </c>
      <c r="S480" s="79">
        <v>1</v>
      </c>
      <c r="T480" s="79">
        <v>1</v>
      </c>
      <c r="U480" s="79">
        <v>80</v>
      </c>
      <c r="V480" s="92">
        <v>3407</v>
      </c>
      <c r="W480" s="15" t="s">
        <v>528</v>
      </c>
      <c r="X480" s="92">
        <v>1</v>
      </c>
      <c r="Y480" s="92">
        <v>1</v>
      </c>
      <c r="Z480" s="92">
        <v>80</v>
      </c>
      <c r="AA480" s="79">
        <v>1472</v>
      </c>
      <c r="AB480" s="15" t="s">
        <v>382</v>
      </c>
      <c r="AC480" s="79">
        <v>1</v>
      </c>
      <c r="AD480" s="79">
        <v>1</v>
      </c>
      <c r="AE480" s="79">
        <v>1</v>
      </c>
      <c r="AF480" s="15"/>
      <c r="AG480" s="15"/>
      <c r="AH480" s="26"/>
      <c r="AI480" s="26"/>
      <c r="AJ480" s="26"/>
      <c r="AK480" s="85"/>
      <c r="AL480" s="85"/>
      <c r="AM480" s="85"/>
      <c r="AN480" s="85"/>
      <c r="AO480" s="85"/>
    </row>
    <row r="481" spans="1:41">
      <c r="A481" s="15">
        <v>100172</v>
      </c>
      <c r="B481" s="15" t="s">
        <v>379</v>
      </c>
      <c r="C481" s="14" t="s">
        <v>40</v>
      </c>
      <c r="D481" s="14" t="s">
        <v>524</v>
      </c>
      <c r="E481" s="29">
        <v>172</v>
      </c>
      <c r="F481" s="70" t="s">
        <v>561</v>
      </c>
      <c r="G481" s="26"/>
      <c r="H481" s="95">
        <v>69</v>
      </c>
      <c r="I481" s="91">
        <v>16300</v>
      </c>
      <c r="J481" s="90">
        <v>0</v>
      </c>
      <c r="K481" s="26"/>
      <c r="L481" s="79">
        <v>3007</v>
      </c>
      <c r="M481" s="15" t="s">
        <v>526</v>
      </c>
      <c r="N481" s="79">
        <v>1</v>
      </c>
      <c r="O481" s="79">
        <v>1</v>
      </c>
      <c r="P481" s="79">
        <v>80</v>
      </c>
      <c r="Q481" s="79">
        <v>3107</v>
      </c>
      <c r="R481" s="15" t="s">
        <v>527</v>
      </c>
      <c r="S481" s="79">
        <v>1</v>
      </c>
      <c r="T481" s="79">
        <v>1</v>
      </c>
      <c r="U481" s="79">
        <v>80</v>
      </c>
      <c r="V481" s="92">
        <v>3407</v>
      </c>
      <c r="W481" s="15" t="s">
        <v>528</v>
      </c>
      <c r="X481" s="92">
        <v>1</v>
      </c>
      <c r="Y481" s="92">
        <v>1</v>
      </c>
      <c r="Z481" s="92">
        <v>80</v>
      </c>
      <c r="AA481" s="79">
        <v>1472</v>
      </c>
      <c r="AB481" s="15" t="s">
        <v>382</v>
      </c>
      <c r="AC481" s="79">
        <v>1</v>
      </c>
      <c r="AD481" s="79">
        <v>1</v>
      </c>
      <c r="AE481" s="79">
        <v>1</v>
      </c>
      <c r="AF481" s="15"/>
      <c r="AG481" s="15"/>
      <c r="AH481" s="26"/>
      <c r="AI481" s="26"/>
      <c r="AJ481" s="26"/>
      <c r="AK481" s="85"/>
      <c r="AL481" s="85"/>
      <c r="AM481" s="85"/>
      <c r="AN481" s="85"/>
      <c r="AO481" s="85"/>
    </row>
    <row r="482" spans="1:41">
      <c r="A482" s="15">
        <v>100173</v>
      </c>
      <c r="B482" s="15" t="s">
        <v>379</v>
      </c>
      <c r="C482" s="14" t="s">
        <v>40</v>
      </c>
      <c r="D482" s="14" t="s">
        <v>524</v>
      </c>
      <c r="E482" s="29">
        <v>173</v>
      </c>
      <c r="F482" s="70" t="s">
        <v>562</v>
      </c>
      <c r="G482" s="26"/>
      <c r="H482" s="95">
        <v>69</v>
      </c>
      <c r="I482" s="91">
        <v>16300</v>
      </c>
      <c r="J482" s="90">
        <v>0</v>
      </c>
      <c r="K482" s="26"/>
      <c r="L482" s="79">
        <v>3007</v>
      </c>
      <c r="M482" s="15" t="s">
        <v>526</v>
      </c>
      <c r="N482" s="79">
        <v>1</v>
      </c>
      <c r="O482" s="79">
        <v>1</v>
      </c>
      <c r="P482" s="79">
        <v>80</v>
      </c>
      <c r="Q482" s="79">
        <v>3107</v>
      </c>
      <c r="R482" s="15" t="s">
        <v>527</v>
      </c>
      <c r="S482" s="79">
        <v>1</v>
      </c>
      <c r="T482" s="79">
        <v>1</v>
      </c>
      <c r="U482" s="79">
        <v>80</v>
      </c>
      <c r="V482" s="92">
        <v>3407</v>
      </c>
      <c r="W482" s="15" t="s">
        <v>528</v>
      </c>
      <c r="X482" s="92">
        <v>1</v>
      </c>
      <c r="Y482" s="92">
        <v>1</v>
      </c>
      <c r="Z482" s="92">
        <v>80</v>
      </c>
      <c r="AA482" s="79">
        <v>1472</v>
      </c>
      <c r="AB482" s="15" t="s">
        <v>382</v>
      </c>
      <c r="AC482" s="79">
        <v>1</v>
      </c>
      <c r="AD482" s="79">
        <v>1</v>
      </c>
      <c r="AE482" s="79">
        <v>1</v>
      </c>
      <c r="AF482" s="15"/>
      <c r="AG482" s="15"/>
      <c r="AH482" s="26"/>
      <c r="AI482" s="26"/>
      <c r="AJ482" s="26"/>
      <c r="AK482" s="85"/>
      <c r="AL482" s="85"/>
      <c r="AM482" s="85"/>
      <c r="AN482" s="85"/>
      <c r="AO482" s="85"/>
    </row>
    <row r="483" spans="1:41">
      <c r="A483" s="15">
        <v>100174</v>
      </c>
      <c r="B483" s="15" t="s">
        <v>379</v>
      </c>
      <c r="C483" s="14" t="s">
        <v>40</v>
      </c>
      <c r="D483" s="14" t="s">
        <v>524</v>
      </c>
      <c r="E483" s="29">
        <v>174</v>
      </c>
      <c r="F483" s="70" t="s">
        <v>563</v>
      </c>
      <c r="G483" s="26"/>
      <c r="H483" s="95">
        <v>70</v>
      </c>
      <c r="I483" s="91">
        <v>17800</v>
      </c>
      <c r="J483" s="90">
        <v>0</v>
      </c>
      <c r="K483" s="26"/>
      <c r="L483" s="79">
        <v>3007</v>
      </c>
      <c r="M483" s="15" t="s">
        <v>526</v>
      </c>
      <c r="N483" s="79">
        <v>1</v>
      </c>
      <c r="O483" s="79">
        <v>1</v>
      </c>
      <c r="P483" s="79">
        <v>80</v>
      </c>
      <c r="Q483" s="79">
        <v>3107</v>
      </c>
      <c r="R483" s="15" t="s">
        <v>527</v>
      </c>
      <c r="S483" s="79">
        <v>1</v>
      </c>
      <c r="T483" s="79">
        <v>1</v>
      </c>
      <c r="U483" s="79">
        <v>80</v>
      </c>
      <c r="V483" s="92">
        <v>3407</v>
      </c>
      <c r="W483" s="15" t="s">
        <v>528</v>
      </c>
      <c r="X483" s="92">
        <v>1</v>
      </c>
      <c r="Y483" s="92">
        <v>1</v>
      </c>
      <c r="Z483" s="92">
        <v>80</v>
      </c>
      <c r="AA483" s="79">
        <v>1472</v>
      </c>
      <c r="AB483" s="15" t="s">
        <v>382</v>
      </c>
      <c r="AC483" s="79">
        <v>1</v>
      </c>
      <c r="AD483" s="79">
        <v>1</v>
      </c>
      <c r="AE483" s="79">
        <v>1</v>
      </c>
      <c r="AF483" s="15"/>
      <c r="AG483" s="15"/>
      <c r="AH483" s="26"/>
      <c r="AI483" s="26"/>
      <c r="AJ483" s="26"/>
      <c r="AK483" s="85"/>
      <c r="AL483" s="85"/>
      <c r="AM483" s="85"/>
      <c r="AN483" s="85"/>
      <c r="AO483" s="85"/>
    </row>
    <row r="484" spans="1:41">
      <c r="A484" s="15">
        <v>100175</v>
      </c>
      <c r="B484" s="15" t="s">
        <v>379</v>
      </c>
      <c r="C484" s="14" t="s">
        <v>40</v>
      </c>
      <c r="D484" s="14" t="s">
        <v>524</v>
      </c>
      <c r="E484" s="29">
        <v>175</v>
      </c>
      <c r="F484" s="70" t="s">
        <v>564</v>
      </c>
      <c r="G484" s="26"/>
      <c r="H484" s="95">
        <v>70</v>
      </c>
      <c r="I484" s="91">
        <v>17800</v>
      </c>
      <c r="J484" s="90">
        <v>0</v>
      </c>
      <c r="K484" s="26"/>
      <c r="L484" s="79">
        <v>3007</v>
      </c>
      <c r="M484" s="15" t="s">
        <v>526</v>
      </c>
      <c r="N484" s="79">
        <v>1</v>
      </c>
      <c r="O484" s="79">
        <v>1</v>
      </c>
      <c r="P484" s="79">
        <v>80</v>
      </c>
      <c r="Q484" s="79">
        <v>3107</v>
      </c>
      <c r="R484" s="15" t="s">
        <v>527</v>
      </c>
      <c r="S484" s="79">
        <v>1</v>
      </c>
      <c r="T484" s="79">
        <v>1</v>
      </c>
      <c r="U484" s="79">
        <v>80</v>
      </c>
      <c r="V484" s="92">
        <v>3407</v>
      </c>
      <c r="W484" s="15" t="s">
        <v>528</v>
      </c>
      <c r="X484" s="92">
        <v>1</v>
      </c>
      <c r="Y484" s="92">
        <v>1</v>
      </c>
      <c r="Z484" s="92">
        <v>80</v>
      </c>
      <c r="AA484" s="79">
        <v>1472</v>
      </c>
      <c r="AB484" s="15" t="s">
        <v>382</v>
      </c>
      <c r="AC484" s="79">
        <v>1</v>
      </c>
      <c r="AD484" s="79">
        <v>1</v>
      </c>
      <c r="AE484" s="79">
        <v>1</v>
      </c>
      <c r="AF484" s="15"/>
      <c r="AG484" s="15"/>
      <c r="AH484" s="26"/>
      <c r="AI484" s="26"/>
      <c r="AJ484" s="26"/>
      <c r="AK484" s="85"/>
      <c r="AL484" s="85"/>
      <c r="AM484" s="85"/>
      <c r="AN484" s="85"/>
      <c r="AO484" s="85"/>
    </row>
    <row r="485" spans="1:41">
      <c r="A485" s="15">
        <f>VLOOKUP(C485,LOOKUP!A:B,2,FALSE)+E485</f>
        <v>150000</v>
      </c>
      <c r="B485" s="26" t="s">
        <v>565</v>
      </c>
      <c r="C485" s="14" t="s">
        <v>40</v>
      </c>
      <c r="D485" s="14"/>
      <c r="E485" s="15">
        <v>50000</v>
      </c>
      <c r="F485" s="15" t="s">
        <v>566</v>
      </c>
      <c r="G485" s="15"/>
      <c r="H485" s="26">
        <v>1</v>
      </c>
      <c r="I485" s="91">
        <v>23</v>
      </c>
      <c r="J485" s="90">
        <v>5</v>
      </c>
      <c r="K485" s="26"/>
      <c r="L485" s="79"/>
      <c r="M485" s="15" t="str">
        <f>IF(L485="","",VLOOKUP(L485,映射!W:X,2,FALSE))</f>
        <v/>
      </c>
      <c r="N485" s="26"/>
      <c r="O485" s="26"/>
      <c r="P485" s="26"/>
      <c r="Q485" s="26"/>
      <c r="R485" s="15" t="str">
        <f>IF(Q485="","",VLOOKUP(Q485,映射!W:X,2,FALSE))</f>
        <v/>
      </c>
      <c r="S485" s="26"/>
      <c r="T485" s="26"/>
      <c r="U485" s="26"/>
      <c r="V485" s="85"/>
      <c r="W485" s="15" t="str">
        <f>IF(V485="","",VLOOKUP(V485,映射!W:X,2,FALSE))</f>
        <v/>
      </c>
      <c r="X485" s="85"/>
      <c r="Y485" s="92">
        <v>1</v>
      </c>
      <c r="Z485" s="85"/>
      <c r="AA485" s="85"/>
      <c r="AB485" s="15" t="str">
        <f>IF(AA485="","",VLOOKUP(AA485,映射!W:X,2,FALSE))</f>
        <v/>
      </c>
      <c r="AC485" s="85"/>
      <c r="AD485" s="85"/>
      <c r="AE485" s="85"/>
      <c r="AF485" s="85"/>
      <c r="AG485" s="15" t="str">
        <f>IF(AF485="","",VLOOKUP(AF485,映射!W:X,2,FALSE))</f>
        <v/>
      </c>
      <c r="AH485" s="85"/>
      <c r="AI485" s="85"/>
      <c r="AJ485" s="85"/>
      <c r="AK485" s="85"/>
      <c r="AL485" s="85" t="str">
        <f>IF(AK485="","",VLOOKUP(AK485,映射!W:X,2,FALSE))</f>
        <v/>
      </c>
      <c r="AM485" s="85"/>
      <c r="AN485" s="85"/>
      <c r="AO485" s="85"/>
    </row>
    <row r="486" spans="1:41">
      <c r="A486" s="15">
        <v>150001</v>
      </c>
      <c r="B486" s="26" t="s">
        <v>565</v>
      </c>
      <c r="C486" s="14" t="s">
        <v>40</v>
      </c>
      <c r="D486" s="14"/>
      <c r="E486" s="15">
        <v>50001</v>
      </c>
      <c r="F486" s="15" t="s">
        <v>567</v>
      </c>
      <c r="G486" s="15"/>
      <c r="H486" s="26">
        <v>20</v>
      </c>
      <c r="I486" s="91">
        <f>VLOOKUP(A486,怪物经验!A:I,9,FALSE)</f>
        <v>190</v>
      </c>
      <c r="J486" s="90">
        <v>5</v>
      </c>
      <c r="K486" s="26"/>
      <c r="L486" s="79"/>
      <c r="M486" s="15" t="str">
        <f>IF(L486="","",VLOOKUP(L486,映射!W:X,2,FALSE))</f>
        <v/>
      </c>
      <c r="N486" s="26"/>
      <c r="O486" s="26"/>
      <c r="P486" s="26"/>
      <c r="Q486" s="26"/>
      <c r="R486" s="15" t="str">
        <f>IF(Q486="","",VLOOKUP(Q486,映射!W:X,2,FALSE))</f>
        <v/>
      </c>
      <c r="S486" s="26"/>
      <c r="T486" s="26"/>
      <c r="U486" s="26"/>
      <c r="V486" s="85"/>
      <c r="W486" s="15" t="str">
        <f>IF(V486="","",VLOOKUP(V486,映射!W:X,2,FALSE))</f>
        <v/>
      </c>
      <c r="X486" s="85"/>
      <c r="Y486" s="92">
        <v>1</v>
      </c>
      <c r="Z486" s="85"/>
      <c r="AA486" s="85"/>
      <c r="AB486" s="15" t="str">
        <f>IF(AA486="","",VLOOKUP(AA486,映射!W:X,2,FALSE))</f>
        <v/>
      </c>
      <c r="AC486" s="85"/>
      <c r="AD486" s="85"/>
      <c r="AE486" s="85"/>
      <c r="AF486" s="85"/>
      <c r="AG486" s="15" t="str">
        <f>IF(AF486="","",VLOOKUP(AF486,映射!W:X,2,FALSE))</f>
        <v/>
      </c>
      <c r="AH486" s="85"/>
      <c r="AI486" s="85"/>
      <c r="AJ486" s="85"/>
      <c r="AK486" s="85"/>
      <c r="AL486" s="85" t="str">
        <f>IF(AK486="","",VLOOKUP(AK486,映射!W:X,2,FALSE))</f>
        <v/>
      </c>
      <c r="AM486" s="85"/>
      <c r="AN486" s="85"/>
      <c r="AO486" s="85"/>
    </row>
    <row r="487" spans="1:41">
      <c r="A487" s="15">
        <v>150002</v>
      </c>
      <c r="B487" s="26" t="s">
        <v>565</v>
      </c>
      <c r="C487" s="14" t="s">
        <v>40</v>
      </c>
      <c r="D487" s="14"/>
      <c r="E487" s="15">
        <v>50002</v>
      </c>
      <c r="F487" s="15" t="s">
        <v>568</v>
      </c>
      <c r="G487" s="15"/>
      <c r="H487" s="26">
        <v>20</v>
      </c>
      <c r="I487" s="91">
        <f>VLOOKUP(A487,怪物经验!A:I,9,FALSE)</f>
        <v>190</v>
      </c>
      <c r="J487" s="90">
        <v>5</v>
      </c>
      <c r="K487" s="26"/>
      <c r="L487" s="79"/>
      <c r="M487" s="15" t="str">
        <f>IF(L487="","",VLOOKUP(L487,映射!W:X,2,FALSE))</f>
        <v/>
      </c>
      <c r="N487" s="26"/>
      <c r="O487" s="26"/>
      <c r="P487" s="26"/>
      <c r="Q487" s="26"/>
      <c r="R487" s="15" t="str">
        <f>IF(Q487="","",VLOOKUP(Q487,映射!W:X,2,FALSE))</f>
        <v/>
      </c>
      <c r="S487" s="26"/>
      <c r="T487" s="26"/>
      <c r="U487" s="26"/>
      <c r="V487" s="85"/>
      <c r="W487" s="15" t="str">
        <f>IF(V487="","",VLOOKUP(V487,映射!W:X,2,FALSE))</f>
        <v/>
      </c>
      <c r="X487" s="85"/>
      <c r="Y487" s="92">
        <v>1</v>
      </c>
      <c r="Z487" s="85"/>
      <c r="AA487" s="85"/>
      <c r="AB487" s="15" t="str">
        <f>IF(AA487="","",VLOOKUP(AA487,映射!W:X,2,FALSE))</f>
        <v/>
      </c>
      <c r="AC487" s="85"/>
      <c r="AD487" s="85"/>
      <c r="AE487" s="85"/>
      <c r="AF487" s="85"/>
      <c r="AG487" s="15" t="str">
        <f>IF(AF487="","",VLOOKUP(AF487,映射!W:X,2,FALSE))</f>
        <v/>
      </c>
      <c r="AH487" s="85"/>
      <c r="AI487" s="85"/>
      <c r="AJ487" s="85"/>
      <c r="AK487" s="85"/>
      <c r="AL487" s="85" t="str">
        <f>IF(AK487="","",VLOOKUP(AK487,映射!W:X,2,FALSE))</f>
        <v/>
      </c>
      <c r="AM487" s="85"/>
      <c r="AN487" s="85"/>
      <c r="AO487" s="85"/>
    </row>
    <row r="488" spans="1:41">
      <c r="A488" s="15">
        <v>150003</v>
      </c>
      <c r="B488" s="26" t="s">
        <v>565</v>
      </c>
      <c r="C488" s="14" t="s">
        <v>40</v>
      </c>
      <c r="D488" s="14"/>
      <c r="E488" s="15">
        <v>50003</v>
      </c>
      <c r="F488" s="26" t="s">
        <v>569</v>
      </c>
      <c r="G488" s="15"/>
      <c r="H488" s="26">
        <v>20</v>
      </c>
      <c r="I488" s="91">
        <f>VLOOKUP(A488,怪物经验!A:I,9,FALSE)</f>
        <v>190</v>
      </c>
      <c r="J488" s="90">
        <v>5</v>
      </c>
      <c r="K488" s="26"/>
      <c r="L488" s="79"/>
      <c r="M488" s="15" t="str">
        <f>IF(L488="","",VLOOKUP(L488,映射!W:X,2,FALSE))</f>
        <v/>
      </c>
      <c r="N488" s="26"/>
      <c r="O488" s="26"/>
      <c r="P488" s="26"/>
      <c r="Q488" s="26"/>
      <c r="R488" s="15" t="str">
        <f>IF(Q488="","",VLOOKUP(Q488,映射!W:X,2,FALSE))</f>
        <v/>
      </c>
      <c r="S488" s="26"/>
      <c r="T488" s="26"/>
      <c r="U488" s="26"/>
      <c r="V488" s="85"/>
      <c r="W488" s="15" t="str">
        <f>IF(V488="","",VLOOKUP(V488,映射!W:X,2,FALSE))</f>
        <v/>
      </c>
      <c r="X488" s="85"/>
      <c r="Y488" s="92">
        <v>1</v>
      </c>
      <c r="Z488" s="85"/>
      <c r="AA488" s="85"/>
      <c r="AB488" s="15" t="str">
        <f>IF(AA488="","",VLOOKUP(AA488,映射!W:X,2,FALSE))</f>
        <v/>
      </c>
      <c r="AC488" s="85"/>
      <c r="AD488" s="85"/>
      <c r="AE488" s="85"/>
      <c r="AF488" s="85"/>
      <c r="AG488" s="15" t="str">
        <f>IF(AF488="","",VLOOKUP(AF488,映射!W:X,2,FALSE))</f>
        <v/>
      </c>
      <c r="AH488" s="85"/>
      <c r="AI488" s="85"/>
      <c r="AJ488" s="85"/>
      <c r="AK488" s="85"/>
      <c r="AL488" s="85" t="str">
        <f>IF(AK488="","",VLOOKUP(AK488,映射!W:X,2,FALSE))</f>
        <v/>
      </c>
      <c r="AM488" s="85"/>
      <c r="AN488" s="85"/>
      <c r="AO488" s="85"/>
    </row>
    <row r="489" spans="1:41">
      <c r="A489" s="15">
        <v>150004</v>
      </c>
      <c r="B489" s="26" t="s">
        <v>565</v>
      </c>
      <c r="C489" s="14" t="s">
        <v>40</v>
      </c>
      <c r="D489" s="14"/>
      <c r="E489" s="15">
        <v>50004</v>
      </c>
      <c r="F489" s="26" t="s">
        <v>570</v>
      </c>
      <c r="G489" s="15"/>
      <c r="H489" s="26">
        <v>20</v>
      </c>
      <c r="I489" s="91">
        <f>VLOOKUP(A489,怪物经验!A:I,9,FALSE)</f>
        <v>190</v>
      </c>
      <c r="J489" s="90">
        <v>5</v>
      </c>
      <c r="K489" s="26"/>
      <c r="L489" s="79"/>
      <c r="M489" s="15" t="str">
        <f>IF(L489="","",VLOOKUP(L489,映射!W:X,2,FALSE))</f>
        <v/>
      </c>
      <c r="N489" s="26"/>
      <c r="O489" s="26"/>
      <c r="P489" s="26"/>
      <c r="Q489" s="26"/>
      <c r="R489" s="15" t="str">
        <f>IF(Q489="","",VLOOKUP(Q489,映射!W:X,2,FALSE))</f>
        <v/>
      </c>
      <c r="S489" s="26"/>
      <c r="T489" s="26"/>
      <c r="U489" s="26"/>
      <c r="V489" s="85"/>
      <c r="W489" s="15" t="str">
        <f>IF(V489="","",VLOOKUP(V489,映射!W:X,2,FALSE))</f>
        <v/>
      </c>
      <c r="X489" s="85"/>
      <c r="Y489" s="92">
        <v>1</v>
      </c>
      <c r="Z489" s="85"/>
      <c r="AA489" s="85"/>
      <c r="AB489" s="15" t="str">
        <f>IF(AA489="","",VLOOKUP(AA489,映射!W:X,2,FALSE))</f>
        <v/>
      </c>
      <c r="AC489" s="85"/>
      <c r="AD489" s="85"/>
      <c r="AE489" s="85"/>
      <c r="AF489" s="85"/>
      <c r="AG489" s="15" t="str">
        <f>IF(AF489="","",VLOOKUP(AF489,映射!W:X,2,FALSE))</f>
        <v/>
      </c>
      <c r="AH489" s="85"/>
      <c r="AI489" s="85"/>
      <c r="AJ489" s="85"/>
      <c r="AK489" s="85"/>
      <c r="AL489" s="85" t="str">
        <f>IF(AK489="","",VLOOKUP(AK489,映射!W:X,2,FALSE))</f>
        <v/>
      </c>
      <c r="AM489" s="85"/>
      <c r="AN489" s="85"/>
      <c r="AO489" s="85"/>
    </row>
    <row r="490" spans="1:41">
      <c r="A490" s="15">
        <v>150005</v>
      </c>
      <c r="B490" s="26" t="s">
        <v>565</v>
      </c>
      <c r="C490" s="14" t="s">
        <v>40</v>
      </c>
      <c r="D490" s="14"/>
      <c r="E490" s="15">
        <v>50005</v>
      </c>
      <c r="F490" s="26" t="s">
        <v>571</v>
      </c>
      <c r="G490" s="15"/>
      <c r="H490" s="26">
        <v>20</v>
      </c>
      <c r="I490" s="91">
        <f>VLOOKUP(A490,怪物经验!A:I,9,FALSE)</f>
        <v>190</v>
      </c>
      <c r="J490" s="90">
        <v>5</v>
      </c>
      <c r="K490" s="26"/>
      <c r="L490" s="79"/>
      <c r="M490" s="15" t="str">
        <f>IF(L490="","",VLOOKUP(L490,映射!W:X,2,FALSE))</f>
        <v/>
      </c>
      <c r="N490" s="26"/>
      <c r="O490" s="26"/>
      <c r="P490" s="26"/>
      <c r="Q490" s="26"/>
      <c r="R490" s="15" t="str">
        <f>IF(Q490="","",VLOOKUP(Q490,映射!W:X,2,FALSE))</f>
        <v/>
      </c>
      <c r="S490" s="26"/>
      <c r="T490" s="26"/>
      <c r="U490" s="26"/>
      <c r="V490" s="85"/>
      <c r="W490" s="15" t="str">
        <f>IF(V490="","",VLOOKUP(V490,映射!W:X,2,FALSE))</f>
        <v/>
      </c>
      <c r="X490" s="85"/>
      <c r="Y490" s="92">
        <v>1</v>
      </c>
      <c r="Z490" s="85"/>
      <c r="AA490" s="85"/>
      <c r="AB490" s="15" t="str">
        <f>IF(AA490="","",VLOOKUP(AA490,映射!W:X,2,FALSE))</f>
        <v/>
      </c>
      <c r="AC490" s="85"/>
      <c r="AD490" s="85"/>
      <c r="AE490" s="85"/>
      <c r="AF490" s="85"/>
      <c r="AG490" s="15" t="str">
        <f>IF(AF490="","",VLOOKUP(AF490,映射!W:X,2,FALSE))</f>
        <v/>
      </c>
      <c r="AH490" s="85"/>
      <c r="AI490" s="85"/>
      <c r="AJ490" s="85"/>
      <c r="AK490" s="85"/>
      <c r="AL490" s="85" t="str">
        <f>IF(AK490="","",VLOOKUP(AK490,映射!W:X,2,FALSE))</f>
        <v/>
      </c>
      <c r="AM490" s="85"/>
      <c r="AN490" s="85"/>
      <c r="AO490" s="85"/>
    </row>
    <row r="491" spans="1:41">
      <c r="A491" s="15">
        <v>130000</v>
      </c>
      <c r="B491" s="26" t="s">
        <v>572</v>
      </c>
      <c r="C491" s="14" t="s">
        <v>40</v>
      </c>
      <c r="D491" s="14"/>
      <c r="E491" s="15">
        <v>30000</v>
      </c>
      <c r="F491" s="26" t="s">
        <v>573</v>
      </c>
      <c r="G491" s="15"/>
      <c r="H491" s="15">
        <v>15</v>
      </c>
      <c r="I491" s="91">
        <f>VLOOKUP(A491,怪物经验!A:I,9,FALSE)</f>
        <v>1440</v>
      </c>
      <c r="J491" s="90">
        <v>5</v>
      </c>
      <c r="K491" s="26"/>
      <c r="L491" s="10"/>
      <c r="M491" s="15"/>
      <c r="N491" s="26"/>
      <c r="O491" s="26"/>
      <c r="P491" s="26"/>
      <c r="Q491" s="10"/>
      <c r="R491" s="15"/>
      <c r="S491" s="26"/>
      <c r="T491" s="26"/>
      <c r="U491" s="26"/>
      <c r="V491" s="10"/>
      <c r="W491" s="15"/>
      <c r="X491" s="26"/>
      <c r="Y491" s="92"/>
      <c r="Z491" s="26"/>
      <c r="AA491" s="85"/>
      <c r="AB491" s="15"/>
      <c r="AC491" s="85"/>
      <c r="AD491" s="85"/>
      <c r="AE491" s="85"/>
      <c r="AF491" s="85"/>
      <c r="AG491" s="15" t="str">
        <f>IF(AF491="","",VLOOKUP(AF491,映射!W:X,2,FALSE))</f>
        <v/>
      </c>
      <c r="AH491" s="85"/>
      <c r="AI491" s="85"/>
      <c r="AJ491" s="85"/>
      <c r="AK491" s="85"/>
      <c r="AL491" s="85" t="str">
        <f>IF(AK491="","",VLOOKUP(AK491,映射!W:X,2,FALSE))</f>
        <v/>
      </c>
      <c r="AM491" s="85"/>
      <c r="AN491" s="85"/>
      <c r="AO491" s="85"/>
    </row>
    <row r="492" spans="1:41">
      <c r="A492" s="15">
        <v>130001</v>
      </c>
      <c r="B492" s="26" t="s">
        <v>572</v>
      </c>
      <c r="C492" s="14" t="s">
        <v>40</v>
      </c>
      <c r="D492" s="14"/>
      <c r="E492" s="15">
        <v>30001</v>
      </c>
      <c r="F492" s="26" t="s">
        <v>574</v>
      </c>
      <c r="G492" s="26"/>
      <c r="H492" s="15">
        <v>25</v>
      </c>
      <c r="I492" s="91">
        <f>VLOOKUP(A492,怪物经验!A:I,9,FALSE)</f>
        <v>3480</v>
      </c>
      <c r="J492" s="90">
        <v>5</v>
      </c>
      <c r="K492" s="26"/>
      <c r="L492" s="10"/>
      <c r="M492" s="15"/>
      <c r="N492" s="26"/>
      <c r="O492" s="26"/>
      <c r="P492" s="26"/>
      <c r="Q492" s="10"/>
      <c r="R492" s="15"/>
      <c r="S492" s="26"/>
      <c r="T492" s="26"/>
      <c r="U492" s="26"/>
      <c r="V492" s="10"/>
      <c r="W492" s="15"/>
      <c r="X492" s="26"/>
      <c r="Y492" s="92"/>
      <c r="Z492" s="26"/>
      <c r="AA492" s="85"/>
      <c r="AB492" s="15"/>
      <c r="AC492" s="85"/>
      <c r="AD492" s="85"/>
      <c r="AE492" s="85"/>
      <c r="AF492" s="85"/>
      <c r="AG492" s="15" t="str">
        <f>IF(AF492="","",VLOOKUP(AF492,映射!W:X,2,FALSE))</f>
        <v/>
      </c>
      <c r="AH492" s="85"/>
      <c r="AI492" s="85"/>
      <c r="AJ492" s="85"/>
      <c r="AK492" s="85"/>
      <c r="AL492" s="85" t="str">
        <f>IF(AK492="","",VLOOKUP(AK492,映射!W:X,2,FALSE))</f>
        <v/>
      </c>
      <c r="AM492" s="85"/>
      <c r="AN492" s="85"/>
      <c r="AO492" s="85"/>
    </row>
    <row r="493" spans="1:41">
      <c r="A493" s="15">
        <v>130002</v>
      </c>
      <c r="B493" s="26" t="s">
        <v>572</v>
      </c>
      <c r="C493" s="14" t="s">
        <v>40</v>
      </c>
      <c r="D493" s="14"/>
      <c r="E493" s="15">
        <v>30002</v>
      </c>
      <c r="F493" s="26" t="s">
        <v>575</v>
      </c>
      <c r="G493" s="26"/>
      <c r="H493" s="15">
        <v>35</v>
      </c>
      <c r="I493" s="91">
        <f>VLOOKUP(A493,怪物经验!A:I,9,FALSE)</f>
        <v>3480</v>
      </c>
      <c r="J493" s="90">
        <v>5</v>
      </c>
      <c r="K493" s="26"/>
      <c r="L493" s="10"/>
      <c r="M493" s="15"/>
      <c r="N493" s="26"/>
      <c r="O493" s="26"/>
      <c r="P493" s="26"/>
      <c r="Q493" s="10"/>
      <c r="R493" s="15"/>
      <c r="S493" s="26"/>
      <c r="T493" s="26"/>
      <c r="U493" s="26"/>
      <c r="V493" s="10"/>
      <c r="W493" s="15"/>
      <c r="X493" s="26"/>
      <c r="Y493" s="92"/>
      <c r="Z493" s="26"/>
      <c r="AA493" s="85"/>
      <c r="AB493" s="15"/>
      <c r="AC493" s="85"/>
      <c r="AD493" s="85"/>
      <c r="AE493" s="85"/>
      <c r="AF493" s="85"/>
      <c r="AG493" s="15" t="str">
        <f>IF(AF493="","",VLOOKUP(AF493,映射!W:X,2,FALSE))</f>
        <v/>
      </c>
      <c r="AH493" s="85"/>
      <c r="AI493" s="85"/>
      <c r="AJ493" s="85"/>
      <c r="AK493" s="85"/>
      <c r="AL493" s="85" t="str">
        <f>IF(AK493="","",VLOOKUP(AK493,映射!W:X,2,FALSE))</f>
        <v/>
      </c>
      <c r="AM493" s="85"/>
      <c r="AN493" s="85"/>
      <c r="AO493" s="85"/>
    </row>
    <row r="494" spans="1:41">
      <c r="A494" s="15">
        <v>130003</v>
      </c>
      <c r="B494" s="26" t="s">
        <v>572</v>
      </c>
      <c r="C494" s="14" t="s">
        <v>40</v>
      </c>
      <c r="D494" s="14"/>
      <c r="E494" s="15">
        <v>30003</v>
      </c>
      <c r="F494" s="26" t="s">
        <v>576</v>
      </c>
      <c r="G494" s="26"/>
      <c r="H494" s="15">
        <v>45</v>
      </c>
      <c r="I494" s="91">
        <f>VLOOKUP(A494,怪物经验!A:I,9,FALSE)</f>
        <v>3480</v>
      </c>
      <c r="J494" s="90">
        <v>5</v>
      </c>
      <c r="K494" s="26"/>
      <c r="L494" s="10"/>
      <c r="M494" s="15"/>
      <c r="N494" s="26"/>
      <c r="O494" s="26"/>
      <c r="P494" s="26"/>
      <c r="Q494" s="10"/>
      <c r="R494" s="15"/>
      <c r="S494" s="26"/>
      <c r="T494" s="26"/>
      <c r="U494" s="26"/>
      <c r="V494" s="10"/>
      <c r="W494" s="15"/>
      <c r="X494" s="26"/>
      <c r="Y494" s="92"/>
      <c r="Z494" s="26"/>
      <c r="AA494" s="85"/>
      <c r="AB494" s="15"/>
      <c r="AC494" s="85"/>
      <c r="AD494" s="85"/>
      <c r="AE494" s="85"/>
      <c r="AF494" s="85"/>
      <c r="AG494" s="15" t="str">
        <f>IF(AF494="","",VLOOKUP(AF494,映射!W:X,2,FALSE))</f>
        <v/>
      </c>
      <c r="AH494" s="85"/>
      <c r="AI494" s="85"/>
      <c r="AJ494" s="85"/>
      <c r="AK494" s="85"/>
      <c r="AL494" s="85" t="str">
        <f>IF(AK494="","",VLOOKUP(AK494,映射!W:X,2,FALSE))</f>
        <v/>
      </c>
      <c r="AM494" s="85"/>
      <c r="AN494" s="85"/>
      <c r="AO494" s="85"/>
    </row>
    <row r="495" spans="1:41">
      <c r="A495" s="15">
        <v>130004</v>
      </c>
      <c r="B495" s="26" t="s">
        <v>572</v>
      </c>
      <c r="C495" s="14" t="s">
        <v>40</v>
      </c>
      <c r="D495" s="14"/>
      <c r="E495" s="15">
        <v>30004</v>
      </c>
      <c r="F495" s="15" t="s">
        <v>577</v>
      </c>
      <c r="G495" s="15"/>
      <c r="H495" s="15">
        <v>55</v>
      </c>
      <c r="I495" s="91">
        <f>VLOOKUP(A495,怪物经验!A:I,9,FALSE)</f>
        <v>3480</v>
      </c>
      <c r="J495" s="90">
        <v>5</v>
      </c>
      <c r="K495" s="26"/>
      <c r="L495" s="10"/>
      <c r="M495" s="15"/>
      <c r="N495" s="26"/>
      <c r="O495" s="26"/>
      <c r="P495" s="26"/>
      <c r="Q495" s="10"/>
      <c r="R495" s="15"/>
      <c r="S495" s="26"/>
      <c r="T495" s="26"/>
      <c r="U495" s="26"/>
      <c r="V495" s="10"/>
      <c r="W495" s="15"/>
      <c r="X495" s="26"/>
      <c r="Y495" s="92"/>
      <c r="Z495" s="26"/>
      <c r="AA495" s="85"/>
      <c r="AB495" s="15"/>
      <c r="AC495" s="85"/>
      <c r="AD495" s="85"/>
      <c r="AE495" s="85"/>
      <c r="AF495" s="85"/>
      <c r="AG495" s="15" t="str">
        <f>IF(AF495="","",VLOOKUP(AF495,映射!W:X,2,FALSE))</f>
        <v/>
      </c>
      <c r="AH495" s="85"/>
      <c r="AI495" s="85"/>
      <c r="AJ495" s="85"/>
      <c r="AK495" s="85"/>
      <c r="AL495" s="85" t="str">
        <f>IF(AK495="","",VLOOKUP(AK495,映射!W:X,2,FALSE))</f>
        <v/>
      </c>
      <c r="AM495" s="85"/>
      <c r="AN495" s="85"/>
      <c r="AO495" s="85"/>
    </row>
    <row r="496" spans="1:41">
      <c r="A496" s="15">
        <v>130005</v>
      </c>
      <c r="B496" s="26" t="s">
        <v>572</v>
      </c>
      <c r="C496" s="14" t="s">
        <v>40</v>
      </c>
      <c r="D496" s="14"/>
      <c r="E496" s="15">
        <v>30005</v>
      </c>
      <c r="F496" s="15" t="s">
        <v>578</v>
      </c>
      <c r="G496" s="15"/>
      <c r="H496" s="15">
        <v>55</v>
      </c>
      <c r="I496" s="91">
        <f>VLOOKUP(A496,怪物经验!A:I,9,FALSE)</f>
        <v>3480</v>
      </c>
      <c r="J496" s="90">
        <v>5</v>
      </c>
      <c r="K496" s="26"/>
      <c r="L496" s="10"/>
      <c r="M496" s="15"/>
      <c r="N496" s="26"/>
      <c r="O496" s="26"/>
      <c r="P496" s="26"/>
      <c r="Q496" s="10"/>
      <c r="R496" s="15"/>
      <c r="S496" s="26"/>
      <c r="T496" s="26"/>
      <c r="U496" s="26"/>
      <c r="V496" s="10"/>
      <c r="W496" s="15"/>
      <c r="X496" s="26"/>
      <c r="Y496" s="92"/>
      <c r="Z496" s="26"/>
      <c r="AA496" s="85"/>
      <c r="AB496" s="15"/>
      <c r="AC496" s="85"/>
      <c r="AD496" s="85"/>
      <c r="AE496" s="85"/>
      <c r="AF496" s="85"/>
      <c r="AG496" s="15" t="str">
        <f>IF(AF496="","",VLOOKUP(AF496,映射!W:X,2,FALSE))</f>
        <v/>
      </c>
      <c r="AH496" s="85"/>
      <c r="AI496" s="85"/>
      <c r="AJ496" s="85"/>
      <c r="AK496" s="85"/>
      <c r="AL496" s="85" t="str">
        <f>IF(AK496="","",VLOOKUP(AK496,映射!W:X,2,FALSE))</f>
        <v/>
      </c>
      <c r="AM496" s="85"/>
      <c r="AN496" s="85"/>
      <c r="AO496" s="85"/>
    </row>
    <row r="497" spans="1:41">
      <c r="A497" s="15">
        <v>130006</v>
      </c>
      <c r="B497" s="26" t="s">
        <v>572</v>
      </c>
      <c r="C497" s="14" t="s">
        <v>40</v>
      </c>
      <c r="D497" s="14"/>
      <c r="E497" s="15">
        <v>30006</v>
      </c>
      <c r="F497" s="15" t="s">
        <v>579</v>
      </c>
      <c r="G497" s="15"/>
      <c r="H497" s="15">
        <v>55</v>
      </c>
      <c r="I497" s="91">
        <f>VLOOKUP(A497,怪物经验!A:I,9,FALSE)</f>
        <v>3480</v>
      </c>
      <c r="J497" s="90">
        <v>5</v>
      </c>
      <c r="K497" s="26"/>
      <c r="L497" s="10"/>
      <c r="M497" s="15"/>
      <c r="N497" s="26"/>
      <c r="O497" s="26"/>
      <c r="P497" s="26"/>
      <c r="Q497" s="10"/>
      <c r="R497" s="15"/>
      <c r="S497" s="26"/>
      <c r="T497" s="26"/>
      <c r="U497" s="26"/>
      <c r="V497" s="10"/>
      <c r="W497" s="15"/>
      <c r="X497" s="26"/>
      <c r="Y497" s="92"/>
      <c r="Z497" s="26"/>
      <c r="AA497" s="85"/>
      <c r="AB497" s="15"/>
      <c r="AC497" s="85"/>
      <c r="AD497" s="85"/>
      <c r="AE497" s="85"/>
      <c r="AF497" s="85"/>
      <c r="AG497" s="15" t="str">
        <f>IF(AF497="","",VLOOKUP(AF497,映射!W:X,2,FALSE))</f>
        <v/>
      </c>
      <c r="AH497" s="85"/>
      <c r="AI497" s="85"/>
      <c r="AJ497" s="85"/>
      <c r="AK497" s="85"/>
      <c r="AL497" s="85" t="str">
        <f>IF(AK497="","",VLOOKUP(AK497,映射!W:X,2,FALSE))</f>
        <v/>
      </c>
      <c r="AM497" s="85"/>
      <c r="AN497" s="85"/>
      <c r="AO497" s="85"/>
    </row>
    <row r="498" spans="1:41">
      <c r="A498" s="15">
        <v>130007</v>
      </c>
      <c r="B498" s="26" t="s">
        <v>572</v>
      </c>
      <c r="C498" s="14" t="s">
        <v>40</v>
      </c>
      <c r="D498" s="14"/>
      <c r="E498" s="15">
        <v>30007</v>
      </c>
      <c r="F498" s="15" t="s">
        <v>580</v>
      </c>
      <c r="G498" s="15"/>
      <c r="H498" s="15">
        <v>55</v>
      </c>
      <c r="I498" s="91">
        <f>VLOOKUP(A498,怪物经验!A:I,9,FALSE)</f>
        <v>3480</v>
      </c>
      <c r="J498" s="90">
        <v>5</v>
      </c>
      <c r="K498" s="26"/>
      <c r="L498" s="10"/>
      <c r="M498" s="15"/>
      <c r="N498" s="26"/>
      <c r="O498" s="26"/>
      <c r="P498" s="26"/>
      <c r="Q498" s="10"/>
      <c r="R498" s="15"/>
      <c r="S498" s="26"/>
      <c r="T498" s="26"/>
      <c r="U498" s="26"/>
      <c r="V498" s="10"/>
      <c r="W498" s="15"/>
      <c r="X498" s="26"/>
      <c r="Y498" s="92"/>
      <c r="Z498" s="26"/>
      <c r="AA498" s="85"/>
      <c r="AB498" s="15"/>
      <c r="AC498" s="85"/>
      <c r="AD498" s="85"/>
      <c r="AE498" s="85"/>
      <c r="AF498" s="85"/>
      <c r="AG498" s="15" t="str">
        <f>IF(AF498="","",VLOOKUP(AF498,映射!W:X,2,FALSE))</f>
        <v/>
      </c>
      <c r="AH498" s="85"/>
      <c r="AI498" s="85"/>
      <c r="AJ498" s="85"/>
      <c r="AK498" s="85"/>
      <c r="AL498" s="85" t="str">
        <f>IF(AK498="","",VLOOKUP(AK498,映射!W:X,2,FALSE))</f>
        <v/>
      </c>
      <c r="AM498" s="85"/>
      <c r="AN498" s="85"/>
      <c r="AO498" s="85"/>
    </row>
    <row r="499" spans="1:41">
      <c r="A499" s="15">
        <v>130008</v>
      </c>
      <c r="B499" s="26" t="s">
        <v>572</v>
      </c>
      <c r="C499" s="14" t="s">
        <v>40</v>
      </c>
      <c r="D499" s="14"/>
      <c r="E499" s="15">
        <v>30008</v>
      </c>
      <c r="F499" s="15" t="s">
        <v>581</v>
      </c>
      <c r="G499" s="15"/>
      <c r="H499" s="15">
        <v>55</v>
      </c>
      <c r="I499" s="91">
        <f>VLOOKUP(A499,怪物经验!A:I,9,FALSE)</f>
        <v>3480</v>
      </c>
      <c r="J499" s="90">
        <v>5</v>
      </c>
      <c r="K499" s="26"/>
      <c r="L499" s="10"/>
      <c r="M499" s="15"/>
      <c r="N499" s="26"/>
      <c r="O499" s="26"/>
      <c r="P499" s="26"/>
      <c r="Q499" s="10"/>
      <c r="R499" s="15"/>
      <c r="S499" s="26"/>
      <c r="T499" s="26"/>
      <c r="U499" s="26"/>
      <c r="V499" s="10"/>
      <c r="W499" s="15"/>
      <c r="X499" s="26"/>
      <c r="Y499" s="92"/>
      <c r="Z499" s="26"/>
      <c r="AA499" s="85"/>
      <c r="AB499" s="15"/>
      <c r="AC499" s="85"/>
      <c r="AD499" s="85"/>
      <c r="AE499" s="85"/>
      <c r="AF499" s="85"/>
      <c r="AG499" s="15" t="str">
        <f>IF(AF499="","",VLOOKUP(AF499,映射!W:X,2,FALSE))</f>
        <v/>
      </c>
      <c r="AH499" s="85"/>
      <c r="AI499" s="85"/>
      <c r="AJ499" s="85"/>
      <c r="AK499" s="85"/>
      <c r="AL499" s="85" t="str">
        <f>IF(AK499="","",VLOOKUP(AK499,映射!W:X,2,FALSE))</f>
        <v/>
      </c>
      <c r="AM499" s="85"/>
      <c r="AN499" s="85"/>
      <c r="AO499" s="85"/>
    </row>
    <row r="500" spans="1:41">
      <c r="A500" s="15">
        <v>120001</v>
      </c>
      <c r="B500" s="26" t="s">
        <v>272</v>
      </c>
      <c r="C500" s="14" t="s">
        <v>40</v>
      </c>
      <c r="D500" s="14" t="s">
        <v>582</v>
      </c>
      <c r="E500" s="15">
        <v>20001</v>
      </c>
      <c r="F500" s="26" t="s">
        <v>459</v>
      </c>
      <c r="G500" s="26"/>
      <c r="H500" s="26">
        <v>17</v>
      </c>
      <c r="I500" s="91">
        <f>VLOOKUP(A500,怪物经验!A:I,9,FALSE)</f>
        <v>150</v>
      </c>
      <c r="J500" s="90">
        <v>0</v>
      </c>
      <c r="K500" s="26"/>
      <c r="L500" s="79">
        <f>VLOOKUP(D500,道具产出!B:V,4,FALSE)</f>
        <v>3001</v>
      </c>
      <c r="M500" s="15" t="str">
        <f>IF(L500="","",VLOOKUP(L500,映射!W:X,2,FALSE))</f>
        <v>铜</v>
      </c>
      <c r="N500" s="79">
        <f>VLOOKUP(D500,道具产出!B:V,5,FALSE)</f>
        <v>1</v>
      </c>
      <c r="O500" s="79">
        <v>1</v>
      </c>
      <c r="P500" s="79">
        <f>VLOOKUP(D500,道具产出!B:V,6,FALSE)</f>
        <v>500</v>
      </c>
      <c r="Q500" s="79">
        <f>VLOOKUP(D500,道具产出!B:V,7,FALSE)</f>
        <v>3101</v>
      </c>
      <c r="R500" s="15" t="str">
        <f>IF(Q500="","",VLOOKUP(Q500,映射!W:X,2,FALSE))</f>
        <v>印度轻木</v>
      </c>
      <c r="S500" s="79">
        <f>VLOOKUP(D500,道具产出!B:V,8,FALSE)</f>
        <v>1</v>
      </c>
      <c r="T500" s="79">
        <v>1</v>
      </c>
      <c r="U500" s="79">
        <f>VLOOKUP(D500,道具产出!B:V,9,FALSE)</f>
        <v>500</v>
      </c>
      <c r="V500" s="92">
        <f>VLOOKUP(D500,道具产出!B:V,10,FALSE)</f>
        <v>3401</v>
      </c>
      <c r="W500" s="15" t="str">
        <f>IF(V500="","",VLOOKUP(V500,映射!W:X,2,FALSE))</f>
        <v>麻布</v>
      </c>
      <c r="X500" s="92">
        <f>VLOOKUP(D500,道具产出!B:V,11,FALSE)</f>
        <v>1</v>
      </c>
      <c r="Y500" s="92">
        <v>1</v>
      </c>
      <c r="Z500" s="92">
        <f>VLOOKUP(D500,道具产出!B:V,12,FALSE)</f>
        <v>500</v>
      </c>
      <c r="AA500" s="85"/>
      <c r="AB500" s="15" t="str">
        <f>IF(AA500="","",VLOOKUP(AA500,映射!W:X,2,FALSE))</f>
        <v/>
      </c>
      <c r="AC500" s="85"/>
      <c r="AD500" s="85"/>
      <c r="AE500" s="85"/>
      <c r="AF500" s="85"/>
      <c r="AG500" s="15" t="str">
        <f>IF(AF500="","",VLOOKUP(AF500,映射!W:X,2,FALSE))</f>
        <v/>
      </c>
      <c r="AH500" s="85"/>
      <c r="AI500" s="85"/>
      <c r="AJ500" s="85"/>
      <c r="AK500" s="85"/>
      <c r="AL500" s="85" t="str">
        <f>IF(AK500="","",VLOOKUP(AK500,映射!W:X,2,FALSE))</f>
        <v/>
      </c>
      <c r="AM500" s="85"/>
      <c r="AN500" s="85"/>
      <c r="AO500" s="85"/>
    </row>
    <row r="501" spans="1:41">
      <c r="A501" s="15">
        <v>120002</v>
      </c>
      <c r="B501" s="26" t="s">
        <v>272</v>
      </c>
      <c r="C501" s="14" t="s">
        <v>40</v>
      </c>
      <c r="D501" s="14" t="s">
        <v>582</v>
      </c>
      <c r="E501" s="15">
        <v>20002</v>
      </c>
      <c r="F501" s="26" t="s">
        <v>583</v>
      </c>
      <c r="G501" s="26"/>
      <c r="H501" s="26">
        <v>17</v>
      </c>
      <c r="I501" s="91">
        <f>VLOOKUP(A501,怪物经验!A:I,9,FALSE)</f>
        <v>150</v>
      </c>
      <c r="J501" s="90">
        <v>0</v>
      </c>
      <c r="K501" s="26"/>
      <c r="L501" s="79">
        <f>VLOOKUP(D501,道具产出!B:V,4,FALSE)</f>
        <v>3001</v>
      </c>
      <c r="M501" s="15" t="str">
        <f>IF(L501="","",VLOOKUP(L501,映射!W:X,2,FALSE))</f>
        <v>铜</v>
      </c>
      <c r="N501" s="79">
        <f>VLOOKUP(D501,道具产出!B:V,5,FALSE)</f>
        <v>1</v>
      </c>
      <c r="O501" s="79">
        <v>1</v>
      </c>
      <c r="P501" s="79">
        <f>VLOOKUP(D501,道具产出!B:V,6,FALSE)</f>
        <v>500</v>
      </c>
      <c r="Q501" s="79">
        <f>VLOOKUP(D501,道具产出!B:V,7,FALSE)</f>
        <v>3101</v>
      </c>
      <c r="R501" s="15" t="str">
        <f>IF(Q501="","",VLOOKUP(Q501,映射!W:X,2,FALSE))</f>
        <v>印度轻木</v>
      </c>
      <c r="S501" s="79">
        <f>VLOOKUP(D501,道具产出!B:V,8,FALSE)</f>
        <v>1</v>
      </c>
      <c r="T501" s="79">
        <v>1</v>
      </c>
      <c r="U501" s="79">
        <f>VLOOKUP(D501,道具产出!B:V,9,FALSE)</f>
        <v>500</v>
      </c>
      <c r="V501" s="92">
        <f>VLOOKUP(D501,道具产出!B:V,10,FALSE)</f>
        <v>3401</v>
      </c>
      <c r="W501" s="15" t="str">
        <f>IF(V501="","",VLOOKUP(V501,映射!W:X,2,FALSE))</f>
        <v>麻布</v>
      </c>
      <c r="X501" s="92">
        <f>VLOOKUP(D501,道具产出!B:V,11,FALSE)</f>
        <v>1</v>
      </c>
      <c r="Y501" s="92">
        <v>1</v>
      </c>
      <c r="Z501" s="92">
        <f>VLOOKUP(D501,道具产出!B:V,12,FALSE)</f>
        <v>500</v>
      </c>
      <c r="AA501" s="85"/>
      <c r="AB501" s="15" t="str">
        <f>IF(AA501="","",VLOOKUP(AA501,映射!W:X,2,FALSE))</f>
        <v/>
      </c>
      <c r="AC501" s="85"/>
      <c r="AD501" s="85"/>
      <c r="AE501" s="85"/>
      <c r="AF501" s="85"/>
      <c r="AG501" s="15" t="str">
        <f>IF(AF501="","",VLOOKUP(AF501,映射!W:X,2,FALSE))</f>
        <v/>
      </c>
      <c r="AH501" s="85"/>
      <c r="AI501" s="85"/>
      <c r="AJ501" s="85"/>
      <c r="AK501" s="85"/>
      <c r="AL501" s="85" t="str">
        <f>IF(AK501="","",VLOOKUP(AK501,映射!W:X,2,FALSE))</f>
        <v/>
      </c>
      <c r="AM501" s="85"/>
      <c r="AN501" s="85"/>
      <c r="AO501" s="85"/>
    </row>
    <row r="502" spans="1:41">
      <c r="A502" s="15">
        <v>120003</v>
      </c>
      <c r="B502" s="26" t="s">
        <v>272</v>
      </c>
      <c r="C502" s="14" t="s">
        <v>40</v>
      </c>
      <c r="D502" s="14" t="s">
        <v>582</v>
      </c>
      <c r="E502" s="15">
        <v>20003</v>
      </c>
      <c r="F502" s="26" t="s">
        <v>584</v>
      </c>
      <c r="G502" s="26"/>
      <c r="H502" s="26">
        <v>17</v>
      </c>
      <c r="I502" s="91">
        <f>VLOOKUP(A502,怪物经验!A:I,9,FALSE)</f>
        <v>150</v>
      </c>
      <c r="J502" s="90">
        <v>0</v>
      </c>
      <c r="K502" s="26"/>
      <c r="L502" s="79">
        <f>VLOOKUP(D502,道具产出!B:V,4,FALSE)</f>
        <v>3001</v>
      </c>
      <c r="M502" s="15" t="str">
        <f>IF(L502="","",VLOOKUP(L502,映射!W:X,2,FALSE))</f>
        <v>铜</v>
      </c>
      <c r="N502" s="79">
        <f>VLOOKUP(D502,道具产出!B:V,5,FALSE)</f>
        <v>1</v>
      </c>
      <c r="O502" s="79">
        <v>1</v>
      </c>
      <c r="P502" s="79">
        <f>VLOOKUP(D502,道具产出!B:V,6,FALSE)</f>
        <v>500</v>
      </c>
      <c r="Q502" s="79">
        <f>VLOOKUP(D502,道具产出!B:V,7,FALSE)</f>
        <v>3101</v>
      </c>
      <c r="R502" s="15" t="str">
        <f>IF(Q502="","",VLOOKUP(Q502,映射!W:X,2,FALSE))</f>
        <v>印度轻木</v>
      </c>
      <c r="S502" s="79">
        <f>VLOOKUP(D502,道具产出!B:V,8,FALSE)</f>
        <v>1</v>
      </c>
      <c r="T502" s="79">
        <v>1</v>
      </c>
      <c r="U502" s="79">
        <f>VLOOKUP(D502,道具产出!B:V,9,FALSE)</f>
        <v>500</v>
      </c>
      <c r="V502" s="92">
        <f>VLOOKUP(D502,道具产出!B:V,10,FALSE)</f>
        <v>3401</v>
      </c>
      <c r="W502" s="15" t="str">
        <f>IF(V502="","",VLOOKUP(V502,映射!W:X,2,FALSE))</f>
        <v>麻布</v>
      </c>
      <c r="X502" s="92">
        <f>VLOOKUP(D502,道具产出!B:V,11,FALSE)</f>
        <v>1</v>
      </c>
      <c r="Y502" s="92">
        <v>1</v>
      </c>
      <c r="Z502" s="92">
        <f>VLOOKUP(D502,道具产出!B:V,12,FALSE)</f>
        <v>500</v>
      </c>
      <c r="AA502" s="85"/>
      <c r="AB502" s="15" t="str">
        <f>IF(AA502="","",VLOOKUP(AA502,映射!W:X,2,FALSE))</f>
        <v/>
      </c>
      <c r="AC502" s="85"/>
      <c r="AD502" s="85"/>
      <c r="AE502" s="85"/>
      <c r="AF502" s="85"/>
      <c r="AG502" s="15" t="str">
        <f>IF(AF502="","",VLOOKUP(AF502,映射!W:X,2,FALSE))</f>
        <v/>
      </c>
      <c r="AH502" s="85"/>
      <c r="AI502" s="85"/>
      <c r="AJ502" s="85"/>
      <c r="AK502" s="85"/>
      <c r="AL502" s="85" t="str">
        <f>IF(AK502="","",VLOOKUP(AK502,映射!W:X,2,FALSE))</f>
        <v/>
      </c>
      <c r="AM502" s="85"/>
      <c r="AN502" s="85"/>
      <c r="AO502" s="85"/>
    </row>
    <row r="503" spans="1:41">
      <c r="A503" s="15">
        <v>120004</v>
      </c>
      <c r="B503" s="26" t="s">
        <v>272</v>
      </c>
      <c r="C503" s="14" t="s">
        <v>40</v>
      </c>
      <c r="D503" s="14" t="s">
        <v>582</v>
      </c>
      <c r="E503" s="15">
        <v>20004</v>
      </c>
      <c r="F503" s="26" t="s">
        <v>393</v>
      </c>
      <c r="G503" s="26"/>
      <c r="H503" s="26">
        <v>17</v>
      </c>
      <c r="I503" s="91">
        <f>VLOOKUP(A503,怪物经验!A:I,9,FALSE)</f>
        <v>150</v>
      </c>
      <c r="J503" s="90">
        <v>0</v>
      </c>
      <c r="K503" s="26"/>
      <c r="L503" s="79">
        <f>VLOOKUP(D503,道具产出!B:V,4,FALSE)</f>
        <v>3001</v>
      </c>
      <c r="M503" s="15" t="str">
        <f>IF(L503="","",VLOOKUP(L503,映射!W:X,2,FALSE))</f>
        <v>铜</v>
      </c>
      <c r="N503" s="79">
        <f>VLOOKUP(D503,道具产出!B:V,5,FALSE)</f>
        <v>1</v>
      </c>
      <c r="O503" s="79">
        <v>1</v>
      </c>
      <c r="P503" s="79">
        <f>VLOOKUP(D503,道具产出!B:V,6,FALSE)</f>
        <v>500</v>
      </c>
      <c r="Q503" s="79">
        <f>VLOOKUP(D503,道具产出!B:V,7,FALSE)</f>
        <v>3101</v>
      </c>
      <c r="R503" s="15" t="str">
        <f>IF(Q503="","",VLOOKUP(Q503,映射!W:X,2,FALSE))</f>
        <v>印度轻木</v>
      </c>
      <c r="S503" s="79">
        <f>VLOOKUP(D503,道具产出!B:V,8,FALSE)</f>
        <v>1</v>
      </c>
      <c r="T503" s="79">
        <v>1</v>
      </c>
      <c r="U503" s="79">
        <f>VLOOKUP(D503,道具产出!B:V,9,FALSE)</f>
        <v>500</v>
      </c>
      <c r="V503" s="92">
        <f>VLOOKUP(D503,道具产出!B:V,10,FALSE)</f>
        <v>3401</v>
      </c>
      <c r="W503" s="15" t="str">
        <f>IF(V503="","",VLOOKUP(V503,映射!W:X,2,FALSE))</f>
        <v>麻布</v>
      </c>
      <c r="X503" s="92">
        <f>VLOOKUP(D503,道具产出!B:V,11,FALSE)</f>
        <v>1</v>
      </c>
      <c r="Y503" s="92">
        <v>1</v>
      </c>
      <c r="Z503" s="92">
        <f>VLOOKUP(D503,道具产出!B:V,12,FALSE)</f>
        <v>500</v>
      </c>
      <c r="AA503" s="85"/>
      <c r="AB503" s="15" t="str">
        <f>IF(AA503="","",VLOOKUP(AA503,映射!W:X,2,FALSE))</f>
        <v/>
      </c>
      <c r="AC503" s="85"/>
      <c r="AD503" s="85"/>
      <c r="AE503" s="85"/>
      <c r="AF503" s="85"/>
      <c r="AG503" s="15" t="str">
        <f>IF(AF503="","",VLOOKUP(AF503,映射!W:X,2,FALSE))</f>
        <v/>
      </c>
      <c r="AH503" s="85"/>
      <c r="AI503" s="85"/>
      <c r="AJ503" s="85"/>
      <c r="AK503" s="85"/>
      <c r="AL503" s="85" t="str">
        <f>IF(AK503="","",VLOOKUP(AK503,映射!W:X,2,FALSE))</f>
        <v/>
      </c>
      <c r="AM503" s="85"/>
      <c r="AN503" s="85"/>
      <c r="AO503" s="85"/>
    </row>
    <row r="504" spans="1:41">
      <c r="A504" s="15">
        <v>120005</v>
      </c>
      <c r="B504" s="26" t="s">
        <v>272</v>
      </c>
      <c r="C504" s="14" t="s">
        <v>40</v>
      </c>
      <c r="D504" s="14" t="s">
        <v>582</v>
      </c>
      <c r="E504" s="26">
        <v>20005</v>
      </c>
      <c r="F504" s="26" t="s">
        <v>492</v>
      </c>
      <c r="G504" s="26"/>
      <c r="H504" s="26">
        <v>17</v>
      </c>
      <c r="I504" s="91">
        <f>VLOOKUP(A504,怪物经验!A:I,9,FALSE)</f>
        <v>150</v>
      </c>
      <c r="J504" s="90">
        <v>0</v>
      </c>
      <c r="K504" s="26"/>
      <c r="L504" s="79">
        <f>VLOOKUP(D504,道具产出!B:V,4,FALSE)</f>
        <v>3001</v>
      </c>
      <c r="M504" s="15" t="str">
        <f>IF(L504="","",VLOOKUP(L504,映射!W:X,2,FALSE))</f>
        <v>铜</v>
      </c>
      <c r="N504" s="79">
        <f>VLOOKUP(D504,道具产出!B:V,5,FALSE)</f>
        <v>1</v>
      </c>
      <c r="O504" s="79">
        <v>1</v>
      </c>
      <c r="P504" s="79">
        <f>VLOOKUP(D504,道具产出!B:V,6,FALSE)</f>
        <v>500</v>
      </c>
      <c r="Q504" s="79">
        <f>VLOOKUP(D504,道具产出!B:V,7,FALSE)</f>
        <v>3101</v>
      </c>
      <c r="R504" s="15" t="str">
        <f>IF(Q504="","",VLOOKUP(Q504,映射!W:X,2,FALSE))</f>
        <v>印度轻木</v>
      </c>
      <c r="S504" s="79">
        <f>VLOOKUP(D504,道具产出!B:V,8,FALSE)</f>
        <v>1</v>
      </c>
      <c r="T504" s="79">
        <v>1</v>
      </c>
      <c r="U504" s="79">
        <f>VLOOKUP(D504,道具产出!B:V,9,FALSE)</f>
        <v>500</v>
      </c>
      <c r="V504" s="92">
        <f>VLOOKUP(D504,道具产出!B:V,10,FALSE)</f>
        <v>3401</v>
      </c>
      <c r="W504" s="15" t="str">
        <f>IF(V504="","",VLOOKUP(V504,映射!W:X,2,FALSE))</f>
        <v>麻布</v>
      </c>
      <c r="X504" s="92">
        <f>VLOOKUP(D504,道具产出!B:V,11,FALSE)</f>
        <v>1</v>
      </c>
      <c r="Y504" s="92">
        <v>1</v>
      </c>
      <c r="Z504" s="92">
        <f>VLOOKUP(D504,道具产出!B:V,12,FALSE)</f>
        <v>500</v>
      </c>
      <c r="AA504" s="85"/>
      <c r="AB504" s="15" t="str">
        <f>IF(AA504="","",VLOOKUP(AA504,映射!W:X,2,FALSE))</f>
        <v/>
      </c>
      <c r="AC504" s="85"/>
      <c r="AD504" s="85"/>
      <c r="AE504" s="85"/>
      <c r="AF504" s="85"/>
      <c r="AG504" s="15" t="str">
        <f>IF(AF504="","",VLOOKUP(AF504,映射!W:X,2,FALSE))</f>
        <v/>
      </c>
      <c r="AH504" s="85"/>
      <c r="AI504" s="85"/>
      <c r="AJ504" s="85"/>
      <c r="AK504" s="85"/>
      <c r="AL504" s="85" t="str">
        <f>IF(AK504="","",VLOOKUP(AK504,映射!W:X,2,FALSE))</f>
        <v/>
      </c>
      <c r="AM504" s="85"/>
      <c r="AN504" s="85"/>
      <c r="AO504" s="85"/>
    </row>
    <row r="505" spans="1:41">
      <c r="A505" s="15">
        <v>120006</v>
      </c>
      <c r="B505" s="26" t="s">
        <v>272</v>
      </c>
      <c r="C505" s="14" t="s">
        <v>40</v>
      </c>
      <c r="D505" s="14" t="s">
        <v>582</v>
      </c>
      <c r="E505" s="26">
        <v>20006</v>
      </c>
      <c r="F505" s="26" t="s">
        <v>585</v>
      </c>
      <c r="G505" s="26"/>
      <c r="H505" s="26">
        <v>17</v>
      </c>
      <c r="I505" s="91">
        <f>VLOOKUP(A505,怪物经验!A:I,9,FALSE)</f>
        <v>150</v>
      </c>
      <c r="J505" s="90">
        <v>0</v>
      </c>
      <c r="K505" s="26"/>
      <c r="L505" s="79">
        <f>VLOOKUP(D505,道具产出!B:V,4,FALSE)</f>
        <v>3001</v>
      </c>
      <c r="M505" s="15" t="str">
        <f>IF(L505="","",VLOOKUP(L505,映射!W:X,2,FALSE))</f>
        <v>铜</v>
      </c>
      <c r="N505" s="79">
        <f>VLOOKUP(D505,道具产出!B:V,5,FALSE)</f>
        <v>1</v>
      </c>
      <c r="O505" s="79">
        <v>1</v>
      </c>
      <c r="P505" s="79">
        <f>VLOOKUP(D505,道具产出!B:V,6,FALSE)</f>
        <v>500</v>
      </c>
      <c r="Q505" s="79">
        <f>VLOOKUP(D505,道具产出!B:V,7,FALSE)</f>
        <v>3101</v>
      </c>
      <c r="R505" s="15" t="str">
        <f>IF(Q505="","",VLOOKUP(Q505,映射!W:X,2,FALSE))</f>
        <v>印度轻木</v>
      </c>
      <c r="S505" s="79">
        <f>VLOOKUP(D505,道具产出!B:V,8,FALSE)</f>
        <v>1</v>
      </c>
      <c r="T505" s="79">
        <v>1</v>
      </c>
      <c r="U505" s="79">
        <f>VLOOKUP(D505,道具产出!B:V,9,FALSE)</f>
        <v>500</v>
      </c>
      <c r="V505" s="92">
        <f>VLOOKUP(D505,道具产出!B:V,10,FALSE)</f>
        <v>3401</v>
      </c>
      <c r="W505" s="15" t="str">
        <f>IF(V505="","",VLOOKUP(V505,映射!W:X,2,FALSE))</f>
        <v>麻布</v>
      </c>
      <c r="X505" s="92">
        <f>VLOOKUP(D505,道具产出!B:V,11,FALSE)</f>
        <v>1</v>
      </c>
      <c r="Y505" s="92">
        <v>1</v>
      </c>
      <c r="Z505" s="92">
        <f>VLOOKUP(D505,道具产出!B:V,12,FALSE)</f>
        <v>500</v>
      </c>
      <c r="AA505" s="85"/>
      <c r="AB505" s="15" t="str">
        <f>IF(AA505="","",VLOOKUP(AA505,映射!W:X,2,FALSE))</f>
        <v/>
      </c>
      <c r="AC505" s="85"/>
      <c r="AD505" s="85"/>
      <c r="AE505" s="85"/>
      <c r="AF505" s="85"/>
      <c r="AG505" s="15" t="str">
        <f>IF(AF505="","",VLOOKUP(AF505,映射!W:X,2,FALSE))</f>
        <v/>
      </c>
      <c r="AH505" s="85"/>
      <c r="AI505" s="85"/>
      <c r="AJ505" s="85"/>
      <c r="AK505" s="85"/>
      <c r="AL505" s="85" t="str">
        <f>IF(AK505="","",VLOOKUP(AK505,映射!W:X,2,FALSE))</f>
        <v/>
      </c>
      <c r="AM505" s="85"/>
      <c r="AN505" s="85"/>
      <c r="AO505" s="85"/>
    </row>
    <row r="506" spans="1:41">
      <c r="A506" s="15">
        <v>120007</v>
      </c>
      <c r="B506" s="26" t="s">
        <v>272</v>
      </c>
      <c r="C506" s="14" t="s">
        <v>40</v>
      </c>
      <c r="D506" s="14" t="s">
        <v>582</v>
      </c>
      <c r="E506" s="26">
        <v>20007</v>
      </c>
      <c r="F506" s="26" t="s">
        <v>586</v>
      </c>
      <c r="G506" s="26"/>
      <c r="H506" s="26">
        <v>17</v>
      </c>
      <c r="I506" s="91">
        <f>VLOOKUP(A506,怪物经验!A:I,9,FALSE)</f>
        <v>150</v>
      </c>
      <c r="J506" s="90">
        <v>0</v>
      </c>
      <c r="K506" s="26"/>
      <c r="L506" s="79">
        <f>VLOOKUP(D506,道具产出!B:V,4,FALSE)</f>
        <v>3001</v>
      </c>
      <c r="M506" s="15" t="str">
        <f>IF(L506="","",VLOOKUP(L506,映射!W:X,2,FALSE))</f>
        <v>铜</v>
      </c>
      <c r="N506" s="79">
        <f>VLOOKUP(D506,道具产出!B:V,5,FALSE)</f>
        <v>1</v>
      </c>
      <c r="O506" s="79">
        <v>1</v>
      </c>
      <c r="P506" s="79">
        <f>VLOOKUP(D506,道具产出!B:V,6,FALSE)</f>
        <v>500</v>
      </c>
      <c r="Q506" s="79">
        <f>VLOOKUP(D506,道具产出!B:V,7,FALSE)</f>
        <v>3101</v>
      </c>
      <c r="R506" s="15" t="str">
        <f>IF(Q506="","",VLOOKUP(Q506,映射!W:X,2,FALSE))</f>
        <v>印度轻木</v>
      </c>
      <c r="S506" s="79">
        <f>VLOOKUP(D506,道具产出!B:V,8,FALSE)</f>
        <v>1</v>
      </c>
      <c r="T506" s="79">
        <v>1</v>
      </c>
      <c r="U506" s="79">
        <f>VLOOKUP(D506,道具产出!B:V,9,FALSE)</f>
        <v>500</v>
      </c>
      <c r="V506" s="92">
        <f>VLOOKUP(D506,道具产出!B:V,10,FALSE)</f>
        <v>3401</v>
      </c>
      <c r="W506" s="15" t="str">
        <f>IF(V506="","",VLOOKUP(V506,映射!W:X,2,FALSE))</f>
        <v>麻布</v>
      </c>
      <c r="X506" s="92">
        <f>VLOOKUP(D506,道具产出!B:V,11,FALSE)</f>
        <v>1</v>
      </c>
      <c r="Y506" s="92">
        <v>1</v>
      </c>
      <c r="Z506" s="92">
        <f>VLOOKUP(D506,道具产出!B:V,12,FALSE)</f>
        <v>500</v>
      </c>
      <c r="AA506" s="85"/>
      <c r="AB506" s="15" t="str">
        <f>IF(AA506="","",VLOOKUP(AA506,映射!W:X,2,FALSE))</f>
        <v/>
      </c>
      <c r="AC506" s="85"/>
      <c r="AD506" s="85"/>
      <c r="AE506" s="85"/>
      <c r="AF506" s="85"/>
      <c r="AG506" s="15" t="str">
        <f>IF(AF506="","",VLOOKUP(AF506,映射!W:X,2,FALSE))</f>
        <v/>
      </c>
      <c r="AH506" s="85"/>
      <c r="AI506" s="85"/>
      <c r="AJ506" s="85"/>
      <c r="AK506" s="85"/>
      <c r="AL506" s="85" t="str">
        <f>IF(AK506="","",VLOOKUP(AK506,映射!W:X,2,FALSE))</f>
        <v/>
      </c>
      <c r="AM506" s="85"/>
      <c r="AN506" s="85"/>
      <c r="AO506" s="85"/>
    </row>
    <row r="507" spans="1:41">
      <c r="A507" s="15">
        <v>120008</v>
      </c>
      <c r="B507" s="26" t="s">
        <v>272</v>
      </c>
      <c r="C507" s="14" t="s">
        <v>40</v>
      </c>
      <c r="D507" s="14" t="s">
        <v>582</v>
      </c>
      <c r="E507" s="26">
        <v>20008</v>
      </c>
      <c r="F507" s="26" t="s">
        <v>587</v>
      </c>
      <c r="G507" s="26"/>
      <c r="H507" s="26">
        <v>17</v>
      </c>
      <c r="I507" s="91">
        <f>VLOOKUP(A507,怪物经验!A:I,9,FALSE)</f>
        <v>150</v>
      </c>
      <c r="J507" s="90">
        <v>0</v>
      </c>
      <c r="K507" s="26"/>
      <c r="L507" s="79">
        <f>VLOOKUP(D507,道具产出!B:V,4,FALSE)</f>
        <v>3001</v>
      </c>
      <c r="M507" s="15" t="str">
        <f>IF(L507="","",VLOOKUP(L507,映射!W:X,2,FALSE))</f>
        <v>铜</v>
      </c>
      <c r="N507" s="79">
        <f>VLOOKUP(D507,道具产出!B:V,5,FALSE)</f>
        <v>1</v>
      </c>
      <c r="O507" s="79">
        <v>1</v>
      </c>
      <c r="P507" s="79">
        <f>VLOOKUP(D507,道具产出!B:V,6,FALSE)</f>
        <v>500</v>
      </c>
      <c r="Q507" s="79">
        <f>VLOOKUP(D507,道具产出!B:V,7,FALSE)</f>
        <v>3101</v>
      </c>
      <c r="R507" s="15" t="str">
        <f>IF(Q507="","",VLOOKUP(Q507,映射!W:X,2,FALSE))</f>
        <v>印度轻木</v>
      </c>
      <c r="S507" s="79">
        <f>VLOOKUP(D507,道具产出!B:V,8,FALSE)</f>
        <v>1</v>
      </c>
      <c r="T507" s="79">
        <v>1</v>
      </c>
      <c r="U507" s="79">
        <f>VLOOKUP(D507,道具产出!B:V,9,FALSE)</f>
        <v>500</v>
      </c>
      <c r="V507" s="92">
        <f>VLOOKUP(D507,道具产出!B:V,10,FALSE)</f>
        <v>3401</v>
      </c>
      <c r="W507" s="15" t="str">
        <f>IF(V507="","",VLOOKUP(V507,映射!W:X,2,FALSE))</f>
        <v>麻布</v>
      </c>
      <c r="X507" s="92">
        <f>VLOOKUP(D507,道具产出!B:V,11,FALSE)</f>
        <v>1</v>
      </c>
      <c r="Y507" s="92">
        <v>1</v>
      </c>
      <c r="Z507" s="92">
        <f>VLOOKUP(D507,道具产出!B:V,12,FALSE)</f>
        <v>500</v>
      </c>
      <c r="AA507" s="85"/>
      <c r="AB507" s="15" t="str">
        <f>IF(AA507="","",VLOOKUP(AA507,映射!W:X,2,FALSE))</f>
        <v/>
      </c>
      <c r="AC507" s="85"/>
      <c r="AD507" s="85"/>
      <c r="AE507" s="85"/>
      <c r="AF507" s="85"/>
      <c r="AG507" s="15" t="str">
        <f>IF(AF507="","",VLOOKUP(AF507,映射!W:X,2,FALSE))</f>
        <v/>
      </c>
      <c r="AH507" s="85"/>
      <c r="AI507" s="85"/>
      <c r="AJ507" s="85"/>
      <c r="AK507" s="85"/>
      <c r="AL507" s="85" t="str">
        <f>IF(AK507="","",VLOOKUP(AK507,映射!W:X,2,FALSE))</f>
        <v/>
      </c>
      <c r="AM507" s="85"/>
      <c r="AN507" s="85"/>
      <c r="AO507" s="85"/>
    </row>
    <row r="508" spans="1:41">
      <c r="A508" s="15">
        <v>120009</v>
      </c>
      <c r="B508" s="26" t="s">
        <v>272</v>
      </c>
      <c r="C508" s="14" t="s">
        <v>40</v>
      </c>
      <c r="D508" s="14" t="s">
        <v>582</v>
      </c>
      <c r="E508" s="26">
        <v>20009</v>
      </c>
      <c r="F508" s="26" t="s">
        <v>588</v>
      </c>
      <c r="G508" s="26"/>
      <c r="H508" s="26">
        <v>17</v>
      </c>
      <c r="I508" s="91">
        <f>VLOOKUP(A508,怪物经验!A:I,9,FALSE)</f>
        <v>150</v>
      </c>
      <c r="J508" s="90">
        <v>0</v>
      </c>
      <c r="K508" s="26"/>
      <c r="L508" s="79">
        <f>VLOOKUP(D508,道具产出!B:V,4,FALSE)</f>
        <v>3001</v>
      </c>
      <c r="M508" s="15" t="str">
        <f>IF(L508="","",VLOOKUP(L508,映射!W:X,2,FALSE))</f>
        <v>铜</v>
      </c>
      <c r="N508" s="79">
        <f>VLOOKUP(D508,道具产出!B:V,5,FALSE)</f>
        <v>1</v>
      </c>
      <c r="O508" s="79">
        <v>1</v>
      </c>
      <c r="P508" s="79">
        <f>VLOOKUP(D508,道具产出!B:V,6,FALSE)</f>
        <v>500</v>
      </c>
      <c r="Q508" s="79">
        <f>VLOOKUP(D508,道具产出!B:V,7,FALSE)</f>
        <v>3101</v>
      </c>
      <c r="R508" s="15" t="str">
        <f>IF(Q508="","",VLOOKUP(Q508,映射!W:X,2,FALSE))</f>
        <v>印度轻木</v>
      </c>
      <c r="S508" s="79">
        <f>VLOOKUP(D508,道具产出!B:V,8,FALSE)</f>
        <v>1</v>
      </c>
      <c r="T508" s="79">
        <v>1</v>
      </c>
      <c r="U508" s="79">
        <f>VLOOKUP(D508,道具产出!B:V,9,FALSE)</f>
        <v>500</v>
      </c>
      <c r="V508" s="92">
        <f>VLOOKUP(D508,道具产出!B:V,10,FALSE)</f>
        <v>3401</v>
      </c>
      <c r="W508" s="15" t="str">
        <f>IF(V508="","",VLOOKUP(V508,映射!W:X,2,FALSE))</f>
        <v>麻布</v>
      </c>
      <c r="X508" s="92">
        <f>VLOOKUP(D508,道具产出!B:V,11,FALSE)</f>
        <v>1</v>
      </c>
      <c r="Y508" s="92">
        <v>1</v>
      </c>
      <c r="Z508" s="92">
        <f>VLOOKUP(D508,道具产出!B:V,12,FALSE)</f>
        <v>500</v>
      </c>
      <c r="AA508" s="85"/>
      <c r="AB508" s="15" t="str">
        <f>IF(AA508="","",VLOOKUP(AA508,映射!W:X,2,FALSE))</f>
        <v/>
      </c>
      <c r="AC508" s="85"/>
      <c r="AD508" s="85"/>
      <c r="AE508" s="85"/>
      <c r="AF508" s="85"/>
      <c r="AG508" s="15" t="str">
        <f>IF(AF508="","",VLOOKUP(AF508,映射!W:X,2,FALSE))</f>
        <v/>
      </c>
      <c r="AH508" s="85"/>
      <c r="AI508" s="85"/>
      <c r="AJ508" s="85"/>
      <c r="AK508" s="85"/>
      <c r="AL508" s="85" t="str">
        <f>IF(AK508="","",VLOOKUP(AK508,映射!W:X,2,FALSE))</f>
        <v/>
      </c>
      <c r="AM508" s="85"/>
      <c r="AN508" s="85"/>
      <c r="AO508" s="85"/>
    </row>
    <row r="509" spans="1:41">
      <c r="A509" s="15">
        <v>120010</v>
      </c>
      <c r="B509" s="26" t="s">
        <v>272</v>
      </c>
      <c r="C509" s="14" t="s">
        <v>40</v>
      </c>
      <c r="D509" s="14" t="s">
        <v>582</v>
      </c>
      <c r="E509" s="26">
        <v>20010</v>
      </c>
      <c r="F509" s="26" t="s">
        <v>589</v>
      </c>
      <c r="G509" s="26"/>
      <c r="H509" s="26">
        <v>17</v>
      </c>
      <c r="I509" s="91">
        <f>VLOOKUP(A509,怪物经验!A:I,9,FALSE)</f>
        <v>150</v>
      </c>
      <c r="J509" s="90">
        <v>0</v>
      </c>
      <c r="K509" s="26"/>
      <c r="L509" s="79">
        <f>VLOOKUP(D509,道具产出!B:V,4,FALSE)</f>
        <v>3001</v>
      </c>
      <c r="M509" s="15" t="str">
        <f>IF(L509="","",VLOOKUP(L509,映射!W:X,2,FALSE))</f>
        <v>铜</v>
      </c>
      <c r="N509" s="79">
        <f>VLOOKUP(D509,道具产出!B:V,5,FALSE)</f>
        <v>1</v>
      </c>
      <c r="O509" s="79">
        <v>1</v>
      </c>
      <c r="P509" s="79">
        <f>VLOOKUP(D509,道具产出!B:V,6,FALSE)</f>
        <v>500</v>
      </c>
      <c r="Q509" s="79">
        <f>VLOOKUP(D509,道具产出!B:V,7,FALSE)</f>
        <v>3101</v>
      </c>
      <c r="R509" s="15" t="str">
        <f>IF(Q509="","",VLOOKUP(Q509,映射!W:X,2,FALSE))</f>
        <v>印度轻木</v>
      </c>
      <c r="S509" s="79">
        <f>VLOOKUP(D509,道具产出!B:V,8,FALSE)</f>
        <v>1</v>
      </c>
      <c r="T509" s="79">
        <v>1</v>
      </c>
      <c r="U509" s="79">
        <f>VLOOKUP(D509,道具产出!B:V,9,FALSE)</f>
        <v>500</v>
      </c>
      <c r="V509" s="92">
        <f>VLOOKUP(D509,道具产出!B:V,10,FALSE)</f>
        <v>3401</v>
      </c>
      <c r="W509" s="15" t="str">
        <f>IF(V509="","",VLOOKUP(V509,映射!W:X,2,FALSE))</f>
        <v>麻布</v>
      </c>
      <c r="X509" s="92">
        <f>VLOOKUP(D509,道具产出!B:V,11,FALSE)</f>
        <v>1</v>
      </c>
      <c r="Y509" s="92">
        <v>1</v>
      </c>
      <c r="Z509" s="92">
        <f>VLOOKUP(D509,道具产出!B:V,12,FALSE)</f>
        <v>500</v>
      </c>
      <c r="AA509" s="85"/>
      <c r="AB509" s="15" t="str">
        <f>IF(AA509="","",VLOOKUP(AA509,映射!W:X,2,FALSE))</f>
        <v/>
      </c>
      <c r="AC509" s="85"/>
      <c r="AD509" s="85"/>
      <c r="AE509" s="85"/>
      <c r="AF509" s="85"/>
      <c r="AG509" s="15" t="str">
        <f>IF(AF509="","",VLOOKUP(AF509,映射!W:X,2,FALSE))</f>
        <v/>
      </c>
      <c r="AH509" s="85"/>
      <c r="AI509" s="85"/>
      <c r="AJ509" s="85"/>
      <c r="AK509" s="85"/>
      <c r="AL509" s="85" t="str">
        <f>IF(AK509="","",VLOOKUP(AK509,映射!W:X,2,FALSE))</f>
        <v/>
      </c>
      <c r="AM509" s="85"/>
      <c r="AN509" s="85"/>
      <c r="AO509" s="85"/>
    </row>
    <row r="510" spans="1:41">
      <c r="A510" s="15">
        <v>120011</v>
      </c>
      <c r="B510" s="26" t="s">
        <v>272</v>
      </c>
      <c r="C510" s="14" t="s">
        <v>40</v>
      </c>
      <c r="D510" s="14" t="s">
        <v>582</v>
      </c>
      <c r="E510" s="26">
        <v>20011</v>
      </c>
      <c r="F510" s="26" t="s">
        <v>459</v>
      </c>
      <c r="G510" s="26"/>
      <c r="H510" s="26">
        <v>17</v>
      </c>
      <c r="I510" s="91">
        <f>VLOOKUP(A510,怪物经验!A:I,9,FALSE)</f>
        <v>150</v>
      </c>
      <c r="J510" s="90">
        <v>0</v>
      </c>
      <c r="K510" s="26"/>
      <c r="L510" s="79">
        <f>VLOOKUP(D510,道具产出!B:V,4,FALSE)</f>
        <v>3001</v>
      </c>
      <c r="M510" s="15" t="str">
        <f>IF(L510="","",VLOOKUP(L510,映射!W:X,2,FALSE))</f>
        <v>铜</v>
      </c>
      <c r="N510" s="79">
        <f>VLOOKUP(D510,道具产出!B:V,5,FALSE)</f>
        <v>1</v>
      </c>
      <c r="O510" s="79">
        <v>1</v>
      </c>
      <c r="P510" s="79">
        <f>VLOOKUP(D510,道具产出!B:V,6,FALSE)</f>
        <v>500</v>
      </c>
      <c r="Q510" s="79">
        <f>VLOOKUP(D510,道具产出!B:V,7,FALSE)</f>
        <v>3101</v>
      </c>
      <c r="R510" s="15" t="str">
        <f>IF(Q510="","",VLOOKUP(Q510,映射!W:X,2,FALSE))</f>
        <v>印度轻木</v>
      </c>
      <c r="S510" s="79">
        <f>VLOOKUP(D510,道具产出!B:V,8,FALSE)</f>
        <v>1</v>
      </c>
      <c r="T510" s="79">
        <v>1</v>
      </c>
      <c r="U510" s="79">
        <f>VLOOKUP(D510,道具产出!B:V,9,FALSE)</f>
        <v>500</v>
      </c>
      <c r="V510" s="92">
        <f>VLOOKUP(D510,道具产出!B:V,10,FALSE)</f>
        <v>3401</v>
      </c>
      <c r="W510" s="15" t="str">
        <f>IF(V510="","",VLOOKUP(V510,映射!W:X,2,FALSE))</f>
        <v>麻布</v>
      </c>
      <c r="X510" s="92">
        <f>VLOOKUP(D510,道具产出!B:V,11,FALSE)</f>
        <v>1</v>
      </c>
      <c r="Y510" s="92">
        <v>1</v>
      </c>
      <c r="Z510" s="92">
        <f>VLOOKUP(D510,道具产出!B:V,12,FALSE)</f>
        <v>500</v>
      </c>
      <c r="AA510" s="85"/>
      <c r="AB510" s="15" t="str">
        <f>IF(AA510="","",VLOOKUP(AA510,映射!W:X,2,FALSE))</f>
        <v/>
      </c>
      <c r="AC510" s="85"/>
      <c r="AD510" s="85"/>
      <c r="AE510" s="85"/>
      <c r="AF510" s="85"/>
      <c r="AG510" s="15" t="str">
        <f>IF(AF510="","",VLOOKUP(AF510,映射!W:X,2,FALSE))</f>
        <v/>
      </c>
      <c r="AH510" s="85"/>
      <c r="AI510" s="85"/>
      <c r="AJ510" s="85"/>
      <c r="AK510" s="85"/>
      <c r="AL510" s="85" t="str">
        <f>IF(AK510="","",VLOOKUP(AK510,映射!W:X,2,FALSE))</f>
        <v/>
      </c>
      <c r="AM510" s="85"/>
      <c r="AN510" s="85"/>
      <c r="AO510" s="85"/>
    </row>
    <row r="511" spans="1:41">
      <c r="A511" s="15">
        <v>120012</v>
      </c>
      <c r="B511" s="26" t="s">
        <v>272</v>
      </c>
      <c r="C511" s="14" t="s">
        <v>40</v>
      </c>
      <c r="D511" s="14" t="s">
        <v>582</v>
      </c>
      <c r="E511" s="26">
        <v>20012</v>
      </c>
      <c r="F511" s="26" t="s">
        <v>494</v>
      </c>
      <c r="G511" s="26"/>
      <c r="H511" s="26">
        <v>17</v>
      </c>
      <c r="I511" s="91">
        <f>VLOOKUP(A511,怪物经验!A:I,9,FALSE)</f>
        <v>150</v>
      </c>
      <c r="J511" s="90">
        <v>0</v>
      </c>
      <c r="K511" s="26"/>
      <c r="L511" s="79">
        <f>VLOOKUP(D511,道具产出!B:V,4,FALSE)</f>
        <v>3001</v>
      </c>
      <c r="M511" s="15" t="str">
        <f>IF(L511="","",VLOOKUP(L511,映射!W:X,2,FALSE))</f>
        <v>铜</v>
      </c>
      <c r="N511" s="79">
        <f>VLOOKUP(D511,道具产出!B:V,5,FALSE)</f>
        <v>1</v>
      </c>
      <c r="O511" s="79">
        <v>1</v>
      </c>
      <c r="P511" s="79">
        <f>VLOOKUP(D511,道具产出!B:V,6,FALSE)</f>
        <v>500</v>
      </c>
      <c r="Q511" s="79">
        <f>VLOOKUP(D511,道具产出!B:V,7,FALSE)</f>
        <v>3101</v>
      </c>
      <c r="R511" s="15" t="str">
        <f>IF(Q511="","",VLOOKUP(Q511,映射!W:X,2,FALSE))</f>
        <v>印度轻木</v>
      </c>
      <c r="S511" s="79">
        <f>VLOOKUP(D511,道具产出!B:V,8,FALSE)</f>
        <v>1</v>
      </c>
      <c r="T511" s="79">
        <v>1</v>
      </c>
      <c r="U511" s="79">
        <f>VLOOKUP(D511,道具产出!B:V,9,FALSE)</f>
        <v>500</v>
      </c>
      <c r="V511" s="92">
        <f>VLOOKUP(D511,道具产出!B:V,10,FALSE)</f>
        <v>3401</v>
      </c>
      <c r="W511" s="15" t="str">
        <f>IF(V511="","",VLOOKUP(V511,映射!W:X,2,FALSE))</f>
        <v>麻布</v>
      </c>
      <c r="X511" s="92">
        <f>VLOOKUP(D511,道具产出!B:V,11,FALSE)</f>
        <v>1</v>
      </c>
      <c r="Y511" s="92">
        <v>1</v>
      </c>
      <c r="Z511" s="92">
        <f>VLOOKUP(D511,道具产出!B:V,12,FALSE)</f>
        <v>500</v>
      </c>
      <c r="AA511" s="85"/>
      <c r="AB511" s="15" t="str">
        <f>IF(AA511="","",VLOOKUP(AA511,映射!W:X,2,FALSE))</f>
        <v/>
      </c>
      <c r="AC511" s="85"/>
      <c r="AD511" s="85"/>
      <c r="AE511" s="85"/>
      <c r="AF511" s="85"/>
      <c r="AG511" s="15" t="str">
        <f>IF(AF511="","",VLOOKUP(AF511,映射!W:X,2,FALSE))</f>
        <v/>
      </c>
      <c r="AH511" s="85"/>
      <c r="AI511" s="85"/>
      <c r="AJ511" s="85"/>
      <c r="AK511" s="85"/>
      <c r="AL511" s="85" t="str">
        <f>IF(AK511="","",VLOOKUP(AK511,映射!W:X,2,FALSE))</f>
        <v/>
      </c>
      <c r="AM511" s="85"/>
      <c r="AN511" s="85"/>
      <c r="AO511" s="85"/>
    </row>
    <row r="512" spans="1:41">
      <c r="A512" s="15">
        <v>120013</v>
      </c>
      <c r="B512" s="26" t="s">
        <v>272</v>
      </c>
      <c r="C512" s="14" t="s">
        <v>40</v>
      </c>
      <c r="D512" s="14" t="s">
        <v>582</v>
      </c>
      <c r="E512" s="26">
        <v>20013</v>
      </c>
      <c r="F512" s="26" t="s">
        <v>590</v>
      </c>
      <c r="G512" s="26"/>
      <c r="H512" s="26">
        <v>17</v>
      </c>
      <c r="I512" s="91">
        <f>VLOOKUP(A512,怪物经验!A:I,9,FALSE)</f>
        <v>150</v>
      </c>
      <c r="J512" s="90">
        <v>0</v>
      </c>
      <c r="K512" s="26"/>
      <c r="L512" s="79">
        <f>VLOOKUP(D512,道具产出!B:V,4,FALSE)</f>
        <v>3001</v>
      </c>
      <c r="M512" s="15" t="str">
        <f>IF(L512="","",VLOOKUP(L512,映射!W:X,2,FALSE))</f>
        <v>铜</v>
      </c>
      <c r="N512" s="79">
        <f>VLOOKUP(D512,道具产出!B:V,5,FALSE)</f>
        <v>1</v>
      </c>
      <c r="O512" s="79">
        <v>1</v>
      </c>
      <c r="P512" s="79">
        <f>VLOOKUP(D512,道具产出!B:V,6,FALSE)</f>
        <v>500</v>
      </c>
      <c r="Q512" s="79">
        <f>VLOOKUP(D512,道具产出!B:V,7,FALSE)</f>
        <v>3101</v>
      </c>
      <c r="R512" s="15" t="str">
        <f>IF(Q512="","",VLOOKUP(Q512,映射!W:X,2,FALSE))</f>
        <v>印度轻木</v>
      </c>
      <c r="S512" s="79">
        <f>VLOOKUP(D512,道具产出!B:V,8,FALSE)</f>
        <v>1</v>
      </c>
      <c r="T512" s="79">
        <v>1</v>
      </c>
      <c r="U512" s="79">
        <f>VLOOKUP(D512,道具产出!B:V,9,FALSE)</f>
        <v>500</v>
      </c>
      <c r="V512" s="92">
        <f>VLOOKUP(D512,道具产出!B:V,10,FALSE)</f>
        <v>3401</v>
      </c>
      <c r="W512" s="15" t="str">
        <f>IF(V512="","",VLOOKUP(V512,映射!W:X,2,FALSE))</f>
        <v>麻布</v>
      </c>
      <c r="X512" s="92">
        <f>VLOOKUP(D512,道具产出!B:V,11,FALSE)</f>
        <v>1</v>
      </c>
      <c r="Y512" s="92">
        <v>1</v>
      </c>
      <c r="Z512" s="92">
        <f>VLOOKUP(D512,道具产出!B:V,12,FALSE)</f>
        <v>500</v>
      </c>
      <c r="AA512" s="85"/>
      <c r="AB512" s="15" t="str">
        <f>IF(AA512="","",VLOOKUP(AA512,映射!W:X,2,FALSE))</f>
        <v/>
      </c>
      <c r="AC512" s="85"/>
      <c r="AD512" s="85"/>
      <c r="AE512" s="85"/>
      <c r="AF512" s="85"/>
      <c r="AG512" s="15" t="str">
        <f>IF(AF512="","",VLOOKUP(AF512,映射!W:X,2,FALSE))</f>
        <v/>
      </c>
      <c r="AH512" s="85"/>
      <c r="AI512" s="85"/>
      <c r="AJ512" s="85"/>
      <c r="AK512" s="85"/>
      <c r="AL512" s="85" t="str">
        <f>IF(AK512="","",VLOOKUP(AK512,映射!W:X,2,FALSE))</f>
        <v/>
      </c>
      <c r="AM512" s="85"/>
      <c r="AN512" s="85"/>
      <c r="AO512" s="85"/>
    </row>
    <row r="513" spans="1:41">
      <c r="A513" s="15">
        <v>120014</v>
      </c>
      <c r="B513" s="26" t="s">
        <v>272</v>
      </c>
      <c r="C513" s="14" t="s">
        <v>40</v>
      </c>
      <c r="D513" s="14" t="s">
        <v>582</v>
      </c>
      <c r="E513" s="26">
        <v>20014</v>
      </c>
      <c r="F513" s="26" t="s">
        <v>591</v>
      </c>
      <c r="G513" s="26"/>
      <c r="H513" s="26">
        <v>17</v>
      </c>
      <c r="I513" s="91">
        <f>VLOOKUP(A513,怪物经验!A:I,9,FALSE)</f>
        <v>150</v>
      </c>
      <c r="J513" s="90">
        <v>0</v>
      </c>
      <c r="K513" s="26"/>
      <c r="L513" s="79">
        <f>VLOOKUP(D513,道具产出!B:V,4,FALSE)</f>
        <v>3001</v>
      </c>
      <c r="M513" s="15" t="str">
        <f>IF(L513="","",VLOOKUP(L513,映射!W:X,2,FALSE))</f>
        <v>铜</v>
      </c>
      <c r="N513" s="79">
        <f>VLOOKUP(D513,道具产出!B:V,5,FALSE)</f>
        <v>1</v>
      </c>
      <c r="O513" s="79">
        <v>1</v>
      </c>
      <c r="P513" s="79">
        <f>VLOOKUP(D513,道具产出!B:V,6,FALSE)</f>
        <v>500</v>
      </c>
      <c r="Q513" s="79">
        <f>VLOOKUP(D513,道具产出!B:V,7,FALSE)</f>
        <v>3101</v>
      </c>
      <c r="R513" s="15" t="str">
        <f>IF(Q513="","",VLOOKUP(Q513,映射!W:X,2,FALSE))</f>
        <v>印度轻木</v>
      </c>
      <c r="S513" s="79">
        <f>VLOOKUP(D513,道具产出!B:V,8,FALSE)</f>
        <v>1</v>
      </c>
      <c r="T513" s="79">
        <v>1</v>
      </c>
      <c r="U513" s="79">
        <f>VLOOKUP(D513,道具产出!B:V,9,FALSE)</f>
        <v>500</v>
      </c>
      <c r="V513" s="92">
        <f>VLOOKUP(D513,道具产出!B:V,10,FALSE)</f>
        <v>3401</v>
      </c>
      <c r="W513" s="15" t="str">
        <f>IF(V513="","",VLOOKUP(V513,映射!W:X,2,FALSE))</f>
        <v>麻布</v>
      </c>
      <c r="X513" s="92">
        <f>VLOOKUP(D513,道具产出!B:V,11,FALSE)</f>
        <v>1</v>
      </c>
      <c r="Y513" s="92">
        <v>1</v>
      </c>
      <c r="Z513" s="92">
        <f>VLOOKUP(D513,道具产出!B:V,12,FALSE)</f>
        <v>500</v>
      </c>
      <c r="AA513" s="85"/>
      <c r="AB513" s="15" t="str">
        <f>IF(AA513="","",VLOOKUP(AA513,映射!W:X,2,FALSE))</f>
        <v/>
      </c>
      <c r="AC513" s="85"/>
      <c r="AD513" s="85"/>
      <c r="AE513" s="85"/>
      <c r="AF513" s="85"/>
      <c r="AG513" s="15" t="str">
        <f>IF(AF513="","",VLOOKUP(AF513,映射!W:X,2,FALSE))</f>
        <v/>
      </c>
      <c r="AH513" s="85"/>
      <c r="AI513" s="85"/>
      <c r="AJ513" s="85"/>
      <c r="AK513" s="85"/>
      <c r="AL513" s="85" t="str">
        <f>IF(AK513="","",VLOOKUP(AK513,映射!W:X,2,FALSE))</f>
        <v/>
      </c>
      <c r="AM513" s="85"/>
      <c r="AN513" s="85"/>
      <c r="AO513" s="85"/>
    </row>
    <row r="514" spans="1:41">
      <c r="A514" s="15">
        <v>120015</v>
      </c>
      <c r="B514" s="26" t="s">
        <v>272</v>
      </c>
      <c r="C514" s="14" t="s">
        <v>40</v>
      </c>
      <c r="D514" s="14" t="s">
        <v>582</v>
      </c>
      <c r="E514" s="26">
        <v>20015</v>
      </c>
      <c r="F514" s="26" t="s">
        <v>592</v>
      </c>
      <c r="G514" s="26"/>
      <c r="H514" s="26">
        <v>17</v>
      </c>
      <c r="I514" s="91">
        <f>VLOOKUP(A514,怪物经验!A:I,9,FALSE)</f>
        <v>150</v>
      </c>
      <c r="J514" s="90">
        <v>0</v>
      </c>
      <c r="K514" s="26"/>
      <c r="L514" s="79">
        <f>VLOOKUP(D514,道具产出!B:V,4,FALSE)</f>
        <v>3001</v>
      </c>
      <c r="M514" s="15" t="str">
        <f>IF(L514="","",VLOOKUP(L514,映射!W:X,2,FALSE))</f>
        <v>铜</v>
      </c>
      <c r="N514" s="79">
        <f>VLOOKUP(D514,道具产出!B:V,5,FALSE)</f>
        <v>1</v>
      </c>
      <c r="O514" s="79">
        <v>1</v>
      </c>
      <c r="P514" s="79">
        <f>VLOOKUP(D514,道具产出!B:V,6,FALSE)</f>
        <v>500</v>
      </c>
      <c r="Q514" s="79">
        <f>VLOOKUP(D514,道具产出!B:V,7,FALSE)</f>
        <v>3101</v>
      </c>
      <c r="R514" s="15" t="str">
        <f>IF(Q514="","",VLOOKUP(Q514,映射!W:X,2,FALSE))</f>
        <v>印度轻木</v>
      </c>
      <c r="S514" s="79">
        <f>VLOOKUP(D514,道具产出!B:V,8,FALSE)</f>
        <v>1</v>
      </c>
      <c r="T514" s="79">
        <v>1</v>
      </c>
      <c r="U514" s="79">
        <f>VLOOKUP(D514,道具产出!B:V,9,FALSE)</f>
        <v>500</v>
      </c>
      <c r="V514" s="92">
        <f>VLOOKUP(D514,道具产出!B:V,10,FALSE)</f>
        <v>3401</v>
      </c>
      <c r="W514" s="15" t="str">
        <f>IF(V514="","",VLOOKUP(V514,映射!W:X,2,FALSE))</f>
        <v>麻布</v>
      </c>
      <c r="X514" s="92">
        <f>VLOOKUP(D514,道具产出!B:V,11,FALSE)</f>
        <v>1</v>
      </c>
      <c r="Y514" s="92">
        <v>1</v>
      </c>
      <c r="Z514" s="92">
        <f>VLOOKUP(D514,道具产出!B:V,12,FALSE)</f>
        <v>500</v>
      </c>
      <c r="AA514" s="85"/>
      <c r="AB514" s="15" t="str">
        <f>IF(AA514="","",VLOOKUP(AA514,映射!W:X,2,FALSE))</f>
        <v/>
      </c>
      <c r="AC514" s="85"/>
      <c r="AD514" s="85"/>
      <c r="AE514" s="85"/>
      <c r="AF514" s="85"/>
      <c r="AG514" s="15" t="str">
        <f>IF(AF514="","",VLOOKUP(AF514,映射!W:X,2,FALSE))</f>
        <v/>
      </c>
      <c r="AH514" s="85"/>
      <c r="AI514" s="85"/>
      <c r="AJ514" s="85"/>
      <c r="AK514" s="85"/>
      <c r="AL514" s="85" t="str">
        <f>IF(AK514="","",VLOOKUP(AK514,映射!W:X,2,FALSE))</f>
        <v/>
      </c>
      <c r="AM514" s="85"/>
      <c r="AN514" s="85"/>
      <c r="AO514" s="85"/>
    </row>
    <row r="515" spans="1:41">
      <c r="A515" s="15">
        <v>120016</v>
      </c>
      <c r="B515" s="26" t="s">
        <v>272</v>
      </c>
      <c r="C515" s="14" t="s">
        <v>40</v>
      </c>
      <c r="D515" s="14" t="s">
        <v>582</v>
      </c>
      <c r="E515" s="26">
        <v>20016</v>
      </c>
      <c r="F515" s="26" t="s">
        <v>593</v>
      </c>
      <c r="G515" s="26"/>
      <c r="H515" s="26">
        <v>17</v>
      </c>
      <c r="I515" s="91">
        <f>VLOOKUP(A515,怪物经验!A:I,9,FALSE)</f>
        <v>150</v>
      </c>
      <c r="J515" s="90">
        <v>0</v>
      </c>
      <c r="K515" s="26"/>
      <c r="L515" s="79">
        <f>VLOOKUP(D515,道具产出!B:V,4,FALSE)</f>
        <v>3001</v>
      </c>
      <c r="M515" s="15" t="str">
        <f>IF(L515="","",VLOOKUP(L515,映射!W:X,2,FALSE))</f>
        <v>铜</v>
      </c>
      <c r="N515" s="79">
        <f>VLOOKUP(D515,道具产出!B:V,5,FALSE)</f>
        <v>1</v>
      </c>
      <c r="O515" s="79">
        <v>1</v>
      </c>
      <c r="P515" s="79">
        <f>VLOOKUP(D515,道具产出!B:V,6,FALSE)</f>
        <v>500</v>
      </c>
      <c r="Q515" s="79">
        <f>VLOOKUP(D515,道具产出!B:V,7,FALSE)</f>
        <v>3101</v>
      </c>
      <c r="R515" s="15" t="str">
        <f>IF(Q515="","",VLOOKUP(Q515,映射!W:X,2,FALSE))</f>
        <v>印度轻木</v>
      </c>
      <c r="S515" s="79">
        <f>VLOOKUP(D515,道具产出!B:V,8,FALSE)</f>
        <v>1</v>
      </c>
      <c r="T515" s="79">
        <v>1</v>
      </c>
      <c r="U515" s="79">
        <f>VLOOKUP(D515,道具产出!B:V,9,FALSE)</f>
        <v>500</v>
      </c>
      <c r="V515" s="92">
        <f>VLOOKUP(D515,道具产出!B:V,10,FALSE)</f>
        <v>3401</v>
      </c>
      <c r="W515" s="15" t="str">
        <f>IF(V515="","",VLOOKUP(V515,映射!W:X,2,FALSE))</f>
        <v>麻布</v>
      </c>
      <c r="X515" s="92">
        <f>VLOOKUP(D515,道具产出!B:V,11,FALSE)</f>
        <v>1</v>
      </c>
      <c r="Y515" s="92">
        <v>1</v>
      </c>
      <c r="Z515" s="92">
        <f>VLOOKUP(D515,道具产出!B:V,12,FALSE)</f>
        <v>500</v>
      </c>
      <c r="AA515" s="85"/>
      <c r="AB515" s="15" t="str">
        <f>IF(AA515="","",VLOOKUP(AA515,映射!W:X,2,FALSE))</f>
        <v/>
      </c>
      <c r="AC515" s="85"/>
      <c r="AD515" s="85"/>
      <c r="AE515" s="85"/>
      <c r="AF515" s="85"/>
      <c r="AG515" s="15" t="str">
        <f>IF(AF515="","",VLOOKUP(AF515,映射!W:X,2,FALSE))</f>
        <v/>
      </c>
      <c r="AH515" s="85"/>
      <c r="AI515" s="85"/>
      <c r="AJ515" s="85"/>
      <c r="AK515" s="85"/>
      <c r="AL515" s="85" t="str">
        <f>IF(AK515="","",VLOOKUP(AK515,映射!W:X,2,FALSE))</f>
        <v/>
      </c>
      <c r="AM515" s="85"/>
      <c r="AN515" s="85"/>
      <c r="AO515" s="85"/>
    </row>
    <row r="516" spans="1:41">
      <c r="A516" s="15">
        <v>120017</v>
      </c>
      <c r="B516" s="26" t="s">
        <v>272</v>
      </c>
      <c r="C516" s="14" t="s">
        <v>40</v>
      </c>
      <c r="D516" s="14" t="s">
        <v>582</v>
      </c>
      <c r="E516" s="26">
        <v>20017</v>
      </c>
      <c r="F516" s="26" t="s">
        <v>594</v>
      </c>
      <c r="G516" s="26"/>
      <c r="H516" s="26">
        <v>17</v>
      </c>
      <c r="I516" s="91">
        <f>VLOOKUP(A516,怪物经验!A:I,9,FALSE)</f>
        <v>150</v>
      </c>
      <c r="J516" s="90">
        <v>0</v>
      </c>
      <c r="K516" s="26"/>
      <c r="L516" s="79">
        <f>VLOOKUP(D516,道具产出!B:V,4,FALSE)</f>
        <v>3001</v>
      </c>
      <c r="M516" s="15" t="str">
        <f>IF(L516="","",VLOOKUP(L516,映射!W:X,2,FALSE))</f>
        <v>铜</v>
      </c>
      <c r="N516" s="79">
        <f>VLOOKUP(D516,道具产出!B:V,5,FALSE)</f>
        <v>1</v>
      </c>
      <c r="O516" s="79">
        <v>1</v>
      </c>
      <c r="P516" s="79">
        <f>VLOOKUP(D516,道具产出!B:V,6,FALSE)</f>
        <v>500</v>
      </c>
      <c r="Q516" s="79">
        <f>VLOOKUP(D516,道具产出!B:V,7,FALSE)</f>
        <v>3101</v>
      </c>
      <c r="R516" s="15" t="str">
        <f>IF(Q516="","",VLOOKUP(Q516,映射!W:X,2,FALSE))</f>
        <v>印度轻木</v>
      </c>
      <c r="S516" s="79">
        <f>VLOOKUP(D516,道具产出!B:V,8,FALSE)</f>
        <v>1</v>
      </c>
      <c r="T516" s="79">
        <v>1</v>
      </c>
      <c r="U516" s="79">
        <f>VLOOKUP(D516,道具产出!B:V,9,FALSE)</f>
        <v>500</v>
      </c>
      <c r="V516" s="92">
        <f>VLOOKUP(D516,道具产出!B:V,10,FALSE)</f>
        <v>3401</v>
      </c>
      <c r="W516" s="15" t="str">
        <f>IF(V516="","",VLOOKUP(V516,映射!W:X,2,FALSE))</f>
        <v>麻布</v>
      </c>
      <c r="X516" s="92">
        <f>VLOOKUP(D516,道具产出!B:V,11,FALSE)</f>
        <v>1</v>
      </c>
      <c r="Y516" s="92">
        <v>1</v>
      </c>
      <c r="Z516" s="92">
        <f>VLOOKUP(D516,道具产出!B:V,12,FALSE)</f>
        <v>500</v>
      </c>
      <c r="AA516" s="85"/>
      <c r="AB516" s="15" t="str">
        <f>IF(AA516="","",VLOOKUP(AA516,映射!W:X,2,FALSE))</f>
        <v/>
      </c>
      <c r="AC516" s="85"/>
      <c r="AD516" s="85"/>
      <c r="AE516" s="85"/>
      <c r="AF516" s="85"/>
      <c r="AG516" s="15" t="str">
        <f>IF(AF516="","",VLOOKUP(AF516,映射!W:X,2,FALSE))</f>
        <v/>
      </c>
      <c r="AH516" s="85"/>
      <c r="AI516" s="85"/>
      <c r="AJ516" s="85"/>
      <c r="AK516" s="85"/>
      <c r="AL516" s="85" t="str">
        <f>IF(AK516="","",VLOOKUP(AK516,映射!W:X,2,FALSE))</f>
        <v/>
      </c>
      <c r="AM516" s="85"/>
      <c r="AN516" s="85"/>
      <c r="AO516" s="85"/>
    </row>
    <row r="517" spans="1:41">
      <c r="A517" s="15">
        <v>120018</v>
      </c>
      <c r="B517" s="26" t="s">
        <v>272</v>
      </c>
      <c r="C517" s="14" t="s">
        <v>40</v>
      </c>
      <c r="D517" s="14" t="s">
        <v>582</v>
      </c>
      <c r="E517" s="26">
        <v>20018</v>
      </c>
      <c r="F517" s="26" t="s">
        <v>595</v>
      </c>
      <c r="G517" s="26"/>
      <c r="H517" s="26">
        <v>17</v>
      </c>
      <c r="I517" s="91">
        <f>VLOOKUP(A517,怪物经验!A:I,9,FALSE)</f>
        <v>150</v>
      </c>
      <c r="J517" s="90">
        <v>0</v>
      </c>
      <c r="K517" s="26"/>
      <c r="L517" s="79">
        <f>VLOOKUP(D517,道具产出!B:V,4,FALSE)</f>
        <v>3001</v>
      </c>
      <c r="M517" s="15" t="str">
        <f>IF(L517="","",VLOOKUP(L517,映射!W:X,2,FALSE))</f>
        <v>铜</v>
      </c>
      <c r="N517" s="79">
        <f>VLOOKUP(D517,道具产出!B:V,5,FALSE)</f>
        <v>1</v>
      </c>
      <c r="O517" s="79">
        <v>1</v>
      </c>
      <c r="P517" s="79">
        <f>VLOOKUP(D517,道具产出!B:V,6,FALSE)</f>
        <v>500</v>
      </c>
      <c r="Q517" s="79">
        <f>VLOOKUP(D517,道具产出!B:V,7,FALSE)</f>
        <v>3101</v>
      </c>
      <c r="R517" s="15" t="str">
        <f>IF(Q517="","",VLOOKUP(Q517,映射!W:X,2,FALSE))</f>
        <v>印度轻木</v>
      </c>
      <c r="S517" s="79">
        <f>VLOOKUP(D517,道具产出!B:V,8,FALSE)</f>
        <v>1</v>
      </c>
      <c r="T517" s="79">
        <v>1</v>
      </c>
      <c r="U517" s="79">
        <f>VLOOKUP(D517,道具产出!B:V,9,FALSE)</f>
        <v>500</v>
      </c>
      <c r="V517" s="92">
        <f>VLOOKUP(D517,道具产出!B:V,10,FALSE)</f>
        <v>3401</v>
      </c>
      <c r="W517" s="15" t="str">
        <f>IF(V517="","",VLOOKUP(V517,映射!W:X,2,FALSE))</f>
        <v>麻布</v>
      </c>
      <c r="X517" s="92">
        <f>VLOOKUP(D517,道具产出!B:V,11,FALSE)</f>
        <v>1</v>
      </c>
      <c r="Y517" s="92">
        <v>1</v>
      </c>
      <c r="Z517" s="92">
        <f>VLOOKUP(D517,道具产出!B:V,12,FALSE)</f>
        <v>500</v>
      </c>
      <c r="AA517" s="85"/>
      <c r="AB517" s="15" t="str">
        <f>IF(AA517="","",VLOOKUP(AA517,映射!W:X,2,FALSE))</f>
        <v/>
      </c>
      <c r="AC517" s="85"/>
      <c r="AD517" s="85"/>
      <c r="AE517" s="85"/>
      <c r="AF517" s="85"/>
      <c r="AG517" s="15" t="str">
        <f>IF(AF517="","",VLOOKUP(AF517,映射!W:X,2,FALSE))</f>
        <v/>
      </c>
      <c r="AH517" s="85"/>
      <c r="AI517" s="85"/>
      <c r="AJ517" s="85"/>
      <c r="AK517" s="85"/>
      <c r="AL517" s="85" t="str">
        <f>IF(AK517="","",VLOOKUP(AK517,映射!W:X,2,FALSE))</f>
        <v/>
      </c>
      <c r="AM517" s="85"/>
      <c r="AN517" s="85"/>
      <c r="AO517" s="85"/>
    </row>
    <row r="518" spans="1:41">
      <c r="A518" s="15">
        <v>120019</v>
      </c>
      <c r="B518" s="26" t="s">
        <v>272</v>
      </c>
      <c r="C518" s="14" t="s">
        <v>40</v>
      </c>
      <c r="D518" s="14" t="s">
        <v>582</v>
      </c>
      <c r="E518" s="26">
        <v>20019</v>
      </c>
      <c r="F518" s="26" t="s">
        <v>497</v>
      </c>
      <c r="G518" s="26"/>
      <c r="H518" s="26">
        <v>17</v>
      </c>
      <c r="I518" s="91">
        <f>VLOOKUP(A518,怪物经验!A:I,9,FALSE)</f>
        <v>150</v>
      </c>
      <c r="J518" s="90">
        <v>0</v>
      </c>
      <c r="K518" s="26"/>
      <c r="L518" s="79">
        <f>VLOOKUP(D518,道具产出!B:V,4,FALSE)</f>
        <v>3001</v>
      </c>
      <c r="M518" s="15" t="str">
        <f>IF(L518="","",VLOOKUP(L518,映射!W:X,2,FALSE))</f>
        <v>铜</v>
      </c>
      <c r="N518" s="79">
        <f>VLOOKUP(D518,道具产出!B:V,5,FALSE)</f>
        <v>1</v>
      </c>
      <c r="O518" s="79">
        <v>1</v>
      </c>
      <c r="P518" s="79">
        <f>VLOOKUP(D518,道具产出!B:V,6,FALSE)</f>
        <v>500</v>
      </c>
      <c r="Q518" s="79">
        <f>VLOOKUP(D518,道具产出!B:V,7,FALSE)</f>
        <v>3101</v>
      </c>
      <c r="R518" s="15" t="str">
        <f>IF(Q518="","",VLOOKUP(Q518,映射!W:X,2,FALSE))</f>
        <v>印度轻木</v>
      </c>
      <c r="S518" s="79">
        <f>VLOOKUP(D518,道具产出!B:V,8,FALSE)</f>
        <v>1</v>
      </c>
      <c r="T518" s="79">
        <v>1</v>
      </c>
      <c r="U518" s="79">
        <f>VLOOKUP(D518,道具产出!B:V,9,FALSE)</f>
        <v>500</v>
      </c>
      <c r="V518" s="92">
        <f>VLOOKUP(D518,道具产出!B:V,10,FALSE)</f>
        <v>3401</v>
      </c>
      <c r="W518" s="15" t="str">
        <f>IF(V518="","",VLOOKUP(V518,映射!W:X,2,FALSE))</f>
        <v>麻布</v>
      </c>
      <c r="X518" s="92">
        <f>VLOOKUP(D518,道具产出!B:V,11,FALSE)</f>
        <v>1</v>
      </c>
      <c r="Y518" s="92">
        <v>1</v>
      </c>
      <c r="Z518" s="92">
        <f>VLOOKUP(D518,道具产出!B:V,12,FALSE)</f>
        <v>500</v>
      </c>
      <c r="AA518" s="85"/>
      <c r="AB518" s="15" t="str">
        <f>IF(AA518="","",VLOOKUP(AA518,映射!W:X,2,FALSE))</f>
        <v/>
      </c>
      <c r="AC518" s="85"/>
      <c r="AD518" s="85"/>
      <c r="AE518" s="85"/>
      <c r="AF518" s="85"/>
      <c r="AG518" s="15" t="str">
        <f>IF(AF518="","",VLOOKUP(AF518,映射!W:X,2,FALSE))</f>
        <v/>
      </c>
      <c r="AH518" s="85"/>
      <c r="AI518" s="85"/>
      <c r="AJ518" s="85"/>
      <c r="AK518" s="85"/>
      <c r="AL518" s="85" t="str">
        <f>IF(AK518="","",VLOOKUP(AK518,映射!W:X,2,FALSE))</f>
        <v/>
      </c>
      <c r="AM518" s="85"/>
      <c r="AN518" s="85"/>
      <c r="AO518" s="85"/>
    </row>
    <row r="519" spans="1:41">
      <c r="A519" s="15">
        <v>120020</v>
      </c>
      <c r="B519" s="26" t="s">
        <v>272</v>
      </c>
      <c r="C519" s="14" t="s">
        <v>40</v>
      </c>
      <c r="D519" s="14" t="s">
        <v>582</v>
      </c>
      <c r="E519" s="26">
        <v>20020</v>
      </c>
      <c r="F519" s="26" t="s">
        <v>468</v>
      </c>
      <c r="G519" s="26"/>
      <c r="H519" s="26">
        <v>17</v>
      </c>
      <c r="I519" s="91">
        <f>VLOOKUP(A519,怪物经验!A:I,9,FALSE)</f>
        <v>150</v>
      </c>
      <c r="J519" s="90">
        <v>0</v>
      </c>
      <c r="K519" s="26"/>
      <c r="L519" s="79">
        <f>VLOOKUP(D519,道具产出!B:V,4,FALSE)</f>
        <v>3001</v>
      </c>
      <c r="M519" s="15" t="str">
        <f>IF(L519="","",VLOOKUP(L519,映射!W:X,2,FALSE))</f>
        <v>铜</v>
      </c>
      <c r="N519" s="79">
        <f>VLOOKUP(D519,道具产出!B:V,5,FALSE)</f>
        <v>1</v>
      </c>
      <c r="O519" s="79">
        <v>1</v>
      </c>
      <c r="P519" s="79">
        <f>VLOOKUP(D519,道具产出!B:V,6,FALSE)</f>
        <v>500</v>
      </c>
      <c r="Q519" s="79">
        <f>VLOOKUP(D519,道具产出!B:V,7,FALSE)</f>
        <v>3101</v>
      </c>
      <c r="R519" s="15" t="str">
        <f>IF(Q519="","",VLOOKUP(Q519,映射!W:X,2,FALSE))</f>
        <v>印度轻木</v>
      </c>
      <c r="S519" s="79">
        <f>VLOOKUP(D519,道具产出!B:V,8,FALSE)</f>
        <v>1</v>
      </c>
      <c r="T519" s="79">
        <v>1</v>
      </c>
      <c r="U519" s="79">
        <f>VLOOKUP(D519,道具产出!B:V,9,FALSE)</f>
        <v>500</v>
      </c>
      <c r="V519" s="92">
        <f>VLOOKUP(D519,道具产出!B:V,10,FALSE)</f>
        <v>3401</v>
      </c>
      <c r="W519" s="15" t="str">
        <f>IF(V519="","",VLOOKUP(V519,映射!W:X,2,FALSE))</f>
        <v>麻布</v>
      </c>
      <c r="X519" s="92">
        <f>VLOOKUP(D519,道具产出!B:V,11,FALSE)</f>
        <v>1</v>
      </c>
      <c r="Y519" s="92">
        <v>1</v>
      </c>
      <c r="Z519" s="92">
        <f>VLOOKUP(D519,道具产出!B:V,12,FALSE)</f>
        <v>500</v>
      </c>
      <c r="AA519" s="85"/>
      <c r="AB519" s="15" t="str">
        <f>IF(AA519="","",VLOOKUP(AA519,映射!W:X,2,FALSE))</f>
        <v/>
      </c>
      <c r="AC519" s="85"/>
      <c r="AD519" s="85"/>
      <c r="AE519" s="85"/>
      <c r="AF519" s="85"/>
      <c r="AG519" s="15" t="str">
        <f>IF(AF519="","",VLOOKUP(AF519,映射!W:X,2,FALSE))</f>
        <v/>
      </c>
      <c r="AH519" s="85"/>
      <c r="AI519" s="85"/>
      <c r="AJ519" s="85"/>
      <c r="AK519" s="85"/>
      <c r="AL519" s="85" t="str">
        <f>IF(AK519="","",VLOOKUP(AK519,映射!W:X,2,FALSE))</f>
        <v/>
      </c>
      <c r="AM519" s="85"/>
      <c r="AN519" s="85"/>
      <c r="AO519" s="85"/>
    </row>
    <row r="520" spans="1:41">
      <c r="A520" s="15">
        <v>120021</v>
      </c>
      <c r="B520" s="26" t="s">
        <v>272</v>
      </c>
      <c r="C520" s="14" t="s">
        <v>40</v>
      </c>
      <c r="D520" s="14" t="s">
        <v>582</v>
      </c>
      <c r="E520" s="26">
        <v>20021</v>
      </c>
      <c r="F520" s="26" t="s">
        <v>596</v>
      </c>
      <c r="G520" s="26"/>
      <c r="H520" s="26">
        <v>17</v>
      </c>
      <c r="I520" s="91">
        <f>VLOOKUP(A520,怪物经验!A:I,9,FALSE)</f>
        <v>150</v>
      </c>
      <c r="J520" s="90">
        <v>0</v>
      </c>
      <c r="K520" s="26"/>
      <c r="L520" s="79">
        <f>VLOOKUP(D520,道具产出!B:V,4,FALSE)</f>
        <v>3001</v>
      </c>
      <c r="M520" s="15" t="str">
        <f>IF(L520="","",VLOOKUP(L520,映射!W:X,2,FALSE))</f>
        <v>铜</v>
      </c>
      <c r="N520" s="79">
        <f>VLOOKUP(D520,道具产出!B:V,5,FALSE)</f>
        <v>1</v>
      </c>
      <c r="O520" s="79">
        <v>1</v>
      </c>
      <c r="P520" s="79">
        <f>VLOOKUP(D520,道具产出!B:V,6,FALSE)</f>
        <v>500</v>
      </c>
      <c r="Q520" s="79">
        <f>VLOOKUP(D520,道具产出!B:V,7,FALSE)</f>
        <v>3101</v>
      </c>
      <c r="R520" s="15" t="str">
        <f>IF(Q520="","",VLOOKUP(Q520,映射!W:X,2,FALSE))</f>
        <v>印度轻木</v>
      </c>
      <c r="S520" s="79">
        <f>VLOOKUP(D520,道具产出!B:V,8,FALSE)</f>
        <v>1</v>
      </c>
      <c r="T520" s="79">
        <v>1</v>
      </c>
      <c r="U520" s="79">
        <f>VLOOKUP(D520,道具产出!B:V,9,FALSE)</f>
        <v>500</v>
      </c>
      <c r="V520" s="92">
        <f>VLOOKUP(D520,道具产出!B:V,10,FALSE)</f>
        <v>3401</v>
      </c>
      <c r="W520" s="15" t="str">
        <f>IF(V520="","",VLOOKUP(V520,映射!W:X,2,FALSE))</f>
        <v>麻布</v>
      </c>
      <c r="X520" s="92">
        <f>VLOOKUP(D520,道具产出!B:V,11,FALSE)</f>
        <v>1</v>
      </c>
      <c r="Y520" s="92">
        <v>1</v>
      </c>
      <c r="Z520" s="92">
        <f>VLOOKUP(D520,道具产出!B:V,12,FALSE)</f>
        <v>500</v>
      </c>
      <c r="AA520" s="85"/>
      <c r="AB520" s="15" t="str">
        <f>IF(AA520="","",VLOOKUP(AA520,映射!W:X,2,FALSE))</f>
        <v/>
      </c>
      <c r="AC520" s="85"/>
      <c r="AD520" s="85"/>
      <c r="AE520" s="85"/>
      <c r="AF520" s="85"/>
      <c r="AG520" s="15" t="str">
        <f>IF(AF520="","",VLOOKUP(AF520,映射!W:X,2,FALSE))</f>
        <v/>
      </c>
      <c r="AH520" s="85"/>
      <c r="AI520" s="85"/>
      <c r="AJ520" s="85"/>
      <c r="AK520" s="85"/>
      <c r="AL520" s="85" t="str">
        <f>IF(AK520="","",VLOOKUP(AK520,映射!W:X,2,FALSE))</f>
        <v/>
      </c>
      <c r="AM520" s="85"/>
      <c r="AN520" s="85"/>
      <c r="AO520" s="85"/>
    </row>
    <row r="521" spans="1:41">
      <c r="A521" s="15">
        <v>120022</v>
      </c>
      <c r="B521" s="26" t="s">
        <v>272</v>
      </c>
      <c r="C521" s="14" t="s">
        <v>40</v>
      </c>
      <c r="D521" s="14" t="s">
        <v>582</v>
      </c>
      <c r="E521" s="26">
        <v>20022</v>
      </c>
      <c r="F521" s="26" t="s">
        <v>597</v>
      </c>
      <c r="G521" s="26"/>
      <c r="H521" s="26">
        <v>17</v>
      </c>
      <c r="I521" s="91">
        <f>VLOOKUP(A521,怪物经验!A:I,9,FALSE)</f>
        <v>150</v>
      </c>
      <c r="J521" s="90">
        <v>0</v>
      </c>
      <c r="K521" s="26"/>
      <c r="L521" s="79">
        <f>VLOOKUP(D521,道具产出!B:V,4,FALSE)</f>
        <v>3001</v>
      </c>
      <c r="M521" s="15" t="str">
        <f>IF(L521="","",VLOOKUP(L521,映射!W:X,2,FALSE))</f>
        <v>铜</v>
      </c>
      <c r="N521" s="79">
        <f>VLOOKUP(D521,道具产出!B:V,5,FALSE)</f>
        <v>1</v>
      </c>
      <c r="O521" s="79">
        <v>1</v>
      </c>
      <c r="P521" s="79">
        <f>VLOOKUP(D521,道具产出!B:V,6,FALSE)</f>
        <v>500</v>
      </c>
      <c r="Q521" s="79">
        <f>VLOOKUP(D521,道具产出!B:V,7,FALSE)</f>
        <v>3101</v>
      </c>
      <c r="R521" s="15" t="str">
        <f>IF(Q521="","",VLOOKUP(Q521,映射!W:X,2,FALSE))</f>
        <v>印度轻木</v>
      </c>
      <c r="S521" s="79">
        <f>VLOOKUP(D521,道具产出!B:V,8,FALSE)</f>
        <v>1</v>
      </c>
      <c r="T521" s="79">
        <v>1</v>
      </c>
      <c r="U521" s="79">
        <f>VLOOKUP(D521,道具产出!B:V,9,FALSE)</f>
        <v>500</v>
      </c>
      <c r="V521" s="92">
        <f>VLOOKUP(D521,道具产出!B:V,10,FALSE)</f>
        <v>3401</v>
      </c>
      <c r="W521" s="15" t="str">
        <f>IF(V521="","",VLOOKUP(V521,映射!W:X,2,FALSE))</f>
        <v>麻布</v>
      </c>
      <c r="X521" s="92">
        <f>VLOOKUP(D521,道具产出!B:V,11,FALSE)</f>
        <v>1</v>
      </c>
      <c r="Y521" s="92">
        <v>1</v>
      </c>
      <c r="Z521" s="92">
        <f>VLOOKUP(D521,道具产出!B:V,12,FALSE)</f>
        <v>500</v>
      </c>
      <c r="AA521" s="85"/>
      <c r="AB521" s="15" t="str">
        <f>IF(AA521="","",VLOOKUP(AA521,映射!W:X,2,FALSE))</f>
        <v/>
      </c>
      <c r="AC521" s="85"/>
      <c r="AD521" s="85"/>
      <c r="AE521" s="85"/>
      <c r="AF521" s="85"/>
      <c r="AG521" s="15" t="str">
        <f>IF(AF521="","",VLOOKUP(AF521,映射!W:X,2,FALSE))</f>
        <v/>
      </c>
      <c r="AH521" s="85"/>
      <c r="AI521" s="85"/>
      <c r="AJ521" s="85"/>
      <c r="AK521" s="85"/>
      <c r="AL521" s="85" t="str">
        <f>IF(AK521="","",VLOOKUP(AK521,映射!W:X,2,FALSE))</f>
        <v/>
      </c>
      <c r="AM521" s="85"/>
      <c r="AN521" s="85"/>
      <c r="AO521" s="85"/>
    </row>
    <row r="522" spans="1:41">
      <c r="A522" s="15">
        <v>120023</v>
      </c>
      <c r="B522" s="26" t="s">
        <v>272</v>
      </c>
      <c r="C522" s="14" t="s">
        <v>40</v>
      </c>
      <c r="D522" s="14" t="s">
        <v>582</v>
      </c>
      <c r="E522" s="26">
        <v>20023</v>
      </c>
      <c r="F522" s="26" t="s">
        <v>432</v>
      </c>
      <c r="G522" s="26"/>
      <c r="H522" s="26">
        <v>17</v>
      </c>
      <c r="I522" s="91">
        <f>VLOOKUP(A522,怪物经验!A:I,9,FALSE)</f>
        <v>150</v>
      </c>
      <c r="J522" s="90">
        <v>0</v>
      </c>
      <c r="K522" s="26"/>
      <c r="L522" s="79">
        <f>VLOOKUP(D522,道具产出!B:V,4,FALSE)</f>
        <v>3001</v>
      </c>
      <c r="M522" s="15" t="str">
        <f>IF(L522="","",VLOOKUP(L522,映射!W:X,2,FALSE))</f>
        <v>铜</v>
      </c>
      <c r="N522" s="79">
        <f>VLOOKUP(D522,道具产出!B:V,5,FALSE)</f>
        <v>1</v>
      </c>
      <c r="O522" s="79">
        <v>1</v>
      </c>
      <c r="P522" s="79">
        <f>VLOOKUP(D522,道具产出!B:V,6,FALSE)</f>
        <v>500</v>
      </c>
      <c r="Q522" s="79">
        <f>VLOOKUP(D522,道具产出!B:V,7,FALSE)</f>
        <v>3101</v>
      </c>
      <c r="R522" s="15" t="str">
        <f>IF(Q522="","",VLOOKUP(Q522,映射!W:X,2,FALSE))</f>
        <v>印度轻木</v>
      </c>
      <c r="S522" s="79">
        <f>VLOOKUP(D522,道具产出!B:V,8,FALSE)</f>
        <v>1</v>
      </c>
      <c r="T522" s="79">
        <v>1</v>
      </c>
      <c r="U522" s="79">
        <f>VLOOKUP(D522,道具产出!B:V,9,FALSE)</f>
        <v>500</v>
      </c>
      <c r="V522" s="92">
        <f>VLOOKUP(D522,道具产出!B:V,10,FALSE)</f>
        <v>3401</v>
      </c>
      <c r="W522" s="15" t="str">
        <f>IF(V522="","",VLOOKUP(V522,映射!W:X,2,FALSE))</f>
        <v>麻布</v>
      </c>
      <c r="X522" s="92">
        <f>VLOOKUP(D522,道具产出!B:V,11,FALSE)</f>
        <v>1</v>
      </c>
      <c r="Y522" s="92">
        <v>1</v>
      </c>
      <c r="Z522" s="92">
        <f>VLOOKUP(D522,道具产出!B:V,12,FALSE)</f>
        <v>500</v>
      </c>
      <c r="AA522" s="85"/>
      <c r="AB522" s="15" t="str">
        <f>IF(AA522="","",VLOOKUP(AA522,映射!W:X,2,FALSE))</f>
        <v/>
      </c>
      <c r="AC522" s="85"/>
      <c r="AD522" s="85"/>
      <c r="AE522" s="85"/>
      <c r="AF522" s="85"/>
      <c r="AG522" s="15" t="str">
        <f>IF(AF522="","",VLOOKUP(AF522,映射!W:X,2,FALSE))</f>
        <v/>
      </c>
      <c r="AH522" s="85"/>
      <c r="AI522" s="85"/>
      <c r="AJ522" s="85"/>
      <c r="AK522" s="85"/>
      <c r="AL522" s="85" t="str">
        <f>IF(AK522="","",VLOOKUP(AK522,映射!W:X,2,FALSE))</f>
        <v/>
      </c>
      <c r="AM522" s="85"/>
      <c r="AN522" s="85"/>
      <c r="AO522" s="85"/>
    </row>
    <row r="523" spans="1:41">
      <c r="A523" s="15">
        <v>120024</v>
      </c>
      <c r="B523" s="26" t="s">
        <v>272</v>
      </c>
      <c r="C523" s="14" t="s">
        <v>40</v>
      </c>
      <c r="D523" s="14" t="s">
        <v>582</v>
      </c>
      <c r="E523" s="26">
        <v>20024</v>
      </c>
      <c r="F523" s="26" t="s">
        <v>598</v>
      </c>
      <c r="G523" s="26"/>
      <c r="H523" s="26">
        <v>17</v>
      </c>
      <c r="I523" s="91">
        <f>VLOOKUP(A523,怪物经验!A:I,9,FALSE)</f>
        <v>150</v>
      </c>
      <c r="J523" s="90">
        <v>0</v>
      </c>
      <c r="K523" s="26"/>
      <c r="L523" s="79">
        <f>VLOOKUP(D523,道具产出!B:V,4,FALSE)</f>
        <v>3001</v>
      </c>
      <c r="M523" s="15" t="str">
        <f>IF(L523="","",VLOOKUP(L523,映射!W:X,2,FALSE))</f>
        <v>铜</v>
      </c>
      <c r="N523" s="79">
        <f>VLOOKUP(D523,道具产出!B:V,5,FALSE)</f>
        <v>1</v>
      </c>
      <c r="O523" s="79">
        <v>1</v>
      </c>
      <c r="P523" s="79">
        <f>VLOOKUP(D523,道具产出!B:V,6,FALSE)</f>
        <v>500</v>
      </c>
      <c r="Q523" s="79">
        <f>VLOOKUP(D523,道具产出!B:V,7,FALSE)</f>
        <v>3101</v>
      </c>
      <c r="R523" s="15" t="str">
        <f>IF(Q523="","",VLOOKUP(Q523,映射!W:X,2,FALSE))</f>
        <v>印度轻木</v>
      </c>
      <c r="S523" s="79">
        <f>VLOOKUP(D523,道具产出!B:V,8,FALSE)</f>
        <v>1</v>
      </c>
      <c r="T523" s="79">
        <v>1</v>
      </c>
      <c r="U523" s="79">
        <f>VLOOKUP(D523,道具产出!B:V,9,FALSE)</f>
        <v>500</v>
      </c>
      <c r="V523" s="92">
        <f>VLOOKUP(D523,道具产出!B:V,10,FALSE)</f>
        <v>3401</v>
      </c>
      <c r="W523" s="15" t="str">
        <f>IF(V523="","",VLOOKUP(V523,映射!W:X,2,FALSE))</f>
        <v>麻布</v>
      </c>
      <c r="X523" s="92">
        <f>VLOOKUP(D523,道具产出!B:V,11,FALSE)</f>
        <v>1</v>
      </c>
      <c r="Y523" s="92">
        <v>1</v>
      </c>
      <c r="Z523" s="92">
        <f>VLOOKUP(D523,道具产出!B:V,12,FALSE)</f>
        <v>500</v>
      </c>
      <c r="AA523" s="85"/>
      <c r="AB523" s="15" t="str">
        <f>IF(AA523="","",VLOOKUP(AA523,映射!W:X,2,FALSE))</f>
        <v/>
      </c>
      <c r="AC523" s="85"/>
      <c r="AD523" s="85"/>
      <c r="AE523" s="85"/>
      <c r="AF523" s="85"/>
      <c r="AG523" s="15" t="str">
        <f>IF(AF523="","",VLOOKUP(AF523,映射!W:X,2,FALSE))</f>
        <v/>
      </c>
      <c r="AH523" s="85"/>
      <c r="AI523" s="85"/>
      <c r="AJ523" s="85"/>
      <c r="AK523" s="85"/>
      <c r="AL523" s="85" t="str">
        <f>IF(AK523="","",VLOOKUP(AK523,映射!W:X,2,FALSE))</f>
        <v/>
      </c>
      <c r="AM523" s="85"/>
      <c r="AN523" s="85"/>
      <c r="AO523" s="85"/>
    </row>
    <row r="524" spans="1:41">
      <c r="A524" s="15">
        <v>120025</v>
      </c>
      <c r="B524" s="26" t="s">
        <v>272</v>
      </c>
      <c r="C524" s="14" t="s">
        <v>40</v>
      </c>
      <c r="D524" s="14" t="s">
        <v>599</v>
      </c>
      <c r="E524" s="26">
        <v>20025</v>
      </c>
      <c r="F524" s="26" t="s">
        <v>485</v>
      </c>
      <c r="G524" s="26"/>
      <c r="H524" s="26">
        <v>22</v>
      </c>
      <c r="I524" s="91">
        <f>VLOOKUP(A524,怪物经验!A:I,9,FALSE)</f>
        <v>230</v>
      </c>
      <c r="J524" s="90">
        <v>0</v>
      </c>
      <c r="K524" s="26"/>
      <c r="L524" s="79">
        <f>VLOOKUP(D524,道具产出!B:V,4,FALSE)</f>
        <v>3002</v>
      </c>
      <c r="M524" s="15" t="str">
        <f>IF(L524="","",VLOOKUP(L524,映射!W:X,2,FALSE))</f>
        <v>铁</v>
      </c>
      <c r="N524" s="79">
        <f>VLOOKUP(D524,道具产出!B:V,5,FALSE)</f>
        <v>1</v>
      </c>
      <c r="O524" s="79">
        <v>1</v>
      </c>
      <c r="P524" s="79">
        <f>VLOOKUP(D524,道具产出!B:V,6,FALSE)</f>
        <v>300</v>
      </c>
      <c r="Q524" s="79">
        <f>VLOOKUP(D524,道具产出!B:V,7,FALSE)</f>
        <v>3102</v>
      </c>
      <c r="R524" s="15" t="str">
        <f>IF(Q524="","",VLOOKUP(Q524,映射!W:X,2,FALSE))</f>
        <v>枞</v>
      </c>
      <c r="S524" s="79">
        <f>VLOOKUP(D524,道具产出!B:V,8,FALSE)</f>
        <v>1</v>
      </c>
      <c r="T524" s="79">
        <v>1</v>
      </c>
      <c r="U524" s="79">
        <f>VLOOKUP(D524,道具产出!B:V,9,FALSE)</f>
        <v>300</v>
      </c>
      <c r="V524" s="92">
        <f>VLOOKUP(D524,道具产出!B:V,10,FALSE)</f>
        <v>3402</v>
      </c>
      <c r="W524" s="15" t="str">
        <f>IF(V524="","",VLOOKUP(V524,映射!W:X,2,FALSE))</f>
        <v>木绵布</v>
      </c>
      <c r="X524" s="92">
        <f>VLOOKUP(D524,道具产出!B:V,11,FALSE)</f>
        <v>1</v>
      </c>
      <c r="Y524" s="92">
        <v>1</v>
      </c>
      <c r="Z524" s="92">
        <f>VLOOKUP(D524,道具产出!B:V,12,FALSE)</f>
        <v>300</v>
      </c>
      <c r="AA524" s="85"/>
      <c r="AB524" s="15" t="str">
        <f>IF(AA524="","",VLOOKUP(AA524,映射!W:X,2,FALSE))</f>
        <v/>
      </c>
      <c r="AC524" s="85"/>
      <c r="AD524" s="85"/>
      <c r="AE524" s="85"/>
      <c r="AF524" s="85"/>
      <c r="AG524" s="15" t="str">
        <f>IF(AF524="","",VLOOKUP(AF524,映射!W:X,2,FALSE))</f>
        <v/>
      </c>
      <c r="AH524" s="85"/>
      <c r="AI524" s="85"/>
      <c r="AJ524" s="85"/>
      <c r="AK524" s="85"/>
      <c r="AL524" s="85" t="str">
        <f>IF(AK524="","",VLOOKUP(AK524,映射!W:X,2,FALSE))</f>
        <v/>
      </c>
      <c r="AM524" s="85"/>
      <c r="AN524" s="85"/>
      <c r="AO524" s="85"/>
    </row>
    <row r="525" spans="1:41">
      <c r="A525" s="15">
        <v>120026</v>
      </c>
      <c r="B525" s="26" t="s">
        <v>272</v>
      </c>
      <c r="C525" s="14" t="s">
        <v>40</v>
      </c>
      <c r="D525" s="14" t="s">
        <v>599</v>
      </c>
      <c r="E525" s="26">
        <v>20026</v>
      </c>
      <c r="F525" s="26" t="s">
        <v>600</v>
      </c>
      <c r="G525" s="26"/>
      <c r="H525" s="26">
        <v>22</v>
      </c>
      <c r="I525" s="91">
        <f>VLOOKUP(A525,怪物经验!A:I,9,FALSE)</f>
        <v>230</v>
      </c>
      <c r="J525" s="90">
        <v>0</v>
      </c>
      <c r="K525" s="26"/>
      <c r="L525" s="79">
        <f>VLOOKUP(D525,道具产出!B:V,4,FALSE)</f>
        <v>3002</v>
      </c>
      <c r="M525" s="15" t="str">
        <f>IF(L525="","",VLOOKUP(L525,映射!W:X,2,FALSE))</f>
        <v>铁</v>
      </c>
      <c r="N525" s="79">
        <f>VLOOKUP(D525,道具产出!B:V,5,FALSE)</f>
        <v>1</v>
      </c>
      <c r="O525" s="79">
        <v>1</v>
      </c>
      <c r="P525" s="79">
        <f>VLOOKUP(D525,道具产出!B:V,6,FALSE)</f>
        <v>300</v>
      </c>
      <c r="Q525" s="79">
        <f>VLOOKUP(D525,道具产出!B:V,7,FALSE)</f>
        <v>3102</v>
      </c>
      <c r="R525" s="15" t="str">
        <f>IF(Q525="","",VLOOKUP(Q525,映射!W:X,2,FALSE))</f>
        <v>枞</v>
      </c>
      <c r="S525" s="79">
        <f>VLOOKUP(D525,道具产出!B:V,8,FALSE)</f>
        <v>1</v>
      </c>
      <c r="T525" s="79">
        <v>1</v>
      </c>
      <c r="U525" s="79">
        <f>VLOOKUP(D525,道具产出!B:V,9,FALSE)</f>
        <v>300</v>
      </c>
      <c r="V525" s="92">
        <f>VLOOKUP(D525,道具产出!B:V,10,FALSE)</f>
        <v>3402</v>
      </c>
      <c r="W525" s="15" t="str">
        <f>IF(V525="","",VLOOKUP(V525,映射!W:X,2,FALSE))</f>
        <v>木绵布</v>
      </c>
      <c r="X525" s="92">
        <f>VLOOKUP(D525,道具产出!B:V,11,FALSE)</f>
        <v>1</v>
      </c>
      <c r="Y525" s="92">
        <v>1</v>
      </c>
      <c r="Z525" s="92">
        <f>VLOOKUP(D525,道具产出!B:V,12,FALSE)</f>
        <v>300</v>
      </c>
      <c r="AA525" s="85"/>
      <c r="AB525" s="15" t="str">
        <f>IF(AA525="","",VLOOKUP(AA525,映射!W:X,2,FALSE))</f>
        <v/>
      </c>
      <c r="AC525" s="85"/>
      <c r="AD525" s="85"/>
      <c r="AE525" s="85"/>
      <c r="AF525" s="85"/>
      <c r="AG525" s="15" t="str">
        <f>IF(AF525="","",VLOOKUP(AF525,映射!W:X,2,FALSE))</f>
        <v/>
      </c>
      <c r="AH525" s="85"/>
      <c r="AI525" s="85"/>
      <c r="AJ525" s="85"/>
      <c r="AK525" s="85"/>
      <c r="AL525" s="85" t="str">
        <f>IF(AK525="","",VLOOKUP(AK525,映射!W:X,2,FALSE))</f>
        <v/>
      </c>
      <c r="AM525" s="85"/>
      <c r="AN525" s="85"/>
      <c r="AO525" s="85"/>
    </row>
    <row r="526" spans="1:41">
      <c r="A526" s="15">
        <v>120027</v>
      </c>
      <c r="B526" s="26" t="s">
        <v>272</v>
      </c>
      <c r="C526" s="14" t="s">
        <v>40</v>
      </c>
      <c r="D526" s="14" t="s">
        <v>599</v>
      </c>
      <c r="E526" s="26">
        <v>20027</v>
      </c>
      <c r="F526" s="26" t="s">
        <v>601</v>
      </c>
      <c r="G526" s="26"/>
      <c r="H526" s="26">
        <v>22</v>
      </c>
      <c r="I526" s="91">
        <f>VLOOKUP(A526,怪物经验!A:I,9,FALSE)</f>
        <v>230</v>
      </c>
      <c r="J526" s="90">
        <v>0</v>
      </c>
      <c r="K526" s="26"/>
      <c r="L526" s="79">
        <f>VLOOKUP(D526,道具产出!B:V,4,FALSE)</f>
        <v>3002</v>
      </c>
      <c r="M526" s="15" t="str">
        <f>IF(L526="","",VLOOKUP(L526,映射!W:X,2,FALSE))</f>
        <v>铁</v>
      </c>
      <c r="N526" s="79">
        <f>VLOOKUP(D526,道具产出!B:V,5,FALSE)</f>
        <v>1</v>
      </c>
      <c r="O526" s="79">
        <v>1</v>
      </c>
      <c r="P526" s="79">
        <f>VLOOKUP(D526,道具产出!B:V,6,FALSE)</f>
        <v>300</v>
      </c>
      <c r="Q526" s="79">
        <f>VLOOKUP(D526,道具产出!B:V,7,FALSE)</f>
        <v>3102</v>
      </c>
      <c r="R526" s="15" t="str">
        <f>IF(Q526="","",VLOOKUP(Q526,映射!W:X,2,FALSE))</f>
        <v>枞</v>
      </c>
      <c r="S526" s="79">
        <f>VLOOKUP(D526,道具产出!B:V,8,FALSE)</f>
        <v>1</v>
      </c>
      <c r="T526" s="79">
        <v>1</v>
      </c>
      <c r="U526" s="79">
        <f>VLOOKUP(D526,道具产出!B:V,9,FALSE)</f>
        <v>300</v>
      </c>
      <c r="V526" s="92">
        <f>VLOOKUP(D526,道具产出!B:V,10,FALSE)</f>
        <v>3402</v>
      </c>
      <c r="W526" s="15" t="str">
        <f>IF(V526="","",VLOOKUP(V526,映射!W:X,2,FALSE))</f>
        <v>木绵布</v>
      </c>
      <c r="X526" s="92">
        <f>VLOOKUP(D526,道具产出!B:V,11,FALSE)</f>
        <v>1</v>
      </c>
      <c r="Y526" s="92">
        <v>1</v>
      </c>
      <c r="Z526" s="92">
        <f>VLOOKUP(D526,道具产出!B:V,12,FALSE)</f>
        <v>300</v>
      </c>
      <c r="AA526" s="85"/>
      <c r="AB526" s="15" t="str">
        <f>IF(AA526="","",VLOOKUP(AA526,映射!W:X,2,FALSE))</f>
        <v/>
      </c>
      <c r="AC526" s="85"/>
      <c r="AD526" s="85"/>
      <c r="AE526" s="85"/>
      <c r="AF526" s="85"/>
      <c r="AG526" s="15" t="str">
        <f>IF(AF526="","",VLOOKUP(AF526,映射!W:X,2,FALSE))</f>
        <v/>
      </c>
      <c r="AH526" s="85"/>
      <c r="AI526" s="85"/>
      <c r="AJ526" s="85"/>
      <c r="AK526" s="85"/>
      <c r="AL526" s="85" t="str">
        <f>IF(AK526="","",VLOOKUP(AK526,映射!W:X,2,FALSE))</f>
        <v/>
      </c>
      <c r="AM526" s="85"/>
      <c r="AN526" s="85"/>
      <c r="AO526" s="85"/>
    </row>
    <row r="527" spans="1:41">
      <c r="A527" s="15">
        <v>120028</v>
      </c>
      <c r="B527" s="26" t="s">
        <v>272</v>
      </c>
      <c r="C527" s="14" t="s">
        <v>40</v>
      </c>
      <c r="D527" s="14" t="s">
        <v>599</v>
      </c>
      <c r="E527" s="26">
        <v>20028</v>
      </c>
      <c r="F527" s="26" t="s">
        <v>602</v>
      </c>
      <c r="G527" s="26"/>
      <c r="H527" s="26">
        <v>22</v>
      </c>
      <c r="I527" s="91">
        <f>VLOOKUP(A527,怪物经验!A:I,9,FALSE)</f>
        <v>230</v>
      </c>
      <c r="J527" s="90">
        <v>0</v>
      </c>
      <c r="K527" s="26"/>
      <c r="L527" s="79">
        <f>VLOOKUP(D527,道具产出!B:V,4,FALSE)</f>
        <v>3002</v>
      </c>
      <c r="M527" s="15" t="str">
        <f>IF(L527="","",VLOOKUP(L527,映射!W:X,2,FALSE))</f>
        <v>铁</v>
      </c>
      <c r="N527" s="79">
        <f>VLOOKUP(D527,道具产出!B:V,5,FALSE)</f>
        <v>1</v>
      </c>
      <c r="O527" s="79">
        <v>1</v>
      </c>
      <c r="P527" s="79">
        <f>VLOOKUP(D527,道具产出!B:V,6,FALSE)</f>
        <v>300</v>
      </c>
      <c r="Q527" s="79">
        <f>VLOOKUP(D527,道具产出!B:V,7,FALSE)</f>
        <v>3102</v>
      </c>
      <c r="R527" s="15" t="str">
        <f>IF(Q527="","",VLOOKUP(Q527,映射!W:X,2,FALSE))</f>
        <v>枞</v>
      </c>
      <c r="S527" s="79">
        <f>VLOOKUP(D527,道具产出!B:V,8,FALSE)</f>
        <v>1</v>
      </c>
      <c r="T527" s="79">
        <v>1</v>
      </c>
      <c r="U527" s="79">
        <f>VLOOKUP(D527,道具产出!B:V,9,FALSE)</f>
        <v>300</v>
      </c>
      <c r="V527" s="92">
        <f>VLOOKUP(D527,道具产出!B:V,10,FALSE)</f>
        <v>3402</v>
      </c>
      <c r="W527" s="15" t="str">
        <f>IF(V527="","",VLOOKUP(V527,映射!W:X,2,FALSE))</f>
        <v>木绵布</v>
      </c>
      <c r="X527" s="92">
        <f>VLOOKUP(D527,道具产出!B:V,11,FALSE)</f>
        <v>1</v>
      </c>
      <c r="Y527" s="92">
        <v>1</v>
      </c>
      <c r="Z527" s="92">
        <f>VLOOKUP(D527,道具产出!B:V,12,FALSE)</f>
        <v>300</v>
      </c>
      <c r="AA527" s="85"/>
      <c r="AB527" s="15" t="str">
        <f>IF(AA527="","",VLOOKUP(AA527,映射!W:X,2,FALSE))</f>
        <v/>
      </c>
      <c r="AC527" s="85"/>
      <c r="AD527" s="85"/>
      <c r="AE527" s="85"/>
      <c r="AF527" s="85"/>
      <c r="AG527" s="15" t="str">
        <f>IF(AF527="","",VLOOKUP(AF527,映射!W:X,2,FALSE))</f>
        <v/>
      </c>
      <c r="AH527" s="85"/>
      <c r="AI527" s="85"/>
      <c r="AJ527" s="85"/>
      <c r="AK527" s="85"/>
      <c r="AL527" s="85" t="str">
        <f>IF(AK527="","",VLOOKUP(AK527,映射!W:X,2,FALSE))</f>
        <v/>
      </c>
      <c r="AM527" s="85"/>
      <c r="AN527" s="85"/>
      <c r="AO527" s="85"/>
    </row>
    <row r="528" spans="1:41">
      <c r="A528" s="15">
        <v>120029</v>
      </c>
      <c r="B528" s="26" t="s">
        <v>272</v>
      </c>
      <c r="C528" s="14" t="s">
        <v>40</v>
      </c>
      <c r="D528" s="14" t="s">
        <v>599</v>
      </c>
      <c r="E528" s="26">
        <v>20029</v>
      </c>
      <c r="F528" s="26" t="s">
        <v>468</v>
      </c>
      <c r="G528" s="26"/>
      <c r="H528" s="26">
        <v>22</v>
      </c>
      <c r="I528" s="91">
        <f>VLOOKUP(A528,怪物经验!A:I,9,FALSE)</f>
        <v>230</v>
      </c>
      <c r="J528" s="90">
        <v>0</v>
      </c>
      <c r="K528" s="26"/>
      <c r="L528" s="79">
        <f>VLOOKUP(D528,道具产出!B:V,4,FALSE)</f>
        <v>3002</v>
      </c>
      <c r="M528" s="15" t="str">
        <f>IF(L528="","",VLOOKUP(L528,映射!W:X,2,FALSE))</f>
        <v>铁</v>
      </c>
      <c r="N528" s="79">
        <f>VLOOKUP(D528,道具产出!B:V,5,FALSE)</f>
        <v>1</v>
      </c>
      <c r="O528" s="79">
        <v>1</v>
      </c>
      <c r="P528" s="79">
        <f>VLOOKUP(D528,道具产出!B:V,6,FALSE)</f>
        <v>300</v>
      </c>
      <c r="Q528" s="79">
        <f>VLOOKUP(D528,道具产出!B:V,7,FALSE)</f>
        <v>3102</v>
      </c>
      <c r="R528" s="15" t="str">
        <f>IF(Q528="","",VLOOKUP(Q528,映射!W:X,2,FALSE))</f>
        <v>枞</v>
      </c>
      <c r="S528" s="79">
        <f>VLOOKUP(D528,道具产出!B:V,8,FALSE)</f>
        <v>1</v>
      </c>
      <c r="T528" s="79">
        <v>1</v>
      </c>
      <c r="U528" s="79">
        <f>VLOOKUP(D528,道具产出!B:V,9,FALSE)</f>
        <v>300</v>
      </c>
      <c r="V528" s="92">
        <f>VLOOKUP(D528,道具产出!B:V,10,FALSE)</f>
        <v>3402</v>
      </c>
      <c r="W528" s="15" t="str">
        <f>IF(V528="","",VLOOKUP(V528,映射!W:X,2,FALSE))</f>
        <v>木绵布</v>
      </c>
      <c r="X528" s="92">
        <f>VLOOKUP(D528,道具产出!B:V,11,FALSE)</f>
        <v>1</v>
      </c>
      <c r="Y528" s="92">
        <v>1</v>
      </c>
      <c r="Z528" s="92">
        <f>VLOOKUP(D528,道具产出!B:V,12,FALSE)</f>
        <v>300</v>
      </c>
      <c r="AA528" s="85"/>
      <c r="AB528" s="15" t="str">
        <f>IF(AA528="","",VLOOKUP(AA528,映射!W:X,2,FALSE))</f>
        <v/>
      </c>
      <c r="AC528" s="85"/>
      <c r="AD528" s="85"/>
      <c r="AE528" s="85"/>
      <c r="AF528" s="85"/>
      <c r="AG528" s="15" t="str">
        <f>IF(AF528="","",VLOOKUP(AF528,映射!W:X,2,FALSE))</f>
        <v/>
      </c>
      <c r="AH528" s="85"/>
      <c r="AI528" s="85"/>
      <c r="AJ528" s="85"/>
      <c r="AK528" s="85"/>
      <c r="AL528" s="85" t="str">
        <f>IF(AK528="","",VLOOKUP(AK528,映射!W:X,2,FALSE))</f>
        <v/>
      </c>
      <c r="AM528" s="85"/>
      <c r="AN528" s="85"/>
      <c r="AO528" s="85"/>
    </row>
    <row r="529" spans="1:41">
      <c r="A529" s="15">
        <v>120030</v>
      </c>
      <c r="B529" s="26" t="s">
        <v>272</v>
      </c>
      <c r="C529" s="14" t="s">
        <v>40</v>
      </c>
      <c r="D529" s="14" t="s">
        <v>599</v>
      </c>
      <c r="E529" s="26">
        <v>20030</v>
      </c>
      <c r="F529" s="26" t="s">
        <v>603</v>
      </c>
      <c r="G529" s="26"/>
      <c r="H529" s="26">
        <v>22</v>
      </c>
      <c r="I529" s="91">
        <f>VLOOKUP(A529,怪物经验!A:I,9,FALSE)</f>
        <v>230</v>
      </c>
      <c r="J529" s="90">
        <v>0</v>
      </c>
      <c r="K529" s="26"/>
      <c r="L529" s="79">
        <f>VLOOKUP(D529,道具产出!B:V,4,FALSE)</f>
        <v>3002</v>
      </c>
      <c r="M529" s="15" t="str">
        <f>IF(L529="","",VLOOKUP(L529,映射!W:X,2,FALSE))</f>
        <v>铁</v>
      </c>
      <c r="N529" s="79">
        <f>VLOOKUP(D529,道具产出!B:V,5,FALSE)</f>
        <v>1</v>
      </c>
      <c r="O529" s="79">
        <v>1</v>
      </c>
      <c r="P529" s="79">
        <f>VLOOKUP(D529,道具产出!B:V,6,FALSE)</f>
        <v>300</v>
      </c>
      <c r="Q529" s="79">
        <f>VLOOKUP(D529,道具产出!B:V,7,FALSE)</f>
        <v>3102</v>
      </c>
      <c r="R529" s="15" t="str">
        <f>IF(Q529="","",VLOOKUP(Q529,映射!W:X,2,FALSE))</f>
        <v>枞</v>
      </c>
      <c r="S529" s="79">
        <f>VLOOKUP(D529,道具产出!B:V,8,FALSE)</f>
        <v>1</v>
      </c>
      <c r="T529" s="79">
        <v>1</v>
      </c>
      <c r="U529" s="79">
        <f>VLOOKUP(D529,道具产出!B:V,9,FALSE)</f>
        <v>300</v>
      </c>
      <c r="V529" s="92">
        <f>VLOOKUP(D529,道具产出!B:V,10,FALSE)</f>
        <v>3402</v>
      </c>
      <c r="W529" s="15" t="str">
        <f>IF(V529="","",VLOOKUP(V529,映射!W:X,2,FALSE))</f>
        <v>木绵布</v>
      </c>
      <c r="X529" s="92">
        <f>VLOOKUP(D529,道具产出!B:V,11,FALSE)</f>
        <v>1</v>
      </c>
      <c r="Y529" s="92">
        <v>1</v>
      </c>
      <c r="Z529" s="92">
        <f>VLOOKUP(D529,道具产出!B:V,12,FALSE)</f>
        <v>300</v>
      </c>
      <c r="AA529" s="85"/>
      <c r="AB529" s="15" t="str">
        <f>IF(AA529="","",VLOOKUP(AA529,映射!W:X,2,FALSE))</f>
        <v/>
      </c>
      <c r="AC529" s="85"/>
      <c r="AD529" s="85"/>
      <c r="AE529" s="85"/>
      <c r="AF529" s="85"/>
      <c r="AG529" s="15" t="str">
        <f>IF(AF529="","",VLOOKUP(AF529,映射!W:X,2,FALSE))</f>
        <v/>
      </c>
      <c r="AH529" s="85"/>
      <c r="AI529" s="85"/>
      <c r="AJ529" s="85"/>
      <c r="AK529" s="85"/>
      <c r="AL529" s="85" t="str">
        <f>IF(AK529="","",VLOOKUP(AK529,映射!W:X,2,FALSE))</f>
        <v/>
      </c>
      <c r="AM529" s="85"/>
      <c r="AN529" s="85"/>
      <c r="AO529" s="85"/>
    </row>
    <row r="530" spans="1:41">
      <c r="A530" s="15">
        <v>120031</v>
      </c>
      <c r="B530" s="26" t="s">
        <v>272</v>
      </c>
      <c r="C530" s="14" t="s">
        <v>40</v>
      </c>
      <c r="D530" s="14" t="s">
        <v>599</v>
      </c>
      <c r="E530" s="26">
        <v>20031</v>
      </c>
      <c r="F530" s="26" t="s">
        <v>604</v>
      </c>
      <c r="G530" s="26"/>
      <c r="H530" s="26">
        <v>22</v>
      </c>
      <c r="I530" s="91">
        <f>VLOOKUP(A530,怪物经验!A:I,9,FALSE)</f>
        <v>230</v>
      </c>
      <c r="J530" s="90">
        <v>0</v>
      </c>
      <c r="K530" s="26"/>
      <c r="L530" s="79">
        <f>VLOOKUP(D530,道具产出!B:V,4,FALSE)</f>
        <v>3002</v>
      </c>
      <c r="M530" s="15" t="str">
        <f>IF(L530="","",VLOOKUP(L530,映射!W:X,2,FALSE))</f>
        <v>铁</v>
      </c>
      <c r="N530" s="79">
        <f>VLOOKUP(D530,道具产出!B:V,5,FALSE)</f>
        <v>1</v>
      </c>
      <c r="O530" s="79">
        <v>1</v>
      </c>
      <c r="P530" s="79">
        <f>VLOOKUP(D530,道具产出!B:V,6,FALSE)</f>
        <v>300</v>
      </c>
      <c r="Q530" s="79">
        <f>VLOOKUP(D530,道具产出!B:V,7,FALSE)</f>
        <v>3102</v>
      </c>
      <c r="R530" s="15" t="str">
        <f>IF(Q530="","",VLOOKUP(Q530,映射!W:X,2,FALSE))</f>
        <v>枞</v>
      </c>
      <c r="S530" s="79">
        <f>VLOOKUP(D530,道具产出!B:V,8,FALSE)</f>
        <v>1</v>
      </c>
      <c r="T530" s="79">
        <v>1</v>
      </c>
      <c r="U530" s="79">
        <f>VLOOKUP(D530,道具产出!B:V,9,FALSE)</f>
        <v>300</v>
      </c>
      <c r="V530" s="92">
        <f>VLOOKUP(D530,道具产出!B:V,10,FALSE)</f>
        <v>3402</v>
      </c>
      <c r="W530" s="15" t="str">
        <f>IF(V530="","",VLOOKUP(V530,映射!W:X,2,FALSE))</f>
        <v>木绵布</v>
      </c>
      <c r="X530" s="92">
        <f>VLOOKUP(D530,道具产出!B:V,11,FALSE)</f>
        <v>1</v>
      </c>
      <c r="Y530" s="92">
        <v>1</v>
      </c>
      <c r="Z530" s="92">
        <f>VLOOKUP(D530,道具产出!B:V,12,FALSE)</f>
        <v>300</v>
      </c>
      <c r="AA530" s="85"/>
      <c r="AB530" s="15" t="str">
        <f>IF(AA530="","",VLOOKUP(AA530,映射!W:X,2,FALSE))</f>
        <v/>
      </c>
      <c r="AC530" s="85"/>
      <c r="AD530" s="85"/>
      <c r="AE530" s="85"/>
      <c r="AF530" s="85"/>
      <c r="AG530" s="15" t="str">
        <f>IF(AF530="","",VLOOKUP(AF530,映射!W:X,2,FALSE))</f>
        <v/>
      </c>
      <c r="AH530" s="85"/>
      <c r="AI530" s="85"/>
      <c r="AJ530" s="85"/>
      <c r="AK530" s="85"/>
      <c r="AL530" s="85" t="str">
        <f>IF(AK530="","",VLOOKUP(AK530,映射!W:X,2,FALSE))</f>
        <v/>
      </c>
      <c r="AM530" s="85"/>
      <c r="AN530" s="85"/>
      <c r="AO530" s="85"/>
    </row>
    <row r="531" spans="1:41">
      <c r="A531" s="15">
        <v>120032</v>
      </c>
      <c r="B531" s="26" t="s">
        <v>272</v>
      </c>
      <c r="C531" s="14" t="s">
        <v>40</v>
      </c>
      <c r="D531" s="14" t="s">
        <v>599</v>
      </c>
      <c r="E531" s="26">
        <v>20032</v>
      </c>
      <c r="F531" s="26" t="s">
        <v>389</v>
      </c>
      <c r="G531" s="26"/>
      <c r="H531" s="26">
        <v>22</v>
      </c>
      <c r="I531" s="91">
        <f>VLOOKUP(A531,怪物经验!A:I,9,FALSE)</f>
        <v>1150</v>
      </c>
      <c r="J531" s="90">
        <v>0</v>
      </c>
      <c r="K531" s="26"/>
      <c r="L531" s="79">
        <f>VLOOKUP(D531,道具产出!B:V,4,FALSE)</f>
        <v>3002</v>
      </c>
      <c r="M531" s="15" t="str">
        <f>IF(L531="","",VLOOKUP(L531,映射!W:X,2,FALSE))</f>
        <v>铁</v>
      </c>
      <c r="N531" s="79">
        <f>VLOOKUP(D531,道具产出!B:V,5,FALSE)</f>
        <v>1</v>
      </c>
      <c r="O531" s="79">
        <v>1</v>
      </c>
      <c r="P531" s="79">
        <f>VLOOKUP(D531,道具产出!B:V,6,FALSE)</f>
        <v>300</v>
      </c>
      <c r="Q531" s="79">
        <f>VLOOKUP(D531,道具产出!B:V,7,FALSE)</f>
        <v>3102</v>
      </c>
      <c r="R531" s="15" t="str">
        <f>IF(Q531="","",VLOOKUP(Q531,映射!W:X,2,FALSE))</f>
        <v>枞</v>
      </c>
      <c r="S531" s="79">
        <f>VLOOKUP(D531,道具产出!B:V,8,FALSE)</f>
        <v>1</v>
      </c>
      <c r="T531" s="79">
        <v>1</v>
      </c>
      <c r="U531" s="79">
        <f>VLOOKUP(D531,道具产出!B:V,9,FALSE)</f>
        <v>300</v>
      </c>
      <c r="V531" s="92">
        <f>VLOOKUP(D531,道具产出!B:V,10,FALSE)</f>
        <v>3402</v>
      </c>
      <c r="W531" s="15" t="str">
        <f>IF(V531="","",VLOOKUP(V531,映射!W:X,2,FALSE))</f>
        <v>木绵布</v>
      </c>
      <c r="X531" s="92">
        <f>VLOOKUP(D531,道具产出!B:V,11,FALSE)</f>
        <v>1</v>
      </c>
      <c r="Y531" s="92">
        <v>1</v>
      </c>
      <c r="Z531" s="92">
        <f>VLOOKUP(D531,道具产出!B:V,12,FALSE)</f>
        <v>300</v>
      </c>
      <c r="AA531" s="85"/>
      <c r="AB531" s="15" t="str">
        <f>IF(AA531="","",VLOOKUP(AA531,映射!W:X,2,FALSE))</f>
        <v/>
      </c>
      <c r="AC531" s="85"/>
      <c r="AD531" s="85"/>
      <c r="AE531" s="85"/>
      <c r="AF531" s="85"/>
      <c r="AG531" s="15" t="str">
        <f>IF(AF531="","",VLOOKUP(AF531,映射!W:X,2,FALSE))</f>
        <v/>
      </c>
      <c r="AH531" s="85"/>
      <c r="AI531" s="85"/>
      <c r="AJ531" s="85"/>
      <c r="AK531" s="85"/>
      <c r="AL531" s="85" t="str">
        <f>IF(AK531="","",VLOOKUP(AK531,映射!W:X,2,FALSE))</f>
        <v/>
      </c>
      <c r="AM531" s="85"/>
      <c r="AN531" s="85"/>
      <c r="AO531" s="85"/>
    </row>
    <row r="532" spans="1:41">
      <c r="A532" s="15">
        <v>120033</v>
      </c>
      <c r="B532" s="26" t="s">
        <v>272</v>
      </c>
      <c r="C532" s="14" t="s">
        <v>40</v>
      </c>
      <c r="D532" s="14" t="s">
        <v>599</v>
      </c>
      <c r="E532" s="26">
        <v>20033</v>
      </c>
      <c r="F532" s="26" t="s">
        <v>596</v>
      </c>
      <c r="G532" s="26"/>
      <c r="H532" s="26">
        <v>22</v>
      </c>
      <c r="I532" s="91">
        <f>VLOOKUP(A532,怪物经验!A:I,9,FALSE)</f>
        <v>230</v>
      </c>
      <c r="J532" s="90">
        <v>0</v>
      </c>
      <c r="K532" s="26"/>
      <c r="L532" s="79">
        <f>VLOOKUP(D532,道具产出!B:V,4,FALSE)</f>
        <v>3002</v>
      </c>
      <c r="M532" s="15" t="str">
        <f>IF(L532="","",VLOOKUP(L532,映射!W:X,2,FALSE))</f>
        <v>铁</v>
      </c>
      <c r="N532" s="79">
        <f>VLOOKUP(D532,道具产出!B:V,5,FALSE)</f>
        <v>1</v>
      </c>
      <c r="O532" s="79">
        <v>1</v>
      </c>
      <c r="P532" s="79">
        <f>VLOOKUP(D532,道具产出!B:V,6,FALSE)</f>
        <v>300</v>
      </c>
      <c r="Q532" s="79">
        <f>VLOOKUP(D532,道具产出!B:V,7,FALSE)</f>
        <v>3102</v>
      </c>
      <c r="R532" s="15" t="str">
        <f>IF(Q532="","",VLOOKUP(Q532,映射!W:X,2,FALSE))</f>
        <v>枞</v>
      </c>
      <c r="S532" s="79">
        <f>VLOOKUP(D532,道具产出!B:V,8,FALSE)</f>
        <v>1</v>
      </c>
      <c r="T532" s="79">
        <v>1</v>
      </c>
      <c r="U532" s="79">
        <f>VLOOKUP(D532,道具产出!B:V,9,FALSE)</f>
        <v>300</v>
      </c>
      <c r="V532" s="92">
        <f>VLOOKUP(D532,道具产出!B:V,10,FALSE)</f>
        <v>3402</v>
      </c>
      <c r="W532" s="15" t="str">
        <f>IF(V532="","",VLOOKUP(V532,映射!W:X,2,FALSE))</f>
        <v>木绵布</v>
      </c>
      <c r="X532" s="92">
        <f>VLOOKUP(D532,道具产出!B:V,11,FALSE)</f>
        <v>1</v>
      </c>
      <c r="Y532" s="92">
        <v>1</v>
      </c>
      <c r="Z532" s="92">
        <f>VLOOKUP(D532,道具产出!B:V,12,FALSE)</f>
        <v>300</v>
      </c>
      <c r="AA532" s="85"/>
      <c r="AB532" s="15" t="str">
        <f>IF(AA532="","",VLOOKUP(AA532,映射!W:X,2,FALSE))</f>
        <v/>
      </c>
      <c r="AC532" s="85"/>
      <c r="AD532" s="85"/>
      <c r="AE532" s="85"/>
      <c r="AF532" s="85"/>
      <c r="AG532" s="15" t="str">
        <f>IF(AF532="","",VLOOKUP(AF532,映射!W:X,2,FALSE))</f>
        <v/>
      </c>
      <c r="AH532" s="85"/>
      <c r="AI532" s="85"/>
      <c r="AJ532" s="85"/>
      <c r="AK532" s="85"/>
      <c r="AL532" s="85" t="str">
        <f>IF(AK532="","",VLOOKUP(AK532,映射!W:X,2,FALSE))</f>
        <v/>
      </c>
      <c r="AM532" s="85"/>
      <c r="AN532" s="85"/>
      <c r="AO532" s="85"/>
    </row>
    <row r="533" spans="1:41">
      <c r="A533" s="15">
        <v>120034</v>
      </c>
      <c r="B533" s="26" t="s">
        <v>272</v>
      </c>
      <c r="C533" s="14" t="s">
        <v>40</v>
      </c>
      <c r="D533" s="14" t="s">
        <v>599</v>
      </c>
      <c r="E533" s="26">
        <v>20034</v>
      </c>
      <c r="F533" s="26" t="s">
        <v>605</v>
      </c>
      <c r="G533" s="26"/>
      <c r="H533" s="26">
        <v>22</v>
      </c>
      <c r="I533" s="91">
        <f>VLOOKUP(A533,怪物经验!A:I,9,FALSE)</f>
        <v>230</v>
      </c>
      <c r="J533" s="90">
        <v>0</v>
      </c>
      <c r="K533" s="26"/>
      <c r="L533" s="79">
        <f>VLOOKUP(D533,道具产出!B:V,4,FALSE)</f>
        <v>3002</v>
      </c>
      <c r="M533" s="15" t="str">
        <f>IF(L533="","",VLOOKUP(L533,映射!W:X,2,FALSE))</f>
        <v>铁</v>
      </c>
      <c r="N533" s="79">
        <f>VLOOKUP(D533,道具产出!B:V,5,FALSE)</f>
        <v>1</v>
      </c>
      <c r="O533" s="79">
        <v>1</v>
      </c>
      <c r="P533" s="79">
        <f>VLOOKUP(D533,道具产出!B:V,6,FALSE)</f>
        <v>300</v>
      </c>
      <c r="Q533" s="79">
        <f>VLOOKUP(D533,道具产出!B:V,7,FALSE)</f>
        <v>3102</v>
      </c>
      <c r="R533" s="15" t="str">
        <f>IF(Q533="","",VLOOKUP(Q533,映射!W:X,2,FALSE))</f>
        <v>枞</v>
      </c>
      <c r="S533" s="79">
        <f>VLOOKUP(D533,道具产出!B:V,8,FALSE)</f>
        <v>1</v>
      </c>
      <c r="T533" s="79">
        <v>1</v>
      </c>
      <c r="U533" s="79">
        <f>VLOOKUP(D533,道具产出!B:V,9,FALSE)</f>
        <v>300</v>
      </c>
      <c r="V533" s="92">
        <f>VLOOKUP(D533,道具产出!B:V,10,FALSE)</f>
        <v>3402</v>
      </c>
      <c r="W533" s="15" t="str">
        <f>IF(V533="","",VLOOKUP(V533,映射!W:X,2,FALSE))</f>
        <v>木绵布</v>
      </c>
      <c r="X533" s="92">
        <f>VLOOKUP(D533,道具产出!B:V,11,FALSE)</f>
        <v>1</v>
      </c>
      <c r="Y533" s="92">
        <v>1</v>
      </c>
      <c r="Z533" s="92">
        <f>VLOOKUP(D533,道具产出!B:V,12,FALSE)</f>
        <v>300</v>
      </c>
      <c r="AA533" s="85"/>
      <c r="AB533" s="15" t="str">
        <f>IF(AA533="","",VLOOKUP(AA533,映射!W:X,2,FALSE))</f>
        <v/>
      </c>
      <c r="AC533" s="85"/>
      <c r="AD533" s="85"/>
      <c r="AE533" s="85"/>
      <c r="AF533" s="85"/>
      <c r="AG533" s="15" t="str">
        <f>IF(AF533="","",VLOOKUP(AF533,映射!W:X,2,FALSE))</f>
        <v/>
      </c>
      <c r="AH533" s="85"/>
      <c r="AI533" s="85"/>
      <c r="AJ533" s="85"/>
      <c r="AK533" s="85"/>
      <c r="AL533" s="85" t="str">
        <f>IF(AK533="","",VLOOKUP(AK533,映射!W:X,2,FALSE))</f>
        <v/>
      </c>
      <c r="AM533" s="85"/>
      <c r="AN533" s="85"/>
      <c r="AO533" s="85"/>
    </row>
    <row r="534" spans="1:41">
      <c r="A534" s="15">
        <v>120035</v>
      </c>
      <c r="B534" s="26" t="s">
        <v>272</v>
      </c>
      <c r="C534" s="14" t="s">
        <v>40</v>
      </c>
      <c r="D534" s="14" t="s">
        <v>599</v>
      </c>
      <c r="E534" s="26">
        <v>20035</v>
      </c>
      <c r="F534" s="26" t="s">
        <v>475</v>
      </c>
      <c r="G534" s="26"/>
      <c r="H534" s="26">
        <v>22</v>
      </c>
      <c r="I534" s="91">
        <f>VLOOKUP(A534,怪物经验!A:I,9,FALSE)</f>
        <v>230</v>
      </c>
      <c r="J534" s="90">
        <v>0</v>
      </c>
      <c r="K534" s="26"/>
      <c r="L534" s="79">
        <f>VLOOKUP(D534,道具产出!B:V,4,FALSE)</f>
        <v>3002</v>
      </c>
      <c r="M534" s="15" t="str">
        <f>IF(L534="","",VLOOKUP(L534,映射!W:X,2,FALSE))</f>
        <v>铁</v>
      </c>
      <c r="N534" s="79">
        <f>VLOOKUP(D534,道具产出!B:V,5,FALSE)</f>
        <v>1</v>
      </c>
      <c r="O534" s="79">
        <v>1</v>
      </c>
      <c r="P534" s="79">
        <f>VLOOKUP(D534,道具产出!B:V,6,FALSE)</f>
        <v>300</v>
      </c>
      <c r="Q534" s="79">
        <f>VLOOKUP(D534,道具产出!B:V,7,FALSE)</f>
        <v>3102</v>
      </c>
      <c r="R534" s="15" t="str">
        <f>IF(Q534="","",VLOOKUP(Q534,映射!W:X,2,FALSE))</f>
        <v>枞</v>
      </c>
      <c r="S534" s="79">
        <f>VLOOKUP(D534,道具产出!B:V,8,FALSE)</f>
        <v>1</v>
      </c>
      <c r="T534" s="79">
        <v>1</v>
      </c>
      <c r="U534" s="79">
        <f>VLOOKUP(D534,道具产出!B:V,9,FALSE)</f>
        <v>300</v>
      </c>
      <c r="V534" s="92">
        <f>VLOOKUP(D534,道具产出!B:V,10,FALSE)</f>
        <v>3402</v>
      </c>
      <c r="W534" s="15" t="str">
        <f>IF(V534="","",VLOOKUP(V534,映射!W:X,2,FALSE))</f>
        <v>木绵布</v>
      </c>
      <c r="X534" s="92">
        <f>VLOOKUP(D534,道具产出!B:V,11,FALSE)</f>
        <v>1</v>
      </c>
      <c r="Y534" s="92">
        <v>1</v>
      </c>
      <c r="Z534" s="92">
        <f>VLOOKUP(D534,道具产出!B:V,12,FALSE)</f>
        <v>300</v>
      </c>
      <c r="AA534" s="85"/>
      <c r="AB534" s="15" t="str">
        <f>IF(AA534="","",VLOOKUP(AA534,映射!W:X,2,FALSE))</f>
        <v/>
      </c>
      <c r="AC534" s="85"/>
      <c r="AD534" s="85"/>
      <c r="AE534" s="85"/>
      <c r="AF534" s="85"/>
      <c r="AG534" s="15" t="str">
        <f>IF(AF534="","",VLOOKUP(AF534,映射!W:X,2,FALSE))</f>
        <v/>
      </c>
      <c r="AH534" s="85"/>
      <c r="AI534" s="85"/>
      <c r="AJ534" s="85"/>
      <c r="AK534" s="85"/>
      <c r="AL534" s="85" t="str">
        <f>IF(AK534="","",VLOOKUP(AK534,映射!W:X,2,FALSE))</f>
        <v/>
      </c>
      <c r="AM534" s="85"/>
      <c r="AN534" s="85"/>
      <c r="AO534" s="85"/>
    </row>
    <row r="535" spans="1:41">
      <c r="A535" s="15">
        <v>120036</v>
      </c>
      <c r="B535" s="26" t="s">
        <v>272</v>
      </c>
      <c r="C535" s="14" t="s">
        <v>40</v>
      </c>
      <c r="D535" s="14" t="s">
        <v>599</v>
      </c>
      <c r="E535" s="26">
        <v>20036</v>
      </c>
      <c r="F535" s="26" t="s">
        <v>494</v>
      </c>
      <c r="G535" s="26"/>
      <c r="H535" s="26">
        <v>22</v>
      </c>
      <c r="I535" s="91">
        <f>VLOOKUP(A535,怪物经验!A:I,9,FALSE)</f>
        <v>230</v>
      </c>
      <c r="J535" s="90">
        <v>0</v>
      </c>
      <c r="K535" s="26"/>
      <c r="L535" s="79">
        <f>VLOOKUP(D535,道具产出!B:V,4,FALSE)</f>
        <v>3002</v>
      </c>
      <c r="M535" s="15" t="str">
        <f>IF(L535="","",VLOOKUP(L535,映射!W:X,2,FALSE))</f>
        <v>铁</v>
      </c>
      <c r="N535" s="79">
        <f>VLOOKUP(D535,道具产出!B:V,5,FALSE)</f>
        <v>1</v>
      </c>
      <c r="O535" s="79">
        <v>1</v>
      </c>
      <c r="P535" s="79">
        <f>VLOOKUP(D535,道具产出!B:V,6,FALSE)</f>
        <v>300</v>
      </c>
      <c r="Q535" s="79">
        <f>VLOOKUP(D535,道具产出!B:V,7,FALSE)</f>
        <v>3102</v>
      </c>
      <c r="R535" s="15" t="str">
        <f>IF(Q535="","",VLOOKUP(Q535,映射!W:X,2,FALSE))</f>
        <v>枞</v>
      </c>
      <c r="S535" s="79">
        <f>VLOOKUP(D535,道具产出!B:V,8,FALSE)</f>
        <v>1</v>
      </c>
      <c r="T535" s="79">
        <v>1</v>
      </c>
      <c r="U535" s="79">
        <f>VLOOKUP(D535,道具产出!B:V,9,FALSE)</f>
        <v>300</v>
      </c>
      <c r="V535" s="92">
        <f>VLOOKUP(D535,道具产出!B:V,10,FALSE)</f>
        <v>3402</v>
      </c>
      <c r="W535" s="15" t="str">
        <f>IF(V535="","",VLOOKUP(V535,映射!W:X,2,FALSE))</f>
        <v>木绵布</v>
      </c>
      <c r="X535" s="92">
        <f>VLOOKUP(D535,道具产出!B:V,11,FALSE)</f>
        <v>1</v>
      </c>
      <c r="Y535" s="92">
        <v>1</v>
      </c>
      <c r="Z535" s="92">
        <f>VLOOKUP(D535,道具产出!B:V,12,FALSE)</f>
        <v>300</v>
      </c>
      <c r="AA535" s="85"/>
      <c r="AB535" s="15" t="str">
        <f>IF(AA535="","",VLOOKUP(AA535,映射!W:X,2,FALSE))</f>
        <v/>
      </c>
      <c r="AC535" s="85"/>
      <c r="AD535" s="85"/>
      <c r="AE535" s="85"/>
      <c r="AF535" s="85"/>
      <c r="AG535" s="15" t="str">
        <f>IF(AF535="","",VLOOKUP(AF535,映射!W:X,2,FALSE))</f>
        <v/>
      </c>
      <c r="AH535" s="85"/>
      <c r="AI535" s="85"/>
      <c r="AJ535" s="85"/>
      <c r="AK535" s="85"/>
      <c r="AL535" s="85" t="str">
        <f>IF(AK535="","",VLOOKUP(AK535,映射!W:X,2,FALSE))</f>
        <v/>
      </c>
      <c r="AM535" s="85"/>
      <c r="AN535" s="85"/>
      <c r="AO535" s="85"/>
    </row>
    <row r="536" spans="1:41">
      <c r="A536" s="15">
        <v>120037</v>
      </c>
      <c r="B536" s="26" t="s">
        <v>272</v>
      </c>
      <c r="C536" s="14" t="s">
        <v>40</v>
      </c>
      <c r="D536" s="14" t="s">
        <v>599</v>
      </c>
      <c r="E536" s="26">
        <v>20037</v>
      </c>
      <c r="F536" s="26" t="s">
        <v>606</v>
      </c>
      <c r="G536" s="26"/>
      <c r="H536" s="26">
        <v>22</v>
      </c>
      <c r="I536" s="91">
        <f>VLOOKUP(A536,怪物经验!A:I,9,FALSE)</f>
        <v>230</v>
      </c>
      <c r="J536" s="90">
        <v>0</v>
      </c>
      <c r="K536" s="26"/>
      <c r="L536" s="79">
        <f>VLOOKUP(D536,道具产出!B:V,4,FALSE)</f>
        <v>3002</v>
      </c>
      <c r="M536" s="15" t="str">
        <f>IF(L536="","",VLOOKUP(L536,映射!W:X,2,FALSE))</f>
        <v>铁</v>
      </c>
      <c r="N536" s="79">
        <f>VLOOKUP(D536,道具产出!B:V,5,FALSE)</f>
        <v>1</v>
      </c>
      <c r="O536" s="79">
        <v>1</v>
      </c>
      <c r="P536" s="79">
        <f>VLOOKUP(D536,道具产出!B:V,6,FALSE)</f>
        <v>300</v>
      </c>
      <c r="Q536" s="79">
        <f>VLOOKUP(D536,道具产出!B:V,7,FALSE)</f>
        <v>3102</v>
      </c>
      <c r="R536" s="15" t="str">
        <f>IF(Q536="","",VLOOKUP(Q536,映射!W:X,2,FALSE))</f>
        <v>枞</v>
      </c>
      <c r="S536" s="79">
        <f>VLOOKUP(D536,道具产出!B:V,8,FALSE)</f>
        <v>1</v>
      </c>
      <c r="T536" s="79">
        <v>1</v>
      </c>
      <c r="U536" s="79">
        <f>VLOOKUP(D536,道具产出!B:V,9,FALSE)</f>
        <v>300</v>
      </c>
      <c r="V536" s="92">
        <f>VLOOKUP(D536,道具产出!B:V,10,FALSE)</f>
        <v>3402</v>
      </c>
      <c r="W536" s="15" t="str">
        <f>IF(V536="","",VLOOKUP(V536,映射!W:X,2,FALSE))</f>
        <v>木绵布</v>
      </c>
      <c r="X536" s="92">
        <f>VLOOKUP(D536,道具产出!B:V,11,FALSE)</f>
        <v>1</v>
      </c>
      <c r="Y536" s="92">
        <v>1</v>
      </c>
      <c r="Z536" s="92">
        <f>VLOOKUP(D536,道具产出!B:V,12,FALSE)</f>
        <v>300</v>
      </c>
      <c r="AA536" s="85"/>
      <c r="AB536" s="15" t="str">
        <f>IF(AA536="","",VLOOKUP(AA536,映射!W:X,2,FALSE))</f>
        <v/>
      </c>
      <c r="AC536" s="85"/>
      <c r="AD536" s="85"/>
      <c r="AE536" s="85"/>
      <c r="AF536" s="85"/>
      <c r="AG536" s="15" t="str">
        <f>IF(AF536="","",VLOOKUP(AF536,映射!W:X,2,FALSE))</f>
        <v/>
      </c>
      <c r="AH536" s="85"/>
      <c r="AI536" s="85"/>
      <c r="AJ536" s="85"/>
      <c r="AK536" s="85"/>
      <c r="AL536" s="85" t="str">
        <f>IF(AK536="","",VLOOKUP(AK536,映射!W:X,2,FALSE))</f>
        <v/>
      </c>
      <c r="AM536" s="85"/>
      <c r="AN536" s="85"/>
      <c r="AO536" s="85"/>
    </row>
    <row r="537" spans="1:41">
      <c r="A537" s="15">
        <v>120038</v>
      </c>
      <c r="B537" s="26" t="s">
        <v>272</v>
      </c>
      <c r="C537" s="14" t="s">
        <v>40</v>
      </c>
      <c r="D537" s="14" t="s">
        <v>599</v>
      </c>
      <c r="E537" s="26">
        <v>20038</v>
      </c>
      <c r="F537" s="26" t="s">
        <v>486</v>
      </c>
      <c r="G537" s="26"/>
      <c r="H537" s="26">
        <v>22</v>
      </c>
      <c r="I537" s="91">
        <f>VLOOKUP(A537,怪物经验!A:I,9,FALSE)</f>
        <v>230</v>
      </c>
      <c r="J537" s="90">
        <v>0</v>
      </c>
      <c r="K537" s="26"/>
      <c r="L537" s="79">
        <f>VLOOKUP(D537,道具产出!B:V,4,FALSE)</f>
        <v>3002</v>
      </c>
      <c r="M537" s="15" t="str">
        <f>IF(L537="","",VLOOKUP(L537,映射!W:X,2,FALSE))</f>
        <v>铁</v>
      </c>
      <c r="N537" s="79">
        <f>VLOOKUP(D537,道具产出!B:V,5,FALSE)</f>
        <v>1</v>
      </c>
      <c r="O537" s="79">
        <v>1</v>
      </c>
      <c r="P537" s="79">
        <f>VLOOKUP(D537,道具产出!B:V,6,FALSE)</f>
        <v>300</v>
      </c>
      <c r="Q537" s="79">
        <f>VLOOKUP(D537,道具产出!B:V,7,FALSE)</f>
        <v>3102</v>
      </c>
      <c r="R537" s="15" t="str">
        <f>IF(Q537="","",VLOOKUP(Q537,映射!W:X,2,FALSE))</f>
        <v>枞</v>
      </c>
      <c r="S537" s="79">
        <f>VLOOKUP(D537,道具产出!B:V,8,FALSE)</f>
        <v>1</v>
      </c>
      <c r="T537" s="79">
        <v>1</v>
      </c>
      <c r="U537" s="79">
        <f>VLOOKUP(D537,道具产出!B:V,9,FALSE)</f>
        <v>300</v>
      </c>
      <c r="V537" s="92">
        <f>VLOOKUP(D537,道具产出!B:V,10,FALSE)</f>
        <v>3402</v>
      </c>
      <c r="W537" s="15" t="str">
        <f>IF(V537="","",VLOOKUP(V537,映射!W:X,2,FALSE))</f>
        <v>木绵布</v>
      </c>
      <c r="X537" s="92">
        <f>VLOOKUP(D537,道具产出!B:V,11,FALSE)</f>
        <v>1</v>
      </c>
      <c r="Y537" s="92">
        <v>1</v>
      </c>
      <c r="Z537" s="92">
        <f>VLOOKUP(D537,道具产出!B:V,12,FALSE)</f>
        <v>300</v>
      </c>
      <c r="AA537" s="85"/>
      <c r="AB537" s="15" t="str">
        <f>IF(AA537="","",VLOOKUP(AA537,映射!W:X,2,FALSE))</f>
        <v/>
      </c>
      <c r="AC537" s="85"/>
      <c r="AD537" s="85"/>
      <c r="AE537" s="85"/>
      <c r="AF537" s="85"/>
      <c r="AG537" s="15" t="str">
        <f>IF(AF537="","",VLOOKUP(AF537,映射!W:X,2,FALSE))</f>
        <v/>
      </c>
      <c r="AH537" s="85"/>
      <c r="AI537" s="85"/>
      <c r="AJ537" s="85"/>
      <c r="AK537" s="85"/>
      <c r="AL537" s="85" t="str">
        <f>IF(AK537="","",VLOOKUP(AK537,映射!W:X,2,FALSE))</f>
        <v/>
      </c>
      <c r="AM537" s="85"/>
      <c r="AN537" s="85"/>
      <c r="AO537" s="85"/>
    </row>
    <row r="538" spans="1:41">
      <c r="A538" s="15">
        <v>120039</v>
      </c>
      <c r="B538" s="26" t="s">
        <v>272</v>
      </c>
      <c r="C538" s="14" t="s">
        <v>40</v>
      </c>
      <c r="D538" s="14" t="s">
        <v>599</v>
      </c>
      <c r="E538" s="26">
        <v>20039</v>
      </c>
      <c r="F538" s="26" t="s">
        <v>448</v>
      </c>
      <c r="G538" s="26"/>
      <c r="H538" s="26">
        <v>22</v>
      </c>
      <c r="I538" s="91">
        <f>VLOOKUP(A538,怪物经验!A:I,9,FALSE)</f>
        <v>230</v>
      </c>
      <c r="J538" s="90">
        <v>0</v>
      </c>
      <c r="K538" s="26"/>
      <c r="L538" s="79">
        <f>VLOOKUP(D538,道具产出!B:V,4,FALSE)</f>
        <v>3002</v>
      </c>
      <c r="M538" s="15" t="str">
        <f>IF(L538="","",VLOOKUP(L538,映射!W:X,2,FALSE))</f>
        <v>铁</v>
      </c>
      <c r="N538" s="79">
        <f>VLOOKUP(D538,道具产出!B:V,5,FALSE)</f>
        <v>1</v>
      </c>
      <c r="O538" s="79">
        <v>1</v>
      </c>
      <c r="P538" s="79">
        <f>VLOOKUP(D538,道具产出!B:V,6,FALSE)</f>
        <v>300</v>
      </c>
      <c r="Q538" s="79">
        <f>VLOOKUP(D538,道具产出!B:V,7,FALSE)</f>
        <v>3102</v>
      </c>
      <c r="R538" s="15" t="str">
        <f>IF(Q538="","",VLOOKUP(Q538,映射!W:X,2,FALSE))</f>
        <v>枞</v>
      </c>
      <c r="S538" s="79">
        <f>VLOOKUP(D538,道具产出!B:V,8,FALSE)</f>
        <v>1</v>
      </c>
      <c r="T538" s="79">
        <v>1</v>
      </c>
      <c r="U538" s="79">
        <f>VLOOKUP(D538,道具产出!B:V,9,FALSE)</f>
        <v>300</v>
      </c>
      <c r="V538" s="92">
        <f>VLOOKUP(D538,道具产出!B:V,10,FALSE)</f>
        <v>3402</v>
      </c>
      <c r="W538" s="15" t="str">
        <f>IF(V538="","",VLOOKUP(V538,映射!W:X,2,FALSE))</f>
        <v>木绵布</v>
      </c>
      <c r="X538" s="92">
        <f>VLOOKUP(D538,道具产出!B:V,11,FALSE)</f>
        <v>1</v>
      </c>
      <c r="Y538" s="92">
        <v>1</v>
      </c>
      <c r="Z538" s="92">
        <f>VLOOKUP(D538,道具产出!B:V,12,FALSE)</f>
        <v>300</v>
      </c>
      <c r="AA538" s="85"/>
      <c r="AB538" s="15" t="str">
        <f>IF(AA538="","",VLOOKUP(AA538,映射!W:X,2,FALSE))</f>
        <v/>
      </c>
      <c r="AC538" s="85"/>
      <c r="AD538" s="85"/>
      <c r="AE538" s="85"/>
      <c r="AF538" s="85"/>
      <c r="AG538" s="15" t="str">
        <f>IF(AF538="","",VLOOKUP(AF538,映射!W:X,2,FALSE))</f>
        <v/>
      </c>
      <c r="AH538" s="85"/>
      <c r="AI538" s="85"/>
      <c r="AJ538" s="85"/>
      <c r="AK538" s="85"/>
      <c r="AL538" s="85" t="str">
        <f>IF(AK538="","",VLOOKUP(AK538,映射!W:X,2,FALSE))</f>
        <v/>
      </c>
      <c r="AM538" s="85"/>
      <c r="AN538" s="85"/>
      <c r="AO538" s="85"/>
    </row>
    <row r="539" spans="1:41">
      <c r="A539" s="15">
        <v>120040</v>
      </c>
      <c r="B539" s="26" t="s">
        <v>272</v>
      </c>
      <c r="C539" s="14" t="s">
        <v>40</v>
      </c>
      <c r="D539" s="14" t="s">
        <v>599</v>
      </c>
      <c r="E539" s="26">
        <v>20040</v>
      </c>
      <c r="F539" s="26" t="s">
        <v>472</v>
      </c>
      <c r="G539" s="26"/>
      <c r="H539" s="26">
        <v>22</v>
      </c>
      <c r="I539" s="91">
        <f>VLOOKUP(A539,怪物经验!A:I,9,FALSE)</f>
        <v>230</v>
      </c>
      <c r="J539" s="90">
        <v>0</v>
      </c>
      <c r="K539" s="26"/>
      <c r="L539" s="79">
        <f>VLOOKUP(D539,道具产出!B:V,4,FALSE)</f>
        <v>3002</v>
      </c>
      <c r="M539" s="15" t="str">
        <f>IF(L539="","",VLOOKUP(L539,映射!W:X,2,FALSE))</f>
        <v>铁</v>
      </c>
      <c r="N539" s="79">
        <f>VLOOKUP(D539,道具产出!B:V,5,FALSE)</f>
        <v>1</v>
      </c>
      <c r="O539" s="79">
        <v>1</v>
      </c>
      <c r="P539" s="79">
        <f>VLOOKUP(D539,道具产出!B:V,6,FALSE)</f>
        <v>300</v>
      </c>
      <c r="Q539" s="79">
        <f>VLOOKUP(D539,道具产出!B:V,7,FALSE)</f>
        <v>3102</v>
      </c>
      <c r="R539" s="15" t="str">
        <f>IF(Q539="","",VLOOKUP(Q539,映射!W:X,2,FALSE))</f>
        <v>枞</v>
      </c>
      <c r="S539" s="79">
        <f>VLOOKUP(D539,道具产出!B:V,8,FALSE)</f>
        <v>1</v>
      </c>
      <c r="T539" s="79">
        <v>1</v>
      </c>
      <c r="U539" s="79">
        <f>VLOOKUP(D539,道具产出!B:V,9,FALSE)</f>
        <v>300</v>
      </c>
      <c r="V539" s="92">
        <f>VLOOKUP(D539,道具产出!B:V,10,FALSE)</f>
        <v>3402</v>
      </c>
      <c r="W539" s="15" t="str">
        <f>IF(V539="","",VLOOKUP(V539,映射!W:X,2,FALSE))</f>
        <v>木绵布</v>
      </c>
      <c r="X539" s="92">
        <f>VLOOKUP(D539,道具产出!B:V,11,FALSE)</f>
        <v>1</v>
      </c>
      <c r="Y539" s="92">
        <v>1</v>
      </c>
      <c r="Z539" s="92">
        <f>VLOOKUP(D539,道具产出!B:V,12,FALSE)</f>
        <v>300</v>
      </c>
      <c r="AA539" s="85"/>
      <c r="AB539" s="15" t="str">
        <f>IF(AA539="","",VLOOKUP(AA539,映射!W:X,2,FALSE))</f>
        <v/>
      </c>
      <c r="AC539" s="85"/>
      <c r="AD539" s="85"/>
      <c r="AE539" s="85"/>
      <c r="AF539" s="85"/>
      <c r="AG539" s="15" t="str">
        <f>IF(AF539="","",VLOOKUP(AF539,映射!W:X,2,FALSE))</f>
        <v/>
      </c>
      <c r="AH539" s="85"/>
      <c r="AI539" s="85"/>
      <c r="AJ539" s="85"/>
      <c r="AK539" s="85"/>
      <c r="AL539" s="85" t="str">
        <f>IF(AK539="","",VLOOKUP(AK539,映射!W:X,2,FALSE))</f>
        <v/>
      </c>
      <c r="AM539" s="85"/>
      <c r="AN539" s="85"/>
      <c r="AO539" s="85"/>
    </row>
    <row r="540" spans="1:41">
      <c r="A540" s="15">
        <v>120041</v>
      </c>
      <c r="B540" s="26" t="s">
        <v>272</v>
      </c>
      <c r="C540" s="14" t="s">
        <v>40</v>
      </c>
      <c r="D540" s="14" t="s">
        <v>599</v>
      </c>
      <c r="E540" s="26">
        <v>20041</v>
      </c>
      <c r="F540" s="26" t="s">
        <v>607</v>
      </c>
      <c r="G540" s="26"/>
      <c r="H540" s="26">
        <v>22</v>
      </c>
      <c r="I540" s="91">
        <f>VLOOKUP(A540,怪物经验!A:I,9,FALSE)</f>
        <v>230</v>
      </c>
      <c r="J540" s="90">
        <v>0</v>
      </c>
      <c r="K540" s="26"/>
      <c r="L540" s="79">
        <f>VLOOKUP(D540,道具产出!B:V,4,FALSE)</f>
        <v>3002</v>
      </c>
      <c r="M540" s="15" t="str">
        <f>IF(L540="","",VLOOKUP(L540,映射!W:X,2,FALSE))</f>
        <v>铁</v>
      </c>
      <c r="N540" s="79">
        <f>VLOOKUP(D540,道具产出!B:V,5,FALSE)</f>
        <v>1</v>
      </c>
      <c r="O540" s="79">
        <v>1</v>
      </c>
      <c r="P540" s="79">
        <f>VLOOKUP(D540,道具产出!B:V,6,FALSE)</f>
        <v>300</v>
      </c>
      <c r="Q540" s="79">
        <f>VLOOKUP(D540,道具产出!B:V,7,FALSE)</f>
        <v>3102</v>
      </c>
      <c r="R540" s="15" t="str">
        <f>IF(Q540="","",VLOOKUP(Q540,映射!W:X,2,FALSE))</f>
        <v>枞</v>
      </c>
      <c r="S540" s="79">
        <f>VLOOKUP(D540,道具产出!B:V,8,FALSE)</f>
        <v>1</v>
      </c>
      <c r="T540" s="79">
        <v>1</v>
      </c>
      <c r="U540" s="79">
        <f>VLOOKUP(D540,道具产出!B:V,9,FALSE)</f>
        <v>300</v>
      </c>
      <c r="V540" s="92">
        <f>VLOOKUP(D540,道具产出!B:V,10,FALSE)</f>
        <v>3402</v>
      </c>
      <c r="W540" s="15" t="str">
        <f>IF(V540="","",VLOOKUP(V540,映射!W:X,2,FALSE))</f>
        <v>木绵布</v>
      </c>
      <c r="X540" s="92">
        <f>VLOOKUP(D540,道具产出!B:V,11,FALSE)</f>
        <v>1</v>
      </c>
      <c r="Y540" s="92">
        <v>1</v>
      </c>
      <c r="Z540" s="92">
        <f>VLOOKUP(D540,道具产出!B:V,12,FALSE)</f>
        <v>300</v>
      </c>
      <c r="AA540" s="85"/>
      <c r="AB540" s="15" t="str">
        <f>IF(AA540="","",VLOOKUP(AA540,映射!W:X,2,FALSE))</f>
        <v/>
      </c>
      <c r="AC540" s="85"/>
      <c r="AD540" s="85"/>
      <c r="AE540" s="85"/>
      <c r="AF540" s="85"/>
      <c r="AG540" s="15" t="str">
        <f>IF(AF540="","",VLOOKUP(AF540,映射!W:X,2,FALSE))</f>
        <v/>
      </c>
      <c r="AH540" s="85"/>
      <c r="AI540" s="85"/>
      <c r="AJ540" s="85"/>
      <c r="AK540" s="85"/>
      <c r="AL540" s="85" t="str">
        <f>IF(AK540="","",VLOOKUP(AK540,映射!W:X,2,FALSE))</f>
        <v/>
      </c>
      <c r="AM540" s="85"/>
      <c r="AN540" s="85"/>
      <c r="AO540" s="85"/>
    </row>
    <row r="541" spans="1:41">
      <c r="A541" s="15">
        <v>120042</v>
      </c>
      <c r="B541" s="26" t="s">
        <v>272</v>
      </c>
      <c r="C541" s="14" t="s">
        <v>40</v>
      </c>
      <c r="D541" s="14" t="s">
        <v>599</v>
      </c>
      <c r="E541" s="26">
        <v>20042</v>
      </c>
      <c r="F541" s="26" t="s">
        <v>513</v>
      </c>
      <c r="G541" s="26"/>
      <c r="H541" s="26">
        <v>22</v>
      </c>
      <c r="I541" s="91">
        <f>VLOOKUP(A541,怪物经验!A:I,9,FALSE)</f>
        <v>230</v>
      </c>
      <c r="J541" s="90">
        <v>0</v>
      </c>
      <c r="K541" s="26"/>
      <c r="L541" s="79">
        <f>VLOOKUP(D541,道具产出!B:V,4,FALSE)</f>
        <v>3002</v>
      </c>
      <c r="M541" s="15" t="str">
        <f>IF(L541="","",VLOOKUP(L541,映射!W:X,2,FALSE))</f>
        <v>铁</v>
      </c>
      <c r="N541" s="79">
        <f>VLOOKUP(D541,道具产出!B:V,5,FALSE)</f>
        <v>1</v>
      </c>
      <c r="O541" s="79">
        <v>1</v>
      </c>
      <c r="P541" s="79">
        <f>VLOOKUP(D541,道具产出!B:V,6,FALSE)</f>
        <v>300</v>
      </c>
      <c r="Q541" s="79">
        <f>VLOOKUP(D541,道具产出!B:V,7,FALSE)</f>
        <v>3102</v>
      </c>
      <c r="R541" s="15" t="str">
        <f>IF(Q541="","",VLOOKUP(Q541,映射!W:X,2,FALSE))</f>
        <v>枞</v>
      </c>
      <c r="S541" s="79">
        <f>VLOOKUP(D541,道具产出!B:V,8,FALSE)</f>
        <v>1</v>
      </c>
      <c r="T541" s="79">
        <v>1</v>
      </c>
      <c r="U541" s="79">
        <f>VLOOKUP(D541,道具产出!B:V,9,FALSE)</f>
        <v>300</v>
      </c>
      <c r="V541" s="92">
        <f>VLOOKUP(D541,道具产出!B:V,10,FALSE)</f>
        <v>3402</v>
      </c>
      <c r="W541" s="15" t="str">
        <f>IF(V541="","",VLOOKUP(V541,映射!W:X,2,FALSE))</f>
        <v>木绵布</v>
      </c>
      <c r="X541" s="92">
        <f>VLOOKUP(D541,道具产出!B:V,11,FALSE)</f>
        <v>1</v>
      </c>
      <c r="Y541" s="92">
        <v>1</v>
      </c>
      <c r="Z541" s="92">
        <f>VLOOKUP(D541,道具产出!B:V,12,FALSE)</f>
        <v>300</v>
      </c>
      <c r="AA541" s="85"/>
      <c r="AB541" s="15" t="str">
        <f>IF(AA541="","",VLOOKUP(AA541,映射!W:X,2,FALSE))</f>
        <v/>
      </c>
      <c r="AC541" s="85"/>
      <c r="AD541" s="85"/>
      <c r="AE541" s="85"/>
      <c r="AF541" s="85"/>
      <c r="AG541" s="15" t="str">
        <f>IF(AF541="","",VLOOKUP(AF541,映射!W:X,2,FALSE))</f>
        <v/>
      </c>
      <c r="AH541" s="85"/>
      <c r="AI541" s="85"/>
      <c r="AJ541" s="85"/>
      <c r="AK541" s="85"/>
      <c r="AL541" s="85" t="str">
        <f>IF(AK541="","",VLOOKUP(AK541,映射!W:X,2,FALSE))</f>
        <v/>
      </c>
      <c r="AM541" s="85"/>
      <c r="AN541" s="85"/>
      <c r="AO541" s="85"/>
    </row>
    <row r="542" spans="1:41">
      <c r="A542" s="15">
        <v>120043</v>
      </c>
      <c r="B542" s="26" t="s">
        <v>272</v>
      </c>
      <c r="C542" s="14" t="s">
        <v>40</v>
      </c>
      <c r="D542" s="14" t="s">
        <v>599</v>
      </c>
      <c r="E542" s="26">
        <v>20043</v>
      </c>
      <c r="F542" s="26" t="s">
        <v>608</v>
      </c>
      <c r="G542" s="26"/>
      <c r="H542" s="26">
        <v>22</v>
      </c>
      <c r="I542" s="91">
        <f>VLOOKUP(A542,怪物经验!A:I,9,FALSE)</f>
        <v>230</v>
      </c>
      <c r="J542" s="90">
        <v>0</v>
      </c>
      <c r="K542" s="26"/>
      <c r="L542" s="79">
        <f>VLOOKUP(D542,道具产出!B:V,4,FALSE)</f>
        <v>3002</v>
      </c>
      <c r="M542" s="15" t="str">
        <f>IF(L542="","",VLOOKUP(L542,映射!W:X,2,FALSE))</f>
        <v>铁</v>
      </c>
      <c r="N542" s="79">
        <f>VLOOKUP(D542,道具产出!B:V,5,FALSE)</f>
        <v>1</v>
      </c>
      <c r="O542" s="79">
        <v>1</v>
      </c>
      <c r="P542" s="79">
        <f>VLOOKUP(D542,道具产出!B:V,6,FALSE)</f>
        <v>300</v>
      </c>
      <c r="Q542" s="79">
        <f>VLOOKUP(D542,道具产出!B:V,7,FALSE)</f>
        <v>3102</v>
      </c>
      <c r="R542" s="15" t="str">
        <f>IF(Q542="","",VLOOKUP(Q542,映射!W:X,2,FALSE))</f>
        <v>枞</v>
      </c>
      <c r="S542" s="79">
        <f>VLOOKUP(D542,道具产出!B:V,8,FALSE)</f>
        <v>1</v>
      </c>
      <c r="T542" s="79">
        <v>1</v>
      </c>
      <c r="U542" s="79">
        <f>VLOOKUP(D542,道具产出!B:V,9,FALSE)</f>
        <v>300</v>
      </c>
      <c r="V542" s="92">
        <f>VLOOKUP(D542,道具产出!B:V,10,FALSE)</f>
        <v>3402</v>
      </c>
      <c r="W542" s="15" t="str">
        <f>IF(V542="","",VLOOKUP(V542,映射!W:X,2,FALSE))</f>
        <v>木绵布</v>
      </c>
      <c r="X542" s="92">
        <f>VLOOKUP(D542,道具产出!B:V,11,FALSE)</f>
        <v>1</v>
      </c>
      <c r="Y542" s="92">
        <v>1</v>
      </c>
      <c r="Z542" s="92">
        <f>VLOOKUP(D542,道具产出!B:V,12,FALSE)</f>
        <v>300</v>
      </c>
      <c r="AA542" s="85"/>
      <c r="AB542" s="15" t="str">
        <f>IF(AA542="","",VLOOKUP(AA542,映射!W:X,2,FALSE))</f>
        <v/>
      </c>
      <c r="AC542" s="85"/>
      <c r="AD542" s="85"/>
      <c r="AE542" s="85"/>
      <c r="AF542" s="85"/>
      <c r="AG542" s="15" t="str">
        <f>IF(AF542="","",VLOOKUP(AF542,映射!W:X,2,FALSE))</f>
        <v/>
      </c>
      <c r="AH542" s="85"/>
      <c r="AI542" s="85"/>
      <c r="AJ542" s="85"/>
      <c r="AK542" s="85"/>
      <c r="AL542" s="85" t="str">
        <f>IF(AK542="","",VLOOKUP(AK542,映射!W:X,2,FALSE))</f>
        <v/>
      </c>
      <c r="AM542" s="85"/>
      <c r="AN542" s="85"/>
      <c r="AO542" s="85"/>
    </row>
    <row r="543" spans="1:41">
      <c r="A543" s="15">
        <v>120044</v>
      </c>
      <c r="B543" s="26" t="s">
        <v>272</v>
      </c>
      <c r="C543" s="14" t="s">
        <v>40</v>
      </c>
      <c r="D543" s="14" t="s">
        <v>599</v>
      </c>
      <c r="E543" s="26">
        <v>20044</v>
      </c>
      <c r="F543" s="26" t="s">
        <v>609</v>
      </c>
      <c r="G543" s="26"/>
      <c r="H543" s="26">
        <v>22</v>
      </c>
      <c r="I543" s="91">
        <f>VLOOKUP(A543,怪物经验!A:I,9,FALSE)</f>
        <v>230</v>
      </c>
      <c r="J543" s="90">
        <v>0</v>
      </c>
      <c r="K543" s="26"/>
      <c r="L543" s="79">
        <f>VLOOKUP(D543,道具产出!B:V,4,FALSE)</f>
        <v>3002</v>
      </c>
      <c r="M543" s="15" t="str">
        <f>IF(L543="","",VLOOKUP(L543,映射!W:X,2,FALSE))</f>
        <v>铁</v>
      </c>
      <c r="N543" s="79">
        <f>VLOOKUP(D543,道具产出!B:V,5,FALSE)</f>
        <v>1</v>
      </c>
      <c r="O543" s="79">
        <v>1</v>
      </c>
      <c r="P543" s="79">
        <f>VLOOKUP(D543,道具产出!B:V,6,FALSE)</f>
        <v>300</v>
      </c>
      <c r="Q543" s="79">
        <f>VLOOKUP(D543,道具产出!B:V,7,FALSE)</f>
        <v>3102</v>
      </c>
      <c r="R543" s="15" t="str">
        <f>IF(Q543="","",VLOOKUP(Q543,映射!W:X,2,FALSE))</f>
        <v>枞</v>
      </c>
      <c r="S543" s="79">
        <f>VLOOKUP(D543,道具产出!B:V,8,FALSE)</f>
        <v>1</v>
      </c>
      <c r="T543" s="79">
        <v>1</v>
      </c>
      <c r="U543" s="79">
        <f>VLOOKUP(D543,道具产出!B:V,9,FALSE)</f>
        <v>300</v>
      </c>
      <c r="V543" s="92">
        <f>VLOOKUP(D543,道具产出!B:V,10,FALSE)</f>
        <v>3402</v>
      </c>
      <c r="W543" s="15" t="str">
        <f>IF(V543="","",VLOOKUP(V543,映射!W:X,2,FALSE))</f>
        <v>木绵布</v>
      </c>
      <c r="X543" s="92">
        <f>VLOOKUP(D543,道具产出!B:V,11,FALSE)</f>
        <v>1</v>
      </c>
      <c r="Y543" s="92">
        <v>1</v>
      </c>
      <c r="Z543" s="92">
        <f>VLOOKUP(D543,道具产出!B:V,12,FALSE)</f>
        <v>300</v>
      </c>
      <c r="AA543" s="85"/>
      <c r="AB543" s="15" t="str">
        <f>IF(AA543="","",VLOOKUP(AA543,映射!W:X,2,FALSE))</f>
        <v/>
      </c>
      <c r="AC543" s="85"/>
      <c r="AD543" s="85"/>
      <c r="AE543" s="85"/>
      <c r="AF543" s="85"/>
      <c r="AG543" s="15" t="str">
        <f>IF(AF543="","",VLOOKUP(AF543,映射!W:X,2,FALSE))</f>
        <v/>
      </c>
      <c r="AH543" s="85"/>
      <c r="AI543" s="85"/>
      <c r="AJ543" s="85"/>
      <c r="AK543" s="85"/>
      <c r="AL543" s="85" t="str">
        <f>IF(AK543="","",VLOOKUP(AK543,映射!W:X,2,FALSE))</f>
        <v/>
      </c>
      <c r="AM543" s="85"/>
      <c r="AN543" s="85"/>
      <c r="AO543" s="85"/>
    </row>
    <row r="544" spans="1:41">
      <c r="A544" s="15">
        <v>120045</v>
      </c>
      <c r="B544" s="26" t="s">
        <v>272</v>
      </c>
      <c r="C544" s="14" t="s">
        <v>40</v>
      </c>
      <c r="D544" s="14" t="s">
        <v>599</v>
      </c>
      <c r="E544" s="26">
        <v>20045</v>
      </c>
      <c r="F544" s="26" t="s">
        <v>459</v>
      </c>
      <c r="G544" s="26"/>
      <c r="H544" s="26">
        <v>22</v>
      </c>
      <c r="I544" s="91">
        <f>VLOOKUP(A544,怪物经验!A:I,9,FALSE)</f>
        <v>230</v>
      </c>
      <c r="J544" s="90">
        <v>0</v>
      </c>
      <c r="K544" s="26"/>
      <c r="L544" s="79">
        <f>VLOOKUP(D544,道具产出!B:V,4,FALSE)</f>
        <v>3002</v>
      </c>
      <c r="M544" s="15" t="str">
        <f>IF(L544="","",VLOOKUP(L544,映射!W:X,2,FALSE))</f>
        <v>铁</v>
      </c>
      <c r="N544" s="79">
        <f>VLOOKUP(D544,道具产出!B:V,5,FALSE)</f>
        <v>1</v>
      </c>
      <c r="O544" s="79">
        <v>1</v>
      </c>
      <c r="P544" s="79">
        <f>VLOOKUP(D544,道具产出!B:V,6,FALSE)</f>
        <v>300</v>
      </c>
      <c r="Q544" s="79">
        <f>VLOOKUP(D544,道具产出!B:V,7,FALSE)</f>
        <v>3102</v>
      </c>
      <c r="R544" s="15" t="str">
        <f>IF(Q544="","",VLOOKUP(Q544,映射!W:X,2,FALSE))</f>
        <v>枞</v>
      </c>
      <c r="S544" s="79">
        <f>VLOOKUP(D544,道具产出!B:V,8,FALSE)</f>
        <v>1</v>
      </c>
      <c r="T544" s="79">
        <v>1</v>
      </c>
      <c r="U544" s="79">
        <f>VLOOKUP(D544,道具产出!B:V,9,FALSE)</f>
        <v>300</v>
      </c>
      <c r="V544" s="92">
        <f>VLOOKUP(D544,道具产出!B:V,10,FALSE)</f>
        <v>3402</v>
      </c>
      <c r="W544" s="15" t="str">
        <f>IF(V544="","",VLOOKUP(V544,映射!W:X,2,FALSE))</f>
        <v>木绵布</v>
      </c>
      <c r="X544" s="92">
        <f>VLOOKUP(D544,道具产出!B:V,11,FALSE)</f>
        <v>1</v>
      </c>
      <c r="Y544" s="92">
        <v>1</v>
      </c>
      <c r="Z544" s="92">
        <f>VLOOKUP(D544,道具产出!B:V,12,FALSE)</f>
        <v>300</v>
      </c>
      <c r="AA544" s="85"/>
      <c r="AB544" s="15" t="str">
        <f>IF(AA544="","",VLOOKUP(AA544,映射!W:X,2,FALSE))</f>
        <v/>
      </c>
      <c r="AC544" s="85"/>
      <c r="AD544" s="85"/>
      <c r="AE544" s="85"/>
      <c r="AF544" s="85"/>
      <c r="AG544" s="15" t="str">
        <f>IF(AF544="","",VLOOKUP(AF544,映射!W:X,2,FALSE))</f>
        <v/>
      </c>
      <c r="AH544" s="85"/>
      <c r="AI544" s="85"/>
      <c r="AJ544" s="85"/>
      <c r="AK544" s="85"/>
      <c r="AL544" s="85" t="str">
        <f>IF(AK544="","",VLOOKUP(AK544,映射!W:X,2,FALSE))</f>
        <v/>
      </c>
      <c r="AM544" s="85"/>
      <c r="AN544" s="85"/>
      <c r="AO544" s="85"/>
    </row>
    <row r="545" spans="1:41">
      <c r="A545" s="15">
        <v>120046</v>
      </c>
      <c r="B545" s="26" t="s">
        <v>272</v>
      </c>
      <c r="C545" s="14" t="s">
        <v>40</v>
      </c>
      <c r="D545" s="14" t="s">
        <v>599</v>
      </c>
      <c r="E545" s="26">
        <v>20046</v>
      </c>
      <c r="F545" s="26" t="s">
        <v>444</v>
      </c>
      <c r="G545" s="26"/>
      <c r="H545" s="26">
        <v>22</v>
      </c>
      <c r="I545" s="91">
        <f>VLOOKUP(A545,怪物经验!A:I,9,FALSE)</f>
        <v>230</v>
      </c>
      <c r="J545" s="90">
        <v>0</v>
      </c>
      <c r="K545" s="26"/>
      <c r="L545" s="79">
        <f>VLOOKUP(D545,道具产出!B:V,4,FALSE)</f>
        <v>3002</v>
      </c>
      <c r="M545" s="15" t="str">
        <f>IF(L545="","",VLOOKUP(L545,映射!W:X,2,FALSE))</f>
        <v>铁</v>
      </c>
      <c r="N545" s="79">
        <f>VLOOKUP(D545,道具产出!B:V,5,FALSE)</f>
        <v>1</v>
      </c>
      <c r="O545" s="79">
        <v>1</v>
      </c>
      <c r="P545" s="79">
        <f>VLOOKUP(D545,道具产出!B:V,6,FALSE)</f>
        <v>300</v>
      </c>
      <c r="Q545" s="79">
        <f>VLOOKUP(D545,道具产出!B:V,7,FALSE)</f>
        <v>3102</v>
      </c>
      <c r="R545" s="15" t="str">
        <f>IF(Q545="","",VLOOKUP(Q545,映射!W:X,2,FALSE))</f>
        <v>枞</v>
      </c>
      <c r="S545" s="79">
        <f>VLOOKUP(D545,道具产出!B:V,8,FALSE)</f>
        <v>1</v>
      </c>
      <c r="T545" s="79">
        <v>1</v>
      </c>
      <c r="U545" s="79">
        <f>VLOOKUP(D545,道具产出!B:V,9,FALSE)</f>
        <v>300</v>
      </c>
      <c r="V545" s="92">
        <f>VLOOKUP(D545,道具产出!B:V,10,FALSE)</f>
        <v>3402</v>
      </c>
      <c r="W545" s="15" t="str">
        <f>IF(V545="","",VLOOKUP(V545,映射!W:X,2,FALSE))</f>
        <v>木绵布</v>
      </c>
      <c r="X545" s="92">
        <f>VLOOKUP(D545,道具产出!B:V,11,FALSE)</f>
        <v>1</v>
      </c>
      <c r="Y545" s="92">
        <v>1</v>
      </c>
      <c r="Z545" s="92">
        <f>VLOOKUP(D545,道具产出!B:V,12,FALSE)</f>
        <v>300</v>
      </c>
      <c r="AA545" s="85"/>
      <c r="AB545" s="15" t="str">
        <f>IF(AA545="","",VLOOKUP(AA545,映射!W:X,2,FALSE))</f>
        <v/>
      </c>
      <c r="AC545" s="85"/>
      <c r="AD545" s="85"/>
      <c r="AE545" s="85"/>
      <c r="AF545" s="85"/>
      <c r="AG545" s="15" t="str">
        <f>IF(AF545="","",VLOOKUP(AF545,映射!W:X,2,FALSE))</f>
        <v/>
      </c>
      <c r="AH545" s="85"/>
      <c r="AI545" s="85"/>
      <c r="AJ545" s="85"/>
      <c r="AK545" s="85"/>
      <c r="AL545" s="85" t="str">
        <f>IF(AK545="","",VLOOKUP(AK545,映射!W:X,2,FALSE))</f>
        <v/>
      </c>
      <c r="AM545" s="85"/>
      <c r="AN545" s="85"/>
      <c r="AO545" s="85"/>
    </row>
    <row r="546" spans="1:41">
      <c r="A546" s="15">
        <v>120047</v>
      </c>
      <c r="B546" s="26" t="s">
        <v>272</v>
      </c>
      <c r="C546" s="14" t="s">
        <v>40</v>
      </c>
      <c r="D546" s="14" t="s">
        <v>599</v>
      </c>
      <c r="E546" s="26">
        <v>20047</v>
      </c>
      <c r="F546" s="26" t="s">
        <v>595</v>
      </c>
      <c r="G546" s="26"/>
      <c r="H546" s="26">
        <v>22</v>
      </c>
      <c r="I546" s="91">
        <f>VLOOKUP(A546,怪物经验!A:I,9,FALSE)</f>
        <v>230</v>
      </c>
      <c r="J546" s="90">
        <v>0</v>
      </c>
      <c r="K546" s="26"/>
      <c r="L546" s="79">
        <f>VLOOKUP(D546,道具产出!B:V,4,FALSE)</f>
        <v>3002</v>
      </c>
      <c r="M546" s="15" t="str">
        <f>IF(L546="","",VLOOKUP(L546,映射!W:X,2,FALSE))</f>
        <v>铁</v>
      </c>
      <c r="N546" s="79">
        <f>VLOOKUP(D546,道具产出!B:V,5,FALSE)</f>
        <v>1</v>
      </c>
      <c r="O546" s="79">
        <v>1</v>
      </c>
      <c r="P546" s="79">
        <f>VLOOKUP(D546,道具产出!B:V,6,FALSE)</f>
        <v>300</v>
      </c>
      <c r="Q546" s="79">
        <f>VLOOKUP(D546,道具产出!B:V,7,FALSE)</f>
        <v>3102</v>
      </c>
      <c r="R546" s="15" t="str">
        <f>IF(Q546="","",VLOOKUP(Q546,映射!W:X,2,FALSE))</f>
        <v>枞</v>
      </c>
      <c r="S546" s="79">
        <f>VLOOKUP(D546,道具产出!B:V,8,FALSE)</f>
        <v>1</v>
      </c>
      <c r="T546" s="79">
        <v>1</v>
      </c>
      <c r="U546" s="79">
        <f>VLOOKUP(D546,道具产出!B:V,9,FALSE)</f>
        <v>300</v>
      </c>
      <c r="V546" s="92">
        <f>VLOOKUP(D546,道具产出!B:V,10,FALSE)</f>
        <v>3402</v>
      </c>
      <c r="W546" s="15" t="str">
        <f>IF(V546="","",VLOOKUP(V546,映射!W:X,2,FALSE))</f>
        <v>木绵布</v>
      </c>
      <c r="X546" s="92">
        <f>VLOOKUP(D546,道具产出!B:V,11,FALSE)</f>
        <v>1</v>
      </c>
      <c r="Y546" s="92">
        <v>1</v>
      </c>
      <c r="Z546" s="92">
        <f>VLOOKUP(D546,道具产出!B:V,12,FALSE)</f>
        <v>300</v>
      </c>
      <c r="AA546" s="85"/>
      <c r="AB546" s="15" t="str">
        <f>IF(AA546="","",VLOOKUP(AA546,映射!W:X,2,FALSE))</f>
        <v/>
      </c>
      <c r="AC546" s="85"/>
      <c r="AD546" s="85"/>
      <c r="AE546" s="85"/>
      <c r="AF546" s="85"/>
      <c r="AG546" s="15" t="str">
        <f>IF(AF546="","",VLOOKUP(AF546,映射!W:X,2,FALSE))</f>
        <v/>
      </c>
      <c r="AH546" s="85"/>
      <c r="AI546" s="85"/>
      <c r="AJ546" s="85"/>
      <c r="AK546" s="85"/>
      <c r="AL546" s="85" t="str">
        <f>IF(AK546="","",VLOOKUP(AK546,映射!W:X,2,FALSE))</f>
        <v/>
      </c>
      <c r="AM546" s="85"/>
      <c r="AN546" s="85"/>
      <c r="AO546" s="85"/>
    </row>
    <row r="547" spans="1:41">
      <c r="A547" s="15">
        <v>120048</v>
      </c>
      <c r="B547" s="26" t="s">
        <v>272</v>
      </c>
      <c r="C547" s="14" t="s">
        <v>40</v>
      </c>
      <c r="D547" s="14" t="s">
        <v>599</v>
      </c>
      <c r="E547" s="26">
        <v>20048</v>
      </c>
      <c r="F547" s="26" t="s">
        <v>610</v>
      </c>
      <c r="G547" s="26"/>
      <c r="H547" s="26">
        <v>22</v>
      </c>
      <c r="I547" s="91">
        <f>VLOOKUP(A547,怪物经验!A:I,9,FALSE)</f>
        <v>230</v>
      </c>
      <c r="J547" s="90">
        <v>0</v>
      </c>
      <c r="K547" s="26"/>
      <c r="L547" s="79">
        <f>VLOOKUP(D547,道具产出!B:V,4,FALSE)</f>
        <v>3002</v>
      </c>
      <c r="M547" s="15" t="str">
        <f>IF(L547="","",VLOOKUP(L547,映射!W:X,2,FALSE))</f>
        <v>铁</v>
      </c>
      <c r="N547" s="79">
        <f>VLOOKUP(D547,道具产出!B:V,5,FALSE)</f>
        <v>1</v>
      </c>
      <c r="O547" s="79">
        <v>1</v>
      </c>
      <c r="P547" s="79">
        <f>VLOOKUP(D547,道具产出!B:V,6,FALSE)</f>
        <v>300</v>
      </c>
      <c r="Q547" s="79">
        <f>VLOOKUP(D547,道具产出!B:V,7,FALSE)</f>
        <v>3102</v>
      </c>
      <c r="R547" s="15" t="str">
        <f>IF(Q547="","",VLOOKUP(Q547,映射!W:X,2,FALSE))</f>
        <v>枞</v>
      </c>
      <c r="S547" s="79">
        <f>VLOOKUP(D547,道具产出!B:V,8,FALSE)</f>
        <v>1</v>
      </c>
      <c r="T547" s="79">
        <v>1</v>
      </c>
      <c r="U547" s="79">
        <f>VLOOKUP(D547,道具产出!B:V,9,FALSE)</f>
        <v>300</v>
      </c>
      <c r="V547" s="92">
        <f>VLOOKUP(D547,道具产出!B:V,10,FALSE)</f>
        <v>3402</v>
      </c>
      <c r="W547" s="15" t="str">
        <f>IF(V547="","",VLOOKUP(V547,映射!W:X,2,FALSE))</f>
        <v>木绵布</v>
      </c>
      <c r="X547" s="92">
        <f>VLOOKUP(D547,道具产出!B:V,11,FALSE)</f>
        <v>1</v>
      </c>
      <c r="Y547" s="92">
        <v>1</v>
      </c>
      <c r="Z547" s="92">
        <f>VLOOKUP(D547,道具产出!B:V,12,FALSE)</f>
        <v>300</v>
      </c>
      <c r="AA547" s="85"/>
      <c r="AB547" s="15" t="str">
        <f>IF(AA547="","",VLOOKUP(AA547,映射!W:X,2,FALSE))</f>
        <v/>
      </c>
      <c r="AC547" s="85"/>
      <c r="AD547" s="85"/>
      <c r="AE547" s="85"/>
      <c r="AF547" s="85"/>
      <c r="AG547" s="15" t="str">
        <f>IF(AF547="","",VLOOKUP(AF547,映射!W:X,2,FALSE))</f>
        <v/>
      </c>
      <c r="AH547" s="85"/>
      <c r="AI547" s="85"/>
      <c r="AJ547" s="85"/>
      <c r="AK547" s="85"/>
      <c r="AL547" s="85" t="str">
        <f>IF(AK547="","",VLOOKUP(AK547,映射!W:X,2,FALSE))</f>
        <v/>
      </c>
      <c r="AM547" s="85"/>
      <c r="AN547" s="85"/>
      <c r="AO547" s="85"/>
    </row>
    <row r="548" spans="1:41">
      <c r="A548" s="15">
        <v>120049</v>
      </c>
      <c r="B548" s="26" t="s">
        <v>272</v>
      </c>
      <c r="C548" s="14" t="s">
        <v>40</v>
      </c>
      <c r="D548" s="14" t="s">
        <v>599</v>
      </c>
      <c r="E548" s="26">
        <v>20049</v>
      </c>
      <c r="F548" s="26" t="s">
        <v>512</v>
      </c>
      <c r="G548" s="26"/>
      <c r="H548" s="26">
        <v>27</v>
      </c>
      <c r="I548" s="91">
        <f>VLOOKUP(A548,怪物经验!A:I,9,FALSE)</f>
        <v>340</v>
      </c>
      <c r="J548" s="90">
        <v>0</v>
      </c>
      <c r="K548" s="26"/>
      <c r="L548" s="79">
        <f>VLOOKUP(D548,道具产出!B:V,4,FALSE)</f>
        <v>3002</v>
      </c>
      <c r="M548" s="15" t="str">
        <f>IF(L548="","",VLOOKUP(L548,映射!W:X,2,FALSE))</f>
        <v>铁</v>
      </c>
      <c r="N548" s="79">
        <f>VLOOKUP(D548,道具产出!B:V,5,FALSE)</f>
        <v>1</v>
      </c>
      <c r="O548" s="79">
        <v>1</v>
      </c>
      <c r="P548" s="79">
        <f>VLOOKUP(D548,道具产出!B:V,6,FALSE)</f>
        <v>300</v>
      </c>
      <c r="Q548" s="79">
        <f>VLOOKUP(D548,道具产出!B:V,7,FALSE)</f>
        <v>3102</v>
      </c>
      <c r="R548" s="15" t="str">
        <f>IF(Q548="","",VLOOKUP(Q548,映射!W:X,2,FALSE))</f>
        <v>枞</v>
      </c>
      <c r="S548" s="79">
        <f>VLOOKUP(D548,道具产出!B:V,8,FALSE)</f>
        <v>1</v>
      </c>
      <c r="T548" s="79">
        <v>1</v>
      </c>
      <c r="U548" s="79">
        <f>VLOOKUP(D548,道具产出!B:V,9,FALSE)</f>
        <v>300</v>
      </c>
      <c r="V548" s="92">
        <f>VLOOKUP(D548,道具产出!B:V,10,FALSE)</f>
        <v>3402</v>
      </c>
      <c r="W548" s="15" t="str">
        <f>IF(V548="","",VLOOKUP(V548,映射!W:X,2,FALSE))</f>
        <v>木绵布</v>
      </c>
      <c r="X548" s="92">
        <f>VLOOKUP(D548,道具产出!B:V,11,FALSE)</f>
        <v>1</v>
      </c>
      <c r="Y548" s="92">
        <v>1</v>
      </c>
      <c r="Z548" s="92">
        <f>VLOOKUP(D548,道具产出!B:V,12,FALSE)</f>
        <v>300</v>
      </c>
      <c r="AA548" s="85"/>
      <c r="AB548" s="15" t="str">
        <f>IF(AA548="","",VLOOKUP(AA548,映射!W:X,2,FALSE))</f>
        <v/>
      </c>
      <c r="AC548" s="85"/>
      <c r="AD548" s="85"/>
      <c r="AE548" s="85"/>
      <c r="AF548" s="85"/>
      <c r="AG548" s="15" t="str">
        <f>IF(AF548="","",VLOOKUP(AF548,映射!W:X,2,FALSE))</f>
        <v/>
      </c>
      <c r="AH548" s="85"/>
      <c r="AI548" s="85"/>
      <c r="AJ548" s="85"/>
      <c r="AK548" s="85"/>
      <c r="AL548" s="85" t="str">
        <f>IF(AK548="","",VLOOKUP(AK548,映射!W:X,2,FALSE))</f>
        <v/>
      </c>
      <c r="AM548" s="85"/>
      <c r="AN548" s="85"/>
      <c r="AO548" s="85"/>
    </row>
    <row r="549" spans="1:41">
      <c r="A549" s="15">
        <v>120050</v>
      </c>
      <c r="B549" s="26" t="s">
        <v>272</v>
      </c>
      <c r="C549" s="14" t="s">
        <v>40</v>
      </c>
      <c r="D549" s="14" t="s">
        <v>599</v>
      </c>
      <c r="E549" s="26">
        <v>20050</v>
      </c>
      <c r="F549" s="26" t="s">
        <v>505</v>
      </c>
      <c r="G549" s="26"/>
      <c r="H549" s="26">
        <v>27</v>
      </c>
      <c r="I549" s="91">
        <f>VLOOKUP(A549,怪物经验!A:I,9,FALSE)</f>
        <v>340</v>
      </c>
      <c r="J549" s="90">
        <v>0</v>
      </c>
      <c r="K549" s="26"/>
      <c r="L549" s="79">
        <f>VLOOKUP(D549,道具产出!B:V,4,FALSE)</f>
        <v>3002</v>
      </c>
      <c r="M549" s="15" t="str">
        <f>IF(L549="","",VLOOKUP(L549,映射!W:X,2,FALSE))</f>
        <v>铁</v>
      </c>
      <c r="N549" s="79">
        <f>VLOOKUP(D549,道具产出!B:V,5,FALSE)</f>
        <v>1</v>
      </c>
      <c r="O549" s="79">
        <v>1</v>
      </c>
      <c r="P549" s="79">
        <f>VLOOKUP(D549,道具产出!B:V,6,FALSE)</f>
        <v>300</v>
      </c>
      <c r="Q549" s="79">
        <f>VLOOKUP(D549,道具产出!B:V,7,FALSE)</f>
        <v>3102</v>
      </c>
      <c r="R549" s="15" t="str">
        <f>IF(Q549="","",VLOOKUP(Q549,映射!W:X,2,FALSE))</f>
        <v>枞</v>
      </c>
      <c r="S549" s="79">
        <f>VLOOKUP(D549,道具产出!B:V,8,FALSE)</f>
        <v>1</v>
      </c>
      <c r="T549" s="79">
        <v>1</v>
      </c>
      <c r="U549" s="79">
        <f>VLOOKUP(D549,道具产出!B:V,9,FALSE)</f>
        <v>300</v>
      </c>
      <c r="V549" s="92">
        <f>VLOOKUP(D549,道具产出!B:V,10,FALSE)</f>
        <v>3402</v>
      </c>
      <c r="W549" s="15" t="str">
        <f>IF(V549="","",VLOOKUP(V549,映射!W:X,2,FALSE))</f>
        <v>木绵布</v>
      </c>
      <c r="X549" s="92">
        <f>VLOOKUP(D549,道具产出!B:V,11,FALSE)</f>
        <v>1</v>
      </c>
      <c r="Y549" s="92">
        <v>1</v>
      </c>
      <c r="Z549" s="92">
        <f>VLOOKUP(D549,道具产出!B:V,12,FALSE)</f>
        <v>300</v>
      </c>
      <c r="AA549" s="85"/>
      <c r="AB549" s="15" t="str">
        <f>IF(AA549="","",VLOOKUP(AA549,映射!W:X,2,FALSE))</f>
        <v/>
      </c>
      <c r="AC549" s="85"/>
      <c r="AD549" s="85"/>
      <c r="AE549" s="85"/>
      <c r="AF549" s="85"/>
      <c r="AG549" s="15" t="str">
        <f>IF(AF549="","",VLOOKUP(AF549,映射!W:X,2,FALSE))</f>
        <v/>
      </c>
      <c r="AH549" s="85"/>
      <c r="AI549" s="85"/>
      <c r="AJ549" s="85"/>
      <c r="AK549" s="85"/>
      <c r="AL549" s="85" t="str">
        <f>IF(AK549="","",VLOOKUP(AK549,映射!W:X,2,FALSE))</f>
        <v/>
      </c>
      <c r="AM549" s="85"/>
      <c r="AN549" s="85"/>
      <c r="AO549" s="85"/>
    </row>
    <row r="550" spans="1:41">
      <c r="A550" s="15">
        <v>120051</v>
      </c>
      <c r="B550" s="26" t="s">
        <v>272</v>
      </c>
      <c r="C550" s="14" t="s">
        <v>40</v>
      </c>
      <c r="D550" s="14" t="s">
        <v>599</v>
      </c>
      <c r="E550" s="26">
        <v>20051</v>
      </c>
      <c r="F550" s="26" t="s">
        <v>477</v>
      </c>
      <c r="G550" s="26"/>
      <c r="H550" s="26">
        <v>27</v>
      </c>
      <c r="I550" s="91">
        <f>VLOOKUP(A550,怪物经验!A:I,9,FALSE)</f>
        <v>340</v>
      </c>
      <c r="J550" s="90">
        <v>0</v>
      </c>
      <c r="K550" s="26"/>
      <c r="L550" s="79">
        <f>VLOOKUP(D550,道具产出!B:V,4,FALSE)</f>
        <v>3002</v>
      </c>
      <c r="M550" s="15" t="str">
        <f>IF(L550="","",VLOOKUP(L550,映射!W:X,2,FALSE))</f>
        <v>铁</v>
      </c>
      <c r="N550" s="79">
        <f>VLOOKUP(D550,道具产出!B:V,5,FALSE)</f>
        <v>1</v>
      </c>
      <c r="O550" s="79">
        <v>1</v>
      </c>
      <c r="P550" s="79">
        <f>VLOOKUP(D550,道具产出!B:V,6,FALSE)</f>
        <v>300</v>
      </c>
      <c r="Q550" s="79">
        <f>VLOOKUP(D550,道具产出!B:V,7,FALSE)</f>
        <v>3102</v>
      </c>
      <c r="R550" s="15" t="str">
        <f>IF(Q550="","",VLOOKUP(Q550,映射!W:X,2,FALSE))</f>
        <v>枞</v>
      </c>
      <c r="S550" s="79">
        <f>VLOOKUP(D550,道具产出!B:V,8,FALSE)</f>
        <v>1</v>
      </c>
      <c r="T550" s="79">
        <v>1</v>
      </c>
      <c r="U550" s="79">
        <f>VLOOKUP(D550,道具产出!B:V,9,FALSE)</f>
        <v>300</v>
      </c>
      <c r="V550" s="92">
        <f>VLOOKUP(D550,道具产出!B:V,10,FALSE)</f>
        <v>3402</v>
      </c>
      <c r="W550" s="15" t="str">
        <f>IF(V550="","",VLOOKUP(V550,映射!W:X,2,FALSE))</f>
        <v>木绵布</v>
      </c>
      <c r="X550" s="92">
        <f>VLOOKUP(D550,道具产出!B:V,11,FALSE)</f>
        <v>1</v>
      </c>
      <c r="Y550" s="92">
        <v>1</v>
      </c>
      <c r="Z550" s="92">
        <f>VLOOKUP(D550,道具产出!B:V,12,FALSE)</f>
        <v>300</v>
      </c>
      <c r="AA550" s="85"/>
      <c r="AB550" s="15" t="str">
        <f>IF(AA550="","",VLOOKUP(AA550,映射!W:X,2,FALSE))</f>
        <v/>
      </c>
      <c r="AC550" s="85"/>
      <c r="AD550" s="85"/>
      <c r="AE550" s="85"/>
      <c r="AF550" s="85"/>
      <c r="AG550" s="15" t="str">
        <f>IF(AF550="","",VLOOKUP(AF550,映射!W:X,2,FALSE))</f>
        <v/>
      </c>
      <c r="AH550" s="85"/>
      <c r="AI550" s="85"/>
      <c r="AJ550" s="85"/>
      <c r="AK550" s="85"/>
      <c r="AL550" s="85" t="str">
        <f>IF(AK550="","",VLOOKUP(AK550,映射!W:X,2,FALSE))</f>
        <v/>
      </c>
      <c r="AM550" s="85"/>
      <c r="AN550" s="85"/>
      <c r="AO550" s="85"/>
    </row>
    <row r="551" spans="1:41">
      <c r="A551" s="15">
        <v>120052</v>
      </c>
      <c r="B551" s="26" t="s">
        <v>272</v>
      </c>
      <c r="C551" s="14" t="s">
        <v>40</v>
      </c>
      <c r="D551" s="14" t="s">
        <v>599</v>
      </c>
      <c r="E551" s="26">
        <v>20052</v>
      </c>
      <c r="F551" s="26" t="s">
        <v>459</v>
      </c>
      <c r="G551" s="26"/>
      <c r="H551" s="26">
        <v>27</v>
      </c>
      <c r="I551" s="91">
        <f>VLOOKUP(A551,怪物经验!A:I,9,FALSE)</f>
        <v>340</v>
      </c>
      <c r="J551" s="90">
        <v>0</v>
      </c>
      <c r="K551" s="26"/>
      <c r="L551" s="79">
        <f>VLOOKUP(D551,道具产出!B:V,4,FALSE)</f>
        <v>3002</v>
      </c>
      <c r="M551" s="15" t="str">
        <f>IF(L551="","",VLOOKUP(L551,映射!W:X,2,FALSE))</f>
        <v>铁</v>
      </c>
      <c r="N551" s="79">
        <f>VLOOKUP(D551,道具产出!B:V,5,FALSE)</f>
        <v>1</v>
      </c>
      <c r="O551" s="79">
        <v>1</v>
      </c>
      <c r="P551" s="79">
        <f>VLOOKUP(D551,道具产出!B:V,6,FALSE)</f>
        <v>300</v>
      </c>
      <c r="Q551" s="79">
        <f>VLOOKUP(D551,道具产出!B:V,7,FALSE)</f>
        <v>3102</v>
      </c>
      <c r="R551" s="15" t="str">
        <f>IF(Q551="","",VLOOKUP(Q551,映射!W:X,2,FALSE))</f>
        <v>枞</v>
      </c>
      <c r="S551" s="79">
        <f>VLOOKUP(D551,道具产出!B:V,8,FALSE)</f>
        <v>1</v>
      </c>
      <c r="T551" s="79">
        <v>1</v>
      </c>
      <c r="U551" s="79">
        <f>VLOOKUP(D551,道具产出!B:V,9,FALSE)</f>
        <v>300</v>
      </c>
      <c r="V551" s="92">
        <f>VLOOKUP(D551,道具产出!B:V,10,FALSE)</f>
        <v>3402</v>
      </c>
      <c r="W551" s="15" t="str">
        <f>IF(V551="","",VLOOKUP(V551,映射!W:X,2,FALSE))</f>
        <v>木绵布</v>
      </c>
      <c r="X551" s="92">
        <f>VLOOKUP(D551,道具产出!B:V,11,FALSE)</f>
        <v>1</v>
      </c>
      <c r="Y551" s="92">
        <v>1</v>
      </c>
      <c r="Z551" s="92">
        <f>VLOOKUP(D551,道具产出!B:V,12,FALSE)</f>
        <v>300</v>
      </c>
      <c r="AA551" s="85"/>
      <c r="AB551" s="15" t="str">
        <f>IF(AA551="","",VLOOKUP(AA551,映射!W:X,2,FALSE))</f>
        <v/>
      </c>
      <c r="AC551" s="85"/>
      <c r="AD551" s="85"/>
      <c r="AE551" s="85"/>
      <c r="AF551" s="85"/>
      <c r="AG551" s="15" t="str">
        <f>IF(AF551="","",VLOOKUP(AF551,映射!W:X,2,FALSE))</f>
        <v/>
      </c>
      <c r="AH551" s="85"/>
      <c r="AI551" s="85"/>
      <c r="AJ551" s="85"/>
      <c r="AK551" s="85"/>
      <c r="AL551" s="85" t="str">
        <f>IF(AK551="","",VLOOKUP(AK551,映射!W:X,2,FALSE))</f>
        <v/>
      </c>
      <c r="AM551" s="85"/>
      <c r="AN551" s="85"/>
      <c r="AO551" s="85"/>
    </row>
    <row r="552" spans="1:41">
      <c r="A552" s="15">
        <v>120053</v>
      </c>
      <c r="B552" s="26" t="s">
        <v>272</v>
      </c>
      <c r="C552" s="14" t="s">
        <v>40</v>
      </c>
      <c r="D552" s="14" t="s">
        <v>599</v>
      </c>
      <c r="E552" s="26">
        <v>20053</v>
      </c>
      <c r="F552" s="26" t="s">
        <v>600</v>
      </c>
      <c r="G552" s="26"/>
      <c r="H552" s="26">
        <v>27</v>
      </c>
      <c r="I552" s="91">
        <f>VLOOKUP(A552,怪物经验!A:I,9,FALSE)</f>
        <v>340</v>
      </c>
      <c r="J552" s="90">
        <v>0</v>
      </c>
      <c r="K552" s="26"/>
      <c r="L552" s="79">
        <f>VLOOKUP(D552,道具产出!B:V,4,FALSE)</f>
        <v>3002</v>
      </c>
      <c r="M552" s="15" t="str">
        <f>IF(L552="","",VLOOKUP(L552,映射!W:X,2,FALSE))</f>
        <v>铁</v>
      </c>
      <c r="N552" s="79">
        <f>VLOOKUP(D552,道具产出!B:V,5,FALSE)</f>
        <v>1</v>
      </c>
      <c r="O552" s="79">
        <v>1</v>
      </c>
      <c r="P552" s="79">
        <f>VLOOKUP(D552,道具产出!B:V,6,FALSE)</f>
        <v>300</v>
      </c>
      <c r="Q552" s="79">
        <f>VLOOKUP(D552,道具产出!B:V,7,FALSE)</f>
        <v>3102</v>
      </c>
      <c r="R552" s="15" t="str">
        <f>IF(Q552="","",VLOOKUP(Q552,映射!W:X,2,FALSE))</f>
        <v>枞</v>
      </c>
      <c r="S552" s="79">
        <f>VLOOKUP(D552,道具产出!B:V,8,FALSE)</f>
        <v>1</v>
      </c>
      <c r="T552" s="79">
        <v>1</v>
      </c>
      <c r="U552" s="79">
        <f>VLOOKUP(D552,道具产出!B:V,9,FALSE)</f>
        <v>300</v>
      </c>
      <c r="V552" s="92">
        <f>VLOOKUP(D552,道具产出!B:V,10,FALSE)</f>
        <v>3402</v>
      </c>
      <c r="W552" s="15" t="str">
        <f>IF(V552="","",VLOOKUP(V552,映射!W:X,2,FALSE))</f>
        <v>木绵布</v>
      </c>
      <c r="X552" s="92">
        <f>VLOOKUP(D552,道具产出!B:V,11,FALSE)</f>
        <v>1</v>
      </c>
      <c r="Y552" s="92">
        <v>1</v>
      </c>
      <c r="Z552" s="92">
        <f>VLOOKUP(D552,道具产出!B:V,12,FALSE)</f>
        <v>300</v>
      </c>
      <c r="AA552" s="85"/>
      <c r="AB552" s="15" t="str">
        <f>IF(AA552="","",VLOOKUP(AA552,映射!W:X,2,FALSE))</f>
        <v/>
      </c>
      <c r="AC552" s="85"/>
      <c r="AD552" s="85"/>
      <c r="AE552" s="85"/>
      <c r="AF552" s="85"/>
      <c r="AG552" s="15" t="str">
        <f>IF(AF552="","",VLOOKUP(AF552,映射!W:X,2,FALSE))</f>
        <v/>
      </c>
      <c r="AH552" s="85"/>
      <c r="AI552" s="85"/>
      <c r="AJ552" s="85"/>
      <c r="AK552" s="85"/>
      <c r="AL552" s="85" t="str">
        <f>IF(AK552="","",VLOOKUP(AK552,映射!W:X,2,FALSE))</f>
        <v/>
      </c>
      <c r="AM552" s="85"/>
      <c r="AN552" s="85"/>
      <c r="AO552" s="85"/>
    </row>
    <row r="553" spans="1:41">
      <c r="A553" s="15">
        <v>120054</v>
      </c>
      <c r="B553" s="26" t="s">
        <v>272</v>
      </c>
      <c r="C553" s="14" t="s">
        <v>40</v>
      </c>
      <c r="D553" s="14" t="s">
        <v>599</v>
      </c>
      <c r="E553" s="26">
        <v>20054</v>
      </c>
      <c r="F553" s="26" t="s">
        <v>499</v>
      </c>
      <c r="G553" s="26"/>
      <c r="H553" s="26">
        <v>27</v>
      </c>
      <c r="I553" s="91">
        <f>VLOOKUP(A553,怪物经验!A:I,9,FALSE)</f>
        <v>340</v>
      </c>
      <c r="J553" s="90">
        <v>0</v>
      </c>
      <c r="K553" s="26"/>
      <c r="L553" s="79">
        <f>VLOOKUP(D553,道具产出!B:V,4,FALSE)</f>
        <v>3002</v>
      </c>
      <c r="M553" s="15" t="str">
        <f>IF(L553="","",VLOOKUP(L553,映射!W:X,2,FALSE))</f>
        <v>铁</v>
      </c>
      <c r="N553" s="79">
        <f>VLOOKUP(D553,道具产出!B:V,5,FALSE)</f>
        <v>1</v>
      </c>
      <c r="O553" s="79">
        <v>1</v>
      </c>
      <c r="P553" s="79">
        <f>VLOOKUP(D553,道具产出!B:V,6,FALSE)</f>
        <v>300</v>
      </c>
      <c r="Q553" s="79">
        <f>VLOOKUP(D553,道具产出!B:V,7,FALSE)</f>
        <v>3102</v>
      </c>
      <c r="R553" s="15" t="str">
        <f>IF(Q553="","",VLOOKUP(Q553,映射!W:X,2,FALSE))</f>
        <v>枞</v>
      </c>
      <c r="S553" s="79">
        <f>VLOOKUP(D553,道具产出!B:V,8,FALSE)</f>
        <v>1</v>
      </c>
      <c r="T553" s="79">
        <v>1</v>
      </c>
      <c r="U553" s="79">
        <f>VLOOKUP(D553,道具产出!B:V,9,FALSE)</f>
        <v>300</v>
      </c>
      <c r="V553" s="92">
        <f>VLOOKUP(D553,道具产出!B:V,10,FALSE)</f>
        <v>3402</v>
      </c>
      <c r="W553" s="15" t="str">
        <f>IF(V553="","",VLOOKUP(V553,映射!W:X,2,FALSE))</f>
        <v>木绵布</v>
      </c>
      <c r="X553" s="92">
        <f>VLOOKUP(D553,道具产出!B:V,11,FALSE)</f>
        <v>1</v>
      </c>
      <c r="Y553" s="92">
        <v>1</v>
      </c>
      <c r="Z553" s="92">
        <f>VLOOKUP(D553,道具产出!B:V,12,FALSE)</f>
        <v>300</v>
      </c>
      <c r="AA553" s="85"/>
      <c r="AB553" s="15" t="str">
        <f>IF(AA553="","",VLOOKUP(AA553,映射!W:X,2,FALSE))</f>
        <v/>
      </c>
      <c r="AC553" s="85"/>
      <c r="AD553" s="85"/>
      <c r="AE553" s="85"/>
      <c r="AF553" s="85"/>
      <c r="AG553" s="15" t="str">
        <f>IF(AF553="","",VLOOKUP(AF553,映射!W:X,2,FALSE))</f>
        <v/>
      </c>
      <c r="AH553" s="85"/>
      <c r="AI553" s="85"/>
      <c r="AJ553" s="85"/>
      <c r="AK553" s="85"/>
      <c r="AL553" s="85" t="str">
        <f>IF(AK553="","",VLOOKUP(AK553,映射!W:X,2,FALSE))</f>
        <v/>
      </c>
      <c r="AM553" s="85"/>
      <c r="AN553" s="85"/>
      <c r="AO553" s="85"/>
    </row>
    <row r="554" spans="1:41">
      <c r="A554" s="15">
        <v>120055</v>
      </c>
      <c r="B554" s="26" t="s">
        <v>272</v>
      </c>
      <c r="C554" s="14" t="s">
        <v>40</v>
      </c>
      <c r="D554" s="14" t="s">
        <v>599</v>
      </c>
      <c r="E554" s="26">
        <v>20055</v>
      </c>
      <c r="F554" s="26" t="s">
        <v>611</v>
      </c>
      <c r="G554" s="26"/>
      <c r="H554" s="26">
        <v>27</v>
      </c>
      <c r="I554" s="91">
        <f>VLOOKUP(A554,怪物经验!A:I,9,FALSE)</f>
        <v>340</v>
      </c>
      <c r="J554" s="90">
        <v>0</v>
      </c>
      <c r="K554" s="26"/>
      <c r="L554" s="79">
        <f>VLOOKUP(D554,道具产出!B:V,4,FALSE)</f>
        <v>3002</v>
      </c>
      <c r="M554" s="15" t="str">
        <f>IF(L554="","",VLOOKUP(L554,映射!W:X,2,FALSE))</f>
        <v>铁</v>
      </c>
      <c r="N554" s="79">
        <f>VLOOKUP(D554,道具产出!B:V,5,FALSE)</f>
        <v>1</v>
      </c>
      <c r="O554" s="79">
        <v>1</v>
      </c>
      <c r="P554" s="79">
        <f>VLOOKUP(D554,道具产出!B:V,6,FALSE)</f>
        <v>300</v>
      </c>
      <c r="Q554" s="79">
        <f>VLOOKUP(D554,道具产出!B:V,7,FALSE)</f>
        <v>3102</v>
      </c>
      <c r="R554" s="15" t="str">
        <f>IF(Q554="","",VLOOKUP(Q554,映射!W:X,2,FALSE))</f>
        <v>枞</v>
      </c>
      <c r="S554" s="79">
        <f>VLOOKUP(D554,道具产出!B:V,8,FALSE)</f>
        <v>1</v>
      </c>
      <c r="T554" s="79">
        <v>1</v>
      </c>
      <c r="U554" s="79">
        <f>VLOOKUP(D554,道具产出!B:V,9,FALSE)</f>
        <v>300</v>
      </c>
      <c r="V554" s="92">
        <f>VLOOKUP(D554,道具产出!B:V,10,FALSE)</f>
        <v>3402</v>
      </c>
      <c r="W554" s="15" t="str">
        <f>IF(V554="","",VLOOKUP(V554,映射!W:X,2,FALSE))</f>
        <v>木绵布</v>
      </c>
      <c r="X554" s="92">
        <f>VLOOKUP(D554,道具产出!B:V,11,FALSE)</f>
        <v>1</v>
      </c>
      <c r="Y554" s="92">
        <v>1</v>
      </c>
      <c r="Z554" s="92">
        <f>VLOOKUP(D554,道具产出!B:V,12,FALSE)</f>
        <v>300</v>
      </c>
      <c r="AA554" s="85"/>
      <c r="AB554" s="15" t="str">
        <f>IF(AA554="","",VLOOKUP(AA554,映射!W:X,2,FALSE))</f>
        <v/>
      </c>
      <c r="AC554" s="85"/>
      <c r="AD554" s="85"/>
      <c r="AE554" s="85"/>
      <c r="AF554" s="85"/>
      <c r="AG554" s="15" t="str">
        <f>IF(AF554="","",VLOOKUP(AF554,映射!W:X,2,FALSE))</f>
        <v/>
      </c>
      <c r="AH554" s="85"/>
      <c r="AI554" s="85"/>
      <c r="AJ554" s="85"/>
      <c r="AK554" s="85"/>
      <c r="AL554" s="85" t="str">
        <f>IF(AK554="","",VLOOKUP(AK554,映射!W:X,2,FALSE))</f>
        <v/>
      </c>
      <c r="AM554" s="85"/>
      <c r="AN554" s="85"/>
      <c r="AO554" s="85"/>
    </row>
    <row r="555" spans="1:41">
      <c r="A555" s="15">
        <v>120056</v>
      </c>
      <c r="B555" s="26" t="s">
        <v>272</v>
      </c>
      <c r="C555" s="14" t="s">
        <v>40</v>
      </c>
      <c r="D555" s="14" t="s">
        <v>599</v>
      </c>
      <c r="E555" s="26">
        <v>20056</v>
      </c>
      <c r="F555" s="26" t="s">
        <v>612</v>
      </c>
      <c r="G555" s="26"/>
      <c r="H555" s="26">
        <v>27</v>
      </c>
      <c r="I555" s="91">
        <f>VLOOKUP(A555,怪物经验!A:I,9,FALSE)</f>
        <v>340</v>
      </c>
      <c r="J555" s="90">
        <v>0</v>
      </c>
      <c r="K555" s="26"/>
      <c r="L555" s="79">
        <f>VLOOKUP(D555,道具产出!B:V,4,FALSE)</f>
        <v>3002</v>
      </c>
      <c r="M555" s="15" t="str">
        <f>IF(L555="","",VLOOKUP(L555,映射!W:X,2,FALSE))</f>
        <v>铁</v>
      </c>
      <c r="N555" s="79">
        <f>VLOOKUP(D555,道具产出!B:V,5,FALSE)</f>
        <v>1</v>
      </c>
      <c r="O555" s="79">
        <v>1</v>
      </c>
      <c r="P555" s="79">
        <f>VLOOKUP(D555,道具产出!B:V,6,FALSE)</f>
        <v>300</v>
      </c>
      <c r="Q555" s="79">
        <f>VLOOKUP(D555,道具产出!B:V,7,FALSE)</f>
        <v>3102</v>
      </c>
      <c r="R555" s="15" t="str">
        <f>IF(Q555="","",VLOOKUP(Q555,映射!W:X,2,FALSE))</f>
        <v>枞</v>
      </c>
      <c r="S555" s="79">
        <f>VLOOKUP(D555,道具产出!B:V,8,FALSE)</f>
        <v>1</v>
      </c>
      <c r="T555" s="79">
        <v>1</v>
      </c>
      <c r="U555" s="79">
        <f>VLOOKUP(D555,道具产出!B:V,9,FALSE)</f>
        <v>300</v>
      </c>
      <c r="V555" s="92">
        <f>VLOOKUP(D555,道具产出!B:V,10,FALSE)</f>
        <v>3402</v>
      </c>
      <c r="W555" s="15" t="str">
        <f>IF(V555="","",VLOOKUP(V555,映射!W:X,2,FALSE))</f>
        <v>木绵布</v>
      </c>
      <c r="X555" s="92">
        <f>VLOOKUP(D555,道具产出!B:V,11,FALSE)</f>
        <v>1</v>
      </c>
      <c r="Y555" s="92">
        <v>1</v>
      </c>
      <c r="Z555" s="92">
        <f>VLOOKUP(D555,道具产出!B:V,12,FALSE)</f>
        <v>300</v>
      </c>
      <c r="AA555" s="85"/>
      <c r="AB555" s="15" t="str">
        <f>IF(AA555="","",VLOOKUP(AA555,映射!W:X,2,FALSE))</f>
        <v/>
      </c>
      <c r="AC555" s="85"/>
      <c r="AD555" s="85"/>
      <c r="AE555" s="85"/>
      <c r="AF555" s="85"/>
      <c r="AG555" s="15" t="str">
        <f>IF(AF555="","",VLOOKUP(AF555,映射!W:X,2,FALSE))</f>
        <v/>
      </c>
      <c r="AH555" s="85"/>
      <c r="AI555" s="85"/>
      <c r="AJ555" s="85"/>
      <c r="AK555" s="85"/>
      <c r="AL555" s="85" t="str">
        <f>IF(AK555="","",VLOOKUP(AK555,映射!W:X,2,FALSE))</f>
        <v/>
      </c>
      <c r="AM555" s="85"/>
      <c r="AN555" s="85"/>
      <c r="AO555" s="85"/>
    </row>
    <row r="556" spans="1:41">
      <c r="A556" s="15">
        <v>120057</v>
      </c>
      <c r="B556" s="26" t="s">
        <v>272</v>
      </c>
      <c r="C556" s="14" t="s">
        <v>40</v>
      </c>
      <c r="D556" s="14" t="s">
        <v>599</v>
      </c>
      <c r="E556" s="26">
        <v>20057</v>
      </c>
      <c r="F556" s="26" t="s">
        <v>613</v>
      </c>
      <c r="G556" s="26"/>
      <c r="H556" s="26">
        <v>27</v>
      </c>
      <c r="I556" s="91">
        <f>VLOOKUP(A556,怪物经验!A:I,9,FALSE)</f>
        <v>340</v>
      </c>
      <c r="J556" s="90">
        <v>0</v>
      </c>
      <c r="K556" s="26"/>
      <c r="L556" s="79">
        <f>VLOOKUP(D556,道具产出!B:V,4,FALSE)</f>
        <v>3002</v>
      </c>
      <c r="M556" s="15" t="str">
        <f>IF(L556="","",VLOOKUP(L556,映射!W:X,2,FALSE))</f>
        <v>铁</v>
      </c>
      <c r="N556" s="79">
        <f>VLOOKUP(D556,道具产出!B:V,5,FALSE)</f>
        <v>1</v>
      </c>
      <c r="O556" s="79">
        <v>1</v>
      </c>
      <c r="P556" s="79">
        <f>VLOOKUP(D556,道具产出!B:V,6,FALSE)</f>
        <v>300</v>
      </c>
      <c r="Q556" s="79">
        <f>VLOOKUP(D556,道具产出!B:V,7,FALSE)</f>
        <v>3102</v>
      </c>
      <c r="R556" s="15" t="str">
        <f>IF(Q556="","",VLOOKUP(Q556,映射!W:X,2,FALSE))</f>
        <v>枞</v>
      </c>
      <c r="S556" s="79">
        <f>VLOOKUP(D556,道具产出!B:V,8,FALSE)</f>
        <v>1</v>
      </c>
      <c r="T556" s="79">
        <v>1</v>
      </c>
      <c r="U556" s="79">
        <f>VLOOKUP(D556,道具产出!B:V,9,FALSE)</f>
        <v>300</v>
      </c>
      <c r="V556" s="92">
        <f>VLOOKUP(D556,道具产出!B:V,10,FALSE)</f>
        <v>3402</v>
      </c>
      <c r="W556" s="15" t="str">
        <f>IF(V556="","",VLOOKUP(V556,映射!W:X,2,FALSE))</f>
        <v>木绵布</v>
      </c>
      <c r="X556" s="92">
        <f>VLOOKUP(D556,道具产出!B:V,11,FALSE)</f>
        <v>1</v>
      </c>
      <c r="Y556" s="92">
        <v>1</v>
      </c>
      <c r="Z556" s="92">
        <f>VLOOKUP(D556,道具产出!B:V,12,FALSE)</f>
        <v>300</v>
      </c>
      <c r="AA556" s="85"/>
      <c r="AB556" s="15" t="str">
        <f>IF(AA556="","",VLOOKUP(AA556,映射!W:X,2,FALSE))</f>
        <v/>
      </c>
      <c r="AC556" s="85"/>
      <c r="AD556" s="85"/>
      <c r="AE556" s="85"/>
      <c r="AF556" s="85"/>
      <c r="AG556" s="15" t="str">
        <f>IF(AF556="","",VLOOKUP(AF556,映射!W:X,2,FALSE))</f>
        <v/>
      </c>
      <c r="AH556" s="85"/>
      <c r="AI556" s="85"/>
      <c r="AJ556" s="85"/>
      <c r="AK556" s="85"/>
      <c r="AL556" s="85" t="str">
        <f>IF(AK556="","",VLOOKUP(AK556,映射!W:X,2,FALSE))</f>
        <v/>
      </c>
      <c r="AM556" s="85"/>
      <c r="AN556" s="85"/>
      <c r="AO556" s="85"/>
    </row>
    <row r="557" spans="1:41">
      <c r="A557" s="15">
        <v>120058</v>
      </c>
      <c r="B557" s="26" t="s">
        <v>272</v>
      </c>
      <c r="C557" s="14" t="s">
        <v>40</v>
      </c>
      <c r="D557" s="14" t="s">
        <v>599</v>
      </c>
      <c r="E557" s="26">
        <v>20058</v>
      </c>
      <c r="F557" s="26" t="s">
        <v>614</v>
      </c>
      <c r="G557" s="26"/>
      <c r="H557" s="26">
        <v>27</v>
      </c>
      <c r="I557" s="91">
        <f>VLOOKUP(A557,怪物经验!A:I,9,FALSE)</f>
        <v>340</v>
      </c>
      <c r="J557" s="90">
        <v>0</v>
      </c>
      <c r="K557" s="26"/>
      <c r="L557" s="79">
        <f>VLOOKUP(D557,道具产出!B:V,4,FALSE)</f>
        <v>3002</v>
      </c>
      <c r="M557" s="15" t="str">
        <f>IF(L557="","",VLOOKUP(L557,映射!W:X,2,FALSE))</f>
        <v>铁</v>
      </c>
      <c r="N557" s="79">
        <f>VLOOKUP(D557,道具产出!B:V,5,FALSE)</f>
        <v>1</v>
      </c>
      <c r="O557" s="79">
        <v>1</v>
      </c>
      <c r="P557" s="79">
        <f>VLOOKUP(D557,道具产出!B:V,6,FALSE)</f>
        <v>300</v>
      </c>
      <c r="Q557" s="79">
        <f>VLOOKUP(D557,道具产出!B:V,7,FALSE)</f>
        <v>3102</v>
      </c>
      <c r="R557" s="15" t="str">
        <f>IF(Q557="","",VLOOKUP(Q557,映射!W:X,2,FALSE))</f>
        <v>枞</v>
      </c>
      <c r="S557" s="79">
        <f>VLOOKUP(D557,道具产出!B:V,8,FALSE)</f>
        <v>1</v>
      </c>
      <c r="T557" s="79">
        <v>1</v>
      </c>
      <c r="U557" s="79">
        <f>VLOOKUP(D557,道具产出!B:V,9,FALSE)</f>
        <v>300</v>
      </c>
      <c r="V557" s="92">
        <f>VLOOKUP(D557,道具产出!B:V,10,FALSE)</f>
        <v>3402</v>
      </c>
      <c r="W557" s="15" t="str">
        <f>IF(V557="","",VLOOKUP(V557,映射!W:X,2,FALSE))</f>
        <v>木绵布</v>
      </c>
      <c r="X557" s="92">
        <f>VLOOKUP(D557,道具产出!B:V,11,FALSE)</f>
        <v>1</v>
      </c>
      <c r="Y557" s="92">
        <v>1</v>
      </c>
      <c r="Z557" s="92">
        <f>VLOOKUP(D557,道具产出!B:V,12,FALSE)</f>
        <v>300</v>
      </c>
      <c r="AA557" s="85"/>
      <c r="AB557" s="15" t="str">
        <f>IF(AA557="","",VLOOKUP(AA557,映射!W:X,2,FALSE))</f>
        <v/>
      </c>
      <c r="AC557" s="85"/>
      <c r="AD557" s="85"/>
      <c r="AE557" s="85"/>
      <c r="AF557" s="85"/>
      <c r="AG557" s="15" t="str">
        <f>IF(AF557="","",VLOOKUP(AF557,映射!W:X,2,FALSE))</f>
        <v/>
      </c>
      <c r="AH557" s="85"/>
      <c r="AI557" s="85"/>
      <c r="AJ557" s="85"/>
      <c r="AK557" s="85"/>
      <c r="AL557" s="85" t="str">
        <f>IF(AK557="","",VLOOKUP(AK557,映射!W:X,2,FALSE))</f>
        <v/>
      </c>
      <c r="AM557" s="85"/>
      <c r="AN557" s="85"/>
      <c r="AO557" s="85"/>
    </row>
    <row r="558" spans="1:41">
      <c r="A558" s="15">
        <v>120059</v>
      </c>
      <c r="B558" s="26" t="s">
        <v>272</v>
      </c>
      <c r="C558" s="14" t="s">
        <v>40</v>
      </c>
      <c r="D558" s="14" t="s">
        <v>599</v>
      </c>
      <c r="E558" s="26">
        <v>20059</v>
      </c>
      <c r="F558" s="26" t="s">
        <v>615</v>
      </c>
      <c r="G558" s="26"/>
      <c r="H558" s="26">
        <v>27</v>
      </c>
      <c r="I558" s="91">
        <f>VLOOKUP(A558,怪物经验!A:I,9,FALSE)</f>
        <v>340</v>
      </c>
      <c r="J558" s="90">
        <v>0</v>
      </c>
      <c r="K558" s="26"/>
      <c r="L558" s="79">
        <f>VLOOKUP(D558,道具产出!B:V,4,FALSE)</f>
        <v>3002</v>
      </c>
      <c r="M558" s="15" t="str">
        <f>IF(L558="","",VLOOKUP(L558,映射!W:X,2,FALSE))</f>
        <v>铁</v>
      </c>
      <c r="N558" s="79">
        <f>VLOOKUP(D558,道具产出!B:V,5,FALSE)</f>
        <v>1</v>
      </c>
      <c r="O558" s="79">
        <v>1</v>
      </c>
      <c r="P558" s="79">
        <f>VLOOKUP(D558,道具产出!B:V,6,FALSE)</f>
        <v>300</v>
      </c>
      <c r="Q558" s="79">
        <f>VLOOKUP(D558,道具产出!B:V,7,FALSE)</f>
        <v>3102</v>
      </c>
      <c r="R558" s="15" t="str">
        <f>IF(Q558="","",VLOOKUP(Q558,映射!W:X,2,FALSE))</f>
        <v>枞</v>
      </c>
      <c r="S558" s="79">
        <f>VLOOKUP(D558,道具产出!B:V,8,FALSE)</f>
        <v>1</v>
      </c>
      <c r="T558" s="79">
        <v>1</v>
      </c>
      <c r="U558" s="79">
        <f>VLOOKUP(D558,道具产出!B:V,9,FALSE)</f>
        <v>300</v>
      </c>
      <c r="V558" s="92">
        <f>VLOOKUP(D558,道具产出!B:V,10,FALSE)</f>
        <v>3402</v>
      </c>
      <c r="W558" s="15" t="str">
        <f>IF(V558="","",VLOOKUP(V558,映射!W:X,2,FALSE))</f>
        <v>木绵布</v>
      </c>
      <c r="X558" s="92">
        <f>VLOOKUP(D558,道具产出!B:V,11,FALSE)</f>
        <v>1</v>
      </c>
      <c r="Y558" s="92">
        <v>1</v>
      </c>
      <c r="Z558" s="92">
        <f>VLOOKUP(D558,道具产出!B:V,12,FALSE)</f>
        <v>300</v>
      </c>
      <c r="AA558" s="85"/>
      <c r="AB558" s="15" t="str">
        <f>IF(AA558="","",VLOOKUP(AA558,映射!W:X,2,FALSE))</f>
        <v/>
      </c>
      <c r="AC558" s="85"/>
      <c r="AD558" s="85"/>
      <c r="AE558" s="85"/>
      <c r="AF558" s="85"/>
      <c r="AG558" s="15" t="str">
        <f>IF(AF558="","",VLOOKUP(AF558,映射!W:X,2,FALSE))</f>
        <v/>
      </c>
      <c r="AH558" s="85"/>
      <c r="AI558" s="85"/>
      <c r="AJ558" s="85"/>
      <c r="AK558" s="85"/>
      <c r="AL558" s="85" t="str">
        <f>IF(AK558="","",VLOOKUP(AK558,映射!W:X,2,FALSE))</f>
        <v/>
      </c>
      <c r="AM558" s="85"/>
      <c r="AN558" s="85"/>
      <c r="AO558" s="85"/>
    </row>
    <row r="559" spans="1:41">
      <c r="A559" s="15">
        <v>120060</v>
      </c>
      <c r="B559" s="26" t="s">
        <v>272</v>
      </c>
      <c r="C559" s="14" t="s">
        <v>40</v>
      </c>
      <c r="D559" s="14" t="s">
        <v>599</v>
      </c>
      <c r="E559" s="26">
        <v>20060</v>
      </c>
      <c r="F559" s="26" t="s">
        <v>589</v>
      </c>
      <c r="G559" s="26"/>
      <c r="H559" s="26">
        <v>27</v>
      </c>
      <c r="I559" s="91">
        <f>VLOOKUP(A559,怪物经验!A:I,9,FALSE)</f>
        <v>340</v>
      </c>
      <c r="J559" s="90">
        <v>0</v>
      </c>
      <c r="K559" s="26"/>
      <c r="L559" s="79">
        <f>VLOOKUP(D559,道具产出!B:V,4,FALSE)</f>
        <v>3002</v>
      </c>
      <c r="M559" s="15" t="str">
        <f>IF(L559="","",VLOOKUP(L559,映射!W:X,2,FALSE))</f>
        <v>铁</v>
      </c>
      <c r="N559" s="79">
        <f>VLOOKUP(D559,道具产出!B:V,5,FALSE)</f>
        <v>1</v>
      </c>
      <c r="O559" s="79">
        <v>1</v>
      </c>
      <c r="P559" s="79">
        <f>VLOOKUP(D559,道具产出!B:V,6,FALSE)</f>
        <v>300</v>
      </c>
      <c r="Q559" s="79">
        <f>VLOOKUP(D559,道具产出!B:V,7,FALSE)</f>
        <v>3102</v>
      </c>
      <c r="R559" s="15" t="str">
        <f>IF(Q559="","",VLOOKUP(Q559,映射!W:X,2,FALSE))</f>
        <v>枞</v>
      </c>
      <c r="S559" s="79">
        <f>VLOOKUP(D559,道具产出!B:V,8,FALSE)</f>
        <v>1</v>
      </c>
      <c r="T559" s="79">
        <v>1</v>
      </c>
      <c r="U559" s="79">
        <f>VLOOKUP(D559,道具产出!B:V,9,FALSE)</f>
        <v>300</v>
      </c>
      <c r="V559" s="92">
        <f>VLOOKUP(D559,道具产出!B:V,10,FALSE)</f>
        <v>3402</v>
      </c>
      <c r="W559" s="15" t="str">
        <f>IF(V559="","",VLOOKUP(V559,映射!W:X,2,FALSE))</f>
        <v>木绵布</v>
      </c>
      <c r="X559" s="92">
        <f>VLOOKUP(D559,道具产出!B:V,11,FALSE)</f>
        <v>1</v>
      </c>
      <c r="Y559" s="92">
        <v>1</v>
      </c>
      <c r="Z559" s="92">
        <f>VLOOKUP(D559,道具产出!B:V,12,FALSE)</f>
        <v>300</v>
      </c>
      <c r="AA559" s="85"/>
      <c r="AB559" s="15" t="str">
        <f>IF(AA559="","",VLOOKUP(AA559,映射!W:X,2,FALSE))</f>
        <v/>
      </c>
      <c r="AC559" s="85"/>
      <c r="AD559" s="85"/>
      <c r="AE559" s="85"/>
      <c r="AF559" s="85"/>
      <c r="AG559" s="15" t="str">
        <f>IF(AF559="","",VLOOKUP(AF559,映射!W:X,2,FALSE))</f>
        <v/>
      </c>
      <c r="AH559" s="85"/>
      <c r="AI559" s="85"/>
      <c r="AJ559" s="85"/>
      <c r="AK559" s="85"/>
      <c r="AL559" s="85" t="str">
        <f>IF(AK559="","",VLOOKUP(AK559,映射!W:X,2,FALSE))</f>
        <v/>
      </c>
      <c r="AM559" s="85"/>
      <c r="AN559" s="85"/>
      <c r="AO559" s="85"/>
    </row>
    <row r="560" spans="1:41">
      <c r="A560" s="15">
        <v>120061</v>
      </c>
      <c r="B560" s="26" t="s">
        <v>272</v>
      </c>
      <c r="C560" s="14" t="s">
        <v>40</v>
      </c>
      <c r="D560" s="14" t="s">
        <v>599</v>
      </c>
      <c r="E560" s="26">
        <v>20061</v>
      </c>
      <c r="F560" s="26" t="s">
        <v>398</v>
      </c>
      <c r="G560" s="26"/>
      <c r="H560" s="26">
        <v>27</v>
      </c>
      <c r="I560" s="91">
        <f>VLOOKUP(A560,怪物经验!A:I,9,FALSE)</f>
        <v>340</v>
      </c>
      <c r="J560" s="90">
        <v>0</v>
      </c>
      <c r="K560" s="26"/>
      <c r="L560" s="79">
        <f>VLOOKUP(D560,道具产出!B:V,4,FALSE)</f>
        <v>3002</v>
      </c>
      <c r="M560" s="15" t="str">
        <f>IF(L560="","",VLOOKUP(L560,映射!W:X,2,FALSE))</f>
        <v>铁</v>
      </c>
      <c r="N560" s="79">
        <f>VLOOKUP(D560,道具产出!B:V,5,FALSE)</f>
        <v>1</v>
      </c>
      <c r="O560" s="79">
        <v>1</v>
      </c>
      <c r="P560" s="79">
        <f>VLOOKUP(D560,道具产出!B:V,6,FALSE)</f>
        <v>300</v>
      </c>
      <c r="Q560" s="79">
        <f>VLOOKUP(D560,道具产出!B:V,7,FALSE)</f>
        <v>3102</v>
      </c>
      <c r="R560" s="15" t="str">
        <f>IF(Q560="","",VLOOKUP(Q560,映射!W:X,2,FALSE))</f>
        <v>枞</v>
      </c>
      <c r="S560" s="79">
        <f>VLOOKUP(D560,道具产出!B:V,8,FALSE)</f>
        <v>1</v>
      </c>
      <c r="T560" s="79">
        <v>1</v>
      </c>
      <c r="U560" s="79">
        <f>VLOOKUP(D560,道具产出!B:V,9,FALSE)</f>
        <v>300</v>
      </c>
      <c r="V560" s="92">
        <f>VLOOKUP(D560,道具产出!B:V,10,FALSE)</f>
        <v>3402</v>
      </c>
      <c r="W560" s="15" t="str">
        <f>IF(V560="","",VLOOKUP(V560,映射!W:X,2,FALSE))</f>
        <v>木绵布</v>
      </c>
      <c r="X560" s="92">
        <f>VLOOKUP(D560,道具产出!B:V,11,FALSE)</f>
        <v>1</v>
      </c>
      <c r="Y560" s="92">
        <v>1</v>
      </c>
      <c r="Z560" s="92">
        <f>VLOOKUP(D560,道具产出!B:V,12,FALSE)</f>
        <v>300</v>
      </c>
      <c r="AA560" s="85"/>
      <c r="AB560" s="15" t="str">
        <f>IF(AA560="","",VLOOKUP(AA560,映射!W:X,2,FALSE))</f>
        <v/>
      </c>
      <c r="AC560" s="85"/>
      <c r="AD560" s="85"/>
      <c r="AE560" s="85"/>
      <c r="AF560" s="85"/>
      <c r="AG560" s="15" t="str">
        <f>IF(AF560="","",VLOOKUP(AF560,映射!W:X,2,FALSE))</f>
        <v/>
      </c>
      <c r="AH560" s="85"/>
      <c r="AI560" s="85"/>
      <c r="AJ560" s="85"/>
      <c r="AK560" s="85"/>
      <c r="AL560" s="85" t="str">
        <f>IF(AK560="","",VLOOKUP(AK560,映射!W:X,2,FALSE))</f>
        <v/>
      </c>
      <c r="AM560" s="85"/>
      <c r="AN560" s="85"/>
      <c r="AO560" s="85"/>
    </row>
    <row r="561" spans="1:41">
      <c r="A561" s="15">
        <v>120062</v>
      </c>
      <c r="B561" s="26" t="s">
        <v>272</v>
      </c>
      <c r="C561" s="14" t="s">
        <v>40</v>
      </c>
      <c r="D561" s="14" t="s">
        <v>599</v>
      </c>
      <c r="E561" s="26">
        <v>20062</v>
      </c>
      <c r="F561" s="26" t="s">
        <v>513</v>
      </c>
      <c r="G561" s="26"/>
      <c r="H561" s="26">
        <v>27</v>
      </c>
      <c r="I561" s="91">
        <f>VLOOKUP(A561,怪物经验!A:I,9,FALSE)</f>
        <v>340</v>
      </c>
      <c r="J561" s="90">
        <v>0</v>
      </c>
      <c r="K561" s="26"/>
      <c r="L561" s="79">
        <f>VLOOKUP(D561,道具产出!B:V,4,FALSE)</f>
        <v>3002</v>
      </c>
      <c r="M561" s="15" t="str">
        <f>IF(L561="","",VLOOKUP(L561,映射!W:X,2,FALSE))</f>
        <v>铁</v>
      </c>
      <c r="N561" s="79">
        <f>VLOOKUP(D561,道具产出!B:V,5,FALSE)</f>
        <v>1</v>
      </c>
      <c r="O561" s="79">
        <v>1</v>
      </c>
      <c r="P561" s="79">
        <f>VLOOKUP(D561,道具产出!B:V,6,FALSE)</f>
        <v>300</v>
      </c>
      <c r="Q561" s="79">
        <f>VLOOKUP(D561,道具产出!B:V,7,FALSE)</f>
        <v>3102</v>
      </c>
      <c r="R561" s="15" t="str">
        <f>IF(Q561="","",VLOOKUP(Q561,映射!W:X,2,FALSE))</f>
        <v>枞</v>
      </c>
      <c r="S561" s="79">
        <f>VLOOKUP(D561,道具产出!B:V,8,FALSE)</f>
        <v>1</v>
      </c>
      <c r="T561" s="79">
        <v>1</v>
      </c>
      <c r="U561" s="79">
        <f>VLOOKUP(D561,道具产出!B:V,9,FALSE)</f>
        <v>300</v>
      </c>
      <c r="V561" s="92">
        <f>VLOOKUP(D561,道具产出!B:V,10,FALSE)</f>
        <v>3402</v>
      </c>
      <c r="W561" s="15" t="str">
        <f>IF(V561="","",VLOOKUP(V561,映射!W:X,2,FALSE))</f>
        <v>木绵布</v>
      </c>
      <c r="X561" s="92">
        <f>VLOOKUP(D561,道具产出!B:V,11,FALSE)</f>
        <v>1</v>
      </c>
      <c r="Y561" s="92">
        <v>1</v>
      </c>
      <c r="Z561" s="92">
        <f>VLOOKUP(D561,道具产出!B:V,12,FALSE)</f>
        <v>300</v>
      </c>
      <c r="AA561" s="85"/>
      <c r="AB561" s="15" t="str">
        <f>IF(AA561="","",VLOOKUP(AA561,映射!W:X,2,FALSE))</f>
        <v/>
      </c>
      <c r="AC561" s="85"/>
      <c r="AD561" s="85"/>
      <c r="AE561" s="85"/>
      <c r="AF561" s="85"/>
      <c r="AG561" s="15" t="str">
        <f>IF(AF561="","",VLOOKUP(AF561,映射!W:X,2,FALSE))</f>
        <v/>
      </c>
      <c r="AH561" s="85"/>
      <c r="AI561" s="85"/>
      <c r="AJ561" s="85"/>
      <c r="AK561" s="85"/>
      <c r="AL561" s="85" t="str">
        <f>IF(AK561="","",VLOOKUP(AK561,映射!W:X,2,FALSE))</f>
        <v/>
      </c>
      <c r="AM561" s="85"/>
      <c r="AN561" s="85"/>
      <c r="AO561" s="85"/>
    </row>
    <row r="562" spans="1:41">
      <c r="A562" s="15">
        <v>120063</v>
      </c>
      <c r="B562" s="26" t="s">
        <v>272</v>
      </c>
      <c r="C562" s="14" t="s">
        <v>40</v>
      </c>
      <c r="D562" s="14" t="s">
        <v>599</v>
      </c>
      <c r="E562" s="26">
        <v>20063</v>
      </c>
      <c r="F562" s="26" t="s">
        <v>616</v>
      </c>
      <c r="G562" s="26"/>
      <c r="H562" s="26">
        <v>27</v>
      </c>
      <c r="I562" s="91">
        <f>VLOOKUP(A562,怪物经验!A:I,9,FALSE)</f>
        <v>340</v>
      </c>
      <c r="J562" s="90">
        <v>0</v>
      </c>
      <c r="K562" s="26"/>
      <c r="L562" s="79">
        <f>VLOOKUP(D562,道具产出!B:V,4,FALSE)</f>
        <v>3002</v>
      </c>
      <c r="M562" s="15" t="str">
        <f>IF(L562="","",VLOOKUP(L562,映射!W:X,2,FALSE))</f>
        <v>铁</v>
      </c>
      <c r="N562" s="79">
        <f>VLOOKUP(D562,道具产出!B:V,5,FALSE)</f>
        <v>1</v>
      </c>
      <c r="O562" s="79">
        <v>1</v>
      </c>
      <c r="P562" s="79">
        <f>VLOOKUP(D562,道具产出!B:V,6,FALSE)</f>
        <v>300</v>
      </c>
      <c r="Q562" s="79">
        <f>VLOOKUP(D562,道具产出!B:V,7,FALSE)</f>
        <v>3102</v>
      </c>
      <c r="R562" s="15" t="str">
        <f>IF(Q562="","",VLOOKUP(Q562,映射!W:X,2,FALSE))</f>
        <v>枞</v>
      </c>
      <c r="S562" s="79">
        <f>VLOOKUP(D562,道具产出!B:V,8,FALSE)</f>
        <v>1</v>
      </c>
      <c r="T562" s="79">
        <v>1</v>
      </c>
      <c r="U562" s="79">
        <f>VLOOKUP(D562,道具产出!B:V,9,FALSE)</f>
        <v>300</v>
      </c>
      <c r="V562" s="92">
        <f>VLOOKUP(D562,道具产出!B:V,10,FALSE)</f>
        <v>3402</v>
      </c>
      <c r="W562" s="15" t="str">
        <f>IF(V562="","",VLOOKUP(V562,映射!W:X,2,FALSE))</f>
        <v>木绵布</v>
      </c>
      <c r="X562" s="92">
        <f>VLOOKUP(D562,道具产出!B:V,11,FALSE)</f>
        <v>1</v>
      </c>
      <c r="Y562" s="92">
        <v>1</v>
      </c>
      <c r="Z562" s="92">
        <f>VLOOKUP(D562,道具产出!B:V,12,FALSE)</f>
        <v>300</v>
      </c>
      <c r="AA562" s="85"/>
      <c r="AB562" s="15" t="str">
        <f>IF(AA562="","",VLOOKUP(AA562,映射!W:X,2,FALSE))</f>
        <v/>
      </c>
      <c r="AC562" s="85"/>
      <c r="AD562" s="85"/>
      <c r="AE562" s="85"/>
      <c r="AF562" s="85"/>
      <c r="AG562" s="15" t="str">
        <f>IF(AF562="","",VLOOKUP(AF562,映射!W:X,2,FALSE))</f>
        <v/>
      </c>
      <c r="AH562" s="85"/>
      <c r="AI562" s="85"/>
      <c r="AJ562" s="85"/>
      <c r="AK562" s="85"/>
      <c r="AL562" s="85" t="str">
        <f>IF(AK562="","",VLOOKUP(AK562,映射!W:X,2,FALSE))</f>
        <v/>
      </c>
      <c r="AM562" s="85"/>
      <c r="AN562" s="85"/>
      <c r="AO562" s="85"/>
    </row>
    <row r="563" spans="1:41">
      <c r="A563" s="15">
        <v>120064</v>
      </c>
      <c r="B563" s="26" t="s">
        <v>272</v>
      </c>
      <c r="C563" s="14" t="s">
        <v>40</v>
      </c>
      <c r="D563" s="14" t="s">
        <v>599</v>
      </c>
      <c r="E563" s="26">
        <v>20064</v>
      </c>
      <c r="F563" s="26" t="s">
        <v>590</v>
      </c>
      <c r="G563" s="26"/>
      <c r="H563" s="26">
        <v>27</v>
      </c>
      <c r="I563" s="91">
        <f>VLOOKUP(A563,怪物经验!A:I,9,FALSE)</f>
        <v>340</v>
      </c>
      <c r="J563" s="90">
        <v>0</v>
      </c>
      <c r="K563" s="26"/>
      <c r="L563" s="79">
        <f>VLOOKUP(D563,道具产出!B:V,4,FALSE)</f>
        <v>3002</v>
      </c>
      <c r="M563" s="15" t="str">
        <f>IF(L563="","",VLOOKUP(L563,映射!W:X,2,FALSE))</f>
        <v>铁</v>
      </c>
      <c r="N563" s="79">
        <f>VLOOKUP(D563,道具产出!B:V,5,FALSE)</f>
        <v>1</v>
      </c>
      <c r="O563" s="79">
        <v>1</v>
      </c>
      <c r="P563" s="79">
        <f>VLOOKUP(D563,道具产出!B:V,6,FALSE)</f>
        <v>300</v>
      </c>
      <c r="Q563" s="79">
        <f>VLOOKUP(D563,道具产出!B:V,7,FALSE)</f>
        <v>3102</v>
      </c>
      <c r="R563" s="15" t="str">
        <f>IF(Q563="","",VLOOKUP(Q563,映射!W:X,2,FALSE))</f>
        <v>枞</v>
      </c>
      <c r="S563" s="79">
        <f>VLOOKUP(D563,道具产出!B:V,8,FALSE)</f>
        <v>1</v>
      </c>
      <c r="T563" s="79">
        <v>1</v>
      </c>
      <c r="U563" s="79">
        <f>VLOOKUP(D563,道具产出!B:V,9,FALSE)</f>
        <v>300</v>
      </c>
      <c r="V563" s="92">
        <f>VLOOKUP(D563,道具产出!B:V,10,FALSE)</f>
        <v>3402</v>
      </c>
      <c r="W563" s="15" t="str">
        <f>IF(V563="","",VLOOKUP(V563,映射!W:X,2,FALSE))</f>
        <v>木绵布</v>
      </c>
      <c r="X563" s="92">
        <f>VLOOKUP(D563,道具产出!B:V,11,FALSE)</f>
        <v>1</v>
      </c>
      <c r="Y563" s="92">
        <v>1</v>
      </c>
      <c r="Z563" s="92">
        <f>VLOOKUP(D563,道具产出!B:V,12,FALSE)</f>
        <v>300</v>
      </c>
      <c r="AA563" s="85"/>
      <c r="AB563" s="15" t="str">
        <f>IF(AA563="","",VLOOKUP(AA563,映射!W:X,2,FALSE))</f>
        <v/>
      </c>
      <c r="AC563" s="85"/>
      <c r="AD563" s="85"/>
      <c r="AE563" s="85"/>
      <c r="AF563" s="85"/>
      <c r="AG563" s="15" t="str">
        <f>IF(AF563="","",VLOOKUP(AF563,映射!W:X,2,FALSE))</f>
        <v/>
      </c>
      <c r="AH563" s="85"/>
      <c r="AI563" s="85"/>
      <c r="AJ563" s="85"/>
      <c r="AK563" s="85"/>
      <c r="AL563" s="85" t="str">
        <f>IF(AK563="","",VLOOKUP(AK563,映射!W:X,2,FALSE))</f>
        <v/>
      </c>
      <c r="AM563" s="85"/>
      <c r="AN563" s="85"/>
      <c r="AO563" s="85"/>
    </row>
    <row r="564" spans="1:41">
      <c r="A564" s="15">
        <v>120065</v>
      </c>
      <c r="B564" s="26" t="s">
        <v>272</v>
      </c>
      <c r="C564" s="14" t="s">
        <v>40</v>
      </c>
      <c r="D564" s="14" t="s">
        <v>599</v>
      </c>
      <c r="E564" s="26">
        <v>20065</v>
      </c>
      <c r="F564" s="26" t="s">
        <v>612</v>
      </c>
      <c r="G564" s="26"/>
      <c r="H564" s="26">
        <v>27</v>
      </c>
      <c r="I564" s="91">
        <f>VLOOKUP(A564,怪物经验!A:I,9,FALSE)</f>
        <v>340</v>
      </c>
      <c r="J564" s="90">
        <v>0</v>
      </c>
      <c r="K564" s="26"/>
      <c r="L564" s="79">
        <f>VLOOKUP(D564,道具产出!B:V,4,FALSE)</f>
        <v>3002</v>
      </c>
      <c r="M564" s="15" t="str">
        <f>IF(L564="","",VLOOKUP(L564,映射!W:X,2,FALSE))</f>
        <v>铁</v>
      </c>
      <c r="N564" s="79">
        <f>VLOOKUP(D564,道具产出!B:V,5,FALSE)</f>
        <v>1</v>
      </c>
      <c r="O564" s="79">
        <v>1</v>
      </c>
      <c r="P564" s="79">
        <f>VLOOKUP(D564,道具产出!B:V,6,FALSE)</f>
        <v>300</v>
      </c>
      <c r="Q564" s="79">
        <f>VLOOKUP(D564,道具产出!B:V,7,FALSE)</f>
        <v>3102</v>
      </c>
      <c r="R564" s="15" t="str">
        <f>IF(Q564="","",VLOOKUP(Q564,映射!W:X,2,FALSE))</f>
        <v>枞</v>
      </c>
      <c r="S564" s="79">
        <f>VLOOKUP(D564,道具产出!B:V,8,FALSE)</f>
        <v>1</v>
      </c>
      <c r="T564" s="79">
        <v>1</v>
      </c>
      <c r="U564" s="79">
        <f>VLOOKUP(D564,道具产出!B:V,9,FALSE)</f>
        <v>300</v>
      </c>
      <c r="V564" s="92">
        <f>VLOOKUP(D564,道具产出!B:V,10,FALSE)</f>
        <v>3402</v>
      </c>
      <c r="W564" s="15" t="str">
        <f>IF(V564="","",VLOOKUP(V564,映射!W:X,2,FALSE))</f>
        <v>木绵布</v>
      </c>
      <c r="X564" s="92">
        <f>VLOOKUP(D564,道具产出!B:V,11,FALSE)</f>
        <v>1</v>
      </c>
      <c r="Y564" s="92">
        <v>1</v>
      </c>
      <c r="Z564" s="92">
        <f>VLOOKUP(D564,道具产出!B:V,12,FALSE)</f>
        <v>300</v>
      </c>
      <c r="AA564" s="85"/>
      <c r="AB564" s="15" t="str">
        <f>IF(AA564="","",VLOOKUP(AA564,映射!W:X,2,FALSE))</f>
        <v/>
      </c>
      <c r="AC564" s="85"/>
      <c r="AD564" s="85"/>
      <c r="AE564" s="85"/>
      <c r="AF564" s="85"/>
      <c r="AG564" s="15" t="str">
        <f>IF(AF564="","",VLOOKUP(AF564,映射!W:X,2,FALSE))</f>
        <v/>
      </c>
      <c r="AH564" s="85"/>
      <c r="AI564" s="85"/>
      <c r="AJ564" s="85"/>
      <c r="AK564" s="85"/>
      <c r="AL564" s="85" t="str">
        <f>IF(AK564="","",VLOOKUP(AK564,映射!W:X,2,FALSE))</f>
        <v/>
      </c>
      <c r="AM564" s="85"/>
      <c r="AN564" s="85"/>
      <c r="AO564" s="85"/>
    </row>
    <row r="565" spans="1:41">
      <c r="A565" s="15">
        <v>120066</v>
      </c>
      <c r="B565" s="26" t="s">
        <v>272</v>
      </c>
      <c r="C565" s="14" t="s">
        <v>40</v>
      </c>
      <c r="D565" s="14" t="s">
        <v>599</v>
      </c>
      <c r="E565" s="26">
        <v>20066</v>
      </c>
      <c r="F565" s="26" t="s">
        <v>467</v>
      </c>
      <c r="G565" s="26"/>
      <c r="H565" s="26">
        <v>27</v>
      </c>
      <c r="I565" s="91">
        <f>VLOOKUP(A565,怪物经验!A:I,9,FALSE)</f>
        <v>340</v>
      </c>
      <c r="J565" s="90">
        <v>0</v>
      </c>
      <c r="K565" s="26"/>
      <c r="L565" s="79">
        <f>VLOOKUP(D565,道具产出!B:V,4,FALSE)</f>
        <v>3002</v>
      </c>
      <c r="M565" s="15" t="str">
        <f>IF(L565="","",VLOOKUP(L565,映射!W:X,2,FALSE))</f>
        <v>铁</v>
      </c>
      <c r="N565" s="79">
        <f>VLOOKUP(D565,道具产出!B:V,5,FALSE)</f>
        <v>1</v>
      </c>
      <c r="O565" s="79">
        <v>1</v>
      </c>
      <c r="P565" s="79">
        <f>VLOOKUP(D565,道具产出!B:V,6,FALSE)</f>
        <v>300</v>
      </c>
      <c r="Q565" s="79">
        <f>VLOOKUP(D565,道具产出!B:V,7,FALSE)</f>
        <v>3102</v>
      </c>
      <c r="R565" s="15" t="str">
        <f>IF(Q565="","",VLOOKUP(Q565,映射!W:X,2,FALSE))</f>
        <v>枞</v>
      </c>
      <c r="S565" s="79">
        <f>VLOOKUP(D565,道具产出!B:V,8,FALSE)</f>
        <v>1</v>
      </c>
      <c r="T565" s="79">
        <v>1</v>
      </c>
      <c r="U565" s="79">
        <f>VLOOKUP(D565,道具产出!B:V,9,FALSE)</f>
        <v>300</v>
      </c>
      <c r="V565" s="92">
        <f>VLOOKUP(D565,道具产出!B:V,10,FALSE)</f>
        <v>3402</v>
      </c>
      <c r="W565" s="15" t="str">
        <f>IF(V565="","",VLOOKUP(V565,映射!W:X,2,FALSE))</f>
        <v>木绵布</v>
      </c>
      <c r="X565" s="92">
        <f>VLOOKUP(D565,道具产出!B:V,11,FALSE)</f>
        <v>1</v>
      </c>
      <c r="Y565" s="92">
        <v>1</v>
      </c>
      <c r="Z565" s="92">
        <f>VLOOKUP(D565,道具产出!B:V,12,FALSE)</f>
        <v>300</v>
      </c>
      <c r="AA565" s="85"/>
      <c r="AB565" s="15" t="str">
        <f>IF(AA565="","",VLOOKUP(AA565,映射!W:X,2,FALSE))</f>
        <v/>
      </c>
      <c r="AC565" s="85"/>
      <c r="AD565" s="85"/>
      <c r="AE565" s="85"/>
      <c r="AF565" s="85"/>
      <c r="AG565" s="15" t="str">
        <f>IF(AF565="","",VLOOKUP(AF565,映射!W:X,2,FALSE))</f>
        <v/>
      </c>
      <c r="AH565" s="85"/>
      <c r="AI565" s="85"/>
      <c r="AJ565" s="85"/>
      <c r="AK565" s="85"/>
      <c r="AL565" s="85" t="str">
        <f>IF(AK565="","",VLOOKUP(AK565,映射!W:X,2,FALSE))</f>
        <v/>
      </c>
      <c r="AM565" s="85"/>
      <c r="AN565" s="85"/>
      <c r="AO565" s="85"/>
    </row>
    <row r="566" spans="1:41">
      <c r="A566" s="15">
        <v>120067</v>
      </c>
      <c r="B566" s="26" t="s">
        <v>272</v>
      </c>
      <c r="C566" s="14" t="s">
        <v>40</v>
      </c>
      <c r="D566" s="14" t="s">
        <v>599</v>
      </c>
      <c r="E566" s="26">
        <v>20067</v>
      </c>
      <c r="F566" s="26" t="s">
        <v>617</v>
      </c>
      <c r="G566" s="26"/>
      <c r="H566" s="26">
        <v>27</v>
      </c>
      <c r="I566" s="91">
        <f>VLOOKUP(A566,怪物经验!A:I,9,FALSE)</f>
        <v>340</v>
      </c>
      <c r="J566" s="90">
        <v>0</v>
      </c>
      <c r="K566" s="26"/>
      <c r="L566" s="79">
        <f>VLOOKUP(D566,道具产出!B:V,4,FALSE)</f>
        <v>3002</v>
      </c>
      <c r="M566" s="15" t="str">
        <f>IF(L566="","",VLOOKUP(L566,映射!W:X,2,FALSE))</f>
        <v>铁</v>
      </c>
      <c r="N566" s="79">
        <f>VLOOKUP(D566,道具产出!B:V,5,FALSE)</f>
        <v>1</v>
      </c>
      <c r="O566" s="79">
        <v>1</v>
      </c>
      <c r="P566" s="79">
        <f>VLOOKUP(D566,道具产出!B:V,6,FALSE)</f>
        <v>300</v>
      </c>
      <c r="Q566" s="79">
        <f>VLOOKUP(D566,道具产出!B:V,7,FALSE)</f>
        <v>3102</v>
      </c>
      <c r="R566" s="15" t="str">
        <f>IF(Q566="","",VLOOKUP(Q566,映射!W:X,2,FALSE))</f>
        <v>枞</v>
      </c>
      <c r="S566" s="79">
        <f>VLOOKUP(D566,道具产出!B:V,8,FALSE)</f>
        <v>1</v>
      </c>
      <c r="T566" s="79">
        <v>1</v>
      </c>
      <c r="U566" s="79">
        <f>VLOOKUP(D566,道具产出!B:V,9,FALSE)</f>
        <v>300</v>
      </c>
      <c r="V566" s="92">
        <f>VLOOKUP(D566,道具产出!B:V,10,FALSE)</f>
        <v>3402</v>
      </c>
      <c r="W566" s="15" t="str">
        <f>IF(V566="","",VLOOKUP(V566,映射!W:X,2,FALSE))</f>
        <v>木绵布</v>
      </c>
      <c r="X566" s="92">
        <f>VLOOKUP(D566,道具产出!B:V,11,FALSE)</f>
        <v>1</v>
      </c>
      <c r="Y566" s="92">
        <v>1</v>
      </c>
      <c r="Z566" s="92">
        <f>VLOOKUP(D566,道具产出!B:V,12,FALSE)</f>
        <v>300</v>
      </c>
      <c r="AA566" s="85"/>
      <c r="AB566" s="15" t="str">
        <f>IF(AA566="","",VLOOKUP(AA566,映射!W:X,2,FALSE))</f>
        <v/>
      </c>
      <c r="AC566" s="85"/>
      <c r="AD566" s="85"/>
      <c r="AE566" s="85"/>
      <c r="AF566" s="85"/>
      <c r="AG566" s="15" t="str">
        <f>IF(AF566="","",VLOOKUP(AF566,映射!W:X,2,FALSE))</f>
        <v/>
      </c>
      <c r="AH566" s="85"/>
      <c r="AI566" s="85"/>
      <c r="AJ566" s="85"/>
      <c r="AK566" s="85"/>
      <c r="AL566" s="85" t="str">
        <f>IF(AK566="","",VLOOKUP(AK566,映射!W:X,2,FALSE))</f>
        <v/>
      </c>
      <c r="AM566" s="85"/>
      <c r="AN566" s="85"/>
      <c r="AO566" s="85"/>
    </row>
    <row r="567" spans="1:41">
      <c r="A567" s="15">
        <v>120068</v>
      </c>
      <c r="B567" s="26" t="s">
        <v>272</v>
      </c>
      <c r="C567" s="14" t="s">
        <v>40</v>
      </c>
      <c r="D567" s="14" t="s">
        <v>599</v>
      </c>
      <c r="E567" s="26">
        <v>20068</v>
      </c>
      <c r="F567" s="26" t="s">
        <v>395</v>
      </c>
      <c r="G567" s="26"/>
      <c r="H567" s="26">
        <v>27</v>
      </c>
      <c r="I567" s="91">
        <f>VLOOKUP(A567,怪物经验!A:I,9,FALSE)</f>
        <v>340</v>
      </c>
      <c r="J567" s="90">
        <v>0</v>
      </c>
      <c r="K567" s="26"/>
      <c r="L567" s="79">
        <f>VLOOKUP(D567,道具产出!B:V,4,FALSE)</f>
        <v>3002</v>
      </c>
      <c r="M567" s="15" t="str">
        <f>IF(L567="","",VLOOKUP(L567,映射!W:X,2,FALSE))</f>
        <v>铁</v>
      </c>
      <c r="N567" s="79">
        <f>VLOOKUP(D567,道具产出!B:V,5,FALSE)</f>
        <v>1</v>
      </c>
      <c r="O567" s="79">
        <v>1</v>
      </c>
      <c r="P567" s="79">
        <f>VLOOKUP(D567,道具产出!B:V,6,FALSE)</f>
        <v>300</v>
      </c>
      <c r="Q567" s="79">
        <f>VLOOKUP(D567,道具产出!B:V,7,FALSE)</f>
        <v>3102</v>
      </c>
      <c r="R567" s="15" t="str">
        <f>IF(Q567="","",VLOOKUP(Q567,映射!W:X,2,FALSE))</f>
        <v>枞</v>
      </c>
      <c r="S567" s="79">
        <f>VLOOKUP(D567,道具产出!B:V,8,FALSE)</f>
        <v>1</v>
      </c>
      <c r="T567" s="79">
        <v>1</v>
      </c>
      <c r="U567" s="79">
        <f>VLOOKUP(D567,道具产出!B:V,9,FALSE)</f>
        <v>300</v>
      </c>
      <c r="V567" s="92">
        <f>VLOOKUP(D567,道具产出!B:V,10,FALSE)</f>
        <v>3402</v>
      </c>
      <c r="W567" s="15" t="str">
        <f>IF(V567="","",VLOOKUP(V567,映射!W:X,2,FALSE))</f>
        <v>木绵布</v>
      </c>
      <c r="X567" s="92">
        <f>VLOOKUP(D567,道具产出!B:V,11,FALSE)</f>
        <v>1</v>
      </c>
      <c r="Y567" s="92">
        <v>1</v>
      </c>
      <c r="Z567" s="92">
        <f>VLOOKUP(D567,道具产出!B:V,12,FALSE)</f>
        <v>300</v>
      </c>
      <c r="AA567" s="85"/>
      <c r="AB567" s="15" t="str">
        <f>IF(AA567="","",VLOOKUP(AA567,映射!W:X,2,FALSE))</f>
        <v/>
      </c>
      <c r="AC567" s="85"/>
      <c r="AD567" s="85"/>
      <c r="AE567" s="85"/>
      <c r="AF567" s="85"/>
      <c r="AG567" s="15" t="str">
        <f>IF(AF567="","",VLOOKUP(AF567,映射!W:X,2,FALSE))</f>
        <v/>
      </c>
      <c r="AH567" s="85"/>
      <c r="AI567" s="85"/>
      <c r="AJ567" s="85"/>
      <c r="AK567" s="85"/>
      <c r="AL567" s="85" t="str">
        <f>IF(AK567="","",VLOOKUP(AK567,映射!W:X,2,FALSE))</f>
        <v/>
      </c>
      <c r="AM567" s="85"/>
      <c r="AN567" s="85"/>
      <c r="AO567" s="85"/>
    </row>
    <row r="568" spans="1:41">
      <c r="A568" s="15">
        <v>120069</v>
      </c>
      <c r="B568" s="26" t="s">
        <v>272</v>
      </c>
      <c r="C568" s="14" t="s">
        <v>40</v>
      </c>
      <c r="D568" s="14" t="s">
        <v>599</v>
      </c>
      <c r="E568" s="26">
        <v>20069</v>
      </c>
      <c r="F568" s="26" t="s">
        <v>587</v>
      </c>
      <c r="G568" s="26"/>
      <c r="H568" s="26">
        <v>27</v>
      </c>
      <c r="I568" s="91">
        <f>VLOOKUP(A568,怪物经验!A:I,9,FALSE)</f>
        <v>340</v>
      </c>
      <c r="J568" s="90">
        <v>0</v>
      </c>
      <c r="K568" s="26"/>
      <c r="L568" s="79">
        <f>VLOOKUP(D568,道具产出!B:V,4,FALSE)</f>
        <v>3002</v>
      </c>
      <c r="M568" s="15" t="str">
        <f>IF(L568="","",VLOOKUP(L568,映射!W:X,2,FALSE))</f>
        <v>铁</v>
      </c>
      <c r="N568" s="79">
        <f>VLOOKUP(D568,道具产出!B:V,5,FALSE)</f>
        <v>1</v>
      </c>
      <c r="O568" s="79">
        <v>1</v>
      </c>
      <c r="P568" s="79">
        <f>VLOOKUP(D568,道具产出!B:V,6,FALSE)</f>
        <v>300</v>
      </c>
      <c r="Q568" s="79">
        <f>VLOOKUP(D568,道具产出!B:V,7,FALSE)</f>
        <v>3102</v>
      </c>
      <c r="R568" s="15" t="str">
        <f>IF(Q568="","",VLOOKUP(Q568,映射!W:X,2,FALSE))</f>
        <v>枞</v>
      </c>
      <c r="S568" s="79">
        <f>VLOOKUP(D568,道具产出!B:V,8,FALSE)</f>
        <v>1</v>
      </c>
      <c r="T568" s="79">
        <v>1</v>
      </c>
      <c r="U568" s="79">
        <f>VLOOKUP(D568,道具产出!B:V,9,FALSE)</f>
        <v>300</v>
      </c>
      <c r="V568" s="92">
        <f>VLOOKUP(D568,道具产出!B:V,10,FALSE)</f>
        <v>3402</v>
      </c>
      <c r="W568" s="15" t="str">
        <f>IF(V568="","",VLOOKUP(V568,映射!W:X,2,FALSE))</f>
        <v>木绵布</v>
      </c>
      <c r="X568" s="92">
        <f>VLOOKUP(D568,道具产出!B:V,11,FALSE)</f>
        <v>1</v>
      </c>
      <c r="Y568" s="92">
        <v>1</v>
      </c>
      <c r="Z568" s="92">
        <f>VLOOKUP(D568,道具产出!B:V,12,FALSE)</f>
        <v>300</v>
      </c>
      <c r="AA568" s="85"/>
      <c r="AB568" s="15" t="str">
        <f>IF(AA568="","",VLOOKUP(AA568,映射!W:X,2,FALSE))</f>
        <v/>
      </c>
      <c r="AC568" s="85"/>
      <c r="AD568" s="85"/>
      <c r="AE568" s="85"/>
      <c r="AF568" s="85"/>
      <c r="AG568" s="15" t="str">
        <f>IF(AF568="","",VLOOKUP(AF568,映射!W:X,2,FALSE))</f>
        <v/>
      </c>
      <c r="AH568" s="85"/>
      <c r="AI568" s="85"/>
      <c r="AJ568" s="85"/>
      <c r="AK568" s="85"/>
      <c r="AL568" s="85" t="str">
        <f>IF(AK568="","",VLOOKUP(AK568,映射!W:X,2,FALSE))</f>
        <v/>
      </c>
      <c r="AM568" s="85"/>
      <c r="AN568" s="85"/>
      <c r="AO568" s="85"/>
    </row>
    <row r="569" spans="1:41">
      <c r="A569" s="15">
        <v>120070</v>
      </c>
      <c r="B569" s="26" t="s">
        <v>272</v>
      </c>
      <c r="C569" s="14" t="s">
        <v>40</v>
      </c>
      <c r="D569" s="14" t="s">
        <v>599</v>
      </c>
      <c r="E569" s="26">
        <v>20070</v>
      </c>
      <c r="F569" s="26" t="s">
        <v>454</v>
      </c>
      <c r="G569" s="26"/>
      <c r="H569" s="26">
        <v>27</v>
      </c>
      <c r="I569" s="91">
        <f>VLOOKUP(A569,怪物经验!A:I,9,FALSE)</f>
        <v>340</v>
      </c>
      <c r="J569" s="90">
        <v>0</v>
      </c>
      <c r="K569" s="26"/>
      <c r="L569" s="79">
        <f>VLOOKUP(D569,道具产出!B:V,4,FALSE)</f>
        <v>3002</v>
      </c>
      <c r="M569" s="15" t="str">
        <f>IF(L569="","",VLOOKUP(L569,映射!W:X,2,FALSE))</f>
        <v>铁</v>
      </c>
      <c r="N569" s="79">
        <f>VLOOKUP(D569,道具产出!B:V,5,FALSE)</f>
        <v>1</v>
      </c>
      <c r="O569" s="79">
        <v>1</v>
      </c>
      <c r="P569" s="79">
        <f>VLOOKUP(D569,道具产出!B:V,6,FALSE)</f>
        <v>300</v>
      </c>
      <c r="Q569" s="79">
        <f>VLOOKUP(D569,道具产出!B:V,7,FALSE)</f>
        <v>3102</v>
      </c>
      <c r="R569" s="15" t="str">
        <f>IF(Q569="","",VLOOKUP(Q569,映射!W:X,2,FALSE))</f>
        <v>枞</v>
      </c>
      <c r="S569" s="79">
        <f>VLOOKUP(D569,道具产出!B:V,8,FALSE)</f>
        <v>1</v>
      </c>
      <c r="T569" s="79">
        <v>1</v>
      </c>
      <c r="U569" s="79">
        <f>VLOOKUP(D569,道具产出!B:V,9,FALSE)</f>
        <v>300</v>
      </c>
      <c r="V569" s="92">
        <f>VLOOKUP(D569,道具产出!B:V,10,FALSE)</f>
        <v>3402</v>
      </c>
      <c r="W569" s="15" t="str">
        <f>IF(V569="","",VLOOKUP(V569,映射!W:X,2,FALSE))</f>
        <v>木绵布</v>
      </c>
      <c r="X569" s="92">
        <f>VLOOKUP(D569,道具产出!B:V,11,FALSE)</f>
        <v>1</v>
      </c>
      <c r="Y569" s="92">
        <v>1</v>
      </c>
      <c r="Z569" s="92">
        <f>VLOOKUP(D569,道具产出!B:V,12,FALSE)</f>
        <v>300</v>
      </c>
      <c r="AA569" s="85"/>
      <c r="AB569" s="15" t="str">
        <f>IF(AA569="","",VLOOKUP(AA569,映射!W:X,2,FALSE))</f>
        <v/>
      </c>
      <c r="AC569" s="85"/>
      <c r="AD569" s="85"/>
      <c r="AE569" s="85"/>
      <c r="AF569" s="85"/>
      <c r="AG569" s="15" t="str">
        <f>IF(AF569="","",VLOOKUP(AF569,映射!W:X,2,FALSE))</f>
        <v/>
      </c>
      <c r="AH569" s="85"/>
      <c r="AI569" s="85"/>
      <c r="AJ569" s="85"/>
      <c r="AK569" s="85"/>
      <c r="AL569" s="85" t="str">
        <f>IF(AK569="","",VLOOKUP(AK569,映射!W:X,2,FALSE))</f>
        <v/>
      </c>
      <c r="AM569" s="85"/>
      <c r="AN569" s="85"/>
      <c r="AO569" s="85"/>
    </row>
    <row r="570" spans="1:41">
      <c r="A570" s="15">
        <v>120071</v>
      </c>
      <c r="B570" s="26" t="s">
        <v>272</v>
      </c>
      <c r="C570" s="14" t="s">
        <v>40</v>
      </c>
      <c r="D570" s="14" t="s">
        <v>599</v>
      </c>
      <c r="E570" s="26">
        <v>20071</v>
      </c>
      <c r="F570" s="26" t="s">
        <v>444</v>
      </c>
      <c r="G570" s="26"/>
      <c r="H570" s="26">
        <v>27</v>
      </c>
      <c r="I570" s="91">
        <f>VLOOKUP(A570,怪物经验!A:I,9,FALSE)</f>
        <v>340</v>
      </c>
      <c r="J570" s="90">
        <v>0</v>
      </c>
      <c r="K570" s="26"/>
      <c r="L570" s="79">
        <f>VLOOKUP(D570,道具产出!B:V,4,FALSE)</f>
        <v>3002</v>
      </c>
      <c r="M570" s="15" t="str">
        <f>IF(L570="","",VLOOKUP(L570,映射!W:X,2,FALSE))</f>
        <v>铁</v>
      </c>
      <c r="N570" s="79">
        <f>VLOOKUP(D570,道具产出!B:V,5,FALSE)</f>
        <v>1</v>
      </c>
      <c r="O570" s="79">
        <v>1</v>
      </c>
      <c r="P570" s="79">
        <f>VLOOKUP(D570,道具产出!B:V,6,FALSE)</f>
        <v>300</v>
      </c>
      <c r="Q570" s="79">
        <f>VLOOKUP(D570,道具产出!B:V,7,FALSE)</f>
        <v>3102</v>
      </c>
      <c r="R570" s="15" t="str">
        <f>IF(Q570="","",VLOOKUP(Q570,映射!W:X,2,FALSE))</f>
        <v>枞</v>
      </c>
      <c r="S570" s="79">
        <f>VLOOKUP(D570,道具产出!B:V,8,FALSE)</f>
        <v>1</v>
      </c>
      <c r="T570" s="79">
        <v>1</v>
      </c>
      <c r="U570" s="79">
        <f>VLOOKUP(D570,道具产出!B:V,9,FALSE)</f>
        <v>300</v>
      </c>
      <c r="V570" s="92">
        <f>VLOOKUP(D570,道具产出!B:V,10,FALSE)</f>
        <v>3402</v>
      </c>
      <c r="W570" s="15" t="str">
        <f>IF(V570="","",VLOOKUP(V570,映射!W:X,2,FALSE))</f>
        <v>木绵布</v>
      </c>
      <c r="X570" s="92">
        <f>VLOOKUP(D570,道具产出!B:V,11,FALSE)</f>
        <v>1</v>
      </c>
      <c r="Y570" s="92">
        <v>1</v>
      </c>
      <c r="Z570" s="92">
        <f>VLOOKUP(D570,道具产出!B:V,12,FALSE)</f>
        <v>300</v>
      </c>
      <c r="AA570" s="85"/>
      <c r="AB570" s="15" t="str">
        <f>IF(AA570="","",VLOOKUP(AA570,映射!W:X,2,FALSE))</f>
        <v/>
      </c>
      <c r="AC570" s="85"/>
      <c r="AD570" s="85"/>
      <c r="AE570" s="85"/>
      <c r="AF570" s="85"/>
      <c r="AG570" s="15" t="str">
        <f>IF(AF570="","",VLOOKUP(AF570,映射!W:X,2,FALSE))</f>
        <v/>
      </c>
      <c r="AH570" s="85"/>
      <c r="AI570" s="85"/>
      <c r="AJ570" s="85"/>
      <c r="AK570" s="85"/>
      <c r="AL570" s="85" t="str">
        <f>IF(AK570="","",VLOOKUP(AK570,映射!W:X,2,FALSE))</f>
        <v/>
      </c>
      <c r="AM570" s="85"/>
      <c r="AN570" s="85"/>
      <c r="AO570" s="85"/>
    </row>
    <row r="571" spans="1:41">
      <c r="A571" s="15">
        <v>120072</v>
      </c>
      <c r="B571" s="26" t="s">
        <v>272</v>
      </c>
      <c r="C571" s="14" t="s">
        <v>40</v>
      </c>
      <c r="D571" s="14" t="s">
        <v>599</v>
      </c>
      <c r="E571" s="26">
        <v>20072</v>
      </c>
      <c r="F571" s="26" t="s">
        <v>618</v>
      </c>
      <c r="G571" s="26"/>
      <c r="H571" s="26">
        <v>27</v>
      </c>
      <c r="I571" s="91">
        <f>VLOOKUP(A571,怪物经验!A:I,9,FALSE)</f>
        <v>340</v>
      </c>
      <c r="J571" s="90">
        <v>0</v>
      </c>
      <c r="K571" s="26"/>
      <c r="L571" s="79">
        <f>VLOOKUP(D571,道具产出!B:V,4,FALSE)</f>
        <v>3002</v>
      </c>
      <c r="M571" s="15" t="str">
        <f>IF(L571="","",VLOOKUP(L571,映射!W:X,2,FALSE))</f>
        <v>铁</v>
      </c>
      <c r="N571" s="79">
        <f>VLOOKUP(D571,道具产出!B:V,5,FALSE)</f>
        <v>1</v>
      </c>
      <c r="O571" s="79">
        <v>1</v>
      </c>
      <c r="P571" s="79">
        <f>VLOOKUP(D571,道具产出!B:V,6,FALSE)</f>
        <v>300</v>
      </c>
      <c r="Q571" s="79">
        <f>VLOOKUP(D571,道具产出!B:V,7,FALSE)</f>
        <v>3102</v>
      </c>
      <c r="R571" s="15" t="str">
        <f>IF(Q571="","",VLOOKUP(Q571,映射!W:X,2,FALSE))</f>
        <v>枞</v>
      </c>
      <c r="S571" s="79">
        <f>VLOOKUP(D571,道具产出!B:V,8,FALSE)</f>
        <v>1</v>
      </c>
      <c r="T571" s="79">
        <v>1</v>
      </c>
      <c r="U571" s="79">
        <f>VLOOKUP(D571,道具产出!B:V,9,FALSE)</f>
        <v>300</v>
      </c>
      <c r="V571" s="92">
        <f>VLOOKUP(D571,道具产出!B:V,10,FALSE)</f>
        <v>3402</v>
      </c>
      <c r="W571" s="15" t="str">
        <f>IF(V571="","",VLOOKUP(V571,映射!W:X,2,FALSE))</f>
        <v>木绵布</v>
      </c>
      <c r="X571" s="92">
        <f>VLOOKUP(D571,道具产出!B:V,11,FALSE)</f>
        <v>1</v>
      </c>
      <c r="Y571" s="92">
        <v>1</v>
      </c>
      <c r="Z571" s="92">
        <f>VLOOKUP(D571,道具产出!B:V,12,FALSE)</f>
        <v>300</v>
      </c>
      <c r="AA571" s="85"/>
      <c r="AB571" s="15" t="str">
        <f>IF(AA571="","",VLOOKUP(AA571,映射!W:X,2,FALSE))</f>
        <v/>
      </c>
      <c r="AC571" s="85"/>
      <c r="AD571" s="85"/>
      <c r="AE571" s="85"/>
      <c r="AF571" s="85"/>
      <c r="AG571" s="15" t="str">
        <f>IF(AF571="","",VLOOKUP(AF571,映射!W:X,2,FALSE))</f>
        <v/>
      </c>
      <c r="AH571" s="85"/>
      <c r="AI571" s="85"/>
      <c r="AJ571" s="85"/>
      <c r="AK571" s="85"/>
      <c r="AL571" s="85" t="str">
        <f>IF(AK571="","",VLOOKUP(AK571,映射!W:X,2,FALSE))</f>
        <v/>
      </c>
      <c r="AM571" s="85"/>
      <c r="AN571" s="85"/>
      <c r="AO571" s="85"/>
    </row>
    <row r="572" spans="1:41">
      <c r="A572" s="15">
        <v>120073</v>
      </c>
      <c r="B572" s="26" t="s">
        <v>272</v>
      </c>
      <c r="C572" s="14" t="s">
        <v>40</v>
      </c>
      <c r="D572" s="14" t="s">
        <v>619</v>
      </c>
      <c r="E572" s="26">
        <v>20073</v>
      </c>
      <c r="F572" s="26" t="s">
        <v>487</v>
      </c>
      <c r="G572" s="26"/>
      <c r="H572" s="26">
        <v>32</v>
      </c>
      <c r="I572" s="91">
        <f>VLOOKUP(A572,怪物经验!A:I,9,FALSE)</f>
        <v>480</v>
      </c>
      <c r="J572" s="90">
        <v>0</v>
      </c>
      <c r="K572" s="26"/>
      <c r="L572" s="79">
        <f>VLOOKUP(D572,道具产出!B:V,4,FALSE)</f>
        <v>3003</v>
      </c>
      <c r="M572" s="15" t="str">
        <f>IF(L572="","",VLOOKUP(L572,映射!W:X,2,FALSE))</f>
        <v>银</v>
      </c>
      <c r="N572" s="79">
        <f>VLOOKUP(D572,道具产出!B:V,5,FALSE)</f>
        <v>1</v>
      </c>
      <c r="O572" s="79">
        <v>1</v>
      </c>
      <c r="P572" s="79">
        <f>VLOOKUP(D572,道具产出!B:V,6,FALSE)</f>
        <v>200</v>
      </c>
      <c r="Q572" s="79">
        <f>VLOOKUP(D572,道具产出!B:V,7,FALSE)</f>
        <v>3103</v>
      </c>
      <c r="R572" s="15" t="str">
        <f>IF(Q572="","",VLOOKUP(Q572,映射!W:X,2,FALSE))</f>
        <v>黄月木</v>
      </c>
      <c r="S572" s="79">
        <f>VLOOKUP(D572,道具产出!B:V,8,FALSE)</f>
        <v>1</v>
      </c>
      <c r="T572" s="79">
        <v>1</v>
      </c>
      <c r="U572" s="79">
        <f>VLOOKUP(D572,道具产出!B:V,9,FALSE)</f>
        <v>200</v>
      </c>
      <c r="V572" s="92">
        <f>VLOOKUP(D572,道具产出!B:V,10,FALSE)</f>
        <v>3403</v>
      </c>
      <c r="W572" s="15" t="str">
        <f>IF(V572="","",VLOOKUP(V572,映射!W:X,2,FALSE))</f>
        <v>毛毡</v>
      </c>
      <c r="X572" s="92">
        <f>VLOOKUP(D572,道具产出!B:V,11,FALSE)</f>
        <v>1</v>
      </c>
      <c r="Y572" s="92">
        <v>1</v>
      </c>
      <c r="Z572" s="92">
        <f>VLOOKUP(D572,道具产出!B:V,12,FALSE)</f>
        <v>200</v>
      </c>
      <c r="AA572" s="85"/>
      <c r="AB572" s="15" t="str">
        <f>IF(AA572="","",VLOOKUP(AA572,映射!W:X,2,FALSE))</f>
        <v/>
      </c>
      <c r="AC572" s="85"/>
      <c r="AD572" s="85"/>
      <c r="AE572" s="85"/>
      <c r="AF572" s="85"/>
      <c r="AG572" s="15" t="str">
        <f>IF(AF572="","",VLOOKUP(AF572,映射!W:X,2,FALSE))</f>
        <v/>
      </c>
      <c r="AH572" s="85"/>
      <c r="AI572" s="85"/>
      <c r="AJ572" s="85"/>
      <c r="AK572" s="85"/>
      <c r="AL572" s="85" t="str">
        <f>IF(AK572="","",VLOOKUP(AK572,映射!W:X,2,FALSE))</f>
        <v/>
      </c>
      <c r="AM572" s="85"/>
      <c r="AN572" s="85"/>
      <c r="AO572" s="85"/>
    </row>
    <row r="573" spans="1:41">
      <c r="A573" s="15">
        <v>120074</v>
      </c>
      <c r="B573" s="26" t="s">
        <v>272</v>
      </c>
      <c r="C573" s="14" t="s">
        <v>40</v>
      </c>
      <c r="D573" s="14" t="s">
        <v>619</v>
      </c>
      <c r="E573" s="26">
        <v>20074</v>
      </c>
      <c r="F573" s="26" t="s">
        <v>494</v>
      </c>
      <c r="G573" s="26"/>
      <c r="H573" s="26">
        <v>32</v>
      </c>
      <c r="I573" s="91">
        <f>VLOOKUP(A573,怪物经验!A:I,9,FALSE)</f>
        <v>480</v>
      </c>
      <c r="J573" s="90">
        <v>0</v>
      </c>
      <c r="K573" s="26"/>
      <c r="L573" s="79">
        <f>VLOOKUP(D573,道具产出!B:V,4,FALSE)</f>
        <v>3003</v>
      </c>
      <c r="M573" s="15" t="str">
        <f>IF(L573="","",VLOOKUP(L573,映射!W:X,2,FALSE))</f>
        <v>银</v>
      </c>
      <c r="N573" s="79">
        <f>VLOOKUP(D573,道具产出!B:V,5,FALSE)</f>
        <v>1</v>
      </c>
      <c r="O573" s="79">
        <v>1</v>
      </c>
      <c r="P573" s="79">
        <f>VLOOKUP(D573,道具产出!B:V,6,FALSE)</f>
        <v>200</v>
      </c>
      <c r="Q573" s="79">
        <f>VLOOKUP(D573,道具产出!B:V,7,FALSE)</f>
        <v>3103</v>
      </c>
      <c r="R573" s="15" t="str">
        <f>IF(Q573="","",VLOOKUP(Q573,映射!W:X,2,FALSE))</f>
        <v>黄月木</v>
      </c>
      <c r="S573" s="79">
        <f>VLOOKUP(D573,道具产出!B:V,8,FALSE)</f>
        <v>1</v>
      </c>
      <c r="T573" s="79">
        <v>1</v>
      </c>
      <c r="U573" s="79">
        <f>VLOOKUP(D573,道具产出!B:V,9,FALSE)</f>
        <v>200</v>
      </c>
      <c r="V573" s="92">
        <f>VLOOKUP(D573,道具产出!B:V,10,FALSE)</f>
        <v>3403</v>
      </c>
      <c r="W573" s="15" t="str">
        <f>IF(V573="","",VLOOKUP(V573,映射!W:X,2,FALSE))</f>
        <v>毛毡</v>
      </c>
      <c r="X573" s="92">
        <f>VLOOKUP(D573,道具产出!B:V,11,FALSE)</f>
        <v>1</v>
      </c>
      <c r="Y573" s="92">
        <v>1</v>
      </c>
      <c r="Z573" s="92">
        <f>VLOOKUP(D573,道具产出!B:V,12,FALSE)</f>
        <v>200</v>
      </c>
      <c r="AA573" s="85"/>
      <c r="AB573" s="15" t="str">
        <f>IF(AA573="","",VLOOKUP(AA573,映射!W:X,2,FALSE))</f>
        <v/>
      </c>
      <c r="AC573" s="85"/>
      <c r="AD573" s="85"/>
      <c r="AE573" s="85"/>
      <c r="AF573" s="85"/>
      <c r="AG573" s="15" t="str">
        <f>IF(AF573="","",VLOOKUP(AF573,映射!W:X,2,FALSE))</f>
        <v/>
      </c>
      <c r="AH573" s="85"/>
      <c r="AI573" s="85"/>
      <c r="AJ573" s="85"/>
      <c r="AK573" s="85"/>
      <c r="AL573" s="85" t="str">
        <f>IF(AK573="","",VLOOKUP(AK573,映射!W:X,2,FALSE))</f>
        <v/>
      </c>
      <c r="AM573" s="85"/>
      <c r="AN573" s="85"/>
      <c r="AO573" s="85"/>
    </row>
    <row r="574" spans="1:41">
      <c r="A574" s="15">
        <v>120075</v>
      </c>
      <c r="B574" s="26" t="s">
        <v>272</v>
      </c>
      <c r="C574" s="14" t="s">
        <v>40</v>
      </c>
      <c r="D574" s="14" t="s">
        <v>619</v>
      </c>
      <c r="E574" s="26">
        <v>20075</v>
      </c>
      <c r="F574" s="26" t="s">
        <v>620</v>
      </c>
      <c r="G574" s="26"/>
      <c r="H574" s="26">
        <v>32</v>
      </c>
      <c r="I574" s="91">
        <f>VLOOKUP(A574,怪物经验!A:I,9,FALSE)</f>
        <v>480</v>
      </c>
      <c r="J574" s="90">
        <v>0</v>
      </c>
      <c r="K574" s="26"/>
      <c r="L574" s="79">
        <f>VLOOKUP(D574,道具产出!B:V,4,FALSE)</f>
        <v>3003</v>
      </c>
      <c r="M574" s="15" t="str">
        <f>IF(L574="","",VLOOKUP(L574,映射!W:X,2,FALSE))</f>
        <v>银</v>
      </c>
      <c r="N574" s="79">
        <f>VLOOKUP(D574,道具产出!B:V,5,FALSE)</f>
        <v>1</v>
      </c>
      <c r="O574" s="79">
        <v>1</v>
      </c>
      <c r="P574" s="79">
        <f>VLOOKUP(D574,道具产出!B:V,6,FALSE)</f>
        <v>200</v>
      </c>
      <c r="Q574" s="79">
        <f>VLOOKUP(D574,道具产出!B:V,7,FALSE)</f>
        <v>3103</v>
      </c>
      <c r="R574" s="15" t="str">
        <f>IF(Q574="","",VLOOKUP(Q574,映射!W:X,2,FALSE))</f>
        <v>黄月木</v>
      </c>
      <c r="S574" s="79">
        <f>VLOOKUP(D574,道具产出!B:V,8,FALSE)</f>
        <v>1</v>
      </c>
      <c r="T574" s="79">
        <v>1</v>
      </c>
      <c r="U574" s="79">
        <f>VLOOKUP(D574,道具产出!B:V,9,FALSE)</f>
        <v>200</v>
      </c>
      <c r="V574" s="92">
        <f>VLOOKUP(D574,道具产出!B:V,10,FALSE)</f>
        <v>3403</v>
      </c>
      <c r="W574" s="15" t="str">
        <f>IF(V574="","",VLOOKUP(V574,映射!W:X,2,FALSE))</f>
        <v>毛毡</v>
      </c>
      <c r="X574" s="92">
        <f>VLOOKUP(D574,道具产出!B:V,11,FALSE)</f>
        <v>1</v>
      </c>
      <c r="Y574" s="92">
        <v>1</v>
      </c>
      <c r="Z574" s="92">
        <f>VLOOKUP(D574,道具产出!B:V,12,FALSE)</f>
        <v>200</v>
      </c>
      <c r="AA574" s="85"/>
      <c r="AB574" s="15" t="str">
        <f>IF(AA574="","",VLOOKUP(AA574,映射!W:X,2,FALSE))</f>
        <v/>
      </c>
      <c r="AC574" s="85"/>
      <c r="AD574" s="85"/>
      <c r="AE574" s="85"/>
      <c r="AF574" s="85"/>
      <c r="AG574" s="15" t="str">
        <f>IF(AF574="","",VLOOKUP(AF574,映射!W:X,2,FALSE))</f>
        <v/>
      </c>
      <c r="AH574" s="85"/>
      <c r="AI574" s="85"/>
      <c r="AJ574" s="85"/>
      <c r="AK574" s="85"/>
      <c r="AL574" s="85" t="str">
        <f>IF(AK574="","",VLOOKUP(AK574,映射!W:X,2,FALSE))</f>
        <v/>
      </c>
      <c r="AM574" s="85"/>
      <c r="AN574" s="85"/>
      <c r="AO574" s="85"/>
    </row>
    <row r="575" spans="1:41">
      <c r="A575" s="15">
        <v>120076</v>
      </c>
      <c r="B575" s="26" t="s">
        <v>272</v>
      </c>
      <c r="C575" s="14" t="s">
        <v>40</v>
      </c>
      <c r="D575" s="14" t="s">
        <v>619</v>
      </c>
      <c r="E575" s="26">
        <v>20076</v>
      </c>
      <c r="F575" s="26" t="s">
        <v>452</v>
      </c>
      <c r="G575" s="26"/>
      <c r="H575" s="26">
        <v>32</v>
      </c>
      <c r="I575" s="91">
        <f>VLOOKUP(A575,怪物经验!A:I,9,FALSE)</f>
        <v>480</v>
      </c>
      <c r="J575" s="90">
        <v>0</v>
      </c>
      <c r="K575" s="26"/>
      <c r="L575" s="79">
        <f>VLOOKUP(D575,道具产出!B:V,4,FALSE)</f>
        <v>3003</v>
      </c>
      <c r="M575" s="15" t="str">
        <f>IF(L575="","",VLOOKUP(L575,映射!W:X,2,FALSE))</f>
        <v>银</v>
      </c>
      <c r="N575" s="79">
        <f>VLOOKUP(D575,道具产出!B:V,5,FALSE)</f>
        <v>1</v>
      </c>
      <c r="O575" s="79">
        <v>1</v>
      </c>
      <c r="P575" s="79">
        <f>VLOOKUP(D575,道具产出!B:V,6,FALSE)</f>
        <v>200</v>
      </c>
      <c r="Q575" s="79">
        <f>VLOOKUP(D575,道具产出!B:V,7,FALSE)</f>
        <v>3103</v>
      </c>
      <c r="R575" s="15" t="str">
        <f>IF(Q575="","",VLOOKUP(Q575,映射!W:X,2,FALSE))</f>
        <v>黄月木</v>
      </c>
      <c r="S575" s="79">
        <f>VLOOKUP(D575,道具产出!B:V,8,FALSE)</f>
        <v>1</v>
      </c>
      <c r="T575" s="79">
        <v>1</v>
      </c>
      <c r="U575" s="79">
        <f>VLOOKUP(D575,道具产出!B:V,9,FALSE)</f>
        <v>200</v>
      </c>
      <c r="V575" s="92">
        <f>VLOOKUP(D575,道具产出!B:V,10,FALSE)</f>
        <v>3403</v>
      </c>
      <c r="W575" s="15" t="str">
        <f>IF(V575="","",VLOOKUP(V575,映射!W:X,2,FALSE))</f>
        <v>毛毡</v>
      </c>
      <c r="X575" s="92">
        <f>VLOOKUP(D575,道具产出!B:V,11,FALSE)</f>
        <v>1</v>
      </c>
      <c r="Y575" s="92">
        <v>1</v>
      </c>
      <c r="Z575" s="92">
        <f>VLOOKUP(D575,道具产出!B:V,12,FALSE)</f>
        <v>200</v>
      </c>
      <c r="AA575" s="85"/>
      <c r="AB575" s="15" t="str">
        <f>IF(AA575="","",VLOOKUP(AA575,映射!W:X,2,FALSE))</f>
        <v/>
      </c>
      <c r="AC575" s="85"/>
      <c r="AD575" s="85"/>
      <c r="AE575" s="85"/>
      <c r="AF575" s="85"/>
      <c r="AG575" s="15" t="str">
        <f>IF(AF575="","",VLOOKUP(AF575,映射!W:X,2,FALSE))</f>
        <v/>
      </c>
      <c r="AH575" s="85"/>
      <c r="AI575" s="85"/>
      <c r="AJ575" s="85"/>
      <c r="AK575" s="85"/>
      <c r="AL575" s="85" t="str">
        <f>IF(AK575="","",VLOOKUP(AK575,映射!W:X,2,FALSE))</f>
        <v/>
      </c>
      <c r="AM575" s="85"/>
      <c r="AN575" s="85"/>
      <c r="AO575" s="85"/>
    </row>
    <row r="576" spans="1:41">
      <c r="A576" s="15">
        <v>120077</v>
      </c>
      <c r="B576" s="26" t="s">
        <v>272</v>
      </c>
      <c r="C576" s="14" t="s">
        <v>40</v>
      </c>
      <c r="D576" s="14" t="s">
        <v>619</v>
      </c>
      <c r="E576" s="26">
        <v>20077</v>
      </c>
      <c r="F576" s="26" t="s">
        <v>621</v>
      </c>
      <c r="G576" s="26"/>
      <c r="H576" s="26">
        <v>32</v>
      </c>
      <c r="I576" s="91">
        <f>VLOOKUP(A576,怪物经验!A:I,9,FALSE)</f>
        <v>480</v>
      </c>
      <c r="J576" s="90">
        <v>0</v>
      </c>
      <c r="K576" s="26"/>
      <c r="L576" s="79">
        <f>VLOOKUP(D576,道具产出!B:V,4,FALSE)</f>
        <v>3003</v>
      </c>
      <c r="M576" s="15" t="str">
        <f>IF(L576="","",VLOOKUP(L576,映射!W:X,2,FALSE))</f>
        <v>银</v>
      </c>
      <c r="N576" s="79">
        <f>VLOOKUP(D576,道具产出!B:V,5,FALSE)</f>
        <v>1</v>
      </c>
      <c r="O576" s="79">
        <v>1</v>
      </c>
      <c r="P576" s="79">
        <f>VLOOKUP(D576,道具产出!B:V,6,FALSE)</f>
        <v>200</v>
      </c>
      <c r="Q576" s="79">
        <f>VLOOKUP(D576,道具产出!B:V,7,FALSE)</f>
        <v>3103</v>
      </c>
      <c r="R576" s="15" t="str">
        <f>IF(Q576="","",VLOOKUP(Q576,映射!W:X,2,FALSE))</f>
        <v>黄月木</v>
      </c>
      <c r="S576" s="79">
        <f>VLOOKUP(D576,道具产出!B:V,8,FALSE)</f>
        <v>1</v>
      </c>
      <c r="T576" s="79">
        <v>1</v>
      </c>
      <c r="U576" s="79">
        <f>VLOOKUP(D576,道具产出!B:V,9,FALSE)</f>
        <v>200</v>
      </c>
      <c r="V576" s="92">
        <f>VLOOKUP(D576,道具产出!B:V,10,FALSE)</f>
        <v>3403</v>
      </c>
      <c r="W576" s="15" t="str">
        <f>IF(V576="","",VLOOKUP(V576,映射!W:X,2,FALSE))</f>
        <v>毛毡</v>
      </c>
      <c r="X576" s="92">
        <f>VLOOKUP(D576,道具产出!B:V,11,FALSE)</f>
        <v>1</v>
      </c>
      <c r="Y576" s="92">
        <v>1</v>
      </c>
      <c r="Z576" s="92">
        <f>VLOOKUP(D576,道具产出!B:V,12,FALSE)</f>
        <v>200</v>
      </c>
      <c r="AA576" s="85"/>
      <c r="AB576" s="15" t="str">
        <f>IF(AA576="","",VLOOKUP(AA576,映射!W:X,2,FALSE))</f>
        <v/>
      </c>
      <c r="AC576" s="85"/>
      <c r="AD576" s="85"/>
      <c r="AE576" s="85"/>
      <c r="AF576" s="85"/>
      <c r="AG576" s="15" t="str">
        <f>IF(AF576="","",VLOOKUP(AF576,映射!W:X,2,FALSE))</f>
        <v/>
      </c>
      <c r="AH576" s="85"/>
      <c r="AI576" s="85"/>
      <c r="AJ576" s="85"/>
      <c r="AK576" s="85"/>
      <c r="AL576" s="85" t="str">
        <f>IF(AK576="","",VLOOKUP(AK576,映射!W:X,2,FALSE))</f>
        <v/>
      </c>
      <c r="AM576" s="85"/>
      <c r="AN576" s="85"/>
      <c r="AO576" s="85"/>
    </row>
    <row r="577" spans="1:41">
      <c r="A577" s="15">
        <v>120078</v>
      </c>
      <c r="B577" s="26" t="s">
        <v>272</v>
      </c>
      <c r="C577" s="14" t="s">
        <v>40</v>
      </c>
      <c r="D577" s="14" t="s">
        <v>619</v>
      </c>
      <c r="E577" s="26">
        <v>20078</v>
      </c>
      <c r="F577" s="26" t="s">
        <v>622</v>
      </c>
      <c r="G577" s="26"/>
      <c r="H577" s="26">
        <v>32</v>
      </c>
      <c r="I577" s="91">
        <f>VLOOKUP(A577,怪物经验!A:I,9,FALSE)</f>
        <v>480</v>
      </c>
      <c r="J577" s="90">
        <v>0</v>
      </c>
      <c r="K577" s="26"/>
      <c r="L577" s="79">
        <f>VLOOKUP(D577,道具产出!B:V,4,FALSE)</f>
        <v>3003</v>
      </c>
      <c r="M577" s="15" t="str">
        <f>IF(L577="","",VLOOKUP(L577,映射!W:X,2,FALSE))</f>
        <v>银</v>
      </c>
      <c r="N577" s="79">
        <f>VLOOKUP(D577,道具产出!B:V,5,FALSE)</f>
        <v>1</v>
      </c>
      <c r="O577" s="79">
        <v>1</v>
      </c>
      <c r="P577" s="79">
        <f>VLOOKUP(D577,道具产出!B:V,6,FALSE)</f>
        <v>200</v>
      </c>
      <c r="Q577" s="79">
        <f>VLOOKUP(D577,道具产出!B:V,7,FALSE)</f>
        <v>3103</v>
      </c>
      <c r="R577" s="15" t="str">
        <f>IF(Q577="","",VLOOKUP(Q577,映射!W:X,2,FALSE))</f>
        <v>黄月木</v>
      </c>
      <c r="S577" s="79">
        <f>VLOOKUP(D577,道具产出!B:V,8,FALSE)</f>
        <v>1</v>
      </c>
      <c r="T577" s="79">
        <v>1</v>
      </c>
      <c r="U577" s="79">
        <f>VLOOKUP(D577,道具产出!B:V,9,FALSE)</f>
        <v>200</v>
      </c>
      <c r="V577" s="92">
        <f>VLOOKUP(D577,道具产出!B:V,10,FALSE)</f>
        <v>3403</v>
      </c>
      <c r="W577" s="15" t="str">
        <f>IF(V577="","",VLOOKUP(V577,映射!W:X,2,FALSE))</f>
        <v>毛毡</v>
      </c>
      <c r="X577" s="92">
        <f>VLOOKUP(D577,道具产出!B:V,11,FALSE)</f>
        <v>1</v>
      </c>
      <c r="Y577" s="92">
        <v>1</v>
      </c>
      <c r="Z577" s="92">
        <f>VLOOKUP(D577,道具产出!B:V,12,FALSE)</f>
        <v>200</v>
      </c>
      <c r="AA577" s="85"/>
      <c r="AB577" s="15" t="str">
        <f>IF(AA577="","",VLOOKUP(AA577,映射!W:X,2,FALSE))</f>
        <v/>
      </c>
      <c r="AC577" s="85"/>
      <c r="AD577" s="85"/>
      <c r="AE577" s="85"/>
      <c r="AF577" s="85"/>
      <c r="AG577" s="15" t="str">
        <f>IF(AF577="","",VLOOKUP(AF577,映射!W:X,2,FALSE))</f>
        <v/>
      </c>
      <c r="AH577" s="85"/>
      <c r="AI577" s="85"/>
      <c r="AJ577" s="85"/>
      <c r="AK577" s="85"/>
      <c r="AL577" s="85" t="str">
        <f>IF(AK577="","",VLOOKUP(AK577,映射!W:X,2,FALSE))</f>
        <v/>
      </c>
      <c r="AM577" s="85"/>
      <c r="AN577" s="85"/>
      <c r="AO577" s="85"/>
    </row>
    <row r="578" spans="1:41">
      <c r="A578" s="15">
        <v>120079</v>
      </c>
      <c r="B578" s="26" t="s">
        <v>272</v>
      </c>
      <c r="C578" s="14" t="s">
        <v>40</v>
      </c>
      <c r="D578" s="14" t="s">
        <v>619</v>
      </c>
      <c r="E578" s="26">
        <v>20079</v>
      </c>
      <c r="F578" s="26" t="s">
        <v>621</v>
      </c>
      <c r="G578" s="26"/>
      <c r="H578" s="26">
        <v>32</v>
      </c>
      <c r="I578" s="91">
        <f>VLOOKUP(A578,怪物经验!A:I,9,FALSE)</f>
        <v>480</v>
      </c>
      <c r="J578" s="90">
        <v>0</v>
      </c>
      <c r="K578" s="26"/>
      <c r="L578" s="79">
        <f>VLOOKUP(D578,道具产出!B:V,4,FALSE)</f>
        <v>3003</v>
      </c>
      <c r="M578" s="15" t="str">
        <f>IF(L578="","",VLOOKUP(L578,映射!W:X,2,FALSE))</f>
        <v>银</v>
      </c>
      <c r="N578" s="79">
        <f>VLOOKUP(D578,道具产出!B:V,5,FALSE)</f>
        <v>1</v>
      </c>
      <c r="O578" s="79">
        <v>1</v>
      </c>
      <c r="P578" s="79">
        <f>VLOOKUP(D578,道具产出!B:V,6,FALSE)</f>
        <v>200</v>
      </c>
      <c r="Q578" s="79">
        <f>VLOOKUP(D578,道具产出!B:V,7,FALSE)</f>
        <v>3103</v>
      </c>
      <c r="R578" s="15" t="str">
        <f>IF(Q578="","",VLOOKUP(Q578,映射!W:X,2,FALSE))</f>
        <v>黄月木</v>
      </c>
      <c r="S578" s="79">
        <f>VLOOKUP(D578,道具产出!B:V,8,FALSE)</f>
        <v>1</v>
      </c>
      <c r="T578" s="79">
        <v>1</v>
      </c>
      <c r="U578" s="79">
        <f>VLOOKUP(D578,道具产出!B:V,9,FALSE)</f>
        <v>200</v>
      </c>
      <c r="V578" s="92">
        <f>VLOOKUP(D578,道具产出!B:V,10,FALSE)</f>
        <v>3403</v>
      </c>
      <c r="W578" s="15" t="str">
        <f>IF(V578="","",VLOOKUP(V578,映射!W:X,2,FALSE))</f>
        <v>毛毡</v>
      </c>
      <c r="X578" s="92">
        <f>VLOOKUP(D578,道具产出!B:V,11,FALSE)</f>
        <v>1</v>
      </c>
      <c r="Y578" s="92">
        <v>1</v>
      </c>
      <c r="Z578" s="92">
        <f>VLOOKUP(D578,道具产出!B:V,12,FALSE)</f>
        <v>200</v>
      </c>
      <c r="AA578" s="85"/>
      <c r="AB578" s="15" t="str">
        <f>IF(AA578="","",VLOOKUP(AA578,映射!W:X,2,FALSE))</f>
        <v/>
      </c>
      <c r="AC578" s="85"/>
      <c r="AD578" s="85"/>
      <c r="AE578" s="85"/>
      <c r="AF578" s="85"/>
      <c r="AG578" s="15" t="str">
        <f>IF(AF578="","",VLOOKUP(AF578,映射!W:X,2,FALSE))</f>
        <v/>
      </c>
      <c r="AH578" s="85"/>
      <c r="AI578" s="85"/>
      <c r="AJ578" s="85"/>
      <c r="AK578" s="85"/>
      <c r="AL578" s="85" t="str">
        <f>IF(AK578="","",VLOOKUP(AK578,映射!W:X,2,FALSE))</f>
        <v/>
      </c>
      <c r="AM578" s="85"/>
      <c r="AN578" s="85"/>
      <c r="AO578" s="85"/>
    </row>
    <row r="579" spans="1:41">
      <c r="A579" s="15">
        <v>120080</v>
      </c>
      <c r="B579" s="26" t="s">
        <v>272</v>
      </c>
      <c r="C579" s="14" t="s">
        <v>40</v>
      </c>
      <c r="D579" s="14" t="s">
        <v>619</v>
      </c>
      <c r="E579" s="26">
        <v>20080</v>
      </c>
      <c r="F579" s="26" t="s">
        <v>395</v>
      </c>
      <c r="G579" s="26"/>
      <c r="H579" s="26">
        <v>32</v>
      </c>
      <c r="I579" s="91">
        <f>VLOOKUP(A579,怪物经验!A:I,9,FALSE)</f>
        <v>480</v>
      </c>
      <c r="J579" s="90">
        <v>0</v>
      </c>
      <c r="K579" s="26"/>
      <c r="L579" s="79">
        <f>VLOOKUP(D579,道具产出!B:V,4,FALSE)</f>
        <v>3003</v>
      </c>
      <c r="M579" s="15" t="str">
        <f>IF(L579="","",VLOOKUP(L579,映射!W:X,2,FALSE))</f>
        <v>银</v>
      </c>
      <c r="N579" s="79">
        <f>VLOOKUP(D579,道具产出!B:V,5,FALSE)</f>
        <v>1</v>
      </c>
      <c r="O579" s="79">
        <v>1</v>
      </c>
      <c r="P579" s="79">
        <f>VLOOKUP(D579,道具产出!B:V,6,FALSE)</f>
        <v>200</v>
      </c>
      <c r="Q579" s="79">
        <f>VLOOKUP(D579,道具产出!B:V,7,FALSE)</f>
        <v>3103</v>
      </c>
      <c r="R579" s="15" t="str">
        <f>IF(Q579="","",VLOOKUP(Q579,映射!W:X,2,FALSE))</f>
        <v>黄月木</v>
      </c>
      <c r="S579" s="79">
        <f>VLOOKUP(D579,道具产出!B:V,8,FALSE)</f>
        <v>1</v>
      </c>
      <c r="T579" s="79">
        <v>1</v>
      </c>
      <c r="U579" s="79">
        <f>VLOOKUP(D579,道具产出!B:V,9,FALSE)</f>
        <v>200</v>
      </c>
      <c r="V579" s="92">
        <f>VLOOKUP(D579,道具产出!B:V,10,FALSE)</f>
        <v>3403</v>
      </c>
      <c r="W579" s="15" t="str">
        <f>IF(V579="","",VLOOKUP(V579,映射!W:X,2,FALSE))</f>
        <v>毛毡</v>
      </c>
      <c r="X579" s="92">
        <f>VLOOKUP(D579,道具产出!B:V,11,FALSE)</f>
        <v>1</v>
      </c>
      <c r="Y579" s="92">
        <v>1</v>
      </c>
      <c r="Z579" s="92">
        <f>VLOOKUP(D579,道具产出!B:V,12,FALSE)</f>
        <v>200</v>
      </c>
      <c r="AA579" s="85"/>
      <c r="AB579" s="15" t="str">
        <f>IF(AA579="","",VLOOKUP(AA579,映射!W:X,2,FALSE))</f>
        <v/>
      </c>
      <c r="AC579" s="85"/>
      <c r="AD579" s="85"/>
      <c r="AE579" s="85"/>
      <c r="AF579" s="85"/>
      <c r="AG579" s="15" t="str">
        <f>IF(AF579="","",VLOOKUP(AF579,映射!W:X,2,FALSE))</f>
        <v/>
      </c>
      <c r="AH579" s="85"/>
      <c r="AI579" s="85"/>
      <c r="AJ579" s="85"/>
      <c r="AK579" s="85"/>
      <c r="AL579" s="85" t="str">
        <f>IF(AK579="","",VLOOKUP(AK579,映射!W:X,2,FALSE))</f>
        <v/>
      </c>
      <c r="AM579" s="85"/>
      <c r="AN579" s="85"/>
      <c r="AO579" s="85"/>
    </row>
    <row r="580" spans="1:41">
      <c r="A580" s="15">
        <v>120081</v>
      </c>
      <c r="B580" s="26" t="s">
        <v>272</v>
      </c>
      <c r="C580" s="14" t="s">
        <v>40</v>
      </c>
      <c r="D580" s="14" t="s">
        <v>619</v>
      </c>
      <c r="E580" s="26">
        <v>20081</v>
      </c>
      <c r="F580" s="26" t="s">
        <v>623</v>
      </c>
      <c r="G580" s="26"/>
      <c r="H580" s="26">
        <v>32</v>
      </c>
      <c r="I580" s="91">
        <f>VLOOKUP(A580,怪物经验!A:I,9,FALSE)</f>
        <v>480</v>
      </c>
      <c r="J580" s="90">
        <v>0</v>
      </c>
      <c r="K580" s="26"/>
      <c r="L580" s="79">
        <f>VLOOKUP(D580,道具产出!B:V,4,FALSE)</f>
        <v>3003</v>
      </c>
      <c r="M580" s="15" t="str">
        <f>IF(L580="","",VLOOKUP(L580,映射!W:X,2,FALSE))</f>
        <v>银</v>
      </c>
      <c r="N580" s="79">
        <f>VLOOKUP(D580,道具产出!B:V,5,FALSE)</f>
        <v>1</v>
      </c>
      <c r="O580" s="79">
        <v>1</v>
      </c>
      <c r="P580" s="79">
        <f>VLOOKUP(D580,道具产出!B:V,6,FALSE)</f>
        <v>200</v>
      </c>
      <c r="Q580" s="79">
        <f>VLOOKUP(D580,道具产出!B:V,7,FALSE)</f>
        <v>3103</v>
      </c>
      <c r="R580" s="15" t="str">
        <f>IF(Q580="","",VLOOKUP(Q580,映射!W:X,2,FALSE))</f>
        <v>黄月木</v>
      </c>
      <c r="S580" s="79">
        <f>VLOOKUP(D580,道具产出!B:V,8,FALSE)</f>
        <v>1</v>
      </c>
      <c r="T580" s="79">
        <v>1</v>
      </c>
      <c r="U580" s="79">
        <f>VLOOKUP(D580,道具产出!B:V,9,FALSE)</f>
        <v>200</v>
      </c>
      <c r="V580" s="92">
        <f>VLOOKUP(D580,道具产出!B:V,10,FALSE)</f>
        <v>3403</v>
      </c>
      <c r="W580" s="15" t="str">
        <f>IF(V580="","",VLOOKUP(V580,映射!W:X,2,FALSE))</f>
        <v>毛毡</v>
      </c>
      <c r="X580" s="92">
        <f>VLOOKUP(D580,道具产出!B:V,11,FALSE)</f>
        <v>1</v>
      </c>
      <c r="Y580" s="92">
        <v>1</v>
      </c>
      <c r="Z580" s="92">
        <f>VLOOKUP(D580,道具产出!B:V,12,FALSE)</f>
        <v>200</v>
      </c>
      <c r="AA580" s="85"/>
      <c r="AB580" s="15" t="str">
        <f>IF(AA580="","",VLOOKUP(AA580,映射!W:X,2,FALSE))</f>
        <v/>
      </c>
      <c r="AC580" s="85"/>
      <c r="AD580" s="85"/>
      <c r="AE580" s="85"/>
      <c r="AF580" s="85"/>
      <c r="AG580" s="15" t="str">
        <f>IF(AF580="","",VLOOKUP(AF580,映射!W:X,2,FALSE))</f>
        <v/>
      </c>
      <c r="AH580" s="85"/>
      <c r="AI580" s="85"/>
      <c r="AJ580" s="85"/>
      <c r="AK580" s="85"/>
      <c r="AL580" s="85" t="str">
        <f>IF(AK580="","",VLOOKUP(AK580,映射!W:X,2,FALSE))</f>
        <v/>
      </c>
      <c r="AM580" s="85"/>
      <c r="AN580" s="85"/>
      <c r="AO580" s="85"/>
    </row>
    <row r="581" spans="1:41">
      <c r="A581" s="15">
        <v>120082</v>
      </c>
      <c r="B581" s="26" t="s">
        <v>272</v>
      </c>
      <c r="C581" s="14" t="s">
        <v>40</v>
      </c>
      <c r="D581" s="14" t="s">
        <v>619</v>
      </c>
      <c r="E581" s="26">
        <v>20082</v>
      </c>
      <c r="F581" s="26" t="s">
        <v>466</v>
      </c>
      <c r="G581" s="26"/>
      <c r="H581" s="26">
        <v>32</v>
      </c>
      <c r="I581" s="91">
        <f>VLOOKUP(A581,怪物经验!A:I,9,FALSE)</f>
        <v>480</v>
      </c>
      <c r="J581" s="90">
        <v>0</v>
      </c>
      <c r="K581" s="26"/>
      <c r="L581" s="79">
        <f>VLOOKUP(D581,道具产出!B:V,4,FALSE)</f>
        <v>3003</v>
      </c>
      <c r="M581" s="15" t="str">
        <f>IF(L581="","",VLOOKUP(L581,映射!W:X,2,FALSE))</f>
        <v>银</v>
      </c>
      <c r="N581" s="79">
        <f>VLOOKUP(D581,道具产出!B:V,5,FALSE)</f>
        <v>1</v>
      </c>
      <c r="O581" s="79">
        <v>1</v>
      </c>
      <c r="P581" s="79">
        <f>VLOOKUP(D581,道具产出!B:V,6,FALSE)</f>
        <v>200</v>
      </c>
      <c r="Q581" s="79">
        <f>VLOOKUP(D581,道具产出!B:V,7,FALSE)</f>
        <v>3103</v>
      </c>
      <c r="R581" s="15" t="str">
        <f>IF(Q581="","",VLOOKUP(Q581,映射!W:X,2,FALSE))</f>
        <v>黄月木</v>
      </c>
      <c r="S581" s="79">
        <f>VLOOKUP(D581,道具产出!B:V,8,FALSE)</f>
        <v>1</v>
      </c>
      <c r="T581" s="79">
        <v>1</v>
      </c>
      <c r="U581" s="79">
        <f>VLOOKUP(D581,道具产出!B:V,9,FALSE)</f>
        <v>200</v>
      </c>
      <c r="V581" s="92">
        <f>VLOOKUP(D581,道具产出!B:V,10,FALSE)</f>
        <v>3403</v>
      </c>
      <c r="W581" s="15" t="str">
        <f>IF(V581="","",VLOOKUP(V581,映射!W:X,2,FALSE))</f>
        <v>毛毡</v>
      </c>
      <c r="X581" s="92">
        <f>VLOOKUP(D581,道具产出!B:V,11,FALSE)</f>
        <v>1</v>
      </c>
      <c r="Y581" s="92">
        <v>1</v>
      </c>
      <c r="Z581" s="92">
        <f>VLOOKUP(D581,道具产出!B:V,12,FALSE)</f>
        <v>200</v>
      </c>
      <c r="AA581" s="85"/>
      <c r="AB581" s="15" t="str">
        <f>IF(AA581="","",VLOOKUP(AA581,映射!W:X,2,FALSE))</f>
        <v/>
      </c>
      <c r="AC581" s="85"/>
      <c r="AD581" s="85"/>
      <c r="AE581" s="85"/>
      <c r="AF581" s="85"/>
      <c r="AG581" s="15" t="str">
        <f>IF(AF581="","",VLOOKUP(AF581,映射!W:X,2,FALSE))</f>
        <v/>
      </c>
      <c r="AH581" s="85"/>
      <c r="AI581" s="85"/>
      <c r="AJ581" s="85"/>
      <c r="AK581" s="85"/>
      <c r="AL581" s="85" t="str">
        <f>IF(AK581="","",VLOOKUP(AK581,映射!W:X,2,FALSE))</f>
        <v/>
      </c>
      <c r="AM581" s="85"/>
      <c r="AN581" s="85"/>
      <c r="AO581" s="85"/>
    </row>
    <row r="582" spans="1:41">
      <c r="A582" s="15">
        <v>120083</v>
      </c>
      <c r="B582" s="26" t="s">
        <v>272</v>
      </c>
      <c r="C582" s="14" t="s">
        <v>40</v>
      </c>
      <c r="D582" s="14" t="s">
        <v>619</v>
      </c>
      <c r="E582" s="26">
        <v>20083</v>
      </c>
      <c r="F582" s="26" t="s">
        <v>424</v>
      </c>
      <c r="G582" s="26"/>
      <c r="H582" s="26">
        <v>32</v>
      </c>
      <c r="I582" s="91">
        <f>VLOOKUP(A582,怪物经验!A:I,9,FALSE)</f>
        <v>480</v>
      </c>
      <c r="J582" s="90">
        <v>0</v>
      </c>
      <c r="K582" s="26"/>
      <c r="L582" s="79">
        <f>VLOOKUP(D582,道具产出!B:V,4,FALSE)</f>
        <v>3003</v>
      </c>
      <c r="M582" s="15" t="str">
        <f>IF(L582="","",VLOOKUP(L582,映射!W:X,2,FALSE))</f>
        <v>银</v>
      </c>
      <c r="N582" s="79">
        <f>VLOOKUP(D582,道具产出!B:V,5,FALSE)</f>
        <v>1</v>
      </c>
      <c r="O582" s="79">
        <v>1</v>
      </c>
      <c r="P582" s="79">
        <f>VLOOKUP(D582,道具产出!B:V,6,FALSE)</f>
        <v>200</v>
      </c>
      <c r="Q582" s="79">
        <f>VLOOKUP(D582,道具产出!B:V,7,FALSE)</f>
        <v>3103</v>
      </c>
      <c r="R582" s="15" t="str">
        <f>IF(Q582="","",VLOOKUP(Q582,映射!W:X,2,FALSE))</f>
        <v>黄月木</v>
      </c>
      <c r="S582" s="79">
        <f>VLOOKUP(D582,道具产出!B:V,8,FALSE)</f>
        <v>1</v>
      </c>
      <c r="T582" s="79">
        <v>1</v>
      </c>
      <c r="U582" s="79">
        <f>VLOOKUP(D582,道具产出!B:V,9,FALSE)</f>
        <v>200</v>
      </c>
      <c r="V582" s="92">
        <f>VLOOKUP(D582,道具产出!B:V,10,FALSE)</f>
        <v>3403</v>
      </c>
      <c r="W582" s="15" t="str">
        <f>IF(V582="","",VLOOKUP(V582,映射!W:X,2,FALSE))</f>
        <v>毛毡</v>
      </c>
      <c r="X582" s="92">
        <f>VLOOKUP(D582,道具产出!B:V,11,FALSE)</f>
        <v>1</v>
      </c>
      <c r="Y582" s="92">
        <v>1</v>
      </c>
      <c r="Z582" s="92">
        <f>VLOOKUP(D582,道具产出!B:V,12,FALSE)</f>
        <v>200</v>
      </c>
      <c r="AA582" s="85"/>
      <c r="AB582" s="15" t="str">
        <f>IF(AA582="","",VLOOKUP(AA582,映射!W:X,2,FALSE))</f>
        <v/>
      </c>
      <c r="AC582" s="85"/>
      <c r="AD582" s="85"/>
      <c r="AE582" s="85"/>
      <c r="AF582" s="85"/>
      <c r="AG582" s="15" t="str">
        <f>IF(AF582="","",VLOOKUP(AF582,映射!W:X,2,FALSE))</f>
        <v/>
      </c>
      <c r="AH582" s="85"/>
      <c r="AI582" s="85"/>
      <c r="AJ582" s="85"/>
      <c r="AK582" s="85"/>
      <c r="AL582" s="85" t="str">
        <f>IF(AK582="","",VLOOKUP(AK582,映射!W:X,2,FALSE))</f>
        <v/>
      </c>
      <c r="AM582" s="85"/>
      <c r="AN582" s="85"/>
      <c r="AO582" s="85"/>
    </row>
    <row r="583" spans="1:41">
      <c r="A583" s="15">
        <v>120084</v>
      </c>
      <c r="B583" s="26" t="s">
        <v>272</v>
      </c>
      <c r="C583" s="14" t="s">
        <v>40</v>
      </c>
      <c r="D583" s="14" t="s">
        <v>619</v>
      </c>
      <c r="E583" s="26">
        <v>20084</v>
      </c>
      <c r="F583" s="26" t="s">
        <v>624</v>
      </c>
      <c r="G583" s="26"/>
      <c r="H583" s="26">
        <v>32</v>
      </c>
      <c r="I583" s="91">
        <f>VLOOKUP(A583,怪物经验!A:I,9,FALSE)</f>
        <v>480</v>
      </c>
      <c r="J583" s="90">
        <v>0</v>
      </c>
      <c r="K583" s="26"/>
      <c r="L583" s="79">
        <f>VLOOKUP(D583,道具产出!B:V,4,FALSE)</f>
        <v>3003</v>
      </c>
      <c r="M583" s="15" t="str">
        <f>IF(L583="","",VLOOKUP(L583,映射!W:X,2,FALSE))</f>
        <v>银</v>
      </c>
      <c r="N583" s="79">
        <f>VLOOKUP(D583,道具产出!B:V,5,FALSE)</f>
        <v>1</v>
      </c>
      <c r="O583" s="79">
        <v>1</v>
      </c>
      <c r="P583" s="79">
        <f>VLOOKUP(D583,道具产出!B:V,6,FALSE)</f>
        <v>200</v>
      </c>
      <c r="Q583" s="79">
        <f>VLOOKUP(D583,道具产出!B:V,7,FALSE)</f>
        <v>3103</v>
      </c>
      <c r="R583" s="15" t="str">
        <f>IF(Q583="","",VLOOKUP(Q583,映射!W:X,2,FALSE))</f>
        <v>黄月木</v>
      </c>
      <c r="S583" s="79">
        <f>VLOOKUP(D583,道具产出!B:V,8,FALSE)</f>
        <v>1</v>
      </c>
      <c r="T583" s="79">
        <v>1</v>
      </c>
      <c r="U583" s="79">
        <f>VLOOKUP(D583,道具产出!B:V,9,FALSE)</f>
        <v>200</v>
      </c>
      <c r="V583" s="92">
        <f>VLOOKUP(D583,道具产出!B:V,10,FALSE)</f>
        <v>3403</v>
      </c>
      <c r="W583" s="15" t="str">
        <f>IF(V583="","",VLOOKUP(V583,映射!W:X,2,FALSE))</f>
        <v>毛毡</v>
      </c>
      <c r="X583" s="92">
        <f>VLOOKUP(D583,道具产出!B:V,11,FALSE)</f>
        <v>1</v>
      </c>
      <c r="Y583" s="92">
        <v>1</v>
      </c>
      <c r="Z583" s="92">
        <f>VLOOKUP(D583,道具产出!B:V,12,FALSE)</f>
        <v>200</v>
      </c>
      <c r="AA583" s="85"/>
      <c r="AB583" s="15" t="str">
        <f>IF(AA583="","",VLOOKUP(AA583,映射!W:X,2,FALSE))</f>
        <v/>
      </c>
      <c r="AC583" s="85"/>
      <c r="AD583" s="85"/>
      <c r="AE583" s="85"/>
      <c r="AF583" s="85"/>
      <c r="AG583" s="15" t="str">
        <f>IF(AF583="","",VLOOKUP(AF583,映射!W:X,2,FALSE))</f>
        <v/>
      </c>
      <c r="AH583" s="85"/>
      <c r="AI583" s="85"/>
      <c r="AJ583" s="85"/>
      <c r="AK583" s="85"/>
      <c r="AL583" s="85" t="str">
        <f>IF(AK583="","",VLOOKUP(AK583,映射!W:X,2,FALSE))</f>
        <v/>
      </c>
      <c r="AM583" s="85"/>
      <c r="AN583" s="85"/>
      <c r="AO583" s="85"/>
    </row>
    <row r="584" spans="1:41">
      <c r="A584" s="15">
        <v>120085</v>
      </c>
      <c r="B584" s="26" t="s">
        <v>272</v>
      </c>
      <c r="C584" s="14" t="s">
        <v>40</v>
      </c>
      <c r="D584" s="14" t="s">
        <v>619</v>
      </c>
      <c r="E584" s="26">
        <v>20085</v>
      </c>
      <c r="F584" s="26" t="s">
        <v>625</v>
      </c>
      <c r="G584" s="26"/>
      <c r="H584" s="26">
        <v>32</v>
      </c>
      <c r="I584" s="91">
        <f>VLOOKUP(A584,怪物经验!A:I,9,FALSE)</f>
        <v>480</v>
      </c>
      <c r="J584" s="90">
        <v>0</v>
      </c>
      <c r="K584" s="26"/>
      <c r="L584" s="79">
        <f>VLOOKUP(D584,道具产出!B:V,4,FALSE)</f>
        <v>3003</v>
      </c>
      <c r="M584" s="15" t="str">
        <f>IF(L584="","",VLOOKUP(L584,映射!W:X,2,FALSE))</f>
        <v>银</v>
      </c>
      <c r="N584" s="79">
        <f>VLOOKUP(D584,道具产出!B:V,5,FALSE)</f>
        <v>1</v>
      </c>
      <c r="O584" s="79">
        <v>1</v>
      </c>
      <c r="P584" s="79">
        <f>VLOOKUP(D584,道具产出!B:V,6,FALSE)</f>
        <v>200</v>
      </c>
      <c r="Q584" s="79">
        <f>VLOOKUP(D584,道具产出!B:V,7,FALSE)</f>
        <v>3103</v>
      </c>
      <c r="R584" s="15" t="str">
        <f>IF(Q584="","",VLOOKUP(Q584,映射!W:X,2,FALSE))</f>
        <v>黄月木</v>
      </c>
      <c r="S584" s="79">
        <f>VLOOKUP(D584,道具产出!B:V,8,FALSE)</f>
        <v>1</v>
      </c>
      <c r="T584" s="79">
        <v>1</v>
      </c>
      <c r="U584" s="79">
        <f>VLOOKUP(D584,道具产出!B:V,9,FALSE)</f>
        <v>200</v>
      </c>
      <c r="V584" s="92">
        <f>VLOOKUP(D584,道具产出!B:V,10,FALSE)</f>
        <v>3403</v>
      </c>
      <c r="W584" s="15" t="str">
        <f>IF(V584="","",VLOOKUP(V584,映射!W:X,2,FALSE))</f>
        <v>毛毡</v>
      </c>
      <c r="X584" s="92">
        <f>VLOOKUP(D584,道具产出!B:V,11,FALSE)</f>
        <v>1</v>
      </c>
      <c r="Y584" s="92">
        <v>1</v>
      </c>
      <c r="Z584" s="92">
        <f>VLOOKUP(D584,道具产出!B:V,12,FALSE)</f>
        <v>200</v>
      </c>
      <c r="AA584" s="85"/>
      <c r="AB584" s="15" t="str">
        <f>IF(AA584="","",VLOOKUP(AA584,映射!W:X,2,FALSE))</f>
        <v/>
      </c>
      <c r="AC584" s="85"/>
      <c r="AD584" s="85"/>
      <c r="AE584" s="85"/>
      <c r="AF584" s="85"/>
      <c r="AG584" s="15" t="str">
        <f>IF(AF584="","",VLOOKUP(AF584,映射!W:X,2,FALSE))</f>
        <v/>
      </c>
      <c r="AH584" s="85"/>
      <c r="AI584" s="85"/>
      <c r="AJ584" s="85"/>
      <c r="AK584" s="85"/>
      <c r="AL584" s="85" t="str">
        <f>IF(AK584="","",VLOOKUP(AK584,映射!W:X,2,FALSE))</f>
        <v/>
      </c>
      <c r="AM584" s="85"/>
      <c r="AN584" s="85"/>
      <c r="AO584" s="85"/>
    </row>
    <row r="585" spans="1:41">
      <c r="A585" s="15">
        <v>120086</v>
      </c>
      <c r="B585" s="26" t="s">
        <v>272</v>
      </c>
      <c r="C585" s="14" t="s">
        <v>40</v>
      </c>
      <c r="D585" s="14" t="s">
        <v>619</v>
      </c>
      <c r="E585" s="26">
        <v>20086</v>
      </c>
      <c r="F585" s="26" t="s">
        <v>397</v>
      </c>
      <c r="G585" s="26"/>
      <c r="H585" s="26">
        <v>32</v>
      </c>
      <c r="I585" s="91">
        <f>VLOOKUP(A585,怪物经验!A:I,9,FALSE)</f>
        <v>480</v>
      </c>
      <c r="J585" s="90">
        <v>0</v>
      </c>
      <c r="K585" s="26"/>
      <c r="L585" s="79">
        <f>VLOOKUP(D585,道具产出!B:V,4,FALSE)</f>
        <v>3003</v>
      </c>
      <c r="M585" s="15" t="str">
        <f>IF(L585="","",VLOOKUP(L585,映射!W:X,2,FALSE))</f>
        <v>银</v>
      </c>
      <c r="N585" s="79">
        <f>VLOOKUP(D585,道具产出!B:V,5,FALSE)</f>
        <v>1</v>
      </c>
      <c r="O585" s="79">
        <v>1</v>
      </c>
      <c r="P585" s="79">
        <f>VLOOKUP(D585,道具产出!B:V,6,FALSE)</f>
        <v>200</v>
      </c>
      <c r="Q585" s="79">
        <f>VLOOKUP(D585,道具产出!B:V,7,FALSE)</f>
        <v>3103</v>
      </c>
      <c r="R585" s="15" t="str">
        <f>IF(Q585="","",VLOOKUP(Q585,映射!W:X,2,FALSE))</f>
        <v>黄月木</v>
      </c>
      <c r="S585" s="79">
        <f>VLOOKUP(D585,道具产出!B:V,8,FALSE)</f>
        <v>1</v>
      </c>
      <c r="T585" s="79">
        <v>1</v>
      </c>
      <c r="U585" s="79">
        <f>VLOOKUP(D585,道具产出!B:V,9,FALSE)</f>
        <v>200</v>
      </c>
      <c r="V585" s="92">
        <f>VLOOKUP(D585,道具产出!B:V,10,FALSE)</f>
        <v>3403</v>
      </c>
      <c r="W585" s="15" t="str">
        <f>IF(V585="","",VLOOKUP(V585,映射!W:X,2,FALSE))</f>
        <v>毛毡</v>
      </c>
      <c r="X585" s="92">
        <f>VLOOKUP(D585,道具产出!B:V,11,FALSE)</f>
        <v>1</v>
      </c>
      <c r="Y585" s="92">
        <v>1</v>
      </c>
      <c r="Z585" s="92">
        <f>VLOOKUP(D585,道具产出!B:V,12,FALSE)</f>
        <v>200</v>
      </c>
      <c r="AA585" s="85"/>
      <c r="AB585" s="15" t="str">
        <f>IF(AA585="","",VLOOKUP(AA585,映射!W:X,2,FALSE))</f>
        <v/>
      </c>
      <c r="AC585" s="85"/>
      <c r="AD585" s="85"/>
      <c r="AE585" s="85"/>
      <c r="AF585" s="85"/>
      <c r="AG585" s="15" t="str">
        <f>IF(AF585="","",VLOOKUP(AF585,映射!W:X,2,FALSE))</f>
        <v/>
      </c>
      <c r="AH585" s="85"/>
      <c r="AI585" s="85"/>
      <c r="AJ585" s="85"/>
      <c r="AK585" s="85"/>
      <c r="AL585" s="85" t="str">
        <f>IF(AK585="","",VLOOKUP(AK585,映射!W:X,2,FALSE))</f>
        <v/>
      </c>
      <c r="AM585" s="85"/>
      <c r="AN585" s="85"/>
      <c r="AO585" s="85"/>
    </row>
    <row r="586" spans="1:41">
      <c r="A586" s="15">
        <v>120087</v>
      </c>
      <c r="B586" s="26" t="s">
        <v>272</v>
      </c>
      <c r="C586" s="14" t="s">
        <v>40</v>
      </c>
      <c r="D586" s="14" t="s">
        <v>619</v>
      </c>
      <c r="E586" s="26">
        <v>20087</v>
      </c>
      <c r="F586" s="26" t="s">
        <v>626</v>
      </c>
      <c r="G586" s="26"/>
      <c r="H586" s="26">
        <v>32</v>
      </c>
      <c r="I586" s="91">
        <f>VLOOKUP(A586,怪物经验!A:I,9,FALSE)</f>
        <v>480</v>
      </c>
      <c r="J586" s="90">
        <v>0</v>
      </c>
      <c r="K586" s="26"/>
      <c r="L586" s="79">
        <f>VLOOKUP(D586,道具产出!B:V,4,FALSE)</f>
        <v>3003</v>
      </c>
      <c r="M586" s="15" t="str">
        <f>IF(L586="","",VLOOKUP(L586,映射!W:X,2,FALSE))</f>
        <v>银</v>
      </c>
      <c r="N586" s="79">
        <f>VLOOKUP(D586,道具产出!B:V,5,FALSE)</f>
        <v>1</v>
      </c>
      <c r="O586" s="79">
        <v>1</v>
      </c>
      <c r="P586" s="79">
        <f>VLOOKUP(D586,道具产出!B:V,6,FALSE)</f>
        <v>200</v>
      </c>
      <c r="Q586" s="79">
        <f>VLOOKUP(D586,道具产出!B:V,7,FALSE)</f>
        <v>3103</v>
      </c>
      <c r="R586" s="15" t="str">
        <f>IF(Q586="","",VLOOKUP(Q586,映射!W:X,2,FALSE))</f>
        <v>黄月木</v>
      </c>
      <c r="S586" s="79">
        <f>VLOOKUP(D586,道具产出!B:V,8,FALSE)</f>
        <v>1</v>
      </c>
      <c r="T586" s="79">
        <v>1</v>
      </c>
      <c r="U586" s="79">
        <f>VLOOKUP(D586,道具产出!B:V,9,FALSE)</f>
        <v>200</v>
      </c>
      <c r="V586" s="92">
        <f>VLOOKUP(D586,道具产出!B:V,10,FALSE)</f>
        <v>3403</v>
      </c>
      <c r="W586" s="15" t="str">
        <f>IF(V586="","",VLOOKUP(V586,映射!W:X,2,FALSE))</f>
        <v>毛毡</v>
      </c>
      <c r="X586" s="92">
        <f>VLOOKUP(D586,道具产出!B:V,11,FALSE)</f>
        <v>1</v>
      </c>
      <c r="Y586" s="92">
        <v>1</v>
      </c>
      <c r="Z586" s="92">
        <f>VLOOKUP(D586,道具产出!B:V,12,FALSE)</f>
        <v>200</v>
      </c>
      <c r="AA586" s="85"/>
      <c r="AB586" s="15" t="str">
        <f>IF(AA586="","",VLOOKUP(AA586,映射!W:X,2,FALSE))</f>
        <v/>
      </c>
      <c r="AC586" s="85"/>
      <c r="AD586" s="85"/>
      <c r="AE586" s="85"/>
      <c r="AF586" s="85"/>
      <c r="AG586" s="15" t="str">
        <f>IF(AF586="","",VLOOKUP(AF586,映射!W:X,2,FALSE))</f>
        <v/>
      </c>
      <c r="AH586" s="85"/>
      <c r="AI586" s="85"/>
      <c r="AJ586" s="85"/>
      <c r="AK586" s="85"/>
      <c r="AL586" s="85" t="str">
        <f>IF(AK586="","",VLOOKUP(AK586,映射!W:X,2,FALSE))</f>
        <v/>
      </c>
      <c r="AM586" s="85"/>
      <c r="AN586" s="85"/>
      <c r="AO586" s="85"/>
    </row>
    <row r="587" spans="1:41">
      <c r="A587" s="15">
        <v>120088</v>
      </c>
      <c r="B587" s="26" t="s">
        <v>272</v>
      </c>
      <c r="C587" s="14" t="s">
        <v>40</v>
      </c>
      <c r="D587" s="14" t="s">
        <v>619</v>
      </c>
      <c r="E587" s="26">
        <v>20088</v>
      </c>
      <c r="F587" s="26" t="s">
        <v>483</v>
      </c>
      <c r="G587" s="26"/>
      <c r="H587" s="26">
        <v>32</v>
      </c>
      <c r="I587" s="91">
        <f>VLOOKUP(A587,怪物经验!A:I,9,FALSE)</f>
        <v>480</v>
      </c>
      <c r="J587" s="90">
        <v>0</v>
      </c>
      <c r="K587" s="26"/>
      <c r="L587" s="79">
        <f>VLOOKUP(D587,道具产出!B:V,4,FALSE)</f>
        <v>3003</v>
      </c>
      <c r="M587" s="15" t="str">
        <f>IF(L587="","",VLOOKUP(L587,映射!W:X,2,FALSE))</f>
        <v>银</v>
      </c>
      <c r="N587" s="79">
        <f>VLOOKUP(D587,道具产出!B:V,5,FALSE)</f>
        <v>1</v>
      </c>
      <c r="O587" s="79">
        <v>1</v>
      </c>
      <c r="P587" s="79">
        <f>VLOOKUP(D587,道具产出!B:V,6,FALSE)</f>
        <v>200</v>
      </c>
      <c r="Q587" s="79">
        <f>VLOOKUP(D587,道具产出!B:V,7,FALSE)</f>
        <v>3103</v>
      </c>
      <c r="R587" s="15" t="str">
        <f>IF(Q587="","",VLOOKUP(Q587,映射!W:X,2,FALSE))</f>
        <v>黄月木</v>
      </c>
      <c r="S587" s="79">
        <f>VLOOKUP(D587,道具产出!B:V,8,FALSE)</f>
        <v>1</v>
      </c>
      <c r="T587" s="79">
        <v>1</v>
      </c>
      <c r="U587" s="79">
        <f>VLOOKUP(D587,道具产出!B:V,9,FALSE)</f>
        <v>200</v>
      </c>
      <c r="V587" s="92">
        <f>VLOOKUP(D587,道具产出!B:V,10,FALSE)</f>
        <v>3403</v>
      </c>
      <c r="W587" s="15" t="str">
        <f>IF(V587="","",VLOOKUP(V587,映射!W:X,2,FALSE))</f>
        <v>毛毡</v>
      </c>
      <c r="X587" s="92">
        <f>VLOOKUP(D587,道具产出!B:V,11,FALSE)</f>
        <v>1</v>
      </c>
      <c r="Y587" s="92">
        <v>1</v>
      </c>
      <c r="Z587" s="92">
        <f>VLOOKUP(D587,道具产出!B:V,12,FALSE)</f>
        <v>200</v>
      </c>
      <c r="AA587" s="85"/>
      <c r="AB587" s="15" t="str">
        <f>IF(AA587="","",VLOOKUP(AA587,映射!W:X,2,FALSE))</f>
        <v/>
      </c>
      <c r="AC587" s="85"/>
      <c r="AD587" s="85"/>
      <c r="AE587" s="85"/>
      <c r="AF587" s="85"/>
      <c r="AG587" s="15" t="str">
        <f>IF(AF587="","",VLOOKUP(AF587,映射!W:X,2,FALSE))</f>
        <v/>
      </c>
      <c r="AH587" s="85"/>
      <c r="AI587" s="85"/>
      <c r="AJ587" s="85"/>
      <c r="AK587" s="85"/>
      <c r="AL587" s="85" t="str">
        <f>IF(AK587="","",VLOOKUP(AK587,映射!W:X,2,FALSE))</f>
        <v/>
      </c>
      <c r="AM587" s="85"/>
      <c r="AN587" s="85"/>
      <c r="AO587" s="85"/>
    </row>
    <row r="588" spans="1:41">
      <c r="A588" s="15">
        <v>120089</v>
      </c>
      <c r="B588" s="26" t="s">
        <v>272</v>
      </c>
      <c r="C588" s="14" t="s">
        <v>40</v>
      </c>
      <c r="D588" s="14" t="s">
        <v>619</v>
      </c>
      <c r="E588" s="26">
        <v>20089</v>
      </c>
      <c r="F588" s="26" t="s">
        <v>522</v>
      </c>
      <c r="G588" s="26"/>
      <c r="H588" s="26">
        <v>32</v>
      </c>
      <c r="I588" s="91">
        <f>VLOOKUP(A588,怪物经验!A:I,9,FALSE)</f>
        <v>480</v>
      </c>
      <c r="J588" s="90">
        <v>0</v>
      </c>
      <c r="K588" s="26"/>
      <c r="L588" s="79">
        <f>VLOOKUP(D588,道具产出!B:V,4,FALSE)</f>
        <v>3003</v>
      </c>
      <c r="M588" s="15" t="str">
        <f>IF(L588="","",VLOOKUP(L588,映射!W:X,2,FALSE))</f>
        <v>银</v>
      </c>
      <c r="N588" s="79">
        <f>VLOOKUP(D588,道具产出!B:V,5,FALSE)</f>
        <v>1</v>
      </c>
      <c r="O588" s="79">
        <v>1</v>
      </c>
      <c r="P588" s="79">
        <f>VLOOKUP(D588,道具产出!B:V,6,FALSE)</f>
        <v>200</v>
      </c>
      <c r="Q588" s="79">
        <f>VLOOKUP(D588,道具产出!B:V,7,FALSE)</f>
        <v>3103</v>
      </c>
      <c r="R588" s="15" t="str">
        <f>IF(Q588="","",VLOOKUP(Q588,映射!W:X,2,FALSE))</f>
        <v>黄月木</v>
      </c>
      <c r="S588" s="79">
        <f>VLOOKUP(D588,道具产出!B:V,8,FALSE)</f>
        <v>1</v>
      </c>
      <c r="T588" s="79">
        <v>1</v>
      </c>
      <c r="U588" s="79">
        <f>VLOOKUP(D588,道具产出!B:V,9,FALSE)</f>
        <v>200</v>
      </c>
      <c r="V588" s="92">
        <f>VLOOKUP(D588,道具产出!B:V,10,FALSE)</f>
        <v>3403</v>
      </c>
      <c r="W588" s="15" t="str">
        <f>IF(V588="","",VLOOKUP(V588,映射!W:X,2,FALSE))</f>
        <v>毛毡</v>
      </c>
      <c r="X588" s="92">
        <f>VLOOKUP(D588,道具产出!B:V,11,FALSE)</f>
        <v>1</v>
      </c>
      <c r="Y588" s="92">
        <v>1</v>
      </c>
      <c r="Z588" s="92">
        <f>VLOOKUP(D588,道具产出!B:V,12,FALSE)</f>
        <v>200</v>
      </c>
      <c r="AA588" s="85"/>
      <c r="AB588" s="15" t="str">
        <f>IF(AA588="","",VLOOKUP(AA588,映射!W:X,2,FALSE))</f>
        <v/>
      </c>
      <c r="AC588" s="85"/>
      <c r="AD588" s="85"/>
      <c r="AE588" s="85"/>
      <c r="AF588" s="85"/>
      <c r="AG588" s="15" t="str">
        <f>IF(AF588="","",VLOOKUP(AF588,映射!W:X,2,FALSE))</f>
        <v/>
      </c>
      <c r="AH588" s="85"/>
      <c r="AI588" s="85"/>
      <c r="AJ588" s="85"/>
      <c r="AK588" s="85"/>
      <c r="AL588" s="85" t="str">
        <f>IF(AK588="","",VLOOKUP(AK588,映射!W:X,2,FALSE))</f>
        <v/>
      </c>
      <c r="AM588" s="85"/>
      <c r="AN588" s="85"/>
      <c r="AO588" s="85"/>
    </row>
    <row r="589" spans="1:41">
      <c r="A589" s="15">
        <v>120090</v>
      </c>
      <c r="B589" s="26" t="s">
        <v>272</v>
      </c>
      <c r="C589" s="14" t="s">
        <v>40</v>
      </c>
      <c r="D589" s="14" t="s">
        <v>619</v>
      </c>
      <c r="E589" s="26">
        <v>20090</v>
      </c>
      <c r="F589" s="26" t="s">
        <v>466</v>
      </c>
      <c r="G589" s="26"/>
      <c r="H589" s="26">
        <v>32</v>
      </c>
      <c r="I589" s="91">
        <f>VLOOKUP(A589,怪物经验!A:I,9,FALSE)</f>
        <v>480</v>
      </c>
      <c r="J589" s="90">
        <v>0</v>
      </c>
      <c r="K589" s="26"/>
      <c r="L589" s="79">
        <f>VLOOKUP(D589,道具产出!B:V,4,FALSE)</f>
        <v>3003</v>
      </c>
      <c r="M589" s="15" t="str">
        <f>IF(L589="","",VLOOKUP(L589,映射!W:X,2,FALSE))</f>
        <v>银</v>
      </c>
      <c r="N589" s="79">
        <f>VLOOKUP(D589,道具产出!B:V,5,FALSE)</f>
        <v>1</v>
      </c>
      <c r="O589" s="79">
        <v>1</v>
      </c>
      <c r="P589" s="79">
        <f>VLOOKUP(D589,道具产出!B:V,6,FALSE)</f>
        <v>200</v>
      </c>
      <c r="Q589" s="79">
        <f>VLOOKUP(D589,道具产出!B:V,7,FALSE)</f>
        <v>3103</v>
      </c>
      <c r="R589" s="15" t="str">
        <f>IF(Q589="","",VLOOKUP(Q589,映射!W:X,2,FALSE))</f>
        <v>黄月木</v>
      </c>
      <c r="S589" s="79">
        <f>VLOOKUP(D589,道具产出!B:V,8,FALSE)</f>
        <v>1</v>
      </c>
      <c r="T589" s="79">
        <v>1</v>
      </c>
      <c r="U589" s="79">
        <f>VLOOKUP(D589,道具产出!B:V,9,FALSE)</f>
        <v>200</v>
      </c>
      <c r="V589" s="92">
        <f>VLOOKUP(D589,道具产出!B:V,10,FALSE)</f>
        <v>3403</v>
      </c>
      <c r="W589" s="15" t="str">
        <f>IF(V589="","",VLOOKUP(V589,映射!W:X,2,FALSE))</f>
        <v>毛毡</v>
      </c>
      <c r="X589" s="92">
        <f>VLOOKUP(D589,道具产出!B:V,11,FALSE)</f>
        <v>1</v>
      </c>
      <c r="Y589" s="92">
        <v>1</v>
      </c>
      <c r="Z589" s="92">
        <f>VLOOKUP(D589,道具产出!B:V,12,FALSE)</f>
        <v>200</v>
      </c>
      <c r="AA589" s="85"/>
      <c r="AB589" s="15" t="str">
        <f>IF(AA589="","",VLOOKUP(AA589,映射!W:X,2,FALSE))</f>
        <v/>
      </c>
      <c r="AC589" s="85"/>
      <c r="AD589" s="85"/>
      <c r="AE589" s="85"/>
      <c r="AF589" s="85"/>
      <c r="AG589" s="15" t="str">
        <f>IF(AF589="","",VLOOKUP(AF589,映射!W:X,2,FALSE))</f>
        <v/>
      </c>
      <c r="AH589" s="85"/>
      <c r="AI589" s="85"/>
      <c r="AJ589" s="85"/>
      <c r="AK589" s="85"/>
      <c r="AL589" s="85" t="str">
        <f>IF(AK589="","",VLOOKUP(AK589,映射!W:X,2,FALSE))</f>
        <v/>
      </c>
      <c r="AM589" s="85"/>
      <c r="AN589" s="85"/>
      <c r="AO589" s="85"/>
    </row>
    <row r="590" spans="1:41">
      <c r="A590" s="15">
        <v>120091</v>
      </c>
      <c r="B590" s="26" t="s">
        <v>272</v>
      </c>
      <c r="C590" s="14" t="s">
        <v>40</v>
      </c>
      <c r="D590" s="14" t="s">
        <v>619</v>
      </c>
      <c r="E590" s="26">
        <v>20091</v>
      </c>
      <c r="F590" s="26" t="s">
        <v>627</v>
      </c>
      <c r="G590" s="26"/>
      <c r="H590" s="26">
        <v>32</v>
      </c>
      <c r="I590" s="91">
        <f>VLOOKUP(A590,怪物经验!A:I,9,FALSE)</f>
        <v>480</v>
      </c>
      <c r="J590" s="90">
        <v>0</v>
      </c>
      <c r="K590" s="26"/>
      <c r="L590" s="79">
        <f>VLOOKUP(D590,道具产出!B:V,4,FALSE)</f>
        <v>3003</v>
      </c>
      <c r="M590" s="15" t="str">
        <f>IF(L590="","",VLOOKUP(L590,映射!W:X,2,FALSE))</f>
        <v>银</v>
      </c>
      <c r="N590" s="79">
        <f>VLOOKUP(D590,道具产出!B:V,5,FALSE)</f>
        <v>1</v>
      </c>
      <c r="O590" s="79">
        <v>1</v>
      </c>
      <c r="P590" s="79">
        <f>VLOOKUP(D590,道具产出!B:V,6,FALSE)</f>
        <v>200</v>
      </c>
      <c r="Q590" s="79">
        <f>VLOOKUP(D590,道具产出!B:V,7,FALSE)</f>
        <v>3103</v>
      </c>
      <c r="R590" s="15" t="str">
        <f>IF(Q590="","",VLOOKUP(Q590,映射!W:X,2,FALSE))</f>
        <v>黄月木</v>
      </c>
      <c r="S590" s="79">
        <f>VLOOKUP(D590,道具产出!B:V,8,FALSE)</f>
        <v>1</v>
      </c>
      <c r="T590" s="79">
        <v>1</v>
      </c>
      <c r="U590" s="79">
        <f>VLOOKUP(D590,道具产出!B:V,9,FALSE)</f>
        <v>200</v>
      </c>
      <c r="V590" s="92">
        <f>VLOOKUP(D590,道具产出!B:V,10,FALSE)</f>
        <v>3403</v>
      </c>
      <c r="W590" s="15" t="str">
        <f>IF(V590="","",VLOOKUP(V590,映射!W:X,2,FALSE))</f>
        <v>毛毡</v>
      </c>
      <c r="X590" s="92">
        <f>VLOOKUP(D590,道具产出!B:V,11,FALSE)</f>
        <v>1</v>
      </c>
      <c r="Y590" s="92">
        <v>1</v>
      </c>
      <c r="Z590" s="92">
        <f>VLOOKUP(D590,道具产出!B:V,12,FALSE)</f>
        <v>200</v>
      </c>
      <c r="AA590" s="85"/>
      <c r="AB590" s="15" t="str">
        <f>IF(AA590="","",VLOOKUP(AA590,映射!W:X,2,FALSE))</f>
        <v/>
      </c>
      <c r="AC590" s="85"/>
      <c r="AD590" s="85"/>
      <c r="AE590" s="85"/>
      <c r="AF590" s="85"/>
      <c r="AG590" s="15" t="str">
        <f>IF(AF590="","",VLOOKUP(AF590,映射!W:X,2,FALSE))</f>
        <v/>
      </c>
      <c r="AH590" s="85"/>
      <c r="AI590" s="85"/>
      <c r="AJ590" s="85"/>
      <c r="AK590" s="85"/>
      <c r="AL590" s="85" t="str">
        <f>IF(AK590="","",VLOOKUP(AK590,映射!W:X,2,FALSE))</f>
        <v/>
      </c>
      <c r="AM590" s="85"/>
      <c r="AN590" s="85"/>
      <c r="AO590" s="85"/>
    </row>
    <row r="591" spans="1:41">
      <c r="A591" s="15">
        <v>120092</v>
      </c>
      <c r="B591" s="26" t="s">
        <v>272</v>
      </c>
      <c r="C591" s="14" t="s">
        <v>40</v>
      </c>
      <c r="D591" s="14" t="s">
        <v>619</v>
      </c>
      <c r="E591" s="26">
        <v>20092</v>
      </c>
      <c r="F591" s="26" t="s">
        <v>628</v>
      </c>
      <c r="G591" s="26"/>
      <c r="H591" s="26">
        <v>32</v>
      </c>
      <c r="I591" s="91">
        <f>VLOOKUP(A591,怪物经验!A:I,9,FALSE)</f>
        <v>480</v>
      </c>
      <c r="J591" s="90">
        <v>0</v>
      </c>
      <c r="K591" s="26"/>
      <c r="L591" s="79">
        <f>VLOOKUP(D591,道具产出!B:V,4,FALSE)</f>
        <v>3003</v>
      </c>
      <c r="M591" s="15" t="str">
        <f>IF(L591="","",VLOOKUP(L591,映射!W:X,2,FALSE))</f>
        <v>银</v>
      </c>
      <c r="N591" s="79">
        <f>VLOOKUP(D591,道具产出!B:V,5,FALSE)</f>
        <v>1</v>
      </c>
      <c r="O591" s="79">
        <v>1</v>
      </c>
      <c r="P591" s="79">
        <f>VLOOKUP(D591,道具产出!B:V,6,FALSE)</f>
        <v>200</v>
      </c>
      <c r="Q591" s="79">
        <f>VLOOKUP(D591,道具产出!B:V,7,FALSE)</f>
        <v>3103</v>
      </c>
      <c r="R591" s="15" t="str">
        <f>IF(Q591="","",VLOOKUP(Q591,映射!W:X,2,FALSE))</f>
        <v>黄月木</v>
      </c>
      <c r="S591" s="79">
        <f>VLOOKUP(D591,道具产出!B:V,8,FALSE)</f>
        <v>1</v>
      </c>
      <c r="T591" s="79">
        <v>1</v>
      </c>
      <c r="U591" s="79">
        <f>VLOOKUP(D591,道具产出!B:V,9,FALSE)</f>
        <v>200</v>
      </c>
      <c r="V591" s="92">
        <f>VLOOKUP(D591,道具产出!B:V,10,FALSE)</f>
        <v>3403</v>
      </c>
      <c r="W591" s="15" t="str">
        <f>IF(V591="","",VLOOKUP(V591,映射!W:X,2,FALSE))</f>
        <v>毛毡</v>
      </c>
      <c r="X591" s="92">
        <f>VLOOKUP(D591,道具产出!B:V,11,FALSE)</f>
        <v>1</v>
      </c>
      <c r="Y591" s="92">
        <v>1</v>
      </c>
      <c r="Z591" s="92">
        <f>VLOOKUP(D591,道具产出!B:V,12,FALSE)</f>
        <v>200</v>
      </c>
      <c r="AA591" s="85"/>
      <c r="AB591" s="15" t="str">
        <f>IF(AA591="","",VLOOKUP(AA591,映射!W:X,2,FALSE))</f>
        <v/>
      </c>
      <c r="AC591" s="85"/>
      <c r="AD591" s="85"/>
      <c r="AE591" s="85"/>
      <c r="AF591" s="85"/>
      <c r="AG591" s="15" t="str">
        <f>IF(AF591="","",VLOOKUP(AF591,映射!W:X,2,FALSE))</f>
        <v/>
      </c>
      <c r="AH591" s="85"/>
      <c r="AI591" s="85"/>
      <c r="AJ591" s="85"/>
      <c r="AK591" s="85"/>
      <c r="AL591" s="85" t="str">
        <f>IF(AK591="","",VLOOKUP(AK591,映射!W:X,2,FALSE))</f>
        <v/>
      </c>
      <c r="AM591" s="85"/>
      <c r="AN591" s="85"/>
      <c r="AO591" s="85"/>
    </row>
    <row r="592" spans="1:41">
      <c r="A592" s="15">
        <v>120093</v>
      </c>
      <c r="B592" s="26" t="s">
        <v>272</v>
      </c>
      <c r="C592" s="14" t="s">
        <v>40</v>
      </c>
      <c r="D592" s="14" t="s">
        <v>619</v>
      </c>
      <c r="E592" s="26">
        <v>20093</v>
      </c>
      <c r="F592" s="26" t="s">
        <v>520</v>
      </c>
      <c r="G592" s="26"/>
      <c r="H592" s="26">
        <v>32</v>
      </c>
      <c r="I592" s="91">
        <f>VLOOKUP(A592,怪物经验!A:I,9,FALSE)</f>
        <v>480</v>
      </c>
      <c r="J592" s="90">
        <v>0</v>
      </c>
      <c r="K592" s="26"/>
      <c r="L592" s="79">
        <f>VLOOKUP(D592,道具产出!B:V,4,FALSE)</f>
        <v>3003</v>
      </c>
      <c r="M592" s="15" t="str">
        <f>IF(L592="","",VLOOKUP(L592,映射!W:X,2,FALSE))</f>
        <v>银</v>
      </c>
      <c r="N592" s="79">
        <f>VLOOKUP(D592,道具产出!B:V,5,FALSE)</f>
        <v>1</v>
      </c>
      <c r="O592" s="79">
        <v>1</v>
      </c>
      <c r="P592" s="79">
        <f>VLOOKUP(D592,道具产出!B:V,6,FALSE)</f>
        <v>200</v>
      </c>
      <c r="Q592" s="79">
        <f>VLOOKUP(D592,道具产出!B:V,7,FALSE)</f>
        <v>3103</v>
      </c>
      <c r="R592" s="15" t="str">
        <f>IF(Q592="","",VLOOKUP(Q592,映射!W:X,2,FALSE))</f>
        <v>黄月木</v>
      </c>
      <c r="S592" s="79">
        <f>VLOOKUP(D592,道具产出!B:V,8,FALSE)</f>
        <v>1</v>
      </c>
      <c r="T592" s="79">
        <v>1</v>
      </c>
      <c r="U592" s="79">
        <f>VLOOKUP(D592,道具产出!B:V,9,FALSE)</f>
        <v>200</v>
      </c>
      <c r="V592" s="92">
        <f>VLOOKUP(D592,道具产出!B:V,10,FALSE)</f>
        <v>3403</v>
      </c>
      <c r="W592" s="15" t="str">
        <f>IF(V592="","",VLOOKUP(V592,映射!W:X,2,FALSE))</f>
        <v>毛毡</v>
      </c>
      <c r="X592" s="92">
        <f>VLOOKUP(D592,道具产出!B:V,11,FALSE)</f>
        <v>1</v>
      </c>
      <c r="Y592" s="92">
        <v>1</v>
      </c>
      <c r="Z592" s="92">
        <f>VLOOKUP(D592,道具产出!B:V,12,FALSE)</f>
        <v>200</v>
      </c>
      <c r="AA592" s="85"/>
      <c r="AB592" s="15" t="str">
        <f>IF(AA592="","",VLOOKUP(AA592,映射!W:X,2,FALSE))</f>
        <v/>
      </c>
      <c r="AC592" s="85"/>
      <c r="AD592" s="85"/>
      <c r="AE592" s="85"/>
      <c r="AF592" s="85"/>
      <c r="AG592" s="15" t="str">
        <f>IF(AF592="","",VLOOKUP(AF592,映射!W:X,2,FALSE))</f>
        <v/>
      </c>
      <c r="AH592" s="85"/>
      <c r="AI592" s="85"/>
      <c r="AJ592" s="85"/>
      <c r="AK592" s="85"/>
      <c r="AL592" s="85" t="str">
        <f>IF(AK592="","",VLOOKUP(AK592,映射!W:X,2,FALSE))</f>
        <v/>
      </c>
      <c r="AM592" s="85"/>
      <c r="AN592" s="85"/>
      <c r="AO592" s="85"/>
    </row>
    <row r="593" spans="1:41">
      <c r="A593" s="15">
        <v>120094</v>
      </c>
      <c r="B593" s="26" t="s">
        <v>272</v>
      </c>
      <c r="C593" s="14" t="s">
        <v>40</v>
      </c>
      <c r="D593" s="14" t="s">
        <v>619</v>
      </c>
      <c r="E593" s="26">
        <v>20094</v>
      </c>
      <c r="F593" s="26" t="s">
        <v>389</v>
      </c>
      <c r="G593" s="26"/>
      <c r="H593" s="26">
        <v>32</v>
      </c>
      <c r="I593" s="91">
        <f>VLOOKUP(A593,怪物经验!A:I,9,FALSE)</f>
        <v>2400</v>
      </c>
      <c r="J593" s="90">
        <v>0</v>
      </c>
      <c r="K593" s="26"/>
      <c r="L593" s="79">
        <f>VLOOKUP(D593,道具产出!B:V,4,FALSE)</f>
        <v>3003</v>
      </c>
      <c r="M593" s="15" t="str">
        <f>IF(L593="","",VLOOKUP(L593,映射!W:X,2,FALSE))</f>
        <v>银</v>
      </c>
      <c r="N593" s="79">
        <f>VLOOKUP(D593,道具产出!B:V,5,FALSE)</f>
        <v>1</v>
      </c>
      <c r="O593" s="79">
        <v>1</v>
      </c>
      <c r="P593" s="79">
        <f>VLOOKUP(D593,道具产出!B:V,6,FALSE)</f>
        <v>200</v>
      </c>
      <c r="Q593" s="79">
        <f>VLOOKUP(D593,道具产出!B:V,7,FALSE)</f>
        <v>3103</v>
      </c>
      <c r="R593" s="15" t="str">
        <f>IF(Q593="","",VLOOKUP(Q593,映射!W:X,2,FALSE))</f>
        <v>黄月木</v>
      </c>
      <c r="S593" s="79">
        <f>VLOOKUP(D593,道具产出!B:V,8,FALSE)</f>
        <v>1</v>
      </c>
      <c r="T593" s="79">
        <v>1</v>
      </c>
      <c r="U593" s="79">
        <f>VLOOKUP(D593,道具产出!B:V,9,FALSE)</f>
        <v>200</v>
      </c>
      <c r="V593" s="92">
        <f>VLOOKUP(D593,道具产出!B:V,10,FALSE)</f>
        <v>3403</v>
      </c>
      <c r="W593" s="15" t="str">
        <f>IF(V593="","",VLOOKUP(V593,映射!W:X,2,FALSE))</f>
        <v>毛毡</v>
      </c>
      <c r="X593" s="92">
        <f>VLOOKUP(D593,道具产出!B:V,11,FALSE)</f>
        <v>1</v>
      </c>
      <c r="Y593" s="92">
        <v>1</v>
      </c>
      <c r="Z593" s="92">
        <f>VLOOKUP(D593,道具产出!B:V,12,FALSE)</f>
        <v>200</v>
      </c>
      <c r="AA593" s="85"/>
      <c r="AB593" s="15" t="str">
        <f>IF(AA593="","",VLOOKUP(AA593,映射!W:X,2,FALSE))</f>
        <v/>
      </c>
      <c r="AC593" s="85"/>
      <c r="AD593" s="85"/>
      <c r="AE593" s="85"/>
      <c r="AF593" s="85"/>
      <c r="AG593" s="15" t="str">
        <f>IF(AF593="","",VLOOKUP(AF593,映射!W:X,2,FALSE))</f>
        <v/>
      </c>
      <c r="AH593" s="85"/>
      <c r="AI593" s="85"/>
      <c r="AJ593" s="85"/>
      <c r="AK593" s="85"/>
      <c r="AL593" s="85" t="str">
        <f>IF(AK593="","",VLOOKUP(AK593,映射!W:X,2,FALSE))</f>
        <v/>
      </c>
      <c r="AM593" s="85"/>
      <c r="AN593" s="85"/>
      <c r="AO593" s="85"/>
    </row>
    <row r="594" spans="1:41">
      <c r="A594" s="15">
        <v>120095</v>
      </c>
      <c r="B594" s="26" t="s">
        <v>272</v>
      </c>
      <c r="C594" s="14" t="s">
        <v>40</v>
      </c>
      <c r="D594" s="14" t="s">
        <v>619</v>
      </c>
      <c r="E594" s="26">
        <v>20095</v>
      </c>
      <c r="F594" s="26" t="s">
        <v>629</v>
      </c>
      <c r="G594" s="26"/>
      <c r="H594" s="26">
        <v>32</v>
      </c>
      <c r="I594" s="91">
        <f>VLOOKUP(A594,怪物经验!A:I,9,FALSE)</f>
        <v>480</v>
      </c>
      <c r="J594" s="90">
        <v>0</v>
      </c>
      <c r="K594" s="26"/>
      <c r="L594" s="79">
        <f>VLOOKUP(D594,道具产出!B:V,4,FALSE)</f>
        <v>3003</v>
      </c>
      <c r="M594" s="15" t="str">
        <f>IF(L594="","",VLOOKUP(L594,映射!W:X,2,FALSE))</f>
        <v>银</v>
      </c>
      <c r="N594" s="79">
        <f>VLOOKUP(D594,道具产出!B:V,5,FALSE)</f>
        <v>1</v>
      </c>
      <c r="O594" s="79">
        <v>1</v>
      </c>
      <c r="P594" s="79">
        <f>VLOOKUP(D594,道具产出!B:V,6,FALSE)</f>
        <v>200</v>
      </c>
      <c r="Q594" s="79">
        <f>VLOOKUP(D594,道具产出!B:V,7,FALSE)</f>
        <v>3103</v>
      </c>
      <c r="R594" s="15" t="str">
        <f>IF(Q594="","",VLOOKUP(Q594,映射!W:X,2,FALSE))</f>
        <v>黄月木</v>
      </c>
      <c r="S594" s="79">
        <f>VLOOKUP(D594,道具产出!B:V,8,FALSE)</f>
        <v>1</v>
      </c>
      <c r="T594" s="79">
        <v>1</v>
      </c>
      <c r="U594" s="79">
        <f>VLOOKUP(D594,道具产出!B:V,9,FALSE)</f>
        <v>200</v>
      </c>
      <c r="V594" s="92">
        <f>VLOOKUP(D594,道具产出!B:V,10,FALSE)</f>
        <v>3403</v>
      </c>
      <c r="W594" s="15" t="str">
        <f>IF(V594="","",VLOOKUP(V594,映射!W:X,2,FALSE))</f>
        <v>毛毡</v>
      </c>
      <c r="X594" s="92">
        <f>VLOOKUP(D594,道具产出!B:V,11,FALSE)</f>
        <v>1</v>
      </c>
      <c r="Y594" s="92">
        <v>1</v>
      </c>
      <c r="Z594" s="92">
        <f>VLOOKUP(D594,道具产出!B:V,12,FALSE)</f>
        <v>200</v>
      </c>
      <c r="AA594" s="85"/>
      <c r="AB594" s="15" t="str">
        <f>IF(AA594="","",VLOOKUP(AA594,映射!W:X,2,FALSE))</f>
        <v/>
      </c>
      <c r="AC594" s="85"/>
      <c r="AD594" s="85"/>
      <c r="AE594" s="85"/>
      <c r="AF594" s="85"/>
      <c r="AG594" s="15" t="str">
        <f>IF(AF594="","",VLOOKUP(AF594,映射!W:X,2,FALSE))</f>
        <v/>
      </c>
      <c r="AH594" s="85"/>
      <c r="AI594" s="85"/>
      <c r="AJ594" s="85"/>
      <c r="AK594" s="85"/>
      <c r="AL594" s="85" t="str">
        <f>IF(AK594="","",VLOOKUP(AK594,映射!W:X,2,FALSE))</f>
        <v/>
      </c>
      <c r="AM594" s="85"/>
      <c r="AN594" s="85"/>
      <c r="AO594" s="85"/>
    </row>
    <row r="595" spans="1:41">
      <c r="A595" s="15">
        <v>120096</v>
      </c>
      <c r="B595" s="26" t="s">
        <v>272</v>
      </c>
      <c r="C595" s="14" t="s">
        <v>40</v>
      </c>
      <c r="D595" s="14" t="s">
        <v>619</v>
      </c>
      <c r="E595" s="26">
        <v>20096</v>
      </c>
      <c r="F595" s="26" t="s">
        <v>448</v>
      </c>
      <c r="G595" s="26"/>
      <c r="H595" s="26">
        <v>32</v>
      </c>
      <c r="I595" s="91">
        <f>VLOOKUP(A595,怪物经验!A:I,9,FALSE)</f>
        <v>480</v>
      </c>
      <c r="J595" s="90">
        <v>0</v>
      </c>
      <c r="K595" s="26"/>
      <c r="L595" s="79">
        <f>VLOOKUP(D595,道具产出!B:V,4,FALSE)</f>
        <v>3003</v>
      </c>
      <c r="M595" s="15" t="str">
        <f>IF(L595="","",VLOOKUP(L595,映射!W:X,2,FALSE))</f>
        <v>银</v>
      </c>
      <c r="N595" s="79">
        <f>VLOOKUP(D595,道具产出!B:V,5,FALSE)</f>
        <v>1</v>
      </c>
      <c r="O595" s="79">
        <v>1</v>
      </c>
      <c r="P595" s="79">
        <f>VLOOKUP(D595,道具产出!B:V,6,FALSE)</f>
        <v>200</v>
      </c>
      <c r="Q595" s="79">
        <f>VLOOKUP(D595,道具产出!B:V,7,FALSE)</f>
        <v>3103</v>
      </c>
      <c r="R595" s="15" t="str">
        <f>IF(Q595="","",VLOOKUP(Q595,映射!W:X,2,FALSE))</f>
        <v>黄月木</v>
      </c>
      <c r="S595" s="79">
        <f>VLOOKUP(D595,道具产出!B:V,8,FALSE)</f>
        <v>1</v>
      </c>
      <c r="T595" s="79">
        <v>1</v>
      </c>
      <c r="U595" s="79">
        <f>VLOOKUP(D595,道具产出!B:V,9,FALSE)</f>
        <v>200</v>
      </c>
      <c r="V595" s="92">
        <f>VLOOKUP(D595,道具产出!B:V,10,FALSE)</f>
        <v>3403</v>
      </c>
      <c r="W595" s="15" t="str">
        <f>IF(V595="","",VLOOKUP(V595,映射!W:X,2,FALSE))</f>
        <v>毛毡</v>
      </c>
      <c r="X595" s="92">
        <f>VLOOKUP(D595,道具产出!B:V,11,FALSE)</f>
        <v>1</v>
      </c>
      <c r="Y595" s="92">
        <v>1</v>
      </c>
      <c r="Z595" s="92">
        <f>VLOOKUP(D595,道具产出!B:V,12,FALSE)</f>
        <v>200</v>
      </c>
      <c r="AA595" s="85"/>
      <c r="AB595" s="15" t="str">
        <f>IF(AA595="","",VLOOKUP(AA595,映射!W:X,2,FALSE))</f>
        <v/>
      </c>
      <c r="AC595" s="85"/>
      <c r="AD595" s="85"/>
      <c r="AE595" s="85"/>
      <c r="AF595" s="85"/>
      <c r="AG595" s="15" t="str">
        <f>IF(AF595="","",VLOOKUP(AF595,映射!W:X,2,FALSE))</f>
        <v/>
      </c>
      <c r="AH595" s="85"/>
      <c r="AI595" s="85"/>
      <c r="AJ595" s="85"/>
      <c r="AK595" s="85"/>
      <c r="AL595" s="85" t="str">
        <f>IF(AK595="","",VLOOKUP(AK595,映射!W:X,2,FALSE))</f>
        <v/>
      </c>
      <c r="AM595" s="85"/>
      <c r="AN595" s="85"/>
      <c r="AO595" s="85"/>
    </row>
    <row r="596" spans="1:41">
      <c r="A596" s="15">
        <v>120097</v>
      </c>
      <c r="B596" s="26" t="s">
        <v>272</v>
      </c>
      <c r="C596" s="14" t="s">
        <v>40</v>
      </c>
      <c r="D596" s="14" t="s">
        <v>619</v>
      </c>
      <c r="E596" s="26">
        <v>20097</v>
      </c>
      <c r="F596" s="26" t="s">
        <v>397</v>
      </c>
      <c r="G596" s="26"/>
      <c r="H596" s="26">
        <v>37</v>
      </c>
      <c r="I596" s="91">
        <f>VLOOKUP(A596,怪物经验!A:I,9,FALSE)</f>
        <v>650</v>
      </c>
      <c r="J596" s="90">
        <v>0</v>
      </c>
      <c r="K596" s="26"/>
      <c r="L596" s="79">
        <f>VLOOKUP(D596,道具产出!B:V,4,FALSE)</f>
        <v>3003</v>
      </c>
      <c r="M596" s="15" t="str">
        <f>IF(L596="","",VLOOKUP(L596,映射!W:X,2,FALSE))</f>
        <v>银</v>
      </c>
      <c r="N596" s="79">
        <f>VLOOKUP(D596,道具产出!B:V,5,FALSE)</f>
        <v>1</v>
      </c>
      <c r="O596" s="79">
        <v>1</v>
      </c>
      <c r="P596" s="79">
        <f>VLOOKUP(D596,道具产出!B:V,6,FALSE)</f>
        <v>200</v>
      </c>
      <c r="Q596" s="79">
        <f>VLOOKUP(D596,道具产出!B:V,7,FALSE)</f>
        <v>3103</v>
      </c>
      <c r="R596" s="15" t="str">
        <f>IF(Q596="","",VLOOKUP(Q596,映射!W:X,2,FALSE))</f>
        <v>黄月木</v>
      </c>
      <c r="S596" s="79">
        <f>VLOOKUP(D596,道具产出!B:V,8,FALSE)</f>
        <v>1</v>
      </c>
      <c r="T596" s="79">
        <v>1</v>
      </c>
      <c r="U596" s="79">
        <f>VLOOKUP(D596,道具产出!B:V,9,FALSE)</f>
        <v>200</v>
      </c>
      <c r="V596" s="92">
        <f>VLOOKUP(D596,道具产出!B:V,10,FALSE)</f>
        <v>3403</v>
      </c>
      <c r="W596" s="15" t="str">
        <f>IF(V596="","",VLOOKUP(V596,映射!W:X,2,FALSE))</f>
        <v>毛毡</v>
      </c>
      <c r="X596" s="92">
        <f>VLOOKUP(D596,道具产出!B:V,11,FALSE)</f>
        <v>1</v>
      </c>
      <c r="Y596" s="92">
        <v>1</v>
      </c>
      <c r="Z596" s="92">
        <f>VLOOKUP(D596,道具产出!B:V,12,FALSE)</f>
        <v>200</v>
      </c>
      <c r="AA596" s="85"/>
      <c r="AB596" s="15" t="str">
        <f>IF(AA596="","",VLOOKUP(AA596,映射!W:X,2,FALSE))</f>
        <v/>
      </c>
      <c r="AC596" s="85"/>
      <c r="AD596" s="85"/>
      <c r="AE596" s="85"/>
      <c r="AF596" s="85"/>
      <c r="AG596" s="15" t="str">
        <f>IF(AF596="","",VLOOKUP(AF596,映射!W:X,2,FALSE))</f>
        <v/>
      </c>
      <c r="AH596" s="85"/>
      <c r="AI596" s="85"/>
      <c r="AJ596" s="85"/>
      <c r="AK596" s="85"/>
      <c r="AL596" s="85" t="str">
        <f>IF(AK596="","",VLOOKUP(AK596,映射!W:X,2,FALSE))</f>
        <v/>
      </c>
      <c r="AM596" s="85"/>
      <c r="AN596" s="85"/>
      <c r="AO596" s="85"/>
    </row>
    <row r="597" spans="1:41">
      <c r="A597" s="15">
        <v>120098</v>
      </c>
      <c r="B597" s="26" t="s">
        <v>272</v>
      </c>
      <c r="C597" s="14" t="s">
        <v>40</v>
      </c>
      <c r="D597" s="14" t="s">
        <v>619</v>
      </c>
      <c r="E597" s="26">
        <v>20098</v>
      </c>
      <c r="F597" s="26" t="s">
        <v>630</v>
      </c>
      <c r="G597" s="26"/>
      <c r="H597" s="26">
        <v>37</v>
      </c>
      <c r="I597" s="91">
        <f>VLOOKUP(A597,怪物经验!A:I,9,FALSE)</f>
        <v>650</v>
      </c>
      <c r="J597" s="90">
        <v>0</v>
      </c>
      <c r="K597" s="26"/>
      <c r="L597" s="79">
        <f>VLOOKUP(D597,道具产出!B:V,4,FALSE)</f>
        <v>3003</v>
      </c>
      <c r="M597" s="15" t="str">
        <f>IF(L597="","",VLOOKUP(L597,映射!W:X,2,FALSE))</f>
        <v>银</v>
      </c>
      <c r="N597" s="79">
        <f>VLOOKUP(D597,道具产出!B:V,5,FALSE)</f>
        <v>1</v>
      </c>
      <c r="O597" s="79">
        <v>1</v>
      </c>
      <c r="P597" s="79">
        <f>VLOOKUP(D597,道具产出!B:V,6,FALSE)</f>
        <v>200</v>
      </c>
      <c r="Q597" s="79">
        <f>VLOOKUP(D597,道具产出!B:V,7,FALSE)</f>
        <v>3103</v>
      </c>
      <c r="R597" s="15" t="str">
        <f>IF(Q597="","",VLOOKUP(Q597,映射!W:X,2,FALSE))</f>
        <v>黄月木</v>
      </c>
      <c r="S597" s="79">
        <f>VLOOKUP(D597,道具产出!B:V,8,FALSE)</f>
        <v>1</v>
      </c>
      <c r="T597" s="79">
        <v>1</v>
      </c>
      <c r="U597" s="79">
        <f>VLOOKUP(D597,道具产出!B:V,9,FALSE)</f>
        <v>200</v>
      </c>
      <c r="V597" s="92">
        <f>VLOOKUP(D597,道具产出!B:V,10,FALSE)</f>
        <v>3403</v>
      </c>
      <c r="W597" s="15" t="str">
        <f>IF(V597="","",VLOOKUP(V597,映射!W:X,2,FALSE))</f>
        <v>毛毡</v>
      </c>
      <c r="X597" s="92">
        <f>VLOOKUP(D597,道具产出!B:V,11,FALSE)</f>
        <v>1</v>
      </c>
      <c r="Y597" s="92">
        <v>1</v>
      </c>
      <c r="Z597" s="92">
        <f>VLOOKUP(D597,道具产出!B:V,12,FALSE)</f>
        <v>200</v>
      </c>
      <c r="AA597" s="85"/>
      <c r="AB597" s="15" t="str">
        <f>IF(AA597="","",VLOOKUP(AA597,映射!W:X,2,FALSE))</f>
        <v/>
      </c>
      <c r="AC597" s="85"/>
      <c r="AD597" s="85"/>
      <c r="AE597" s="85"/>
      <c r="AF597" s="85"/>
      <c r="AG597" s="15" t="str">
        <f>IF(AF597="","",VLOOKUP(AF597,映射!W:X,2,FALSE))</f>
        <v/>
      </c>
      <c r="AH597" s="85"/>
      <c r="AI597" s="85"/>
      <c r="AJ597" s="85"/>
      <c r="AK597" s="85"/>
      <c r="AL597" s="85" t="str">
        <f>IF(AK597="","",VLOOKUP(AK597,映射!W:X,2,FALSE))</f>
        <v/>
      </c>
      <c r="AM597" s="85"/>
      <c r="AN597" s="85"/>
      <c r="AO597" s="85"/>
    </row>
    <row r="598" spans="1:41">
      <c r="A598" s="15">
        <v>120099</v>
      </c>
      <c r="B598" s="26" t="s">
        <v>272</v>
      </c>
      <c r="C598" s="14" t="s">
        <v>40</v>
      </c>
      <c r="D598" s="14" t="s">
        <v>619</v>
      </c>
      <c r="E598" s="26">
        <v>20099</v>
      </c>
      <c r="F598" s="26" t="s">
        <v>631</v>
      </c>
      <c r="G598" s="26"/>
      <c r="H598" s="26">
        <v>37</v>
      </c>
      <c r="I598" s="91">
        <f>VLOOKUP(A598,怪物经验!A:I,9,FALSE)</f>
        <v>650</v>
      </c>
      <c r="J598" s="90">
        <v>0</v>
      </c>
      <c r="K598" s="26"/>
      <c r="L598" s="79">
        <f>VLOOKUP(D598,道具产出!B:V,4,FALSE)</f>
        <v>3003</v>
      </c>
      <c r="M598" s="15" t="str">
        <f>IF(L598="","",VLOOKUP(L598,映射!W:X,2,FALSE))</f>
        <v>银</v>
      </c>
      <c r="N598" s="79">
        <f>VLOOKUP(D598,道具产出!B:V,5,FALSE)</f>
        <v>1</v>
      </c>
      <c r="O598" s="79">
        <v>1</v>
      </c>
      <c r="P598" s="79">
        <f>VLOOKUP(D598,道具产出!B:V,6,FALSE)</f>
        <v>200</v>
      </c>
      <c r="Q598" s="79">
        <f>VLOOKUP(D598,道具产出!B:V,7,FALSE)</f>
        <v>3103</v>
      </c>
      <c r="R598" s="15" t="str">
        <f>IF(Q598="","",VLOOKUP(Q598,映射!W:X,2,FALSE))</f>
        <v>黄月木</v>
      </c>
      <c r="S598" s="79">
        <f>VLOOKUP(D598,道具产出!B:V,8,FALSE)</f>
        <v>1</v>
      </c>
      <c r="T598" s="79">
        <v>1</v>
      </c>
      <c r="U598" s="79">
        <f>VLOOKUP(D598,道具产出!B:V,9,FALSE)</f>
        <v>200</v>
      </c>
      <c r="V598" s="92">
        <f>VLOOKUP(D598,道具产出!B:V,10,FALSE)</f>
        <v>3403</v>
      </c>
      <c r="W598" s="15" t="str">
        <f>IF(V598="","",VLOOKUP(V598,映射!W:X,2,FALSE))</f>
        <v>毛毡</v>
      </c>
      <c r="X598" s="92">
        <f>VLOOKUP(D598,道具产出!B:V,11,FALSE)</f>
        <v>1</v>
      </c>
      <c r="Y598" s="92">
        <v>1</v>
      </c>
      <c r="Z598" s="92">
        <f>VLOOKUP(D598,道具产出!B:V,12,FALSE)</f>
        <v>200</v>
      </c>
      <c r="AA598" s="85"/>
      <c r="AB598" s="15" t="str">
        <f>IF(AA598="","",VLOOKUP(AA598,映射!W:X,2,FALSE))</f>
        <v/>
      </c>
      <c r="AC598" s="85"/>
      <c r="AD598" s="85"/>
      <c r="AE598" s="85"/>
      <c r="AF598" s="85"/>
      <c r="AG598" s="15" t="str">
        <f>IF(AF598="","",VLOOKUP(AF598,映射!W:X,2,FALSE))</f>
        <v/>
      </c>
      <c r="AH598" s="85"/>
      <c r="AI598" s="85"/>
      <c r="AJ598" s="85"/>
      <c r="AK598" s="85"/>
      <c r="AL598" s="85" t="str">
        <f>IF(AK598="","",VLOOKUP(AK598,映射!W:X,2,FALSE))</f>
        <v/>
      </c>
      <c r="AM598" s="85"/>
      <c r="AN598" s="85"/>
      <c r="AO598" s="85"/>
    </row>
    <row r="599" spans="1:41">
      <c r="A599" s="15">
        <v>120100</v>
      </c>
      <c r="B599" s="26" t="s">
        <v>272</v>
      </c>
      <c r="C599" s="14" t="s">
        <v>40</v>
      </c>
      <c r="D599" s="14" t="s">
        <v>619</v>
      </c>
      <c r="E599" s="26">
        <v>20100</v>
      </c>
      <c r="F599" s="26" t="s">
        <v>632</v>
      </c>
      <c r="G599" s="26"/>
      <c r="H599" s="26">
        <v>37</v>
      </c>
      <c r="I599" s="91">
        <f>VLOOKUP(A599,怪物经验!A:I,9,FALSE)</f>
        <v>650</v>
      </c>
      <c r="J599" s="90">
        <v>0</v>
      </c>
      <c r="K599" s="26"/>
      <c r="L599" s="79">
        <f>VLOOKUP(D599,道具产出!B:V,4,FALSE)</f>
        <v>3003</v>
      </c>
      <c r="M599" s="15" t="str">
        <f>IF(L599="","",VLOOKUP(L599,映射!W:X,2,FALSE))</f>
        <v>银</v>
      </c>
      <c r="N599" s="79">
        <f>VLOOKUP(D599,道具产出!B:V,5,FALSE)</f>
        <v>1</v>
      </c>
      <c r="O599" s="79">
        <v>1</v>
      </c>
      <c r="P599" s="79">
        <f>VLOOKUP(D599,道具产出!B:V,6,FALSE)</f>
        <v>200</v>
      </c>
      <c r="Q599" s="79">
        <f>VLOOKUP(D599,道具产出!B:V,7,FALSE)</f>
        <v>3103</v>
      </c>
      <c r="R599" s="15" t="str">
        <f>IF(Q599="","",VLOOKUP(Q599,映射!W:X,2,FALSE))</f>
        <v>黄月木</v>
      </c>
      <c r="S599" s="79">
        <f>VLOOKUP(D599,道具产出!B:V,8,FALSE)</f>
        <v>1</v>
      </c>
      <c r="T599" s="79">
        <v>1</v>
      </c>
      <c r="U599" s="79">
        <f>VLOOKUP(D599,道具产出!B:V,9,FALSE)</f>
        <v>200</v>
      </c>
      <c r="V599" s="92">
        <f>VLOOKUP(D599,道具产出!B:V,10,FALSE)</f>
        <v>3403</v>
      </c>
      <c r="W599" s="15" t="str">
        <f>IF(V599="","",VLOOKUP(V599,映射!W:X,2,FALSE))</f>
        <v>毛毡</v>
      </c>
      <c r="X599" s="92">
        <f>VLOOKUP(D599,道具产出!B:V,11,FALSE)</f>
        <v>1</v>
      </c>
      <c r="Y599" s="92">
        <v>1</v>
      </c>
      <c r="Z599" s="92">
        <f>VLOOKUP(D599,道具产出!B:V,12,FALSE)</f>
        <v>200</v>
      </c>
      <c r="AA599" s="85"/>
      <c r="AB599" s="15" t="str">
        <f>IF(AA599="","",VLOOKUP(AA599,映射!W:X,2,FALSE))</f>
        <v/>
      </c>
      <c r="AC599" s="85"/>
      <c r="AD599" s="85"/>
      <c r="AE599" s="85"/>
      <c r="AF599" s="85"/>
      <c r="AG599" s="15" t="str">
        <f>IF(AF599="","",VLOOKUP(AF599,映射!W:X,2,FALSE))</f>
        <v/>
      </c>
      <c r="AH599" s="85"/>
      <c r="AI599" s="85"/>
      <c r="AJ599" s="85"/>
      <c r="AK599" s="85"/>
      <c r="AL599" s="85" t="str">
        <f>IF(AK599="","",VLOOKUP(AK599,映射!W:X,2,FALSE))</f>
        <v/>
      </c>
      <c r="AM599" s="85"/>
      <c r="AN599" s="85"/>
      <c r="AO599" s="85"/>
    </row>
    <row r="600" spans="1:41">
      <c r="A600" s="15">
        <v>120101</v>
      </c>
      <c r="B600" s="26" t="s">
        <v>272</v>
      </c>
      <c r="C600" s="14" t="s">
        <v>40</v>
      </c>
      <c r="D600" s="14" t="s">
        <v>619</v>
      </c>
      <c r="E600" s="26">
        <v>20101</v>
      </c>
      <c r="F600" s="26" t="s">
        <v>522</v>
      </c>
      <c r="G600" s="26"/>
      <c r="H600" s="26">
        <v>37</v>
      </c>
      <c r="I600" s="91">
        <f>VLOOKUP(A600,怪物经验!A:I,9,FALSE)</f>
        <v>650</v>
      </c>
      <c r="J600" s="90">
        <v>0</v>
      </c>
      <c r="K600" s="26"/>
      <c r="L600" s="79">
        <f>VLOOKUP(D600,道具产出!B:V,4,FALSE)</f>
        <v>3003</v>
      </c>
      <c r="M600" s="15" t="str">
        <f>IF(L600="","",VLOOKUP(L600,映射!W:X,2,FALSE))</f>
        <v>银</v>
      </c>
      <c r="N600" s="79">
        <f>VLOOKUP(D600,道具产出!B:V,5,FALSE)</f>
        <v>1</v>
      </c>
      <c r="O600" s="79">
        <v>1</v>
      </c>
      <c r="P600" s="79">
        <f>VLOOKUP(D600,道具产出!B:V,6,FALSE)</f>
        <v>200</v>
      </c>
      <c r="Q600" s="79">
        <f>VLOOKUP(D600,道具产出!B:V,7,FALSE)</f>
        <v>3103</v>
      </c>
      <c r="R600" s="15" t="str">
        <f>IF(Q600="","",VLOOKUP(Q600,映射!W:X,2,FALSE))</f>
        <v>黄月木</v>
      </c>
      <c r="S600" s="79">
        <f>VLOOKUP(D600,道具产出!B:V,8,FALSE)</f>
        <v>1</v>
      </c>
      <c r="T600" s="79">
        <v>1</v>
      </c>
      <c r="U600" s="79">
        <f>VLOOKUP(D600,道具产出!B:V,9,FALSE)</f>
        <v>200</v>
      </c>
      <c r="V600" s="92">
        <f>VLOOKUP(D600,道具产出!B:V,10,FALSE)</f>
        <v>3403</v>
      </c>
      <c r="W600" s="15" t="str">
        <f>IF(V600="","",VLOOKUP(V600,映射!W:X,2,FALSE))</f>
        <v>毛毡</v>
      </c>
      <c r="X600" s="92">
        <f>VLOOKUP(D600,道具产出!B:V,11,FALSE)</f>
        <v>1</v>
      </c>
      <c r="Y600" s="92">
        <v>1</v>
      </c>
      <c r="Z600" s="92">
        <f>VLOOKUP(D600,道具产出!B:V,12,FALSE)</f>
        <v>200</v>
      </c>
      <c r="AA600" s="85"/>
      <c r="AB600" s="15" t="str">
        <f>IF(AA600="","",VLOOKUP(AA600,映射!W:X,2,FALSE))</f>
        <v/>
      </c>
      <c r="AC600" s="85"/>
      <c r="AD600" s="85"/>
      <c r="AE600" s="85"/>
      <c r="AF600" s="85"/>
      <c r="AG600" s="15" t="str">
        <f>IF(AF600="","",VLOOKUP(AF600,映射!W:X,2,FALSE))</f>
        <v/>
      </c>
      <c r="AH600" s="85"/>
      <c r="AI600" s="85"/>
      <c r="AJ600" s="85"/>
      <c r="AK600" s="85"/>
      <c r="AL600" s="85" t="str">
        <f>IF(AK600="","",VLOOKUP(AK600,映射!W:X,2,FALSE))</f>
        <v/>
      </c>
      <c r="AM600" s="85"/>
      <c r="AN600" s="85"/>
      <c r="AO600" s="85"/>
    </row>
    <row r="601" spans="1:41">
      <c r="A601" s="15">
        <v>120102</v>
      </c>
      <c r="B601" s="26" t="s">
        <v>272</v>
      </c>
      <c r="C601" s="14" t="s">
        <v>40</v>
      </c>
      <c r="D601" s="14" t="s">
        <v>619</v>
      </c>
      <c r="E601" s="26">
        <v>20102</v>
      </c>
      <c r="F601" s="26" t="s">
        <v>603</v>
      </c>
      <c r="G601" s="26"/>
      <c r="H601" s="26">
        <v>37</v>
      </c>
      <c r="I601" s="91">
        <f>VLOOKUP(A601,怪物经验!A:I,9,FALSE)</f>
        <v>650</v>
      </c>
      <c r="J601" s="90">
        <v>0</v>
      </c>
      <c r="K601" s="26"/>
      <c r="L601" s="79">
        <f>VLOOKUP(D601,道具产出!B:V,4,FALSE)</f>
        <v>3003</v>
      </c>
      <c r="M601" s="15" t="str">
        <f>IF(L601="","",VLOOKUP(L601,映射!W:X,2,FALSE))</f>
        <v>银</v>
      </c>
      <c r="N601" s="79">
        <f>VLOOKUP(D601,道具产出!B:V,5,FALSE)</f>
        <v>1</v>
      </c>
      <c r="O601" s="79">
        <v>1</v>
      </c>
      <c r="P601" s="79">
        <f>VLOOKUP(D601,道具产出!B:V,6,FALSE)</f>
        <v>200</v>
      </c>
      <c r="Q601" s="79">
        <f>VLOOKUP(D601,道具产出!B:V,7,FALSE)</f>
        <v>3103</v>
      </c>
      <c r="R601" s="15" t="str">
        <f>IF(Q601="","",VLOOKUP(Q601,映射!W:X,2,FALSE))</f>
        <v>黄月木</v>
      </c>
      <c r="S601" s="79">
        <f>VLOOKUP(D601,道具产出!B:V,8,FALSE)</f>
        <v>1</v>
      </c>
      <c r="T601" s="79">
        <v>1</v>
      </c>
      <c r="U601" s="79">
        <f>VLOOKUP(D601,道具产出!B:V,9,FALSE)</f>
        <v>200</v>
      </c>
      <c r="V601" s="92">
        <f>VLOOKUP(D601,道具产出!B:V,10,FALSE)</f>
        <v>3403</v>
      </c>
      <c r="W601" s="15" t="str">
        <f>IF(V601="","",VLOOKUP(V601,映射!W:X,2,FALSE))</f>
        <v>毛毡</v>
      </c>
      <c r="X601" s="92">
        <f>VLOOKUP(D601,道具产出!B:V,11,FALSE)</f>
        <v>1</v>
      </c>
      <c r="Y601" s="92">
        <v>1</v>
      </c>
      <c r="Z601" s="92">
        <f>VLOOKUP(D601,道具产出!B:V,12,FALSE)</f>
        <v>200</v>
      </c>
      <c r="AA601" s="85"/>
      <c r="AB601" s="15" t="str">
        <f>IF(AA601="","",VLOOKUP(AA601,映射!W:X,2,FALSE))</f>
        <v/>
      </c>
      <c r="AC601" s="85"/>
      <c r="AD601" s="85"/>
      <c r="AE601" s="85"/>
      <c r="AF601" s="85"/>
      <c r="AG601" s="15" t="str">
        <f>IF(AF601="","",VLOOKUP(AF601,映射!W:X,2,FALSE))</f>
        <v/>
      </c>
      <c r="AH601" s="85"/>
      <c r="AI601" s="85"/>
      <c r="AJ601" s="85"/>
      <c r="AK601" s="85"/>
      <c r="AL601" s="85" t="str">
        <f>IF(AK601="","",VLOOKUP(AK601,映射!W:X,2,FALSE))</f>
        <v/>
      </c>
      <c r="AM601" s="85"/>
      <c r="AN601" s="85"/>
      <c r="AO601" s="85"/>
    </row>
    <row r="602" spans="1:41">
      <c r="A602" s="15">
        <v>120103</v>
      </c>
      <c r="B602" s="26" t="s">
        <v>272</v>
      </c>
      <c r="C602" s="14" t="s">
        <v>40</v>
      </c>
      <c r="D602" s="14" t="s">
        <v>619</v>
      </c>
      <c r="E602" s="26">
        <v>20103</v>
      </c>
      <c r="F602" s="26" t="s">
        <v>499</v>
      </c>
      <c r="G602" s="26"/>
      <c r="H602" s="26">
        <v>37</v>
      </c>
      <c r="I602" s="91">
        <f>VLOOKUP(A602,怪物经验!A:I,9,FALSE)</f>
        <v>650</v>
      </c>
      <c r="J602" s="90">
        <v>0</v>
      </c>
      <c r="K602" s="26"/>
      <c r="L602" s="79">
        <f>VLOOKUP(D602,道具产出!B:V,4,FALSE)</f>
        <v>3003</v>
      </c>
      <c r="M602" s="15" t="str">
        <f>IF(L602="","",VLOOKUP(L602,映射!W:X,2,FALSE))</f>
        <v>银</v>
      </c>
      <c r="N602" s="79">
        <f>VLOOKUP(D602,道具产出!B:V,5,FALSE)</f>
        <v>1</v>
      </c>
      <c r="O602" s="79">
        <v>1</v>
      </c>
      <c r="P602" s="79">
        <f>VLOOKUP(D602,道具产出!B:V,6,FALSE)</f>
        <v>200</v>
      </c>
      <c r="Q602" s="79">
        <f>VLOOKUP(D602,道具产出!B:V,7,FALSE)</f>
        <v>3103</v>
      </c>
      <c r="R602" s="15" t="str">
        <f>IF(Q602="","",VLOOKUP(Q602,映射!W:X,2,FALSE))</f>
        <v>黄月木</v>
      </c>
      <c r="S602" s="79">
        <f>VLOOKUP(D602,道具产出!B:V,8,FALSE)</f>
        <v>1</v>
      </c>
      <c r="T602" s="79">
        <v>1</v>
      </c>
      <c r="U602" s="79">
        <f>VLOOKUP(D602,道具产出!B:V,9,FALSE)</f>
        <v>200</v>
      </c>
      <c r="V602" s="92">
        <f>VLOOKUP(D602,道具产出!B:V,10,FALSE)</f>
        <v>3403</v>
      </c>
      <c r="W602" s="15" t="str">
        <f>IF(V602="","",VLOOKUP(V602,映射!W:X,2,FALSE))</f>
        <v>毛毡</v>
      </c>
      <c r="X602" s="92">
        <f>VLOOKUP(D602,道具产出!B:V,11,FALSE)</f>
        <v>1</v>
      </c>
      <c r="Y602" s="92">
        <v>1</v>
      </c>
      <c r="Z602" s="92">
        <f>VLOOKUP(D602,道具产出!B:V,12,FALSE)</f>
        <v>200</v>
      </c>
      <c r="AA602" s="85"/>
      <c r="AB602" s="15" t="str">
        <f>IF(AA602="","",VLOOKUP(AA602,映射!W:X,2,FALSE))</f>
        <v/>
      </c>
      <c r="AC602" s="85"/>
      <c r="AD602" s="85"/>
      <c r="AE602" s="85"/>
      <c r="AF602" s="85"/>
      <c r="AG602" s="15" t="str">
        <f>IF(AF602="","",VLOOKUP(AF602,映射!W:X,2,FALSE))</f>
        <v/>
      </c>
      <c r="AH602" s="85"/>
      <c r="AI602" s="85"/>
      <c r="AJ602" s="85"/>
      <c r="AK602" s="85"/>
      <c r="AL602" s="85" t="str">
        <f>IF(AK602="","",VLOOKUP(AK602,映射!W:X,2,FALSE))</f>
        <v/>
      </c>
      <c r="AM602" s="85"/>
      <c r="AN602" s="85"/>
      <c r="AO602" s="85"/>
    </row>
    <row r="603" spans="1:41">
      <c r="A603" s="15">
        <v>120104</v>
      </c>
      <c r="B603" s="26" t="s">
        <v>272</v>
      </c>
      <c r="C603" s="14" t="s">
        <v>40</v>
      </c>
      <c r="D603" s="14" t="s">
        <v>619</v>
      </c>
      <c r="E603" s="26">
        <v>20104</v>
      </c>
      <c r="F603" s="26" t="s">
        <v>451</v>
      </c>
      <c r="G603" s="26"/>
      <c r="H603" s="26">
        <v>37</v>
      </c>
      <c r="I603" s="91">
        <f>VLOOKUP(A603,怪物经验!A:I,9,FALSE)</f>
        <v>650</v>
      </c>
      <c r="J603" s="90">
        <v>0</v>
      </c>
      <c r="K603" s="26"/>
      <c r="L603" s="79">
        <f>VLOOKUP(D603,道具产出!B:V,4,FALSE)</f>
        <v>3003</v>
      </c>
      <c r="M603" s="15" t="str">
        <f>IF(L603="","",VLOOKUP(L603,映射!W:X,2,FALSE))</f>
        <v>银</v>
      </c>
      <c r="N603" s="79">
        <f>VLOOKUP(D603,道具产出!B:V,5,FALSE)</f>
        <v>1</v>
      </c>
      <c r="O603" s="79">
        <v>1</v>
      </c>
      <c r="P603" s="79">
        <f>VLOOKUP(D603,道具产出!B:V,6,FALSE)</f>
        <v>200</v>
      </c>
      <c r="Q603" s="79">
        <f>VLOOKUP(D603,道具产出!B:V,7,FALSE)</f>
        <v>3103</v>
      </c>
      <c r="R603" s="15" t="str">
        <f>IF(Q603="","",VLOOKUP(Q603,映射!W:X,2,FALSE))</f>
        <v>黄月木</v>
      </c>
      <c r="S603" s="79">
        <f>VLOOKUP(D603,道具产出!B:V,8,FALSE)</f>
        <v>1</v>
      </c>
      <c r="T603" s="79">
        <v>1</v>
      </c>
      <c r="U603" s="79">
        <f>VLOOKUP(D603,道具产出!B:V,9,FALSE)</f>
        <v>200</v>
      </c>
      <c r="V603" s="92">
        <f>VLOOKUP(D603,道具产出!B:V,10,FALSE)</f>
        <v>3403</v>
      </c>
      <c r="W603" s="15" t="str">
        <f>IF(V603="","",VLOOKUP(V603,映射!W:X,2,FALSE))</f>
        <v>毛毡</v>
      </c>
      <c r="X603" s="92">
        <f>VLOOKUP(D603,道具产出!B:V,11,FALSE)</f>
        <v>1</v>
      </c>
      <c r="Y603" s="92">
        <v>1</v>
      </c>
      <c r="Z603" s="92">
        <f>VLOOKUP(D603,道具产出!B:V,12,FALSE)</f>
        <v>200</v>
      </c>
      <c r="AA603" s="85"/>
      <c r="AB603" s="15" t="str">
        <f>IF(AA603="","",VLOOKUP(AA603,映射!W:X,2,FALSE))</f>
        <v/>
      </c>
      <c r="AC603" s="85"/>
      <c r="AD603" s="85"/>
      <c r="AE603" s="85"/>
      <c r="AF603" s="85"/>
      <c r="AG603" s="15" t="str">
        <f>IF(AF603="","",VLOOKUP(AF603,映射!W:X,2,FALSE))</f>
        <v/>
      </c>
      <c r="AH603" s="85"/>
      <c r="AI603" s="85"/>
      <c r="AJ603" s="85"/>
      <c r="AK603" s="85"/>
      <c r="AL603" s="85" t="str">
        <f>IF(AK603="","",VLOOKUP(AK603,映射!W:X,2,FALSE))</f>
        <v/>
      </c>
      <c r="AM603" s="85"/>
      <c r="AN603" s="85"/>
      <c r="AO603" s="85"/>
    </row>
    <row r="604" spans="1:41">
      <c r="A604" s="15">
        <v>120105</v>
      </c>
      <c r="B604" s="26" t="s">
        <v>272</v>
      </c>
      <c r="C604" s="14" t="s">
        <v>40</v>
      </c>
      <c r="D604" s="14" t="s">
        <v>619</v>
      </c>
      <c r="E604" s="26">
        <v>20105</v>
      </c>
      <c r="F604" s="26" t="s">
        <v>605</v>
      </c>
      <c r="G604" s="26"/>
      <c r="H604" s="26">
        <v>37</v>
      </c>
      <c r="I604" s="91">
        <f>VLOOKUP(A604,怪物经验!A:I,9,FALSE)</f>
        <v>650</v>
      </c>
      <c r="J604" s="90">
        <v>0</v>
      </c>
      <c r="K604" s="26"/>
      <c r="L604" s="79">
        <f>VLOOKUP(D604,道具产出!B:V,4,FALSE)</f>
        <v>3003</v>
      </c>
      <c r="M604" s="15" t="str">
        <f>IF(L604="","",VLOOKUP(L604,映射!W:X,2,FALSE))</f>
        <v>银</v>
      </c>
      <c r="N604" s="79">
        <f>VLOOKUP(D604,道具产出!B:V,5,FALSE)</f>
        <v>1</v>
      </c>
      <c r="O604" s="79">
        <v>1</v>
      </c>
      <c r="P604" s="79">
        <f>VLOOKUP(D604,道具产出!B:V,6,FALSE)</f>
        <v>200</v>
      </c>
      <c r="Q604" s="79">
        <f>VLOOKUP(D604,道具产出!B:V,7,FALSE)</f>
        <v>3103</v>
      </c>
      <c r="R604" s="15" t="str">
        <f>IF(Q604="","",VLOOKUP(Q604,映射!W:X,2,FALSE))</f>
        <v>黄月木</v>
      </c>
      <c r="S604" s="79">
        <f>VLOOKUP(D604,道具产出!B:V,8,FALSE)</f>
        <v>1</v>
      </c>
      <c r="T604" s="79">
        <v>1</v>
      </c>
      <c r="U604" s="79">
        <f>VLOOKUP(D604,道具产出!B:V,9,FALSE)</f>
        <v>200</v>
      </c>
      <c r="V604" s="92">
        <f>VLOOKUP(D604,道具产出!B:V,10,FALSE)</f>
        <v>3403</v>
      </c>
      <c r="W604" s="15" t="str">
        <f>IF(V604="","",VLOOKUP(V604,映射!W:X,2,FALSE))</f>
        <v>毛毡</v>
      </c>
      <c r="X604" s="92">
        <f>VLOOKUP(D604,道具产出!B:V,11,FALSE)</f>
        <v>1</v>
      </c>
      <c r="Y604" s="92">
        <v>1</v>
      </c>
      <c r="Z604" s="92">
        <f>VLOOKUP(D604,道具产出!B:V,12,FALSE)</f>
        <v>200</v>
      </c>
      <c r="AA604" s="85"/>
      <c r="AB604" s="15" t="str">
        <f>IF(AA604="","",VLOOKUP(AA604,映射!W:X,2,FALSE))</f>
        <v/>
      </c>
      <c r="AC604" s="85"/>
      <c r="AD604" s="85"/>
      <c r="AE604" s="85"/>
      <c r="AF604" s="85"/>
      <c r="AG604" s="15" t="str">
        <f>IF(AF604="","",VLOOKUP(AF604,映射!W:X,2,FALSE))</f>
        <v/>
      </c>
      <c r="AH604" s="85"/>
      <c r="AI604" s="85"/>
      <c r="AJ604" s="85"/>
      <c r="AK604" s="85"/>
      <c r="AL604" s="85" t="str">
        <f>IF(AK604="","",VLOOKUP(AK604,映射!W:X,2,FALSE))</f>
        <v/>
      </c>
      <c r="AM604" s="85"/>
      <c r="AN604" s="85"/>
      <c r="AO604" s="85"/>
    </row>
    <row r="605" spans="1:41">
      <c r="A605" s="15">
        <v>120106</v>
      </c>
      <c r="B605" s="26" t="s">
        <v>272</v>
      </c>
      <c r="C605" s="14" t="s">
        <v>40</v>
      </c>
      <c r="D605" s="14" t="s">
        <v>619</v>
      </c>
      <c r="E605" s="26">
        <v>20106</v>
      </c>
      <c r="F605" s="26" t="s">
        <v>633</v>
      </c>
      <c r="G605" s="26"/>
      <c r="H605" s="26">
        <v>37</v>
      </c>
      <c r="I605" s="91">
        <f>VLOOKUP(A605,怪物经验!A:I,9,FALSE)</f>
        <v>650</v>
      </c>
      <c r="J605" s="90">
        <v>0</v>
      </c>
      <c r="K605" s="26"/>
      <c r="L605" s="79">
        <f>VLOOKUP(D605,道具产出!B:V,4,FALSE)</f>
        <v>3003</v>
      </c>
      <c r="M605" s="15" t="str">
        <f>IF(L605="","",VLOOKUP(L605,映射!W:X,2,FALSE))</f>
        <v>银</v>
      </c>
      <c r="N605" s="79">
        <f>VLOOKUP(D605,道具产出!B:V,5,FALSE)</f>
        <v>1</v>
      </c>
      <c r="O605" s="79">
        <v>1</v>
      </c>
      <c r="P605" s="79">
        <f>VLOOKUP(D605,道具产出!B:V,6,FALSE)</f>
        <v>200</v>
      </c>
      <c r="Q605" s="79">
        <f>VLOOKUP(D605,道具产出!B:V,7,FALSE)</f>
        <v>3103</v>
      </c>
      <c r="R605" s="15" t="str">
        <f>IF(Q605="","",VLOOKUP(Q605,映射!W:X,2,FALSE))</f>
        <v>黄月木</v>
      </c>
      <c r="S605" s="79">
        <f>VLOOKUP(D605,道具产出!B:V,8,FALSE)</f>
        <v>1</v>
      </c>
      <c r="T605" s="79">
        <v>1</v>
      </c>
      <c r="U605" s="79">
        <f>VLOOKUP(D605,道具产出!B:V,9,FALSE)</f>
        <v>200</v>
      </c>
      <c r="V605" s="92">
        <f>VLOOKUP(D605,道具产出!B:V,10,FALSE)</f>
        <v>3403</v>
      </c>
      <c r="W605" s="15" t="str">
        <f>IF(V605="","",VLOOKUP(V605,映射!W:X,2,FALSE))</f>
        <v>毛毡</v>
      </c>
      <c r="X605" s="92">
        <f>VLOOKUP(D605,道具产出!B:V,11,FALSE)</f>
        <v>1</v>
      </c>
      <c r="Y605" s="92">
        <v>1</v>
      </c>
      <c r="Z605" s="92">
        <f>VLOOKUP(D605,道具产出!B:V,12,FALSE)</f>
        <v>200</v>
      </c>
      <c r="AA605" s="85"/>
      <c r="AB605" s="15" t="str">
        <f>IF(AA605="","",VLOOKUP(AA605,映射!W:X,2,FALSE))</f>
        <v/>
      </c>
      <c r="AC605" s="85"/>
      <c r="AD605" s="85"/>
      <c r="AE605" s="85"/>
      <c r="AF605" s="85"/>
      <c r="AG605" s="15" t="str">
        <f>IF(AF605="","",VLOOKUP(AF605,映射!W:X,2,FALSE))</f>
        <v/>
      </c>
      <c r="AH605" s="85"/>
      <c r="AI605" s="85"/>
      <c r="AJ605" s="85"/>
      <c r="AK605" s="85"/>
      <c r="AL605" s="85" t="str">
        <f>IF(AK605="","",VLOOKUP(AK605,映射!W:X,2,FALSE))</f>
        <v/>
      </c>
      <c r="AM605" s="85"/>
      <c r="AN605" s="85"/>
      <c r="AO605" s="85"/>
    </row>
    <row r="606" spans="1:41">
      <c r="A606" s="15">
        <v>120107</v>
      </c>
      <c r="B606" s="26" t="s">
        <v>272</v>
      </c>
      <c r="C606" s="14" t="s">
        <v>40</v>
      </c>
      <c r="D606" s="14" t="s">
        <v>619</v>
      </c>
      <c r="E606" s="26">
        <v>20107</v>
      </c>
      <c r="F606" s="26" t="s">
        <v>425</v>
      </c>
      <c r="G606" s="26"/>
      <c r="H606" s="26">
        <v>37</v>
      </c>
      <c r="I606" s="91">
        <f>VLOOKUP(A606,怪物经验!A:I,9,FALSE)</f>
        <v>650</v>
      </c>
      <c r="J606" s="90">
        <v>0</v>
      </c>
      <c r="K606" s="26"/>
      <c r="L606" s="79">
        <f>VLOOKUP(D606,道具产出!B:V,4,FALSE)</f>
        <v>3003</v>
      </c>
      <c r="M606" s="15" t="str">
        <f>IF(L606="","",VLOOKUP(L606,映射!W:X,2,FALSE))</f>
        <v>银</v>
      </c>
      <c r="N606" s="79">
        <f>VLOOKUP(D606,道具产出!B:V,5,FALSE)</f>
        <v>1</v>
      </c>
      <c r="O606" s="79">
        <v>1</v>
      </c>
      <c r="P606" s="79">
        <f>VLOOKUP(D606,道具产出!B:V,6,FALSE)</f>
        <v>200</v>
      </c>
      <c r="Q606" s="79">
        <f>VLOOKUP(D606,道具产出!B:V,7,FALSE)</f>
        <v>3103</v>
      </c>
      <c r="R606" s="15" t="str">
        <f>IF(Q606="","",VLOOKUP(Q606,映射!W:X,2,FALSE))</f>
        <v>黄月木</v>
      </c>
      <c r="S606" s="79">
        <f>VLOOKUP(D606,道具产出!B:V,8,FALSE)</f>
        <v>1</v>
      </c>
      <c r="T606" s="79">
        <v>1</v>
      </c>
      <c r="U606" s="79">
        <f>VLOOKUP(D606,道具产出!B:V,9,FALSE)</f>
        <v>200</v>
      </c>
      <c r="V606" s="92">
        <f>VLOOKUP(D606,道具产出!B:V,10,FALSE)</f>
        <v>3403</v>
      </c>
      <c r="W606" s="15" t="str">
        <f>IF(V606="","",VLOOKUP(V606,映射!W:X,2,FALSE))</f>
        <v>毛毡</v>
      </c>
      <c r="X606" s="92">
        <f>VLOOKUP(D606,道具产出!B:V,11,FALSE)</f>
        <v>1</v>
      </c>
      <c r="Y606" s="92">
        <v>1</v>
      </c>
      <c r="Z606" s="92">
        <f>VLOOKUP(D606,道具产出!B:V,12,FALSE)</f>
        <v>200</v>
      </c>
      <c r="AA606" s="85"/>
      <c r="AB606" s="15" t="str">
        <f>IF(AA606="","",VLOOKUP(AA606,映射!W:X,2,FALSE))</f>
        <v/>
      </c>
      <c r="AC606" s="85"/>
      <c r="AD606" s="85"/>
      <c r="AE606" s="85"/>
      <c r="AF606" s="85"/>
      <c r="AG606" s="15" t="str">
        <f>IF(AF606="","",VLOOKUP(AF606,映射!W:X,2,FALSE))</f>
        <v/>
      </c>
      <c r="AH606" s="85"/>
      <c r="AI606" s="85"/>
      <c r="AJ606" s="85"/>
      <c r="AK606" s="85"/>
      <c r="AL606" s="85" t="str">
        <f>IF(AK606="","",VLOOKUP(AK606,映射!W:X,2,FALSE))</f>
        <v/>
      </c>
      <c r="AM606" s="85"/>
      <c r="AN606" s="85"/>
      <c r="AO606" s="85"/>
    </row>
    <row r="607" spans="1:41">
      <c r="A607" s="15">
        <v>120108</v>
      </c>
      <c r="B607" s="26" t="s">
        <v>272</v>
      </c>
      <c r="C607" s="14" t="s">
        <v>40</v>
      </c>
      <c r="D607" s="14" t="s">
        <v>619</v>
      </c>
      <c r="E607" s="26">
        <v>20108</v>
      </c>
      <c r="F607" s="26" t="s">
        <v>605</v>
      </c>
      <c r="G607" s="26"/>
      <c r="H607" s="26">
        <v>37</v>
      </c>
      <c r="I607" s="91">
        <f>VLOOKUP(A607,怪物经验!A:I,9,FALSE)</f>
        <v>650</v>
      </c>
      <c r="J607" s="90">
        <v>0</v>
      </c>
      <c r="K607" s="26"/>
      <c r="L607" s="79">
        <f>VLOOKUP(D607,道具产出!B:V,4,FALSE)</f>
        <v>3003</v>
      </c>
      <c r="M607" s="15" t="str">
        <f>IF(L607="","",VLOOKUP(L607,映射!W:X,2,FALSE))</f>
        <v>银</v>
      </c>
      <c r="N607" s="79">
        <f>VLOOKUP(D607,道具产出!B:V,5,FALSE)</f>
        <v>1</v>
      </c>
      <c r="O607" s="79">
        <v>1</v>
      </c>
      <c r="P607" s="79">
        <f>VLOOKUP(D607,道具产出!B:V,6,FALSE)</f>
        <v>200</v>
      </c>
      <c r="Q607" s="79">
        <f>VLOOKUP(D607,道具产出!B:V,7,FALSE)</f>
        <v>3103</v>
      </c>
      <c r="R607" s="15" t="str">
        <f>IF(Q607="","",VLOOKUP(Q607,映射!W:X,2,FALSE))</f>
        <v>黄月木</v>
      </c>
      <c r="S607" s="79">
        <f>VLOOKUP(D607,道具产出!B:V,8,FALSE)</f>
        <v>1</v>
      </c>
      <c r="T607" s="79">
        <v>1</v>
      </c>
      <c r="U607" s="79">
        <f>VLOOKUP(D607,道具产出!B:V,9,FALSE)</f>
        <v>200</v>
      </c>
      <c r="V607" s="92">
        <f>VLOOKUP(D607,道具产出!B:V,10,FALSE)</f>
        <v>3403</v>
      </c>
      <c r="W607" s="15" t="str">
        <f>IF(V607="","",VLOOKUP(V607,映射!W:X,2,FALSE))</f>
        <v>毛毡</v>
      </c>
      <c r="X607" s="92">
        <f>VLOOKUP(D607,道具产出!B:V,11,FALSE)</f>
        <v>1</v>
      </c>
      <c r="Y607" s="92">
        <v>1</v>
      </c>
      <c r="Z607" s="92">
        <f>VLOOKUP(D607,道具产出!B:V,12,FALSE)</f>
        <v>200</v>
      </c>
      <c r="AA607" s="85"/>
      <c r="AB607" s="15" t="str">
        <f>IF(AA607="","",VLOOKUP(AA607,映射!W:X,2,FALSE))</f>
        <v/>
      </c>
      <c r="AC607" s="85"/>
      <c r="AD607" s="85"/>
      <c r="AE607" s="85"/>
      <c r="AF607" s="85"/>
      <c r="AG607" s="15" t="str">
        <f>IF(AF607="","",VLOOKUP(AF607,映射!W:X,2,FALSE))</f>
        <v/>
      </c>
      <c r="AH607" s="85"/>
      <c r="AI607" s="85"/>
      <c r="AJ607" s="85"/>
      <c r="AK607" s="85"/>
      <c r="AL607" s="85" t="str">
        <f>IF(AK607="","",VLOOKUP(AK607,映射!W:X,2,FALSE))</f>
        <v/>
      </c>
      <c r="AM607" s="85"/>
      <c r="AN607" s="85"/>
      <c r="AO607" s="85"/>
    </row>
    <row r="608" spans="1:41">
      <c r="A608" s="15">
        <v>120109</v>
      </c>
      <c r="B608" s="26" t="s">
        <v>272</v>
      </c>
      <c r="C608" s="14" t="s">
        <v>40</v>
      </c>
      <c r="D608" s="14" t="s">
        <v>619</v>
      </c>
      <c r="E608" s="26">
        <v>20109</v>
      </c>
      <c r="F608" s="26" t="s">
        <v>634</v>
      </c>
      <c r="G608" s="26"/>
      <c r="H608" s="26">
        <v>37</v>
      </c>
      <c r="I608" s="91">
        <f>VLOOKUP(A608,怪物经验!A:I,9,FALSE)</f>
        <v>650</v>
      </c>
      <c r="J608" s="90">
        <v>0</v>
      </c>
      <c r="K608" s="26"/>
      <c r="L608" s="79">
        <f>VLOOKUP(D608,道具产出!B:V,4,FALSE)</f>
        <v>3003</v>
      </c>
      <c r="M608" s="15" t="str">
        <f>IF(L608="","",VLOOKUP(L608,映射!W:X,2,FALSE))</f>
        <v>银</v>
      </c>
      <c r="N608" s="79">
        <f>VLOOKUP(D608,道具产出!B:V,5,FALSE)</f>
        <v>1</v>
      </c>
      <c r="O608" s="79">
        <v>1</v>
      </c>
      <c r="P608" s="79">
        <f>VLOOKUP(D608,道具产出!B:V,6,FALSE)</f>
        <v>200</v>
      </c>
      <c r="Q608" s="79">
        <f>VLOOKUP(D608,道具产出!B:V,7,FALSE)</f>
        <v>3103</v>
      </c>
      <c r="R608" s="15" t="str">
        <f>IF(Q608="","",VLOOKUP(Q608,映射!W:X,2,FALSE))</f>
        <v>黄月木</v>
      </c>
      <c r="S608" s="79">
        <f>VLOOKUP(D608,道具产出!B:V,8,FALSE)</f>
        <v>1</v>
      </c>
      <c r="T608" s="79">
        <v>1</v>
      </c>
      <c r="U608" s="79">
        <f>VLOOKUP(D608,道具产出!B:V,9,FALSE)</f>
        <v>200</v>
      </c>
      <c r="V608" s="92">
        <f>VLOOKUP(D608,道具产出!B:V,10,FALSE)</f>
        <v>3403</v>
      </c>
      <c r="W608" s="15" t="str">
        <f>IF(V608="","",VLOOKUP(V608,映射!W:X,2,FALSE))</f>
        <v>毛毡</v>
      </c>
      <c r="X608" s="92">
        <f>VLOOKUP(D608,道具产出!B:V,11,FALSE)</f>
        <v>1</v>
      </c>
      <c r="Y608" s="92">
        <v>1</v>
      </c>
      <c r="Z608" s="92">
        <f>VLOOKUP(D608,道具产出!B:V,12,FALSE)</f>
        <v>200</v>
      </c>
      <c r="AA608" s="85"/>
      <c r="AB608" s="15" t="str">
        <f>IF(AA608="","",VLOOKUP(AA608,映射!W:X,2,FALSE))</f>
        <v/>
      </c>
      <c r="AC608" s="85"/>
      <c r="AD608" s="85"/>
      <c r="AE608" s="85"/>
      <c r="AF608" s="85"/>
      <c r="AG608" s="15" t="str">
        <f>IF(AF608="","",VLOOKUP(AF608,映射!W:X,2,FALSE))</f>
        <v/>
      </c>
      <c r="AH608" s="85"/>
      <c r="AI608" s="85"/>
      <c r="AJ608" s="85"/>
      <c r="AK608" s="85"/>
      <c r="AL608" s="85" t="str">
        <f>IF(AK608="","",VLOOKUP(AK608,映射!W:X,2,FALSE))</f>
        <v/>
      </c>
      <c r="AM608" s="85"/>
      <c r="AN608" s="85"/>
      <c r="AO608" s="85"/>
    </row>
    <row r="609" spans="1:41">
      <c r="A609" s="15">
        <v>120110</v>
      </c>
      <c r="B609" s="26" t="s">
        <v>272</v>
      </c>
      <c r="C609" s="14" t="s">
        <v>40</v>
      </c>
      <c r="D609" s="14" t="s">
        <v>619</v>
      </c>
      <c r="E609" s="26">
        <v>20110</v>
      </c>
      <c r="F609" s="26" t="s">
        <v>635</v>
      </c>
      <c r="G609" s="26"/>
      <c r="H609" s="26">
        <v>37</v>
      </c>
      <c r="I609" s="91">
        <f>VLOOKUP(A609,怪物经验!A:I,9,FALSE)</f>
        <v>650</v>
      </c>
      <c r="J609" s="90">
        <v>0</v>
      </c>
      <c r="K609" s="26"/>
      <c r="L609" s="79">
        <f>VLOOKUP(D609,道具产出!B:V,4,FALSE)</f>
        <v>3003</v>
      </c>
      <c r="M609" s="15" t="str">
        <f>IF(L609="","",VLOOKUP(L609,映射!W:X,2,FALSE))</f>
        <v>银</v>
      </c>
      <c r="N609" s="79">
        <f>VLOOKUP(D609,道具产出!B:V,5,FALSE)</f>
        <v>1</v>
      </c>
      <c r="O609" s="79">
        <v>1</v>
      </c>
      <c r="P609" s="79">
        <f>VLOOKUP(D609,道具产出!B:V,6,FALSE)</f>
        <v>200</v>
      </c>
      <c r="Q609" s="79">
        <f>VLOOKUP(D609,道具产出!B:V,7,FALSE)</f>
        <v>3103</v>
      </c>
      <c r="R609" s="15" t="str">
        <f>IF(Q609="","",VLOOKUP(Q609,映射!W:X,2,FALSE))</f>
        <v>黄月木</v>
      </c>
      <c r="S609" s="79">
        <f>VLOOKUP(D609,道具产出!B:V,8,FALSE)</f>
        <v>1</v>
      </c>
      <c r="T609" s="79">
        <v>1</v>
      </c>
      <c r="U609" s="79">
        <f>VLOOKUP(D609,道具产出!B:V,9,FALSE)</f>
        <v>200</v>
      </c>
      <c r="V609" s="92">
        <f>VLOOKUP(D609,道具产出!B:V,10,FALSE)</f>
        <v>3403</v>
      </c>
      <c r="W609" s="15" t="str">
        <f>IF(V609="","",VLOOKUP(V609,映射!W:X,2,FALSE))</f>
        <v>毛毡</v>
      </c>
      <c r="X609" s="92">
        <f>VLOOKUP(D609,道具产出!B:V,11,FALSE)</f>
        <v>1</v>
      </c>
      <c r="Y609" s="92">
        <v>1</v>
      </c>
      <c r="Z609" s="92">
        <f>VLOOKUP(D609,道具产出!B:V,12,FALSE)</f>
        <v>200</v>
      </c>
      <c r="AA609" s="85"/>
      <c r="AB609" s="15" t="str">
        <f>IF(AA609="","",VLOOKUP(AA609,映射!W:X,2,FALSE))</f>
        <v/>
      </c>
      <c r="AC609" s="85"/>
      <c r="AD609" s="85"/>
      <c r="AE609" s="85"/>
      <c r="AF609" s="85"/>
      <c r="AG609" s="15" t="str">
        <f>IF(AF609="","",VLOOKUP(AF609,映射!W:X,2,FALSE))</f>
        <v/>
      </c>
      <c r="AH609" s="85"/>
      <c r="AI609" s="85"/>
      <c r="AJ609" s="85"/>
      <c r="AK609" s="85"/>
      <c r="AL609" s="85" t="str">
        <f>IF(AK609="","",VLOOKUP(AK609,映射!W:X,2,FALSE))</f>
        <v/>
      </c>
      <c r="AM609" s="85"/>
      <c r="AN609" s="85"/>
      <c r="AO609" s="85"/>
    </row>
    <row r="610" spans="1:41">
      <c r="A610" s="15">
        <v>120111</v>
      </c>
      <c r="B610" s="26" t="s">
        <v>272</v>
      </c>
      <c r="C610" s="14" t="s">
        <v>40</v>
      </c>
      <c r="D610" s="14" t="s">
        <v>619</v>
      </c>
      <c r="E610" s="26">
        <v>20111</v>
      </c>
      <c r="F610" s="26" t="s">
        <v>584</v>
      </c>
      <c r="G610" s="26"/>
      <c r="H610" s="26">
        <v>37</v>
      </c>
      <c r="I610" s="91">
        <f>VLOOKUP(A610,怪物经验!A:I,9,FALSE)</f>
        <v>650</v>
      </c>
      <c r="J610" s="90">
        <v>0</v>
      </c>
      <c r="K610" s="26"/>
      <c r="L610" s="79">
        <f>VLOOKUP(D610,道具产出!B:V,4,FALSE)</f>
        <v>3003</v>
      </c>
      <c r="M610" s="15" t="str">
        <f>IF(L610="","",VLOOKUP(L610,映射!W:X,2,FALSE))</f>
        <v>银</v>
      </c>
      <c r="N610" s="79">
        <f>VLOOKUP(D610,道具产出!B:V,5,FALSE)</f>
        <v>1</v>
      </c>
      <c r="O610" s="79">
        <v>1</v>
      </c>
      <c r="P610" s="79">
        <f>VLOOKUP(D610,道具产出!B:V,6,FALSE)</f>
        <v>200</v>
      </c>
      <c r="Q610" s="79">
        <f>VLOOKUP(D610,道具产出!B:V,7,FALSE)</f>
        <v>3103</v>
      </c>
      <c r="R610" s="15" t="str">
        <f>IF(Q610="","",VLOOKUP(Q610,映射!W:X,2,FALSE))</f>
        <v>黄月木</v>
      </c>
      <c r="S610" s="79">
        <f>VLOOKUP(D610,道具产出!B:V,8,FALSE)</f>
        <v>1</v>
      </c>
      <c r="T610" s="79">
        <v>1</v>
      </c>
      <c r="U610" s="79">
        <f>VLOOKUP(D610,道具产出!B:V,9,FALSE)</f>
        <v>200</v>
      </c>
      <c r="V610" s="92">
        <f>VLOOKUP(D610,道具产出!B:V,10,FALSE)</f>
        <v>3403</v>
      </c>
      <c r="W610" s="15" t="str">
        <f>IF(V610="","",VLOOKUP(V610,映射!W:X,2,FALSE))</f>
        <v>毛毡</v>
      </c>
      <c r="X610" s="92">
        <f>VLOOKUP(D610,道具产出!B:V,11,FALSE)</f>
        <v>1</v>
      </c>
      <c r="Y610" s="92">
        <v>1</v>
      </c>
      <c r="Z610" s="92">
        <f>VLOOKUP(D610,道具产出!B:V,12,FALSE)</f>
        <v>200</v>
      </c>
      <c r="AA610" s="85"/>
      <c r="AB610" s="15" t="str">
        <f>IF(AA610="","",VLOOKUP(AA610,映射!W:X,2,FALSE))</f>
        <v/>
      </c>
      <c r="AC610" s="85"/>
      <c r="AD610" s="85"/>
      <c r="AE610" s="85"/>
      <c r="AF610" s="85"/>
      <c r="AG610" s="15" t="str">
        <f>IF(AF610="","",VLOOKUP(AF610,映射!W:X,2,FALSE))</f>
        <v/>
      </c>
      <c r="AH610" s="85"/>
      <c r="AI610" s="85"/>
      <c r="AJ610" s="85"/>
      <c r="AK610" s="85"/>
      <c r="AL610" s="85" t="str">
        <f>IF(AK610="","",VLOOKUP(AK610,映射!W:X,2,FALSE))</f>
        <v/>
      </c>
      <c r="AM610" s="85"/>
      <c r="AN610" s="85"/>
      <c r="AO610" s="85"/>
    </row>
    <row r="611" spans="1:41">
      <c r="A611" s="15">
        <v>120112</v>
      </c>
      <c r="B611" s="26" t="s">
        <v>272</v>
      </c>
      <c r="C611" s="14" t="s">
        <v>40</v>
      </c>
      <c r="D611" s="14" t="s">
        <v>619</v>
      </c>
      <c r="E611" s="26">
        <v>20112</v>
      </c>
      <c r="F611" s="26" t="s">
        <v>590</v>
      </c>
      <c r="G611" s="26"/>
      <c r="H611" s="26">
        <v>37</v>
      </c>
      <c r="I611" s="91">
        <f>VLOOKUP(A611,怪物经验!A:I,9,FALSE)</f>
        <v>650</v>
      </c>
      <c r="J611" s="90">
        <v>0</v>
      </c>
      <c r="K611" s="26"/>
      <c r="L611" s="79">
        <f>VLOOKUP(D611,道具产出!B:V,4,FALSE)</f>
        <v>3003</v>
      </c>
      <c r="M611" s="15" t="str">
        <f>IF(L611="","",VLOOKUP(L611,映射!W:X,2,FALSE))</f>
        <v>银</v>
      </c>
      <c r="N611" s="79">
        <f>VLOOKUP(D611,道具产出!B:V,5,FALSE)</f>
        <v>1</v>
      </c>
      <c r="O611" s="79">
        <v>1</v>
      </c>
      <c r="P611" s="79">
        <f>VLOOKUP(D611,道具产出!B:V,6,FALSE)</f>
        <v>200</v>
      </c>
      <c r="Q611" s="79">
        <f>VLOOKUP(D611,道具产出!B:V,7,FALSE)</f>
        <v>3103</v>
      </c>
      <c r="R611" s="15" t="str">
        <f>IF(Q611="","",VLOOKUP(Q611,映射!W:X,2,FALSE))</f>
        <v>黄月木</v>
      </c>
      <c r="S611" s="79">
        <f>VLOOKUP(D611,道具产出!B:V,8,FALSE)</f>
        <v>1</v>
      </c>
      <c r="T611" s="79">
        <v>1</v>
      </c>
      <c r="U611" s="79">
        <f>VLOOKUP(D611,道具产出!B:V,9,FALSE)</f>
        <v>200</v>
      </c>
      <c r="V611" s="92">
        <f>VLOOKUP(D611,道具产出!B:V,10,FALSE)</f>
        <v>3403</v>
      </c>
      <c r="W611" s="15" t="str">
        <f>IF(V611="","",VLOOKUP(V611,映射!W:X,2,FALSE))</f>
        <v>毛毡</v>
      </c>
      <c r="X611" s="92">
        <f>VLOOKUP(D611,道具产出!B:V,11,FALSE)</f>
        <v>1</v>
      </c>
      <c r="Y611" s="92">
        <v>1</v>
      </c>
      <c r="Z611" s="92">
        <f>VLOOKUP(D611,道具产出!B:V,12,FALSE)</f>
        <v>200</v>
      </c>
      <c r="AA611" s="85"/>
      <c r="AB611" s="15" t="str">
        <f>IF(AA611="","",VLOOKUP(AA611,映射!W:X,2,FALSE))</f>
        <v/>
      </c>
      <c r="AC611" s="85"/>
      <c r="AD611" s="85"/>
      <c r="AE611" s="85"/>
      <c r="AF611" s="85"/>
      <c r="AG611" s="15" t="str">
        <f>IF(AF611="","",VLOOKUP(AF611,映射!W:X,2,FALSE))</f>
        <v/>
      </c>
      <c r="AH611" s="85"/>
      <c r="AI611" s="85"/>
      <c r="AJ611" s="85"/>
      <c r="AK611" s="85"/>
      <c r="AL611" s="85" t="str">
        <f>IF(AK611="","",VLOOKUP(AK611,映射!W:X,2,FALSE))</f>
        <v/>
      </c>
      <c r="AM611" s="85"/>
      <c r="AN611" s="85"/>
      <c r="AO611" s="85"/>
    </row>
    <row r="612" spans="1:41">
      <c r="A612" s="15">
        <v>120113</v>
      </c>
      <c r="B612" s="26" t="s">
        <v>272</v>
      </c>
      <c r="C612" s="14" t="s">
        <v>40</v>
      </c>
      <c r="D612" s="14" t="s">
        <v>619</v>
      </c>
      <c r="E612" s="26">
        <v>20113</v>
      </c>
      <c r="F612" s="26" t="s">
        <v>636</v>
      </c>
      <c r="G612" s="26"/>
      <c r="H612" s="26">
        <v>37</v>
      </c>
      <c r="I612" s="91">
        <f>VLOOKUP(A612,怪物经验!A:I,9,FALSE)</f>
        <v>650</v>
      </c>
      <c r="J612" s="90">
        <v>0</v>
      </c>
      <c r="K612" s="26"/>
      <c r="L612" s="79">
        <f>VLOOKUP(D612,道具产出!B:V,4,FALSE)</f>
        <v>3003</v>
      </c>
      <c r="M612" s="15" t="str">
        <f>IF(L612="","",VLOOKUP(L612,映射!W:X,2,FALSE))</f>
        <v>银</v>
      </c>
      <c r="N612" s="79">
        <f>VLOOKUP(D612,道具产出!B:V,5,FALSE)</f>
        <v>1</v>
      </c>
      <c r="O612" s="79">
        <v>1</v>
      </c>
      <c r="P612" s="79">
        <f>VLOOKUP(D612,道具产出!B:V,6,FALSE)</f>
        <v>200</v>
      </c>
      <c r="Q612" s="79">
        <f>VLOOKUP(D612,道具产出!B:V,7,FALSE)</f>
        <v>3103</v>
      </c>
      <c r="R612" s="15" t="str">
        <f>IF(Q612="","",VLOOKUP(Q612,映射!W:X,2,FALSE))</f>
        <v>黄月木</v>
      </c>
      <c r="S612" s="79">
        <f>VLOOKUP(D612,道具产出!B:V,8,FALSE)</f>
        <v>1</v>
      </c>
      <c r="T612" s="79">
        <v>1</v>
      </c>
      <c r="U612" s="79">
        <f>VLOOKUP(D612,道具产出!B:V,9,FALSE)</f>
        <v>200</v>
      </c>
      <c r="V612" s="92">
        <f>VLOOKUP(D612,道具产出!B:V,10,FALSE)</f>
        <v>3403</v>
      </c>
      <c r="W612" s="15" t="str">
        <f>IF(V612="","",VLOOKUP(V612,映射!W:X,2,FALSE))</f>
        <v>毛毡</v>
      </c>
      <c r="X612" s="92">
        <f>VLOOKUP(D612,道具产出!B:V,11,FALSE)</f>
        <v>1</v>
      </c>
      <c r="Y612" s="92">
        <v>1</v>
      </c>
      <c r="Z612" s="92">
        <f>VLOOKUP(D612,道具产出!B:V,12,FALSE)</f>
        <v>200</v>
      </c>
      <c r="AA612" s="85"/>
      <c r="AB612" s="15" t="str">
        <f>IF(AA612="","",VLOOKUP(AA612,映射!W:X,2,FALSE))</f>
        <v/>
      </c>
      <c r="AC612" s="85"/>
      <c r="AD612" s="85"/>
      <c r="AE612" s="85"/>
      <c r="AF612" s="85"/>
      <c r="AG612" s="15" t="str">
        <f>IF(AF612="","",VLOOKUP(AF612,映射!W:X,2,FALSE))</f>
        <v/>
      </c>
      <c r="AH612" s="85"/>
      <c r="AI612" s="85"/>
      <c r="AJ612" s="85"/>
      <c r="AK612" s="85"/>
      <c r="AL612" s="85" t="str">
        <f>IF(AK612="","",VLOOKUP(AK612,映射!W:X,2,FALSE))</f>
        <v/>
      </c>
      <c r="AM612" s="85"/>
      <c r="AN612" s="85"/>
      <c r="AO612" s="85"/>
    </row>
    <row r="613" spans="1:41">
      <c r="A613" s="15">
        <v>120114</v>
      </c>
      <c r="B613" s="26" t="s">
        <v>272</v>
      </c>
      <c r="C613" s="14" t="s">
        <v>40</v>
      </c>
      <c r="D613" s="14" t="s">
        <v>619</v>
      </c>
      <c r="E613" s="26">
        <v>20114</v>
      </c>
      <c r="F613" s="26" t="s">
        <v>621</v>
      </c>
      <c r="G613" s="26"/>
      <c r="H613" s="26">
        <v>37</v>
      </c>
      <c r="I613" s="91">
        <f>VLOOKUP(A613,怪物经验!A:I,9,FALSE)</f>
        <v>650</v>
      </c>
      <c r="J613" s="90">
        <v>0</v>
      </c>
      <c r="K613" s="26"/>
      <c r="L613" s="79">
        <f>VLOOKUP(D613,道具产出!B:V,4,FALSE)</f>
        <v>3003</v>
      </c>
      <c r="M613" s="15" t="str">
        <f>IF(L613="","",VLOOKUP(L613,映射!W:X,2,FALSE))</f>
        <v>银</v>
      </c>
      <c r="N613" s="79">
        <f>VLOOKUP(D613,道具产出!B:V,5,FALSE)</f>
        <v>1</v>
      </c>
      <c r="O613" s="79">
        <v>1</v>
      </c>
      <c r="P613" s="79">
        <f>VLOOKUP(D613,道具产出!B:V,6,FALSE)</f>
        <v>200</v>
      </c>
      <c r="Q613" s="79">
        <f>VLOOKUP(D613,道具产出!B:V,7,FALSE)</f>
        <v>3103</v>
      </c>
      <c r="R613" s="15" t="str">
        <f>IF(Q613="","",VLOOKUP(Q613,映射!W:X,2,FALSE))</f>
        <v>黄月木</v>
      </c>
      <c r="S613" s="79">
        <f>VLOOKUP(D613,道具产出!B:V,8,FALSE)</f>
        <v>1</v>
      </c>
      <c r="T613" s="79">
        <v>1</v>
      </c>
      <c r="U613" s="79">
        <f>VLOOKUP(D613,道具产出!B:V,9,FALSE)</f>
        <v>200</v>
      </c>
      <c r="V613" s="92">
        <f>VLOOKUP(D613,道具产出!B:V,10,FALSE)</f>
        <v>3403</v>
      </c>
      <c r="W613" s="15" t="str">
        <f>IF(V613="","",VLOOKUP(V613,映射!W:X,2,FALSE))</f>
        <v>毛毡</v>
      </c>
      <c r="X613" s="92">
        <f>VLOOKUP(D613,道具产出!B:V,11,FALSE)</f>
        <v>1</v>
      </c>
      <c r="Y613" s="92">
        <v>1</v>
      </c>
      <c r="Z613" s="92">
        <f>VLOOKUP(D613,道具产出!B:V,12,FALSE)</f>
        <v>200</v>
      </c>
      <c r="AA613" s="85"/>
      <c r="AB613" s="15" t="str">
        <f>IF(AA613="","",VLOOKUP(AA613,映射!W:X,2,FALSE))</f>
        <v/>
      </c>
      <c r="AC613" s="85"/>
      <c r="AD613" s="85"/>
      <c r="AE613" s="85"/>
      <c r="AF613" s="85"/>
      <c r="AG613" s="15" t="str">
        <f>IF(AF613="","",VLOOKUP(AF613,映射!W:X,2,FALSE))</f>
        <v/>
      </c>
      <c r="AH613" s="85"/>
      <c r="AI613" s="85"/>
      <c r="AJ613" s="85"/>
      <c r="AK613" s="85"/>
      <c r="AL613" s="85" t="str">
        <f>IF(AK613="","",VLOOKUP(AK613,映射!W:X,2,FALSE))</f>
        <v/>
      </c>
      <c r="AM613" s="85"/>
      <c r="AN613" s="85"/>
      <c r="AO613" s="85"/>
    </row>
    <row r="614" spans="1:41">
      <c r="A614" s="15">
        <v>120115</v>
      </c>
      <c r="B614" s="26" t="s">
        <v>272</v>
      </c>
      <c r="C614" s="14" t="s">
        <v>40</v>
      </c>
      <c r="D614" s="14" t="s">
        <v>619</v>
      </c>
      <c r="E614" s="26">
        <v>20115</v>
      </c>
      <c r="F614" s="26" t="s">
        <v>637</v>
      </c>
      <c r="G614" s="26"/>
      <c r="H614" s="26">
        <v>37</v>
      </c>
      <c r="I614" s="91">
        <f>VLOOKUP(A614,怪物经验!A:I,9,FALSE)</f>
        <v>650</v>
      </c>
      <c r="J614" s="90">
        <v>0</v>
      </c>
      <c r="K614" s="26"/>
      <c r="L614" s="79">
        <f>VLOOKUP(D614,道具产出!B:V,4,FALSE)</f>
        <v>3003</v>
      </c>
      <c r="M614" s="15" t="str">
        <f>IF(L614="","",VLOOKUP(L614,映射!W:X,2,FALSE))</f>
        <v>银</v>
      </c>
      <c r="N614" s="79">
        <f>VLOOKUP(D614,道具产出!B:V,5,FALSE)</f>
        <v>1</v>
      </c>
      <c r="O614" s="79">
        <v>1</v>
      </c>
      <c r="P614" s="79">
        <f>VLOOKUP(D614,道具产出!B:V,6,FALSE)</f>
        <v>200</v>
      </c>
      <c r="Q614" s="79">
        <f>VLOOKUP(D614,道具产出!B:V,7,FALSE)</f>
        <v>3103</v>
      </c>
      <c r="R614" s="15" t="str">
        <f>IF(Q614="","",VLOOKUP(Q614,映射!W:X,2,FALSE))</f>
        <v>黄月木</v>
      </c>
      <c r="S614" s="79">
        <f>VLOOKUP(D614,道具产出!B:V,8,FALSE)</f>
        <v>1</v>
      </c>
      <c r="T614" s="79">
        <v>1</v>
      </c>
      <c r="U614" s="79">
        <f>VLOOKUP(D614,道具产出!B:V,9,FALSE)</f>
        <v>200</v>
      </c>
      <c r="V614" s="92">
        <f>VLOOKUP(D614,道具产出!B:V,10,FALSE)</f>
        <v>3403</v>
      </c>
      <c r="W614" s="15" t="str">
        <f>IF(V614="","",VLOOKUP(V614,映射!W:X,2,FALSE))</f>
        <v>毛毡</v>
      </c>
      <c r="X614" s="92">
        <f>VLOOKUP(D614,道具产出!B:V,11,FALSE)</f>
        <v>1</v>
      </c>
      <c r="Y614" s="92">
        <v>1</v>
      </c>
      <c r="Z614" s="92">
        <f>VLOOKUP(D614,道具产出!B:V,12,FALSE)</f>
        <v>200</v>
      </c>
      <c r="AA614" s="85"/>
      <c r="AB614" s="15" t="str">
        <f>IF(AA614="","",VLOOKUP(AA614,映射!W:X,2,FALSE))</f>
        <v/>
      </c>
      <c r="AC614" s="85"/>
      <c r="AD614" s="85"/>
      <c r="AE614" s="85"/>
      <c r="AF614" s="85"/>
      <c r="AG614" s="15" t="str">
        <f>IF(AF614="","",VLOOKUP(AF614,映射!W:X,2,FALSE))</f>
        <v/>
      </c>
      <c r="AH614" s="85"/>
      <c r="AI614" s="85"/>
      <c r="AJ614" s="85"/>
      <c r="AK614" s="85"/>
      <c r="AL614" s="85" t="str">
        <f>IF(AK614="","",VLOOKUP(AK614,映射!W:X,2,FALSE))</f>
        <v/>
      </c>
      <c r="AM614" s="85"/>
      <c r="AN614" s="85"/>
      <c r="AO614" s="85"/>
    </row>
    <row r="615" spans="1:41">
      <c r="A615" s="15">
        <v>120116</v>
      </c>
      <c r="B615" s="26" t="s">
        <v>272</v>
      </c>
      <c r="C615" s="14" t="s">
        <v>40</v>
      </c>
      <c r="D615" s="14" t="s">
        <v>619</v>
      </c>
      <c r="E615" s="26">
        <v>20116</v>
      </c>
      <c r="F615" s="26" t="s">
        <v>521</v>
      </c>
      <c r="G615" s="26"/>
      <c r="H615" s="26">
        <v>37</v>
      </c>
      <c r="I615" s="91">
        <f>VLOOKUP(A615,怪物经验!A:I,9,FALSE)</f>
        <v>650</v>
      </c>
      <c r="J615" s="90">
        <v>0</v>
      </c>
      <c r="K615" s="26"/>
      <c r="L615" s="79">
        <f>VLOOKUP(D615,道具产出!B:V,4,FALSE)</f>
        <v>3003</v>
      </c>
      <c r="M615" s="15" t="str">
        <f>IF(L615="","",VLOOKUP(L615,映射!W:X,2,FALSE))</f>
        <v>银</v>
      </c>
      <c r="N615" s="79">
        <f>VLOOKUP(D615,道具产出!B:V,5,FALSE)</f>
        <v>1</v>
      </c>
      <c r="O615" s="79">
        <v>1</v>
      </c>
      <c r="P615" s="79">
        <f>VLOOKUP(D615,道具产出!B:V,6,FALSE)</f>
        <v>200</v>
      </c>
      <c r="Q615" s="79">
        <f>VLOOKUP(D615,道具产出!B:V,7,FALSE)</f>
        <v>3103</v>
      </c>
      <c r="R615" s="15" t="str">
        <f>IF(Q615="","",VLOOKUP(Q615,映射!W:X,2,FALSE))</f>
        <v>黄月木</v>
      </c>
      <c r="S615" s="79">
        <f>VLOOKUP(D615,道具产出!B:V,8,FALSE)</f>
        <v>1</v>
      </c>
      <c r="T615" s="79">
        <v>1</v>
      </c>
      <c r="U615" s="79">
        <f>VLOOKUP(D615,道具产出!B:V,9,FALSE)</f>
        <v>200</v>
      </c>
      <c r="V615" s="92">
        <f>VLOOKUP(D615,道具产出!B:V,10,FALSE)</f>
        <v>3403</v>
      </c>
      <c r="W615" s="15" t="str">
        <f>IF(V615="","",VLOOKUP(V615,映射!W:X,2,FALSE))</f>
        <v>毛毡</v>
      </c>
      <c r="X615" s="92">
        <f>VLOOKUP(D615,道具产出!B:V,11,FALSE)</f>
        <v>1</v>
      </c>
      <c r="Y615" s="92">
        <v>1</v>
      </c>
      <c r="Z615" s="92">
        <f>VLOOKUP(D615,道具产出!B:V,12,FALSE)</f>
        <v>200</v>
      </c>
      <c r="AA615" s="85"/>
      <c r="AB615" s="15" t="str">
        <f>IF(AA615="","",VLOOKUP(AA615,映射!W:X,2,FALSE))</f>
        <v/>
      </c>
      <c r="AC615" s="85"/>
      <c r="AD615" s="85"/>
      <c r="AE615" s="85"/>
      <c r="AF615" s="85"/>
      <c r="AG615" s="15" t="str">
        <f>IF(AF615="","",VLOOKUP(AF615,映射!W:X,2,FALSE))</f>
        <v/>
      </c>
      <c r="AH615" s="85"/>
      <c r="AI615" s="85"/>
      <c r="AJ615" s="85"/>
      <c r="AK615" s="85"/>
      <c r="AL615" s="85" t="str">
        <f>IF(AK615="","",VLOOKUP(AK615,映射!W:X,2,FALSE))</f>
        <v/>
      </c>
      <c r="AM615" s="85"/>
      <c r="AN615" s="85"/>
      <c r="AO615" s="85"/>
    </row>
    <row r="616" spans="1:41">
      <c r="A616" s="15">
        <v>120117</v>
      </c>
      <c r="B616" s="26" t="s">
        <v>272</v>
      </c>
      <c r="C616" s="14" t="s">
        <v>40</v>
      </c>
      <c r="D616" s="14" t="s">
        <v>619</v>
      </c>
      <c r="E616" s="26">
        <v>20117</v>
      </c>
      <c r="F616" s="26" t="s">
        <v>620</v>
      </c>
      <c r="G616" s="26"/>
      <c r="H616" s="26">
        <v>37</v>
      </c>
      <c r="I616" s="91">
        <f>VLOOKUP(A616,怪物经验!A:I,9,FALSE)</f>
        <v>650</v>
      </c>
      <c r="J616" s="90">
        <v>0</v>
      </c>
      <c r="K616" s="26"/>
      <c r="L616" s="79">
        <f>VLOOKUP(D616,道具产出!B:V,4,FALSE)</f>
        <v>3003</v>
      </c>
      <c r="M616" s="15" t="str">
        <f>IF(L616="","",VLOOKUP(L616,映射!W:X,2,FALSE))</f>
        <v>银</v>
      </c>
      <c r="N616" s="79">
        <f>VLOOKUP(D616,道具产出!B:V,5,FALSE)</f>
        <v>1</v>
      </c>
      <c r="O616" s="79">
        <v>1</v>
      </c>
      <c r="P616" s="79">
        <f>VLOOKUP(D616,道具产出!B:V,6,FALSE)</f>
        <v>200</v>
      </c>
      <c r="Q616" s="79">
        <f>VLOOKUP(D616,道具产出!B:V,7,FALSE)</f>
        <v>3103</v>
      </c>
      <c r="R616" s="15" t="str">
        <f>IF(Q616="","",VLOOKUP(Q616,映射!W:X,2,FALSE))</f>
        <v>黄月木</v>
      </c>
      <c r="S616" s="79">
        <f>VLOOKUP(D616,道具产出!B:V,8,FALSE)</f>
        <v>1</v>
      </c>
      <c r="T616" s="79">
        <v>1</v>
      </c>
      <c r="U616" s="79">
        <f>VLOOKUP(D616,道具产出!B:V,9,FALSE)</f>
        <v>200</v>
      </c>
      <c r="V616" s="92">
        <f>VLOOKUP(D616,道具产出!B:V,10,FALSE)</f>
        <v>3403</v>
      </c>
      <c r="W616" s="15" t="str">
        <f>IF(V616="","",VLOOKUP(V616,映射!W:X,2,FALSE))</f>
        <v>毛毡</v>
      </c>
      <c r="X616" s="92">
        <f>VLOOKUP(D616,道具产出!B:V,11,FALSE)</f>
        <v>1</v>
      </c>
      <c r="Y616" s="92">
        <v>1</v>
      </c>
      <c r="Z616" s="92">
        <f>VLOOKUP(D616,道具产出!B:V,12,FALSE)</f>
        <v>200</v>
      </c>
      <c r="AA616" s="85"/>
      <c r="AB616" s="15" t="str">
        <f>IF(AA616="","",VLOOKUP(AA616,映射!W:X,2,FALSE))</f>
        <v/>
      </c>
      <c r="AC616" s="85"/>
      <c r="AD616" s="85"/>
      <c r="AE616" s="85"/>
      <c r="AF616" s="85"/>
      <c r="AG616" s="15" t="str">
        <f>IF(AF616="","",VLOOKUP(AF616,映射!W:X,2,FALSE))</f>
        <v/>
      </c>
      <c r="AH616" s="85"/>
      <c r="AI616" s="85"/>
      <c r="AJ616" s="85"/>
      <c r="AK616" s="85"/>
      <c r="AL616" s="85" t="str">
        <f>IF(AK616="","",VLOOKUP(AK616,映射!W:X,2,FALSE))</f>
        <v/>
      </c>
      <c r="AM616" s="85"/>
      <c r="AN616" s="85"/>
      <c r="AO616" s="85"/>
    </row>
    <row r="617" spans="1:41">
      <c r="A617" s="15">
        <v>120118</v>
      </c>
      <c r="B617" s="26" t="s">
        <v>272</v>
      </c>
      <c r="C617" s="14" t="s">
        <v>40</v>
      </c>
      <c r="D617" s="14" t="s">
        <v>619</v>
      </c>
      <c r="E617" s="26">
        <v>20118</v>
      </c>
      <c r="F617" s="26" t="s">
        <v>638</v>
      </c>
      <c r="G617" s="26"/>
      <c r="H617" s="26">
        <v>37</v>
      </c>
      <c r="I617" s="91">
        <f>VLOOKUP(A617,怪物经验!A:I,9,FALSE)</f>
        <v>650</v>
      </c>
      <c r="J617" s="90">
        <v>0</v>
      </c>
      <c r="K617" s="26"/>
      <c r="L617" s="79">
        <f>VLOOKUP(D617,道具产出!B:V,4,FALSE)</f>
        <v>3003</v>
      </c>
      <c r="M617" s="15" t="str">
        <f>IF(L617="","",VLOOKUP(L617,映射!W:X,2,FALSE))</f>
        <v>银</v>
      </c>
      <c r="N617" s="79">
        <f>VLOOKUP(D617,道具产出!B:V,5,FALSE)</f>
        <v>1</v>
      </c>
      <c r="O617" s="79">
        <v>1</v>
      </c>
      <c r="P617" s="79">
        <f>VLOOKUP(D617,道具产出!B:V,6,FALSE)</f>
        <v>200</v>
      </c>
      <c r="Q617" s="79">
        <f>VLOOKUP(D617,道具产出!B:V,7,FALSE)</f>
        <v>3103</v>
      </c>
      <c r="R617" s="15" t="str">
        <f>IF(Q617="","",VLOOKUP(Q617,映射!W:X,2,FALSE))</f>
        <v>黄月木</v>
      </c>
      <c r="S617" s="79">
        <f>VLOOKUP(D617,道具产出!B:V,8,FALSE)</f>
        <v>1</v>
      </c>
      <c r="T617" s="79">
        <v>1</v>
      </c>
      <c r="U617" s="79">
        <f>VLOOKUP(D617,道具产出!B:V,9,FALSE)</f>
        <v>200</v>
      </c>
      <c r="V617" s="92">
        <f>VLOOKUP(D617,道具产出!B:V,10,FALSE)</f>
        <v>3403</v>
      </c>
      <c r="W617" s="15" t="str">
        <f>IF(V617="","",VLOOKUP(V617,映射!W:X,2,FALSE))</f>
        <v>毛毡</v>
      </c>
      <c r="X617" s="92">
        <f>VLOOKUP(D617,道具产出!B:V,11,FALSE)</f>
        <v>1</v>
      </c>
      <c r="Y617" s="92">
        <v>1</v>
      </c>
      <c r="Z617" s="92">
        <f>VLOOKUP(D617,道具产出!B:V,12,FALSE)</f>
        <v>200</v>
      </c>
      <c r="AA617" s="85"/>
      <c r="AB617" s="15" t="str">
        <f>IF(AA617="","",VLOOKUP(AA617,映射!W:X,2,FALSE))</f>
        <v/>
      </c>
      <c r="AC617" s="85"/>
      <c r="AD617" s="85"/>
      <c r="AE617" s="85"/>
      <c r="AF617" s="85"/>
      <c r="AG617" s="15" t="str">
        <f>IF(AF617="","",VLOOKUP(AF617,映射!W:X,2,FALSE))</f>
        <v/>
      </c>
      <c r="AH617" s="85"/>
      <c r="AI617" s="85"/>
      <c r="AJ617" s="85"/>
      <c r="AK617" s="85"/>
      <c r="AL617" s="85" t="str">
        <f>IF(AK617="","",VLOOKUP(AK617,映射!W:X,2,FALSE))</f>
        <v/>
      </c>
      <c r="AM617" s="85"/>
      <c r="AN617" s="85"/>
      <c r="AO617" s="85"/>
    </row>
    <row r="618" spans="1:41">
      <c r="A618" s="15">
        <v>120119</v>
      </c>
      <c r="B618" s="26" t="s">
        <v>272</v>
      </c>
      <c r="C618" s="14" t="s">
        <v>40</v>
      </c>
      <c r="D618" s="14" t="s">
        <v>619</v>
      </c>
      <c r="E618" s="26">
        <v>20119</v>
      </c>
      <c r="F618" s="26" t="s">
        <v>639</v>
      </c>
      <c r="G618" s="26"/>
      <c r="H618" s="26">
        <v>37</v>
      </c>
      <c r="I618" s="91">
        <f>VLOOKUP(A618,怪物经验!A:I,9,FALSE)</f>
        <v>650</v>
      </c>
      <c r="J618" s="90">
        <v>0</v>
      </c>
      <c r="K618" s="26"/>
      <c r="L618" s="79">
        <f>VLOOKUP(D618,道具产出!B:V,4,FALSE)</f>
        <v>3003</v>
      </c>
      <c r="M618" s="15" t="str">
        <f>IF(L618="","",VLOOKUP(L618,映射!W:X,2,FALSE))</f>
        <v>银</v>
      </c>
      <c r="N618" s="79">
        <f>VLOOKUP(D618,道具产出!B:V,5,FALSE)</f>
        <v>1</v>
      </c>
      <c r="O618" s="79">
        <v>1</v>
      </c>
      <c r="P618" s="79">
        <f>VLOOKUP(D618,道具产出!B:V,6,FALSE)</f>
        <v>200</v>
      </c>
      <c r="Q618" s="79">
        <f>VLOOKUP(D618,道具产出!B:V,7,FALSE)</f>
        <v>3103</v>
      </c>
      <c r="R618" s="15" t="str">
        <f>IF(Q618="","",VLOOKUP(Q618,映射!W:X,2,FALSE))</f>
        <v>黄月木</v>
      </c>
      <c r="S618" s="79">
        <f>VLOOKUP(D618,道具产出!B:V,8,FALSE)</f>
        <v>1</v>
      </c>
      <c r="T618" s="79">
        <v>1</v>
      </c>
      <c r="U618" s="79">
        <f>VLOOKUP(D618,道具产出!B:V,9,FALSE)</f>
        <v>200</v>
      </c>
      <c r="V618" s="92">
        <f>VLOOKUP(D618,道具产出!B:V,10,FALSE)</f>
        <v>3403</v>
      </c>
      <c r="W618" s="15" t="str">
        <f>IF(V618="","",VLOOKUP(V618,映射!W:X,2,FALSE))</f>
        <v>毛毡</v>
      </c>
      <c r="X618" s="92">
        <f>VLOOKUP(D618,道具产出!B:V,11,FALSE)</f>
        <v>1</v>
      </c>
      <c r="Y618" s="92">
        <v>1</v>
      </c>
      <c r="Z618" s="92">
        <f>VLOOKUP(D618,道具产出!B:V,12,FALSE)</f>
        <v>200</v>
      </c>
      <c r="AA618" s="85"/>
      <c r="AB618" s="15" t="str">
        <f>IF(AA618="","",VLOOKUP(AA618,映射!W:X,2,FALSE))</f>
        <v/>
      </c>
      <c r="AC618" s="85"/>
      <c r="AD618" s="85"/>
      <c r="AE618" s="85"/>
      <c r="AF618" s="85"/>
      <c r="AG618" s="15" t="str">
        <f>IF(AF618="","",VLOOKUP(AF618,映射!W:X,2,FALSE))</f>
        <v/>
      </c>
      <c r="AH618" s="85"/>
      <c r="AI618" s="85"/>
      <c r="AJ618" s="85"/>
      <c r="AK618" s="85"/>
      <c r="AL618" s="85" t="str">
        <f>IF(AK618="","",VLOOKUP(AK618,映射!W:X,2,FALSE))</f>
        <v/>
      </c>
      <c r="AM618" s="85"/>
      <c r="AN618" s="85"/>
      <c r="AO618" s="85"/>
    </row>
    <row r="619" spans="1:41">
      <c r="A619" s="15">
        <v>120120</v>
      </c>
      <c r="B619" s="26" t="s">
        <v>272</v>
      </c>
      <c r="C619" s="14" t="s">
        <v>40</v>
      </c>
      <c r="D619" s="14" t="s">
        <v>619</v>
      </c>
      <c r="E619" s="26">
        <v>20120</v>
      </c>
      <c r="F619" s="26" t="s">
        <v>459</v>
      </c>
      <c r="G619" s="26"/>
      <c r="H619" s="26">
        <v>37</v>
      </c>
      <c r="I619" s="91">
        <f>VLOOKUP(A619,怪物经验!A:I,9,FALSE)</f>
        <v>650</v>
      </c>
      <c r="J619" s="90">
        <v>0</v>
      </c>
      <c r="K619" s="26"/>
      <c r="L619" s="79">
        <f>VLOOKUP(D619,道具产出!B:V,4,FALSE)</f>
        <v>3003</v>
      </c>
      <c r="M619" s="15" t="str">
        <f>IF(L619="","",VLOOKUP(L619,映射!W:X,2,FALSE))</f>
        <v>银</v>
      </c>
      <c r="N619" s="79">
        <f>VLOOKUP(D619,道具产出!B:V,5,FALSE)</f>
        <v>1</v>
      </c>
      <c r="O619" s="79">
        <v>1</v>
      </c>
      <c r="P619" s="79">
        <f>VLOOKUP(D619,道具产出!B:V,6,FALSE)</f>
        <v>200</v>
      </c>
      <c r="Q619" s="79">
        <f>VLOOKUP(D619,道具产出!B:V,7,FALSE)</f>
        <v>3103</v>
      </c>
      <c r="R619" s="15" t="str">
        <f>IF(Q619="","",VLOOKUP(Q619,映射!W:X,2,FALSE))</f>
        <v>黄月木</v>
      </c>
      <c r="S619" s="79">
        <f>VLOOKUP(D619,道具产出!B:V,8,FALSE)</f>
        <v>1</v>
      </c>
      <c r="T619" s="79">
        <v>1</v>
      </c>
      <c r="U619" s="79">
        <f>VLOOKUP(D619,道具产出!B:V,9,FALSE)</f>
        <v>200</v>
      </c>
      <c r="V619" s="92">
        <f>VLOOKUP(D619,道具产出!B:V,10,FALSE)</f>
        <v>3403</v>
      </c>
      <c r="W619" s="15" t="str">
        <f>IF(V619="","",VLOOKUP(V619,映射!W:X,2,FALSE))</f>
        <v>毛毡</v>
      </c>
      <c r="X619" s="92">
        <f>VLOOKUP(D619,道具产出!B:V,11,FALSE)</f>
        <v>1</v>
      </c>
      <c r="Y619" s="92">
        <v>1</v>
      </c>
      <c r="Z619" s="92">
        <f>VLOOKUP(D619,道具产出!B:V,12,FALSE)</f>
        <v>200</v>
      </c>
      <c r="AA619" s="85"/>
      <c r="AB619" s="15" t="str">
        <f>IF(AA619="","",VLOOKUP(AA619,映射!W:X,2,FALSE))</f>
        <v/>
      </c>
      <c r="AC619" s="85"/>
      <c r="AD619" s="85"/>
      <c r="AE619" s="85"/>
      <c r="AF619" s="85"/>
      <c r="AG619" s="15" t="str">
        <f>IF(AF619="","",VLOOKUP(AF619,映射!W:X,2,FALSE))</f>
        <v/>
      </c>
      <c r="AH619" s="85"/>
      <c r="AI619" s="85"/>
      <c r="AJ619" s="85"/>
      <c r="AK619" s="85"/>
      <c r="AL619" s="85" t="str">
        <f>IF(AK619="","",VLOOKUP(AK619,映射!W:X,2,FALSE))</f>
        <v/>
      </c>
      <c r="AM619" s="85"/>
      <c r="AN619" s="85"/>
      <c r="AO619" s="85"/>
    </row>
    <row r="620" spans="1:41">
      <c r="A620" s="15">
        <v>120121</v>
      </c>
      <c r="B620" s="26" t="s">
        <v>272</v>
      </c>
      <c r="C620" s="14" t="s">
        <v>40</v>
      </c>
      <c r="D620" s="14" t="s">
        <v>640</v>
      </c>
      <c r="E620" s="26">
        <v>20121</v>
      </c>
      <c r="F620" s="26" t="s">
        <v>492</v>
      </c>
      <c r="G620" s="26"/>
      <c r="H620" s="26">
        <v>42</v>
      </c>
      <c r="I620" s="91">
        <f>VLOOKUP(A620,怪物经验!A:I,9,FALSE)</f>
        <v>860</v>
      </c>
      <c r="J620" s="90">
        <v>0</v>
      </c>
      <c r="K620" s="26"/>
      <c r="L620" s="79">
        <f>VLOOKUP(D620,道具产出!B:V,4,FALSE)</f>
        <v>3004</v>
      </c>
      <c r="M620" s="15" t="str">
        <f>IF(L620="","",VLOOKUP(L620,映射!W:X,2,FALSE))</f>
        <v>铝</v>
      </c>
      <c r="N620" s="79">
        <f>VLOOKUP(D620,道具产出!B:V,5,FALSE)</f>
        <v>1</v>
      </c>
      <c r="O620" s="79">
        <v>1</v>
      </c>
      <c r="P620" s="79">
        <f>VLOOKUP(D620,道具产出!B:V,6,FALSE)</f>
        <v>100</v>
      </c>
      <c r="Q620" s="79">
        <f>VLOOKUP(D620,道具产出!B:V,7,FALSE)</f>
        <v>3104</v>
      </c>
      <c r="R620" s="15" t="str">
        <f>IF(Q620="","",VLOOKUP(Q620,映射!W:X,2,FALSE))</f>
        <v>茱萸木</v>
      </c>
      <c r="S620" s="79">
        <f>VLOOKUP(D620,道具产出!B:V,8,FALSE)</f>
        <v>1</v>
      </c>
      <c r="T620" s="79">
        <v>1</v>
      </c>
      <c r="U620" s="79">
        <f>VLOOKUP(D620,道具产出!B:V,9,FALSE)</f>
        <v>100</v>
      </c>
      <c r="V620" s="92">
        <f>VLOOKUP(D620,道具产出!B:V,10,FALSE)</f>
        <v>3404</v>
      </c>
      <c r="W620" s="15" t="str">
        <f>IF(V620="","",VLOOKUP(V620,映射!W:X,2,FALSE))</f>
        <v>棉</v>
      </c>
      <c r="X620" s="92">
        <f>VLOOKUP(D620,道具产出!B:V,11,FALSE)</f>
        <v>1</v>
      </c>
      <c r="Y620" s="92">
        <v>1</v>
      </c>
      <c r="Z620" s="92">
        <f>VLOOKUP(D620,道具产出!B:V,12,FALSE)</f>
        <v>100</v>
      </c>
      <c r="AA620" s="85"/>
      <c r="AB620" s="15" t="str">
        <f>IF(AA620="","",VLOOKUP(AA620,映射!W:X,2,FALSE))</f>
        <v/>
      </c>
      <c r="AC620" s="85"/>
      <c r="AD620" s="85"/>
      <c r="AE620" s="85"/>
      <c r="AF620" s="85"/>
      <c r="AG620" s="15" t="str">
        <f>IF(AF620="","",VLOOKUP(AF620,映射!W:X,2,FALSE))</f>
        <v/>
      </c>
      <c r="AH620" s="85"/>
      <c r="AI620" s="85"/>
      <c r="AJ620" s="85"/>
      <c r="AK620" s="85"/>
      <c r="AL620" s="85" t="str">
        <f>IF(AK620="","",VLOOKUP(AK620,映射!W:X,2,FALSE))</f>
        <v/>
      </c>
      <c r="AM620" s="85"/>
      <c r="AN620" s="85"/>
      <c r="AO620" s="85"/>
    </row>
    <row r="621" spans="1:41">
      <c r="A621" s="15">
        <v>120122</v>
      </c>
      <c r="B621" s="26" t="s">
        <v>272</v>
      </c>
      <c r="C621" s="14" t="s">
        <v>40</v>
      </c>
      <c r="D621" s="14" t="s">
        <v>640</v>
      </c>
      <c r="E621" s="26">
        <v>20122</v>
      </c>
      <c r="F621" s="26" t="s">
        <v>627</v>
      </c>
      <c r="G621" s="26"/>
      <c r="H621" s="26">
        <v>42</v>
      </c>
      <c r="I621" s="91">
        <f>VLOOKUP(A621,怪物经验!A:I,9,FALSE)</f>
        <v>860</v>
      </c>
      <c r="J621" s="90">
        <v>0</v>
      </c>
      <c r="K621" s="26"/>
      <c r="L621" s="79">
        <f>VLOOKUP(D621,道具产出!B:V,4,FALSE)</f>
        <v>3004</v>
      </c>
      <c r="M621" s="15" t="str">
        <f>IF(L621="","",VLOOKUP(L621,映射!W:X,2,FALSE))</f>
        <v>铝</v>
      </c>
      <c r="N621" s="79">
        <f>VLOOKUP(D621,道具产出!B:V,5,FALSE)</f>
        <v>1</v>
      </c>
      <c r="O621" s="79">
        <v>1</v>
      </c>
      <c r="P621" s="79">
        <f>VLOOKUP(D621,道具产出!B:V,6,FALSE)</f>
        <v>100</v>
      </c>
      <c r="Q621" s="79">
        <f>VLOOKUP(D621,道具产出!B:V,7,FALSE)</f>
        <v>3104</v>
      </c>
      <c r="R621" s="15" t="str">
        <f>IF(Q621="","",VLOOKUP(Q621,映射!W:X,2,FALSE))</f>
        <v>茱萸木</v>
      </c>
      <c r="S621" s="79">
        <f>VLOOKUP(D621,道具产出!B:V,8,FALSE)</f>
        <v>1</v>
      </c>
      <c r="T621" s="79">
        <v>1</v>
      </c>
      <c r="U621" s="79">
        <f>VLOOKUP(D621,道具产出!B:V,9,FALSE)</f>
        <v>100</v>
      </c>
      <c r="V621" s="92">
        <f>VLOOKUP(D621,道具产出!B:V,10,FALSE)</f>
        <v>3404</v>
      </c>
      <c r="W621" s="15" t="str">
        <f>IF(V621="","",VLOOKUP(V621,映射!W:X,2,FALSE))</f>
        <v>棉</v>
      </c>
      <c r="X621" s="92">
        <f>VLOOKUP(D621,道具产出!B:V,11,FALSE)</f>
        <v>1</v>
      </c>
      <c r="Y621" s="92">
        <v>1</v>
      </c>
      <c r="Z621" s="92">
        <f>VLOOKUP(D621,道具产出!B:V,12,FALSE)</f>
        <v>100</v>
      </c>
      <c r="AA621" s="85"/>
      <c r="AB621" s="15" t="str">
        <f>IF(AA621="","",VLOOKUP(AA621,映射!W:X,2,FALSE))</f>
        <v/>
      </c>
      <c r="AC621" s="85"/>
      <c r="AD621" s="85"/>
      <c r="AE621" s="85"/>
      <c r="AF621" s="85"/>
      <c r="AG621" s="15" t="str">
        <f>IF(AF621="","",VLOOKUP(AF621,映射!W:X,2,FALSE))</f>
        <v/>
      </c>
      <c r="AH621" s="85"/>
      <c r="AI621" s="85"/>
      <c r="AJ621" s="85"/>
      <c r="AK621" s="85"/>
      <c r="AL621" s="85" t="str">
        <f>IF(AK621="","",VLOOKUP(AK621,映射!W:X,2,FALSE))</f>
        <v/>
      </c>
      <c r="AM621" s="85"/>
      <c r="AN621" s="85"/>
      <c r="AO621" s="85"/>
    </row>
    <row r="622" spans="1:41">
      <c r="A622" s="15">
        <v>120123</v>
      </c>
      <c r="B622" s="26" t="s">
        <v>272</v>
      </c>
      <c r="C622" s="14" t="s">
        <v>40</v>
      </c>
      <c r="D622" s="14" t="s">
        <v>640</v>
      </c>
      <c r="E622" s="26">
        <v>20123</v>
      </c>
      <c r="F622" s="26" t="s">
        <v>641</v>
      </c>
      <c r="G622" s="26"/>
      <c r="H622" s="26">
        <v>42</v>
      </c>
      <c r="I622" s="91">
        <f>VLOOKUP(A622,怪物经验!A:I,9,FALSE)</f>
        <v>860</v>
      </c>
      <c r="J622" s="90">
        <v>0</v>
      </c>
      <c r="K622" s="26"/>
      <c r="L622" s="79">
        <f>VLOOKUP(D622,道具产出!B:V,4,FALSE)</f>
        <v>3004</v>
      </c>
      <c r="M622" s="15" t="str">
        <f>IF(L622="","",VLOOKUP(L622,映射!W:X,2,FALSE))</f>
        <v>铝</v>
      </c>
      <c r="N622" s="79">
        <f>VLOOKUP(D622,道具产出!B:V,5,FALSE)</f>
        <v>1</v>
      </c>
      <c r="O622" s="79">
        <v>1</v>
      </c>
      <c r="P622" s="79">
        <f>VLOOKUP(D622,道具产出!B:V,6,FALSE)</f>
        <v>100</v>
      </c>
      <c r="Q622" s="79">
        <f>VLOOKUP(D622,道具产出!B:V,7,FALSE)</f>
        <v>3104</v>
      </c>
      <c r="R622" s="15" t="str">
        <f>IF(Q622="","",VLOOKUP(Q622,映射!W:X,2,FALSE))</f>
        <v>茱萸木</v>
      </c>
      <c r="S622" s="79">
        <f>VLOOKUP(D622,道具产出!B:V,8,FALSE)</f>
        <v>1</v>
      </c>
      <c r="T622" s="79">
        <v>1</v>
      </c>
      <c r="U622" s="79">
        <f>VLOOKUP(D622,道具产出!B:V,9,FALSE)</f>
        <v>100</v>
      </c>
      <c r="V622" s="92">
        <f>VLOOKUP(D622,道具产出!B:V,10,FALSE)</f>
        <v>3404</v>
      </c>
      <c r="W622" s="15" t="str">
        <f>IF(V622="","",VLOOKUP(V622,映射!W:X,2,FALSE))</f>
        <v>棉</v>
      </c>
      <c r="X622" s="92">
        <f>VLOOKUP(D622,道具产出!B:V,11,FALSE)</f>
        <v>1</v>
      </c>
      <c r="Y622" s="92">
        <v>1</v>
      </c>
      <c r="Z622" s="92">
        <f>VLOOKUP(D622,道具产出!B:V,12,FALSE)</f>
        <v>100</v>
      </c>
      <c r="AA622" s="85"/>
      <c r="AB622" s="15" t="str">
        <f>IF(AA622="","",VLOOKUP(AA622,映射!W:X,2,FALSE))</f>
        <v/>
      </c>
      <c r="AC622" s="85"/>
      <c r="AD622" s="85"/>
      <c r="AE622" s="85"/>
      <c r="AF622" s="85"/>
      <c r="AG622" s="15" t="str">
        <f>IF(AF622="","",VLOOKUP(AF622,映射!W:X,2,FALSE))</f>
        <v/>
      </c>
      <c r="AH622" s="85"/>
      <c r="AI622" s="85"/>
      <c r="AJ622" s="85"/>
      <c r="AK622" s="85"/>
      <c r="AL622" s="85" t="str">
        <f>IF(AK622="","",VLOOKUP(AK622,映射!W:X,2,FALSE))</f>
        <v/>
      </c>
      <c r="AM622" s="85"/>
      <c r="AN622" s="85"/>
      <c r="AO622" s="85"/>
    </row>
    <row r="623" spans="1:41">
      <c r="A623" s="15">
        <v>120124</v>
      </c>
      <c r="B623" s="26" t="s">
        <v>272</v>
      </c>
      <c r="C623" s="14" t="s">
        <v>40</v>
      </c>
      <c r="D623" s="14" t="s">
        <v>640</v>
      </c>
      <c r="E623" s="26">
        <v>20124</v>
      </c>
      <c r="F623" s="26" t="s">
        <v>614</v>
      </c>
      <c r="G623" s="26"/>
      <c r="H623" s="26">
        <v>42</v>
      </c>
      <c r="I623" s="91">
        <f>VLOOKUP(A623,怪物经验!A:I,9,FALSE)</f>
        <v>860</v>
      </c>
      <c r="J623" s="90">
        <v>0</v>
      </c>
      <c r="K623" s="26"/>
      <c r="L623" s="79">
        <f>VLOOKUP(D623,道具产出!B:V,4,FALSE)</f>
        <v>3004</v>
      </c>
      <c r="M623" s="15" t="str">
        <f>IF(L623="","",VLOOKUP(L623,映射!W:X,2,FALSE))</f>
        <v>铝</v>
      </c>
      <c r="N623" s="79">
        <f>VLOOKUP(D623,道具产出!B:V,5,FALSE)</f>
        <v>1</v>
      </c>
      <c r="O623" s="79">
        <v>1</v>
      </c>
      <c r="P623" s="79">
        <f>VLOOKUP(D623,道具产出!B:V,6,FALSE)</f>
        <v>100</v>
      </c>
      <c r="Q623" s="79">
        <f>VLOOKUP(D623,道具产出!B:V,7,FALSE)</f>
        <v>3104</v>
      </c>
      <c r="R623" s="15" t="str">
        <f>IF(Q623="","",VLOOKUP(Q623,映射!W:X,2,FALSE))</f>
        <v>茱萸木</v>
      </c>
      <c r="S623" s="79">
        <f>VLOOKUP(D623,道具产出!B:V,8,FALSE)</f>
        <v>1</v>
      </c>
      <c r="T623" s="79">
        <v>1</v>
      </c>
      <c r="U623" s="79">
        <f>VLOOKUP(D623,道具产出!B:V,9,FALSE)</f>
        <v>100</v>
      </c>
      <c r="V623" s="92">
        <f>VLOOKUP(D623,道具产出!B:V,10,FALSE)</f>
        <v>3404</v>
      </c>
      <c r="W623" s="15" t="str">
        <f>IF(V623="","",VLOOKUP(V623,映射!W:X,2,FALSE))</f>
        <v>棉</v>
      </c>
      <c r="X623" s="92">
        <f>VLOOKUP(D623,道具产出!B:V,11,FALSE)</f>
        <v>1</v>
      </c>
      <c r="Y623" s="92">
        <v>1</v>
      </c>
      <c r="Z623" s="92">
        <f>VLOOKUP(D623,道具产出!B:V,12,FALSE)</f>
        <v>100</v>
      </c>
      <c r="AA623" s="85"/>
      <c r="AB623" s="15" t="str">
        <f>IF(AA623="","",VLOOKUP(AA623,映射!W:X,2,FALSE))</f>
        <v/>
      </c>
      <c r="AC623" s="85"/>
      <c r="AD623" s="85"/>
      <c r="AE623" s="85"/>
      <c r="AF623" s="85"/>
      <c r="AG623" s="15" t="str">
        <f>IF(AF623="","",VLOOKUP(AF623,映射!W:X,2,FALSE))</f>
        <v/>
      </c>
      <c r="AH623" s="85"/>
      <c r="AI623" s="85"/>
      <c r="AJ623" s="85"/>
      <c r="AK623" s="85"/>
      <c r="AL623" s="85" t="str">
        <f>IF(AK623="","",VLOOKUP(AK623,映射!W:X,2,FALSE))</f>
        <v/>
      </c>
      <c r="AM623" s="85"/>
      <c r="AN623" s="85"/>
      <c r="AO623" s="85"/>
    </row>
    <row r="624" spans="1:41">
      <c r="A624" s="15">
        <v>120125</v>
      </c>
      <c r="B624" s="26" t="s">
        <v>272</v>
      </c>
      <c r="C624" s="14" t="s">
        <v>40</v>
      </c>
      <c r="D624" s="14" t="s">
        <v>640</v>
      </c>
      <c r="E624" s="26">
        <v>20125</v>
      </c>
      <c r="F624" s="26" t="s">
        <v>642</v>
      </c>
      <c r="G624" s="26"/>
      <c r="H624" s="26">
        <v>42</v>
      </c>
      <c r="I624" s="91">
        <f>VLOOKUP(A624,怪物经验!A:I,9,FALSE)</f>
        <v>860</v>
      </c>
      <c r="J624" s="90">
        <v>0</v>
      </c>
      <c r="K624" s="26"/>
      <c r="L624" s="79">
        <f>VLOOKUP(D624,道具产出!B:V,4,FALSE)</f>
        <v>3004</v>
      </c>
      <c r="M624" s="15" t="str">
        <f>IF(L624="","",VLOOKUP(L624,映射!W:X,2,FALSE))</f>
        <v>铝</v>
      </c>
      <c r="N624" s="79">
        <f>VLOOKUP(D624,道具产出!B:V,5,FALSE)</f>
        <v>1</v>
      </c>
      <c r="O624" s="79">
        <v>1</v>
      </c>
      <c r="P624" s="79">
        <f>VLOOKUP(D624,道具产出!B:V,6,FALSE)</f>
        <v>100</v>
      </c>
      <c r="Q624" s="79">
        <f>VLOOKUP(D624,道具产出!B:V,7,FALSE)</f>
        <v>3104</v>
      </c>
      <c r="R624" s="15" t="str">
        <f>IF(Q624="","",VLOOKUP(Q624,映射!W:X,2,FALSE))</f>
        <v>茱萸木</v>
      </c>
      <c r="S624" s="79">
        <f>VLOOKUP(D624,道具产出!B:V,8,FALSE)</f>
        <v>1</v>
      </c>
      <c r="T624" s="79">
        <v>1</v>
      </c>
      <c r="U624" s="79">
        <f>VLOOKUP(D624,道具产出!B:V,9,FALSE)</f>
        <v>100</v>
      </c>
      <c r="V624" s="92">
        <f>VLOOKUP(D624,道具产出!B:V,10,FALSE)</f>
        <v>3404</v>
      </c>
      <c r="W624" s="15" t="str">
        <f>IF(V624="","",VLOOKUP(V624,映射!W:X,2,FALSE))</f>
        <v>棉</v>
      </c>
      <c r="X624" s="92">
        <f>VLOOKUP(D624,道具产出!B:V,11,FALSE)</f>
        <v>1</v>
      </c>
      <c r="Y624" s="92">
        <v>1</v>
      </c>
      <c r="Z624" s="92">
        <f>VLOOKUP(D624,道具产出!B:V,12,FALSE)</f>
        <v>100</v>
      </c>
      <c r="AA624" s="85"/>
      <c r="AB624" s="15" t="str">
        <f>IF(AA624="","",VLOOKUP(AA624,映射!W:X,2,FALSE))</f>
        <v/>
      </c>
      <c r="AC624" s="85"/>
      <c r="AD624" s="85"/>
      <c r="AE624" s="85"/>
      <c r="AF624" s="85"/>
      <c r="AG624" s="15" t="str">
        <f>IF(AF624="","",VLOOKUP(AF624,映射!W:X,2,FALSE))</f>
        <v/>
      </c>
      <c r="AH624" s="85"/>
      <c r="AI624" s="85"/>
      <c r="AJ624" s="85"/>
      <c r="AK624" s="85"/>
      <c r="AL624" s="85" t="str">
        <f>IF(AK624="","",VLOOKUP(AK624,映射!W:X,2,FALSE))</f>
        <v/>
      </c>
      <c r="AM624" s="85"/>
      <c r="AN624" s="85"/>
      <c r="AO624" s="85"/>
    </row>
    <row r="625" spans="1:41">
      <c r="A625" s="15">
        <v>120126</v>
      </c>
      <c r="B625" s="26" t="s">
        <v>272</v>
      </c>
      <c r="C625" s="14" t="s">
        <v>40</v>
      </c>
      <c r="D625" s="14" t="s">
        <v>640</v>
      </c>
      <c r="E625" s="26">
        <v>20126</v>
      </c>
      <c r="F625" s="26" t="s">
        <v>632</v>
      </c>
      <c r="G625" s="26"/>
      <c r="H625" s="26">
        <v>42</v>
      </c>
      <c r="I625" s="91">
        <f>VLOOKUP(A625,怪物经验!A:I,9,FALSE)</f>
        <v>860</v>
      </c>
      <c r="J625" s="90">
        <v>0</v>
      </c>
      <c r="K625" s="26"/>
      <c r="L625" s="79">
        <f>VLOOKUP(D625,道具产出!B:V,4,FALSE)</f>
        <v>3004</v>
      </c>
      <c r="M625" s="15" t="str">
        <f>IF(L625="","",VLOOKUP(L625,映射!W:X,2,FALSE))</f>
        <v>铝</v>
      </c>
      <c r="N625" s="79">
        <f>VLOOKUP(D625,道具产出!B:V,5,FALSE)</f>
        <v>1</v>
      </c>
      <c r="O625" s="79">
        <v>1</v>
      </c>
      <c r="P625" s="79">
        <f>VLOOKUP(D625,道具产出!B:V,6,FALSE)</f>
        <v>100</v>
      </c>
      <c r="Q625" s="79">
        <f>VLOOKUP(D625,道具产出!B:V,7,FALSE)</f>
        <v>3104</v>
      </c>
      <c r="R625" s="15" t="str">
        <f>IF(Q625="","",VLOOKUP(Q625,映射!W:X,2,FALSE))</f>
        <v>茱萸木</v>
      </c>
      <c r="S625" s="79">
        <f>VLOOKUP(D625,道具产出!B:V,8,FALSE)</f>
        <v>1</v>
      </c>
      <c r="T625" s="79">
        <v>1</v>
      </c>
      <c r="U625" s="79">
        <f>VLOOKUP(D625,道具产出!B:V,9,FALSE)</f>
        <v>100</v>
      </c>
      <c r="V625" s="92">
        <f>VLOOKUP(D625,道具产出!B:V,10,FALSE)</f>
        <v>3404</v>
      </c>
      <c r="W625" s="15" t="str">
        <f>IF(V625="","",VLOOKUP(V625,映射!W:X,2,FALSE))</f>
        <v>棉</v>
      </c>
      <c r="X625" s="92">
        <f>VLOOKUP(D625,道具产出!B:V,11,FALSE)</f>
        <v>1</v>
      </c>
      <c r="Y625" s="92">
        <v>1</v>
      </c>
      <c r="Z625" s="92">
        <f>VLOOKUP(D625,道具产出!B:V,12,FALSE)</f>
        <v>100</v>
      </c>
      <c r="AA625" s="85"/>
      <c r="AB625" s="15" t="str">
        <f>IF(AA625="","",VLOOKUP(AA625,映射!W:X,2,FALSE))</f>
        <v/>
      </c>
      <c r="AC625" s="85"/>
      <c r="AD625" s="85"/>
      <c r="AE625" s="85"/>
      <c r="AF625" s="85"/>
      <c r="AG625" s="15" t="str">
        <f>IF(AF625="","",VLOOKUP(AF625,映射!W:X,2,FALSE))</f>
        <v/>
      </c>
      <c r="AH625" s="85"/>
      <c r="AI625" s="85"/>
      <c r="AJ625" s="85"/>
      <c r="AK625" s="85"/>
      <c r="AL625" s="85" t="str">
        <f>IF(AK625="","",VLOOKUP(AK625,映射!W:X,2,FALSE))</f>
        <v/>
      </c>
      <c r="AM625" s="85"/>
      <c r="AN625" s="85"/>
      <c r="AO625" s="85"/>
    </row>
    <row r="626" spans="1:41">
      <c r="A626" s="15">
        <v>120127</v>
      </c>
      <c r="B626" s="26" t="s">
        <v>272</v>
      </c>
      <c r="C626" s="14" t="s">
        <v>40</v>
      </c>
      <c r="D626" s="14" t="s">
        <v>640</v>
      </c>
      <c r="E626" s="26">
        <v>20127</v>
      </c>
      <c r="F626" s="26" t="s">
        <v>593</v>
      </c>
      <c r="G626" s="26"/>
      <c r="H626" s="26">
        <v>42</v>
      </c>
      <c r="I626" s="91">
        <f>VLOOKUP(A626,怪物经验!A:I,9,FALSE)</f>
        <v>860</v>
      </c>
      <c r="J626" s="90">
        <v>0</v>
      </c>
      <c r="K626" s="26"/>
      <c r="L626" s="79">
        <f>VLOOKUP(D626,道具产出!B:V,4,FALSE)</f>
        <v>3004</v>
      </c>
      <c r="M626" s="15" t="str">
        <f>IF(L626="","",VLOOKUP(L626,映射!W:X,2,FALSE))</f>
        <v>铝</v>
      </c>
      <c r="N626" s="79">
        <f>VLOOKUP(D626,道具产出!B:V,5,FALSE)</f>
        <v>1</v>
      </c>
      <c r="O626" s="79">
        <v>1</v>
      </c>
      <c r="P626" s="79">
        <f>VLOOKUP(D626,道具产出!B:V,6,FALSE)</f>
        <v>100</v>
      </c>
      <c r="Q626" s="79">
        <f>VLOOKUP(D626,道具产出!B:V,7,FALSE)</f>
        <v>3104</v>
      </c>
      <c r="R626" s="15" t="str">
        <f>IF(Q626="","",VLOOKUP(Q626,映射!W:X,2,FALSE))</f>
        <v>茱萸木</v>
      </c>
      <c r="S626" s="79">
        <f>VLOOKUP(D626,道具产出!B:V,8,FALSE)</f>
        <v>1</v>
      </c>
      <c r="T626" s="79">
        <v>1</v>
      </c>
      <c r="U626" s="79">
        <f>VLOOKUP(D626,道具产出!B:V,9,FALSE)</f>
        <v>100</v>
      </c>
      <c r="V626" s="92">
        <f>VLOOKUP(D626,道具产出!B:V,10,FALSE)</f>
        <v>3404</v>
      </c>
      <c r="W626" s="15" t="str">
        <f>IF(V626="","",VLOOKUP(V626,映射!W:X,2,FALSE))</f>
        <v>棉</v>
      </c>
      <c r="X626" s="92">
        <f>VLOOKUP(D626,道具产出!B:V,11,FALSE)</f>
        <v>1</v>
      </c>
      <c r="Y626" s="92">
        <v>1</v>
      </c>
      <c r="Z626" s="92">
        <f>VLOOKUP(D626,道具产出!B:V,12,FALSE)</f>
        <v>100</v>
      </c>
      <c r="AA626" s="85"/>
      <c r="AB626" s="15" t="str">
        <f>IF(AA626="","",VLOOKUP(AA626,映射!W:X,2,FALSE))</f>
        <v/>
      </c>
      <c r="AC626" s="85"/>
      <c r="AD626" s="85"/>
      <c r="AE626" s="85"/>
      <c r="AF626" s="85"/>
      <c r="AG626" s="15" t="str">
        <f>IF(AF626="","",VLOOKUP(AF626,映射!W:X,2,FALSE))</f>
        <v/>
      </c>
      <c r="AH626" s="85"/>
      <c r="AI626" s="85"/>
      <c r="AJ626" s="85"/>
      <c r="AK626" s="85"/>
      <c r="AL626" s="85" t="str">
        <f>IF(AK626="","",VLOOKUP(AK626,映射!W:X,2,FALSE))</f>
        <v/>
      </c>
      <c r="AM626" s="85"/>
      <c r="AN626" s="85"/>
      <c r="AO626" s="85"/>
    </row>
    <row r="627" spans="1:41">
      <c r="A627" s="15">
        <v>120128</v>
      </c>
      <c r="B627" s="26" t="s">
        <v>272</v>
      </c>
      <c r="C627" s="14" t="s">
        <v>40</v>
      </c>
      <c r="D627" s="14" t="s">
        <v>640</v>
      </c>
      <c r="E627" s="26">
        <v>20128</v>
      </c>
      <c r="F627" s="26" t="s">
        <v>472</v>
      </c>
      <c r="G627" s="26"/>
      <c r="H627" s="26">
        <v>42</v>
      </c>
      <c r="I627" s="91">
        <f>VLOOKUP(A627,怪物经验!A:I,9,FALSE)</f>
        <v>860</v>
      </c>
      <c r="J627" s="90">
        <v>0</v>
      </c>
      <c r="K627" s="26"/>
      <c r="L627" s="79">
        <f>VLOOKUP(D627,道具产出!B:V,4,FALSE)</f>
        <v>3004</v>
      </c>
      <c r="M627" s="15" t="str">
        <f>IF(L627="","",VLOOKUP(L627,映射!W:X,2,FALSE))</f>
        <v>铝</v>
      </c>
      <c r="N627" s="79">
        <f>VLOOKUP(D627,道具产出!B:V,5,FALSE)</f>
        <v>1</v>
      </c>
      <c r="O627" s="79">
        <v>1</v>
      </c>
      <c r="P627" s="79">
        <f>VLOOKUP(D627,道具产出!B:V,6,FALSE)</f>
        <v>100</v>
      </c>
      <c r="Q627" s="79">
        <f>VLOOKUP(D627,道具产出!B:V,7,FALSE)</f>
        <v>3104</v>
      </c>
      <c r="R627" s="15" t="str">
        <f>IF(Q627="","",VLOOKUP(Q627,映射!W:X,2,FALSE))</f>
        <v>茱萸木</v>
      </c>
      <c r="S627" s="79">
        <f>VLOOKUP(D627,道具产出!B:V,8,FALSE)</f>
        <v>1</v>
      </c>
      <c r="T627" s="79">
        <v>1</v>
      </c>
      <c r="U627" s="79">
        <f>VLOOKUP(D627,道具产出!B:V,9,FALSE)</f>
        <v>100</v>
      </c>
      <c r="V627" s="92">
        <f>VLOOKUP(D627,道具产出!B:V,10,FALSE)</f>
        <v>3404</v>
      </c>
      <c r="W627" s="15" t="str">
        <f>IF(V627="","",VLOOKUP(V627,映射!W:X,2,FALSE))</f>
        <v>棉</v>
      </c>
      <c r="X627" s="92">
        <f>VLOOKUP(D627,道具产出!B:V,11,FALSE)</f>
        <v>1</v>
      </c>
      <c r="Y627" s="92">
        <v>1</v>
      </c>
      <c r="Z627" s="92">
        <f>VLOOKUP(D627,道具产出!B:V,12,FALSE)</f>
        <v>100</v>
      </c>
      <c r="AA627" s="85"/>
      <c r="AB627" s="15" t="str">
        <f>IF(AA627="","",VLOOKUP(AA627,映射!W:X,2,FALSE))</f>
        <v/>
      </c>
      <c r="AC627" s="85"/>
      <c r="AD627" s="85"/>
      <c r="AE627" s="85"/>
      <c r="AF627" s="85"/>
      <c r="AG627" s="15" t="str">
        <f>IF(AF627="","",VLOOKUP(AF627,映射!W:X,2,FALSE))</f>
        <v/>
      </c>
      <c r="AH627" s="85"/>
      <c r="AI627" s="85"/>
      <c r="AJ627" s="85"/>
      <c r="AK627" s="85"/>
      <c r="AL627" s="85" t="str">
        <f>IF(AK627="","",VLOOKUP(AK627,映射!W:X,2,FALSE))</f>
        <v/>
      </c>
      <c r="AM627" s="85"/>
      <c r="AN627" s="85"/>
      <c r="AO627" s="85"/>
    </row>
    <row r="628" spans="1:41">
      <c r="A628" s="15">
        <v>120129</v>
      </c>
      <c r="B628" s="26" t="s">
        <v>272</v>
      </c>
      <c r="C628" s="14" t="s">
        <v>40</v>
      </c>
      <c r="D628" s="14" t="s">
        <v>640</v>
      </c>
      <c r="E628" s="26">
        <v>20129</v>
      </c>
      <c r="F628" s="26" t="s">
        <v>587</v>
      </c>
      <c r="G628" s="26"/>
      <c r="H628" s="26">
        <v>42</v>
      </c>
      <c r="I628" s="91">
        <f>VLOOKUP(A628,怪物经验!A:I,9,FALSE)</f>
        <v>860</v>
      </c>
      <c r="J628" s="90">
        <v>0</v>
      </c>
      <c r="K628" s="26"/>
      <c r="L628" s="79">
        <f>VLOOKUP(D628,道具产出!B:V,4,FALSE)</f>
        <v>3004</v>
      </c>
      <c r="M628" s="15" t="str">
        <f>IF(L628="","",VLOOKUP(L628,映射!W:X,2,FALSE))</f>
        <v>铝</v>
      </c>
      <c r="N628" s="79">
        <f>VLOOKUP(D628,道具产出!B:V,5,FALSE)</f>
        <v>1</v>
      </c>
      <c r="O628" s="79">
        <v>1</v>
      </c>
      <c r="P628" s="79">
        <f>VLOOKUP(D628,道具产出!B:V,6,FALSE)</f>
        <v>100</v>
      </c>
      <c r="Q628" s="79">
        <f>VLOOKUP(D628,道具产出!B:V,7,FALSE)</f>
        <v>3104</v>
      </c>
      <c r="R628" s="15" t="str">
        <f>IF(Q628="","",VLOOKUP(Q628,映射!W:X,2,FALSE))</f>
        <v>茱萸木</v>
      </c>
      <c r="S628" s="79">
        <f>VLOOKUP(D628,道具产出!B:V,8,FALSE)</f>
        <v>1</v>
      </c>
      <c r="T628" s="79">
        <v>1</v>
      </c>
      <c r="U628" s="79">
        <f>VLOOKUP(D628,道具产出!B:V,9,FALSE)</f>
        <v>100</v>
      </c>
      <c r="V628" s="92">
        <f>VLOOKUP(D628,道具产出!B:V,10,FALSE)</f>
        <v>3404</v>
      </c>
      <c r="W628" s="15" t="str">
        <f>IF(V628="","",VLOOKUP(V628,映射!W:X,2,FALSE))</f>
        <v>棉</v>
      </c>
      <c r="X628" s="92">
        <f>VLOOKUP(D628,道具产出!B:V,11,FALSE)</f>
        <v>1</v>
      </c>
      <c r="Y628" s="92">
        <v>1</v>
      </c>
      <c r="Z628" s="92">
        <f>VLOOKUP(D628,道具产出!B:V,12,FALSE)</f>
        <v>100</v>
      </c>
      <c r="AA628" s="85"/>
      <c r="AB628" s="15" t="str">
        <f>IF(AA628="","",VLOOKUP(AA628,映射!W:X,2,FALSE))</f>
        <v/>
      </c>
      <c r="AC628" s="85"/>
      <c r="AD628" s="85"/>
      <c r="AE628" s="85"/>
      <c r="AF628" s="85"/>
      <c r="AG628" s="15" t="str">
        <f>IF(AF628="","",VLOOKUP(AF628,映射!W:X,2,FALSE))</f>
        <v/>
      </c>
      <c r="AH628" s="85"/>
      <c r="AI628" s="85"/>
      <c r="AJ628" s="85"/>
      <c r="AK628" s="85"/>
      <c r="AL628" s="85" t="str">
        <f>IF(AK628="","",VLOOKUP(AK628,映射!W:X,2,FALSE))</f>
        <v/>
      </c>
      <c r="AM628" s="85"/>
      <c r="AN628" s="85"/>
      <c r="AO628" s="85"/>
    </row>
    <row r="629" spans="1:41">
      <c r="A629" s="15">
        <v>120130</v>
      </c>
      <c r="B629" s="26" t="s">
        <v>272</v>
      </c>
      <c r="C629" s="14" t="s">
        <v>40</v>
      </c>
      <c r="D629" s="14" t="s">
        <v>640</v>
      </c>
      <c r="E629" s="26">
        <v>20130</v>
      </c>
      <c r="F629" s="26" t="s">
        <v>643</v>
      </c>
      <c r="G629" s="26"/>
      <c r="H629" s="26">
        <v>42</v>
      </c>
      <c r="I629" s="91">
        <f>VLOOKUP(A629,怪物经验!A:I,9,FALSE)</f>
        <v>860</v>
      </c>
      <c r="J629" s="90">
        <v>0</v>
      </c>
      <c r="K629" s="26"/>
      <c r="L629" s="79">
        <f>VLOOKUP(D629,道具产出!B:V,4,FALSE)</f>
        <v>3004</v>
      </c>
      <c r="M629" s="15" t="str">
        <f>IF(L629="","",VLOOKUP(L629,映射!W:X,2,FALSE))</f>
        <v>铝</v>
      </c>
      <c r="N629" s="79">
        <f>VLOOKUP(D629,道具产出!B:V,5,FALSE)</f>
        <v>1</v>
      </c>
      <c r="O629" s="79">
        <v>1</v>
      </c>
      <c r="P629" s="79">
        <f>VLOOKUP(D629,道具产出!B:V,6,FALSE)</f>
        <v>100</v>
      </c>
      <c r="Q629" s="79">
        <f>VLOOKUP(D629,道具产出!B:V,7,FALSE)</f>
        <v>3104</v>
      </c>
      <c r="R629" s="15" t="str">
        <f>IF(Q629="","",VLOOKUP(Q629,映射!W:X,2,FALSE))</f>
        <v>茱萸木</v>
      </c>
      <c r="S629" s="79">
        <f>VLOOKUP(D629,道具产出!B:V,8,FALSE)</f>
        <v>1</v>
      </c>
      <c r="T629" s="79">
        <v>1</v>
      </c>
      <c r="U629" s="79">
        <f>VLOOKUP(D629,道具产出!B:V,9,FALSE)</f>
        <v>100</v>
      </c>
      <c r="V629" s="92">
        <f>VLOOKUP(D629,道具产出!B:V,10,FALSE)</f>
        <v>3404</v>
      </c>
      <c r="W629" s="15" t="str">
        <f>IF(V629="","",VLOOKUP(V629,映射!W:X,2,FALSE))</f>
        <v>棉</v>
      </c>
      <c r="X629" s="92">
        <f>VLOOKUP(D629,道具产出!B:V,11,FALSE)</f>
        <v>1</v>
      </c>
      <c r="Y629" s="92">
        <v>1</v>
      </c>
      <c r="Z629" s="92">
        <f>VLOOKUP(D629,道具产出!B:V,12,FALSE)</f>
        <v>100</v>
      </c>
      <c r="AA629" s="85"/>
      <c r="AB629" s="15" t="str">
        <f>IF(AA629="","",VLOOKUP(AA629,映射!W:X,2,FALSE))</f>
        <v/>
      </c>
      <c r="AC629" s="85"/>
      <c r="AD629" s="85"/>
      <c r="AE629" s="85"/>
      <c r="AF629" s="85"/>
      <c r="AG629" s="15" t="str">
        <f>IF(AF629="","",VLOOKUP(AF629,映射!W:X,2,FALSE))</f>
        <v/>
      </c>
      <c r="AH629" s="85"/>
      <c r="AI629" s="85"/>
      <c r="AJ629" s="85"/>
      <c r="AK629" s="85"/>
      <c r="AL629" s="85" t="str">
        <f>IF(AK629="","",VLOOKUP(AK629,映射!W:X,2,FALSE))</f>
        <v/>
      </c>
      <c r="AM629" s="85"/>
      <c r="AN629" s="85"/>
      <c r="AO629" s="85"/>
    </row>
    <row r="630" spans="1:41">
      <c r="A630" s="15">
        <v>120131</v>
      </c>
      <c r="B630" s="26" t="s">
        <v>272</v>
      </c>
      <c r="C630" s="14" t="s">
        <v>40</v>
      </c>
      <c r="D630" s="14" t="s">
        <v>640</v>
      </c>
      <c r="E630" s="26">
        <v>20131</v>
      </c>
      <c r="F630" s="26" t="s">
        <v>644</v>
      </c>
      <c r="G630" s="26"/>
      <c r="H630" s="26">
        <v>42</v>
      </c>
      <c r="I630" s="91">
        <f>VLOOKUP(A630,怪物经验!A:I,9,FALSE)</f>
        <v>860</v>
      </c>
      <c r="J630" s="90">
        <v>0</v>
      </c>
      <c r="K630" s="26"/>
      <c r="L630" s="79">
        <f>VLOOKUP(D630,道具产出!B:V,4,FALSE)</f>
        <v>3004</v>
      </c>
      <c r="M630" s="15" t="str">
        <f>IF(L630="","",VLOOKUP(L630,映射!W:X,2,FALSE))</f>
        <v>铝</v>
      </c>
      <c r="N630" s="79">
        <f>VLOOKUP(D630,道具产出!B:V,5,FALSE)</f>
        <v>1</v>
      </c>
      <c r="O630" s="79">
        <v>1</v>
      </c>
      <c r="P630" s="79">
        <f>VLOOKUP(D630,道具产出!B:V,6,FALSE)</f>
        <v>100</v>
      </c>
      <c r="Q630" s="79">
        <f>VLOOKUP(D630,道具产出!B:V,7,FALSE)</f>
        <v>3104</v>
      </c>
      <c r="R630" s="15" t="str">
        <f>IF(Q630="","",VLOOKUP(Q630,映射!W:X,2,FALSE))</f>
        <v>茱萸木</v>
      </c>
      <c r="S630" s="79">
        <f>VLOOKUP(D630,道具产出!B:V,8,FALSE)</f>
        <v>1</v>
      </c>
      <c r="T630" s="79">
        <v>1</v>
      </c>
      <c r="U630" s="79">
        <f>VLOOKUP(D630,道具产出!B:V,9,FALSE)</f>
        <v>100</v>
      </c>
      <c r="V630" s="92">
        <f>VLOOKUP(D630,道具产出!B:V,10,FALSE)</f>
        <v>3404</v>
      </c>
      <c r="W630" s="15" t="str">
        <f>IF(V630="","",VLOOKUP(V630,映射!W:X,2,FALSE))</f>
        <v>棉</v>
      </c>
      <c r="X630" s="92">
        <f>VLOOKUP(D630,道具产出!B:V,11,FALSE)</f>
        <v>1</v>
      </c>
      <c r="Y630" s="92">
        <v>1</v>
      </c>
      <c r="Z630" s="92">
        <f>VLOOKUP(D630,道具产出!B:V,12,FALSE)</f>
        <v>100</v>
      </c>
      <c r="AA630" s="85"/>
      <c r="AB630" s="15" t="str">
        <f>IF(AA630="","",VLOOKUP(AA630,映射!W:X,2,FALSE))</f>
        <v/>
      </c>
      <c r="AC630" s="85"/>
      <c r="AD630" s="85"/>
      <c r="AE630" s="85"/>
      <c r="AF630" s="85"/>
      <c r="AG630" s="15" t="str">
        <f>IF(AF630="","",VLOOKUP(AF630,映射!W:X,2,FALSE))</f>
        <v/>
      </c>
      <c r="AH630" s="85"/>
      <c r="AI630" s="85"/>
      <c r="AJ630" s="85"/>
      <c r="AK630" s="85"/>
      <c r="AL630" s="85" t="str">
        <f>IF(AK630="","",VLOOKUP(AK630,映射!W:X,2,FALSE))</f>
        <v/>
      </c>
      <c r="AM630" s="85"/>
      <c r="AN630" s="85"/>
      <c r="AO630" s="85"/>
    </row>
    <row r="631" spans="1:41">
      <c r="A631" s="15">
        <v>120132</v>
      </c>
      <c r="B631" s="26" t="s">
        <v>272</v>
      </c>
      <c r="C631" s="14" t="s">
        <v>40</v>
      </c>
      <c r="D631" s="14" t="s">
        <v>640</v>
      </c>
      <c r="E631" s="26">
        <v>20132</v>
      </c>
      <c r="F631" s="26" t="s">
        <v>424</v>
      </c>
      <c r="G631" s="26"/>
      <c r="H631" s="26">
        <v>42</v>
      </c>
      <c r="I631" s="91">
        <f>VLOOKUP(A631,怪物经验!A:I,9,FALSE)</f>
        <v>860</v>
      </c>
      <c r="J631" s="90">
        <v>0</v>
      </c>
      <c r="K631" s="26"/>
      <c r="L631" s="79">
        <f>VLOOKUP(D631,道具产出!B:V,4,FALSE)</f>
        <v>3004</v>
      </c>
      <c r="M631" s="15" t="str">
        <f>IF(L631="","",VLOOKUP(L631,映射!W:X,2,FALSE))</f>
        <v>铝</v>
      </c>
      <c r="N631" s="79">
        <f>VLOOKUP(D631,道具产出!B:V,5,FALSE)</f>
        <v>1</v>
      </c>
      <c r="O631" s="79">
        <v>1</v>
      </c>
      <c r="P631" s="79">
        <f>VLOOKUP(D631,道具产出!B:V,6,FALSE)</f>
        <v>100</v>
      </c>
      <c r="Q631" s="79">
        <f>VLOOKUP(D631,道具产出!B:V,7,FALSE)</f>
        <v>3104</v>
      </c>
      <c r="R631" s="15" t="str">
        <f>IF(Q631="","",VLOOKUP(Q631,映射!W:X,2,FALSE))</f>
        <v>茱萸木</v>
      </c>
      <c r="S631" s="79">
        <f>VLOOKUP(D631,道具产出!B:V,8,FALSE)</f>
        <v>1</v>
      </c>
      <c r="T631" s="79">
        <v>1</v>
      </c>
      <c r="U631" s="79">
        <f>VLOOKUP(D631,道具产出!B:V,9,FALSE)</f>
        <v>100</v>
      </c>
      <c r="V631" s="92">
        <f>VLOOKUP(D631,道具产出!B:V,10,FALSE)</f>
        <v>3404</v>
      </c>
      <c r="W631" s="15" t="str">
        <f>IF(V631="","",VLOOKUP(V631,映射!W:X,2,FALSE))</f>
        <v>棉</v>
      </c>
      <c r="X631" s="92">
        <f>VLOOKUP(D631,道具产出!B:V,11,FALSE)</f>
        <v>1</v>
      </c>
      <c r="Y631" s="92">
        <v>1</v>
      </c>
      <c r="Z631" s="92">
        <f>VLOOKUP(D631,道具产出!B:V,12,FALSE)</f>
        <v>100</v>
      </c>
      <c r="AA631" s="85"/>
      <c r="AB631" s="15" t="str">
        <f>IF(AA631="","",VLOOKUP(AA631,映射!W:X,2,FALSE))</f>
        <v/>
      </c>
      <c r="AC631" s="85"/>
      <c r="AD631" s="85"/>
      <c r="AE631" s="85"/>
      <c r="AF631" s="85"/>
      <c r="AG631" s="15" t="str">
        <f>IF(AF631="","",VLOOKUP(AF631,映射!W:X,2,FALSE))</f>
        <v/>
      </c>
      <c r="AH631" s="85"/>
      <c r="AI631" s="85"/>
      <c r="AJ631" s="85"/>
      <c r="AK631" s="85"/>
      <c r="AL631" s="85" t="str">
        <f>IF(AK631="","",VLOOKUP(AK631,映射!W:X,2,FALSE))</f>
        <v/>
      </c>
      <c r="AM631" s="85"/>
      <c r="AN631" s="85"/>
      <c r="AO631" s="85"/>
    </row>
    <row r="632" spans="1:41">
      <c r="A632" s="15">
        <v>120133</v>
      </c>
      <c r="B632" s="26" t="s">
        <v>272</v>
      </c>
      <c r="C632" s="14" t="s">
        <v>40</v>
      </c>
      <c r="D632" s="14" t="s">
        <v>640</v>
      </c>
      <c r="E632" s="26">
        <v>20133</v>
      </c>
      <c r="F632" s="26" t="s">
        <v>633</v>
      </c>
      <c r="G632" s="26"/>
      <c r="H632" s="26">
        <v>42</v>
      </c>
      <c r="I632" s="91">
        <f>VLOOKUP(A632,怪物经验!A:I,9,FALSE)</f>
        <v>860</v>
      </c>
      <c r="J632" s="90">
        <v>0</v>
      </c>
      <c r="K632" s="26"/>
      <c r="L632" s="79">
        <f>VLOOKUP(D632,道具产出!B:V,4,FALSE)</f>
        <v>3004</v>
      </c>
      <c r="M632" s="15" t="str">
        <f>IF(L632="","",VLOOKUP(L632,映射!W:X,2,FALSE))</f>
        <v>铝</v>
      </c>
      <c r="N632" s="79">
        <f>VLOOKUP(D632,道具产出!B:V,5,FALSE)</f>
        <v>1</v>
      </c>
      <c r="O632" s="79">
        <v>1</v>
      </c>
      <c r="P632" s="79">
        <f>VLOOKUP(D632,道具产出!B:V,6,FALSE)</f>
        <v>100</v>
      </c>
      <c r="Q632" s="79">
        <f>VLOOKUP(D632,道具产出!B:V,7,FALSE)</f>
        <v>3104</v>
      </c>
      <c r="R632" s="15" t="str">
        <f>IF(Q632="","",VLOOKUP(Q632,映射!W:X,2,FALSE))</f>
        <v>茱萸木</v>
      </c>
      <c r="S632" s="79">
        <f>VLOOKUP(D632,道具产出!B:V,8,FALSE)</f>
        <v>1</v>
      </c>
      <c r="T632" s="79">
        <v>1</v>
      </c>
      <c r="U632" s="79">
        <f>VLOOKUP(D632,道具产出!B:V,9,FALSE)</f>
        <v>100</v>
      </c>
      <c r="V632" s="92">
        <f>VLOOKUP(D632,道具产出!B:V,10,FALSE)</f>
        <v>3404</v>
      </c>
      <c r="W632" s="15" t="str">
        <f>IF(V632="","",VLOOKUP(V632,映射!W:X,2,FALSE))</f>
        <v>棉</v>
      </c>
      <c r="X632" s="92">
        <f>VLOOKUP(D632,道具产出!B:V,11,FALSE)</f>
        <v>1</v>
      </c>
      <c r="Y632" s="92">
        <v>1</v>
      </c>
      <c r="Z632" s="92">
        <f>VLOOKUP(D632,道具产出!B:V,12,FALSE)</f>
        <v>100</v>
      </c>
      <c r="AA632" s="85"/>
      <c r="AB632" s="15" t="str">
        <f>IF(AA632="","",VLOOKUP(AA632,映射!W:X,2,FALSE))</f>
        <v/>
      </c>
      <c r="AC632" s="85"/>
      <c r="AD632" s="85"/>
      <c r="AE632" s="85"/>
      <c r="AF632" s="85"/>
      <c r="AG632" s="15" t="str">
        <f>IF(AF632="","",VLOOKUP(AF632,映射!W:X,2,FALSE))</f>
        <v/>
      </c>
      <c r="AH632" s="85"/>
      <c r="AI632" s="85"/>
      <c r="AJ632" s="85"/>
      <c r="AK632" s="85"/>
      <c r="AL632" s="85" t="str">
        <f>IF(AK632="","",VLOOKUP(AK632,映射!W:X,2,FALSE))</f>
        <v/>
      </c>
      <c r="AM632" s="85"/>
      <c r="AN632" s="85"/>
      <c r="AO632" s="85"/>
    </row>
    <row r="633" spans="1:41">
      <c r="A633" s="15">
        <v>120134</v>
      </c>
      <c r="B633" s="26" t="s">
        <v>272</v>
      </c>
      <c r="C633" s="14" t="s">
        <v>40</v>
      </c>
      <c r="D633" s="14" t="s">
        <v>640</v>
      </c>
      <c r="E633" s="26">
        <v>20134</v>
      </c>
      <c r="F633" s="26" t="s">
        <v>636</v>
      </c>
      <c r="G633" s="26"/>
      <c r="H633" s="26">
        <v>42</v>
      </c>
      <c r="I633" s="91">
        <f>VLOOKUP(A633,怪物经验!A:I,9,FALSE)</f>
        <v>860</v>
      </c>
      <c r="J633" s="90">
        <v>0</v>
      </c>
      <c r="K633" s="26"/>
      <c r="L633" s="79">
        <f>VLOOKUP(D633,道具产出!B:V,4,FALSE)</f>
        <v>3004</v>
      </c>
      <c r="M633" s="15" t="str">
        <f>IF(L633="","",VLOOKUP(L633,映射!W:X,2,FALSE))</f>
        <v>铝</v>
      </c>
      <c r="N633" s="79">
        <f>VLOOKUP(D633,道具产出!B:V,5,FALSE)</f>
        <v>1</v>
      </c>
      <c r="O633" s="79">
        <v>1</v>
      </c>
      <c r="P633" s="79">
        <f>VLOOKUP(D633,道具产出!B:V,6,FALSE)</f>
        <v>100</v>
      </c>
      <c r="Q633" s="79">
        <f>VLOOKUP(D633,道具产出!B:V,7,FALSE)</f>
        <v>3104</v>
      </c>
      <c r="R633" s="15" t="str">
        <f>IF(Q633="","",VLOOKUP(Q633,映射!W:X,2,FALSE))</f>
        <v>茱萸木</v>
      </c>
      <c r="S633" s="79">
        <f>VLOOKUP(D633,道具产出!B:V,8,FALSE)</f>
        <v>1</v>
      </c>
      <c r="T633" s="79">
        <v>1</v>
      </c>
      <c r="U633" s="79">
        <f>VLOOKUP(D633,道具产出!B:V,9,FALSE)</f>
        <v>100</v>
      </c>
      <c r="V633" s="92">
        <f>VLOOKUP(D633,道具产出!B:V,10,FALSE)</f>
        <v>3404</v>
      </c>
      <c r="W633" s="15" t="str">
        <f>IF(V633="","",VLOOKUP(V633,映射!W:X,2,FALSE))</f>
        <v>棉</v>
      </c>
      <c r="X633" s="92">
        <f>VLOOKUP(D633,道具产出!B:V,11,FALSE)</f>
        <v>1</v>
      </c>
      <c r="Y633" s="92">
        <v>1</v>
      </c>
      <c r="Z633" s="92">
        <f>VLOOKUP(D633,道具产出!B:V,12,FALSE)</f>
        <v>100</v>
      </c>
      <c r="AA633" s="85"/>
      <c r="AB633" s="15" t="str">
        <f>IF(AA633="","",VLOOKUP(AA633,映射!W:X,2,FALSE))</f>
        <v/>
      </c>
      <c r="AC633" s="85"/>
      <c r="AD633" s="85"/>
      <c r="AE633" s="85"/>
      <c r="AF633" s="85"/>
      <c r="AG633" s="15" t="str">
        <f>IF(AF633="","",VLOOKUP(AF633,映射!W:X,2,FALSE))</f>
        <v/>
      </c>
      <c r="AH633" s="85"/>
      <c r="AI633" s="85"/>
      <c r="AJ633" s="85"/>
      <c r="AK633" s="85"/>
      <c r="AL633" s="85" t="str">
        <f>IF(AK633="","",VLOOKUP(AK633,映射!W:X,2,FALSE))</f>
        <v/>
      </c>
      <c r="AM633" s="85"/>
      <c r="AN633" s="85"/>
      <c r="AO633" s="85"/>
    </row>
    <row r="634" spans="1:41">
      <c r="A634" s="15">
        <v>120135</v>
      </c>
      <c r="B634" s="26" t="s">
        <v>272</v>
      </c>
      <c r="C634" s="14" t="s">
        <v>40</v>
      </c>
      <c r="D634" s="14" t="s">
        <v>640</v>
      </c>
      <c r="E634" s="26">
        <v>20135</v>
      </c>
      <c r="F634" s="26" t="s">
        <v>514</v>
      </c>
      <c r="G634" s="26"/>
      <c r="H634" s="26">
        <v>42</v>
      </c>
      <c r="I634" s="91">
        <f>VLOOKUP(A634,怪物经验!A:I,9,FALSE)</f>
        <v>860</v>
      </c>
      <c r="J634" s="90">
        <v>0</v>
      </c>
      <c r="K634" s="26"/>
      <c r="L634" s="79">
        <f>VLOOKUP(D634,道具产出!B:V,4,FALSE)</f>
        <v>3004</v>
      </c>
      <c r="M634" s="15" t="str">
        <f>IF(L634="","",VLOOKUP(L634,映射!W:X,2,FALSE))</f>
        <v>铝</v>
      </c>
      <c r="N634" s="79">
        <f>VLOOKUP(D634,道具产出!B:V,5,FALSE)</f>
        <v>1</v>
      </c>
      <c r="O634" s="79">
        <v>1</v>
      </c>
      <c r="P634" s="79">
        <f>VLOOKUP(D634,道具产出!B:V,6,FALSE)</f>
        <v>100</v>
      </c>
      <c r="Q634" s="79">
        <f>VLOOKUP(D634,道具产出!B:V,7,FALSE)</f>
        <v>3104</v>
      </c>
      <c r="R634" s="15" t="str">
        <f>IF(Q634="","",VLOOKUP(Q634,映射!W:X,2,FALSE))</f>
        <v>茱萸木</v>
      </c>
      <c r="S634" s="79">
        <f>VLOOKUP(D634,道具产出!B:V,8,FALSE)</f>
        <v>1</v>
      </c>
      <c r="T634" s="79">
        <v>1</v>
      </c>
      <c r="U634" s="79">
        <f>VLOOKUP(D634,道具产出!B:V,9,FALSE)</f>
        <v>100</v>
      </c>
      <c r="V634" s="92">
        <f>VLOOKUP(D634,道具产出!B:V,10,FALSE)</f>
        <v>3404</v>
      </c>
      <c r="W634" s="15" t="str">
        <f>IF(V634="","",VLOOKUP(V634,映射!W:X,2,FALSE))</f>
        <v>棉</v>
      </c>
      <c r="X634" s="92">
        <f>VLOOKUP(D634,道具产出!B:V,11,FALSE)</f>
        <v>1</v>
      </c>
      <c r="Y634" s="92">
        <v>1</v>
      </c>
      <c r="Z634" s="92">
        <f>VLOOKUP(D634,道具产出!B:V,12,FALSE)</f>
        <v>100</v>
      </c>
      <c r="AA634" s="85"/>
      <c r="AB634" s="15" t="str">
        <f>IF(AA634="","",VLOOKUP(AA634,映射!W:X,2,FALSE))</f>
        <v/>
      </c>
      <c r="AC634" s="85"/>
      <c r="AD634" s="85"/>
      <c r="AE634" s="85"/>
      <c r="AF634" s="85"/>
      <c r="AG634" s="15" t="str">
        <f>IF(AF634="","",VLOOKUP(AF634,映射!W:X,2,FALSE))</f>
        <v/>
      </c>
      <c r="AH634" s="85"/>
      <c r="AI634" s="85"/>
      <c r="AJ634" s="85"/>
      <c r="AK634" s="85"/>
      <c r="AL634" s="85" t="str">
        <f>IF(AK634="","",VLOOKUP(AK634,映射!W:X,2,FALSE))</f>
        <v/>
      </c>
      <c r="AM634" s="85"/>
      <c r="AN634" s="85"/>
      <c r="AO634" s="85"/>
    </row>
    <row r="635" spans="1:41">
      <c r="A635" s="15">
        <v>120136</v>
      </c>
      <c r="B635" s="26" t="s">
        <v>272</v>
      </c>
      <c r="C635" s="14" t="s">
        <v>40</v>
      </c>
      <c r="D635" s="14" t="s">
        <v>640</v>
      </c>
      <c r="E635" s="26">
        <v>20136</v>
      </c>
      <c r="F635" s="26" t="s">
        <v>412</v>
      </c>
      <c r="G635" s="26"/>
      <c r="H635" s="26">
        <v>42</v>
      </c>
      <c r="I635" s="91">
        <f>VLOOKUP(A635,怪物经验!A:I,9,FALSE)</f>
        <v>860</v>
      </c>
      <c r="J635" s="90">
        <v>0</v>
      </c>
      <c r="K635" s="26"/>
      <c r="L635" s="79">
        <f>VLOOKUP(D635,道具产出!B:V,4,FALSE)</f>
        <v>3004</v>
      </c>
      <c r="M635" s="15" t="str">
        <f>IF(L635="","",VLOOKUP(L635,映射!W:X,2,FALSE))</f>
        <v>铝</v>
      </c>
      <c r="N635" s="79">
        <f>VLOOKUP(D635,道具产出!B:V,5,FALSE)</f>
        <v>1</v>
      </c>
      <c r="O635" s="79">
        <v>1</v>
      </c>
      <c r="P635" s="79">
        <f>VLOOKUP(D635,道具产出!B:V,6,FALSE)</f>
        <v>100</v>
      </c>
      <c r="Q635" s="79">
        <f>VLOOKUP(D635,道具产出!B:V,7,FALSE)</f>
        <v>3104</v>
      </c>
      <c r="R635" s="15" t="str">
        <f>IF(Q635="","",VLOOKUP(Q635,映射!W:X,2,FALSE))</f>
        <v>茱萸木</v>
      </c>
      <c r="S635" s="79">
        <f>VLOOKUP(D635,道具产出!B:V,8,FALSE)</f>
        <v>1</v>
      </c>
      <c r="T635" s="79">
        <v>1</v>
      </c>
      <c r="U635" s="79">
        <f>VLOOKUP(D635,道具产出!B:V,9,FALSE)</f>
        <v>100</v>
      </c>
      <c r="V635" s="92">
        <f>VLOOKUP(D635,道具产出!B:V,10,FALSE)</f>
        <v>3404</v>
      </c>
      <c r="W635" s="15" t="str">
        <f>IF(V635="","",VLOOKUP(V635,映射!W:X,2,FALSE))</f>
        <v>棉</v>
      </c>
      <c r="X635" s="92">
        <f>VLOOKUP(D635,道具产出!B:V,11,FALSE)</f>
        <v>1</v>
      </c>
      <c r="Y635" s="92">
        <v>1</v>
      </c>
      <c r="Z635" s="92">
        <f>VLOOKUP(D635,道具产出!B:V,12,FALSE)</f>
        <v>100</v>
      </c>
      <c r="AA635" s="85"/>
      <c r="AB635" s="15" t="str">
        <f>IF(AA635="","",VLOOKUP(AA635,映射!W:X,2,FALSE))</f>
        <v/>
      </c>
      <c r="AC635" s="85"/>
      <c r="AD635" s="85"/>
      <c r="AE635" s="85"/>
      <c r="AF635" s="85"/>
      <c r="AG635" s="15" t="str">
        <f>IF(AF635="","",VLOOKUP(AF635,映射!W:X,2,FALSE))</f>
        <v/>
      </c>
      <c r="AH635" s="85"/>
      <c r="AI635" s="85"/>
      <c r="AJ635" s="85"/>
      <c r="AK635" s="85"/>
      <c r="AL635" s="85" t="str">
        <f>IF(AK635="","",VLOOKUP(AK635,映射!W:X,2,FALSE))</f>
        <v/>
      </c>
      <c r="AM635" s="85"/>
      <c r="AN635" s="85"/>
      <c r="AO635" s="85"/>
    </row>
    <row r="636" spans="1:41">
      <c r="A636" s="15">
        <v>120137</v>
      </c>
      <c r="B636" s="26" t="s">
        <v>272</v>
      </c>
      <c r="C636" s="14" t="s">
        <v>40</v>
      </c>
      <c r="D636" s="14" t="s">
        <v>640</v>
      </c>
      <c r="E636" s="26">
        <v>20137</v>
      </c>
      <c r="F636" s="26" t="s">
        <v>455</v>
      </c>
      <c r="G636" s="26"/>
      <c r="H636" s="26">
        <v>42</v>
      </c>
      <c r="I636" s="91">
        <f>VLOOKUP(A636,怪物经验!A:I,9,FALSE)</f>
        <v>860</v>
      </c>
      <c r="J636" s="90">
        <v>0</v>
      </c>
      <c r="K636" s="26"/>
      <c r="L636" s="79">
        <f>VLOOKUP(D636,道具产出!B:V,4,FALSE)</f>
        <v>3004</v>
      </c>
      <c r="M636" s="15" t="str">
        <f>IF(L636="","",VLOOKUP(L636,映射!W:X,2,FALSE))</f>
        <v>铝</v>
      </c>
      <c r="N636" s="79">
        <f>VLOOKUP(D636,道具产出!B:V,5,FALSE)</f>
        <v>1</v>
      </c>
      <c r="O636" s="79">
        <v>1</v>
      </c>
      <c r="P636" s="79">
        <f>VLOOKUP(D636,道具产出!B:V,6,FALSE)</f>
        <v>100</v>
      </c>
      <c r="Q636" s="79">
        <f>VLOOKUP(D636,道具产出!B:V,7,FALSE)</f>
        <v>3104</v>
      </c>
      <c r="R636" s="15" t="str">
        <f>IF(Q636="","",VLOOKUP(Q636,映射!W:X,2,FALSE))</f>
        <v>茱萸木</v>
      </c>
      <c r="S636" s="79">
        <f>VLOOKUP(D636,道具产出!B:V,8,FALSE)</f>
        <v>1</v>
      </c>
      <c r="T636" s="79">
        <v>1</v>
      </c>
      <c r="U636" s="79">
        <f>VLOOKUP(D636,道具产出!B:V,9,FALSE)</f>
        <v>100</v>
      </c>
      <c r="V636" s="92">
        <f>VLOOKUP(D636,道具产出!B:V,10,FALSE)</f>
        <v>3404</v>
      </c>
      <c r="W636" s="15" t="str">
        <f>IF(V636="","",VLOOKUP(V636,映射!W:X,2,FALSE))</f>
        <v>棉</v>
      </c>
      <c r="X636" s="92">
        <f>VLOOKUP(D636,道具产出!B:V,11,FALSE)</f>
        <v>1</v>
      </c>
      <c r="Y636" s="92">
        <v>1</v>
      </c>
      <c r="Z636" s="92">
        <f>VLOOKUP(D636,道具产出!B:V,12,FALSE)</f>
        <v>100</v>
      </c>
      <c r="AA636" s="85"/>
      <c r="AB636" s="15" t="str">
        <f>IF(AA636="","",VLOOKUP(AA636,映射!W:X,2,FALSE))</f>
        <v/>
      </c>
      <c r="AC636" s="85"/>
      <c r="AD636" s="85"/>
      <c r="AE636" s="85"/>
      <c r="AF636" s="85"/>
      <c r="AG636" s="15" t="str">
        <f>IF(AF636="","",VLOOKUP(AF636,映射!W:X,2,FALSE))</f>
        <v/>
      </c>
      <c r="AH636" s="85"/>
      <c r="AI636" s="85"/>
      <c r="AJ636" s="85"/>
      <c r="AK636" s="85"/>
      <c r="AL636" s="85" t="str">
        <f>IF(AK636="","",VLOOKUP(AK636,映射!W:X,2,FALSE))</f>
        <v/>
      </c>
      <c r="AM636" s="85"/>
      <c r="AN636" s="85"/>
      <c r="AO636" s="85"/>
    </row>
    <row r="637" spans="1:41">
      <c r="A637" s="15">
        <v>120138</v>
      </c>
      <c r="B637" s="26" t="s">
        <v>272</v>
      </c>
      <c r="C637" s="14" t="s">
        <v>40</v>
      </c>
      <c r="D637" s="14" t="s">
        <v>640</v>
      </c>
      <c r="E637" s="26">
        <v>20138</v>
      </c>
      <c r="F637" s="26" t="s">
        <v>497</v>
      </c>
      <c r="G637" s="26"/>
      <c r="H637" s="26">
        <v>42</v>
      </c>
      <c r="I637" s="91">
        <f>VLOOKUP(A637,怪物经验!A:I,9,FALSE)</f>
        <v>860</v>
      </c>
      <c r="J637" s="90">
        <v>0</v>
      </c>
      <c r="K637" s="26"/>
      <c r="L637" s="79">
        <f>VLOOKUP(D637,道具产出!B:V,4,FALSE)</f>
        <v>3004</v>
      </c>
      <c r="M637" s="15" t="str">
        <f>IF(L637="","",VLOOKUP(L637,映射!W:X,2,FALSE))</f>
        <v>铝</v>
      </c>
      <c r="N637" s="79">
        <f>VLOOKUP(D637,道具产出!B:V,5,FALSE)</f>
        <v>1</v>
      </c>
      <c r="O637" s="79">
        <v>1</v>
      </c>
      <c r="P637" s="79">
        <f>VLOOKUP(D637,道具产出!B:V,6,FALSE)</f>
        <v>100</v>
      </c>
      <c r="Q637" s="79">
        <f>VLOOKUP(D637,道具产出!B:V,7,FALSE)</f>
        <v>3104</v>
      </c>
      <c r="R637" s="15" t="str">
        <f>IF(Q637="","",VLOOKUP(Q637,映射!W:X,2,FALSE))</f>
        <v>茱萸木</v>
      </c>
      <c r="S637" s="79">
        <f>VLOOKUP(D637,道具产出!B:V,8,FALSE)</f>
        <v>1</v>
      </c>
      <c r="T637" s="79">
        <v>1</v>
      </c>
      <c r="U637" s="79">
        <f>VLOOKUP(D637,道具产出!B:V,9,FALSE)</f>
        <v>100</v>
      </c>
      <c r="V637" s="92">
        <f>VLOOKUP(D637,道具产出!B:V,10,FALSE)</f>
        <v>3404</v>
      </c>
      <c r="W637" s="15" t="str">
        <f>IF(V637="","",VLOOKUP(V637,映射!W:X,2,FALSE))</f>
        <v>棉</v>
      </c>
      <c r="X637" s="92">
        <f>VLOOKUP(D637,道具产出!B:V,11,FALSE)</f>
        <v>1</v>
      </c>
      <c r="Y637" s="92">
        <v>1</v>
      </c>
      <c r="Z637" s="92">
        <f>VLOOKUP(D637,道具产出!B:V,12,FALSE)</f>
        <v>100</v>
      </c>
      <c r="AA637" s="85"/>
      <c r="AB637" s="15" t="str">
        <f>IF(AA637="","",VLOOKUP(AA637,映射!W:X,2,FALSE))</f>
        <v/>
      </c>
      <c r="AC637" s="85"/>
      <c r="AD637" s="85"/>
      <c r="AE637" s="85"/>
      <c r="AF637" s="85"/>
      <c r="AG637" s="15" t="str">
        <f>IF(AF637="","",VLOOKUP(AF637,映射!W:X,2,FALSE))</f>
        <v/>
      </c>
      <c r="AH637" s="85"/>
      <c r="AI637" s="85"/>
      <c r="AJ637" s="85"/>
      <c r="AK637" s="85"/>
      <c r="AL637" s="85" t="str">
        <f>IF(AK637="","",VLOOKUP(AK637,映射!W:X,2,FALSE))</f>
        <v/>
      </c>
      <c r="AM637" s="85"/>
      <c r="AN637" s="85"/>
      <c r="AO637" s="85"/>
    </row>
    <row r="638" spans="1:41">
      <c r="A638" s="15">
        <v>120139</v>
      </c>
      <c r="B638" s="26" t="s">
        <v>272</v>
      </c>
      <c r="C638" s="14" t="s">
        <v>40</v>
      </c>
      <c r="D638" s="14" t="s">
        <v>640</v>
      </c>
      <c r="E638" s="26">
        <v>20139</v>
      </c>
      <c r="F638" s="26" t="s">
        <v>645</v>
      </c>
      <c r="G638" s="26"/>
      <c r="H638" s="26">
        <v>42</v>
      </c>
      <c r="I638" s="91">
        <f>VLOOKUP(A638,怪物经验!A:I,9,FALSE)</f>
        <v>860</v>
      </c>
      <c r="J638" s="90">
        <v>0</v>
      </c>
      <c r="K638" s="26"/>
      <c r="L638" s="79">
        <f>VLOOKUP(D638,道具产出!B:V,4,FALSE)</f>
        <v>3004</v>
      </c>
      <c r="M638" s="15" t="str">
        <f>IF(L638="","",VLOOKUP(L638,映射!W:X,2,FALSE))</f>
        <v>铝</v>
      </c>
      <c r="N638" s="79">
        <f>VLOOKUP(D638,道具产出!B:V,5,FALSE)</f>
        <v>1</v>
      </c>
      <c r="O638" s="79">
        <v>1</v>
      </c>
      <c r="P638" s="79">
        <f>VLOOKUP(D638,道具产出!B:V,6,FALSE)</f>
        <v>100</v>
      </c>
      <c r="Q638" s="79">
        <f>VLOOKUP(D638,道具产出!B:V,7,FALSE)</f>
        <v>3104</v>
      </c>
      <c r="R638" s="15" t="str">
        <f>IF(Q638="","",VLOOKUP(Q638,映射!W:X,2,FALSE))</f>
        <v>茱萸木</v>
      </c>
      <c r="S638" s="79">
        <f>VLOOKUP(D638,道具产出!B:V,8,FALSE)</f>
        <v>1</v>
      </c>
      <c r="T638" s="79">
        <v>1</v>
      </c>
      <c r="U638" s="79">
        <f>VLOOKUP(D638,道具产出!B:V,9,FALSE)</f>
        <v>100</v>
      </c>
      <c r="V638" s="92">
        <f>VLOOKUP(D638,道具产出!B:V,10,FALSE)</f>
        <v>3404</v>
      </c>
      <c r="W638" s="15" t="str">
        <f>IF(V638="","",VLOOKUP(V638,映射!W:X,2,FALSE))</f>
        <v>棉</v>
      </c>
      <c r="X638" s="92">
        <f>VLOOKUP(D638,道具产出!B:V,11,FALSE)</f>
        <v>1</v>
      </c>
      <c r="Y638" s="92">
        <v>1</v>
      </c>
      <c r="Z638" s="92">
        <f>VLOOKUP(D638,道具产出!B:V,12,FALSE)</f>
        <v>100</v>
      </c>
      <c r="AA638" s="85"/>
      <c r="AB638" s="15" t="str">
        <f>IF(AA638="","",VLOOKUP(AA638,映射!W:X,2,FALSE))</f>
        <v/>
      </c>
      <c r="AC638" s="85"/>
      <c r="AD638" s="85"/>
      <c r="AE638" s="85"/>
      <c r="AF638" s="85"/>
      <c r="AG638" s="15" t="str">
        <f>IF(AF638="","",VLOOKUP(AF638,映射!W:X,2,FALSE))</f>
        <v/>
      </c>
      <c r="AH638" s="85"/>
      <c r="AI638" s="85"/>
      <c r="AJ638" s="85"/>
      <c r="AK638" s="85"/>
      <c r="AL638" s="85" t="str">
        <f>IF(AK638="","",VLOOKUP(AK638,映射!W:X,2,FALSE))</f>
        <v/>
      </c>
      <c r="AM638" s="85"/>
      <c r="AN638" s="85"/>
      <c r="AO638" s="85"/>
    </row>
    <row r="639" spans="1:41">
      <c r="A639" s="15">
        <v>120140</v>
      </c>
      <c r="B639" s="26" t="s">
        <v>272</v>
      </c>
      <c r="C639" s="14" t="s">
        <v>40</v>
      </c>
      <c r="D639" s="14" t="s">
        <v>640</v>
      </c>
      <c r="E639" s="26">
        <v>20140</v>
      </c>
      <c r="F639" s="26" t="s">
        <v>646</v>
      </c>
      <c r="G639" s="26"/>
      <c r="H639" s="26">
        <v>42</v>
      </c>
      <c r="I639" s="91">
        <f>VLOOKUP(A639,怪物经验!A:I,9,FALSE)</f>
        <v>860</v>
      </c>
      <c r="J639" s="90">
        <v>0</v>
      </c>
      <c r="K639" s="26"/>
      <c r="L639" s="79">
        <f>VLOOKUP(D639,道具产出!B:V,4,FALSE)</f>
        <v>3004</v>
      </c>
      <c r="M639" s="15" t="str">
        <f>IF(L639="","",VLOOKUP(L639,映射!W:X,2,FALSE))</f>
        <v>铝</v>
      </c>
      <c r="N639" s="79">
        <f>VLOOKUP(D639,道具产出!B:V,5,FALSE)</f>
        <v>1</v>
      </c>
      <c r="O639" s="79">
        <v>1</v>
      </c>
      <c r="P639" s="79">
        <f>VLOOKUP(D639,道具产出!B:V,6,FALSE)</f>
        <v>100</v>
      </c>
      <c r="Q639" s="79">
        <f>VLOOKUP(D639,道具产出!B:V,7,FALSE)</f>
        <v>3104</v>
      </c>
      <c r="R639" s="15" t="str">
        <f>IF(Q639="","",VLOOKUP(Q639,映射!W:X,2,FALSE))</f>
        <v>茱萸木</v>
      </c>
      <c r="S639" s="79">
        <f>VLOOKUP(D639,道具产出!B:V,8,FALSE)</f>
        <v>1</v>
      </c>
      <c r="T639" s="79">
        <v>1</v>
      </c>
      <c r="U639" s="79">
        <f>VLOOKUP(D639,道具产出!B:V,9,FALSE)</f>
        <v>100</v>
      </c>
      <c r="V639" s="92">
        <f>VLOOKUP(D639,道具产出!B:V,10,FALSE)</f>
        <v>3404</v>
      </c>
      <c r="W639" s="15" t="str">
        <f>IF(V639="","",VLOOKUP(V639,映射!W:X,2,FALSE))</f>
        <v>棉</v>
      </c>
      <c r="X639" s="92">
        <f>VLOOKUP(D639,道具产出!B:V,11,FALSE)</f>
        <v>1</v>
      </c>
      <c r="Y639" s="92">
        <v>1</v>
      </c>
      <c r="Z639" s="92">
        <f>VLOOKUP(D639,道具产出!B:V,12,FALSE)</f>
        <v>100</v>
      </c>
      <c r="AA639" s="85"/>
      <c r="AB639" s="15" t="str">
        <f>IF(AA639="","",VLOOKUP(AA639,映射!W:X,2,FALSE))</f>
        <v/>
      </c>
      <c r="AC639" s="85"/>
      <c r="AD639" s="85"/>
      <c r="AE639" s="85"/>
      <c r="AF639" s="85"/>
      <c r="AG639" s="15" t="str">
        <f>IF(AF639="","",VLOOKUP(AF639,映射!W:X,2,FALSE))</f>
        <v/>
      </c>
      <c r="AH639" s="85"/>
      <c r="AI639" s="85"/>
      <c r="AJ639" s="85"/>
      <c r="AK639" s="85"/>
      <c r="AL639" s="85" t="str">
        <f>IF(AK639="","",VLOOKUP(AK639,映射!W:X,2,FALSE))</f>
        <v/>
      </c>
      <c r="AM639" s="85"/>
      <c r="AN639" s="85"/>
      <c r="AO639" s="85"/>
    </row>
    <row r="640" spans="1:41">
      <c r="A640" s="15">
        <v>120141</v>
      </c>
      <c r="B640" s="26" t="s">
        <v>272</v>
      </c>
      <c r="C640" s="14" t="s">
        <v>40</v>
      </c>
      <c r="D640" s="14" t="s">
        <v>640</v>
      </c>
      <c r="E640" s="26">
        <v>20141</v>
      </c>
      <c r="F640" s="26" t="s">
        <v>506</v>
      </c>
      <c r="G640" s="26"/>
      <c r="H640" s="26">
        <v>42</v>
      </c>
      <c r="I640" s="91">
        <f>VLOOKUP(A640,怪物经验!A:I,9,FALSE)</f>
        <v>860</v>
      </c>
      <c r="J640" s="90">
        <v>0</v>
      </c>
      <c r="K640" s="26"/>
      <c r="L640" s="79">
        <f>VLOOKUP(D640,道具产出!B:V,4,FALSE)</f>
        <v>3004</v>
      </c>
      <c r="M640" s="15" t="str">
        <f>IF(L640="","",VLOOKUP(L640,映射!W:X,2,FALSE))</f>
        <v>铝</v>
      </c>
      <c r="N640" s="79">
        <f>VLOOKUP(D640,道具产出!B:V,5,FALSE)</f>
        <v>1</v>
      </c>
      <c r="O640" s="79">
        <v>1</v>
      </c>
      <c r="P640" s="79">
        <f>VLOOKUP(D640,道具产出!B:V,6,FALSE)</f>
        <v>100</v>
      </c>
      <c r="Q640" s="79">
        <f>VLOOKUP(D640,道具产出!B:V,7,FALSE)</f>
        <v>3104</v>
      </c>
      <c r="R640" s="15" t="str">
        <f>IF(Q640="","",VLOOKUP(Q640,映射!W:X,2,FALSE))</f>
        <v>茱萸木</v>
      </c>
      <c r="S640" s="79">
        <f>VLOOKUP(D640,道具产出!B:V,8,FALSE)</f>
        <v>1</v>
      </c>
      <c r="T640" s="79">
        <v>1</v>
      </c>
      <c r="U640" s="79">
        <f>VLOOKUP(D640,道具产出!B:V,9,FALSE)</f>
        <v>100</v>
      </c>
      <c r="V640" s="92">
        <f>VLOOKUP(D640,道具产出!B:V,10,FALSE)</f>
        <v>3404</v>
      </c>
      <c r="W640" s="15" t="str">
        <f>IF(V640="","",VLOOKUP(V640,映射!W:X,2,FALSE))</f>
        <v>棉</v>
      </c>
      <c r="X640" s="92">
        <f>VLOOKUP(D640,道具产出!B:V,11,FALSE)</f>
        <v>1</v>
      </c>
      <c r="Y640" s="92">
        <v>1</v>
      </c>
      <c r="Z640" s="92">
        <f>VLOOKUP(D640,道具产出!B:V,12,FALSE)</f>
        <v>100</v>
      </c>
      <c r="AA640" s="85"/>
      <c r="AB640" s="15" t="str">
        <f>IF(AA640="","",VLOOKUP(AA640,映射!W:X,2,FALSE))</f>
        <v/>
      </c>
      <c r="AC640" s="85"/>
      <c r="AD640" s="85"/>
      <c r="AE640" s="85"/>
      <c r="AF640" s="85"/>
      <c r="AG640" s="15" t="str">
        <f>IF(AF640="","",VLOOKUP(AF640,映射!W:X,2,FALSE))</f>
        <v/>
      </c>
      <c r="AH640" s="85"/>
      <c r="AI640" s="85"/>
      <c r="AJ640" s="85"/>
      <c r="AK640" s="85"/>
      <c r="AL640" s="85" t="str">
        <f>IF(AK640="","",VLOOKUP(AK640,映射!W:X,2,FALSE))</f>
        <v/>
      </c>
      <c r="AM640" s="85"/>
      <c r="AN640" s="85"/>
      <c r="AO640" s="85"/>
    </row>
    <row r="641" spans="1:41">
      <c r="A641" s="15">
        <v>120142</v>
      </c>
      <c r="B641" s="26" t="s">
        <v>272</v>
      </c>
      <c r="C641" s="14" t="s">
        <v>40</v>
      </c>
      <c r="D641" s="14" t="s">
        <v>640</v>
      </c>
      <c r="E641" s="26">
        <v>20142</v>
      </c>
      <c r="F641" s="26" t="s">
        <v>400</v>
      </c>
      <c r="G641" s="26"/>
      <c r="H641" s="26">
        <v>42</v>
      </c>
      <c r="I641" s="91">
        <f>VLOOKUP(A641,怪物经验!A:I,9,FALSE)</f>
        <v>860</v>
      </c>
      <c r="J641" s="90">
        <v>0</v>
      </c>
      <c r="K641" s="26"/>
      <c r="L641" s="79">
        <f>VLOOKUP(D641,道具产出!B:V,4,FALSE)</f>
        <v>3004</v>
      </c>
      <c r="M641" s="15" t="str">
        <f>IF(L641="","",VLOOKUP(L641,映射!W:X,2,FALSE))</f>
        <v>铝</v>
      </c>
      <c r="N641" s="79">
        <f>VLOOKUP(D641,道具产出!B:V,5,FALSE)</f>
        <v>1</v>
      </c>
      <c r="O641" s="79">
        <v>1</v>
      </c>
      <c r="P641" s="79">
        <f>VLOOKUP(D641,道具产出!B:V,6,FALSE)</f>
        <v>100</v>
      </c>
      <c r="Q641" s="79">
        <f>VLOOKUP(D641,道具产出!B:V,7,FALSE)</f>
        <v>3104</v>
      </c>
      <c r="R641" s="15" t="str">
        <f>IF(Q641="","",VLOOKUP(Q641,映射!W:X,2,FALSE))</f>
        <v>茱萸木</v>
      </c>
      <c r="S641" s="79">
        <f>VLOOKUP(D641,道具产出!B:V,8,FALSE)</f>
        <v>1</v>
      </c>
      <c r="T641" s="79">
        <v>1</v>
      </c>
      <c r="U641" s="79">
        <f>VLOOKUP(D641,道具产出!B:V,9,FALSE)</f>
        <v>100</v>
      </c>
      <c r="V641" s="92">
        <f>VLOOKUP(D641,道具产出!B:V,10,FALSE)</f>
        <v>3404</v>
      </c>
      <c r="W641" s="15" t="str">
        <f>IF(V641="","",VLOOKUP(V641,映射!W:X,2,FALSE))</f>
        <v>棉</v>
      </c>
      <c r="X641" s="92">
        <f>VLOOKUP(D641,道具产出!B:V,11,FALSE)</f>
        <v>1</v>
      </c>
      <c r="Y641" s="92">
        <v>1</v>
      </c>
      <c r="Z641" s="92">
        <f>VLOOKUP(D641,道具产出!B:V,12,FALSE)</f>
        <v>100</v>
      </c>
      <c r="AA641" s="85"/>
      <c r="AB641" s="15" t="str">
        <f>IF(AA641="","",VLOOKUP(AA641,映射!W:X,2,FALSE))</f>
        <v/>
      </c>
      <c r="AC641" s="85"/>
      <c r="AD641" s="85"/>
      <c r="AE641" s="85"/>
      <c r="AF641" s="85"/>
      <c r="AG641" s="15" t="str">
        <f>IF(AF641="","",VLOOKUP(AF641,映射!W:X,2,FALSE))</f>
        <v/>
      </c>
      <c r="AH641" s="85"/>
      <c r="AI641" s="85"/>
      <c r="AJ641" s="85"/>
      <c r="AK641" s="85"/>
      <c r="AL641" s="85" t="str">
        <f>IF(AK641="","",VLOOKUP(AK641,映射!W:X,2,FALSE))</f>
        <v/>
      </c>
      <c r="AM641" s="85"/>
      <c r="AN641" s="85"/>
      <c r="AO641" s="85"/>
    </row>
    <row r="642" spans="1:41">
      <c r="A642" s="15">
        <v>120143</v>
      </c>
      <c r="B642" s="26" t="s">
        <v>272</v>
      </c>
      <c r="C642" s="14" t="s">
        <v>40</v>
      </c>
      <c r="D642" s="14" t="s">
        <v>640</v>
      </c>
      <c r="E642" s="26">
        <v>20143</v>
      </c>
      <c r="F642" s="26" t="s">
        <v>507</v>
      </c>
      <c r="G642" s="26"/>
      <c r="H642" s="26">
        <v>42</v>
      </c>
      <c r="I642" s="91">
        <f>VLOOKUP(A642,怪物经验!A:I,9,FALSE)</f>
        <v>860</v>
      </c>
      <c r="J642" s="90">
        <v>0</v>
      </c>
      <c r="K642" s="26"/>
      <c r="L642" s="79">
        <f>VLOOKUP(D642,道具产出!B:V,4,FALSE)</f>
        <v>3004</v>
      </c>
      <c r="M642" s="15" t="str">
        <f>IF(L642="","",VLOOKUP(L642,映射!W:X,2,FALSE))</f>
        <v>铝</v>
      </c>
      <c r="N642" s="79">
        <f>VLOOKUP(D642,道具产出!B:V,5,FALSE)</f>
        <v>1</v>
      </c>
      <c r="O642" s="79">
        <v>1</v>
      </c>
      <c r="P642" s="79">
        <f>VLOOKUP(D642,道具产出!B:V,6,FALSE)</f>
        <v>100</v>
      </c>
      <c r="Q642" s="79">
        <f>VLOOKUP(D642,道具产出!B:V,7,FALSE)</f>
        <v>3104</v>
      </c>
      <c r="R642" s="15" t="str">
        <f>IF(Q642="","",VLOOKUP(Q642,映射!W:X,2,FALSE))</f>
        <v>茱萸木</v>
      </c>
      <c r="S642" s="79">
        <f>VLOOKUP(D642,道具产出!B:V,8,FALSE)</f>
        <v>1</v>
      </c>
      <c r="T642" s="79">
        <v>1</v>
      </c>
      <c r="U642" s="79">
        <f>VLOOKUP(D642,道具产出!B:V,9,FALSE)</f>
        <v>100</v>
      </c>
      <c r="V642" s="92">
        <f>VLOOKUP(D642,道具产出!B:V,10,FALSE)</f>
        <v>3404</v>
      </c>
      <c r="W642" s="15" t="str">
        <f>IF(V642="","",VLOOKUP(V642,映射!W:X,2,FALSE))</f>
        <v>棉</v>
      </c>
      <c r="X642" s="92">
        <f>VLOOKUP(D642,道具产出!B:V,11,FALSE)</f>
        <v>1</v>
      </c>
      <c r="Y642" s="92">
        <v>1</v>
      </c>
      <c r="Z642" s="92">
        <f>VLOOKUP(D642,道具产出!B:V,12,FALSE)</f>
        <v>100</v>
      </c>
      <c r="AA642" s="85"/>
      <c r="AB642" s="15" t="str">
        <f>IF(AA642="","",VLOOKUP(AA642,映射!W:X,2,FALSE))</f>
        <v/>
      </c>
      <c r="AC642" s="85"/>
      <c r="AD642" s="85"/>
      <c r="AE642" s="85"/>
      <c r="AF642" s="85"/>
      <c r="AG642" s="15" t="str">
        <f>IF(AF642="","",VLOOKUP(AF642,映射!W:X,2,FALSE))</f>
        <v/>
      </c>
      <c r="AH642" s="85"/>
      <c r="AI642" s="85"/>
      <c r="AJ642" s="85"/>
      <c r="AK642" s="85"/>
      <c r="AL642" s="85" t="str">
        <f>IF(AK642="","",VLOOKUP(AK642,映射!W:X,2,FALSE))</f>
        <v/>
      </c>
      <c r="AM642" s="85"/>
      <c r="AN642" s="85"/>
      <c r="AO642" s="85"/>
    </row>
    <row r="643" spans="1:41">
      <c r="A643" s="15">
        <v>120144</v>
      </c>
      <c r="B643" s="26" t="s">
        <v>272</v>
      </c>
      <c r="C643" s="14" t="s">
        <v>40</v>
      </c>
      <c r="D643" s="14" t="s">
        <v>640</v>
      </c>
      <c r="E643" s="26">
        <v>20144</v>
      </c>
      <c r="F643" s="26" t="s">
        <v>647</v>
      </c>
      <c r="G643" s="26"/>
      <c r="H643" s="26">
        <v>42</v>
      </c>
      <c r="I643" s="91">
        <f>VLOOKUP(A643,怪物经验!A:I,9,FALSE)</f>
        <v>860</v>
      </c>
      <c r="J643" s="90">
        <v>0</v>
      </c>
      <c r="K643" s="26"/>
      <c r="L643" s="79">
        <f>VLOOKUP(D643,道具产出!B:V,4,FALSE)</f>
        <v>3004</v>
      </c>
      <c r="M643" s="15" t="str">
        <f>IF(L643="","",VLOOKUP(L643,映射!W:X,2,FALSE))</f>
        <v>铝</v>
      </c>
      <c r="N643" s="79">
        <f>VLOOKUP(D643,道具产出!B:V,5,FALSE)</f>
        <v>1</v>
      </c>
      <c r="O643" s="79">
        <v>1</v>
      </c>
      <c r="P643" s="79">
        <f>VLOOKUP(D643,道具产出!B:V,6,FALSE)</f>
        <v>100</v>
      </c>
      <c r="Q643" s="79">
        <f>VLOOKUP(D643,道具产出!B:V,7,FALSE)</f>
        <v>3104</v>
      </c>
      <c r="R643" s="15" t="str">
        <f>IF(Q643="","",VLOOKUP(Q643,映射!W:X,2,FALSE))</f>
        <v>茱萸木</v>
      </c>
      <c r="S643" s="79">
        <f>VLOOKUP(D643,道具产出!B:V,8,FALSE)</f>
        <v>1</v>
      </c>
      <c r="T643" s="79">
        <v>1</v>
      </c>
      <c r="U643" s="79">
        <f>VLOOKUP(D643,道具产出!B:V,9,FALSE)</f>
        <v>100</v>
      </c>
      <c r="V643" s="92">
        <f>VLOOKUP(D643,道具产出!B:V,10,FALSE)</f>
        <v>3404</v>
      </c>
      <c r="W643" s="15" t="str">
        <f>IF(V643="","",VLOOKUP(V643,映射!W:X,2,FALSE))</f>
        <v>棉</v>
      </c>
      <c r="X643" s="92">
        <f>VLOOKUP(D643,道具产出!B:V,11,FALSE)</f>
        <v>1</v>
      </c>
      <c r="Y643" s="92">
        <v>1</v>
      </c>
      <c r="Z643" s="92">
        <f>VLOOKUP(D643,道具产出!B:V,12,FALSE)</f>
        <v>100</v>
      </c>
      <c r="AA643" s="85"/>
      <c r="AB643" s="15" t="str">
        <f>IF(AA643="","",VLOOKUP(AA643,映射!W:X,2,FALSE))</f>
        <v/>
      </c>
      <c r="AC643" s="85"/>
      <c r="AD643" s="85"/>
      <c r="AE643" s="85"/>
      <c r="AF643" s="85"/>
      <c r="AG643" s="15" t="str">
        <f>IF(AF643="","",VLOOKUP(AF643,映射!W:X,2,FALSE))</f>
        <v/>
      </c>
      <c r="AH643" s="85"/>
      <c r="AI643" s="85"/>
      <c r="AJ643" s="85"/>
      <c r="AK643" s="85"/>
      <c r="AL643" s="85" t="str">
        <f>IF(AK643="","",VLOOKUP(AK643,映射!W:X,2,FALSE))</f>
        <v/>
      </c>
      <c r="AM643" s="85"/>
      <c r="AN643" s="85"/>
      <c r="AO643" s="85"/>
    </row>
    <row r="644" spans="1:41">
      <c r="A644" s="15">
        <v>120145</v>
      </c>
      <c r="B644" s="26" t="s">
        <v>272</v>
      </c>
      <c r="C644" s="14" t="s">
        <v>40</v>
      </c>
      <c r="D644" s="14" t="s">
        <v>640</v>
      </c>
      <c r="E644" s="26">
        <v>20145</v>
      </c>
      <c r="F644" s="26" t="s">
        <v>602</v>
      </c>
      <c r="G644" s="26"/>
      <c r="H644" s="26">
        <v>47</v>
      </c>
      <c r="I644" s="91">
        <f>VLOOKUP(A644,怪物经验!A:I,9,FALSE)</f>
        <v>1120</v>
      </c>
      <c r="J644" s="90">
        <v>0</v>
      </c>
      <c r="K644" s="26"/>
      <c r="L644" s="79">
        <f>VLOOKUP(D644,道具产出!B:V,4,FALSE)</f>
        <v>3004</v>
      </c>
      <c r="M644" s="15" t="str">
        <f>IF(L644="","",VLOOKUP(L644,映射!W:X,2,FALSE))</f>
        <v>铝</v>
      </c>
      <c r="N644" s="79">
        <f>VLOOKUP(D644,道具产出!B:V,5,FALSE)</f>
        <v>1</v>
      </c>
      <c r="O644" s="79">
        <v>1</v>
      </c>
      <c r="P644" s="79">
        <f>VLOOKUP(D644,道具产出!B:V,6,FALSE)</f>
        <v>100</v>
      </c>
      <c r="Q644" s="79">
        <f>VLOOKUP(D644,道具产出!B:V,7,FALSE)</f>
        <v>3104</v>
      </c>
      <c r="R644" s="15" t="str">
        <f>IF(Q644="","",VLOOKUP(Q644,映射!W:X,2,FALSE))</f>
        <v>茱萸木</v>
      </c>
      <c r="S644" s="79">
        <f>VLOOKUP(D644,道具产出!B:V,8,FALSE)</f>
        <v>1</v>
      </c>
      <c r="T644" s="79">
        <v>1</v>
      </c>
      <c r="U644" s="79">
        <f>VLOOKUP(D644,道具产出!B:V,9,FALSE)</f>
        <v>100</v>
      </c>
      <c r="V644" s="92">
        <f>VLOOKUP(D644,道具产出!B:V,10,FALSE)</f>
        <v>3404</v>
      </c>
      <c r="W644" s="15" t="str">
        <f>IF(V644="","",VLOOKUP(V644,映射!W:X,2,FALSE))</f>
        <v>棉</v>
      </c>
      <c r="X644" s="92">
        <f>VLOOKUP(D644,道具产出!B:V,11,FALSE)</f>
        <v>1</v>
      </c>
      <c r="Y644" s="92">
        <v>1</v>
      </c>
      <c r="Z644" s="92">
        <f>VLOOKUP(D644,道具产出!B:V,12,FALSE)</f>
        <v>100</v>
      </c>
      <c r="AA644" s="85"/>
      <c r="AB644" s="15" t="str">
        <f>IF(AA644="","",VLOOKUP(AA644,映射!W:X,2,FALSE))</f>
        <v/>
      </c>
      <c r="AC644" s="85"/>
      <c r="AD644" s="85"/>
      <c r="AE644" s="85"/>
      <c r="AF644" s="85"/>
      <c r="AG644" s="15" t="str">
        <f>IF(AF644="","",VLOOKUP(AF644,映射!W:X,2,FALSE))</f>
        <v/>
      </c>
      <c r="AH644" s="85"/>
      <c r="AI644" s="85"/>
      <c r="AJ644" s="85"/>
      <c r="AK644" s="85"/>
      <c r="AL644" s="85" t="str">
        <f>IF(AK644="","",VLOOKUP(AK644,映射!W:X,2,FALSE))</f>
        <v/>
      </c>
      <c r="AM644" s="85"/>
      <c r="AN644" s="85"/>
      <c r="AO644" s="85"/>
    </row>
    <row r="645" spans="1:41">
      <c r="A645" s="15">
        <v>120146</v>
      </c>
      <c r="B645" s="26" t="s">
        <v>272</v>
      </c>
      <c r="C645" s="14" t="s">
        <v>40</v>
      </c>
      <c r="D645" s="14" t="s">
        <v>640</v>
      </c>
      <c r="E645" s="26">
        <v>20146</v>
      </c>
      <c r="F645" s="26" t="s">
        <v>646</v>
      </c>
      <c r="G645" s="26"/>
      <c r="H645" s="26">
        <v>47</v>
      </c>
      <c r="I645" s="91">
        <f>VLOOKUP(A645,怪物经验!A:I,9,FALSE)</f>
        <v>1120</v>
      </c>
      <c r="J645" s="90">
        <v>0</v>
      </c>
      <c r="K645" s="26"/>
      <c r="L645" s="79">
        <f>VLOOKUP(D645,道具产出!B:V,4,FALSE)</f>
        <v>3004</v>
      </c>
      <c r="M645" s="15" t="str">
        <f>IF(L645="","",VLOOKUP(L645,映射!W:X,2,FALSE))</f>
        <v>铝</v>
      </c>
      <c r="N645" s="79">
        <f>VLOOKUP(D645,道具产出!B:V,5,FALSE)</f>
        <v>1</v>
      </c>
      <c r="O645" s="79">
        <v>1</v>
      </c>
      <c r="P645" s="79">
        <f>VLOOKUP(D645,道具产出!B:V,6,FALSE)</f>
        <v>100</v>
      </c>
      <c r="Q645" s="79">
        <f>VLOOKUP(D645,道具产出!B:V,7,FALSE)</f>
        <v>3104</v>
      </c>
      <c r="R645" s="15" t="str">
        <f>IF(Q645="","",VLOOKUP(Q645,映射!W:X,2,FALSE))</f>
        <v>茱萸木</v>
      </c>
      <c r="S645" s="79">
        <f>VLOOKUP(D645,道具产出!B:V,8,FALSE)</f>
        <v>1</v>
      </c>
      <c r="T645" s="79">
        <v>1</v>
      </c>
      <c r="U645" s="79">
        <f>VLOOKUP(D645,道具产出!B:V,9,FALSE)</f>
        <v>100</v>
      </c>
      <c r="V645" s="92">
        <f>VLOOKUP(D645,道具产出!B:V,10,FALSE)</f>
        <v>3404</v>
      </c>
      <c r="W645" s="15" t="str">
        <f>IF(V645="","",VLOOKUP(V645,映射!W:X,2,FALSE))</f>
        <v>棉</v>
      </c>
      <c r="X645" s="92">
        <f>VLOOKUP(D645,道具产出!B:V,11,FALSE)</f>
        <v>1</v>
      </c>
      <c r="Y645" s="92">
        <v>1</v>
      </c>
      <c r="Z645" s="92">
        <f>VLOOKUP(D645,道具产出!B:V,12,FALSE)</f>
        <v>100</v>
      </c>
      <c r="AA645" s="85"/>
      <c r="AB645" s="15" t="str">
        <f>IF(AA645="","",VLOOKUP(AA645,映射!W:X,2,FALSE))</f>
        <v/>
      </c>
      <c r="AC645" s="85"/>
      <c r="AD645" s="85"/>
      <c r="AE645" s="85"/>
      <c r="AF645" s="85"/>
      <c r="AG645" s="15" t="str">
        <f>IF(AF645="","",VLOOKUP(AF645,映射!W:X,2,FALSE))</f>
        <v/>
      </c>
      <c r="AH645" s="85"/>
      <c r="AI645" s="85"/>
      <c r="AJ645" s="85"/>
      <c r="AK645" s="85"/>
      <c r="AL645" s="85" t="str">
        <f>IF(AK645="","",VLOOKUP(AK645,映射!W:X,2,FALSE))</f>
        <v/>
      </c>
      <c r="AM645" s="85"/>
      <c r="AN645" s="85"/>
      <c r="AO645" s="85"/>
    </row>
    <row r="646" spans="1:41">
      <c r="A646" s="15">
        <v>120147</v>
      </c>
      <c r="B646" s="26" t="s">
        <v>272</v>
      </c>
      <c r="C646" s="14" t="s">
        <v>40</v>
      </c>
      <c r="D646" s="14" t="s">
        <v>640</v>
      </c>
      <c r="E646" s="26">
        <v>20147</v>
      </c>
      <c r="F646" s="26" t="s">
        <v>648</v>
      </c>
      <c r="G646" s="26"/>
      <c r="H646" s="26">
        <v>47</v>
      </c>
      <c r="I646" s="91">
        <f>VLOOKUP(A646,怪物经验!A:I,9,FALSE)</f>
        <v>1120</v>
      </c>
      <c r="J646" s="90">
        <v>0</v>
      </c>
      <c r="K646" s="26"/>
      <c r="L646" s="79">
        <f>VLOOKUP(D646,道具产出!B:V,4,FALSE)</f>
        <v>3004</v>
      </c>
      <c r="M646" s="15" t="str">
        <f>IF(L646="","",VLOOKUP(L646,映射!W:X,2,FALSE))</f>
        <v>铝</v>
      </c>
      <c r="N646" s="79">
        <f>VLOOKUP(D646,道具产出!B:V,5,FALSE)</f>
        <v>1</v>
      </c>
      <c r="O646" s="79">
        <v>1</v>
      </c>
      <c r="P646" s="79">
        <f>VLOOKUP(D646,道具产出!B:V,6,FALSE)</f>
        <v>100</v>
      </c>
      <c r="Q646" s="79">
        <f>VLOOKUP(D646,道具产出!B:V,7,FALSE)</f>
        <v>3104</v>
      </c>
      <c r="R646" s="15" t="str">
        <f>IF(Q646="","",VLOOKUP(Q646,映射!W:X,2,FALSE))</f>
        <v>茱萸木</v>
      </c>
      <c r="S646" s="79">
        <f>VLOOKUP(D646,道具产出!B:V,8,FALSE)</f>
        <v>1</v>
      </c>
      <c r="T646" s="79">
        <v>1</v>
      </c>
      <c r="U646" s="79">
        <f>VLOOKUP(D646,道具产出!B:V,9,FALSE)</f>
        <v>100</v>
      </c>
      <c r="V646" s="92">
        <f>VLOOKUP(D646,道具产出!B:V,10,FALSE)</f>
        <v>3404</v>
      </c>
      <c r="W646" s="15" t="str">
        <f>IF(V646="","",VLOOKUP(V646,映射!W:X,2,FALSE))</f>
        <v>棉</v>
      </c>
      <c r="X646" s="92">
        <f>VLOOKUP(D646,道具产出!B:V,11,FALSE)</f>
        <v>1</v>
      </c>
      <c r="Y646" s="92">
        <v>1</v>
      </c>
      <c r="Z646" s="92">
        <f>VLOOKUP(D646,道具产出!B:V,12,FALSE)</f>
        <v>100</v>
      </c>
      <c r="AA646" s="85"/>
      <c r="AB646" s="15" t="str">
        <f>IF(AA646="","",VLOOKUP(AA646,映射!W:X,2,FALSE))</f>
        <v/>
      </c>
      <c r="AC646" s="85"/>
      <c r="AD646" s="85"/>
      <c r="AE646" s="85"/>
      <c r="AF646" s="85"/>
      <c r="AG646" s="15" t="str">
        <f>IF(AF646="","",VLOOKUP(AF646,映射!W:X,2,FALSE))</f>
        <v/>
      </c>
      <c r="AH646" s="85"/>
      <c r="AI646" s="85"/>
      <c r="AJ646" s="85"/>
      <c r="AK646" s="85"/>
      <c r="AL646" s="85" t="str">
        <f>IF(AK646="","",VLOOKUP(AK646,映射!W:X,2,FALSE))</f>
        <v/>
      </c>
      <c r="AM646" s="85"/>
      <c r="AN646" s="85"/>
      <c r="AO646" s="85"/>
    </row>
    <row r="647" spans="1:41">
      <c r="A647" s="15">
        <v>120148</v>
      </c>
      <c r="B647" s="26" t="s">
        <v>272</v>
      </c>
      <c r="C647" s="14" t="s">
        <v>40</v>
      </c>
      <c r="D647" s="14" t="s">
        <v>640</v>
      </c>
      <c r="E647" s="26">
        <v>20148</v>
      </c>
      <c r="F647" s="26" t="s">
        <v>503</v>
      </c>
      <c r="G647" s="26"/>
      <c r="H647" s="26">
        <v>47</v>
      </c>
      <c r="I647" s="91">
        <f>VLOOKUP(A647,怪物经验!A:I,9,FALSE)</f>
        <v>1120</v>
      </c>
      <c r="J647" s="90">
        <v>0</v>
      </c>
      <c r="K647" s="26"/>
      <c r="L647" s="79">
        <f>VLOOKUP(D647,道具产出!B:V,4,FALSE)</f>
        <v>3004</v>
      </c>
      <c r="M647" s="15" t="str">
        <f>IF(L647="","",VLOOKUP(L647,映射!W:X,2,FALSE))</f>
        <v>铝</v>
      </c>
      <c r="N647" s="79">
        <f>VLOOKUP(D647,道具产出!B:V,5,FALSE)</f>
        <v>1</v>
      </c>
      <c r="O647" s="79">
        <v>1</v>
      </c>
      <c r="P647" s="79">
        <f>VLOOKUP(D647,道具产出!B:V,6,FALSE)</f>
        <v>100</v>
      </c>
      <c r="Q647" s="79">
        <f>VLOOKUP(D647,道具产出!B:V,7,FALSE)</f>
        <v>3104</v>
      </c>
      <c r="R647" s="15" t="str">
        <f>IF(Q647="","",VLOOKUP(Q647,映射!W:X,2,FALSE))</f>
        <v>茱萸木</v>
      </c>
      <c r="S647" s="79">
        <f>VLOOKUP(D647,道具产出!B:V,8,FALSE)</f>
        <v>1</v>
      </c>
      <c r="T647" s="79">
        <v>1</v>
      </c>
      <c r="U647" s="79">
        <f>VLOOKUP(D647,道具产出!B:V,9,FALSE)</f>
        <v>100</v>
      </c>
      <c r="V647" s="92">
        <f>VLOOKUP(D647,道具产出!B:V,10,FALSE)</f>
        <v>3404</v>
      </c>
      <c r="W647" s="15" t="str">
        <f>IF(V647="","",VLOOKUP(V647,映射!W:X,2,FALSE))</f>
        <v>棉</v>
      </c>
      <c r="X647" s="92">
        <f>VLOOKUP(D647,道具产出!B:V,11,FALSE)</f>
        <v>1</v>
      </c>
      <c r="Y647" s="92">
        <v>1</v>
      </c>
      <c r="Z647" s="92">
        <f>VLOOKUP(D647,道具产出!B:V,12,FALSE)</f>
        <v>100</v>
      </c>
      <c r="AA647" s="85"/>
      <c r="AB647" s="15" t="str">
        <f>IF(AA647="","",VLOOKUP(AA647,映射!W:X,2,FALSE))</f>
        <v/>
      </c>
      <c r="AC647" s="85"/>
      <c r="AD647" s="85"/>
      <c r="AE647" s="85"/>
      <c r="AF647" s="85"/>
      <c r="AG647" s="15" t="str">
        <f>IF(AF647="","",VLOOKUP(AF647,映射!W:X,2,FALSE))</f>
        <v/>
      </c>
      <c r="AH647" s="85"/>
      <c r="AI647" s="85"/>
      <c r="AJ647" s="85"/>
      <c r="AK647" s="85"/>
      <c r="AL647" s="85" t="str">
        <f>IF(AK647="","",VLOOKUP(AK647,映射!W:X,2,FALSE))</f>
        <v/>
      </c>
      <c r="AM647" s="85"/>
      <c r="AN647" s="85"/>
      <c r="AO647" s="85"/>
    </row>
    <row r="648" spans="1:41">
      <c r="A648" s="15">
        <v>120149</v>
      </c>
      <c r="B648" s="26" t="s">
        <v>272</v>
      </c>
      <c r="C648" s="14" t="s">
        <v>40</v>
      </c>
      <c r="D648" s="14" t="s">
        <v>640</v>
      </c>
      <c r="E648" s="26">
        <v>20149</v>
      </c>
      <c r="F648" s="26" t="s">
        <v>615</v>
      </c>
      <c r="G648" s="26"/>
      <c r="H648" s="26">
        <v>47</v>
      </c>
      <c r="I648" s="91">
        <f>VLOOKUP(A648,怪物经验!A:I,9,FALSE)</f>
        <v>1120</v>
      </c>
      <c r="J648" s="90">
        <v>0</v>
      </c>
      <c r="K648" s="26"/>
      <c r="L648" s="79">
        <f>VLOOKUP(D648,道具产出!B:V,4,FALSE)</f>
        <v>3004</v>
      </c>
      <c r="M648" s="15" t="str">
        <f>IF(L648="","",VLOOKUP(L648,映射!W:X,2,FALSE))</f>
        <v>铝</v>
      </c>
      <c r="N648" s="79">
        <f>VLOOKUP(D648,道具产出!B:V,5,FALSE)</f>
        <v>1</v>
      </c>
      <c r="O648" s="79">
        <v>1</v>
      </c>
      <c r="P648" s="79">
        <f>VLOOKUP(D648,道具产出!B:V,6,FALSE)</f>
        <v>100</v>
      </c>
      <c r="Q648" s="79">
        <f>VLOOKUP(D648,道具产出!B:V,7,FALSE)</f>
        <v>3104</v>
      </c>
      <c r="R648" s="15" t="str">
        <f>IF(Q648="","",VLOOKUP(Q648,映射!W:X,2,FALSE))</f>
        <v>茱萸木</v>
      </c>
      <c r="S648" s="79">
        <f>VLOOKUP(D648,道具产出!B:V,8,FALSE)</f>
        <v>1</v>
      </c>
      <c r="T648" s="79">
        <v>1</v>
      </c>
      <c r="U648" s="79">
        <f>VLOOKUP(D648,道具产出!B:V,9,FALSE)</f>
        <v>100</v>
      </c>
      <c r="V648" s="92">
        <f>VLOOKUP(D648,道具产出!B:V,10,FALSE)</f>
        <v>3404</v>
      </c>
      <c r="W648" s="15" t="str">
        <f>IF(V648="","",VLOOKUP(V648,映射!W:X,2,FALSE))</f>
        <v>棉</v>
      </c>
      <c r="X648" s="92">
        <f>VLOOKUP(D648,道具产出!B:V,11,FALSE)</f>
        <v>1</v>
      </c>
      <c r="Y648" s="92">
        <v>1</v>
      </c>
      <c r="Z648" s="92">
        <f>VLOOKUP(D648,道具产出!B:V,12,FALSE)</f>
        <v>100</v>
      </c>
      <c r="AA648" s="85"/>
      <c r="AB648" s="15" t="str">
        <f>IF(AA648="","",VLOOKUP(AA648,映射!W:X,2,FALSE))</f>
        <v/>
      </c>
      <c r="AC648" s="85"/>
      <c r="AD648" s="85"/>
      <c r="AE648" s="85"/>
      <c r="AF648" s="85"/>
      <c r="AG648" s="15" t="str">
        <f>IF(AF648="","",VLOOKUP(AF648,映射!W:X,2,FALSE))</f>
        <v/>
      </c>
      <c r="AH648" s="85"/>
      <c r="AI648" s="85"/>
      <c r="AJ648" s="85"/>
      <c r="AK648" s="85"/>
      <c r="AL648" s="85" t="str">
        <f>IF(AK648="","",VLOOKUP(AK648,映射!W:X,2,FALSE))</f>
        <v/>
      </c>
      <c r="AM648" s="85"/>
      <c r="AN648" s="85"/>
      <c r="AO648" s="85"/>
    </row>
    <row r="649" spans="1:41">
      <c r="A649" s="15">
        <v>120150</v>
      </c>
      <c r="B649" s="26" t="s">
        <v>272</v>
      </c>
      <c r="C649" s="14" t="s">
        <v>40</v>
      </c>
      <c r="D649" s="14" t="s">
        <v>640</v>
      </c>
      <c r="E649" s="26">
        <v>20150</v>
      </c>
      <c r="F649" s="26" t="s">
        <v>507</v>
      </c>
      <c r="G649" s="26"/>
      <c r="H649" s="26">
        <v>47</v>
      </c>
      <c r="I649" s="91">
        <f>VLOOKUP(A649,怪物经验!A:I,9,FALSE)</f>
        <v>1120</v>
      </c>
      <c r="J649" s="90">
        <v>0</v>
      </c>
      <c r="K649" s="26"/>
      <c r="L649" s="79">
        <f>VLOOKUP(D649,道具产出!B:V,4,FALSE)</f>
        <v>3004</v>
      </c>
      <c r="M649" s="15" t="str">
        <f>IF(L649="","",VLOOKUP(L649,映射!W:X,2,FALSE))</f>
        <v>铝</v>
      </c>
      <c r="N649" s="79">
        <f>VLOOKUP(D649,道具产出!B:V,5,FALSE)</f>
        <v>1</v>
      </c>
      <c r="O649" s="79">
        <v>1</v>
      </c>
      <c r="P649" s="79">
        <f>VLOOKUP(D649,道具产出!B:V,6,FALSE)</f>
        <v>100</v>
      </c>
      <c r="Q649" s="79">
        <f>VLOOKUP(D649,道具产出!B:V,7,FALSE)</f>
        <v>3104</v>
      </c>
      <c r="R649" s="15" t="str">
        <f>IF(Q649="","",VLOOKUP(Q649,映射!W:X,2,FALSE))</f>
        <v>茱萸木</v>
      </c>
      <c r="S649" s="79">
        <f>VLOOKUP(D649,道具产出!B:V,8,FALSE)</f>
        <v>1</v>
      </c>
      <c r="T649" s="79">
        <v>1</v>
      </c>
      <c r="U649" s="79">
        <f>VLOOKUP(D649,道具产出!B:V,9,FALSE)</f>
        <v>100</v>
      </c>
      <c r="V649" s="92">
        <f>VLOOKUP(D649,道具产出!B:V,10,FALSE)</f>
        <v>3404</v>
      </c>
      <c r="W649" s="15" t="str">
        <f>IF(V649="","",VLOOKUP(V649,映射!W:X,2,FALSE))</f>
        <v>棉</v>
      </c>
      <c r="X649" s="92">
        <f>VLOOKUP(D649,道具产出!B:V,11,FALSE)</f>
        <v>1</v>
      </c>
      <c r="Y649" s="92">
        <v>1</v>
      </c>
      <c r="Z649" s="92">
        <f>VLOOKUP(D649,道具产出!B:V,12,FALSE)</f>
        <v>100</v>
      </c>
      <c r="AA649" s="85"/>
      <c r="AB649" s="15" t="str">
        <f>IF(AA649="","",VLOOKUP(AA649,映射!W:X,2,FALSE))</f>
        <v/>
      </c>
      <c r="AC649" s="85"/>
      <c r="AD649" s="85"/>
      <c r="AE649" s="85"/>
      <c r="AF649" s="85"/>
      <c r="AG649" s="15" t="str">
        <f>IF(AF649="","",VLOOKUP(AF649,映射!W:X,2,FALSE))</f>
        <v/>
      </c>
      <c r="AH649" s="85"/>
      <c r="AI649" s="85"/>
      <c r="AJ649" s="85"/>
      <c r="AK649" s="85"/>
      <c r="AL649" s="85" t="str">
        <f>IF(AK649="","",VLOOKUP(AK649,映射!W:X,2,FALSE))</f>
        <v/>
      </c>
      <c r="AM649" s="85"/>
      <c r="AN649" s="85"/>
      <c r="AO649" s="85"/>
    </row>
    <row r="650" spans="1:41">
      <c r="A650" s="15">
        <v>120151</v>
      </c>
      <c r="B650" s="26" t="s">
        <v>272</v>
      </c>
      <c r="C650" s="14" t="s">
        <v>40</v>
      </c>
      <c r="D650" s="14" t="s">
        <v>640</v>
      </c>
      <c r="E650" s="26">
        <v>20151</v>
      </c>
      <c r="F650" s="26" t="s">
        <v>515</v>
      </c>
      <c r="G650" s="26"/>
      <c r="H650" s="26">
        <v>47</v>
      </c>
      <c r="I650" s="91">
        <f>VLOOKUP(A650,怪物经验!A:I,9,FALSE)</f>
        <v>1120</v>
      </c>
      <c r="J650" s="90">
        <v>0</v>
      </c>
      <c r="K650" s="26"/>
      <c r="L650" s="79">
        <f>VLOOKUP(D650,道具产出!B:V,4,FALSE)</f>
        <v>3004</v>
      </c>
      <c r="M650" s="15" t="str">
        <f>IF(L650="","",VLOOKUP(L650,映射!W:X,2,FALSE))</f>
        <v>铝</v>
      </c>
      <c r="N650" s="79">
        <f>VLOOKUP(D650,道具产出!B:V,5,FALSE)</f>
        <v>1</v>
      </c>
      <c r="O650" s="79">
        <v>1</v>
      </c>
      <c r="P650" s="79">
        <f>VLOOKUP(D650,道具产出!B:V,6,FALSE)</f>
        <v>100</v>
      </c>
      <c r="Q650" s="79">
        <f>VLOOKUP(D650,道具产出!B:V,7,FALSE)</f>
        <v>3104</v>
      </c>
      <c r="R650" s="15" t="str">
        <f>IF(Q650="","",VLOOKUP(Q650,映射!W:X,2,FALSE))</f>
        <v>茱萸木</v>
      </c>
      <c r="S650" s="79">
        <f>VLOOKUP(D650,道具产出!B:V,8,FALSE)</f>
        <v>1</v>
      </c>
      <c r="T650" s="79">
        <v>1</v>
      </c>
      <c r="U650" s="79">
        <f>VLOOKUP(D650,道具产出!B:V,9,FALSE)</f>
        <v>100</v>
      </c>
      <c r="V650" s="92">
        <f>VLOOKUP(D650,道具产出!B:V,10,FALSE)</f>
        <v>3404</v>
      </c>
      <c r="W650" s="15" t="str">
        <f>IF(V650="","",VLOOKUP(V650,映射!W:X,2,FALSE))</f>
        <v>棉</v>
      </c>
      <c r="X650" s="92">
        <f>VLOOKUP(D650,道具产出!B:V,11,FALSE)</f>
        <v>1</v>
      </c>
      <c r="Y650" s="92">
        <v>1</v>
      </c>
      <c r="Z650" s="92">
        <f>VLOOKUP(D650,道具产出!B:V,12,FALSE)</f>
        <v>100</v>
      </c>
      <c r="AA650" s="85"/>
      <c r="AB650" s="15" t="str">
        <f>IF(AA650="","",VLOOKUP(AA650,映射!W:X,2,FALSE))</f>
        <v/>
      </c>
      <c r="AC650" s="85"/>
      <c r="AD650" s="85"/>
      <c r="AE650" s="85"/>
      <c r="AF650" s="85"/>
      <c r="AG650" s="15" t="str">
        <f>IF(AF650="","",VLOOKUP(AF650,映射!W:X,2,FALSE))</f>
        <v/>
      </c>
      <c r="AH650" s="85"/>
      <c r="AI650" s="85"/>
      <c r="AJ650" s="85"/>
      <c r="AK650" s="85"/>
      <c r="AL650" s="85" t="str">
        <f>IF(AK650="","",VLOOKUP(AK650,映射!W:X,2,FALSE))</f>
        <v/>
      </c>
      <c r="AM650" s="85"/>
      <c r="AN650" s="85"/>
      <c r="AO650" s="85"/>
    </row>
    <row r="651" spans="1:41">
      <c r="A651" s="15">
        <v>120152</v>
      </c>
      <c r="B651" s="26" t="s">
        <v>272</v>
      </c>
      <c r="C651" s="14" t="s">
        <v>40</v>
      </c>
      <c r="D651" s="14" t="s">
        <v>640</v>
      </c>
      <c r="E651" s="26">
        <v>20152</v>
      </c>
      <c r="F651" s="26" t="s">
        <v>506</v>
      </c>
      <c r="G651" s="26"/>
      <c r="H651" s="26">
        <v>47</v>
      </c>
      <c r="I651" s="91">
        <f>VLOOKUP(A651,怪物经验!A:I,9,FALSE)</f>
        <v>1120</v>
      </c>
      <c r="J651" s="90">
        <v>0</v>
      </c>
      <c r="K651" s="26"/>
      <c r="L651" s="79">
        <f>VLOOKUP(D651,道具产出!B:V,4,FALSE)</f>
        <v>3004</v>
      </c>
      <c r="M651" s="15" t="str">
        <f>IF(L651="","",VLOOKUP(L651,映射!W:X,2,FALSE))</f>
        <v>铝</v>
      </c>
      <c r="N651" s="79">
        <f>VLOOKUP(D651,道具产出!B:V,5,FALSE)</f>
        <v>1</v>
      </c>
      <c r="O651" s="79">
        <v>1</v>
      </c>
      <c r="P651" s="79">
        <f>VLOOKUP(D651,道具产出!B:V,6,FALSE)</f>
        <v>100</v>
      </c>
      <c r="Q651" s="79">
        <f>VLOOKUP(D651,道具产出!B:V,7,FALSE)</f>
        <v>3104</v>
      </c>
      <c r="R651" s="15" t="str">
        <f>IF(Q651="","",VLOOKUP(Q651,映射!W:X,2,FALSE))</f>
        <v>茱萸木</v>
      </c>
      <c r="S651" s="79">
        <f>VLOOKUP(D651,道具产出!B:V,8,FALSE)</f>
        <v>1</v>
      </c>
      <c r="T651" s="79">
        <v>1</v>
      </c>
      <c r="U651" s="79">
        <f>VLOOKUP(D651,道具产出!B:V,9,FALSE)</f>
        <v>100</v>
      </c>
      <c r="V651" s="92">
        <f>VLOOKUP(D651,道具产出!B:V,10,FALSE)</f>
        <v>3404</v>
      </c>
      <c r="W651" s="15" t="str">
        <f>IF(V651="","",VLOOKUP(V651,映射!W:X,2,FALSE))</f>
        <v>棉</v>
      </c>
      <c r="X651" s="92">
        <f>VLOOKUP(D651,道具产出!B:V,11,FALSE)</f>
        <v>1</v>
      </c>
      <c r="Y651" s="92">
        <v>1</v>
      </c>
      <c r="Z651" s="92">
        <f>VLOOKUP(D651,道具产出!B:V,12,FALSE)</f>
        <v>100</v>
      </c>
      <c r="AA651" s="85"/>
      <c r="AB651" s="15" t="str">
        <f>IF(AA651="","",VLOOKUP(AA651,映射!W:X,2,FALSE))</f>
        <v/>
      </c>
      <c r="AC651" s="85"/>
      <c r="AD651" s="85"/>
      <c r="AE651" s="85"/>
      <c r="AF651" s="85"/>
      <c r="AG651" s="15" t="str">
        <f>IF(AF651="","",VLOOKUP(AF651,映射!W:X,2,FALSE))</f>
        <v/>
      </c>
      <c r="AH651" s="85"/>
      <c r="AI651" s="85"/>
      <c r="AJ651" s="85"/>
      <c r="AK651" s="85"/>
      <c r="AL651" s="85" t="str">
        <f>IF(AK651="","",VLOOKUP(AK651,映射!W:X,2,FALSE))</f>
        <v/>
      </c>
      <c r="AM651" s="85"/>
      <c r="AN651" s="85"/>
      <c r="AO651" s="85"/>
    </row>
    <row r="652" spans="1:41">
      <c r="A652" s="15">
        <v>120153</v>
      </c>
      <c r="B652" s="26" t="s">
        <v>272</v>
      </c>
      <c r="C652" s="14" t="s">
        <v>40</v>
      </c>
      <c r="D652" s="14" t="s">
        <v>640</v>
      </c>
      <c r="E652" s="26">
        <v>20153</v>
      </c>
      <c r="F652" s="26" t="s">
        <v>479</v>
      </c>
      <c r="G652" s="26"/>
      <c r="H652" s="26">
        <v>47</v>
      </c>
      <c r="I652" s="91">
        <f>VLOOKUP(A652,怪物经验!A:I,9,FALSE)</f>
        <v>1120</v>
      </c>
      <c r="J652" s="90">
        <v>0</v>
      </c>
      <c r="K652" s="26"/>
      <c r="L652" s="79">
        <f>VLOOKUP(D652,道具产出!B:V,4,FALSE)</f>
        <v>3004</v>
      </c>
      <c r="M652" s="15" t="str">
        <f>IF(L652="","",VLOOKUP(L652,映射!W:X,2,FALSE))</f>
        <v>铝</v>
      </c>
      <c r="N652" s="79">
        <f>VLOOKUP(D652,道具产出!B:V,5,FALSE)</f>
        <v>1</v>
      </c>
      <c r="O652" s="79">
        <v>1</v>
      </c>
      <c r="P652" s="79">
        <f>VLOOKUP(D652,道具产出!B:V,6,FALSE)</f>
        <v>100</v>
      </c>
      <c r="Q652" s="79">
        <f>VLOOKUP(D652,道具产出!B:V,7,FALSE)</f>
        <v>3104</v>
      </c>
      <c r="R652" s="15" t="str">
        <f>IF(Q652="","",VLOOKUP(Q652,映射!W:X,2,FALSE))</f>
        <v>茱萸木</v>
      </c>
      <c r="S652" s="79">
        <f>VLOOKUP(D652,道具产出!B:V,8,FALSE)</f>
        <v>1</v>
      </c>
      <c r="T652" s="79">
        <v>1</v>
      </c>
      <c r="U652" s="79">
        <f>VLOOKUP(D652,道具产出!B:V,9,FALSE)</f>
        <v>100</v>
      </c>
      <c r="V652" s="92">
        <f>VLOOKUP(D652,道具产出!B:V,10,FALSE)</f>
        <v>3404</v>
      </c>
      <c r="W652" s="15" t="str">
        <f>IF(V652="","",VLOOKUP(V652,映射!W:X,2,FALSE))</f>
        <v>棉</v>
      </c>
      <c r="X652" s="92">
        <f>VLOOKUP(D652,道具产出!B:V,11,FALSE)</f>
        <v>1</v>
      </c>
      <c r="Y652" s="92">
        <v>1</v>
      </c>
      <c r="Z652" s="92">
        <f>VLOOKUP(D652,道具产出!B:V,12,FALSE)</f>
        <v>100</v>
      </c>
      <c r="AA652" s="85"/>
      <c r="AB652" s="15" t="str">
        <f>IF(AA652="","",VLOOKUP(AA652,映射!W:X,2,FALSE))</f>
        <v/>
      </c>
      <c r="AC652" s="85"/>
      <c r="AD652" s="85"/>
      <c r="AE652" s="85"/>
      <c r="AF652" s="85"/>
      <c r="AG652" s="15" t="str">
        <f>IF(AF652="","",VLOOKUP(AF652,映射!W:X,2,FALSE))</f>
        <v/>
      </c>
      <c r="AH652" s="85"/>
      <c r="AI652" s="85"/>
      <c r="AJ652" s="85"/>
      <c r="AK652" s="85"/>
      <c r="AL652" s="85" t="str">
        <f>IF(AK652="","",VLOOKUP(AK652,映射!W:X,2,FALSE))</f>
        <v/>
      </c>
      <c r="AM652" s="85"/>
      <c r="AN652" s="85"/>
      <c r="AO652" s="85"/>
    </row>
    <row r="653" spans="1:41">
      <c r="A653" s="15">
        <v>120154</v>
      </c>
      <c r="B653" s="26" t="s">
        <v>272</v>
      </c>
      <c r="C653" s="14" t="s">
        <v>40</v>
      </c>
      <c r="D653" s="14" t="s">
        <v>640</v>
      </c>
      <c r="E653" s="26">
        <v>20154</v>
      </c>
      <c r="F653" s="26" t="s">
        <v>589</v>
      </c>
      <c r="G653" s="26"/>
      <c r="H653" s="26">
        <v>47</v>
      </c>
      <c r="I653" s="91">
        <f>VLOOKUP(A653,怪物经验!A:I,9,FALSE)</f>
        <v>1120</v>
      </c>
      <c r="J653" s="90">
        <v>0</v>
      </c>
      <c r="K653" s="26"/>
      <c r="L653" s="79">
        <f>VLOOKUP(D653,道具产出!B:V,4,FALSE)</f>
        <v>3004</v>
      </c>
      <c r="M653" s="15" t="str">
        <f>IF(L653="","",VLOOKUP(L653,映射!W:X,2,FALSE))</f>
        <v>铝</v>
      </c>
      <c r="N653" s="79">
        <f>VLOOKUP(D653,道具产出!B:V,5,FALSE)</f>
        <v>1</v>
      </c>
      <c r="O653" s="79">
        <v>1</v>
      </c>
      <c r="P653" s="79">
        <f>VLOOKUP(D653,道具产出!B:V,6,FALSE)</f>
        <v>100</v>
      </c>
      <c r="Q653" s="79">
        <f>VLOOKUP(D653,道具产出!B:V,7,FALSE)</f>
        <v>3104</v>
      </c>
      <c r="R653" s="15" t="str">
        <f>IF(Q653="","",VLOOKUP(Q653,映射!W:X,2,FALSE))</f>
        <v>茱萸木</v>
      </c>
      <c r="S653" s="79">
        <f>VLOOKUP(D653,道具产出!B:V,8,FALSE)</f>
        <v>1</v>
      </c>
      <c r="T653" s="79">
        <v>1</v>
      </c>
      <c r="U653" s="79">
        <f>VLOOKUP(D653,道具产出!B:V,9,FALSE)</f>
        <v>100</v>
      </c>
      <c r="V653" s="92">
        <f>VLOOKUP(D653,道具产出!B:V,10,FALSE)</f>
        <v>3404</v>
      </c>
      <c r="W653" s="15" t="str">
        <f>IF(V653="","",VLOOKUP(V653,映射!W:X,2,FALSE))</f>
        <v>棉</v>
      </c>
      <c r="X653" s="92">
        <f>VLOOKUP(D653,道具产出!B:V,11,FALSE)</f>
        <v>1</v>
      </c>
      <c r="Y653" s="92">
        <v>1</v>
      </c>
      <c r="Z653" s="92">
        <f>VLOOKUP(D653,道具产出!B:V,12,FALSE)</f>
        <v>100</v>
      </c>
      <c r="AA653" s="85"/>
      <c r="AB653" s="15" t="str">
        <f>IF(AA653="","",VLOOKUP(AA653,映射!W:X,2,FALSE))</f>
        <v/>
      </c>
      <c r="AC653" s="85"/>
      <c r="AD653" s="85"/>
      <c r="AE653" s="85"/>
      <c r="AF653" s="85"/>
      <c r="AG653" s="15" t="str">
        <f>IF(AF653="","",VLOOKUP(AF653,映射!W:X,2,FALSE))</f>
        <v/>
      </c>
      <c r="AH653" s="85"/>
      <c r="AI653" s="85"/>
      <c r="AJ653" s="85"/>
      <c r="AK653" s="85"/>
      <c r="AL653" s="85" t="str">
        <f>IF(AK653="","",VLOOKUP(AK653,映射!W:X,2,FALSE))</f>
        <v/>
      </c>
      <c r="AM653" s="85"/>
      <c r="AN653" s="85"/>
      <c r="AO653" s="85"/>
    </row>
    <row r="654" spans="1:41">
      <c r="A654" s="15">
        <v>120155</v>
      </c>
      <c r="B654" s="26" t="s">
        <v>272</v>
      </c>
      <c r="C654" s="14" t="s">
        <v>40</v>
      </c>
      <c r="D654" s="14" t="s">
        <v>640</v>
      </c>
      <c r="E654" s="26">
        <v>20155</v>
      </c>
      <c r="F654" s="26" t="s">
        <v>621</v>
      </c>
      <c r="G654" s="26"/>
      <c r="H654" s="26">
        <v>47</v>
      </c>
      <c r="I654" s="91">
        <f>VLOOKUP(A654,怪物经验!A:I,9,FALSE)</f>
        <v>1120</v>
      </c>
      <c r="J654" s="90">
        <v>0</v>
      </c>
      <c r="K654" s="26"/>
      <c r="L654" s="79">
        <f>VLOOKUP(D654,道具产出!B:V,4,FALSE)</f>
        <v>3004</v>
      </c>
      <c r="M654" s="15" t="str">
        <f>IF(L654="","",VLOOKUP(L654,映射!W:X,2,FALSE))</f>
        <v>铝</v>
      </c>
      <c r="N654" s="79">
        <f>VLOOKUP(D654,道具产出!B:V,5,FALSE)</f>
        <v>1</v>
      </c>
      <c r="O654" s="79">
        <v>1</v>
      </c>
      <c r="P654" s="79">
        <f>VLOOKUP(D654,道具产出!B:V,6,FALSE)</f>
        <v>100</v>
      </c>
      <c r="Q654" s="79">
        <f>VLOOKUP(D654,道具产出!B:V,7,FALSE)</f>
        <v>3104</v>
      </c>
      <c r="R654" s="15" t="str">
        <f>IF(Q654="","",VLOOKUP(Q654,映射!W:X,2,FALSE))</f>
        <v>茱萸木</v>
      </c>
      <c r="S654" s="79">
        <f>VLOOKUP(D654,道具产出!B:V,8,FALSE)</f>
        <v>1</v>
      </c>
      <c r="T654" s="79">
        <v>1</v>
      </c>
      <c r="U654" s="79">
        <f>VLOOKUP(D654,道具产出!B:V,9,FALSE)</f>
        <v>100</v>
      </c>
      <c r="V654" s="92">
        <f>VLOOKUP(D654,道具产出!B:V,10,FALSE)</f>
        <v>3404</v>
      </c>
      <c r="W654" s="15" t="str">
        <f>IF(V654="","",VLOOKUP(V654,映射!W:X,2,FALSE))</f>
        <v>棉</v>
      </c>
      <c r="X654" s="92">
        <f>VLOOKUP(D654,道具产出!B:V,11,FALSE)</f>
        <v>1</v>
      </c>
      <c r="Y654" s="92">
        <v>1</v>
      </c>
      <c r="Z654" s="92">
        <f>VLOOKUP(D654,道具产出!B:V,12,FALSE)</f>
        <v>100</v>
      </c>
      <c r="AA654" s="85"/>
      <c r="AB654" s="15" t="str">
        <f>IF(AA654="","",VLOOKUP(AA654,映射!W:X,2,FALSE))</f>
        <v/>
      </c>
      <c r="AC654" s="85"/>
      <c r="AD654" s="85"/>
      <c r="AE654" s="85"/>
      <c r="AF654" s="85"/>
      <c r="AG654" s="15" t="str">
        <f>IF(AF654="","",VLOOKUP(AF654,映射!W:X,2,FALSE))</f>
        <v/>
      </c>
      <c r="AH654" s="85"/>
      <c r="AI654" s="85"/>
      <c r="AJ654" s="85"/>
      <c r="AK654" s="85"/>
      <c r="AL654" s="85" t="str">
        <f>IF(AK654="","",VLOOKUP(AK654,映射!W:X,2,FALSE))</f>
        <v/>
      </c>
      <c r="AM654" s="85"/>
      <c r="AN654" s="85"/>
      <c r="AO654" s="85"/>
    </row>
    <row r="655" spans="1:41">
      <c r="A655" s="15">
        <v>120156</v>
      </c>
      <c r="B655" s="26" t="s">
        <v>272</v>
      </c>
      <c r="C655" s="14" t="s">
        <v>40</v>
      </c>
      <c r="D655" s="14" t="s">
        <v>640</v>
      </c>
      <c r="E655" s="26">
        <v>20156</v>
      </c>
      <c r="F655" s="26" t="s">
        <v>587</v>
      </c>
      <c r="G655" s="26"/>
      <c r="H655" s="26">
        <v>47</v>
      </c>
      <c r="I655" s="91">
        <f>VLOOKUP(A655,怪物经验!A:I,9,FALSE)</f>
        <v>1120</v>
      </c>
      <c r="J655" s="90">
        <v>0</v>
      </c>
      <c r="K655" s="26"/>
      <c r="L655" s="79">
        <f>VLOOKUP(D655,道具产出!B:V,4,FALSE)</f>
        <v>3004</v>
      </c>
      <c r="M655" s="15" t="str">
        <f>IF(L655="","",VLOOKUP(L655,映射!W:X,2,FALSE))</f>
        <v>铝</v>
      </c>
      <c r="N655" s="79">
        <f>VLOOKUP(D655,道具产出!B:V,5,FALSE)</f>
        <v>1</v>
      </c>
      <c r="O655" s="79">
        <v>1</v>
      </c>
      <c r="P655" s="79">
        <f>VLOOKUP(D655,道具产出!B:V,6,FALSE)</f>
        <v>100</v>
      </c>
      <c r="Q655" s="79">
        <f>VLOOKUP(D655,道具产出!B:V,7,FALSE)</f>
        <v>3104</v>
      </c>
      <c r="R655" s="15" t="str">
        <f>IF(Q655="","",VLOOKUP(Q655,映射!W:X,2,FALSE))</f>
        <v>茱萸木</v>
      </c>
      <c r="S655" s="79">
        <f>VLOOKUP(D655,道具产出!B:V,8,FALSE)</f>
        <v>1</v>
      </c>
      <c r="T655" s="79">
        <v>1</v>
      </c>
      <c r="U655" s="79">
        <f>VLOOKUP(D655,道具产出!B:V,9,FALSE)</f>
        <v>100</v>
      </c>
      <c r="V655" s="92">
        <f>VLOOKUP(D655,道具产出!B:V,10,FALSE)</f>
        <v>3404</v>
      </c>
      <c r="W655" s="15" t="str">
        <f>IF(V655="","",VLOOKUP(V655,映射!W:X,2,FALSE))</f>
        <v>棉</v>
      </c>
      <c r="X655" s="92">
        <f>VLOOKUP(D655,道具产出!B:V,11,FALSE)</f>
        <v>1</v>
      </c>
      <c r="Y655" s="92">
        <v>1</v>
      </c>
      <c r="Z655" s="92">
        <f>VLOOKUP(D655,道具产出!B:V,12,FALSE)</f>
        <v>100</v>
      </c>
      <c r="AA655" s="85"/>
      <c r="AB655" s="15" t="str">
        <f>IF(AA655="","",VLOOKUP(AA655,映射!W:X,2,FALSE))</f>
        <v/>
      </c>
      <c r="AC655" s="85"/>
      <c r="AD655" s="85"/>
      <c r="AE655" s="85"/>
      <c r="AF655" s="85"/>
      <c r="AG655" s="15" t="str">
        <f>IF(AF655="","",VLOOKUP(AF655,映射!W:X,2,FALSE))</f>
        <v/>
      </c>
      <c r="AH655" s="85"/>
      <c r="AI655" s="85"/>
      <c r="AJ655" s="85"/>
      <c r="AK655" s="85"/>
      <c r="AL655" s="85" t="str">
        <f>IF(AK655="","",VLOOKUP(AK655,映射!W:X,2,FALSE))</f>
        <v/>
      </c>
      <c r="AM655" s="85"/>
      <c r="AN655" s="85"/>
      <c r="AO655" s="85"/>
    </row>
    <row r="656" spans="1:41">
      <c r="A656" s="15">
        <v>120157</v>
      </c>
      <c r="B656" s="26" t="s">
        <v>272</v>
      </c>
      <c r="C656" s="14" t="s">
        <v>40</v>
      </c>
      <c r="D656" s="14" t="s">
        <v>640</v>
      </c>
      <c r="E656" s="26">
        <v>20157</v>
      </c>
      <c r="F656" s="26" t="s">
        <v>387</v>
      </c>
      <c r="G656" s="26"/>
      <c r="H656" s="26">
        <v>47</v>
      </c>
      <c r="I656" s="91">
        <f>VLOOKUP(A656,怪物经验!A:I,9,FALSE)</f>
        <v>1120</v>
      </c>
      <c r="J656" s="90">
        <v>0</v>
      </c>
      <c r="K656" s="26"/>
      <c r="L656" s="79">
        <f>VLOOKUP(D656,道具产出!B:V,4,FALSE)</f>
        <v>3004</v>
      </c>
      <c r="M656" s="15" t="str">
        <f>IF(L656="","",VLOOKUP(L656,映射!W:X,2,FALSE))</f>
        <v>铝</v>
      </c>
      <c r="N656" s="79">
        <f>VLOOKUP(D656,道具产出!B:V,5,FALSE)</f>
        <v>1</v>
      </c>
      <c r="O656" s="79">
        <v>1</v>
      </c>
      <c r="P656" s="79">
        <f>VLOOKUP(D656,道具产出!B:V,6,FALSE)</f>
        <v>100</v>
      </c>
      <c r="Q656" s="79">
        <f>VLOOKUP(D656,道具产出!B:V,7,FALSE)</f>
        <v>3104</v>
      </c>
      <c r="R656" s="15" t="str">
        <f>IF(Q656="","",VLOOKUP(Q656,映射!W:X,2,FALSE))</f>
        <v>茱萸木</v>
      </c>
      <c r="S656" s="79">
        <f>VLOOKUP(D656,道具产出!B:V,8,FALSE)</f>
        <v>1</v>
      </c>
      <c r="T656" s="79">
        <v>1</v>
      </c>
      <c r="U656" s="79">
        <f>VLOOKUP(D656,道具产出!B:V,9,FALSE)</f>
        <v>100</v>
      </c>
      <c r="V656" s="92">
        <f>VLOOKUP(D656,道具产出!B:V,10,FALSE)</f>
        <v>3404</v>
      </c>
      <c r="W656" s="15" t="str">
        <f>IF(V656="","",VLOOKUP(V656,映射!W:X,2,FALSE))</f>
        <v>棉</v>
      </c>
      <c r="X656" s="92">
        <f>VLOOKUP(D656,道具产出!B:V,11,FALSE)</f>
        <v>1</v>
      </c>
      <c r="Y656" s="92">
        <v>1</v>
      </c>
      <c r="Z656" s="92">
        <f>VLOOKUP(D656,道具产出!B:V,12,FALSE)</f>
        <v>100</v>
      </c>
      <c r="AA656" s="85"/>
      <c r="AB656" s="15" t="str">
        <f>IF(AA656="","",VLOOKUP(AA656,映射!W:X,2,FALSE))</f>
        <v/>
      </c>
      <c r="AC656" s="85"/>
      <c r="AD656" s="85"/>
      <c r="AE656" s="85"/>
      <c r="AF656" s="85"/>
      <c r="AG656" s="15" t="str">
        <f>IF(AF656="","",VLOOKUP(AF656,映射!W:X,2,FALSE))</f>
        <v/>
      </c>
      <c r="AH656" s="85"/>
      <c r="AI656" s="85"/>
      <c r="AJ656" s="85"/>
      <c r="AK656" s="85"/>
      <c r="AL656" s="85" t="str">
        <f>IF(AK656="","",VLOOKUP(AK656,映射!W:X,2,FALSE))</f>
        <v/>
      </c>
      <c r="AM656" s="85"/>
      <c r="AN656" s="85"/>
      <c r="AO656" s="85"/>
    </row>
    <row r="657" spans="1:41">
      <c r="A657" s="15">
        <v>120158</v>
      </c>
      <c r="B657" s="26" t="s">
        <v>272</v>
      </c>
      <c r="C657" s="14" t="s">
        <v>40</v>
      </c>
      <c r="D657" s="14" t="s">
        <v>640</v>
      </c>
      <c r="E657" s="26">
        <v>20158</v>
      </c>
      <c r="F657" s="26" t="s">
        <v>591</v>
      </c>
      <c r="G657" s="26"/>
      <c r="H657" s="26">
        <v>47</v>
      </c>
      <c r="I657" s="91">
        <f>VLOOKUP(A657,怪物经验!A:I,9,FALSE)</f>
        <v>1120</v>
      </c>
      <c r="J657" s="90">
        <v>0</v>
      </c>
      <c r="K657" s="26"/>
      <c r="L657" s="79">
        <f>VLOOKUP(D657,道具产出!B:V,4,FALSE)</f>
        <v>3004</v>
      </c>
      <c r="M657" s="15" t="str">
        <f>IF(L657="","",VLOOKUP(L657,映射!W:X,2,FALSE))</f>
        <v>铝</v>
      </c>
      <c r="N657" s="79">
        <f>VLOOKUP(D657,道具产出!B:V,5,FALSE)</f>
        <v>1</v>
      </c>
      <c r="O657" s="79">
        <v>1</v>
      </c>
      <c r="P657" s="79">
        <f>VLOOKUP(D657,道具产出!B:V,6,FALSE)</f>
        <v>100</v>
      </c>
      <c r="Q657" s="79">
        <f>VLOOKUP(D657,道具产出!B:V,7,FALSE)</f>
        <v>3104</v>
      </c>
      <c r="R657" s="15" t="str">
        <f>IF(Q657="","",VLOOKUP(Q657,映射!W:X,2,FALSE))</f>
        <v>茱萸木</v>
      </c>
      <c r="S657" s="79">
        <f>VLOOKUP(D657,道具产出!B:V,8,FALSE)</f>
        <v>1</v>
      </c>
      <c r="T657" s="79">
        <v>1</v>
      </c>
      <c r="U657" s="79">
        <f>VLOOKUP(D657,道具产出!B:V,9,FALSE)</f>
        <v>100</v>
      </c>
      <c r="V657" s="92">
        <f>VLOOKUP(D657,道具产出!B:V,10,FALSE)</f>
        <v>3404</v>
      </c>
      <c r="W657" s="15" t="str">
        <f>IF(V657="","",VLOOKUP(V657,映射!W:X,2,FALSE))</f>
        <v>棉</v>
      </c>
      <c r="X657" s="92">
        <f>VLOOKUP(D657,道具产出!B:V,11,FALSE)</f>
        <v>1</v>
      </c>
      <c r="Y657" s="92">
        <v>1</v>
      </c>
      <c r="Z657" s="92">
        <f>VLOOKUP(D657,道具产出!B:V,12,FALSE)</f>
        <v>100</v>
      </c>
      <c r="AA657" s="85"/>
      <c r="AB657" s="15" t="str">
        <f>IF(AA657="","",VLOOKUP(AA657,映射!W:X,2,FALSE))</f>
        <v/>
      </c>
      <c r="AC657" s="85"/>
      <c r="AD657" s="85"/>
      <c r="AE657" s="85"/>
      <c r="AF657" s="85"/>
      <c r="AG657" s="15" t="str">
        <f>IF(AF657="","",VLOOKUP(AF657,映射!W:X,2,FALSE))</f>
        <v/>
      </c>
      <c r="AH657" s="85"/>
      <c r="AI657" s="85"/>
      <c r="AJ657" s="85"/>
      <c r="AK657" s="85"/>
      <c r="AL657" s="85" t="str">
        <f>IF(AK657="","",VLOOKUP(AK657,映射!W:X,2,FALSE))</f>
        <v/>
      </c>
      <c r="AM657" s="85"/>
      <c r="AN657" s="85"/>
      <c r="AO657" s="85"/>
    </row>
    <row r="658" spans="1:41">
      <c r="A658" s="15">
        <v>120159</v>
      </c>
      <c r="B658" s="26" t="s">
        <v>272</v>
      </c>
      <c r="C658" s="14" t="s">
        <v>40</v>
      </c>
      <c r="D658" s="14" t="s">
        <v>640</v>
      </c>
      <c r="E658" s="26">
        <v>20159</v>
      </c>
      <c r="F658" s="26" t="s">
        <v>515</v>
      </c>
      <c r="G658" s="26"/>
      <c r="H658" s="26">
        <v>47</v>
      </c>
      <c r="I658" s="91">
        <f>VLOOKUP(A658,怪物经验!A:I,9,FALSE)</f>
        <v>1120</v>
      </c>
      <c r="J658" s="90">
        <v>0</v>
      </c>
      <c r="K658" s="26"/>
      <c r="L658" s="79">
        <f>VLOOKUP(D658,道具产出!B:V,4,FALSE)</f>
        <v>3004</v>
      </c>
      <c r="M658" s="15" t="str">
        <f>IF(L658="","",VLOOKUP(L658,映射!W:X,2,FALSE))</f>
        <v>铝</v>
      </c>
      <c r="N658" s="79">
        <f>VLOOKUP(D658,道具产出!B:V,5,FALSE)</f>
        <v>1</v>
      </c>
      <c r="O658" s="79">
        <v>1</v>
      </c>
      <c r="P658" s="79">
        <f>VLOOKUP(D658,道具产出!B:V,6,FALSE)</f>
        <v>100</v>
      </c>
      <c r="Q658" s="79">
        <f>VLOOKUP(D658,道具产出!B:V,7,FALSE)</f>
        <v>3104</v>
      </c>
      <c r="R658" s="15" t="str">
        <f>IF(Q658="","",VLOOKUP(Q658,映射!W:X,2,FALSE))</f>
        <v>茱萸木</v>
      </c>
      <c r="S658" s="79">
        <f>VLOOKUP(D658,道具产出!B:V,8,FALSE)</f>
        <v>1</v>
      </c>
      <c r="T658" s="79">
        <v>1</v>
      </c>
      <c r="U658" s="79">
        <f>VLOOKUP(D658,道具产出!B:V,9,FALSE)</f>
        <v>100</v>
      </c>
      <c r="V658" s="92">
        <f>VLOOKUP(D658,道具产出!B:V,10,FALSE)</f>
        <v>3404</v>
      </c>
      <c r="W658" s="15" t="str">
        <f>IF(V658="","",VLOOKUP(V658,映射!W:X,2,FALSE))</f>
        <v>棉</v>
      </c>
      <c r="X658" s="92">
        <f>VLOOKUP(D658,道具产出!B:V,11,FALSE)</f>
        <v>1</v>
      </c>
      <c r="Y658" s="92">
        <v>1</v>
      </c>
      <c r="Z658" s="92">
        <f>VLOOKUP(D658,道具产出!B:V,12,FALSE)</f>
        <v>100</v>
      </c>
      <c r="AA658" s="85"/>
      <c r="AB658" s="15" t="str">
        <f>IF(AA658="","",VLOOKUP(AA658,映射!W:X,2,FALSE))</f>
        <v/>
      </c>
      <c r="AC658" s="85"/>
      <c r="AD658" s="85"/>
      <c r="AE658" s="85"/>
      <c r="AF658" s="85"/>
      <c r="AG658" s="15" t="str">
        <f>IF(AF658="","",VLOOKUP(AF658,映射!W:X,2,FALSE))</f>
        <v/>
      </c>
      <c r="AH658" s="85"/>
      <c r="AI658" s="85"/>
      <c r="AJ658" s="85"/>
      <c r="AK658" s="85"/>
      <c r="AL658" s="85" t="str">
        <f>IF(AK658="","",VLOOKUP(AK658,映射!W:X,2,FALSE))</f>
        <v/>
      </c>
      <c r="AM658" s="85"/>
      <c r="AN658" s="85"/>
      <c r="AO658" s="85"/>
    </row>
    <row r="659" spans="1:41">
      <c r="A659" s="15">
        <v>120160</v>
      </c>
      <c r="B659" s="26" t="s">
        <v>272</v>
      </c>
      <c r="C659" s="14" t="s">
        <v>40</v>
      </c>
      <c r="D659" s="14" t="s">
        <v>640</v>
      </c>
      <c r="E659" s="26">
        <v>20160</v>
      </c>
      <c r="F659" s="26" t="s">
        <v>649</v>
      </c>
      <c r="G659" s="26"/>
      <c r="H659" s="26">
        <v>47</v>
      </c>
      <c r="I659" s="91">
        <f>VLOOKUP(A659,怪物经验!A:I,9,FALSE)</f>
        <v>1120</v>
      </c>
      <c r="J659" s="90">
        <v>0</v>
      </c>
      <c r="K659" s="26"/>
      <c r="L659" s="79">
        <f>VLOOKUP(D659,道具产出!B:V,4,FALSE)</f>
        <v>3004</v>
      </c>
      <c r="M659" s="15" t="str">
        <f>IF(L659="","",VLOOKUP(L659,映射!W:X,2,FALSE))</f>
        <v>铝</v>
      </c>
      <c r="N659" s="79">
        <f>VLOOKUP(D659,道具产出!B:V,5,FALSE)</f>
        <v>1</v>
      </c>
      <c r="O659" s="79">
        <v>1</v>
      </c>
      <c r="P659" s="79">
        <f>VLOOKUP(D659,道具产出!B:V,6,FALSE)</f>
        <v>100</v>
      </c>
      <c r="Q659" s="79">
        <f>VLOOKUP(D659,道具产出!B:V,7,FALSE)</f>
        <v>3104</v>
      </c>
      <c r="R659" s="15" t="str">
        <f>IF(Q659="","",VLOOKUP(Q659,映射!W:X,2,FALSE))</f>
        <v>茱萸木</v>
      </c>
      <c r="S659" s="79">
        <f>VLOOKUP(D659,道具产出!B:V,8,FALSE)</f>
        <v>1</v>
      </c>
      <c r="T659" s="79">
        <v>1</v>
      </c>
      <c r="U659" s="79">
        <f>VLOOKUP(D659,道具产出!B:V,9,FALSE)</f>
        <v>100</v>
      </c>
      <c r="V659" s="92">
        <f>VLOOKUP(D659,道具产出!B:V,10,FALSE)</f>
        <v>3404</v>
      </c>
      <c r="W659" s="15" t="str">
        <f>IF(V659="","",VLOOKUP(V659,映射!W:X,2,FALSE))</f>
        <v>棉</v>
      </c>
      <c r="X659" s="92">
        <f>VLOOKUP(D659,道具产出!B:V,11,FALSE)</f>
        <v>1</v>
      </c>
      <c r="Y659" s="92">
        <v>1</v>
      </c>
      <c r="Z659" s="92">
        <f>VLOOKUP(D659,道具产出!B:V,12,FALSE)</f>
        <v>100</v>
      </c>
      <c r="AA659" s="85"/>
      <c r="AB659" s="15" t="str">
        <f>IF(AA659="","",VLOOKUP(AA659,映射!W:X,2,FALSE))</f>
        <v/>
      </c>
      <c r="AC659" s="85"/>
      <c r="AD659" s="85"/>
      <c r="AE659" s="85"/>
      <c r="AF659" s="85"/>
      <c r="AG659" s="15" t="str">
        <f>IF(AF659="","",VLOOKUP(AF659,映射!W:X,2,FALSE))</f>
        <v/>
      </c>
      <c r="AH659" s="85"/>
      <c r="AI659" s="85"/>
      <c r="AJ659" s="85"/>
      <c r="AK659" s="85"/>
      <c r="AL659" s="85" t="str">
        <f>IF(AK659="","",VLOOKUP(AK659,映射!W:X,2,FALSE))</f>
        <v/>
      </c>
      <c r="AM659" s="85"/>
      <c r="AN659" s="85"/>
      <c r="AO659" s="85"/>
    </row>
    <row r="660" spans="1:41">
      <c r="A660" s="15">
        <v>120161</v>
      </c>
      <c r="B660" s="26" t="s">
        <v>272</v>
      </c>
      <c r="C660" s="14" t="s">
        <v>40</v>
      </c>
      <c r="D660" s="14" t="s">
        <v>640</v>
      </c>
      <c r="E660" s="26">
        <v>20161</v>
      </c>
      <c r="F660" s="26" t="s">
        <v>400</v>
      </c>
      <c r="G660" s="26"/>
      <c r="H660" s="26">
        <v>47</v>
      </c>
      <c r="I660" s="91">
        <f>VLOOKUP(A660,怪物经验!A:I,9,FALSE)</f>
        <v>1120</v>
      </c>
      <c r="J660" s="90">
        <v>0</v>
      </c>
      <c r="K660" s="26"/>
      <c r="L660" s="79">
        <f>VLOOKUP(D660,道具产出!B:V,4,FALSE)</f>
        <v>3004</v>
      </c>
      <c r="M660" s="15" t="str">
        <f>IF(L660="","",VLOOKUP(L660,映射!W:X,2,FALSE))</f>
        <v>铝</v>
      </c>
      <c r="N660" s="79">
        <f>VLOOKUP(D660,道具产出!B:V,5,FALSE)</f>
        <v>1</v>
      </c>
      <c r="O660" s="79">
        <v>1</v>
      </c>
      <c r="P660" s="79">
        <f>VLOOKUP(D660,道具产出!B:V,6,FALSE)</f>
        <v>100</v>
      </c>
      <c r="Q660" s="79">
        <f>VLOOKUP(D660,道具产出!B:V,7,FALSE)</f>
        <v>3104</v>
      </c>
      <c r="R660" s="15" t="str">
        <f>IF(Q660="","",VLOOKUP(Q660,映射!W:X,2,FALSE))</f>
        <v>茱萸木</v>
      </c>
      <c r="S660" s="79">
        <f>VLOOKUP(D660,道具产出!B:V,8,FALSE)</f>
        <v>1</v>
      </c>
      <c r="T660" s="79">
        <v>1</v>
      </c>
      <c r="U660" s="79">
        <f>VLOOKUP(D660,道具产出!B:V,9,FALSE)</f>
        <v>100</v>
      </c>
      <c r="V660" s="92">
        <f>VLOOKUP(D660,道具产出!B:V,10,FALSE)</f>
        <v>3404</v>
      </c>
      <c r="W660" s="15" t="str">
        <f>IF(V660="","",VLOOKUP(V660,映射!W:X,2,FALSE))</f>
        <v>棉</v>
      </c>
      <c r="X660" s="92">
        <f>VLOOKUP(D660,道具产出!B:V,11,FALSE)</f>
        <v>1</v>
      </c>
      <c r="Y660" s="92">
        <v>1</v>
      </c>
      <c r="Z660" s="92">
        <f>VLOOKUP(D660,道具产出!B:V,12,FALSE)</f>
        <v>100</v>
      </c>
      <c r="AA660" s="85"/>
      <c r="AB660" s="15" t="str">
        <f>IF(AA660="","",VLOOKUP(AA660,映射!W:X,2,FALSE))</f>
        <v/>
      </c>
      <c r="AC660" s="85"/>
      <c r="AD660" s="85"/>
      <c r="AE660" s="85"/>
      <c r="AF660" s="85"/>
      <c r="AG660" s="15" t="str">
        <f>IF(AF660="","",VLOOKUP(AF660,映射!W:X,2,FALSE))</f>
        <v/>
      </c>
      <c r="AH660" s="85"/>
      <c r="AI660" s="85"/>
      <c r="AJ660" s="85"/>
      <c r="AK660" s="85"/>
      <c r="AL660" s="85" t="str">
        <f>IF(AK660="","",VLOOKUP(AK660,映射!W:X,2,FALSE))</f>
        <v/>
      </c>
      <c r="AM660" s="85"/>
      <c r="AN660" s="85"/>
      <c r="AO660" s="85"/>
    </row>
    <row r="661" spans="1:41">
      <c r="A661" s="15">
        <v>120162</v>
      </c>
      <c r="B661" s="26" t="s">
        <v>272</v>
      </c>
      <c r="C661" s="14" t="s">
        <v>40</v>
      </c>
      <c r="D661" s="14" t="s">
        <v>640</v>
      </c>
      <c r="E661" s="26">
        <v>20162</v>
      </c>
      <c r="F661" s="26" t="s">
        <v>499</v>
      </c>
      <c r="G661" s="26"/>
      <c r="H661" s="26">
        <v>47</v>
      </c>
      <c r="I661" s="91">
        <f>VLOOKUP(A661,怪物经验!A:I,9,FALSE)</f>
        <v>1120</v>
      </c>
      <c r="J661" s="90">
        <v>0</v>
      </c>
      <c r="K661" s="26"/>
      <c r="L661" s="79">
        <f>VLOOKUP(D661,道具产出!B:V,4,FALSE)</f>
        <v>3004</v>
      </c>
      <c r="M661" s="15" t="str">
        <f>IF(L661="","",VLOOKUP(L661,映射!W:X,2,FALSE))</f>
        <v>铝</v>
      </c>
      <c r="N661" s="79">
        <f>VLOOKUP(D661,道具产出!B:V,5,FALSE)</f>
        <v>1</v>
      </c>
      <c r="O661" s="79">
        <v>1</v>
      </c>
      <c r="P661" s="79">
        <f>VLOOKUP(D661,道具产出!B:V,6,FALSE)</f>
        <v>100</v>
      </c>
      <c r="Q661" s="79">
        <f>VLOOKUP(D661,道具产出!B:V,7,FALSE)</f>
        <v>3104</v>
      </c>
      <c r="R661" s="15" t="str">
        <f>IF(Q661="","",VLOOKUP(Q661,映射!W:X,2,FALSE))</f>
        <v>茱萸木</v>
      </c>
      <c r="S661" s="79">
        <f>VLOOKUP(D661,道具产出!B:V,8,FALSE)</f>
        <v>1</v>
      </c>
      <c r="T661" s="79">
        <v>1</v>
      </c>
      <c r="U661" s="79">
        <f>VLOOKUP(D661,道具产出!B:V,9,FALSE)</f>
        <v>100</v>
      </c>
      <c r="V661" s="92">
        <f>VLOOKUP(D661,道具产出!B:V,10,FALSE)</f>
        <v>3404</v>
      </c>
      <c r="W661" s="15" t="str">
        <f>IF(V661="","",VLOOKUP(V661,映射!W:X,2,FALSE))</f>
        <v>棉</v>
      </c>
      <c r="X661" s="92">
        <f>VLOOKUP(D661,道具产出!B:V,11,FALSE)</f>
        <v>1</v>
      </c>
      <c r="Y661" s="92">
        <v>1</v>
      </c>
      <c r="Z661" s="92">
        <f>VLOOKUP(D661,道具产出!B:V,12,FALSE)</f>
        <v>100</v>
      </c>
      <c r="AA661" s="85"/>
      <c r="AB661" s="15" t="str">
        <f>IF(AA661="","",VLOOKUP(AA661,映射!W:X,2,FALSE))</f>
        <v/>
      </c>
      <c r="AC661" s="85"/>
      <c r="AD661" s="85"/>
      <c r="AE661" s="85"/>
      <c r="AF661" s="85"/>
      <c r="AG661" s="15" t="str">
        <f>IF(AF661="","",VLOOKUP(AF661,映射!W:X,2,FALSE))</f>
        <v/>
      </c>
      <c r="AH661" s="85"/>
      <c r="AI661" s="85"/>
      <c r="AJ661" s="85"/>
      <c r="AK661" s="85"/>
      <c r="AL661" s="85" t="str">
        <f>IF(AK661="","",VLOOKUP(AK661,映射!W:X,2,FALSE))</f>
        <v/>
      </c>
      <c r="AM661" s="85"/>
      <c r="AN661" s="85"/>
      <c r="AO661" s="85"/>
    </row>
    <row r="662" spans="1:41">
      <c r="A662" s="15">
        <v>120163</v>
      </c>
      <c r="B662" s="26" t="s">
        <v>272</v>
      </c>
      <c r="C662" s="14" t="s">
        <v>40</v>
      </c>
      <c r="D662" s="14" t="s">
        <v>640</v>
      </c>
      <c r="E662" s="26">
        <v>20163</v>
      </c>
      <c r="F662" s="26" t="s">
        <v>650</v>
      </c>
      <c r="G662" s="26"/>
      <c r="H662" s="26">
        <v>47</v>
      </c>
      <c r="I662" s="91">
        <f>VLOOKUP(A662,怪物经验!A:I,9,FALSE)</f>
        <v>1120</v>
      </c>
      <c r="J662" s="90">
        <v>0</v>
      </c>
      <c r="K662" s="26"/>
      <c r="L662" s="79">
        <f>VLOOKUP(D662,道具产出!B:V,4,FALSE)</f>
        <v>3004</v>
      </c>
      <c r="M662" s="15" t="str">
        <f>IF(L662="","",VLOOKUP(L662,映射!W:X,2,FALSE))</f>
        <v>铝</v>
      </c>
      <c r="N662" s="79">
        <f>VLOOKUP(D662,道具产出!B:V,5,FALSE)</f>
        <v>1</v>
      </c>
      <c r="O662" s="79">
        <v>1</v>
      </c>
      <c r="P662" s="79">
        <f>VLOOKUP(D662,道具产出!B:V,6,FALSE)</f>
        <v>100</v>
      </c>
      <c r="Q662" s="79">
        <f>VLOOKUP(D662,道具产出!B:V,7,FALSE)</f>
        <v>3104</v>
      </c>
      <c r="R662" s="15" t="str">
        <f>IF(Q662="","",VLOOKUP(Q662,映射!W:X,2,FALSE))</f>
        <v>茱萸木</v>
      </c>
      <c r="S662" s="79">
        <f>VLOOKUP(D662,道具产出!B:V,8,FALSE)</f>
        <v>1</v>
      </c>
      <c r="T662" s="79">
        <v>1</v>
      </c>
      <c r="U662" s="79">
        <f>VLOOKUP(D662,道具产出!B:V,9,FALSE)</f>
        <v>100</v>
      </c>
      <c r="V662" s="92">
        <f>VLOOKUP(D662,道具产出!B:V,10,FALSE)</f>
        <v>3404</v>
      </c>
      <c r="W662" s="15" t="str">
        <f>IF(V662="","",VLOOKUP(V662,映射!W:X,2,FALSE))</f>
        <v>棉</v>
      </c>
      <c r="X662" s="92">
        <f>VLOOKUP(D662,道具产出!B:V,11,FALSE)</f>
        <v>1</v>
      </c>
      <c r="Y662" s="92">
        <v>1</v>
      </c>
      <c r="Z662" s="92">
        <f>VLOOKUP(D662,道具产出!B:V,12,FALSE)</f>
        <v>100</v>
      </c>
      <c r="AA662" s="85"/>
      <c r="AB662" s="15" t="str">
        <f>IF(AA662="","",VLOOKUP(AA662,映射!W:X,2,FALSE))</f>
        <v/>
      </c>
      <c r="AC662" s="85"/>
      <c r="AD662" s="85"/>
      <c r="AE662" s="85"/>
      <c r="AF662" s="85"/>
      <c r="AG662" s="15" t="str">
        <f>IF(AF662="","",VLOOKUP(AF662,映射!W:X,2,FALSE))</f>
        <v/>
      </c>
      <c r="AH662" s="85"/>
      <c r="AI662" s="85"/>
      <c r="AJ662" s="85"/>
      <c r="AK662" s="85"/>
      <c r="AL662" s="85" t="str">
        <f>IF(AK662="","",VLOOKUP(AK662,映射!W:X,2,FALSE))</f>
        <v/>
      </c>
      <c r="AM662" s="85"/>
      <c r="AN662" s="85"/>
      <c r="AO662" s="85"/>
    </row>
    <row r="663" spans="1:41">
      <c r="A663" s="15">
        <v>120164</v>
      </c>
      <c r="B663" s="26" t="s">
        <v>272</v>
      </c>
      <c r="C663" s="14" t="s">
        <v>40</v>
      </c>
      <c r="D663" s="14" t="s">
        <v>640</v>
      </c>
      <c r="E663" s="26">
        <v>20164</v>
      </c>
      <c r="F663" s="26" t="s">
        <v>612</v>
      </c>
      <c r="G663" s="26"/>
      <c r="H663" s="26">
        <v>47</v>
      </c>
      <c r="I663" s="91">
        <f>VLOOKUP(A663,怪物经验!A:I,9,FALSE)</f>
        <v>1120</v>
      </c>
      <c r="J663" s="90">
        <v>0</v>
      </c>
      <c r="K663" s="26"/>
      <c r="L663" s="79">
        <f>VLOOKUP(D663,道具产出!B:V,4,FALSE)</f>
        <v>3004</v>
      </c>
      <c r="M663" s="15" t="str">
        <f>IF(L663="","",VLOOKUP(L663,映射!W:X,2,FALSE))</f>
        <v>铝</v>
      </c>
      <c r="N663" s="79">
        <f>VLOOKUP(D663,道具产出!B:V,5,FALSE)</f>
        <v>1</v>
      </c>
      <c r="O663" s="79">
        <v>1</v>
      </c>
      <c r="P663" s="79">
        <f>VLOOKUP(D663,道具产出!B:V,6,FALSE)</f>
        <v>100</v>
      </c>
      <c r="Q663" s="79">
        <f>VLOOKUP(D663,道具产出!B:V,7,FALSE)</f>
        <v>3104</v>
      </c>
      <c r="R663" s="15" t="str">
        <f>IF(Q663="","",VLOOKUP(Q663,映射!W:X,2,FALSE))</f>
        <v>茱萸木</v>
      </c>
      <c r="S663" s="79">
        <f>VLOOKUP(D663,道具产出!B:V,8,FALSE)</f>
        <v>1</v>
      </c>
      <c r="T663" s="79">
        <v>1</v>
      </c>
      <c r="U663" s="79">
        <f>VLOOKUP(D663,道具产出!B:V,9,FALSE)</f>
        <v>100</v>
      </c>
      <c r="V663" s="92">
        <f>VLOOKUP(D663,道具产出!B:V,10,FALSE)</f>
        <v>3404</v>
      </c>
      <c r="W663" s="15" t="str">
        <f>IF(V663="","",VLOOKUP(V663,映射!W:X,2,FALSE))</f>
        <v>棉</v>
      </c>
      <c r="X663" s="92">
        <f>VLOOKUP(D663,道具产出!B:V,11,FALSE)</f>
        <v>1</v>
      </c>
      <c r="Y663" s="92">
        <v>1</v>
      </c>
      <c r="Z663" s="92">
        <f>VLOOKUP(D663,道具产出!B:V,12,FALSE)</f>
        <v>100</v>
      </c>
      <c r="AA663" s="85"/>
      <c r="AB663" s="15" t="str">
        <f>IF(AA663="","",VLOOKUP(AA663,映射!W:X,2,FALSE))</f>
        <v/>
      </c>
      <c r="AC663" s="85"/>
      <c r="AD663" s="85"/>
      <c r="AE663" s="85"/>
      <c r="AF663" s="85"/>
      <c r="AG663" s="15" t="str">
        <f>IF(AF663="","",VLOOKUP(AF663,映射!W:X,2,FALSE))</f>
        <v/>
      </c>
      <c r="AH663" s="85"/>
      <c r="AI663" s="85"/>
      <c r="AJ663" s="85"/>
      <c r="AK663" s="85"/>
      <c r="AL663" s="85" t="str">
        <f>IF(AK663="","",VLOOKUP(AK663,映射!W:X,2,FALSE))</f>
        <v/>
      </c>
      <c r="AM663" s="85"/>
      <c r="AN663" s="85"/>
      <c r="AO663" s="85"/>
    </row>
    <row r="664" spans="1:41">
      <c r="A664" s="15">
        <v>120165</v>
      </c>
      <c r="B664" s="26" t="s">
        <v>272</v>
      </c>
      <c r="C664" s="14" t="s">
        <v>40</v>
      </c>
      <c r="D664" s="14" t="s">
        <v>640</v>
      </c>
      <c r="E664" s="26">
        <v>20165</v>
      </c>
      <c r="F664" s="26" t="s">
        <v>479</v>
      </c>
      <c r="G664" s="26"/>
      <c r="H664" s="26">
        <v>47</v>
      </c>
      <c r="I664" s="91">
        <f>VLOOKUP(A664,怪物经验!A:I,9,FALSE)</f>
        <v>1120</v>
      </c>
      <c r="J664" s="90">
        <v>0</v>
      </c>
      <c r="K664" s="26"/>
      <c r="L664" s="79">
        <f>VLOOKUP(D664,道具产出!B:V,4,FALSE)</f>
        <v>3004</v>
      </c>
      <c r="M664" s="15" t="str">
        <f>IF(L664="","",VLOOKUP(L664,映射!W:X,2,FALSE))</f>
        <v>铝</v>
      </c>
      <c r="N664" s="79">
        <f>VLOOKUP(D664,道具产出!B:V,5,FALSE)</f>
        <v>1</v>
      </c>
      <c r="O664" s="79">
        <v>1</v>
      </c>
      <c r="P664" s="79">
        <f>VLOOKUP(D664,道具产出!B:V,6,FALSE)</f>
        <v>100</v>
      </c>
      <c r="Q664" s="79">
        <f>VLOOKUP(D664,道具产出!B:V,7,FALSE)</f>
        <v>3104</v>
      </c>
      <c r="R664" s="15" t="str">
        <f>IF(Q664="","",VLOOKUP(Q664,映射!W:X,2,FALSE))</f>
        <v>茱萸木</v>
      </c>
      <c r="S664" s="79">
        <f>VLOOKUP(D664,道具产出!B:V,8,FALSE)</f>
        <v>1</v>
      </c>
      <c r="T664" s="79">
        <v>1</v>
      </c>
      <c r="U664" s="79">
        <f>VLOOKUP(D664,道具产出!B:V,9,FALSE)</f>
        <v>100</v>
      </c>
      <c r="V664" s="92">
        <f>VLOOKUP(D664,道具产出!B:V,10,FALSE)</f>
        <v>3404</v>
      </c>
      <c r="W664" s="15" t="str">
        <f>IF(V664="","",VLOOKUP(V664,映射!W:X,2,FALSE))</f>
        <v>棉</v>
      </c>
      <c r="X664" s="92">
        <f>VLOOKUP(D664,道具产出!B:V,11,FALSE)</f>
        <v>1</v>
      </c>
      <c r="Y664" s="92">
        <v>1</v>
      </c>
      <c r="Z664" s="92">
        <f>VLOOKUP(D664,道具产出!B:V,12,FALSE)</f>
        <v>100</v>
      </c>
      <c r="AA664" s="85"/>
      <c r="AB664" s="15" t="str">
        <f>IF(AA664="","",VLOOKUP(AA664,映射!W:X,2,FALSE))</f>
        <v/>
      </c>
      <c r="AC664" s="85"/>
      <c r="AD664" s="85"/>
      <c r="AE664" s="85"/>
      <c r="AF664" s="85"/>
      <c r="AG664" s="15" t="str">
        <f>IF(AF664="","",VLOOKUP(AF664,映射!W:X,2,FALSE))</f>
        <v/>
      </c>
      <c r="AH664" s="85"/>
      <c r="AI664" s="85"/>
      <c r="AJ664" s="85"/>
      <c r="AK664" s="85"/>
      <c r="AL664" s="85" t="str">
        <f>IF(AK664="","",VLOOKUP(AK664,映射!W:X,2,FALSE))</f>
        <v/>
      </c>
      <c r="AM664" s="85"/>
      <c r="AN664" s="85"/>
      <c r="AO664" s="85"/>
    </row>
    <row r="665" spans="1:41">
      <c r="A665" s="15">
        <v>120166</v>
      </c>
      <c r="B665" s="26" t="s">
        <v>272</v>
      </c>
      <c r="C665" s="14" t="s">
        <v>40</v>
      </c>
      <c r="D665" s="14" t="s">
        <v>640</v>
      </c>
      <c r="E665" s="26">
        <v>20166</v>
      </c>
      <c r="F665" s="26" t="s">
        <v>603</v>
      </c>
      <c r="G665" s="26"/>
      <c r="H665" s="26">
        <v>47</v>
      </c>
      <c r="I665" s="91">
        <f>VLOOKUP(A665,怪物经验!A:I,9,FALSE)</f>
        <v>1120</v>
      </c>
      <c r="J665" s="90">
        <v>0</v>
      </c>
      <c r="K665" s="26"/>
      <c r="L665" s="79">
        <f>VLOOKUP(D665,道具产出!B:V,4,FALSE)</f>
        <v>3004</v>
      </c>
      <c r="M665" s="15" t="str">
        <f>IF(L665="","",VLOOKUP(L665,映射!W:X,2,FALSE))</f>
        <v>铝</v>
      </c>
      <c r="N665" s="79">
        <f>VLOOKUP(D665,道具产出!B:V,5,FALSE)</f>
        <v>1</v>
      </c>
      <c r="O665" s="79">
        <v>1</v>
      </c>
      <c r="P665" s="79">
        <f>VLOOKUP(D665,道具产出!B:V,6,FALSE)</f>
        <v>100</v>
      </c>
      <c r="Q665" s="79">
        <f>VLOOKUP(D665,道具产出!B:V,7,FALSE)</f>
        <v>3104</v>
      </c>
      <c r="R665" s="15" t="str">
        <f>IF(Q665="","",VLOOKUP(Q665,映射!W:X,2,FALSE))</f>
        <v>茱萸木</v>
      </c>
      <c r="S665" s="79">
        <f>VLOOKUP(D665,道具产出!B:V,8,FALSE)</f>
        <v>1</v>
      </c>
      <c r="T665" s="79">
        <v>1</v>
      </c>
      <c r="U665" s="79">
        <f>VLOOKUP(D665,道具产出!B:V,9,FALSE)</f>
        <v>100</v>
      </c>
      <c r="V665" s="92">
        <f>VLOOKUP(D665,道具产出!B:V,10,FALSE)</f>
        <v>3404</v>
      </c>
      <c r="W665" s="15" t="str">
        <f>IF(V665="","",VLOOKUP(V665,映射!W:X,2,FALSE))</f>
        <v>棉</v>
      </c>
      <c r="X665" s="92">
        <f>VLOOKUP(D665,道具产出!B:V,11,FALSE)</f>
        <v>1</v>
      </c>
      <c r="Y665" s="92">
        <v>1</v>
      </c>
      <c r="Z665" s="92">
        <f>VLOOKUP(D665,道具产出!B:V,12,FALSE)</f>
        <v>100</v>
      </c>
      <c r="AA665" s="85"/>
      <c r="AB665" s="15" t="str">
        <f>IF(AA665="","",VLOOKUP(AA665,映射!W:X,2,FALSE))</f>
        <v/>
      </c>
      <c r="AC665" s="85"/>
      <c r="AD665" s="85"/>
      <c r="AE665" s="85"/>
      <c r="AF665" s="85"/>
      <c r="AG665" s="15" t="str">
        <f>IF(AF665="","",VLOOKUP(AF665,映射!W:X,2,FALSE))</f>
        <v/>
      </c>
      <c r="AH665" s="85"/>
      <c r="AI665" s="85"/>
      <c r="AJ665" s="85"/>
      <c r="AK665" s="85"/>
      <c r="AL665" s="85" t="str">
        <f>IF(AK665="","",VLOOKUP(AK665,映射!W:X,2,FALSE))</f>
        <v/>
      </c>
      <c r="AM665" s="85"/>
      <c r="AN665" s="85"/>
      <c r="AO665" s="85"/>
    </row>
    <row r="666" spans="1:41">
      <c r="A666" s="15">
        <v>120167</v>
      </c>
      <c r="B666" s="26" t="s">
        <v>272</v>
      </c>
      <c r="C666" s="14" t="s">
        <v>40</v>
      </c>
      <c r="D666" s="14" t="s">
        <v>640</v>
      </c>
      <c r="E666" s="26">
        <v>20167</v>
      </c>
      <c r="F666" s="26" t="s">
        <v>609</v>
      </c>
      <c r="G666" s="26"/>
      <c r="H666" s="26">
        <v>47</v>
      </c>
      <c r="I666" s="91">
        <f>VLOOKUP(A666,怪物经验!A:I,9,FALSE)</f>
        <v>1120</v>
      </c>
      <c r="J666" s="90">
        <v>0</v>
      </c>
      <c r="K666" s="26"/>
      <c r="L666" s="79">
        <f>VLOOKUP(D666,道具产出!B:V,4,FALSE)</f>
        <v>3004</v>
      </c>
      <c r="M666" s="15" t="str">
        <f>IF(L666="","",VLOOKUP(L666,映射!W:X,2,FALSE))</f>
        <v>铝</v>
      </c>
      <c r="N666" s="79">
        <f>VLOOKUP(D666,道具产出!B:V,5,FALSE)</f>
        <v>1</v>
      </c>
      <c r="O666" s="79">
        <v>1</v>
      </c>
      <c r="P666" s="79">
        <f>VLOOKUP(D666,道具产出!B:V,6,FALSE)</f>
        <v>100</v>
      </c>
      <c r="Q666" s="79">
        <f>VLOOKUP(D666,道具产出!B:V,7,FALSE)</f>
        <v>3104</v>
      </c>
      <c r="R666" s="15" t="str">
        <f>IF(Q666="","",VLOOKUP(Q666,映射!W:X,2,FALSE))</f>
        <v>茱萸木</v>
      </c>
      <c r="S666" s="79">
        <f>VLOOKUP(D666,道具产出!B:V,8,FALSE)</f>
        <v>1</v>
      </c>
      <c r="T666" s="79">
        <v>1</v>
      </c>
      <c r="U666" s="79">
        <f>VLOOKUP(D666,道具产出!B:V,9,FALSE)</f>
        <v>100</v>
      </c>
      <c r="V666" s="92">
        <f>VLOOKUP(D666,道具产出!B:V,10,FALSE)</f>
        <v>3404</v>
      </c>
      <c r="W666" s="15" t="str">
        <f>IF(V666="","",VLOOKUP(V666,映射!W:X,2,FALSE))</f>
        <v>棉</v>
      </c>
      <c r="X666" s="92">
        <f>VLOOKUP(D666,道具产出!B:V,11,FALSE)</f>
        <v>1</v>
      </c>
      <c r="Y666" s="92">
        <v>1</v>
      </c>
      <c r="Z666" s="92">
        <f>VLOOKUP(D666,道具产出!B:V,12,FALSE)</f>
        <v>100</v>
      </c>
      <c r="AA666" s="85"/>
      <c r="AB666" s="15" t="str">
        <f>IF(AA666="","",VLOOKUP(AA666,映射!W:X,2,FALSE))</f>
        <v/>
      </c>
      <c r="AC666" s="85"/>
      <c r="AD666" s="85"/>
      <c r="AE666" s="85"/>
      <c r="AF666" s="85"/>
      <c r="AG666" s="15" t="str">
        <f>IF(AF666="","",VLOOKUP(AF666,映射!W:X,2,FALSE))</f>
        <v/>
      </c>
      <c r="AH666" s="85"/>
      <c r="AI666" s="85"/>
      <c r="AJ666" s="85"/>
      <c r="AK666" s="85"/>
      <c r="AL666" s="85" t="str">
        <f>IF(AK666="","",VLOOKUP(AK666,映射!W:X,2,FALSE))</f>
        <v/>
      </c>
      <c r="AM666" s="85"/>
      <c r="AN666" s="85"/>
      <c r="AO666" s="85"/>
    </row>
    <row r="667" spans="1:41">
      <c r="A667" s="15">
        <v>120168</v>
      </c>
      <c r="B667" s="26" t="s">
        <v>272</v>
      </c>
      <c r="C667" s="14" t="s">
        <v>40</v>
      </c>
      <c r="D667" s="14" t="s">
        <v>640</v>
      </c>
      <c r="E667" s="26">
        <v>20168</v>
      </c>
      <c r="F667" s="26" t="s">
        <v>626</v>
      </c>
      <c r="G667" s="26"/>
      <c r="H667" s="26">
        <v>47</v>
      </c>
      <c r="I667" s="91">
        <f>VLOOKUP(A667,怪物经验!A:I,9,FALSE)</f>
        <v>1120</v>
      </c>
      <c r="J667" s="90">
        <v>0</v>
      </c>
      <c r="K667" s="26"/>
      <c r="L667" s="79">
        <f>VLOOKUP(D667,道具产出!B:V,4,FALSE)</f>
        <v>3004</v>
      </c>
      <c r="M667" s="15" t="str">
        <f>IF(L667="","",VLOOKUP(L667,映射!W:X,2,FALSE))</f>
        <v>铝</v>
      </c>
      <c r="N667" s="79">
        <f>VLOOKUP(D667,道具产出!B:V,5,FALSE)</f>
        <v>1</v>
      </c>
      <c r="O667" s="79">
        <v>1</v>
      </c>
      <c r="P667" s="79">
        <f>VLOOKUP(D667,道具产出!B:V,6,FALSE)</f>
        <v>100</v>
      </c>
      <c r="Q667" s="79">
        <f>VLOOKUP(D667,道具产出!B:V,7,FALSE)</f>
        <v>3104</v>
      </c>
      <c r="R667" s="15" t="str">
        <f>IF(Q667="","",VLOOKUP(Q667,映射!W:X,2,FALSE))</f>
        <v>茱萸木</v>
      </c>
      <c r="S667" s="79">
        <f>VLOOKUP(D667,道具产出!B:V,8,FALSE)</f>
        <v>1</v>
      </c>
      <c r="T667" s="79">
        <v>1</v>
      </c>
      <c r="U667" s="79">
        <f>VLOOKUP(D667,道具产出!B:V,9,FALSE)</f>
        <v>100</v>
      </c>
      <c r="V667" s="92">
        <f>VLOOKUP(D667,道具产出!B:V,10,FALSE)</f>
        <v>3404</v>
      </c>
      <c r="W667" s="15" t="str">
        <f>IF(V667="","",VLOOKUP(V667,映射!W:X,2,FALSE))</f>
        <v>棉</v>
      </c>
      <c r="X667" s="92">
        <f>VLOOKUP(D667,道具产出!B:V,11,FALSE)</f>
        <v>1</v>
      </c>
      <c r="Y667" s="92">
        <v>1</v>
      </c>
      <c r="Z667" s="92">
        <f>VLOOKUP(D667,道具产出!B:V,12,FALSE)</f>
        <v>100</v>
      </c>
      <c r="AA667" s="85"/>
      <c r="AB667" s="15" t="str">
        <f>IF(AA667="","",VLOOKUP(AA667,映射!W:X,2,FALSE))</f>
        <v/>
      </c>
      <c r="AC667" s="85"/>
      <c r="AD667" s="85"/>
      <c r="AE667" s="85"/>
      <c r="AF667" s="85"/>
      <c r="AG667" s="15" t="str">
        <f>IF(AF667="","",VLOOKUP(AF667,映射!W:X,2,FALSE))</f>
        <v/>
      </c>
      <c r="AH667" s="85"/>
      <c r="AI667" s="85"/>
      <c r="AJ667" s="85"/>
      <c r="AK667" s="85"/>
      <c r="AL667" s="85" t="str">
        <f>IF(AK667="","",VLOOKUP(AK667,映射!W:X,2,FALSE))</f>
        <v/>
      </c>
      <c r="AM667" s="85"/>
      <c r="AN667" s="85"/>
      <c r="AO667" s="85"/>
    </row>
    <row r="668" spans="1:41">
      <c r="A668" s="15">
        <v>120169</v>
      </c>
      <c r="B668" s="26" t="s">
        <v>272</v>
      </c>
      <c r="C668" s="14" t="s">
        <v>40</v>
      </c>
      <c r="D668" s="14" t="s">
        <v>651</v>
      </c>
      <c r="E668" s="26">
        <v>20169</v>
      </c>
      <c r="F668" s="26" t="s">
        <v>488</v>
      </c>
      <c r="G668" s="26"/>
      <c r="H668" s="26">
        <v>52</v>
      </c>
      <c r="I668" s="91">
        <f>VLOOKUP(A668,怪物经验!A:I,9,FALSE)</f>
        <v>1430</v>
      </c>
      <c r="J668" s="90">
        <v>0</v>
      </c>
      <c r="K668" s="26"/>
      <c r="L668" s="79">
        <f>VLOOKUP(D668,道具产出!B:V,4,FALSE)</f>
        <v>3005</v>
      </c>
      <c r="M668" s="15" t="str">
        <f>IF(L668="","",VLOOKUP(L668,映射!W:X,2,FALSE))</f>
        <v>纯银</v>
      </c>
      <c r="N668" s="79">
        <f>VLOOKUP(D668,道具产出!B:V,5,FALSE)</f>
        <v>1</v>
      </c>
      <c r="O668" s="79">
        <v>1</v>
      </c>
      <c r="P668" s="79">
        <f>VLOOKUP(D668,道具产出!B:V,6,FALSE)</f>
        <v>100</v>
      </c>
      <c r="Q668" s="79">
        <f>VLOOKUP(D668,道具产出!B:V,7,FALSE)</f>
        <v>3105</v>
      </c>
      <c r="R668" s="15" t="str">
        <f>IF(Q668="","",VLOOKUP(Q668,映射!W:X,2,FALSE))</f>
        <v>铁杉</v>
      </c>
      <c r="S668" s="79">
        <f>VLOOKUP(D668,道具产出!B:V,8,FALSE)</f>
        <v>1</v>
      </c>
      <c r="T668" s="79">
        <v>1</v>
      </c>
      <c r="U668" s="79">
        <f>VLOOKUP(D668,道具产出!B:V,9,FALSE)</f>
        <v>100</v>
      </c>
      <c r="V668" s="92">
        <f>VLOOKUP(D668,道具产出!B:V,10,FALSE)</f>
        <v>3405</v>
      </c>
      <c r="W668" s="15" t="str">
        <f>IF(V668="","",VLOOKUP(V668,映射!W:X,2,FALSE))</f>
        <v>细线</v>
      </c>
      <c r="X668" s="92">
        <f>VLOOKUP(D668,道具产出!B:V,11,FALSE)</f>
        <v>1</v>
      </c>
      <c r="Y668" s="92">
        <v>1</v>
      </c>
      <c r="Z668" s="92">
        <f>VLOOKUP(D668,道具产出!B:V,12,FALSE)</f>
        <v>100</v>
      </c>
      <c r="AA668" s="85"/>
      <c r="AB668" s="15" t="str">
        <f>IF(AA668="","",VLOOKUP(AA668,映射!W:X,2,FALSE))</f>
        <v/>
      </c>
      <c r="AC668" s="85"/>
      <c r="AD668" s="85"/>
      <c r="AE668" s="85"/>
      <c r="AF668" s="85"/>
      <c r="AG668" s="15" t="str">
        <f>IF(AF668="","",VLOOKUP(AF668,映射!W:X,2,FALSE))</f>
        <v/>
      </c>
      <c r="AH668" s="85"/>
      <c r="AI668" s="85"/>
      <c r="AJ668" s="85"/>
      <c r="AK668" s="85"/>
      <c r="AL668" s="85" t="str">
        <f>IF(AK668="","",VLOOKUP(AK668,映射!W:X,2,FALSE))</f>
        <v/>
      </c>
      <c r="AM668" s="85"/>
      <c r="AN668" s="85"/>
      <c r="AO668" s="85"/>
    </row>
    <row r="669" spans="1:41">
      <c r="A669" s="15">
        <v>120170</v>
      </c>
      <c r="B669" s="26" t="s">
        <v>272</v>
      </c>
      <c r="C669" s="14" t="s">
        <v>40</v>
      </c>
      <c r="D669" s="14" t="s">
        <v>651</v>
      </c>
      <c r="E669" s="26">
        <v>20170</v>
      </c>
      <c r="F669" s="26" t="s">
        <v>393</v>
      </c>
      <c r="G669" s="26"/>
      <c r="H669" s="26">
        <v>52</v>
      </c>
      <c r="I669" s="91">
        <f>VLOOKUP(A669,怪物经验!A:I,9,FALSE)</f>
        <v>1430</v>
      </c>
      <c r="J669" s="90">
        <v>0</v>
      </c>
      <c r="K669" s="26"/>
      <c r="L669" s="79">
        <f>VLOOKUP(D669,道具产出!B:V,4,FALSE)</f>
        <v>3005</v>
      </c>
      <c r="M669" s="15" t="str">
        <f>IF(L669="","",VLOOKUP(L669,映射!W:X,2,FALSE))</f>
        <v>纯银</v>
      </c>
      <c r="N669" s="79">
        <f>VLOOKUP(D669,道具产出!B:V,5,FALSE)</f>
        <v>1</v>
      </c>
      <c r="O669" s="79">
        <v>1</v>
      </c>
      <c r="P669" s="79">
        <f>VLOOKUP(D669,道具产出!B:V,6,FALSE)</f>
        <v>100</v>
      </c>
      <c r="Q669" s="79">
        <f>VLOOKUP(D669,道具产出!B:V,7,FALSE)</f>
        <v>3105</v>
      </c>
      <c r="R669" s="15" t="str">
        <f>IF(Q669="","",VLOOKUP(Q669,映射!W:X,2,FALSE))</f>
        <v>铁杉</v>
      </c>
      <c r="S669" s="79">
        <f>VLOOKUP(D669,道具产出!B:V,8,FALSE)</f>
        <v>1</v>
      </c>
      <c r="T669" s="79">
        <v>1</v>
      </c>
      <c r="U669" s="79">
        <f>VLOOKUP(D669,道具产出!B:V,9,FALSE)</f>
        <v>100</v>
      </c>
      <c r="V669" s="92">
        <f>VLOOKUP(D669,道具产出!B:V,10,FALSE)</f>
        <v>3405</v>
      </c>
      <c r="W669" s="15" t="str">
        <f>IF(V669="","",VLOOKUP(V669,映射!W:X,2,FALSE))</f>
        <v>细线</v>
      </c>
      <c r="X669" s="92">
        <f>VLOOKUP(D669,道具产出!B:V,11,FALSE)</f>
        <v>1</v>
      </c>
      <c r="Y669" s="92">
        <v>1</v>
      </c>
      <c r="Z669" s="92">
        <f>VLOOKUP(D669,道具产出!B:V,12,FALSE)</f>
        <v>100</v>
      </c>
      <c r="AA669" s="85"/>
      <c r="AB669" s="15" t="str">
        <f>IF(AA669="","",VLOOKUP(AA669,映射!W:X,2,FALSE))</f>
        <v/>
      </c>
      <c r="AC669" s="85"/>
      <c r="AD669" s="85"/>
      <c r="AE669" s="85"/>
      <c r="AF669" s="85"/>
      <c r="AG669" s="15" t="str">
        <f>IF(AF669="","",VLOOKUP(AF669,映射!W:X,2,FALSE))</f>
        <v/>
      </c>
      <c r="AH669" s="85"/>
      <c r="AI669" s="85"/>
      <c r="AJ669" s="85"/>
      <c r="AK669" s="85"/>
      <c r="AL669" s="85" t="str">
        <f>IF(AK669="","",VLOOKUP(AK669,映射!W:X,2,FALSE))</f>
        <v/>
      </c>
      <c r="AM669" s="85"/>
      <c r="AN669" s="85"/>
      <c r="AO669" s="85"/>
    </row>
    <row r="670" spans="1:41">
      <c r="A670" s="15">
        <v>120171</v>
      </c>
      <c r="B670" s="26" t="s">
        <v>272</v>
      </c>
      <c r="C670" s="14" t="s">
        <v>40</v>
      </c>
      <c r="D670" s="14" t="s">
        <v>651</v>
      </c>
      <c r="E670" s="26">
        <v>20171</v>
      </c>
      <c r="F670" s="26" t="s">
        <v>508</v>
      </c>
      <c r="G670" s="26"/>
      <c r="H670" s="26">
        <v>52</v>
      </c>
      <c r="I670" s="91">
        <f>VLOOKUP(A670,怪物经验!A:I,9,FALSE)</f>
        <v>1430</v>
      </c>
      <c r="J670" s="90">
        <v>0</v>
      </c>
      <c r="K670" s="26"/>
      <c r="L670" s="79">
        <f>VLOOKUP(D670,道具产出!B:V,4,FALSE)</f>
        <v>3005</v>
      </c>
      <c r="M670" s="15" t="str">
        <f>IF(L670="","",VLOOKUP(L670,映射!W:X,2,FALSE))</f>
        <v>纯银</v>
      </c>
      <c r="N670" s="79">
        <f>VLOOKUP(D670,道具产出!B:V,5,FALSE)</f>
        <v>1</v>
      </c>
      <c r="O670" s="79">
        <v>1</v>
      </c>
      <c r="P670" s="79">
        <f>VLOOKUP(D670,道具产出!B:V,6,FALSE)</f>
        <v>100</v>
      </c>
      <c r="Q670" s="79">
        <f>VLOOKUP(D670,道具产出!B:V,7,FALSE)</f>
        <v>3105</v>
      </c>
      <c r="R670" s="15" t="str">
        <f>IF(Q670="","",VLOOKUP(Q670,映射!W:X,2,FALSE))</f>
        <v>铁杉</v>
      </c>
      <c r="S670" s="79">
        <f>VLOOKUP(D670,道具产出!B:V,8,FALSE)</f>
        <v>1</v>
      </c>
      <c r="T670" s="79">
        <v>1</v>
      </c>
      <c r="U670" s="79">
        <f>VLOOKUP(D670,道具产出!B:V,9,FALSE)</f>
        <v>100</v>
      </c>
      <c r="V670" s="92">
        <f>VLOOKUP(D670,道具产出!B:V,10,FALSE)</f>
        <v>3405</v>
      </c>
      <c r="W670" s="15" t="str">
        <f>IF(V670="","",VLOOKUP(V670,映射!W:X,2,FALSE))</f>
        <v>细线</v>
      </c>
      <c r="X670" s="92">
        <f>VLOOKUP(D670,道具产出!B:V,11,FALSE)</f>
        <v>1</v>
      </c>
      <c r="Y670" s="92">
        <v>1</v>
      </c>
      <c r="Z670" s="92">
        <f>VLOOKUP(D670,道具产出!B:V,12,FALSE)</f>
        <v>100</v>
      </c>
      <c r="AA670" s="85"/>
      <c r="AB670" s="15" t="str">
        <f>IF(AA670="","",VLOOKUP(AA670,映射!W:X,2,FALSE))</f>
        <v/>
      </c>
      <c r="AC670" s="85"/>
      <c r="AD670" s="85"/>
      <c r="AE670" s="85"/>
      <c r="AF670" s="85"/>
      <c r="AG670" s="15" t="str">
        <f>IF(AF670="","",VLOOKUP(AF670,映射!W:X,2,FALSE))</f>
        <v/>
      </c>
      <c r="AH670" s="85"/>
      <c r="AI670" s="85"/>
      <c r="AJ670" s="85"/>
      <c r="AK670" s="85"/>
      <c r="AL670" s="85" t="str">
        <f>IF(AK670="","",VLOOKUP(AK670,映射!W:X,2,FALSE))</f>
        <v/>
      </c>
      <c r="AM670" s="85"/>
      <c r="AN670" s="85"/>
      <c r="AO670" s="85"/>
    </row>
    <row r="671" spans="1:41">
      <c r="A671" s="15">
        <v>120172</v>
      </c>
      <c r="B671" s="26" t="s">
        <v>272</v>
      </c>
      <c r="C671" s="14" t="s">
        <v>40</v>
      </c>
      <c r="D671" s="14" t="s">
        <v>651</v>
      </c>
      <c r="E671" s="26">
        <v>20172</v>
      </c>
      <c r="F671" s="26" t="s">
        <v>438</v>
      </c>
      <c r="G671" s="26"/>
      <c r="H671" s="26">
        <v>52</v>
      </c>
      <c r="I671" s="91">
        <f>VLOOKUP(A671,怪物经验!A:I,9,FALSE)</f>
        <v>1430</v>
      </c>
      <c r="J671" s="90">
        <v>0</v>
      </c>
      <c r="K671" s="26"/>
      <c r="L671" s="79">
        <f>VLOOKUP(D671,道具产出!B:V,4,FALSE)</f>
        <v>3005</v>
      </c>
      <c r="M671" s="15" t="str">
        <f>IF(L671="","",VLOOKUP(L671,映射!W:X,2,FALSE))</f>
        <v>纯银</v>
      </c>
      <c r="N671" s="79">
        <f>VLOOKUP(D671,道具产出!B:V,5,FALSE)</f>
        <v>1</v>
      </c>
      <c r="O671" s="79">
        <v>1</v>
      </c>
      <c r="P671" s="79">
        <f>VLOOKUP(D671,道具产出!B:V,6,FALSE)</f>
        <v>100</v>
      </c>
      <c r="Q671" s="79">
        <f>VLOOKUP(D671,道具产出!B:V,7,FALSE)</f>
        <v>3105</v>
      </c>
      <c r="R671" s="15" t="str">
        <f>IF(Q671="","",VLOOKUP(Q671,映射!W:X,2,FALSE))</f>
        <v>铁杉</v>
      </c>
      <c r="S671" s="79">
        <f>VLOOKUP(D671,道具产出!B:V,8,FALSE)</f>
        <v>1</v>
      </c>
      <c r="T671" s="79">
        <v>1</v>
      </c>
      <c r="U671" s="79">
        <f>VLOOKUP(D671,道具产出!B:V,9,FALSE)</f>
        <v>100</v>
      </c>
      <c r="V671" s="92">
        <f>VLOOKUP(D671,道具产出!B:V,10,FALSE)</f>
        <v>3405</v>
      </c>
      <c r="W671" s="15" t="str">
        <f>IF(V671="","",VLOOKUP(V671,映射!W:X,2,FALSE))</f>
        <v>细线</v>
      </c>
      <c r="X671" s="92">
        <f>VLOOKUP(D671,道具产出!B:V,11,FALSE)</f>
        <v>1</v>
      </c>
      <c r="Y671" s="92">
        <v>1</v>
      </c>
      <c r="Z671" s="92">
        <f>VLOOKUP(D671,道具产出!B:V,12,FALSE)</f>
        <v>100</v>
      </c>
      <c r="AA671" s="85"/>
      <c r="AB671" s="15" t="str">
        <f>IF(AA671="","",VLOOKUP(AA671,映射!W:X,2,FALSE))</f>
        <v/>
      </c>
      <c r="AC671" s="85"/>
      <c r="AD671" s="85"/>
      <c r="AE671" s="85"/>
      <c r="AF671" s="85"/>
      <c r="AG671" s="15" t="str">
        <f>IF(AF671="","",VLOOKUP(AF671,映射!W:X,2,FALSE))</f>
        <v/>
      </c>
      <c r="AH671" s="85"/>
      <c r="AI671" s="85"/>
      <c r="AJ671" s="85"/>
      <c r="AK671" s="85"/>
      <c r="AL671" s="85" t="str">
        <f>IF(AK671="","",VLOOKUP(AK671,映射!W:X,2,FALSE))</f>
        <v/>
      </c>
      <c r="AM671" s="85"/>
      <c r="AN671" s="85"/>
      <c r="AO671" s="85"/>
    </row>
    <row r="672" spans="1:41">
      <c r="A672" s="15">
        <v>120173</v>
      </c>
      <c r="B672" s="26" t="s">
        <v>272</v>
      </c>
      <c r="C672" s="14" t="s">
        <v>40</v>
      </c>
      <c r="D672" s="14" t="s">
        <v>651</v>
      </c>
      <c r="E672" s="26">
        <v>20173</v>
      </c>
      <c r="F672" s="26" t="s">
        <v>519</v>
      </c>
      <c r="G672" s="26"/>
      <c r="H672" s="26">
        <v>52</v>
      </c>
      <c r="I672" s="91">
        <f>VLOOKUP(A672,怪物经验!A:I,9,FALSE)</f>
        <v>1430</v>
      </c>
      <c r="J672" s="90">
        <v>0</v>
      </c>
      <c r="K672" s="26"/>
      <c r="L672" s="79">
        <f>VLOOKUP(D672,道具产出!B:V,4,FALSE)</f>
        <v>3005</v>
      </c>
      <c r="M672" s="15" t="str">
        <f>IF(L672="","",VLOOKUP(L672,映射!W:X,2,FALSE))</f>
        <v>纯银</v>
      </c>
      <c r="N672" s="79">
        <f>VLOOKUP(D672,道具产出!B:V,5,FALSE)</f>
        <v>1</v>
      </c>
      <c r="O672" s="79">
        <v>1</v>
      </c>
      <c r="P672" s="79">
        <f>VLOOKUP(D672,道具产出!B:V,6,FALSE)</f>
        <v>100</v>
      </c>
      <c r="Q672" s="79">
        <f>VLOOKUP(D672,道具产出!B:V,7,FALSE)</f>
        <v>3105</v>
      </c>
      <c r="R672" s="15" t="str">
        <f>IF(Q672="","",VLOOKUP(Q672,映射!W:X,2,FALSE))</f>
        <v>铁杉</v>
      </c>
      <c r="S672" s="79">
        <f>VLOOKUP(D672,道具产出!B:V,8,FALSE)</f>
        <v>1</v>
      </c>
      <c r="T672" s="79">
        <v>1</v>
      </c>
      <c r="U672" s="79">
        <f>VLOOKUP(D672,道具产出!B:V,9,FALSE)</f>
        <v>100</v>
      </c>
      <c r="V672" s="92">
        <f>VLOOKUP(D672,道具产出!B:V,10,FALSE)</f>
        <v>3405</v>
      </c>
      <c r="W672" s="15" t="str">
        <f>IF(V672="","",VLOOKUP(V672,映射!W:X,2,FALSE))</f>
        <v>细线</v>
      </c>
      <c r="X672" s="92">
        <f>VLOOKUP(D672,道具产出!B:V,11,FALSE)</f>
        <v>1</v>
      </c>
      <c r="Y672" s="92">
        <v>1</v>
      </c>
      <c r="Z672" s="92">
        <f>VLOOKUP(D672,道具产出!B:V,12,FALSE)</f>
        <v>100</v>
      </c>
      <c r="AA672" s="85"/>
      <c r="AB672" s="15" t="str">
        <f>IF(AA672="","",VLOOKUP(AA672,映射!W:X,2,FALSE))</f>
        <v/>
      </c>
      <c r="AC672" s="85"/>
      <c r="AD672" s="85"/>
      <c r="AE672" s="85"/>
      <c r="AF672" s="85"/>
      <c r="AG672" s="15" t="str">
        <f>IF(AF672="","",VLOOKUP(AF672,映射!W:X,2,FALSE))</f>
        <v/>
      </c>
      <c r="AH672" s="85"/>
      <c r="AI672" s="85"/>
      <c r="AJ672" s="85"/>
      <c r="AK672" s="85"/>
      <c r="AL672" s="85" t="str">
        <f>IF(AK672="","",VLOOKUP(AK672,映射!W:X,2,FALSE))</f>
        <v/>
      </c>
      <c r="AM672" s="85"/>
      <c r="AN672" s="85"/>
      <c r="AO672" s="85"/>
    </row>
    <row r="673" spans="1:41">
      <c r="A673" s="15">
        <v>120174</v>
      </c>
      <c r="B673" s="26" t="s">
        <v>272</v>
      </c>
      <c r="C673" s="14" t="s">
        <v>40</v>
      </c>
      <c r="D673" s="14" t="s">
        <v>651</v>
      </c>
      <c r="E673" s="26">
        <v>20174</v>
      </c>
      <c r="F673" s="26" t="s">
        <v>652</v>
      </c>
      <c r="G673" s="26"/>
      <c r="H673" s="26">
        <v>52</v>
      </c>
      <c r="I673" s="91">
        <f>VLOOKUP(A673,怪物经验!A:I,9,FALSE)</f>
        <v>1430</v>
      </c>
      <c r="J673" s="90">
        <v>0</v>
      </c>
      <c r="K673" s="26"/>
      <c r="L673" s="79">
        <f>VLOOKUP(D673,道具产出!B:V,4,FALSE)</f>
        <v>3005</v>
      </c>
      <c r="M673" s="15" t="str">
        <f>IF(L673="","",VLOOKUP(L673,映射!W:X,2,FALSE))</f>
        <v>纯银</v>
      </c>
      <c r="N673" s="79">
        <f>VLOOKUP(D673,道具产出!B:V,5,FALSE)</f>
        <v>1</v>
      </c>
      <c r="O673" s="79">
        <v>1</v>
      </c>
      <c r="P673" s="79">
        <f>VLOOKUP(D673,道具产出!B:V,6,FALSE)</f>
        <v>100</v>
      </c>
      <c r="Q673" s="79">
        <f>VLOOKUP(D673,道具产出!B:V,7,FALSE)</f>
        <v>3105</v>
      </c>
      <c r="R673" s="15" t="str">
        <f>IF(Q673="","",VLOOKUP(Q673,映射!W:X,2,FALSE))</f>
        <v>铁杉</v>
      </c>
      <c r="S673" s="79">
        <f>VLOOKUP(D673,道具产出!B:V,8,FALSE)</f>
        <v>1</v>
      </c>
      <c r="T673" s="79">
        <v>1</v>
      </c>
      <c r="U673" s="79">
        <f>VLOOKUP(D673,道具产出!B:V,9,FALSE)</f>
        <v>100</v>
      </c>
      <c r="V673" s="92">
        <f>VLOOKUP(D673,道具产出!B:V,10,FALSE)</f>
        <v>3405</v>
      </c>
      <c r="W673" s="15" t="str">
        <f>IF(V673="","",VLOOKUP(V673,映射!W:X,2,FALSE))</f>
        <v>细线</v>
      </c>
      <c r="X673" s="92">
        <f>VLOOKUP(D673,道具产出!B:V,11,FALSE)</f>
        <v>1</v>
      </c>
      <c r="Y673" s="92">
        <v>1</v>
      </c>
      <c r="Z673" s="92">
        <f>VLOOKUP(D673,道具产出!B:V,12,FALSE)</f>
        <v>100</v>
      </c>
      <c r="AA673" s="85"/>
      <c r="AB673" s="15" t="str">
        <f>IF(AA673="","",VLOOKUP(AA673,映射!W:X,2,FALSE))</f>
        <v/>
      </c>
      <c r="AC673" s="85"/>
      <c r="AD673" s="85"/>
      <c r="AE673" s="85"/>
      <c r="AF673" s="85"/>
      <c r="AG673" s="15" t="str">
        <f>IF(AF673="","",VLOOKUP(AF673,映射!W:X,2,FALSE))</f>
        <v/>
      </c>
      <c r="AH673" s="85"/>
      <c r="AI673" s="85"/>
      <c r="AJ673" s="85"/>
      <c r="AK673" s="85"/>
      <c r="AL673" s="85" t="str">
        <f>IF(AK673="","",VLOOKUP(AK673,映射!W:X,2,FALSE))</f>
        <v/>
      </c>
      <c r="AM673" s="85"/>
      <c r="AN673" s="85"/>
      <c r="AO673" s="85"/>
    </row>
    <row r="674" spans="1:41">
      <c r="A674" s="15">
        <v>120175</v>
      </c>
      <c r="B674" s="26" t="s">
        <v>272</v>
      </c>
      <c r="C674" s="14" t="s">
        <v>40</v>
      </c>
      <c r="D674" s="14" t="s">
        <v>651</v>
      </c>
      <c r="E674" s="26">
        <v>20175</v>
      </c>
      <c r="F674" s="26" t="s">
        <v>650</v>
      </c>
      <c r="G674" s="26"/>
      <c r="H674" s="26">
        <v>52</v>
      </c>
      <c r="I674" s="91">
        <f>VLOOKUP(A674,怪物经验!A:I,9,FALSE)</f>
        <v>1430</v>
      </c>
      <c r="J674" s="90">
        <v>0</v>
      </c>
      <c r="K674" s="26"/>
      <c r="L674" s="79">
        <f>VLOOKUP(D674,道具产出!B:V,4,FALSE)</f>
        <v>3005</v>
      </c>
      <c r="M674" s="15" t="str">
        <f>IF(L674="","",VLOOKUP(L674,映射!W:X,2,FALSE))</f>
        <v>纯银</v>
      </c>
      <c r="N674" s="79">
        <f>VLOOKUP(D674,道具产出!B:V,5,FALSE)</f>
        <v>1</v>
      </c>
      <c r="O674" s="79">
        <v>1</v>
      </c>
      <c r="P674" s="79">
        <f>VLOOKUP(D674,道具产出!B:V,6,FALSE)</f>
        <v>100</v>
      </c>
      <c r="Q674" s="79">
        <f>VLOOKUP(D674,道具产出!B:V,7,FALSE)</f>
        <v>3105</v>
      </c>
      <c r="R674" s="15" t="str">
        <f>IF(Q674="","",VLOOKUP(Q674,映射!W:X,2,FALSE))</f>
        <v>铁杉</v>
      </c>
      <c r="S674" s="79">
        <f>VLOOKUP(D674,道具产出!B:V,8,FALSE)</f>
        <v>1</v>
      </c>
      <c r="T674" s="79">
        <v>1</v>
      </c>
      <c r="U674" s="79">
        <f>VLOOKUP(D674,道具产出!B:V,9,FALSE)</f>
        <v>100</v>
      </c>
      <c r="V674" s="92">
        <f>VLOOKUP(D674,道具产出!B:V,10,FALSE)</f>
        <v>3405</v>
      </c>
      <c r="W674" s="15" t="str">
        <f>IF(V674="","",VLOOKUP(V674,映射!W:X,2,FALSE))</f>
        <v>细线</v>
      </c>
      <c r="X674" s="92">
        <f>VLOOKUP(D674,道具产出!B:V,11,FALSE)</f>
        <v>1</v>
      </c>
      <c r="Y674" s="92">
        <v>1</v>
      </c>
      <c r="Z674" s="92">
        <f>VLOOKUP(D674,道具产出!B:V,12,FALSE)</f>
        <v>100</v>
      </c>
      <c r="AA674" s="85"/>
      <c r="AB674" s="15" t="str">
        <f>IF(AA674="","",VLOOKUP(AA674,映射!W:X,2,FALSE))</f>
        <v/>
      </c>
      <c r="AC674" s="85"/>
      <c r="AD674" s="85"/>
      <c r="AE674" s="85"/>
      <c r="AF674" s="85"/>
      <c r="AG674" s="15" t="str">
        <f>IF(AF674="","",VLOOKUP(AF674,映射!W:X,2,FALSE))</f>
        <v/>
      </c>
      <c r="AH674" s="85"/>
      <c r="AI674" s="85"/>
      <c r="AJ674" s="85"/>
      <c r="AK674" s="85"/>
      <c r="AL674" s="85" t="str">
        <f>IF(AK674="","",VLOOKUP(AK674,映射!W:X,2,FALSE))</f>
        <v/>
      </c>
      <c r="AM674" s="85"/>
      <c r="AN674" s="85"/>
      <c r="AO674" s="85"/>
    </row>
    <row r="675" spans="1:41">
      <c r="A675" s="15">
        <v>120176</v>
      </c>
      <c r="B675" s="26" t="s">
        <v>272</v>
      </c>
      <c r="C675" s="14" t="s">
        <v>40</v>
      </c>
      <c r="D675" s="14" t="s">
        <v>651</v>
      </c>
      <c r="E675" s="26">
        <v>20176</v>
      </c>
      <c r="F675" s="26" t="s">
        <v>412</v>
      </c>
      <c r="G675" s="26"/>
      <c r="H675" s="26">
        <v>52</v>
      </c>
      <c r="I675" s="91">
        <f>VLOOKUP(A675,怪物经验!A:I,9,FALSE)</f>
        <v>1430</v>
      </c>
      <c r="J675" s="90">
        <v>0</v>
      </c>
      <c r="K675" s="26"/>
      <c r="L675" s="79">
        <f>VLOOKUP(D675,道具产出!B:V,4,FALSE)</f>
        <v>3005</v>
      </c>
      <c r="M675" s="15" t="str">
        <f>IF(L675="","",VLOOKUP(L675,映射!W:X,2,FALSE))</f>
        <v>纯银</v>
      </c>
      <c r="N675" s="79">
        <f>VLOOKUP(D675,道具产出!B:V,5,FALSE)</f>
        <v>1</v>
      </c>
      <c r="O675" s="79">
        <v>1</v>
      </c>
      <c r="P675" s="79">
        <f>VLOOKUP(D675,道具产出!B:V,6,FALSE)</f>
        <v>100</v>
      </c>
      <c r="Q675" s="79">
        <f>VLOOKUP(D675,道具产出!B:V,7,FALSE)</f>
        <v>3105</v>
      </c>
      <c r="R675" s="15" t="str">
        <f>IF(Q675="","",VLOOKUP(Q675,映射!W:X,2,FALSE))</f>
        <v>铁杉</v>
      </c>
      <c r="S675" s="79">
        <f>VLOOKUP(D675,道具产出!B:V,8,FALSE)</f>
        <v>1</v>
      </c>
      <c r="T675" s="79">
        <v>1</v>
      </c>
      <c r="U675" s="79">
        <f>VLOOKUP(D675,道具产出!B:V,9,FALSE)</f>
        <v>100</v>
      </c>
      <c r="V675" s="92">
        <f>VLOOKUP(D675,道具产出!B:V,10,FALSE)</f>
        <v>3405</v>
      </c>
      <c r="W675" s="15" t="str">
        <f>IF(V675="","",VLOOKUP(V675,映射!W:X,2,FALSE))</f>
        <v>细线</v>
      </c>
      <c r="X675" s="92">
        <f>VLOOKUP(D675,道具产出!B:V,11,FALSE)</f>
        <v>1</v>
      </c>
      <c r="Y675" s="92">
        <v>1</v>
      </c>
      <c r="Z675" s="92">
        <f>VLOOKUP(D675,道具产出!B:V,12,FALSE)</f>
        <v>100</v>
      </c>
      <c r="AA675" s="85"/>
      <c r="AB675" s="15" t="str">
        <f>IF(AA675="","",VLOOKUP(AA675,映射!W:X,2,FALSE))</f>
        <v/>
      </c>
      <c r="AC675" s="85"/>
      <c r="AD675" s="85"/>
      <c r="AE675" s="85"/>
      <c r="AF675" s="85"/>
      <c r="AG675" s="15" t="str">
        <f>IF(AF675="","",VLOOKUP(AF675,映射!W:X,2,FALSE))</f>
        <v/>
      </c>
      <c r="AH675" s="85"/>
      <c r="AI675" s="85"/>
      <c r="AJ675" s="85"/>
      <c r="AK675" s="85"/>
      <c r="AL675" s="85" t="str">
        <f>IF(AK675="","",VLOOKUP(AK675,映射!W:X,2,FALSE))</f>
        <v/>
      </c>
      <c r="AM675" s="85"/>
      <c r="AN675" s="85"/>
      <c r="AO675" s="85"/>
    </row>
    <row r="676" spans="1:41">
      <c r="A676" s="15">
        <v>120177</v>
      </c>
      <c r="B676" s="26" t="s">
        <v>272</v>
      </c>
      <c r="C676" s="14" t="s">
        <v>40</v>
      </c>
      <c r="D676" s="14" t="s">
        <v>651</v>
      </c>
      <c r="E676" s="26">
        <v>20177</v>
      </c>
      <c r="F676" s="26" t="s">
        <v>653</v>
      </c>
      <c r="G676" s="26"/>
      <c r="H676" s="26">
        <v>52</v>
      </c>
      <c r="I676" s="91">
        <f>VLOOKUP(A676,怪物经验!A:I,9,FALSE)</f>
        <v>1430</v>
      </c>
      <c r="J676" s="90">
        <v>0</v>
      </c>
      <c r="K676" s="26"/>
      <c r="L676" s="79">
        <f>VLOOKUP(D676,道具产出!B:V,4,FALSE)</f>
        <v>3005</v>
      </c>
      <c r="M676" s="15" t="str">
        <f>IF(L676="","",VLOOKUP(L676,映射!W:X,2,FALSE))</f>
        <v>纯银</v>
      </c>
      <c r="N676" s="79">
        <f>VLOOKUP(D676,道具产出!B:V,5,FALSE)</f>
        <v>1</v>
      </c>
      <c r="O676" s="79">
        <v>1</v>
      </c>
      <c r="P676" s="79">
        <f>VLOOKUP(D676,道具产出!B:V,6,FALSE)</f>
        <v>100</v>
      </c>
      <c r="Q676" s="79">
        <f>VLOOKUP(D676,道具产出!B:V,7,FALSE)</f>
        <v>3105</v>
      </c>
      <c r="R676" s="15" t="str">
        <f>IF(Q676="","",VLOOKUP(Q676,映射!W:X,2,FALSE))</f>
        <v>铁杉</v>
      </c>
      <c r="S676" s="79">
        <f>VLOOKUP(D676,道具产出!B:V,8,FALSE)</f>
        <v>1</v>
      </c>
      <c r="T676" s="79">
        <v>1</v>
      </c>
      <c r="U676" s="79">
        <f>VLOOKUP(D676,道具产出!B:V,9,FALSE)</f>
        <v>100</v>
      </c>
      <c r="V676" s="92">
        <f>VLOOKUP(D676,道具产出!B:V,10,FALSE)</f>
        <v>3405</v>
      </c>
      <c r="W676" s="15" t="str">
        <f>IF(V676="","",VLOOKUP(V676,映射!W:X,2,FALSE))</f>
        <v>细线</v>
      </c>
      <c r="X676" s="92">
        <f>VLOOKUP(D676,道具产出!B:V,11,FALSE)</f>
        <v>1</v>
      </c>
      <c r="Y676" s="92">
        <v>1</v>
      </c>
      <c r="Z676" s="92">
        <f>VLOOKUP(D676,道具产出!B:V,12,FALSE)</f>
        <v>100</v>
      </c>
      <c r="AA676" s="85"/>
      <c r="AB676" s="15" t="str">
        <f>IF(AA676="","",VLOOKUP(AA676,映射!W:X,2,FALSE))</f>
        <v/>
      </c>
      <c r="AC676" s="85"/>
      <c r="AD676" s="85"/>
      <c r="AE676" s="85"/>
      <c r="AF676" s="85"/>
      <c r="AG676" s="15" t="str">
        <f>IF(AF676="","",VLOOKUP(AF676,映射!W:X,2,FALSE))</f>
        <v/>
      </c>
      <c r="AH676" s="85"/>
      <c r="AI676" s="85"/>
      <c r="AJ676" s="85"/>
      <c r="AK676" s="85"/>
      <c r="AL676" s="85" t="str">
        <f>IF(AK676="","",VLOOKUP(AK676,映射!W:X,2,FALSE))</f>
        <v/>
      </c>
      <c r="AM676" s="85"/>
      <c r="AN676" s="85"/>
      <c r="AO676" s="85"/>
    </row>
    <row r="677" spans="1:41">
      <c r="A677" s="15">
        <v>120178</v>
      </c>
      <c r="B677" s="26" t="s">
        <v>272</v>
      </c>
      <c r="C677" s="14" t="s">
        <v>40</v>
      </c>
      <c r="D677" s="14" t="s">
        <v>651</v>
      </c>
      <c r="E677" s="26">
        <v>20178</v>
      </c>
      <c r="F677" s="26" t="s">
        <v>654</v>
      </c>
      <c r="G677" s="26"/>
      <c r="H677" s="26">
        <v>52</v>
      </c>
      <c r="I677" s="91">
        <f>VLOOKUP(A677,怪物经验!A:I,9,FALSE)</f>
        <v>1430</v>
      </c>
      <c r="J677" s="90">
        <v>0</v>
      </c>
      <c r="K677" s="26"/>
      <c r="L677" s="79">
        <f>VLOOKUP(D677,道具产出!B:V,4,FALSE)</f>
        <v>3005</v>
      </c>
      <c r="M677" s="15" t="str">
        <f>IF(L677="","",VLOOKUP(L677,映射!W:X,2,FALSE))</f>
        <v>纯银</v>
      </c>
      <c r="N677" s="79">
        <f>VLOOKUP(D677,道具产出!B:V,5,FALSE)</f>
        <v>1</v>
      </c>
      <c r="O677" s="79">
        <v>1</v>
      </c>
      <c r="P677" s="79">
        <f>VLOOKUP(D677,道具产出!B:V,6,FALSE)</f>
        <v>100</v>
      </c>
      <c r="Q677" s="79">
        <f>VLOOKUP(D677,道具产出!B:V,7,FALSE)</f>
        <v>3105</v>
      </c>
      <c r="R677" s="15" t="str">
        <f>IF(Q677="","",VLOOKUP(Q677,映射!W:X,2,FALSE))</f>
        <v>铁杉</v>
      </c>
      <c r="S677" s="79">
        <f>VLOOKUP(D677,道具产出!B:V,8,FALSE)</f>
        <v>1</v>
      </c>
      <c r="T677" s="79">
        <v>1</v>
      </c>
      <c r="U677" s="79">
        <f>VLOOKUP(D677,道具产出!B:V,9,FALSE)</f>
        <v>100</v>
      </c>
      <c r="V677" s="92">
        <f>VLOOKUP(D677,道具产出!B:V,10,FALSE)</f>
        <v>3405</v>
      </c>
      <c r="W677" s="15" t="str">
        <f>IF(V677="","",VLOOKUP(V677,映射!W:X,2,FALSE))</f>
        <v>细线</v>
      </c>
      <c r="X677" s="92">
        <f>VLOOKUP(D677,道具产出!B:V,11,FALSE)</f>
        <v>1</v>
      </c>
      <c r="Y677" s="92">
        <v>1</v>
      </c>
      <c r="Z677" s="92">
        <f>VLOOKUP(D677,道具产出!B:V,12,FALSE)</f>
        <v>100</v>
      </c>
      <c r="AA677" s="85"/>
      <c r="AB677" s="15" t="str">
        <f>IF(AA677="","",VLOOKUP(AA677,映射!W:X,2,FALSE))</f>
        <v/>
      </c>
      <c r="AC677" s="85"/>
      <c r="AD677" s="85"/>
      <c r="AE677" s="85"/>
      <c r="AF677" s="85"/>
      <c r="AG677" s="15" t="str">
        <f>IF(AF677="","",VLOOKUP(AF677,映射!W:X,2,FALSE))</f>
        <v/>
      </c>
      <c r="AH677" s="85"/>
      <c r="AI677" s="85"/>
      <c r="AJ677" s="85"/>
      <c r="AK677" s="85"/>
      <c r="AL677" s="85" t="str">
        <f>IF(AK677="","",VLOOKUP(AK677,映射!W:X,2,FALSE))</f>
        <v/>
      </c>
      <c r="AM677" s="85"/>
      <c r="AN677" s="85"/>
      <c r="AO677" s="85"/>
    </row>
    <row r="678" spans="1:41">
      <c r="A678" s="15">
        <v>120179</v>
      </c>
      <c r="B678" s="26" t="s">
        <v>272</v>
      </c>
      <c r="C678" s="14" t="s">
        <v>40</v>
      </c>
      <c r="D678" s="14" t="s">
        <v>651</v>
      </c>
      <c r="E678" s="26">
        <v>20179</v>
      </c>
      <c r="F678" s="26" t="s">
        <v>611</v>
      </c>
      <c r="G678" s="26"/>
      <c r="H678" s="26">
        <v>52</v>
      </c>
      <c r="I678" s="91">
        <f>VLOOKUP(A678,怪物经验!A:I,9,FALSE)</f>
        <v>1430</v>
      </c>
      <c r="J678" s="90">
        <v>0</v>
      </c>
      <c r="K678" s="26"/>
      <c r="L678" s="79">
        <f>VLOOKUP(D678,道具产出!B:V,4,FALSE)</f>
        <v>3005</v>
      </c>
      <c r="M678" s="15" t="str">
        <f>IF(L678="","",VLOOKUP(L678,映射!W:X,2,FALSE))</f>
        <v>纯银</v>
      </c>
      <c r="N678" s="79">
        <f>VLOOKUP(D678,道具产出!B:V,5,FALSE)</f>
        <v>1</v>
      </c>
      <c r="O678" s="79">
        <v>1</v>
      </c>
      <c r="P678" s="79">
        <f>VLOOKUP(D678,道具产出!B:V,6,FALSE)</f>
        <v>100</v>
      </c>
      <c r="Q678" s="79">
        <f>VLOOKUP(D678,道具产出!B:V,7,FALSE)</f>
        <v>3105</v>
      </c>
      <c r="R678" s="15" t="str">
        <f>IF(Q678="","",VLOOKUP(Q678,映射!W:X,2,FALSE))</f>
        <v>铁杉</v>
      </c>
      <c r="S678" s="79">
        <f>VLOOKUP(D678,道具产出!B:V,8,FALSE)</f>
        <v>1</v>
      </c>
      <c r="T678" s="79">
        <v>1</v>
      </c>
      <c r="U678" s="79">
        <f>VLOOKUP(D678,道具产出!B:V,9,FALSE)</f>
        <v>100</v>
      </c>
      <c r="V678" s="92">
        <f>VLOOKUP(D678,道具产出!B:V,10,FALSE)</f>
        <v>3405</v>
      </c>
      <c r="W678" s="15" t="str">
        <f>IF(V678="","",VLOOKUP(V678,映射!W:X,2,FALSE))</f>
        <v>细线</v>
      </c>
      <c r="X678" s="92">
        <f>VLOOKUP(D678,道具产出!B:V,11,FALSE)</f>
        <v>1</v>
      </c>
      <c r="Y678" s="92">
        <v>1</v>
      </c>
      <c r="Z678" s="92">
        <f>VLOOKUP(D678,道具产出!B:V,12,FALSE)</f>
        <v>100</v>
      </c>
      <c r="AA678" s="85"/>
      <c r="AB678" s="15" t="str">
        <f>IF(AA678="","",VLOOKUP(AA678,映射!W:X,2,FALSE))</f>
        <v/>
      </c>
      <c r="AC678" s="85"/>
      <c r="AD678" s="85"/>
      <c r="AE678" s="85"/>
      <c r="AF678" s="85"/>
      <c r="AG678" s="15" t="str">
        <f>IF(AF678="","",VLOOKUP(AF678,映射!W:X,2,FALSE))</f>
        <v/>
      </c>
      <c r="AH678" s="85"/>
      <c r="AI678" s="85"/>
      <c r="AJ678" s="85"/>
      <c r="AK678" s="85"/>
      <c r="AL678" s="85" t="str">
        <f>IF(AK678="","",VLOOKUP(AK678,映射!W:X,2,FALSE))</f>
        <v/>
      </c>
      <c r="AM678" s="85"/>
      <c r="AN678" s="85"/>
      <c r="AO678" s="85"/>
    </row>
    <row r="679" spans="1:41">
      <c r="A679" s="15">
        <v>120180</v>
      </c>
      <c r="B679" s="26" t="s">
        <v>272</v>
      </c>
      <c r="C679" s="14" t="s">
        <v>40</v>
      </c>
      <c r="D679" s="14" t="s">
        <v>651</v>
      </c>
      <c r="E679" s="26">
        <v>20180</v>
      </c>
      <c r="F679" s="26" t="s">
        <v>591</v>
      </c>
      <c r="G679" s="26"/>
      <c r="H679" s="26">
        <v>52</v>
      </c>
      <c r="I679" s="91">
        <f>VLOOKUP(A679,怪物经验!A:I,9,FALSE)</f>
        <v>1430</v>
      </c>
      <c r="J679" s="90">
        <v>0</v>
      </c>
      <c r="K679" s="26"/>
      <c r="L679" s="79">
        <f>VLOOKUP(D679,道具产出!B:V,4,FALSE)</f>
        <v>3005</v>
      </c>
      <c r="M679" s="15" t="str">
        <f>IF(L679="","",VLOOKUP(L679,映射!W:X,2,FALSE))</f>
        <v>纯银</v>
      </c>
      <c r="N679" s="79">
        <f>VLOOKUP(D679,道具产出!B:V,5,FALSE)</f>
        <v>1</v>
      </c>
      <c r="O679" s="79">
        <v>1</v>
      </c>
      <c r="P679" s="79">
        <f>VLOOKUP(D679,道具产出!B:V,6,FALSE)</f>
        <v>100</v>
      </c>
      <c r="Q679" s="79">
        <f>VLOOKUP(D679,道具产出!B:V,7,FALSE)</f>
        <v>3105</v>
      </c>
      <c r="R679" s="15" t="str">
        <f>IF(Q679="","",VLOOKUP(Q679,映射!W:X,2,FALSE))</f>
        <v>铁杉</v>
      </c>
      <c r="S679" s="79">
        <f>VLOOKUP(D679,道具产出!B:V,8,FALSE)</f>
        <v>1</v>
      </c>
      <c r="T679" s="79">
        <v>1</v>
      </c>
      <c r="U679" s="79">
        <f>VLOOKUP(D679,道具产出!B:V,9,FALSE)</f>
        <v>100</v>
      </c>
      <c r="V679" s="92">
        <f>VLOOKUP(D679,道具产出!B:V,10,FALSE)</f>
        <v>3405</v>
      </c>
      <c r="W679" s="15" t="str">
        <f>IF(V679="","",VLOOKUP(V679,映射!W:X,2,FALSE))</f>
        <v>细线</v>
      </c>
      <c r="X679" s="92">
        <f>VLOOKUP(D679,道具产出!B:V,11,FALSE)</f>
        <v>1</v>
      </c>
      <c r="Y679" s="92">
        <v>1</v>
      </c>
      <c r="Z679" s="92">
        <f>VLOOKUP(D679,道具产出!B:V,12,FALSE)</f>
        <v>100</v>
      </c>
      <c r="AA679" s="85"/>
      <c r="AB679" s="15" t="str">
        <f>IF(AA679="","",VLOOKUP(AA679,映射!W:X,2,FALSE))</f>
        <v/>
      </c>
      <c r="AC679" s="85"/>
      <c r="AD679" s="85"/>
      <c r="AE679" s="85"/>
      <c r="AF679" s="85"/>
      <c r="AG679" s="15" t="str">
        <f>IF(AF679="","",VLOOKUP(AF679,映射!W:X,2,FALSE))</f>
        <v/>
      </c>
      <c r="AH679" s="85"/>
      <c r="AI679" s="85"/>
      <c r="AJ679" s="85"/>
      <c r="AK679" s="85"/>
      <c r="AL679" s="85" t="str">
        <f>IF(AK679="","",VLOOKUP(AK679,映射!W:X,2,FALSE))</f>
        <v/>
      </c>
      <c r="AM679" s="85"/>
      <c r="AN679" s="85"/>
      <c r="AO679" s="85"/>
    </row>
    <row r="680" spans="1:41">
      <c r="A680" s="15">
        <v>120181</v>
      </c>
      <c r="B680" s="26" t="s">
        <v>272</v>
      </c>
      <c r="C680" s="14" t="s">
        <v>40</v>
      </c>
      <c r="D680" s="14" t="s">
        <v>651</v>
      </c>
      <c r="E680" s="26">
        <v>20181</v>
      </c>
      <c r="F680" s="26" t="s">
        <v>655</v>
      </c>
      <c r="G680" s="26"/>
      <c r="H680" s="26">
        <v>52</v>
      </c>
      <c r="I680" s="91">
        <f>VLOOKUP(A680,怪物经验!A:I,9,FALSE)</f>
        <v>1430</v>
      </c>
      <c r="J680" s="90">
        <v>0</v>
      </c>
      <c r="K680" s="26"/>
      <c r="L680" s="79">
        <f>VLOOKUP(D680,道具产出!B:V,4,FALSE)</f>
        <v>3005</v>
      </c>
      <c r="M680" s="15" t="str">
        <f>IF(L680="","",VLOOKUP(L680,映射!W:X,2,FALSE))</f>
        <v>纯银</v>
      </c>
      <c r="N680" s="79">
        <f>VLOOKUP(D680,道具产出!B:V,5,FALSE)</f>
        <v>1</v>
      </c>
      <c r="O680" s="79">
        <v>1</v>
      </c>
      <c r="P680" s="79">
        <f>VLOOKUP(D680,道具产出!B:V,6,FALSE)</f>
        <v>100</v>
      </c>
      <c r="Q680" s="79">
        <f>VLOOKUP(D680,道具产出!B:V,7,FALSE)</f>
        <v>3105</v>
      </c>
      <c r="R680" s="15" t="str">
        <f>IF(Q680="","",VLOOKUP(Q680,映射!W:X,2,FALSE))</f>
        <v>铁杉</v>
      </c>
      <c r="S680" s="79">
        <f>VLOOKUP(D680,道具产出!B:V,8,FALSE)</f>
        <v>1</v>
      </c>
      <c r="T680" s="79">
        <v>1</v>
      </c>
      <c r="U680" s="79">
        <f>VLOOKUP(D680,道具产出!B:V,9,FALSE)</f>
        <v>100</v>
      </c>
      <c r="V680" s="92">
        <f>VLOOKUP(D680,道具产出!B:V,10,FALSE)</f>
        <v>3405</v>
      </c>
      <c r="W680" s="15" t="str">
        <f>IF(V680="","",VLOOKUP(V680,映射!W:X,2,FALSE))</f>
        <v>细线</v>
      </c>
      <c r="X680" s="92">
        <f>VLOOKUP(D680,道具产出!B:V,11,FALSE)</f>
        <v>1</v>
      </c>
      <c r="Y680" s="92">
        <v>1</v>
      </c>
      <c r="Z680" s="92">
        <f>VLOOKUP(D680,道具产出!B:V,12,FALSE)</f>
        <v>100</v>
      </c>
      <c r="AA680" s="85"/>
      <c r="AB680" s="15" t="str">
        <f>IF(AA680="","",VLOOKUP(AA680,映射!W:X,2,FALSE))</f>
        <v/>
      </c>
      <c r="AC680" s="85"/>
      <c r="AD680" s="85"/>
      <c r="AE680" s="85"/>
      <c r="AF680" s="85"/>
      <c r="AG680" s="15" t="str">
        <f>IF(AF680="","",VLOOKUP(AF680,映射!W:X,2,FALSE))</f>
        <v/>
      </c>
      <c r="AH680" s="85"/>
      <c r="AI680" s="85"/>
      <c r="AJ680" s="85"/>
      <c r="AK680" s="85"/>
      <c r="AL680" s="85" t="str">
        <f>IF(AK680="","",VLOOKUP(AK680,映射!W:X,2,FALSE))</f>
        <v/>
      </c>
      <c r="AM680" s="85"/>
      <c r="AN680" s="85"/>
      <c r="AO680" s="85"/>
    </row>
    <row r="681" spans="1:41">
      <c r="A681" s="15">
        <v>120182</v>
      </c>
      <c r="B681" s="26" t="s">
        <v>272</v>
      </c>
      <c r="C681" s="14" t="s">
        <v>40</v>
      </c>
      <c r="D681" s="14" t="s">
        <v>651</v>
      </c>
      <c r="E681" s="26">
        <v>20182</v>
      </c>
      <c r="F681" s="26" t="s">
        <v>601</v>
      </c>
      <c r="G681" s="26"/>
      <c r="H681" s="26">
        <v>52</v>
      </c>
      <c r="I681" s="91">
        <f>VLOOKUP(A681,怪物经验!A:I,9,FALSE)</f>
        <v>1430</v>
      </c>
      <c r="J681" s="90">
        <v>0</v>
      </c>
      <c r="K681" s="26"/>
      <c r="L681" s="79">
        <f>VLOOKUP(D681,道具产出!B:V,4,FALSE)</f>
        <v>3005</v>
      </c>
      <c r="M681" s="15" t="str">
        <f>IF(L681="","",VLOOKUP(L681,映射!W:X,2,FALSE))</f>
        <v>纯银</v>
      </c>
      <c r="N681" s="79">
        <f>VLOOKUP(D681,道具产出!B:V,5,FALSE)</f>
        <v>1</v>
      </c>
      <c r="O681" s="79">
        <v>1</v>
      </c>
      <c r="P681" s="79">
        <f>VLOOKUP(D681,道具产出!B:V,6,FALSE)</f>
        <v>100</v>
      </c>
      <c r="Q681" s="79">
        <f>VLOOKUP(D681,道具产出!B:V,7,FALSE)</f>
        <v>3105</v>
      </c>
      <c r="R681" s="15" t="str">
        <f>IF(Q681="","",VLOOKUP(Q681,映射!W:X,2,FALSE))</f>
        <v>铁杉</v>
      </c>
      <c r="S681" s="79">
        <f>VLOOKUP(D681,道具产出!B:V,8,FALSE)</f>
        <v>1</v>
      </c>
      <c r="T681" s="79">
        <v>1</v>
      </c>
      <c r="U681" s="79">
        <f>VLOOKUP(D681,道具产出!B:V,9,FALSE)</f>
        <v>100</v>
      </c>
      <c r="V681" s="92">
        <f>VLOOKUP(D681,道具产出!B:V,10,FALSE)</f>
        <v>3405</v>
      </c>
      <c r="W681" s="15" t="str">
        <f>IF(V681="","",VLOOKUP(V681,映射!W:X,2,FALSE))</f>
        <v>细线</v>
      </c>
      <c r="X681" s="92">
        <f>VLOOKUP(D681,道具产出!B:V,11,FALSE)</f>
        <v>1</v>
      </c>
      <c r="Y681" s="92">
        <v>1</v>
      </c>
      <c r="Z681" s="92">
        <f>VLOOKUP(D681,道具产出!B:V,12,FALSE)</f>
        <v>100</v>
      </c>
      <c r="AA681" s="85"/>
      <c r="AB681" s="15" t="str">
        <f>IF(AA681="","",VLOOKUP(AA681,映射!W:X,2,FALSE))</f>
        <v/>
      </c>
      <c r="AC681" s="85"/>
      <c r="AD681" s="85"/>
      <c r="AE681" s="85"/>
      <c r="AF681" s="85"/>
      <c r="AG681" s="15" t="str">
        <f>IF(AF681="","",VLOOKUP(AF681,映射!W:X,2,FALSE))</f>
        <v/>
      </c>
      <c r="AH681" s="85"/>
      <c r="AI681" s="85"/>
      <c r="AJ681" s="85"/>
      <c r="AK681" s="85"/>
      <c r="AL681" s="85" t="str">
        <f>IF(AK681="","",VLOOKUP(AK681,映射!W:X,2,FALSE))</f>
        <v/>
      </c>
      <c r="AM681" s="85"/>
      <c r="AN681" s="85"/>
      <c r="AO681" s="85"/>
    </row>
    <row r="682" spans="1:41">
      <c r="A682" s="15">
        <v>120183</v>
      </c>
      <c r="B682" s="26" t="s">
        <v>272</v>
      </c>
      <c r="C682" s="14" t="s">
        <v>40</v>
      </c>
      <c r="D682" s="14" t="s">
        <v>651</v>
      </c>
      <c r="E682" s="26">
        <v>20183</v>
      </c>
      <c r="F682" s="26" t="s">
        <v>507</v>
      </c>
      <c r="G682" s="26"/>
      <c r="H682" s="26">
        <v>52</v>
      </c>
      <c r="I682" s="91">
        <f>VLOOKUP(A682,怪物经验!A:I,9,FALSE)</f>
        <v>1430</v>
      </c>
      <c r="J682" s="90">
        <v>0</v>
      </c>
      <c r="K682" s="26"/>
      <c r="L682" s="79">
        <f>VLOOKUP(D682,道具产出!B:V,4,FALSE)</f>
        <v>3005</v>
      </c>
      <c r="M682" s="15" t="str">
        <f>IF(L682="","",VLOOKUP(L682,映射!W:X,2,FALSE))</f>
        <v>纯银</v>
      </c>
      <c r="N682" s="79">
        <f>VLOOKUP(D682,道具产出!B:V,5,FALSE)</f>
        <v>1</v>
      </c>
      <c r="O682" s="79">
        <v>1</v>
      </c>
      <c r="P682" s="79">
        <f>VLOOKUP(D682,道具产出!B:V,6,FALSE)</f>
        <v>100</v>
      </c>
      <c r="Q682" s="79">
        <f>VLOOKUP(D682,道具产出!B:V,7,FALSE)</f>
        <v>3105</v>
      </c>
      <c r="R682" s="15" t="str">
        <f>IF(Q682="","",VLOOKUP(Q682,映射!W:X,2,FALSE))</f>
        <v>铁杉</v>
      </c>
      <c r="S682" s="79">
        <f>VLOOKUP(D682,道具产出!B:V,8,FALSE)</f>
        <v>1</v>
      </c>
      <c r="T682" s="79">
        <v>1</v>
      </c>
      <c r="U682" s="79">
        <f>VLOOKUP(D682,道具产出!B:V,9,FALSE)</f>
        <v>100</v>
      </c>
      <c r="V682" s="92">
        <f>VLOOKUP(D682,道具产出!B:V,10,FALSE)</f>
        <v>3405</v>
      </c>
      <c r="W682" s="15" t="str">
        <f>IF(V682="","",VLOOKUP(V682,映射!W:X,2,FALSE))</f>
        <v>细线</v>
      </c>
      <c r="X682" s="92">
        <f>VLOOKUP(D682,道具产出!B:V,11,FALSE)</f>
        <v>1</v>
      </c>
      <c r="Y682" s="92">
        <v>1</v>
      </c>
      <c r="Z682" s="92">
        <f>VLOOKUP(D682,道具产出!B:V,12,FALSE)</f>
        <v>100</v>
      </c>
      <c r="AA682" s="85"/>
      <c r="AB682" s="15" t="str">
        <f>IF(AA682="","",VLOOKUP(AA682,映射!W:X,2,FALSE))</f>
        <v/>
      </c>
      <c r="AC682" s="85"/>
      <c r="AD682" s="85"/>
      <c r="AE682" s="85"/>
      <c r="AF682" s="85"/>
      <c r="AG682" s="15" t="str">
        <f>IF(AF682="","",VLOOKUP(AF682,映射!W:X,2,FALSE))</f>
        <v/>
      </c>
      <c r="AH682" s="85"/>
      <c r="AI682" s="85"/>
      <c r="AJ682" s="85"/>
      <c r="AK682" s="85"/>
      <c r="AL682" s="85" t="str">
        <f>IF(AK682="","",VLOOKUP(AK682,映射!W:X,2,FALSE))</f>
        <v/>
      </c>
      <c r="AM682" s="85"/>
      <c r="AN682" s="85"/>
      <c r="AO682" s="85"/>
    </row>
    <row r="683" spans="1:41">
      <c r="A683" s="15">
        <v>120184</v>
      </c>
      <c r="B683" s="26" t="s">
        <v>272</v>
      </c>
      <c r="C683" s="14" t="s">
        <v>40</v>
      </c>
      <c r="D683" s="14" t="s">
        <v>651</v>
      </c>
      <c r="E683" s="26">
        <v>20184</v>
      </c>
      <c r="F683" s="26" t="s">
        <v>625</v>
      </c>
      <c r="G683" s="26"/>
      <c r="H683" s="26">
        <v>52</v>
      </c>
      <c r="I683" s="91">
        <f>VLOOKUP(A683,怪物经验!A:I,9,FALSE)</f>
        <v>1430</v>
      </c>
      <c r="J683" s="90">
        <v>0</v>
      </c>
      <c r="K683" s="26"/>
      <c r="L683" s="79">
        <f>VLOOKUP(D683,道具产出!B:V,4,FALSE)</f>
        <v>3005</v>
      </c>
      <c r="M683" s="15" t="str">
        <f>IF(L683="","",VLOOKUP(L683,映射!W:X,2,FALSE))</f>
        <v>纯银</v>
      </c>
      <c r="N683" s="79">
        <f>VLOOKUP(D683,道具产出!B:V,5,FALSE)</f>
        <v>1</v>
      </c>
      <c r="O683" s="79">
        <v>1</v>
      </c>
      <c r="P683" s="79">
        <f>VLOOKUP(D683,道具产出!B:V,6,FALSE)</f>
        <v>100</v>
      </c>
      <c r="Q683" s="79">
        <f>VLOOKUP(D683,道具产出!B:V,7,FALSE)</f>
        <v>3105</v>
      </c>
      <c r="R683" s="15" t="str">
        <f>IF(Q683="","",VLOOKUP(Q683,映射!W:X,2,FALSE))</f>
        <v>铁杉</v>
      </c>
      <c r="S683" s="79">
        <f>VLOOKUP(D683,道具产出!B:V,8,FALSE)</f>
        <v>1</v>
      </c>
      <c r="T683" s="79">
        <v>1</v>
      </c>
      <c r="U683" s="79">
        <f>VLOOKUP(D683,道具产出!B:V,9,FALSE)</f>
        <v>100</v>
      </c>
      <c r="V683" s="92">
        <f>VLOOKUP(D683,道具产出!B:V,10,FALSE)</f>
        <v>3405</v>
      </c>
      <c r="W683" s="15" t="str">
        <f>IF(V683="","",VLOOKUP(V683,映射!W:X,2,FALSE))</f>
        <v>细线</v>
      </c>
      <c r="X683" s="92">
        <f>VLOOKUP(D683,道具产出!B:V,11,FALSE)</f>
        <v>1</v>
      </c>
      <c r="Y683" s="92">
        <v>1</v>
      </c>
      <c r="Z683" s="92">
        <f>VLOOKUP(D683,道具产出!B:V,12,FALSE)</f>
        <v>100</v>
      </c>
      <c r="AA683" s="85"/>
      <c r="AB683" s="15" t="str">
        <f>IF(AA683="","",VLOOKUP(AA683,映射!W:X,2,FALSE))</f>
        <v/>
      </c>
      <c r="AC683" s="85"/>
      <c r="AD683" s="85"/>
      <c r="AE683" s="85"/>
      <c r="AF683" s="85"/>
      <c r="AG683" s="15" t="str">
        <f>IF(AF683="","",VLOOKUP(AF683,映射!W:X,2,FALSE))</f>
        <v/>
      </c>
      <c r="AH683" s="85"/>
      <c r="AI683" s="85"/>
      <c r="AJ683" s="85"/>
      <c r="AK683" s="85"/>
      <c r="AL683" s="85" t="str">
        <f>IF(AK683="","",VLOOKUP(AK683,映射!W:X,2,FALSE))</f>
        <v/>
      </c>
      <c r="AM683" s="85"/>
      <c r="AN683" s="85"/>
      <c r="AO683" s="85"/>
    </row>
    <row r="684" spans="1:41">
      <c r="A684" s="15">
        <v>120185</v>
      </c>
      <c r="B684" s="26" t="s">
        <v>272</v>
      </c>
      <c r="C684" s="14" t="s">
        <v>40</v>
      </c>
      <c r="D684" s="14" t="s">
        <v>651</v>
      </c>
      <c r="E684" s="26">
        <v>20185</v>
      </c>
      <c r="F684" s="26" t="s">
        <v>637</v>
      </c>
      <c r="G684" s="26"/>
      <c r="H684" s="26">
        <v>52</v>
      </c>
      <c r="I684" s="91">
        <f>VLOOKUP(A684,怪物经验!A:I,9,FALSE)</f>
        <v>1430</v>
      </c>
      <c r="J684" s="90">
        <v>0</v>
      </c>
      <c r="K684" s="26"/>
      <c r="L684" s="79">
        <f>VLOOKUP(D684,道具产出!B:V,4,FALSE)</f>
        <v>3005</v>
      </c>
      <c r="M684" s="15" t="str">
        <f>IF(L684="","",VLOOKUP(L684,映射!W:X,2,FALSE))</f>
        <v>纯银</v>
      </c>
      <c r="N684" s="79">
        <f>VLOOKUP(D684,道具产出!B:V,5,FALSE)</f>
        <v>1</v>
      </c>
      <c r="O684" s="79">
        <v>1</v>
      </c>
      <c r="P684" s="79">
        <f>VLOOKUP(D684,道具产出!B:V,6,FALSE)</f>
        <v>100</v>
      </c>
      <c r="Q684" s="79">
        <f>VLOOKUP(D684,道具产出!B:V,7,FALSE)</f>
        <v>3105</v>
      </c>
      <c r="R684" s="15" t="str">
        <f>IF(Q684="","",VLOOKUP(Q684,映射!W:X,2,FALSE))</f>
        <v>铁杉</v>
      </c>
      <c r="S684" s="79">
        <f>VLOOKUP(D684,道具产出!B:V,8,FALSE)</f>
        <v>1</v>
      </c>
      <c r="T684" s="79">
        <v>1</v>
      </c>
      <c r="U684" s="79">
        <f>VLOOKUP(D684,道具产出!B:V,9,FALSE)</f>
        <v>100</v>
      </c>
      <c r="V684" s="92">
        <f>VLOOKUP(D684,道具产出!B:V,10,FALSE)</f>
        <v>3405</v>
      </c>
      <c r="W684" s="15" t="str">
        <f>IF(V684="","",VLOOKUP(V684,映射!W:X,2,FALSE))</f>
        <v>细线</v>
      </c>
      <c r="X684" s="92">
        <f>VLOOKUP(D684,道具产出!B:V,11,FALSE)</f>
        <v>1</v>
      </c>
      <c r="Y684" s="92">
        <v>1</v>
      </c>
      <c r="Z684" s="92">
        <f>VLOOKUP(D684,道具产出!B:V,12,FALSE)</f>
        <v>100</v>
      </c>
      <c r="AA684" s="85"/>
      <c r="AB684" s="15" t="str">
        <f>IF(AA684="","",VLOOKUP(AA684,映射!W:X,2,FALSE))</f>
        <v/>
      </c>
      <c r="AC684" s="85"/>
      <c r="AD684" s="85"/>
      <c r="AE684" s="85"/>
      <c r="AF684" s="85"/>
      <c r="AG684" s="15" t="str">
        <f>IF(AF684="","",VLOOKUP(AF684,映射!W:X,2,FALSE))</f>
        <v/>
      </c>
      <c r="AH684" s="85"/>
      <c r="AI684" s="85"/>
      <c r="AJ684" s="85"/>
      <c r="AK684" s="85"/>
      <c r="AL684" s="85" t="str">
        <f>IF(AK684="","",VLOOKUP(AK684,映射!W:X,2,FALSE))</f>
        <v/>
      </c>
      <c r="AM684" s="85"/>
      <c r="AN684" s="85"/>
      <c r="AO684" s="85"/>
    </row>
    <row r="685" spans="1:41">
      <c r="A685" s="15">
        <v>120186</v>
      </c>
      <c r="B685" s="26" t="s">
        <v>272</v>
      </c>
      <c r="C685" s="14" t="s">
        <v>40</v>
      </c>
      <c r="D685" s="14" t="s">
        <v>651</v>
      </c>
      <c r="E685" s="26">
        <v>20186</v>
      </c>
      <c r="F685" s="26" t="s">
        <v>587</v>
      </c>
      <c r="G685" s="26"/>
      <c r="H685" s="26">
        <v>52</v>
      </c>
      <c r="I685" s="91">
        <f>VLOOKUP(A685,怪物经验!A:I,9,FALSE)</f>
        <v>1430</v>
      </c>
      <c r="J685" s="90">
        <v>0</v>
      </c>
      <c r="K685" s="26"/>
      <c r="L685" s="79">
        <f>VLOOKUP(D685,道具产出!B:V,4,FALSE)</f>
        <v>3005</v>
      </c>
      <c r="M685" s="15" t="str">
        <f>IF(L685="","",VLOOKUP(L685,映射!W:X,2,FALSE))</f>
        <v>纯银</v>
      </c>
      <c r="N685" s="79">
        <f>VLOOKUP(D685,道具产出!B:V,5,FALSE)</f>
        <v>1</v>
      </c>
      <c r="O685" s="79">
        <v>1</v>
      </c>
      <c r="P685" s="79">
        <f>VLOOKUP(D685,道具产出!B:V,6,FALSE)</f>
        <v>100</v>
      </c>
      <c r="Q685" s="79">
        <f>VLOOKUP(D685,道具产出!B:V,7,FALSE)</f>
        <v>3105</v>
      </c>
      <c r="R685" s="15" t="str">
        <f>IF(Q685="","",VLOOKUP(Q685,映射!W:X,2,FALSE))</f>
        <v>铁杉</v>
      </c>
      <c r="S685" s="79">
        <f>VLOOKUP(D685,道具产出!B:V,8,FALSE)</f>
        <v>1</v>
      </c>
      <c r="T685" s="79">
        <v>1</v>
      </c>
      <c r="U685" s="79">
        <f>VLOOKUP(D685,道具产出!B:V,9,FALSE)</f>
        <v>100</v>
      </c>
      <c r="V685" s="92">
        <f>VLOOKUP(D685,道具产出!B:V,10,FALSE)</f>
        <v>3405</v>
      </c>
      <c r="W685" s="15" t="str">
        <f>IF(V685="","",VLOOKUP(V685,映射!W:X,2,FALSE))</f>
        <v>细线</v>
      </c>
      <c r="X685" s="92">
        <f>VLOOKUP(D685,道具产出!B:V,11,FALSE)</f>
        <v>1</v>
      </c>
      <c r="Y685" s="92">
        <v>1</v>
      </c>
      <c r="Z685" s="92">
        <f>VLOOKUP(D685,道具产出!B:V,12,FALSE)</f>
        <v>100</v>
      </c>
      <c r="AA685" s="85"/>
      <c r="AB685" s="15" t="str">
        <f>IF(AA685="","",VLOOKUP(AA685,映射!W:X,2,FALSE))</f>
        <v/>
      </c>
      <c r="AC685" s="85"/>
      <c r="AD685" s="85"/>
      <c r="AE685" s="85"/>
      <c r="AF685" s="85"/>
      <c r="AG685" s="15" t="str">
        <f>IF(AF685="","",VLOOKUP(AF685,映射!W:X,2,FALSE))</f>
        <v/>
      </c>
      <c r="AH685" s="85"/>
      <c r="AI685" s="85"/>
      <c r="AJ685" s="85"/>
      <c r="AK685" s="85"/>
      <c r="AL685" s="85" t="str">
        <f>IF(AK685="","",VLOOKUP(AK685,映射!W:X,2,FALSE))</f>
        <v/>
      </c>
      <c r="AM685" s="85"/>
      <c r="AN685" s="85"/>
      <c r="AO685" s="85"/>
    </row>
    <row r="686" spans="1:41">
      <c r="A686" s="15">
        <v>120187</v>
      </c>
      <c r="B686" s="26" t="s">
        <v>272</v>
      </c>
      <c r="C686" s="14" t="s">
        <v>40</v>
      </c>
      <c r="D686" s="14" t="s">
        <v>651</v>
      </c>
      <c r="E686" s="26">
        <v>20187</v>
      </c>
      <c r="F686" s="26" t="s">
        <v>656</v>
      </c>
      <c r="G686" s="26"/>
      <c r="H686" s="26">
        <v>52</v>
      </c>
      <c r="I686" s="91">
        <f>VLOOKUP(A686,怪物经验!A:I,9,FALSE)</f>
        <v>1430</v>
      </c>
      <c r="J686" s="90">
        <v>0</v>
      </c>
      <c r="K686" s="26"/>
      <c r="L686" s="79">
        <f>VLOOKUP(D686,道具产出!B:V,4,FALSE)</f>
        <v>3005</v>
      </c>
      <c r="M686" s="15" t="str">
        <f>IF(L686="","",VLOOKUP(L686,映射!W:X,2,FALSE))</f>
        <v>纯银</v>
      </c>
      <c r="N686" s="79">
        <f>VLOOKUP(D686,道具产出!B:V,5,FALSE)</f>
        <v>1</v>
      </c>
      <c r="O686" s="79">
        <v>1</v>
      </c>
      <c r="P686" s="79">
        <f>VLOOKUP(D686,道具产出!B:V,6,FALSE)</f>
        <v>100</v>
      </c>
      <c r="Q686" s="79">
        <f>VLOOKUP(D686,道具产出!B:V,7,FALSE)</f>
        <v>3105</v>
      </c>
      <c r="R686" s="15" t="str">
        <f>IF(Q686="","",VLOOKUP(Q686,映射!W:X,2,FALSE))</f>
        <v>铁杉</v>
      </c>
      <c r="S686" s="79">
        <f>VLOOKUP(D686,道具产出!B:V,8,FALSE)</f>
        <v>1</v>
      </c>
      <c r="T686" s="79">
        <v>1</v>
      </c>
      <c r="U686" s="79">
        <f>VLOOKUP(D686,道具产出!B:V,9,FALSE)</f>
        <v>100</v>
      </c>
      <c r="V686" s="92">
        <f>VLOOKUP(D686,道具产出!B:V,10,FALSE)</f>
        <v>3405</v>
      </c>
      <c r="W686" s="15" t="str">
        <f>IF(V686="","",VLOOKUP(V686,映射!W:X,2,FALSE))</f>
        <v>细线</v>
      </c>
      <c r="X686" s="92">
        <f>VLOOKUP(D686,道具产出!B:V,11,FALSE)</f>
        <v>1</v>
      </c>
      <c r="Y686" s="92">
        <v>1</v>
      </c>
      <c r="Z686" s="92">
        <f>VLOOKUP(D686,道具产出!B:V,12,FALSE)</f>
        <v>100</v>
      </c>
      <c r="AA686" s="85"/>
      <c r="AB686" s="15" t="str">
        <f>IF(AA686="","",VLOOKUP(AA686,映射!W:X,2,FALSE))</f>
        <v/>
      </c>
      <c r="AC686" s="85"/>
      <c r="AD686" s="85"/>
      <c r="AE686" s="85"/>
      <c r="AF686" s="85"/>
      <c r="AG686" s="15" t="str">
        <f>IF(AF686="","",VLOOKUP(AF686,映射!W:X,2,FALSE))</f>
        <v/>
      </c>
      <c r="AH686" s="85"/>
      <c r="AI686" s="85"/>
      <c r="AJ686" s="85"/>
      <c r="AK686" s="85"/>
      <c r="AL686" s="85" t="str">
        <f>IF(AK686="","",VLOOKUP(AK686,映射!W:X,2,FALSE))</f>
        <v/>
      </c>
      <c r="AM686" s="85"/>
      <c r="AN686" s="85"/>
      <c r="AO686" s="85"/>
    </row>
    <row r="687" spans="1:41">
      <c r="A687" s="15">
        <v>120188</v>
      </c>
      <c r="B687" s="26" t="s">
        <v>272</v>
      </c>
      <c r="C687" s="14" t="s">
        <v>40</v>
      </c>
      <c r="D687" s="14" t="s">
        <v>651</v>
      </c>
      <c r="E687" s="26">
        <v>20188</v>
      </c>
      <c r="F687" s="26" t="s">
        <v>632</v>
      </c>
      <c r="G687" s="26"/>
      <c r="H687" s="26">
        <v>52</v>
      </c>
      <c r="I687" s="91">
        <f>VLOOKUP(A687,怪物经验!A:I,9,FALSE)</f>
        <v>1430</v>
      </c>
      <c r="J687" s="90">
        <v>0</v>
      </c>
      <c r="K687" s="26"/>
      <c r="L687" s="79">
        <f>VLOOKUP(D687,道具产出!B:V,4,FALSE)</f>
        <v>3005</v>
      </c>
      <c r="M687" s="15" t="str">
        <f>IF(L687="","",VLOOKUP(L687,映射!W:X,2,FALSE))</f>
        <v>纯银</v>
      </c>
      <c r="N687" s="79">
        <f>VLOOKUP(D687,道具产出!B:V,5,FALSE)</f>
        <v>1</v>
      </c>
      <c r="O687" s="79">
        <v>1</v>
      </c>
      <c r="P687" s="79">
        <f>VLOOKUP(D687,道具产出!B:V,6,FALSE)</f>
        <v>100</v>
      </c>
      <c r="Q687" s="79">
        <f>VLOOKUP(D687,道具产出!B:V,7,FALSE)</f>
        <v>3105</v>
      </c>
      <c r="R687" s="15" t="str">
        <f>IF(Q687="","",VLOOKUP(Q687,映射!W:X,2,FALSE))</f>
        <v>铁杉</v>
      </c>
      <c r="S687" s="79">
        <f>VLOOKUP(D687,道具产出!B:V,8,FALSE)</f>
        <v>1</v>
      </c>
      <c r="T687" s="79">
        <v>1</v>
      </c>
      <c r="U687" s="79">
        <f>VLOOKUP(D687,道具产出!B:V,9,FALSE)</f>
        <v>100</v>
      </c>
      <c r="V687" s="92">
        <f>VLOOKUP(D687,道具产出!B:V,10,FALSE)</f>
        <v>3405</v>
      </c>
      <c r="W687" s="15" t="str">
        <f>IF(V687="","",VLOOKUP(V687,映射!W:X,2,FALSE))</f>
        <v>细线</v>
      </c>
      <c r="X687" s="92">
        <f>VLOOKUP(D687,道具产出!B:V,11,FALSE)</f>
        <v>1</v>
      </c>
      <c r="Y687" s="92">
        <v>1</v>
      </c>
      <c r="Z687" s="92">
        <f>VLOOKUP(D687,道具产出!B:V,12,FALSE)</f>
        <v>100</v>
      </c>
      <c r="AA687" s="85"/>
      <c r="AB687" s="15" t="str">
        <f>IF(AA687="","",VLOOKUP(AA687,映射!W:X,2,FALSE))</f>
        <v/>
      </c>
      <c r="AC687" s="85"/>
      <c r="AD687" s="85"/>
      <c r="AE687" s="85"/>
      <c r="AF687" s="85"/>
      <c r="AG687" s="15" t="str">
        <f>IF(AF687="","",VLOOKUP(AF687,映射!W:X,2,FALSE))</f>
        <v/>
      </c>
      <c r="AH687" s="85"/>
      <c r="AI687" s="85"/>
      <c r="AJ687" s="85"/>
      <c r="AK687" s="85"/>
      <c r="AL687" s="85" t="str">
        <f>IF(AK687="","",VLOOKUP(AK687,映射!W:X,2,FALSE))</f>
        <v/>
      </c>
      <c r="AM687" s="85"/>
      <c r="AN687" s="85"/>
      <c r="AO687" s="85"/>
    </row>
    <row r="688" spans="1:41">
      <c r="A688" s="15">
        <v>120189</v>
      </c>
      <c r="B688" s="26" t="s">
        <v>272</v>
      </c>
      <c r="C688" s="14" t="s">
        <v>40</v>
      </c>
      <c r="D688" s="14" t="s">
        <v>651</v>
      </c>
      <c r="E688" s="26">
        <v>20189</v>
      </c>
      <c r="F688" s="26" t="s">
        <v>387</v>
      </c>
      <c r="G688" s="26"/>
      <c r="H688" s="26">
        <v>52</v>
      </c>
      <c r="I688" s="91">
        <f>VLOOKUP(A688,怪物经验!A:I,9,FALSE)</f>
        <v>1430</v>
      </c>
      <c r="J688" s="90">
        <v>0</v>
      </c>
      <c r="K688" s="26"/>
      <c r="L688" s="79">
        <f>VLOOKUP(D688,道具产出!B:V,4,FALSE)</f>
        <v>3005</v>
      </c>
      <c r="M688" s="15" t="str">
        <f>IF(L688="","",VLOOKUP(L688,映射!W:X,2,FALSE))</f>
        <v>纯银</v>
      </c>
      <c r="N688" s="79">
        <f>VLOOKUP(D688,道具产出!B:V,5,FALSE)</f>
        <v>1</v>
      </c>
      <c r="O688" s="79">
        <v>1</v>
      </c>
      <c r="P688" s="79">
        <f>VLOOKUP(D688,道具产出!B:V,6,FALSE)</f>
        <v>100</v>
      </c>
      <c r="Q688" s="79">
        <f>VLOOKUP(D688,道具产出!B:V,7,FALSE)</f>
        <v>3105</v>
      </c>
      <c r="R688" s="15" t="str">
        <f>IF(Q688="","",VLOOKUP(Q688,映射!W:X,2,FALSE))</f>
        <v>铁杉</v>
      </c>
      <c r="S688" s="79">
        <f>VLOOKUP(D688,道具产出!B:V,8,FALSE)</f>
        <v>1</v>
      </c>
      <c r="T688" s="79">
        <v>1</v>
      </c>
      <c r="U688" s="79">
        <f>VLOOKUP(D688,道具产出!B:V,9,FALSE)</f>
        <v>100</v>
      </c>
      <c r="V688" s="92">
        <f>VLOOKUP(D688,道具产出!B:V,10,FALSE)</f>
        <v>3405</v>
      </c>
      <c r="W688" s="15" t="str">
        <f>IF(V688="","",VLOOKUP(V688,映射!W:X,2,FALSE))</f>
        <v>细线</v>
      </c>
      <c r="X688" s="92">
        <f>VLOOKUP(D688,道具产出!B:V,11,FALSE)</f>
        <v>1</v>
      </c>
      <c r="Y688" s="92">
        <v>1</v>
      </c>
      <c r="Z688" s="92">
        <f>VLOOKUP(D688,道具产出!B:V,12,FALSE)</f>
        <v>100</v>
      </c>
      <c r="AA688" s="85"/>
      <c r="AB688" s="15" t="str">
        <f>IF(AA688="","",VLOOKUP(AA688,映射!W:X,2,FALSE))</f>
        <v/>
      </c>
      <c r="AC688" s="85"/>
      <c r="AD688" s="85"/>
      <c r="AE688" s="85"/>
      <c r="AF688" s="85"/>
      <c r="AG688" s="15" t="str">
        <f>IF(AF688="","",VLOOKUP(AF688,映射!W:X,2,FALSE))</f>
        <v/>
      </c>
      <c r="AH688" s="85"/>
      <c r="AI688" s="85"/>
      <c r="AJ688" s="85"/>
      <c r="AK688" s="85"/>
      <c r="AL688" s="85" t="str">
        <f>IF(AK688="","",VLOOKUP(AK688,映射!W:X,2,FALSE))</f>
        <v/>
      </c>
      <c r="AM688" s="85"/>
      <c r="AN688" s="85"/>
      <c r="AO688" s="85"/>
    </row>
    <row r="689" spans="1:41">
      <c r="A689" s="15">
        <v>120190</v>
      </c>
      <c r="B689" s="26" t="s">
        <v>272</v>
      </c>
      <c r="C689" s="14" t="s">
        <v>40</v>
      </c>
      <c r="D689" s="14" t="s">
        <v>651</v>
      </c>
      <c r="E689" s="26">
        <v>20190</v>
      </c>
      <c r="F689" s="26" t="s">
        <v>609</v>
      </c>
      <c r="G689" s="26"/>
      <c r="H689" s="26">
        <v>52</v>
      </c>
      <c r="I689" s="91">
        <f>VLOOKUP(A689,怪物经验!A:I,9,FALSE)</f>
        <v>1430</v>
      </c>
      <c r="J689" s="90">
        <v>0</v>
      </c>
      <c r="K689" s="26"/>
      <c r="L689" s="79">
        <f>VLOOKUP(D689,道具产出!B:V,4,FALSE)</f>
        <v>3005</v>
      </c>
      <c r="M689" s="15" t="str">
        <f>IF(L689="","",VLOOKUP(L689,映射!W:X,2,FALSE))</f>
        <v>纯银</v>
      </c>
      <c r="N689" s="79">
        <f>VLOOKUP(D689,道具产出!B:V,5,FALSE)</f>
        <v>1</v>
      </c>
      <c r="O689" s="79">
        <v>1</v>
      </c>
      <c r="P689" s="79">
        <f>VLOOKUP(D689,道具产出!B:V,6,FALSE)</f>
        <v>100</v>
      </c>
      <c r="Q689" s="79">
        <f>VLOOKUP(D689,道具产出!B:V,7,FALSE)</f>
        <v>3105</v>
      </c>
      <c r="R689" s="15" t="str">
        <f>IF(Q689="","",VLOOKUP(Q689,映射!W:X,2,FALSE))</f>
        <v>铁杉</v>
      </c>
      <c r="S689" s="79">
        <f>VLOOKUP(D689,道具产出!B:V,8,FALSE)</f>
        <v>1</v>
      </c>
      <c r="T689" s="79">
        <v>1</v>
      </c>
      <c r="U689" s="79">
        <f>VLOOKUP(D689,道具产出!B:V,9,FALSE)</f>
        <v>100</v>
      </c>
      <c r="V689" s="92">
        <f>VLOOKUP(D689,道具产出!B:V,10,FALSE)</f>
        <v>3405</v>
      </c>
      <c r="W689" s="15" t="str">
        <f>IF(V689="","",VLOOKUP(V689,映射!W:X,2,FALSE))</f>
        <v>细线</v>
      </c>
      <c r="X689" s="92">
        <f>VLOOKUP(D689,道具产出!B:V,11,FALSE)</f>
        <v>1</v>
      </c>
      <c r="Y689" s="92">
        <v>1</v>
      </c>
      <c r="Z689" s="92">
        <f>VLOOKUP(D689,道具产出!B:V,12,FALSE)</f>
        <v>100</v>
      </c>
      <c r="AA689" s="85"/>
      <c r="AB689" s="15" t="str">
        <f>IF(AA689="","",VLOOKUP(AA689,映射!W:X,2,FALSE))</f>
        <v/>
      </c>
      <c r="AC689" s="85"/>
      <c r="AD689" s="85"/>
      <c r="AE689" s="85"/>
      <c r="AF689" s="85"/>
      <c r="AG689" s="15" t="str">
        <f>IF(AF689="","",VLOOKUP(AF689,映射!W:X,2,FALSE))</f>
        <v/>
      </c>
      <c r="AH689" s="85"/>
      <c r="AI689" s="85"/>
      <c r="AJ689" s="85"/>
      <c r="AK689" s="85"/>
      <c r="AL689" s="85" t="str">
        <f>IF(AK689="","",VLOOKUP(AK689,映射!W:X,2,FALSE))</f>
        <v/>
      </c>
      <c r="AM689" s="85"/>
      <c r="AN689" s="85"/>
      <c r="AO689" s="85"/>
    </row>
    <row r="690" spans="1:41">
      <c r="A690" s="15">
        <v>120191</v>
      </c>
      <c r="B690" s="26" t="s">
        <v>272</v>
      </c>
      <c r="C690" s="14" t="s">
        <v>40</v>
      </c>
      <c r="D690" s="14" t="s">
        <v>651</v>
      </c>
      <c r="E690" s="26">
        <v>20191</v>
      </c>
      <c r="F690" s="26" t="s">
        <v>438</v>
      </c>
      <c r="G690" s="26"/>
      <c r="H690" s="26">
        <v>52</v>
      </c>
      <c r="I690" s="91">
        <f>VLOOKUP(A690,怪物经验!A:I,9,FALSE)</f>
        <v>1430</v>
      </c>
      <c r="J690" s="90">
        <v>0</v>
      </c>
      <c r="K690" s="26"/>
      <c r="L690" s="79">
        <f>VLOOKUP(D690,道具产出!B:V,4,FALSE)</f>
        <v>3005</v>
      </c>
      <c r="M690" s="15" t="str">
        <f>IF(L690="","",VLOOKUP(L690,映射!W:X,2,FALSE))</f>
        <v>纯银</v>
      </c>
      <c r="N690" s="79">
        <f>VLOOKUP(D690,道具产出!B:V,5,FALSE)</f>
        <v>1</v>
      </c>
      <c r="O690" s="79">
        <v>1</v>
      </c>
      <c r="P690" s="79">
        <f>VLOOKUP(D690,道具产出!B:V,6,FALSE)</f>
        <v>100</v>
      </c>
      <c r="Q690" s="79">
        <f>VLOOKUP(D690,道具产出!B:V,7,FALSE)</f>
        <v>3105</v>
      </c>
      <c r="R690" s="15" t="str">
        <f>IF(Q690="","",VLOOKUP(Q690,映射!W:X,2,FALSE))</f>
        <v>铁杉</v>
      </c>
      <c r="S690" s="79">
        <f>VLOOKUP(D690,道具产出!B:V,8,FALSE)</f>
        <v>1</v>
      </c>
      <c r="T690" s="79">
        <v>1</v>
      </c>
      <c r="U690" s="79">
        <f>VLOOKUP(D690,道具产出!B:V,9,FALSE)</f>
        <v>100</v>
      </c>
      <c r="V690" s="92">
        <f>VLOOKUP(D690,道具产出!B:V,10,FALSE)</f>
        <v>3405</v>
      </c>
      <c r="W690" s="15" t="str">
        <f>IF(V690="","",VLOOKUP(V690,映射!W:X,2,FALSE))</f>
        <v>细线</v>
      </c>
      <c r="X690" s="92">
        <f>VLOOKUP(D690,道具产出!B:V,11,FALSE)</f>
        <v>1</v>
      </c>
      <c r="Y690" s="92">
        <v>1</v>
      </c>
      <c r="Z690" s="92">
        <f>VLOOKUP(D690,道具产出!B:V,12,FALSE)</f>
        <v>100</v>
      </c>
      <c r="AA690" s="85"/>
      <c r="AB690" s="15" t="str">
        <f>IF(AA690="","",VLOOKUP(AA690,映射!W:X,2,FALSE))</f>
        <v/>
      </c>
      <c r="AC690" s="85"/>
      <c r="AD690" s="85"/>
      <c r="AE690" s="85"/>
      <c r="AF690" s="85"/>
      <c r="AG690" s="15" t="str">
        <f>IF(AF690="","",VLOOKUP(AF690,映射!W:X,2,FALSE))</f>
        <v/>
      </c>
      <c r="AH690" s="85"/>
      <c r="AI690" s="85"/>
      <c r="AJ690" s="85"/>
      <c r="AK690" s="85"/>
      <c r="AL690" s="85" t="str">
        <f>IF(AK690="","",VLOOKUP(AK690,映射!W:X,2,FALSE))</f>
        <v/>
      </c>
      <c r="AM690" s="85"/>
      <c r="AN690" s="85"/>
      <c r="AO690" s="85"/>
    </row>
    <row r="691" spans="1:41">
      <c r="A691" s="15">
        <v>120192</v>
      </c>
      <c r="B691" s="26" t="s">
        <v>272</v>
      </c>
      <c r="C691" s="14" t="s">
        <v>40</v>
      </c>
      <c r="D691" s="14" t="s">
        <v>651</v>
      </c>
      <c r="E691" s="26">
        <v>20192</v>
      </c>
      <c r="F691" s="26" t="s">
        <v>646</v>
      </c>
      <c r="G691" s="26"/>
      <c r="H691" s="26">
        <v>52</v>
      </c>
      <c r="I691" s="91">
        <f>VLOOKUP(A691,怪物经验!A:I,9,FALSE)</f>
        <v>1430</v>
      </c>
      <c r="J691" s="90">
        <v>0</v>
      </c>
      <c r="K691" s="26"/>
      <c r="L691" s="79">
        <f>VLOOKUP(D691,道具产出!B:V,4,FALSE)</f>
        <v>3005</v>
      </c>
      <c r="M691" s="15" t="str">
        <f>IF(L691="","",VLOOKUP(L691,映射!W:X,2,FALSE))</f>
        <v>纯银</v>
      </c>
      <c r="N691" s="79">
        <f>VLOOKUP(D691,道具产出!B:V,5,FALSE)</f>
        <v>1</v>
      </c>
      <c r="O691" s="79">
        <v>1</v>
      </c>
      <c r="P691" s="79">
        <f>VLOOKUP(D691,道具产出!B:V,6,FALSE)</f>
        <v>100</v>
      </c>
      <c r="Q691" s="79">
        <f>VLOOKUP(D691,道具产出!B:V,7,FALSE)</f>
        <v>3105</v>
      </c>
      <c r="R691" s="15" t="str">
        <f>IF(Q691="","",VLOOKUP(Q691,映射!W:X,2,FALSE))</f>
        <v>铁杉</v>
      </c>
      <c r="S691" s="79">
        <f>VLOOKUP(D691,道具产出!B:V,8,FALSE)</f>
        <v>1</v>
      </c>
      <c r="T691" s="79">
        <v>1</v>
      </c>
      <c r="U691" s="79">
        <f>VLOOKUP(D691,道具产出!B:V,9,FALSE)</f>
        <v>100</v>
      </c>
      <c r="V691" s="92">
        <f>VLOOKUP(D691,道具产出!B:V,10,FALSE)</f>
        <v>3405</v>
      </c>
      <c r="W691" s="15" t="str">
        <f>IF(V691="","",VLOOKUP(V691,映射!W:X,2,FALSE))</f>
        <v>细线</v>
      </c>
      <c r="X691" s="92">
        <f>VLOOKUP(D691,道具产出!B:V,11,FALSE)</f>
        <v>1</v>
      </c>
      <c r="Y691" s="92">
        <v>1</v>
      </c>
      <c r="Z691" s="92">
        <f>VLOOKUP(D691,道具产出!B:V,12,FALSE)</f>
        <v>100</v>
      </c>
      <c r="AA691" s="85"/>
      <c r="AB691" s="15" t="str">
        <f>IF(AA691="","",VLOOKUP(AA691,映射!W:X,2,FALSE))</f>
        <v/>
      </c>
      <c r="AC691" s="85"/>
      <c r="AD691" s="85"/>
      <c r="AE691" s="85"/>
      <c r="AF691" s="85"/>
      <c r="AG691" s="15" t="str">
        <f>IF(AF691="","",VLOOKUP(AF691,映射!W:X,2,FALSE))</f>
        <v/>
      </c>
      <c r="AH691" s="85"/>
      <c r="AI691" s="85"/>
      <c r="AJ691" s="85"/>
      <c r="AK691" s="85"/>
      <c r="AL691" s="85" t="str">
        <f>IF(AK691="","",VLOOKUP(AK691,映射!W:X,2,FALSE))</f>
        <v/>
      </c>
      <c r="AM691" s="85"/>
      <c r="AN691" s="85"/>
      <c r="AO691" s="85"/>
    </row>
    <row r="692" spans="1:41">
      <c r="A692" s="15">
        <v>120193</v>
      </c>
      <c r="B692" s="26" t="s">
        <v>272</v>
      </c>
      <c r="C692" s="14" t="s">
        <v>40</v>
      </c>
      <c r="D692" s="14" t="s">
        <v>651</v>
      </c>
      <c r="E692" s="26">
        <v>20193</v>
      </c>
      <c r="F692" s="26" t="s">
        <v>621</v>
      </c>
      <c r="G692" s="26"/>
      <c r="H692" s="26">
        <v>57</v>
      </c>
      <c r="I692" s="91">
        <f>VLOOKUP(A692,怪物经验!A:I,9,FALSE)</f>
        <v>1800</v>
      </c>
      <c r="J692" s="90">
        <v>0</v>
      </c>
      <c r="K692" s="26"/>
      <c r="L692" s="79">
        <f>VLOOKUP(D692,道具产出!B:V,4,FALSE)</f>
        <v>3005</v>
      </c>
      <c r="M692" s="15" t="str">
        <f>IF(L692="","",VLOOKUP(L692,映射!W:X,2,FALSE))</f>
        <v>纯银</v>
      </c>
      <c r="N692" s="79">
        <f>VLOOKUP(D692,道具产出!B:V,5,FALSE)</f>
        <v>1</v>
      </c>
      <c r="O692" s="79">
        <v>1</v>
      </c>
      <c r="P692" s="79">
        <f>VLOOKUP(D692,道具产出!B:V,6,FALSE)</f>
        <v>100</v>
      </c>
      <c r="Q692" s="79">
        <f>VLOOKUP(D692,道具产出!B:V,7,FALSE)</f>
        <v>3105</v>
      </c>
      <c r="R692" s="15" t="str">
        <f>IF(Q692="","",VLOOKUP(Q692,映射!W:X,2,FALSE))</f>
        <v>铁杉</v>
      </c>
      <c r="S692" s="79">
        <f>VLOOKUP(D692,道具产出!B:V,8,FALSE)</f>
        <v>1</v>
      </c>
      <c r="T692" s="79">
        <v>1</v>
      </c>
      <c r="U692" s="79">
        <f>VLOOKUP(D692,道具产出!B:V,9,FALSE)</f>
        <v>100</v>
      </c>
      <c r="V692" s="92">
        <f>VLOOKUP(D692,道具产出!B:V,10,FALSE)</f>
        <v>3405</v>
      </c>
      <c r="W692" s="15" t="str">
        <f>IF(V692="","",VLOOKUP(V692,映射!W:X,2,FALSE))</f>
        <v>细线</v>
      </c>
      <c r="X692" s="92">
        <f>VLOOKUP(D692,道具产出!B:V,11,FALSE)</f>
        <v>1</v>
      </c>
      <c r="Y692" s="92">
        <v>1</v>
      </c>
      <c r="Z692" s="92">
        <f>VLOOKUP(D692,道具产出!B:V,12,FALSE)</f>
        <v>100</v>
      </c>
      <c r="AA692" s="85"/>
      <c r="AB692" s="15" t="str">
        <f>IF(AA692="","",VLOOKUP(AA692,映射!W:X,2,FALSE))</f>
        <v/>
      </c>
      <c r="AC692" s="85"/>
      <c r="AD692" s="85"/>
      <c r="AE692" s="85"/>
      <c r="AF692" s="85"/>
      <c r="AG692" s="15" t="str">
        <f>IF(AF692="","",VLOOKUP(AF692,映射!W:X,2,FALSE))</f>
        <v/>
      </c>
      <c r="AH692" s="85"/>
      <c r="AI692" s="85"/>
      <c r="AJ692" s="85"/>
      <c r="AK692" s="85"/>
      <c r="AL692" s="85" t="str">
        <f>IF(AK692="","",VLOOKUP(AK692,映射!W:X,2,FALSE))</f>
        <v/>
      </c>
      <c r="AM692" s="85"/>
      <c r="AN692" s="85"/>
      <c r="AO692" s="85"/>
    </row>
    <row r="693" spans="1:41">
      <c r="A693" s="15">
        <v>120194</v>
      </c>
      <c r="B693" s="26" t="s">
        <v>272</v>
      </c>
      <c r="C693" s="14" t="s">
        <v>40</v>
      </c>
      <c r="D693" s="14" t="s">
        <v>651</v>
      </c>
      <c r="E693" s="26">
        <v>20194</v>
      </c>
      <c r="F693" s="26" t="s">
        <v>608</v>
      </c>
      <c r="G693" s="26"/>
      <c r="H693" s="26">
        <v>57</v>
      </c>
      <c r="I693" s="91">
        <f>VLOOKUP(A693,怪物经验!A:I,9,FALSE)</f>
        <v>1800</v>
      </c>
      <c r="J693" s="90">
        <v>0</v>
      </c>
      <c r="K693" s="26"/>
      <c r="L693" s="79">
        <f>VLOOKUP(D693,道具产出!B:V,4,FALSE)</f>
        <v>3005</v>
      </c>
      <c r="M693" s="15" t="str">
        <f>IF(L693="","",VLOOKUP(L693,映射!W:X,2,FALSE))</f>
        <v>纯银</v>
      </c>
      <c r="N693" s="79">
        <f>VLOOKUP(D693,道具产出!B:V,5,FALSE)</f>
        <v>1</v>
      </c>
      <c r="O693" s="79">
        <v>1</v>
      </c>
      <c r="P693" s="79">
        <f>VLOOKUP(D693,道具产出!B:V,6,FALSE)</f>
        <v>100</v>
      </c>
      <c r="Q693" s="79">
        <f>VLOOKUP(D693,道具产出!B:V,7,FALSE)</f>
        <v>3105</v>
      </c>
      <c r="R693" s="15" t="str">
        <f>IF(Q693="","",VLOOKUP(Q693,映射!W:X,2,FALSE))</f>
        <v>铁杉</v>
      </c>
      <c r="S693" s="79">
        <f>VLOOKUP(D693,道具产出!B:V,8,FALSE)</f>
        <v>1</v>
      </c>
      <c r="T693" s="79">
        <v>1</v>
      </c>
      <c r="U693" s="79">
        <f>VLOOKUP(D693,道具产出!B:V,9,FALSE)</f>
        <v>100</v>
      </c>
      <c r="V693" s="92">
        <f>VLOOKUP(D693,道具产出!B:V,10,FALSE)</f>
        <v>3405</v>
      </c>
      <c r="W693" s="15" t="str">
        <f>IF(V693="","",VLOOKUP(V693,映射!W:X,2,FALSE))</f>
        <v>细线</v>
      </c>
      <c r="X693" s="92">
        <f>VLOOKUP(D693,道具产出!B:V,11,FALSE)</f>
        <v>1</v>
      </c>
      <c r="Y693" s="92">
        <v>1</v>
      </c>
      <c r="Z693" s="92">
        <f>VLOOKUP(D693,道具产出!B:V,12,FALSE)</f>
        <v>100</v>
      </c>
      <c r="AA693" s="85"/>
      <c r="AB693" s="15" t="str">
        <f>IF(AA693="","",VLOOKUP(AA693,映射!W:X,2,FALSE))</f>
        <v/>
      </c>
      <c r="AC693" s="85"/>
      <c r="AD693" s="85"/>
      <c r="AE693" s="85"/>
      <c r="AF693" s="85"/>
      <c r="AG693" s="15" t="str">
        <f>IF(AF693="","",VLOOKUP(AF693,映射!W:X,2,FALSE))</f>
        <v/>
      </c>
      <c r="AH693" s="85"/>
      <c r="AI693" s="85"/>
      <c r="AJ693" s="85"/>
      <c r="AK693" s="85"/>
      <c r="AL693" s="85" t="str">
        <f>IF(AK693="","",VLOOKUP(AK693,映射!W:X,2,FALSE))</f>
        <v/>
      </c>
      <c r="AM693" s="85"/>
      <c r="AN693" s="85"/>
      <c r="AO693" s="85"/>
    </row>
    <row r="694" spans="1:41">
      <c r="A694" s="15">
        <v>120195</v>
      </c>
      <c r="B694" s="26" t="s">
        <v>272</v>
      </c>
      <c r="C694" s="14" t="s">
        <v>40</v>
      </c>
      <c r="D694" s="14" t="s">
        <v>651</v>
      </c>
      <c r="E694" s="26">
        <v>20195</v>
      </c>
      <c r="F694" s="26" t="s">
        <v>507</v>
      </c>
      <c r="G694" s="26"/>
      <c r="H694" s="26">
        <v>57</v>
      </c>
      <c r="I694" s="91">
        <f>VLOOKUP(A694,怪物经验!A:I,9,FALSE)</f>
        <v>1800</v>
      </c>
      <c r="J694" s="90">
        <v>0</v>
      </c>
      <c r="K694" s="26"/>
      <c r="L694" s="79">
        <f>VLOOKUP(D694,道具产出!B:V,4,FALSE)</f>
        <v>3005</v>
      </c>
      <c r="M694" s="15" t="str">
        <f>IF(L694="","",VLOOKUP(L694,映射!W:X,2,FALSE))</f>
        <v>纯银</v>
      </c>
      <c r="N694" s="79">
        <f>VLOOKUP(D694,道具产出!B:V,5,FALSE)</f>
        <v>1</v>
      </c>
      <c r="O694" s="79">
        <v>1</v>
      </c>
      <c r="P694" s="79">
        <f>VLOOKUP(D694,道具产出!B:V,6,FALSE)</f>
        <v>100</v>
      </c>
      <c r="Q694" s="79">
        <f>VLOOKUP(D694,道具产出!B:V,7,FALSE)</f>
        <v>3105</v>
      </c>
      <c r="R694" s="15" t="str">
        <f>IF(Q694="","",VLOOKUP(Q694,映射!W:X,2,FALSE))</f>
        <v>铁杉</v>
      </c>
      <c r="S694" s="79">
        <f>VLOOKUP(D694,道具产出!B:V,8,FALSE)</f>
        <v>1</v>
      </c>
      <c r="T694" s="79">
        <v>1</v>
      </c>
      <c r="U694" s="79">
        <f>VLOOKUP(D694,道具产出!B:V,9,FALSE)</f>
        <v>100</v>
      </c>
      <c r="V694" s="92">
        <f>VLOOKUP(D694,道具产出!B:V,10,FALSE)</f>
        <v>3405</v>
      </c>
      <c r="W694" s="15" t="str">
        <f>IF(V694="","",VLOOKUP(V694,映射!W:X,2,FALSE))</f>
        <v>细线</v>
      </c>
      <c r="X694" s="92">
        <f>VLOOKUP(D694,道具产出!B:V,11,FALSE)</f>
        <v>1</v>
      </c>
      <c r="Y694" s="92">
        <v>1</v>
      </c>
      <c r="Z694" s="92">
        <f>VLOOKUP(D694,道具产出!B:V,12,FALSE)</f>
        <v>100</v>
      </c>
      <c r="AA694" s="85"/>
      <c r="AB694" s="15" t="str">
        <f>IF(AA694="","",VLOOKUP(AA694,映射!W:X,2,FALSE))</f>
        <v/>
      </c>
      <c r="AC694" s="85"/>
      <c r="AD694" s="85"/>
      <c r="AE694" s="85"/>
      <c r="AF694" s="85"/>
      <c r="AG694" s="15" t="str">
        <f>IF(AF694="","",VLOOKUP(AF694,映射!W:X,2,FALSE))</f>
        <v/>
      </c>
      <c r="AH694" s="85"/>
      <c r="AI694" s="85"/>
      <c r="AJ694" s="85"/>
      <c r="AK694" s="85"/>
      <c r="AL694" s="85" t="str">
        <f>IF(AK694="","",VLOOKUP(AK694,映射!W:X,2,FALSE))</f>
        <v/>
      </c>
      <c r="AM694" s="85"/>
      <c r="AN694" s="85"/>
      <c r="AO694" s="85"/>
    </row>
    <row r="695" spans="1:41">
      <c r="A695" s="15">
        <v>120196</v>
      </c>
      <c r="B695" s="26" t="s">
        <v>272</v>
      </c>
      <c r="C695" s="14" t="s">
        <v>40</v>
      </c>
      <c r="D695" s="14" t="s">
        <v>651</v>
      </c>
      <c r="E695" s="26">
        <v>20196</v>
      </c>
      <c r="F695" s="26" t="s">
        <v>443</v>
      </c>
      <c r="G695" s="26"/>
      <c r="H695" s="26">
        <v>57</v>
      </c>
      <c r="I695" s="91">
        <f>VLOOKUP(A695,怪物经验!A:I,9,FALSE)</f>
        <v>1800</v>
      </c>
      <c r="J695" s="90">
        <v>0</v>
      </c>
      <c r="K695" s="26"/>
      <c r="L695" s="79">
        <f>VLOOKUP(D695,道具产出!B:V,4,FALSE)</f>
        <v>3005</v>
      </c>
      <c r="M695" s="15" t="str">
        <f>IF(L695="","",VLOOKUP(L695,映射!W:X,2,FALSE))</f>
        <v>纯银</v>
      </c>
      <c r="N695" s="79">
        <f>VLOOKUP(D695,道具产出!B:V,5,FALSE)</f>
        <v>1</v>
      </c>
      <c r="O695" s="79">
        <v>1</v>
      </c>
      <c r="P695" s="79">
        <f>VLOOKUP(D695,道具产出!B:V,6,FALSE)</f>
        <v>100</v>
      </c>
      <c r="Q695" s="79">
        <f>VLOOKUP(D695,道具产出!B:V,7,FALSE)</f>
        <v>3105</v>
      </c>
      <c r="R695" s="15" t="str">
        <f>IF(Q695="","",VLOOKUP(Q695,映射!W:X,2,FALSE))</f>
        <v>铁杉</v>
      </c>
      <c r="S695" s="79">
        <f>VLOOKUP(D695,道具产出!B:V,8,FALSE)</f>
        <v>1</v>
      </c>
      <c r="T695" s="79">
        <v>1</v>
      </c>
      <c r="U695" s="79">
        <f>VLOOKUP(D695,道具产出!B:V,9,FALSE)</f>
        <v>100</v>
      </c>
      <c r="V695" s="92">
        <f>VLOOKUP(D695,道具产出!B:V,10,FALSE)</f>
        <v>3405</v>
      </c>
      <c r="W695" s="15" t="str">
        <f>IF(V695="","",VLOOKUP(V695,映射!W:X,2,FALSE))</f>
        <v>细线</v>
      </c>
      <c r="X695" s="92">
        <f>VLOOKUP(D695,道具产出!B:V,11,FALSE)</f>
        <v>1</v>
      </c>
      <c r="Y695" s="92">
        <v>1</v>
      </c>
      <c r="Z695" s="92">
        <f>VLOOKUP(D695,道具产出!B:V,12,FALSE)</f>
        <v>100</v>
      </c>
      <c r="AA695" s="85"/>
      <c r="AB695" s="15" t="str">
        <f>IF(AA695="","",VLOOKUP(AA695,映射!W:X,2,FALSE))</f>
        <v/>
      </c>
      <c r="AC695" s="85"/>
      <c r="AD695" s="85"/>
      <c r="AE695" s="85"/>
      <c r="AF695" s="85"/>
      <c r="AG695" s="15" t="str">
        <f>IF(AF695="","",VLOOKUP(AF695,映射!W:X,2,FALSE))</f>
        <v/>
      </c>
      <c r="AH695" s="85"/>
      <c r="AI695" s="85"/>
      <c r="AJ695" s="85"/>
      <c r="AK695" s="85"/>
      <c r="AL695" s="85" t="str">
        <f>IF(AK695="","",VLOOKUP(AK695,映射!W:X,2,FALSE))</f>
        <v/>
      </c>
      <c r="AM695" s="85"/>
      <c r="AN695" s="85"/>
      <c r="AO695" s="85"/>
    </row>
    <row r="696" spans="1:41">
      <c r="A696" s="15">
        <v>120197</v>
      </c>
      <c r="B696" s="26" t="s">
        <v>272</v>
      </c>
      <c r="C696" s="14" t="s">
        <v>40</v>
      </c>
      <c r="D696" s="14" t="s">
        <v>651</v>
      </c>
      <c r="E696" s="26">
        <v>20197</v>
      </c>
      <c r="F696" s="26" t="s">
        <v>446</v>
      </c>
      <c r="G696" s="26"/>
      <c r="H696" s="26">
        <v>57</v>
      </c>
      <c r="I696" s="91">
        <f>VLOOKUP(A696,怪物经验!A:I,9,FALSE)</f>
        <v>1800</v>
      </c>
      <c r="J696" s="90">
        <v>0</v>
      </c>
      <c r="K696" s="26"/>
      <c r="L696" s="79">
        <f>VLOOKUP(D696,道具产出!B:V,4,FALSE)</f>
        <v>3005</v>
      </c>
      <c r="M696" s="15" t="str">
        <f>IF(L696="","",VLOOKUP(L696,映射!W:X,2,FALSE))</f>
        <v>纯银</v>
      </c>
      <c r="N696" s="79">
        <f>VLOOKUP(D696,道具产出!B:V,5,FALSE)</f>
        <v>1</v>
      </c>
      <c r="O696" s="79">
        <v>1</v>
      </c>
      <c r="P696" s="79">
        <f>VLOOKUP(D696,道具产出!B:V,6,FALSE)</f>
        <v>100</v>
      </c>
      <c r="Q696" s="79">
        <f>VLOOKUP(D696,道具产出!B:V,7,FALSE)</f>
        <v>3105</v>
      </c>
      <c r="R696" s="15" t="str">
        <f>IF(Q696="","",VLOOKUP(Q696,映射!W:X,2,FALSE))</f>
        <v>铁杉</v>
      </c>
      <c r="S696" s="79">
        <f>VLOOKUP(D696,道具产出!B:V,8,FALSE)</f>
        <v>1</v>
      </c>
      <c r="T696" s="79">
        <v>1</v>
      </c>
      <c r="U696" s="79">
        <f>VLOOKUP(D696,道具产出!B:V,9,FALSE)</f>
        <v>100</v>
      </c>
      <c r="V696" s="92">
        <f>VLOOKUP(D696,道具产出!B:V,10,FALSE)</f>
        <v>3405</v>
      </c>
      <c r="W696" s="15" t="str">
        <f>IF(V696="","",VLOOKUP(V696,映射!W:X,2,FALSE))</f>
        <v>细线</v>
      </c>
      <c r="X696" s="92">
        <f>VLOOKUP(D696,道具产出!B:V,11,FALSE)</f>
        <v>1</v>
      </c>
      <c r="Y696" s="92">
        <v>1</v>
      </c>
      <c r="Z696" s="92">
        <f>VLOOKUP(D696,道具产出!B:V,12,FALSE)</f>
        <v>100</v>
      </c>
      <c r="AA696" s="85"/>
      <c r="AB696" s="15" t="str">
        <f>IF(AA696="","",VLOOKUP(AA696,映射!W:X,2,FALSE))</f>
        <v/>
      </c>
      <c r="AC696" s="85"/>
      <c r="AD696" s="85"/>
      <c r="AE696" s="85"/>
      <c r="AF696" s="85"/>
      <c r="AG696" s="15" t="str">
        <f>IF(AF696="","",VLOOKUP(AF696,映射!W:X,2,FALSE))</f>
        <v/>
      </c>
      <c r="AH696" s="85"/>
      <c r="AI696" s="85"/>
      <c r="AJ696" s="85"/>
      <c r="AK696" s="85"/>
      <c r="AL696" s="85" t="str">
        <f>IF(AK696="","",VLOOKUP(AK696,映射!W:X,2,FALSE))</f>
        <v/>
      </c>
      <c r="AM696" s="85"/>
      <c r="AN696" s="85"/>
      <c r="AO696" s="85"/>
    </row>
    <row r="697" spans="1:41">
      <c r="A697" s="15">
        <v>120198</v>
      </c>
      <c r="B697" s="26" t="s">
        <v>272</v>
      </c>
      <c r="C697" s="14" t="s">
        <v>40</v>
      </c>
      <c r="D697" s="14" t="s">
        <v>651</v>
      </c>
      <c r="E697" s="26">
        <v>20198</v>
      </c>
      <c r="F697" s="26" t="s">
        <v>641</v>
      </c>
      <c r="G697" s="26"/>
      <c r="H697" s="26">
        <v>57</v>
      </c>
      <c r="I697" s="91">
        <f>VLOOKUP(A697,怪物经验!A:I,9,FALSE)</f>
        <v>1800</v>
      </c>
      <c r="J697" s="90">
        <v>0</v>
      </c>
      <c r="K697" s="26"/>
      <c r="L697" s="79">
        <f>VLOOKUP(D697,道具产出!B:V,4,FALSE)</f>
        <v>3005</v>
      </c>
      <c r="M697" s="15" t="str">
        <f>IF(L697="","",VLOOKUP(L697,映射!W:X,2,FALSE))</f>
        <v>纯银</v>
      </c>
      <c r="N697" s="79">
        <f>VLOOKUP(D697,道具产出!B:V,5,FALSE)</f>
        <v>1</v>
      </c>
      <c r="O697" s="79">
        <v>1</v>
      </c>
      <c r="P697" s="79">
        <f>VLOOKUP(D697,道具产出!B:V,6,FALSE)</f>
        <v>100</v>
      </c>
      <c r="Q697" s="79">
        <f>VLOOKUP(D697,道具产出!B:V,7,FALSE)</f>
        <v>3105</v>
      </c>
      <c r="R697" s="15" t="str">
        <f>IF(Q697="","",VLOOKUP(Q697,映射!W:X,2,FALSE))</f>
        <v>铁杉</v>
      </c>
      <c r="S697" s="79">
        <f>VLOOKUP(D697,道具产出!B:V,8,FALSE)</f>
        <v>1</v>
      </c>
      <c r="T697" s="79">
        <v>1</v>
      </c>
      <c r="U697" s="79">
        <f>VLOOKUP(D697,道具产出!B:V,9,FALSE)</f>
        <v>100</v>
      </c>
      <c r="V697" s="92">
        <f>VLOOKUP(D697,道具产出!B:V,10,FALSE)</f>
        <v>3405</v>
      </c>
      <c r="W697" s="15" t="str">
        <f>IF(V697="","",VLOOKUP(V697,映射!W:X,2,FALSE))</f>
        <v>细线</v>
      </c>
      <c r="X697" s="92">
        <f>VLOOKUP(D697,道具产出!B:V,11,FALSE)</f>
        <v>1</v>
      </c>
      <c r="Y697" s="92">
        <v>1</v>
      </c>
      <c r="Z697" s="92">
        <f>VLOOKUP(D697,道具产出!B:V,12,FALSE)</f>
        <v>100</v>
      </c>
      <c r="AA697" s="85"/>
      <c r="AB697" s="15" t="str">
        <f>IF(AA697="","",VLOOKUP(AA697,映射!W:X,2,FALSE))</f>
        <v/>
      </c>
      <c r="AC697" s="85"/>
      <c r="AD697" s="85"/>
      <c r="AE697" s="85"/>
      <c r="AF697" s="85"/>
      <c r="AG697" s="15" t="str">
        <f>IF(AF697="","",VLOOKUP(AF697,映射!W:X,2,FALSE))</f>
        <v/>
      </c>
      <c r="AH697" s="85"/>
      <c r="AI697" s="85"/>
      <c r="AJ697" s="85"/>
      <c r="AK697" s="85"/>
      <c r="AL697" s="85" t="str">
        <f>IF(AK697="","",VLOOKUP(AK697,映射!W:X,2,FALSE))</f>
        <v/>
      </c>
      <c r="AM697" s="85"/>
      <c r="AN697" s="85"/>
      <c r="AO697" s="85"/>
    </row>
    <row r="698" spans="1:41">
      <c r="A698" s="15">
        <v>120199</v>
      </c>
      <c r="B698" s="26" t="s">
        <v>272</v>
      </c>
      <c r="C698" s="14" t="s">
        <v>40</v>
      </c>
      <c r="D698" s="14" t="s">
        <v>651</v>
      </c>
      <c r="E698" s="26">
        <v>20199</v>
      </c>
      <c r="F698" s="26" t="s">
        <v>522</v>
      </c>
      <c r="G698" s="26"/>
      <c r="H698" s="26">
        <v>57</v>
      </c>
      <c r="I698" s="91">
        <f>VLOOKUP(A698,怪物经验!A:I,9,FALSE)</f>
        <v>1800</v>
      </c>
      <c r="J698" s="90">
        <v>0</v>
      </c>
      <c r="K698" s="26"/>
      <c r="L698" s="79">
        <f>VLOOKUP(D698,道具产出!B:V,4,FALSE)</f>
        <v>3005</v>
      </c>
      <c r="M698" s="15" t="str">
        <f>IF(L698="","",VLOOKUP(L698,映射!W:X,2,FALSE))</f>
        <v>纯银</v>
      </c>
      <c r="N698" s="79">
        <f>VLOOKUP(D698,道具产出!B:V,5,FALSE)</f>
        <v>1</v>
      </c>
      <c r="O698" s="79">
        <v>1</v>
      </c>
      <c r="P698" s="79">
        <f>VLOOKUP(D698,道具产出!B:V,6,FALSE)</f>
        <v>100</v>
      </c>
      <c r="Q698" s="79">
        <f>VLOOKUP(D698,道具产出!B:V,7,FALSE)</f>
        <v>3105</v>
      </c>
      <c r="R698" s="15" t="str">
        <f>IF(Q698="","",VLOOKUP(Q698,映射!W:X,2,FALSE))</f>
        <v>铁杉</v>
      </c>
      <c r="S698" s="79">
        <f>VLOOKUP(D698,道具产出!B:V,8,FALSE)</f>
        <v>1</v>
      </c>
      <c r="T698" s="79">
        <v>1</v>
      </c>
      <c r="U698" s="79">
        <f>VLOOKUP(D698,道具产出!B:V,9,FALSE)</f>
        <v>100</v>
      </c>
      <c r="V698" s="92">
        <f>VLOOKUP(D698,道具产出!B:V,10,FALSE)</f>
        <v>3405</v>
      </c>
      <c r="W698" s="15" t="str">
        <f>IF(V698="","",VLOOKUP(V698,映射!W:X,2,FALSE))</f>
        <v>细线</v>
      </c>
      <c r="X698" s="92">
        <f>VLOOKUP(D698,道具产出!B:V,11,FALSE)</f>
        <v>1</v>
      </c>
      <c r="Y698" s="92">
        <v>1</v>
      </c>
      <c r="Z698" s="92">
        <f>VLOOKUP(D698,道具产出!B:V,12,FALSE)</f>
        <v>100</v>
      </c>
      <c r="AA698" s="85"/>
      <c r="AB698" s="15" t="str">
        <f>IF(AA698="","",VLOOKUP(AA698,映射!W:X,2,FALSE))</f>
        <v/>
      </c>
      <c r="AC698" s="85"/>
      <c r="AD698" s="85"/>
      <c r="AE698" s="85"/>
      <c r="AF698" s="85"/>
      <c r="AG698" s="15" t="str">
        <f>IF(AF698="","",VLOOKUP(AF698,映射!W:X,2,FALSE))</f>
        <v/>
      </c>
      <c r="AH698" s="85"/>
      <c r="AI698" s="85"/>
      <c r="AJ698" s="85"/>
      <c r="AK698" s="85"/>
      <c r="AL698" s="85" t="str">
        <f>IF(AK698="","",VLOOKUP(AK698,映射!W:X,2,FALSE))</f>
        <v/>
      </c>
      <c r="AM698" s="85"/>
      <c r="AN698" s="85"/>
      <c r="AO698" s="85"/>
    </row>
    <row r="699" spans="1:41">
      <c r="A699" s="15">
        <v>120200</v>
      </c>
      <c r="B699" s="26" t="s">
        <v>272</v>
      </c>
      <c r="C699" s="14" t="s">
        <v>40</v>
      </c>
      <c r="D699" s="14" t="s">
        <v>651</v>
      </c>
      <c r="E699" s="26">
        <v>20200</v>
      </c>
      <c r="F699" s="26" t="s">
        <v>450</v>
      </c>
      <c r="G699" s="26"/>
      <c r="H699" s="26">
        <v>57</v>
      </c>
      <c r="I699" s="91">
        <f>VLOOKUP(A699,怪物经验!A:I,9,FALSE)</f>
        <v>1800</v>
      </c>
      <c r="J699" s="90">
        <v>0</v>
      </c>
      <c r="K699" s="26"/>
      <c r="L699" s="79">
        <f>VLOOKUP(D699,道具产出!B:V,4,FALSE)</f>
        <v>3005</v>
      </c>
      <c r="M699" s="15" t="str">
        <f>IF(L699="","",VLOOKUP(L699,映射!W:X,2,FALSE))</f>
        <v>纯银</v>
      </c>
      <c r="N699" s="79">
        <f>VLOOKUP(D699,道具产出!B:V,5,FALSE)</f>
        <v>1</v>
      </c>
      <c r="O699" s="79">
        <v>1</v>
      </c>
      <c r="P699" s="79">
        <f>VLOOKUP(D699,道具产出!B:V,6,FALSE)</f>
        <v>100</v>
      </c>
      <c r="Q699" s="79">
        <f>VLOOKUP(D699,道具产出!B:V,7,FALSE)</f>
        <v>3105</v>
      </c>
      <c r="R699" s="15" t="str">
        <f>IF(Q699="","",VLOOKUP(Q699,映射!W:X,2,FALSE))</f>
        <v>铁杉</v>
      </c>
      <c r="S699" s="79">
        <f>VLOOKUP(D699,道具产出!B:V,8,FALSE)</f>
        <v>1</v>
      </c>
      <c r="T699" s="79">
        <v>1</v>
      </c>
      <c r="U699" s="79">
        <f>VLOOKUP(D699,道具产出!B:V,9,FALSE)</f>
        <v>100</v>
      </c>
      <c r="V699" s="92">
        <f>VLOOKUP(D699,道具产出!B:V,10,FALSE)</f>
        <v>3405</v>
      </c>
      <c r="W699" s="15" t="str">
        <f>IF(V699="","",VLOOKUP(V699,映射!W:X,2,FALSE))</f>
        <v>细线</v>
      </c>
      <c r="X699" s="92">
        <f>VLOOKUP(D699,道具产出!B:V,11,FALSE)</f>
        <v>1</v>
      </c>
      <c r="Y699" s="92">
        <v>1</v>
      </c>
      <c r="Z699" s="92">
        <f>VLOOKUP(D699,道具产出!B:V,12,FALSE)</f>
        <v>100</v>
      </c>
      <c r="AA699" s="85"/>
      <c r="AB699" s="15" t="str">
        <f>IF(AA699="","",VLOOKUP(AA699,映射!W:X,2,FALSE))</f>
        <v/>
      </c>
      <c r="AC699" s="85"/>
      <c r="AD699" s="85"/>
      <c r="AE699" s="85"/>
      <c r="AF699" s="85"/>
      <c r="AG699" s="15" t="str">
        <f>IF(AF699="","",VLOOKUP(AF699,映射!W:X,2,FALSE))</f>
        <v/>
      </c>
      <c r="AH699" s="85"/>
      <c r="AI699" s="85"/>
      <c r="AJ699" s="85"/>
      <c r="AK699" s="85"/>
      <c r="AL699" s="85" t="str">
        <f>IF(AK699="","",VLOOKUP(AK699,映射!W:X,2,FALSE))</f>
        <v/>
      </c>
      <c r="AM699" s="85"/>
      <c r="AN699" s="85"/>
      <c r="AO699" s="85"/>
    </row>
    <row r="700" spans="1:41">
      <c r="A700" s="15">
        <v>120201</v>
      </c>
      <c r="B700" s="26" t="s">
        <v>272</v>
      </c>
      <c r="C700" s="14" t="s">
        <v>40</v>
      </c>
      <c r="D700" s="14" t="s">
        <v>651</v>
      </c>
      <c r="E700" s="26">
        <v>20201</v>
      </c>
      <c r="F700" s="26" t="s">
        <v>657</v>
      </c>
      <c r="G700" s="26"/>
      <c r="H700" s="26">
        <v>57</v>
      </c>
      <c r="I700" s="91">
        <f>VLOOKUP(A700,怪物经验!A:I,9,FALSE)</f>
        <v>1800</v>
      </c>
      <c r="J700" s="90">
        <v>0</v>
      </c>
      <c r="K700" s="26"/>
      <c r="L700" s="79">
        <f>VLOOKUP(D700,道具产出!B:V,4,FALSE)</f>
        <v>3005</v>
      </c>
      <c r="M700" s="15" t="str">
        <f>IF(L700="","",VLOOKUP(L700,映射!W:X,2,FALSE))</f>
        <v>纯银</v>
      </c>
      <c r="N700" s="79">
        <f>VLOOKUP(D700,道具产出!B:V,5,FALSE)</f>
        <v>1</v>
      </c>
      <c r="O700" s="79">
        <v>1</v>
      </c>
      <c r="P700" s="79">
        <f>VLOOKUP(D700,道具产出!B:V,6,FALSE)</f>
        <v>100</v>
      </c>
      <c r="Q700" s="79">
        <f>VLOOKUP(D700,道具产出!B:V,7,FALSE)</f>
        <v>3105</v>
      </c>
      <c r="R700" s="15" t="str">
        <f>IF(Q700="","",VLOOKUP(Q700,映射!W:X,2,FALSE))</f>
        <v>铁杉</v>
      </c>
      <c r="S700" s="79">
        <f>VLOOKUP(D700,道具产出!B:V,8,FALSE)</f>
        <v>1</v>
      </c>
      <c r="T700" s="79">
        <v>1</v>
      </c>
      <c r="U700" s="79">
        <f>VLOOKUP(D700,道具产出!B:V,9,FALSE)</f>
        <v>100</v>
      </c>
      <c r="V700" s="92">
        <f>VLOOKUP(D700,道具产出!B:V,10,FALSE)</f>
        <v>3405</v>
      </c>
      <c r="W700" s="15" t="str">
        <f>IF(V700="","",VLOOKUP(V700,映射!W:X,2,FALSE))</f>
        <v>细线</v>
      </c>
      <c r="X700" s="92">
        <f>VLOOKUP(D700,道具产出!B:V,11,FALSE)</f>
        <v>1</v>
      </c>
      <c r="Y700" s="92">
        <v>1</v>
      </c>
      <c r="Z700" s="92">
        <f>VLOOKUP(D700,道具产出!B:V,12,FALSE)</f>
        <v>100</v>
      </c>
      <c r="AA700" s="85"/>
      <c r="AB700" s="15" t="str">
        <f>IF(AA700="","",VLOOKUP(AA700,映射!W:X,2,FALSE))</f>
        <v/>
      </c>
      <c r="AC700" s="85"/>
      <c r="AD700" s="85"/>
      <c r="AE700" s="85"/>
      <c r="AF700" s="85"/>
      <c r="AG700" s="15" t="str">
        <f>IF(AF700="","",VLOOKUP(AF700,映射!W:X,2,FALSE))</f>
        <v/>
      </c>
      <c r="AH700" s="85"/>
      <c r="AI700" s="85"/>
      <c r="AJ700" s="85"/>
      <c r="AK700" s="85"/>
      <c r="AL700" s="85" t="str">
        <f>IF(AK700="","",VLOOKUP(AK700,映射!W:X,2,FALSE))</f>
        <v/>
      </c>
      <c r="AM700" s="85"/>
      <c r="AN700" s="85"/>
      <c r="AO700" s="85"/>
    </row>
    <row r="701" spans="1:41">
      <c r="A701" s="15">
        <v>120202</v>
      </c>
      <c r="B701" s="26" t="s">
        <v>272</v>
      </c>
      <c r="C701" s="14" t="s">
        <v>40</v>
      </c>
      <c r="D701" s="14" t="s">
        <v>651</v>
      </c>
      <c r="E701" s="26">
        <v>20202</v>
      </c>
      <c r="F701" s="26" t="s">
        <v>593</v>
      </c>
      <c r="G701" s="26"/>
      <c r="H701" s="26">
        <v>57</v>
      </c>
      <c r="I701" s="91">
        <f>VLOOKUP(A701,怪物经验!A:I,9,FALSE)</f>
        <v>1800</v>
      </c>
      <c r="J701" s="90">
        <v>0</v>
      </c>
      <c r="K701" s="26"/>
      <c r="L701" s="79">
        <f>VLOOKUP(D701,道具产出!B:V,4,FALSE)</f>
        <v>3005</v>
      </c>
      <c r="M701" s="15" t="str">
        <f>IF(L701="","",VLOOKUP(L701,映射!W:X,2,FALSE))</f>
        <v>纯银</v>
      </c>
      <c r="N701" s="79">
        <f>VLOOKUP(D701,道具产出!B:V,5,FALSE)</f>
        <v>1</v>
      </c>
      <c r="O701" s="79">
        <v>1</v>
      </c>
      <c r="P701" s="79">
        <f>VLOOKUP(D701,道具产出!B:V,6,FALSE)</f>
        <v>100</v>
      </c>
      <c r="Q701" s="79">
        <f>VLOOKUP(D701,道具产出!B:V,7,FALSE)</f>
        <v>3105</v>
      </c>
      <c r="R701" s="15" t="str">
        <f>IF(Q701="","",VLOOKUP(Q701,映射!W:X,2,FALSE))</f>
        <v>铁杉</v>
      </c>
      <c r="S701" s="79">
        <f>VLOOKUP(D701,道具产出!B:V,8,FALSE)</f>
        <v>1</v>
      </c>
      <c r="T701" s="79">
        <v>1</v>
      </c>
      <c r="U701" s="79">
        <f>VLOOKUP(D701,道具产出!B:V,9,FALSE)</f>
        <v>100</v>
      </c>
      <c r="V701" s="92">
        <f>VLOOKUP(D701,道具产出!B:V,10,FALSE)</f>
        <v>3405</v>
      </c>
      <c r="W701" s="15" t="str">
        <f>IF(V701="","",VLOOKUP(V701,映射!W:X,2,FALSE))</f>
        <v>细线</v>
      </c>
      <c r="X701" s="92">
        <f>VLOOKUP(D701,道具产出!B:V,11,FALSE)</f>
        <v>1</v>
      </c>
      <c r="Y701" s="92">
        <v>1</v>
      </c>
      <c r="Z701" s="92">
        <f>VLOOKUP(D701,道具产出!B:V,12,FALSE)</f>
        <v>100</v>
      </c>
      <c r="AA701" s="85"/>
      <c r="AB701" s="15" t="str">
        <f>IF(AA701="","",VLOOKUP(AA701,映射!W:X,2,FALSE))</f>
        <v/>
      </c>
      <c r="AC701" s="85"/>
      <c r="AD701" s="85"/>
      <c r="AE701" s="85"/>
      <c r="AF701" s="85"/>
      <c r="AG701" s="15" t="str">
        <f>IF(AF701="","",VLOOKUP(AF701,映射!W:X,2,FALSE))</f>
        <v/>
      </c>
      <c r="AH701" s="85"/>
      <c r="AI701" s="85"/>
      <c r="AJ701" s="85"/>
      <c r="AK701" s="85"/>
      <c r="AL701" s="85" t="str">
        <f>IF(AK701="","",VLOOKUP(AK701,映射!W:X,2,FALSE))</f>
        <v/>
      </c>
      <c r="AM701" s="85"/>
      <c r="AN701" s="85"/>
      <c r="AO701" s="85"/>
    </row>
    <row r="702" spans="1:41">
      <c r="A702" s="15">
        <v>120203</v>
      </c>
      <c r="B702" s="26" t="s">
        <v>272</v>
      </c>
      <c r="C702" s="14" t="s">
        <v>40</v>
      </c>
      <c r="D702" s="14" t="s">
        <v>651</v>
      </c>
      <c r="E702" s="26">
        <v>20203</v>
      </c>
      <c r="F702" s="26" t="s">
        <v>512</v>
      </c>
      <c r="G702" s="26"/>
      <c r="H702" s="26">
        <v>57</v>
      </c>
      <c r="I702" s="91">
        <f>VLOOKUP(A702,怪物经验!A:I,9,FALSE)</f>
        <v>1800</v>
      </c>
      <c r="J702" s="90">
        <v>0</v>
      </c>
      <c r="K702" s="26"/>
      <c r="L702" s="79">
        <f>VLOOKUP(D702,道具产出!B:V,4,FALSE)</f>
        <v>3005</v>
      </c>
      <c r="M702" s="15" t="str">
        <f>IF(L702="","",VLOOKUP(L702,映射!W:X,2,FALSE))</f>
        <v>纯银</v>
      </c>
      <c r="N702" s="79">
        <f>VLOOKUP(D702,道具产出!B:V,5,FALSE)</f>
        <v>1</v>
      </c>
      <c r="O702" s="79">
        <v>1</v>
      </c>
      <c r="P702" s="79">
        <f>VLOOKUP(D702,道具产出!B:V,6,FALSE)</f>
        <v>100</v>
      </c>
      <c r="Q702" s="79">
        <f>VLOOKUP(D702,道具产出!B:V,7,FALSE)</f>
        <v>3105</v>
      </c>
      <c r="R702" s="15" t="str">
        <f>IF(Q702="","",VLOOKUP(Q702,映射!W:X,2,FALSE))</f>
        <v>铁杉</v>
      </c>
      <c r="S702" s="79">
        <f>VLOOKUP(D702,道具产出!B:V,8,FALSE)</f>
        <v>1</v>
      </c>
      <c r="T702" s="79">
        <v>1</v>
      </c>
      <c r="U702" s="79">
        <f>VLOOKUP(D702,道具产出!B:V,9,FALSE)</f>
        <v>100</v>
      </c>
      <c r="V702" s="92">
        <f>VLOOKUP(D702,道具产出!B:V,10,FALSE)</f>
        <v>3405</v>
      </c>
      <c r="W702" s="15" t="str">
        <f>IF(V702="","",VLOOKUP(V702,映射!W:X,2,FALSE))</f>
        <v>细线</v>
      </c>
      <c r="X702" s="92">
        <f>VLOOKUP(D702,道具产出!B:V,11,FALSE)</f>
        <v>1</v>
      </c>
      <c r="Y702" s="92">
        <v>1</v>
      </c>
      <c r="Z702" s="92">
        <f>VLOOKUP(D702,道具产出!B:V,12,FALSE)</f>
        <v>100</v>
      </c>
      <c r="AA702" s="85"/>
      <c r="AB702" s="15" t="str">
        <f>IF(AA702="","",VLOOKUP(AA702,映射!W:X,2,FALSE))</f>
        <v/>
      </c>
      <c r="AC702" s="85"/>
      <c r="AD702" s="85"/>
      <c r="AE702" s="85"/>
      <c r="AF702" s="85"/>
      <c r="AG702" s="15" t="str">
        <f>IF(AF702="","",VLOOKUP(AF702,映射!W:X,2,FALSE))</f>
        <v/>
      </c>
      <c r="AH702" s="85"/>
      <c r="AI702" s="85"/>
      <c r="AJ702" s="85"/>
      <c r="AK702" s="85"/>
      <c r="AL702" s="85" t="str">
        <f>IF(AK702="","",VLOOKUP(AK702,映射!W:X,2,FALSE))</f>
        <v/>
      </c>
      <c r="AM702" s="85"/>
      <c r="AN702" s="85"/>
      <c r="AO702" s="85"/>
    </row>
    <row r="703" spans="1:41">
      <c r="A703" s="15">
        <v>120204</v>
      </c>
      <c r="B703" s="26" t="s">
        <v>272</v>
      </c>
      <c r="C703" s="14" t="s">
        <v>40</v>
      </c>
      <c r="D703" s="14" t="s">
        <v>651</v>
      </c>
      <c r="E703" s="26">
        <v>20204</v>
      </c>
      <c r="F703" s="26" t="s">
        <v>593</v>
      </c>
      <c r="G703" s="26"/>
      <c r="H703" s="26">
        <v>57</v>
      </c>
      <c r="I703" s="91">
        <f>VLOOKUP(A703,怪物经验!A:I,9,FALSE)</f>
        <v>1800</v>
      </c>
      <c r="J703" s="90">
        <v>0</v>
      </c>
      <c r="K703" s="26"/>
      <c r="L703" s="79">
        <f>VLOOKUP(D703,道具产出!B:V,4,FALSE)</f>
        <v>3005</v>
      </c>
      <c r="M703" s="15" t="str">
        <f>IF(L703="","",VLOOKUP(L703,映射!W:X,2,FALSE))</f>
        <v>纯银</v>
      </c>
      <c r="N703" s="79">
        <f>VLOOKUP(D703,道具产出!B:V,5,FALSE)</f>
        <v>1</v>
      </c>
      <c r="O703" s="79">
        <v>1</v>
      </c>
      <c r="P703" s="79">
        <f>VLOOKUP(D703,道具产出!B:V,6,FALSE)</f>
        <v>100</v>
      </c>
      <c r="Q703" s="79">
        <f>VLOOKUP(D703,道具产出!B:V,7,FALSE)</f>
        <v>3105</v>
      </c>
      <c r="R703" s="15" t="str">
        <f>IF(Q703="","",VLOOKUP(Q703,映射!W:X,2,FALSE))</f>
        <v>铁杉</v>
      </c>
      <c r="S703" s="79">
        <f>VLOOKUP(D703,道具产出!B:V,8,FALSE)</f>
        <v>1</v>
      </c>
      <c r="T703" s="79">
        <v>1</v>
      </c>
      <c r="U703" s="79">
        <f>VLOOKUP(D703,道具产出!B:V,9,FALSE)</f>
        <v>100</v>
      </c>
      <c r="V703" s="92">
        <f>VLOOKUP(D703,道具产出!B:V,10,FALSE)</f>
        <v>3405</v>
      </c>
      <c r="W703" s="15" t="str">
        <f>IF(V703="","",VLOOKUP(V703,映射!W:X,2,FALSE))</f>
        <v>细线</v>
      </c>
      <c r="X703" s="92">
        <f>VLOOKUP(D703,道具产出!B:V,11,FALSE)</f>
        <v>1</v>
      </c>
      <c r="Y703" s="92">
        <v>1</v>
      </c>
      <c r="Z703" s="92">
        <f>VLOOKUP(D703,道具产出!B:V,12,FALSE)</f>
        <v>100</v>
      </c>
      <c r="AA703" s="85"/>
      <c r="AB703" s="15" t="str">
        <f>IF(AA703="","",VLOOKUP(AA703,映射!W:X,2,FALSE))</f>
        <v/>
      </c>
      <c r="AC703" s="85"/>
      <c r="AD703" s="85"/>
      <c r="AE703" s="85"/>
      <c r="AF703" s="85"/>
      <c r="AG703" s="15" t="str">
        <f>IF(AF703="","",VLOOKUP(AF703,映射!W:X,2,FALSE))</f>
        <v/>
      </c>
      <c r="AH703" s="85"/>
      <c r="AI703" s="85"/>
      <c r="AJ703" s="85"/>
      <c r="AK703" s="85"/>
      <c r="AL703" s="85" t="str">
        <f>IF(AK703="","",VLOOKUP(AK703,映射!W:X,2,FALSE))</f>
        <v/>
      </c>
      <c r="AM703" s="85"/>
      <c r="AN703" s="85"/>
      <c r="AO703" s="85"/>
    </row>
    <row r="704" spans="1:41">
      <c r="A704" s="15">
        <v>120205</v>
      </c>
      <c r="B704" s="26" t="s">
        <v>272</v>
      </c>
      <c r="C704" s="14" t="s">
        <v>40</v>
      </c>
      <c r="D704" s="14" t="s">
        <v>651</v>
      </c>
      <c r="E704" s="26">
        <v>20205</v>
      </c>
      <c r="F704" s="26" t="s">
        <v>643</v>
      </c>
      <c r="G704" s="26"/>
      <c r="H704" s="26">
        <v>57</v>
      </c>
      <c r="I704" s="91">
        <f>VLOOKUP(A704,怪物经验!A:I,9,FALSE)</f>
        <v>1800</v>
      </c>
      <c r="J704" s="90">
        <v>0</v>
      </c>
      <c r="K704" s="26"/>
      <c r="L704" s="79">
        <f>VLOOKUP(D704,道具产出!B:V,4,FALSE)</f>
        <v>3005</v>
      </c>
      <c r="M704" s="15" t="str">
        <f>IF(L704="","",VLOOKUP(L704,映射!W:X,2,FALSE))</f>
        <v>纯银</v>
      </c>
      <c r="N704" s="79">
        <f>VLOOKUP(D704,道具产出!B:V,5,FALSE)</f>
        <v>1</v>
      </c>
      <c r="O704" s="79">
        <v>1</v>
      </c>
      <c r="P704" s="79">
        <f>VLOOKUP(D704,道具产出!B:V,6,FALSE)</f>
        <v>100</v>
      </c>
      <c r="Q704" s="79">
        <f>VLOOKUP(D704,道具产出!B:V,7,FALSE)</f>
        <v>3105</v>
      </c>
      <c r="R704" s="15" t="str">
        <f>IF(Q704="","",VLOOKUP(Q704,映射!W:X,2,FALSE))</f>
        <v>铁杉</v>
      </c>
      <c r="S704" s="79">
        <f>VLOOKUP(D704,道具产出!B:V,8,FALSE)</f>
        <v>1</v>
      </c>
      <c r="T704" s="79">
        <v>1</v>
      </c>
      <c r="U704" s="79">
        <f>VLOOKUP(D704,道具产出!B:V,9,FALSE)</f>
        <v>100</v>
      </c>
      <c r="V704" s="92">
        <f>VLOOKUP(D704,道具产出!B:V,10,FALSE)</f>
        <v>3405</v>
      </c>
      <c r="W704" s="15" t="str">
        <f>IF(V704="","",VLOOKUP(V704,映射!W:X,2,FALSE))</f>
        <v>细线</v>
      </c>
      <c r="X704" s="92">
        <f>VLOOKUP(D704,道具产出!B:V,11,FALSE)</f>
        <v>1</v>
      </c>
      <c r="Y704" s="92">
        <v>1</v>
      </c>
      <c r="Z704" s="92">
        <f>VLOOKUP(D704,道具产出!B:V,12,FALSE)</f>
        <v>100</v>
      </c>
      <c r="AA704" s="85"/>
      <c r="AB704" s="15" t="str">
        <f>IF(AA704="","",VLOOKUP(AA704,映射!W:X,2,FALSE))</f>
        <v/>
      </c>
      <c r="AC704" s="85"/>
      <c r="AD704" s="85"/>
      <c r="AE704" s="85"/>
      <c r="AF704" s="85"/>
      <c r="AG704" s="15" t="str">
        <f>IF(AF704="","",VLOOKUP(AF704,映射!W:X,2,FALSE))</f>
        <v/>
      </c>
      <c r="AH704" s="85"/>
      <c r="AI704" s="85"/>
      <c r="AJ704" s="85"/>
      <c r="AK704" s="85"/>
      <c r="AL704" s="85" t="str">
        <f>IF(AK704="","",VLOOKUP(AK704,映射!W:X,2,FALSE))</f>
        <v/>
      </c>
      <c r="AM704" s="85"/>
      <c r="AN704" s="85"/>
      <c r="AO704" s="85"/>
    </row>
    <row r="705" spans="1:41">
      <c r="A705" s="15">
        <v>120206</v>
      </c>
      <c r="B705" s="26" t="s">
        <v>272</v>
      </c>
      <c r="C705" s="14" t="s">
        <v>40</v>
      </c>
      <c r="D705" s="14" t="s">
        <v>651</v>
      </c>
      <c r="E705" s="26">
        <v>20206</v>
      </c>
      <c r="F705" s="26" t="s">
        <v>585</v>
      </c>
      <c r="G705" s="26"/>
      <c r="H705" s="26">
        <v>57</v>
      </c>
      <c r="I705" s="91">
        <f>VLOOKUP(A705,怪物经验!A:I,9,FALSE)</f>
        <v>1800</v>
      </c>
      <c r="J705" s="90">
        <v>0</v>
      </c>
      <c r="K705" s="26"/>
      <c r="L705" s="79">
        <f>VLOOKUP(D705,道具产出!B:V,4,FALSE)</f>
        <v>3005</v>
      </c>
      <c r="M705" s="15" t="str">
        <f>IF(L705="","",VLOOKUP(L705,映射!W:X,2,FALSE))</f>
        <v>纯银</v>
      </c>
      <c r="N705" s="79">
        <f>VLOOKUP(D705,道具产出!B:V,5,FALSE)</f>
        <v>1</v>
      </c>
      <c r="O705" s="79">
        <v>1</v>
      </c>
      <c r="P705" s="79">
        <f>VLOOKUP(D705,道具产出!B:V,6,FALSE)</f>
        <v>100</v>
      </c>
      <c r="Q705" s="79">
        <f>VLOOKUP(D705,道具产出!B:V,7,FALSE)</f>
        <v>3105</v>
      </c>
      <c r="R705" s="15" t="str">
        <f>IF(Q705="","",VLOOKUP(Q705,映射!W:X,2,FALSE))</f>
        <v>铁杉</v>
      </c>
      <c r="S705" s="79">
        <f>VLOOKUP(D705,道具产出!B:V,8,FALSE)</f>
        <v>1</v>
      </c>
      <c r="T705" s="79">
        <v>1</v>
      </c>
      <c r="U705" s="79">
        <f>VLOOKUP(D705,道具产出!B:V,9,FALSE)</f>
        <v>100</v>
      </c>
      <c r="V705" s="92">
        <f>VLOOKUP(D705,道具产出!B:V,10,FALSE)</f>
        <v>3405</v>
      </c>
      <c r="W705" s="15" t="str">
        <f>IF(V705="","",VLOOKUP(V705,映射!W:X,2,FALSE))</f>
        <v>细线</v>
      </c>
      <c r="X705" s="92">
        <f>VLOOKUP(D705,道具产出!B:V,11,FALSE)</f>
        <v>1</v>
      </c>
      <c r="Y705" s="92">
        <v>1</v>
      </c>
      <c r="Z705" s="92">
        <f>VLOOKUP(D705,道具产出!B:V,12,FALSE)</f>
        <v>100</v>
      </c>
      <c r="AA705" s="85"/>
      <c r="AB705" s="15" t="str">
        <f>IF(AA705="","",VLOOKUP(AA705,映射!W:X,2,FALSE))</f>
        <v/>
      </c>
      <c r="AC705" s="85"/>
      <c r="AD705" s="85"/>
      <c r="AE705" s="85"/>
      <c r="AF705" s="85"/>
      <c r="AG705" s="15" t="str">
        <f>IF(AF705="","",VLOOKUP(AF705,映射!W:X,2,FALSE))</f>
        <v/>
      </c>
      <c r="AH705" s="85"/>
      <c r="AI705" s="85"/>
      <c r="AJ705" s="85"/>
      <c r="AK705" s="85"/>
      <c r="AL705" s="85" t="str">
        <f>IF(AK705="","",VLOOKUP(AK705,映射!W:X,2,FALSE))</f>
        <v/>
      </c>
      <c r="AM705" s="85"/>
      <c r="AN705" s="85"/>
      <c r="AO705" s="85"/>
    </row>
    <row r="706" spans="1:41">
      <c r="A706" s="15">
        <v>120207</v>
      </c>
      <c r="B706" s="26" t="s">
        <v>272</v>
      </c>
      <c r="C706" s="14" t="s">
        <v>40</v>
      </c>
      <c r="D706" s="14" t="s">
        <v>658</v>
      </c>
      <c r="E706" s="26">
        <v>20207</v>
      </c>
      <c r="F706" s="26" t="s">
        <v>628</v>
      </c>
      <c r="G706" s="26"/>
      <c r="H706" s="26">
        <v>57</v>
      </c>
      <c r="I706" s="91">
        <f>VLOOKUP(A706,怪物经验!A:I,9,FALSE)</f>
        <v>1800</v>
      </c>
      <c r="J706" s="90">
        <v>0</v>
      </c>
      <c r="K706" s="26"/>
      <c r="L706" s="79">
        <f>VLOOKUP(D706,道具产出!B:V,4,FALSE)</f>
        <v>3006</v>
      </c>
      <c r="M706" s="15" t="str">
        <f>IF(L706="","",VLOOKUP(L706,映射!W:X,2,FALSE))</f>
        <v>金</v>
      </c>
      <c r="N706" s="79">
        <f>VLOOKUP(D706,道具产出!B:V,5,FALSE)</f>
        <v>1</v>
      </c>
      <c r="O706" s="79">
        <v>1</v>
      </c>
      <c r="P706" s="79">
        <f>VLOOKUP(D706,道具产出!B:V,6,FALSE)</f>
        <v>50</v>
      </c>
      <c r="Q706" s="79">
        <f>VLOOKUP(D706,道具产出!B:V,7,FALSE)</f>
        <v>3106</v>
      </c>
      <c r="R706" s="15" t="str">
        <f>IF(Q706="","",VLOOKUP(Q706,映射!W:X,2,FALSE))</f>
        <v>琵琶木</v>
      </c>
      <c r="S706" s="79">
        <f>VLOOKUP(D706,道具产出!B:V,8,FALSE)</f>
        <v>1</v>
      </c>
      <c r="T706" s="79">
        <v>1</v>
      </c>
      <c r="U706" s="79">
        <f>VLOOKUP(D706,道具产出!B:V,9,FALSE)</f>
        <v>50</v>
      </c>
      <c r="V706" s="92">
        <f>VLOOKUP(D706,道具产出!B:V,10,FALSE)</f>
        <v>3406</v>
      </c>
      <c r="W706" s="15" t="str">
        <f>IF(V706="","",VLOOKUP(V706,映射!W:X,2,FALSE))</f>
        <v>绢布</v>
      </c>
      <c r="X706" s="92">
        <f>VLOOKUP(D706,道具产出!B:V,11,FALSE)</f>
        <v>1</v>
      </c>
      <c r="Y706" s="92">
        <v>1</v>
      </c>
      <c r="Z706" s="92">
        <f>VLOOKUP(D706,道具产出!B:V,12,FALSE)</f>
        <v>50</v>
      </c>
      <c r="AA706" s="85"/>
      <c r="AB706" s="15" t="str">
        <f>IF(AA706="","",VLOOKUP(AA706,映射!W:X,2,FALSE))</f>
        <v/>
      </c>
      <c r="AC706" s="85"/>
      <c r="AD706" s="85"/>
      <c r="AE706" s="85"/>
      <c r="AF706" s="85"/>
      <c r="AG706" s="15" t="str">
        <f>IF(AF706="","",VLOOKUP(AF706,映射!W:X,2,FALSE))</f>
        <v/>
      </c>
      <c r="AH706" s="85"/>
      <c r="AI706" s="85"/>
      <c r="AJ706" s="85"/>
      <c r="AK706" s="85"/>
      <c r="AL706" s="85" t="str">
        <f>IF(AK706="","",VLOOKUP(AK706,映射!W:X,2,FALSE))</f>
        <v/>
      </c>
      <c r="AM706" s="85"/>
      <c r="AN706" s="85"/>
      <c r="AO706" s="85"/>
    </row>
    <row r="707" spans="1:41">
      <c r="A707" s="15">
        <v>120208</v>
      </c>
      <c r="B707" s="26" t="s">
        <v>272</v>
      </c>
      <c r="C707" s="14" t="s">
        <v>40</v>
      </c>
      <c r="D707" s="14" t="s">
        <v>658</v>
      </c>
      <c r="E707" s="26">
        <v>20208</v>
      </c>
      <c r="F707" s="26" t="s">
        <v>659</v>
      </c>
      <c r="G707" s="26"/>
      <c r="H707" s="26">
        <v>57</v>
      </c>
      <c r="I707" s="91">
        <f>VLOOKUP(A707,怪物经验!A:I,9,FALSE)</f>
        <v>1800</v>
      </c>
      <c r="J707" s="90">
        <v>0</v>
      </c>
      <c r="K707" s="26"/>
      <c r="L707" s="79">
        <f>VLOOKUP(D707,道具产出!B:V,4,FALSE)</f>
        <v>3006</v>
      </c>
      <c r="M707" s="15" t="str">
        <f>IF(L707="","",VLOOKUP(L707,映射!W:X,2,FALSE))</f>
        <v>金</v>
      </c>
      <c r="N707" s="79">
        <f>VLOOKUP(D707,道具产出!B:V,5,FALSE)</f>
        <v>1</v>
      </c>
      <c r="O707" s="79">
        <v>1</v>
      </c>
      <c r="P707" s="79">
        <f>VLOOKUP(D707,道具产出!B:V,6,FALSE)</f>
        <v>50</v>
      </c>
      <c r="Q707" s="79">
        <f>VLOOKUP(D707,道具产出!B:V,7,FALSE)</f>
        <v>3106</v>
      </c>
      <c r="R707" s="15" t="str">
        <f>IF(Q707="","",VLOOKUP(Q707,映射!W:X,2,FALSE))</f>
        <v>琵琶木</v>
      </c>
      <c r="S707" s="79">
        <f>VLOOKUP(D707,道具产出!B:V,8,FALSE)</f>
        <v>1</v>
      </c>
      <c r="T707" s="79">
        <v>1</v>
      </c>
      <c r="U707" s="79">
        <f>VLOOKUP(D707,道具产出!B:V,9,FALSE)</f>
        <v>50</v>
      </c>
      <c r="V707" s="92">
        <f>VLOOKUP(D707,道具产出!B:V,10,FALSE)</f>
        <v>3406</v>
      </c>
      <c r="W707" s="15" t="str">
        <f>IF(V707="","",VLOOKUP(V707,映射!W:X,2,FALSE))</f>
        <v>绢布</v>
      </c>
      <c r="X707" s="92">
        <f>VLOOKUP(D707,道具产出!B:V,11,FALSE)</f>
        <v>1</v>
      </c>
      <c r="Y707" s="92">
        <v>1</v>
      </c>
      <c r="Z707" s="92">
        <f>VLOOKUP(D707,道具产出!B:V,12,FALSE)</f>
        <v>50</v>
      </c>
      <c r="AA707" s="85"/>
      <c r="AB707" s="15" t="str">
        <f>IF(AA707="","",VLOOKUP(AA707,映射!W:X,2,FALSE))</f>
        <v/>
      </c>
      <c r="AC707" s="85"/>
      <c r="AD707" s="85"/>
      <c r="AE707" s="85"/>
      <c r="AF707" s="85"/>
      <c r="AG707" s="15" t="str">
        <f>IF(AF707="","",VLOOKUP(AF707,映射!W:X,2,FALSE))</f>
        <v/>
      </c>
      <c r="AH707" s="85"/>
      <c r="AI707" s="85"/>
      <c r="AJ707" s="85"/>
      <c r="AK707" s="85"/>
      <c r="AL707" s="85" t="str">
        <f>IF(AK707="","",VLOOKUP(AK707,映射!W:X,2,FALSE))</f>
        <v/>
      </c>
      <c r="AM707" s="85"/>
      <c r="AN707" s="85"/>
      <c r="AO707" s="85"/>
    </row>
    <row r="708" spans="1:41">
      <c r="A708" s="15">
        <v>120209</v>
      </c>
      <c r="B708" s="26" t="s">
        <v>272</v>
      </c>
      <c r="C708" s="14" t="s">
        <v>40</v>
      </c>
      <c r="D708" s="14" t="s">
        <v>658</v>
      </c>
      <c r="E708" s="26">
        <v>20209</v>
      </c>
      <c r="F708" s="26" t="s">
        <v>522</v>
      </c>
      <c r="G708" s="26"/>
      <c r="H708" s="26">
        <v>57</v>
      </c>
      <c r="I708" s="91">
        <f>VLOOKUP(A708,怪物经验!A:I,9,FALSE)</f>
        <v>1800</v>
      </c>
      <c r="J708" s="90">
        <v>0</v>
      </c>
      <c r="K708" s="26"/>
      <c r="L708" s="79">
        <f>VLOOKUP(D708,道具产出!B:V,4,FALSE)</f>
        <v>3006</v>
      </c>
      <c r="M708" s="15" t="str">
        <f>IF(L708="","",VLOOKUP(L708,映射!W:X,2,FALSE))</f>
        <v>金</v>
      </c>
      <c r="N708" s="79">
        <f>VLOOKUP(D708,道具产出!B:V,5,FALSE)</f>
        <v>1</v>
      </c>
      <c r="O708" s="79">
        <v>1</v>
      </c>
      <c r="P708" s="79">
        <f>VLOOKUP(D708,道具产出!B:V,6,FALSE)</f>
        <v>50</v>
      </c>
      <c r="Q708" s="79">
        <f>VLOOKUP(D708,道具产出!B:V,7,FALSE)</f>
        <v>3106</v>
      </c>
      <c r="R708" s="15" t="str">
        <f>IF(Q708="","",VLOOKUP(Q708,映射!W:X,2,FALSE))</f>
        <v>琵琶木</v>
      </c>
      <c r="S708" s="79">
        <f>VLOOKUP(D708,道具产出!B:V,8,FALSE)</f>
        <v>1</v>
      </c>
      <c r="T708" s="79">
        <v>1</v>
      </c>
      <c r="U708" s="79">
        <f>VLOOKUP(D708,道具产出!B:V,9,FALSE)</f>
        <v>50</v>
      </c>
      <c r="V708" s="92">
        <f>VLOOKUP(D708,道具产出!B:V,10,FALSE)</f>
        <v>3406</v>
      </c>
      <c r="W708" s="15" t="str">
        <f>IF(V708="","",VLOOKUP(V708,映射!W:X,2,FALSE))</f>
        <v>绢布</v>
      </c>
      <c r="X708" s="92">
        <f>VLOOKUP(D708,道具产出!B:V,11,FALSE)</f>
        <v>1</v>
      </c>
      <c r="Y708" s="92">
        <v>1</v>
      </c>
      <c r="Z708" s="92">
        <f>VLOOKUP(D708,道具产出!B:V,12,FALSE)</f>
        <v>50</v>
      </c>
      <c r="AA708" s="85"/>
      <c r="AB708" s="15" t="str">
        <f>IF(AA708="","",VLOOKUP(AA708,映射!W:X,2,FALSE))</f>
        <v/>
      </c>
      <c r="AC708" s="85"/>
      <c r="AD708" s="85"/>
      <c r="AE708" s="85"/>
      <c r="AF708" s="85"/>
      <c r="AG708" s="15" t="str">
        <f>IF(AF708="","",VLOOKUP(AF708,映射!W:X,2,FALSE))</f>
        <v/>
      </c>
      <c r="AH708" s="85"/>
      <c r="AI708" s="85"/>
      <c r="AJ708" s="85"/>
      <c r="AK708" s="85"/>
      <c r="AL708" s="85" t="str">
        <f>IF(AK708="","",VLOOKUP(AK708,映射!W:X,2,FALSE))</f>
        <v/>
      </c>
      <c r="AM708" s="85"/>
      <c r="AN708" s="85"/>
      <c r="AO708" s="85"/>
    </row>
    <row r="709" spans="1:41">
      <c r="A709" s="15">
        <v>120210</v>
      </c>
      <c r="B709" s="26" t="s">
        <v>272</v>
      </c>
      <c r="C709" s="14" t="s">
        <v>40</v>
      </c>
      <c r="D709" s="14" t="s">
        <v>658</v>
      </c>
      <c r="E709" s="26">
        <v>20210</v>
      </c>
      <c r="F709" s="26" t="s">
        <v>660</v>
      </c>
      <c r="G709" s="26"/>
      <c r="H709" s="26">
        <v>57</v>
      </c>
      <c r="I709" s="91">
        <f>VLOOKUP(A709,怪物经验!A:I,9,FALSE)</f>
        <v>1800</v>
      </c>
      <c r="J709" s="90">
        <v>0</v>
      </c>
      <c r="K709" s="26"/>
      <c r="L709" s="79">
        <f>VLOOKUP(D709,道具产出!B:V,4,FALSE)</f>
        <v>3006</v>
      </c>
      <c r="M709" s="15" t="str">
        <f>IF(L709="","",VLOOKUP(L709,映射!W:X,2,FALSE))</f>
        <v>金</v>
      </c>
      <c r="N709" s="79">
        <f>VLOOKUP(D709,道具产出!B:V,5,FALSE)</f>
        <v>1</v>
      </c>
      <c r="O709" s="79">
        <v>1</v>
      </c>
      <c r="P709" s="79">
        <f>VLOOKUP(D709,道具产出!B:V,6,FALSE)</f>
        <v>50</v>
      </c>
      <c r="Q709" s="79">
        <f>VLOOKUP(D709,道具产出!B:V,7,FALSE)</f>
        <v>3106</v>
      </c>
      <c r="R709" s="15" t="str">
        <f>IF(Q709="","",VLOOKUP(Q709,映射!W:X,2,FALSE))</f>
        <v>琵琶木</v>
      </c>
      <c r="S709" s="79">
        <f>VLOOKUP(D709,道具产出!B:V,8,FALSE)</f>
        <v>1</v>
      </c>
      <c r="T709" s="79">
        <v>1</v>
      </c>
      <c r="U709" s="79">
        <f>VLOOKUP(D709,道具产出!B:V,9,FALSE)</f>
        <v>50</v>
      </c>
      <c r="V709" s="92">
        <f>VLOOKUP(D709,道具产出!B:V,10,FALSE)</f>
        <v>3406</v>
      </c>
      <c r="W709" s="15" t="str">
        <f>IF(V709="","",VLOOKUP(V709,映射!W:X,2,FALSE))</f>
        <v>绢布</v>
      </c>
      <c r="X709" s="92">
        <f>VLOOKUP(D709,道具产出!B:V,11,FALSE)</f>
        <v>1</v>
      </c>
      <c r="Y709" s="92">
        <v>1</v>
      </c>
      <c r="Z709" s="92">
        <f>VLOOKUP(D709,道具产出!B:V,12,FALSE)</f>
        <v>50</v>
      </c>
      <c r="AA709" s="85"/>
      <c r="AB709" s="15" t="str">
        <f>IF(AA709="","",VLOOKUP(AA709,映射!W:X,2,FALSE))</f>
        <v/>
      </c>
      <c r="AC709" s="85"/>
      <c r="AD709" s="85"/>
      <c r="AE709" s="85"/>
      <c r="AF709" s="85"/>
      <c r="AG709" s="15" t="str">
        <f>IF(AF709="","",VLOOKUP(AF709,映射!W:X,2,FALSE))</f>
        <v/>
      </c>
      <c r="AH709" s="85"/>
      <c r="AI709" s="85"/>
      <c r="AJ709" s="85"/>
      <c r="AK709" s="85"/>
      <c r="AL709" s="85" t="str">
        <f>IF(AK709="","",VLOOKUP(AK709,映射!W:X,2,FALSE))</f>
        <v/>
      </c>
      <c r="AM709" s="85"/>
      <c r="AN709" s="85"/>
      <c r="AO709" s="85"/>
    </row>
    <row r="710" spans="1:41">
      <c r="A710" s="15">
        <v>120211</v>
      </c>
      <c r="B710" s="26" t="s">
        <v>272</v>
      </c>
      <c r="C710" s="14" t="s">
        <v>40</v>
      </c>
      <c r="D710" s="14" t="s">
        <v>658</v>
      </c>
      <c r="E710" s="26">
        <v>20211</v>
      </c>
      <c r="F710" s="26" t="s">
        <v>661</v>
      </c>
      <c r="G710" s="26"/>
      <c r="H710" s="26">
        <v>57</v>
      </c>
      <c r="I710" s="91">
        <f>VLOOKUP(A710,怪物经验!A:I,9,FALSE)</f>
        <v>1800</v>
      </c>
      <c r="J710" s="90">
        <v>0</v>
      </c>
      <c r="K710" s="26"/>
      <c r="L710" s="79">
        <f>VLOOKUP(D710,道具产出!B:V,4,FALSE)</f>
        <v>3006</v>
      </c>
      <c r="M710" s="15" t="str">
        <f>IF(L710="","",VLOOKUP(L710,映射!W:X,2,FALSE))</f>
        <v>金</v>
      </c>
      <c r="N710" s="79">
        <f>VLOOKUP(D710,道具产出!B:V,5,FALSE)</f>
        <v>1</v>
      </c>
      <c r="O710" s="79">
        <v>1</v>
      </c>
      <c r="P710" s="79">
        <f>VLOOKUP(D710,道具产出!B:V,6,FALSE)</f>
        <v>50</v>
      </c>
      <c r="Q710" s="79">
        <f>VLOOKUP(D710,道具产出!B:V,7,FALSE)</f>
        <v>3106</v>
      </c>
      <c r="R710" s="15" t="str">
        <f>IF(Q710="","",VLOOKUP(Q710,映射!W:X,2,FALSE))</f>
        <v>琵琶木</v>
      </c>
      <c r="S710" s="79">
        <f>VLOOKUP(D710,道具产出!B:V,8,FALSE)</f>
        <v>1</v>
      </c>
      <c r="T710" s="79">
        <v>1</v>
      </c>
      <c r="U710" s="79">
        <f>VLOOKUP(D710,道具产出!B:V,9,FALSE)</f>
        <v>50</v>
      </c>
      <c r="V710" s="92">
        <f>VLOOKUP(D710,道具产出!B:V,10,FALSE)</f>
        <v>3406</v>
      </c>
      <c r="W710" s="15" t="str">
        <f>IF(V710="","",VLOOKUP(V710,映射!W:X,2,FALSE))</f>
        <v>绢布</v>
      </c>
      <c r="X710" s="92">
        <f>VLOOKUP(D710,道具产出!B:V,11,FALSE)</f>
        <v>1</v>
      </c>
      <c r="Y710" s="92">
        <v>1</v>
      </c>
      <c r="Z710" s="92">
        <f>VLOOKUP(D710,道具产出!B:V,12,FALSE)</f>
        <v>50</v>
      </c>
      <c r="AA710" s="85"/>
      <c r="AB710" s="15" t="str">
        <f>IF(AA710="","",VLOOKUP(AA710,映射!W:X,2,FALSE))</f>
        <v/>
      </c>
      <c r="AC710" s="85"/>
      <c r="AD710" s="85"/>
      <c r="AE710" s="85"/>
      <c r="AF710" s="85"/>
      <c r="AG710" s="15" t="str">
        <f>IF(AF710="","",VLOOKUP(AF710,映射!W:X,2,FALSE))</f>
        <v/>
      </c>
      <c r="AH710" s="85"/>
      <c r="AI710" s="85"/>
      <c r="AJ710" s="85"/>
      <c r="AK710" s="85"/>
      <c r="AL710" s="85" t="str">
        <f>IF(AK710="","",VLOOKUP(AK710,映射!W:X,2,FALSE))</f>
        <v/>
      </c>
      <c r="AM710" s="85"/>
      <c r="AN710" s="85"/>
      <c r="AO710" s="85"/>
    </row>
    <row r="711" spans="1:41">
      <c r="A711" s="15">
        <v>120212</v>
      </c>
      <c r="B711" s="26" t="s">
        <v>272</v>
      </c>
      <c r="C711" s="14" t="s">
        <v>40</v>
      </c>
      <c r="D711" s="14" t="s">
        <v>658</v>
      </c>
      <c r="E711" s="26">
        <v>20212</v>
      </c>
      <c r="F711" s="26" t="s">
        <v>474</v>
      </c>
      <c r="G711" s="26"/>
      <c r="H711" s="26">
        <v>57</v>
      </c>
      <c r="I711" s="91">
        <f>VLOOKUP(A711,怪物经验!A:I,9,FALSE)</f>
        <v>1800</v>
      </c>
      <c r="J711" s="90">
        <v>0</v>
      </c>
      <c r="K711" s="26"/>
      <c r="L711" s="79">
        <f>VLOOKUP(D711,道具产出!B:V,4,FALSE)</f>
        <v>3006</v>
      </c>
      <c r="M711" s="15" t="str">
        <f>IF(L711="","",VLOOKUP(L711,映射!W:X,2,FALSE))</f>
        <v>金</v>
      </c>
      <c r="N711" s="79">
        <f>VLOOKUP(D711,道具产出!B:V,5,FALSE)</f>
        <v>1</v>
      </c>
      <c r="O711" s="79">
        <v>1</v>
      </c>
      <c r="P711" s="79">
        <f>VLOOKUP(D711,道具产出!B:V,6,FALSE)</f>
        <v>50</v>
      </c>
      <c r="Q711" s="79">
        <f>VLOOKUP(D711,道具产出!B:V,7,FALSE)</f>
        <v>3106</v>
      </c>
      <c r="R711" s="15" t="str">
        <f>IF(Q711="","",VLOOKUP(Q711,映射!W:X,2,FALSE))</f>
        <v>琵琶木</v>
      </c>
      <c r="S711" s="79">
        <f>VLOOKUP(D711,道具产出!B:V,8,FALSE)</f>
        <v>1</v>
      </c>
      <c r="T711" s="79">
        <v>1</v>
      </c>
      <c r="U711" s="79">
        <f>VLOOKUP(D711,道具产出!B:V,9,FALSE)</f>
        <v>50</v>
      </c>
      <c r="V711" s="92">
        <f>VLOOKUP(D711,道具产出!B:V,10,FALSE)</f>
        <v>3406</v>
      </c>
      <c r="W711" s="15" t="str">
        <f>IF(V711="","",VLOOKUP(V711,映射!W:X,2,FALSE))</f>
        <v>绢布</v>
      </c>
      <c r="X711" s="92">
        <f>VLOOKUP(D711,道具产出!B:V,11,FALSE)</f>
        <v>1</v>
      </c>
      <c r="Y711" s="92">
        <v>1</v>
      </c>
      <c r="Z711" s="92">
        <f>VLOOKUP(D711,道具产出!B:V,12,FALSE)</f>
        <v>50</v>
      </c>
      <c r="AA711" s="85"/>
      <c r="AB711" s="15" t="str">
        <f>IF(AA711="","",VLOOKUP(AA711,映射!W:X,2,FALSE))</f>
        <v/>
      </c>
      <c r="AC711" s="85"/>
      <c r="AD711" s="85"/>
      <c r="AE711" s="85"/>
      <c r="AF711" s="85"/>
      <c r="AG711" s="15" t="str">
        <f>IF(AF711="","",VLOOKUP(AF711,映射!W:X,2,FALSE))</f>
        <v/>
      </c>
      <c r="AH711" s="85"/>
      <c r="AI711" s="85"/>
      <c r="AJ711" s="85"/>
      <c r="AK711" s="85"/>
      <c r="AL711" s="85" t="str">
        <f>IF(AK711="","",VLOOKUP(AK711,映射!W:X,2,FALSE))</f>
        <v/>
      </c>
      <c r="AM711" s="85"/>
      <c r="AN711" s="85"/>
      <c r="AO711" s="85"/>
    </row>
    <row r="712" spans="1:41">
      <c r="A712" s="15">
        <v>120213</v>
      </c>
      <c r="B712" s="26" t="s">
        <v>272</v>
      </c>
      <c r="C712" s="14" t="s">
        <v>40</v>
      </c>
      <c r="D712" s="14" t="s">
        <v>658</v>
      </c>
      <c r="E712" s="26">
        <v>20213</v>
      </c>
      <c r="F712" s="26" t="s">
        <v>455</v>
      </c>
      <c r="G712" s="26"/>
      <c r="H712" s="26">
        <v>57</v>
      </c>
      <c r="I712" s="91">
        <f>VLOOKUP(A712,怪物经验!A:I,9,FALSE)</f>
        <v>1800</v>
      </c>
      <c r="J712" s="90">
        <v>0</v>
      </c>
      <c r="K712" s="26"/>
      <c r="L712" s="79">
        <f>VLOOKUP(D712,道具产出!B:V,4,FALSE)</f>
        <v>3006</v>
      </c>
      <c r="M712" s="15" t="str">
        <f>IF(L712="","",VLOOKUP(L712,映射!W:X,2,FALSE))</f>
        <v>金</v>
      </c>
      <c r="N712" s="79">
        <f>VLOOKUP(D712,道具产出!B:V,5,FALSE)</f>
        <v>1</v>
      </c>
      <c r="O712" s="79">
        <v>1</v>
      </c>
      <c r="P712" s="79">
        <f>VLOOKUP(D712,道具产出!B:V,6,FALSE)</f>
        <v>50</v>
      </c>
      <c r="Q712" s="79">
        <f>VLOOKUP(D712,道具产出!B:V,7,FALSE)</f>
        <v>3106</v>
      </c>
      <c r="R712" s="15" t="str">
        <f>IF(Q712="","",VLOOKUP(Q712,映射!W:X,2,FALSE))</f>
        <v>琵琶木</v>
      </c>
      <c r="S712" s="79">
        <f>VLOOKUP(D712,道具产出!B:V,8,FALSE)</f>
        <v>1</v>
      </c>
      <c r="T712" s="79">
        <v>1</v>
      </c>
      <c r="U712" s="79">
        <f>VLOOKUP(D712,道具产出!B:V,9,FALSE)</f>
        <v>50</v>
      </c>
      <c r="V712" s="92">
        <f>VLOOKUP(D712,道具产出!B:V,10,FALSE)</f>
        <v>3406</v>
      </c>
      <c r="W712" s="15" t="str">
        <f>IF(V712="","",VLOOKUP(V712,映射!W:X,2,FALSE))</f>
        <v>绢布</v>
      </c>
      <c r="X712" s="92">
        <f>VLOOKUP(D712,道具产出!B:V,11,FALSE)</f>
        <v>1</v>
      </c>
      <c r="Y712" s="92">
        <v>1</v>
      </c>
      <c r="Z712" s="92">
        <f>VLOOKUP(D712,道具产出!B:V,12,FALSE)</f>
        <v>50</v>
      </c>
      <c r="AA712" s="85"/>
      <c r="AB712" s="15" t="str">
        <f>IF(AA712="","",VLOOKUP(AA712,映射!W:X,2,FALSE))</f>
        <v/>
      </c>
      <c r="AC712" s="85"/>
      <c r="AD712" s="85"/>
      <c r="AE712" s="85"/>
      <c r="AF712" s="85"/>
      <c r="AG712" s="15" t="str">
        <f>IF(AF712="","",VLOOKUP(AF712,映射!W:X,2,FALSE))</f>
        <v/>
      </c>
      <c r="AH712" s="85"/>
      <c r="AI712" s="85"/>
      <c r="AJ712" s="85"/>
      <c r="AK712" s="85"/>
      <c r="AL712" s="85" t="str">
        <f>IF(AK712="","",VLOOKUP(AK712,映射!W:X,2,FALSE))</f>
        <v/>
      </c>
      <c r="AM712" s="85"/>
      <c r="AN712" s="85"/>
      <c r="AO712" s="85"/>
    </row>
    <row r="713" spans="1:41">
      <c r="A713" s="15">
        <v>120214</v>
      </c>
      <c r="B713" s="26" t="s">
        <v>272</v>
      </c>
      <c r="C713" s="14" t="s">
        <v>40</v>
      </c>
      <c r="D713" s="14" t="s">
        <v>658</v>
      </c>
      <c r="E713" s="26">
        <v>20214</v>
      </c>
      <c r="F713" s="26" t="s">
        <v>400</v>
      </c>
      <c r="G713" s="26"/>
      <c r="H713" s="26">
        <v>57</v>
      </c>
      <c r="I713" s="91">
        <f>VLOOKUP(A713,怪物经验!A:I,9,FALSE)</f>
        <v>1800</v>
      </c>
      <c r="J713" s="90">
        <v>0</v>
      </c>
      <c r="K713" s="26"/>
      <c r="L713" s="79">
        <f>VLOOKUP(D713,道具产出!B:V,4,FALSE)</f>
        <v>3006</v>
      </c>
      <c r="M713" s="15" t="str">
        <f>IF(L713="","",VLOOKUP(L713,映射!W:X,2,FALSE))</f>
        <v>金</v>
      </c>
      <c r="N713" s="79">
        <f>VLOOKUP(D713,道具产出!B:V,5,FALSE)</f>
        <v>1</v>
      </c>
      <c r="O713" s="79">
        <v>1</v>
      </c>
      <c r="P713" s="79">
        <f>VLOOKUP(D713,道具产出!B:V,6,FALSE)</f>
        <v>50</v>
      </c>
      <c r="Q713" s="79">
        <f>VLOOKUP(D713,道具产出!B:V,7,FALSE)</f>
        <v>3106</v>
      </c>
      <c r="R713" s="15" t="str">
        <f>IF(Q713="","",VLOOKUP(Q713,映射!W:X,2,FALSE))</f>
        <v>琵琶木</v>
      </c>
      <c r="S713" s="79">
        <f>VLOOKUP(D713,道具产出!B:V,8,FALSE)</f>
        <v>1</v>
      </c>
      <c r="T713" s="79">
        <v>1</v>
      </c>
      <c r="U713" s="79">
        <f>VLOOKUP(D713,道具产出!B:V,9,FALSE)</f>
        <v>50</v>
      </c>
      <c r="V713" s="92">
        <f>VLOOKUP(D713,道具产出!B:V,10,FALSE)</f>
        <v>3406</v>
      </c>
      <c r="W713" s="15" t="str">
        <f>IF(V713="","",VLOOKUP(V713,映射!W:X,2,FALSE))</f>
        <v>绢布</v>
      </c>
      <c r="X713" s="92">
        <f>VLOOKUP(D713,道具产出!B:V,11,FALSE)</f>
        <v>1</v>
      </c>
      <c r="Y713" s="92">
        <v>1</v>
      </c>
      <c r="Z713" s="92">
        <f>VLOOKUP(D713,道具产出!B:V,12,FALSE)</f>
        <v>50</v>
      </c>
      <c r="AA713" s="85"/>
      <c r="AB713" s="15" t="str">
        <f>IF(AA713="","",VLOOKUP(AA713,映射!W:X,2,FALSE))</f>
        <v/>
      </c>
      <c r="AC713" s="85"/>
      <c r="AD713" s="85"/>
      <c r="AE713" s="85"/>
      <c r="AF713" s="85"/>
      <c r="AG713" s="15" t="str">
        <f>IF(AF713="","",VLOOKUP(AF713,映射!W:X,2,FALSE))</f>
        <v/>
      </c>
      <c r="AH713" s="85"/>
      <c r="AI713" s="85"/>
      <c r="AJ713" s="85"/>
      <c r="AK713" s="85"/>
      <c r="AL713" s="85" t="str">
        <f>IF(AK713="","",VLOOKUP(AK713,映射!W:X,2,FALSE))</f>
        <v/>
      </c>
      <c r="AM713" s="85"/>
      <c r="AN713" s="85"/>
      <c r="AO713" s="85"/>
    </row>
    <row r="714" spans="1:41">
      <c r="A714" s="15">
        <v>120215</v>
      </c>
      <c r="B714" s="26" t="s">
        <v>272</v>
      </c>
      <c r="C714" s="14" t="s">
        <v>40</v>
      </c>
      <c r="D714" s="14" t="s">
        <v>658</v>
      </c>
      <c r="E714" s="26">
        <v>20215</v>
      </c>
      <c r="F714" s="26" t="s">
        <v>662</v>
      </c>
      <c r="G714" s="26"/>
      <c r="H714" s="26">
        <v>57</v>
      </c>
      <c r="I714" s="91">
        <f>VLOOKUP(A714,怪物经验!A:I,9,FALSE)</f>
        <v>1800</v>
      </c>
      <c r="J714" s="90">
        <v>0</v>
      </c>
      <c r="K714" s="26"/>
      <c r="L714" s="79">
        <f>VLOOKUP(D714,道具产出!B:V,4,FALSE)</f>
        <v>3006</v>
      </c>
      <c r="M714" s="15" t="str">
        <f>IF(L714="","",VLOOKUP(L714,映射!W:X,2,FALSE))</f>
        <v>金</v>
      </c>
      <c r="N714" s="79">
        <f>VLOOKUP(D714,道具产出!B:V,5,FALSE)</f>
        <v>1</v>
      </c>
      <c r="O714" s="79">
        <v>1</v>
      </c>
      <c r="P714" s="79">
        <f>VLOOKUP(D714,道具产出!B:V,6,FALSE)</f>
        <v>50</v>
      </c>
      <c r="Q714" s="79">
        <f>VLOOKUP(D714,道具产出!B:V,7,FALSE)</f>
        <v>3106</v>
      </c>
      <c r="R714" s="15" t="str">
        <f>IF(Q714="","",VLOOKUP(Q714,映射!W:X,2,FALSE))</f>
        <v>琵琶木</v>
      </c>
      <c r="S714" s="79">
        <f>VLOOKUP(D714,道具产出!B:V,8,FALSE)</f>
        <v>1</v>
      </c>
      <c r="T714" s="79">
        <v>1</v>
      </c>
      <c r="U714" s="79">
        <f>VLOOKUP(D714,道具产出!B:V,9,FALSE)</f>
        <v>50</v>
      </c>
      <c r="V714" s="92">
        <f>VLOOKUP(D714,道具产出!B:V,10,FALSE)</f>
        <v>3406</v>
      </c>
      <c r="W714" s="15" t="str">
        <f>IF(V714="","",VLOOKUP(V714,映射!W:X,2,FALSE))</f>
        <v>绢布</v>
      </c>
      <c r="X714" s="92">
        <f>VLOOKUP(D714,道具产出!B:V,11,FALSE)</f>
        <v>1</v>
      </c>
      <c r="Y714" s="92">
        <v>1</v>
      </c>
      <c r="Z714" s="92">
        <f>VLOOKUP(D714,道具产出!B:V,12,FALSE)</f>
        <v>50</v>
      </c>
      <c r="AA714" s="85"/>
      <c r="AB714" s="15" t="str">
        <f>IF(AA714="","",VLOOKUP(AA714,映射!W:X,2,FALSE))</f>
        <v/>
      </c>
      <c r="AC714" s="85"/>
      <c r="AD714" s="85"/>
      <c r="AE714" s="85"/>
      <c r="AF714" s="85"/>
      <c r="AG714" s="15" t="str">
        <f>IF(AF714="","",VLOOKUP(AF714,映射!W:X,2,FALSE))</f>
        <v/>
      </c>
      <c r="AH714" s="85"/>
      <c r="AI714" s="85"/>
      <c r="AJ714" s="85"/>
      <c r="AK714" s="85"/>
      <c r="AL714" s="85" t="str">
        <f>IF(AK714="","",VLOOKUP(AK714,映射!W:X,2,FALSE))</f>
        <v/>
      </c>
      <c r="AM714" s="85"/>
      <c r="AN714" s="85"/>
      <c r="AO714" s="85"/>
    </row>
    <row r="715" spans="1:41">
      <c r="A715" s="15">
        <v>120216</v>
      </c>
      <c r="B715" s="26" t="s">
        <v>272</v>
      </c>
      <c r="C715" s="14" t="s">
        <v>40</v>
      </c>
      <c r="D715" s="14" t="s">
        <v>658</v>
      </c>
      <c r="E715" s="26">
        <v>20216</v>
      </c>
      <c r="F715" s="26" t="s">
        <v>630</v>
      </c>
      <c r="G715" s="26"/>
      <c r="H715" s="26">
        <v>57</v>
      </c>
      <c r="I715" s="91">
        <f>VLOOKUP(A715,怪物经验!A:I,9,FALSE)</f>
        <v>1800</v>
      </c>
      <c r="J715" s="90">
        <v>0</v>
      </c>
      <c r="K715" s="26"/>
      <c r="L715" s="79">
        <f>VLOOKUP(D715,道具产出!B:V,4,FALSE)</f>
        <v>3006</v>
      </c>
      <c r="M715" s="15" t="str">
        <f>IF(L715="","",VLOOKUP(L715,映射!W:X,2,FALSE))</f>
        <v>金</v>
      </c>
      <c r="N715" s="79">
        <f>VLOOKUP(D715,道具产出!B:V,5,FALSE)</f>
        <v>1</v>
      </c>
      <c r="O715" s="79">
        <v>1</v>
      </c>
      <c r="P715" s="79">
        <f>VLOOKUP(D715,道具产出!B:V,6,FALSE)</f>
        <v>50</v>
      </c>
      <c r="Q715" s="79">
        <f>VLOOKUP(D715,道具产出!B:V,7,FALSE)</f>
        <v>3106</v>
      </c>
      <c r="R715" s="15" t="str">
        <f>IF(Q715="","",VLOOKUP(Q715,映射!W:X,2,FALSE))</f>
        <v>琵琶木</v>
      </c>
      <c r="S715" s="79">
        <f>VLOOKUP(D715,道具产出!B:V,8,FALSE)</f>
        <v>1</v>
      </c>
      <c r="T715" s="79">
        <v>1</v>
      </c>
      <c r="U715" s="79">
        <f>VLOOKUP(D715,道具产出!B:V,9,FALSE)</f>
        <v>50</v>
      </c>
      <c r="V715" s="92">
        <f>VLOOKUP(D715,道具产出!B:V,10,FALSE)</f>
        <v>3406</v>
      </c>
      <c r="W715" s="15" t="str">
        <f>IF(V715="","",VLOOKUP(V715,映射!W:X,2,FALSE))</f>
        <v>绢布</v>
      </c>
      <c r="X715" s="92">
        <f>VLOOKUP(D715,道具产出!B:V,11,FALSE)</f>
        <v>1</v>
      </c>
      <c r="Y715" s="92">
        <v>1</v>
      </c>
      <c r="Z715" s="92">
        <f>VLOOKUP(D715,道具产出!B:V,12,FALSE)</f>
        <v>50</v>
      </c>
      <c r="AA715" s="85"/>
      <c r="AB715" s="15" t="str">
        <f>IF(AA715="","",VLOOKUP(AA715,映射!W:X,2,FALSE))</f>
        <v/>
      </c>
      <c r="AC715" s="85"/>
      <c r="AD715" s="85"/>
      <c r="AE715" s="85"/>
      <c r="AF715" s="85"/>
      <c r="AG715" s="15" t="str">
        <f>IF(AF715="","",VLOOKUP(AF715,映射!W:X,2,FALSE))</f>
        <v/>
      </c>
      <c r="AH715" s="85"/>
      <c r="AI715" s="85"/>
      <c r="AJ715" s="85"/>
      <c r="AK715" s="85"/>
      <c r="AL715" s="85" t="str">
        <f>IF(AK715="","",VLOOKUP(AK715,映射!W:X,2,FALSE))</f>
        <v/>
      </c>
      <c r="AM715" s="85"/>
      <c r="AN715" s="85"/>
      <c r="AO715" s="85"/>
    </row>
    <row r="716" spans="1:41">
      <c r="A716" s="15">
        <v>120217</v>
      </c>
      <c r="B716" s="26" t="s">
        <v>272</v>
      </c>
      <c r="C716" s="14" t="s">
        <v>40</v>
      </c>
      <c r="D716" s="14" t="s">
        <v>663</v>
      </c>
      <c r="E716" s="98">
        <v>20217</v>
      </c>
      <c r="F716" s="70" t="s">
        <v>664</v>
      </c>
      <c r="G716" s="26"/>
      <c r="H716" s="99">
        <v>65</v>
      </c>
      <c r="I716" s="91">
        <v>2200</v>
      </c>
      <c r="J716" s="90">
        <v>0</v>
      </c>
      <c r="K716" s="26"/>
      <c r="L716" s="79">
        <v>3007</v>
      </c>
      <c r="M716" s="15" t="s">
        <v>526</v>
      </c>
      <c r="N716" s="79">
        <v>1</v>
      </c>
      <c r="O716" s="79">
        <v>1</v>
      </c>
      <c r="P716" s="79">
        <v>80</v>
      </c>
      <c r="Q716" s="79">
        <v>3107</v>
      </c>
      <c r="R716" s="15" t="s">
        <v>527</v>
      </c>
      <c r="S716" s="79">
        <v>1</v>
      </c>
      <c r="T716" s="79">
        <v>1</v>
      </c>
      <c r="U716" s="79">
        <v>80</v>
      </c>
      <c r="V716" s="92">
        <v>3407</v>
      </c>
      <c r="W716" s="15" t="s">
        <v>528</v>
      </c>
      <c r="X716" s="92">
        <v>1</v>
      </c>
      <c r="Y716" s="92">
        <v>1</v>
      </c>
      <c r="Z716" s="92">
        <v>80</v>
      </c>
      <c r="AA716" s="100">
        <v>21365</v>
      </c>
      <c r="AB716" s="71" t="s">
        <v>665</v>
      </c>
      <c r="AC716" s="79">
        <v>1</v>
      </c>
      <c r="AD716" s="79">
        <v>1</v>
      </c>
      <c r="AE716" s="79">
        <v>10</v>
      </c>
      <c r="AF716" s="85"/>
      <c r="AG716" s="15"/>
      <c r="AH716" s="85"/>
      <c r="AI716" s="85"/>
      <c r="AJ716" s="85"/>
      <c r="AK716" s="85"/>
      <c r="AL716" s="85"/>
      <c r="AM716" s="85"/>
      <c r="AN716" s="85"/>
      <c r="AO716" s="85"/>
    </row>
    <row r="717" spans="1:41">
      <c r="A717" s="15">
        <v>120218</v>
      </c>
      <c r="B717" s="26" t="s">
        <v>272</v>
      </c>
      <c r="C717" s="14" t="s">
        <v>40</v>
      </c>
      <c r="D717" s="14" t="s">
        <v>663</v>
      </c>
      <c r="E717" s="98">
        <v>20218</v>
      </c>
      <c r="F717" s="70" t="s">
        <v>666</v>
      </c>
      <c r="G717" s="26"/>
      <c r="H717" s="99">
        <v>65</v>
      </c>
      <c r="I717" s="91">
        <v>2200</v>
      </c>
      <c r="J717" s="90">
        <v>0</v>
      </c>
      <c r="K717" s="26"/>
      <c r="L717" s="79">
        <v>3007</v>
      </c>
      <c r="M717" s="15" t="s">
        <v>526</v>
      </c>
      <c r="N717" s="79">
        <v>1</v>
      </c>
      <c r="O717" s="79">
        <v>1</v>
      </c>
      <c r="P717" s="79">
        <v>80</v>
      </c>
      <c r="Q717" s="79">
        <v>3107</v>
      </c>
      <c r="R717" s="15" t="s">
        <v>527</v>
      </c>
      <c r="S717" s="79">
        <v>1</v>
      </c>
      <c r="T717" s="79">
        <v>1</v>
      </c>
      <c r="U717" s="79">
        <v>80</v>
      </c>
      <c r="V717" s="92">
        <v>3407</v>
      </c>
      <c r="W717" s="15" t="s">
        <v>528</v>
      </c>
      <c r="X717" s="92">
        <v>1</v>
      </c>
      <c r="Y717" s="92">
        <v>1</v>
      </c>
      <c r="Z717" s="92">
        <v>80</v>
      </c>
      <c r="AA717" s="100">
        <v>21365</v>
      </c>
      <c r="AB717" s="71" t="s">
        <v>665</v>
      </c>
      <c r="AC717" s="79">
        <v>1</v>
      </c>
      <c r="AD717" s="79">
        <v>1</v>
      </c>
      <c r="AE717" s="79">
        <v>10</v>
      </c>
      <c r="AF717" s="85"/>
      <c r="AG717" s="15"/>
      <c r="AH717" s="85"/>
      <c r="AI717" s="85"/>
      <c r="AJ717" s="85"/>
      <c r="AK717" s="85"/>
      <c r="AL717" s="85"/>
      <c r="AM717" s="85"/>
      <c r="AN717" s="85"/>
      <c r="AO717" s="85"/>
    </row>
    <row r="718" spans="1:41">
      <c r="A718" s="15">
        <v>120219</v>
      </c>
      <c r="B718" s="26" t="s">
        <v>272</v>
      </c>
      <c r="C718" s="14" t="s">
        <v>40</v>
      </c>
      <c r="D718" s="14" t="s">
        <v>663</v>
      </c>
      <c r="E718" s="98">
        <v>20219</v>
      </c>
      <c r="F718" s="70" t="s">
        <v>667</v>
      </c>
      <c r="G718" s="26"/>
      <c r="H718" s="99">
        <v>65</v>
      </c>
      <c r="I718" s="91">
        <v>2200</v>
      </c>
      <c r="J718" s="90">
        <v>0</v>
      </c>
      <c r="K718" s="26"/>
      <c r="L718" s="79">
        <v>3007</v>
      </c>
      <c r="M718" s="15" t="s">
        <v>526</v>
      </c>
      <c r="N718" s="79">
        <v>1</v>
      </c>
      <c r="O718" s="79">
        <v>1</v>
      </c>
      <c r="P718" s="79">
        <v>80</v>
      </c>
      <c r="Q718" s="79">
        <v>3107</v>
      </c>
      <c r="R718" s="15" t="s">
        <v>527</v>
      </c>
      <c r="S718" s="79">
        <v>1</v>
      </c>
      <c r="T718" s="79">
        <v>1</v>
      </c>
      <c r="U718" s="79">
        <v>80</v>
      </c>
      <c r="V718" s="92">
        <v>3407</v>
      </c>
      <c r="W718" s="15" t="s">
        <v>528</v>
      </c>
      <c r="X718" s="92">
        <v>1</v>
      </c>
      <c r="Y718" s="92">
        <v>1</v>
      </c>
      <c r="Z718" s="92">
        <v>80</v>
      </c>
      <c r="AA718" s="100">
        <v>21365</v>
      </c>
      <c r="AB718" s="71" t="s">
        <v>665</v>
      </c>
      <c r="AC718" s="79">
        <v>1</v>
      </c>
      <c r="AD718" s="79">
        <v>1</v>
      </c>
      <c r="AE718" s="79">
        <v>10</v>
      </c>
      <c r="AF718" s="85"/>
      <c r="AG718" s="15"/>
      <c r="AH718" s="85"/>
      <c r="AI718" s="85"/>
      <c r="AJ718" s="85"/>
      <c r="AK718" s="85"/>
      <c r="AL718" s="85"/>
      <c r="AM718" s="85"/>
      <c r="AN718" s="85"/>
      <c r="AO718" s="85"/>
    </row>
    <row r="719" spans="1:41">
      <c r="A719" s="15">
        <v>120220</v>
      </c>
      <c r="B719" s="26" t="s">
        <v>272</v>
      </c>
      <c r="C719" s="14" t="s">
        <v>40</v>
      </c>
      <c r="D719" s="14" t="s">
        <v>663</v>
      </c>
      <c r="E719" s="98">
        <v>20220</v>
      </c>
      <c r="F719" s="70" t="s">
        <v>668</v>
      </c>
      <c r="G719" s="26"/>
      <c r="H719" s="99">
        <v>65</v>
      </c>
      <c r="I719" s="91">
        <v>2200</v>
      </c>
      <c r="J719" s="90">
        <v>0</v>
      </c>
      <c r="K719" s="26"/>
      <c r="L719" s="79">
        <v>3007</v>
      </c>
      <c r="M719" s="15" t="s">
        <v>526</v>
      </c>
      <c r="N719" s="79">
        <v>1</v>
      </c>
      <c r="O719" s="79">
        <v>1</v>
      </c>
      <c r="P719" s="79">
        <v>80</v>
      </c>
      <c r="Q719" s="79">
        <v>3107</v>
      </c>
      <c r="R719" s="15" t="s">
        <v>527</v>
      </c>
      <c r="S719" s="79">
        <v>1</v>
      </c>
      <c r="T719" s="79">
        <v>1</v>
      </c>
      <c r="U719" s="79">
        <v>80</v>
      </c>
      <c r="V719" s="92">
        <v>3407</v>
      </c>
      <c r="W719" s="15" t="s">
        <v>528</v>
      </c>
      <c r="X719" s="92">
        <v>1</v>
      </c>
      <c r="Y719" s="92">
        <v>1</v>
      </c>
      <c r="Z719" s="92">
        <v>80</v>
      </c>
      <c r="AA719" s="100">
        <v>21365</v>
      </c>
      <c r="AB719" s="71" t="s">
        <v>665</v>
      </c>
      <c r="AC719" s="79">
        <v>1</v>
      </c>
      <c r="AD719" s="79">
        <v>1</v>
      </c>
      <c r="AE719" s="79">
        <v>10</v>
      </c>
      <c r="AF719" s="85"/>
      <c r="AG719" s="15"/>
      <c r="AH719" s="85"/>
      <c r="AI719" s="85"/>
      <c r="AJ719" s="85"/>
      <c r="AK719" s="85"/>
      <c r="AL719" s="85"/>
      <c r="AM719" s="85"/>
      <c r="AN719" s="85"/>
      <c r="AO719" s="85"/>
    </row>
    <row r="720" spans="1:41">
      <c r="A720" s="15">
        <v>120221</v>
      </c>
      <c r="B720" s="26" t="s">
        <v>272</v>
      </c>
      <c r="C720" s="14" t="s">
        <v>40</v>
      </c>
      <c r="D720" s="14" t="s">
        <v>663</v>
      </c>
      <c r="E720" s="98">
        <v>20221</v>
      </c>
      <c r="F720" s="70" t="s">
        <v>669</v>
      </c>
      <c r="G720" s="26"/>
      <c r="H720" s="99">
        <v>65</v>
      </c>
      <c r="I720" s="91">
        <v>2200</v>
      </c>
      <c r="J720" s="90">
        <v>0</v>
      </c>
      <c r="K720" s="26"/>
      <c r="L720" s="79">
        <v>3007</v>
      </c>
      <c r="M720" s="15" t="s">
        <v>526</v>
      </c>
      <c r="N720" s="79">
        <v>1</v>
      </c>
      <c r="O720" s="79">
        <v>1</v>
      </c>
      <c r="P720" s="79">
        <v>80</v>
      </c>
      <c r="Q720" s="79">
        <v>3107</v>
      </c>
      <c r="R720" s="15" t="s">
        <v>527</v>
      </c>
      <c r="S720" s="79">
        <v>1</v>
      </c>
      <c r="T720" s="79">
        <v>1</v>
      </c>
      <c r="U720" s="79">
        <v>80</v>
      </c>
      <c r="V720" s="92">
        <v>3407</v>
      </c>
      <c r="W720" s="15" t="s">
        <v>528</v>
      </c>
      <c r="X720" s="92">
        <v>1</v>
      </c>
      <c r="Y720" s="92">
        <v>1</v>
      </c>
      <c r="Z720" s="92">
        <v>80</v>
      </c>
      <c r="AA720" s="100">
        <v>21365</v>
      </c>
      <c r="AB720" s="71" t="s">
        <v>665</v>
      </c>
      <c r="AC720" s="79">
        <v>1</v>
      </c>
      <c r="AD720" s="79">
        <v>1</v>
      </c>
      <c r="AE720" s="79">
        <v>10</v>
      </c>
      <c r="AF720" s="85"/>
      <c r="AG720" s="15"/>
      <c r="AH720" s="85"/>
      <c r="AI720" s="85"/>
      <c r="AJ720" s="85"/>
      <c r="AK720" s="85"/>
      <c r="AL720" s="85"/>
      <c r="AM720" s="85"/>
      <c r="AN720" s="85"/>
      <c r="AO720" s="85"/>
    </row>
    <row r="721" spans="1:41">
      <c r="A721" s="15">
        <v>120222</v>
      </c>
      <c r="B721" s="26" t="s">
        <v>272</v>
      </c>
      <c r="C721" s="14" t="s">
        <v>40</v>
      </c>
      <c r="D721" s="14" t="s">
        <v>663</v>
      </c>
      <c r="E721" s="98">
        <v>20222</v>
      </c>
      <c r="F721" s="70" t="s">
        <v>670</v>
      </c>
      <c r="G721" s="26"/>
      <c r="H721" s="99">
        <v>65</v>
      </c>
      <c r="I721" s="91">
        <v>2200</v>
      </c>
      <c r="J721" s="90">
        <v>0</v>
      </c>
      <c r="K721" s="26"/>
      <c r="L721" s="79">
        <v>3007</v>
      </c>
      <c r="M721" s="15" t="s">
        <v>526</v>
      </c>
      <c r="N721" s="79">
        <v>1</v>
      </c>
      <c r="O721" s="79">
        <v>1</v>
      </c>
      <c r="P721" s="79">
        <v>80</v>
      </c>
      <c r="Q721" s="79">
        <v>3107</v>
      </c>
      <c r="R721" s="15" t="s">
        <v>527</v>
      </c>
      <c r="S721" s="79">
        <v>1</v>
      </c>
      <c r="T721" s="79">
        <v>1</v>
      </c>
      <c r="U721" s="79">
        <v>80</v>
      </c>
      <c r="V721" s="92">
        <v>3407</v>
      </c>
      <c r="W721" s="15" t="s">
        <v>528</v>
      </c>
      <c r="X721" s="92">
        <v>1</v>
      </c>
      <c r="Y721" s="92">
        <v>1</v>
      </c>
      <c r="Z721" s="92">
        <v>80</v>
      </c>
      <c r="AA721" s="100">
        <v>21365</v>
      </c>
      <c r="AB721" s="71" t="s">
        <v>665</v>
      </c>
      <c r="AC721" s="79">
        <v>1</v>
      </c>
      <c r="AD721" s="79">
        <v>1</v>
      </c>
      <c r="AE721" s="79">
        <v>10</v>
      </c>
      <c r="AF721" s="85"/>
      <c r="AG721" s="15"/>
      <c r="AH721" s="85"/>
      <c r="AI721" s="85"/>
      <c r="AJ721" s="85"/>
      <c r="AK721" s="85"/>
      <c r="AL721" s="85"/>
      <c r="AM721" s="85"/>
      <c r="AN721" s="85"/>
      <c r="AO721" s="85"/>
    </row>
    <row r="722" spans="1:41">
      <c r="A722" s="15">
        <v>120223</v>
      </c>
      <c r="B722" s="26" t="s">
        <v>272</v>
      </c>
      <c r="C722" s="14" t="s">
        <v>40</v>
      </c>
      <c r="D722" s="14" t="s">
        <v>663</v>
      </c>
      <c r="E722" s="98">
        <v>20223</v>
      </c>
      <c r="F722" s="70" t="s">
        <v>671</v>
      </c>
      <c r="G722" s="26"/>
      <c r="H722" s="99">
        <v>65</v>
      </c>
      <c r="I722" s="91">
        <v>2200</v>
      </c>
      <c r="J722" s="90">
        <v>0</v>
      </c>
      <c r="K722" s="26"/>
      <c r="L722" s="79">
        <v>3007</v>
      </c>
      <c r="M722" s="15" t="s">
        <v>526</v>
      </c>
      <c r="N722" s="79">
        <v>1</v>
      </c>
      <c r="O722" s="79">
        <v>1</v>
      </c>
      <c r="P722" s="79">
        <v>80</v>
      </c>
      <c r="Q722" s="79">
        <v>3107</v>
      </c>
      <c r="R722" s="15" t="s">
        <v>527</v>
      </c>
      <c r="S722" s="79">
        <v>1</v>
      </c>
      <c r="T722" s="79">
        <v>1</v>
      </c>
      <c r="U722" s="79">
        <v>80</v>
      </c>
      <c r="V722" s="92">
        <v>3407</v>
      </c>
      <c r="W722" s="15" t="s">
        <v>528</v>
      </c>
      <c r="X722" s="92">
        <v>1</v>
      </c>
      <c r="Y722" s="92">
        <v>1</v>
      </c>
      <c r="Z722" s="92">
        <v>80</v>
      </c>
      <c r="AA722" s="100">
        <v>21365</v>
      </c>
      <c r="AB722" s="71" t="s">
        <v>665</v>
      </c>
      <c r="AC722" s="79">
        <v>1</v>
      </c>
      <c r="AD722" s="79">
        <v>1</v>
      </c>
      <c r="AE722" s="79">
        <v>10</v>
      </c>
      <c r="AF722" s="85"/>
      <c r="AG722" s="15"/>
      <c r="AH722" s="85"/>
      <c r="AI722" s="85"/>
      <c r="AJ722" s="85"/>
      <c r="AK722" s="85"/>
      <c r="AL722" s="85"/>
      <c r="AM722" s="85"/>
      <c r="AN722" s="85"/>
      <c r="AO722" s="85"/>
    </row>
    <row r="723" spans="1:41">
      <c r="A723" s="15">
        <v>120224</v>
      </c>
      <c r="B723" s="26" t="s">
        <v>272</v>
      </c>
      <c r="C723" s="14" t="s">
        <v>40</v>
      </c>
      <c r="D723" s="14" t="s">
        <v>663</v>
      </c>
      <c r="E723" s="98">
        <v>20224</v>
      </c>
      <c r="F723" s="70" t="s">
        <v>672</v>
      </c>
      <c r="G723" s="26"/>
      <c r="H723" s="99">
        <v>65</v>
      </c>
      <c r="I723" s="91">
        <v>2200</v>
      </c>
      <c r="J723" s="90">
        <v>0</v>
      </c>
      <c r="K723" s="26"/>
      <c r="L723" s="79">
        <v>3007</v>
      </c>
      <c r="M723" s="15" t="s">
        <v>526</v>
      </c>
      <c r="N723" s="79">
        <v>1</v>
      </c>
      <c r="O723" s="79">
        <v>1</v>
      </c>
      <c r="P723" s="79">
        <v>80</v>
      </c>
      <c r="Q723" s="79">
        <v>3107</v>
      </c>
      <c r="R723" s="15" t="s">
        <v>527</v>
      </c>
      <c r="S723" s="79">
        <v>1</v>
      </c>
      <c r="T723" s="79">
        <v>1</v>
      </c>
      <c r="U723" s="79">
        <v>80</v>
      </c>
      <c r="V723" s="92">
        <v>3407</v>
      </c>
      <c r="W723" s="15" t="s">
        <v>528</v>
      </c>
      <c r="X723" s="92">
        <v>1</v>
      </c>
      <c r="Y723" s="92">
        <v>1</v>
      </c>
      <c r="Z723" s="92">
        <v>80</v>
      </c>
      <c r="AA723" s="100">
        <v>21365</v>
      </c>
      <c r="AB723" s="71" t="s">
        <v>665</v>
      </c>
      <c r="AC723" s="79">
        <v>1</v>
      </c>
      <c r="AD723" s="79">
        <v>1</v>
      </c>
      <c r="AE723" s="79">
        <v>10</v>
      </c>
      <c r="AF723" s="85"/>
      <c r="AG723" s="15"/>
      <c r="AH723" s="85"/>
      <c r="AI723" s="85"/>
      <c r="AJ723" s="85"/>
      <c r="AK723" s="85"/>
      <c r="AL723" s="85"/>
      <c r="AM723" s="85"/>
      <c r="AN723" s="85"/>
      <c r="AO723" s="85"/>
    </row>
    <row r="724" spans="1:41">
      <c r="A724" s="15">
        <v>120225</v>
      </c>
      <c r="B724" s="26" t="s">
        <v>272</v>
      </c>
      <c r="C724" s="14" t="s">
        <v>40</v>
      </c>
      <c r="D724" s="14" t="s">
        <v>663</v>
      </c>
      <c r="E724" s="98">
        <v>20225</v>
      </c>
      <c r="F724" s="70" t="s">
        <v>673</v>
      </c>
      <c r="G724" s="26"/>
      <c r="H724" s="99">
        <v>65</v>
      </c>
      <c r="I724" s="91">
        <v>2200</v>
      </c>
      <c r="J724" s="90">
        <v>0</v>
      </c>
      <c r="K724" s="26"/>
      <c r="L724" s="79">
        <v>3007</v>
      </c>
      <c r="M724" s="15" t="s">
        <v>526</v>
      </c>
      <c r="N724" s="79">
        <v>1</v>
      </c>
      <c r="O724" s="79">
        <v>1</v>
      </c>
      <c r="P724" s="79">
        <v>80</v>
      </c>
      <c r="Q724" s="79">
        <v>3107</v>
      </c>
      <c r="R724" s="15" t="s">
        <v>527</v>
      </c>
      <c r="S724" s="79">
        <v>1</v>
      </c>
      <c r="T724" s="79">
        <v>1</v>
      </c>
      <c r="U724" s="79">
        <v>80</v>
      </c>
      <c r="V724" s="92">
        <v>3407</v>
      </c>
      <c r="W724" s="15" t="s">
        <v>528</v>
      </c>
      <c r="X724" s="92">
        <v>1</v>
      </c>
      <c r="Y724" s="92">
        <v>1</v>
      </c>
      <c r="Z724" s="92">
        <v>80</v>
      </c>
      <c r="AA724" s="100">
        <v>21365</v>
      </c>
      <c r="AB724" s="71" t="s">
        <v>665</v>
      </c>
      <c r="AC724" s="79">
        <v>1</v>
      </c>
      <c r="AD724" s="79">
        <v>1</v>
      </c>
      <c r="AE724" s="79">
        <v>10</v>
      </c>
      <c r="AF724" s="85"/>
      <c r="AG724" s="15"/>
      <c r="AH724" s="85"/>
      <c r="AI724" s="85"/>
      <c r="AJ724" s="85"/>
      <c r="AK724" s="85"/>
      <c r="AL724" s="85"/>
      <c r="AM724" s="85"/>
      <c r="AN724" s="85"/>
      <c r="AO724" s="85"/>
    </row>
    <row r="725" spans="1:41">
      <c r="A725" s="15">
        <v>120226</v>
      </c>
      <c r="B725" s="26" t="s">
        <v>272</v>
      </c>
      <c r="C725" s="14" t="s">
        <v>40</v>
      </c>
      <c r="D725" s="14" t="s">
        <v>663</v>
      </c>
      <c r="E725" s="98">
        <v>20226</v>
      </c>
      <c r="F725" s="70" t="s">
        <v>674</v>
      </c>
      <c r="G725" s="26"/>
      <c r="H725" s="99">
        <v>65</v>
      </c>
      <c r="I725" s="91">
        <v>2200</v>
      </c>
      <c r="J725" s="90">
        <v>0</v>
      </c>
      <c r="K725" s="26"/>
      <c r="L725" s="79">
        <v>3007</v>
      </c>
      <c r="M725" s="15" t="s">
        <v>526</v>
      </c>
      <c r="N725" s="79">
        <v>1</v>
      </c>
      <c r="O725" s="79">
        <v>1</v>
      </c>
      <c r="P725" s="79">
        <v>80</v>
      </c>
      <c r="Q725" s="79">
        <v>3107</v>
      </c>
      <c r="R725" s="15" t="s">
        <v>527</v>
      </c>
      <c r="S725" s="79">
        <v>1</v>
      </c>
      <c r="T725" s="79">
        <v>1</v>
      </c>
      <c r="U725" s="79">
        <v>80</v>
      </c>
      <c r="V725" s="92">
        <v>3407</v>
      </c>
      <c r="W725" s="15" t="s">
        <v>528</v>
      </c>
      <c r="X725" s="92">
        <v>1</v>
      </c>
      <c r="Y725" s="92">
        <v>1</v>
      </c>
      <c r="Z725" s="92">
        <v>80</v>
      </c>
      <c r="AA725" s="100">
        <v>21365</v>
      </c>
      <c r="AB725" s="71" t="s">
        <v>665</v>
      </c>
      <c r="AC725" s="79">
        <v>1</v>
      </c>
      <c r="AD725" s="79">
        <v>1</v>
      </c>
      <c r="AE725" s="79">
        <v>10</v>
      </c>
      <c r="AF725" s="85"/>
      <c r="AG725" s="15"/>
      <c r="AH725" s="85"/>
      <c r="AI725" s="85"/>
      <c r="AJ725" s="85"/>
      <c r="AK725" s="85"/>
      <c r="AL725" s="85"/>
      <c r="AM725" s="85"/>
      <c r="AN725" s="85"/>
      <c r="AO725" s="85"/>
    </row>
    <row r="726" spans="1:41">
      <c r="A726" s="15">
        <v>120227</v>
      </c>
      <c r="B726" s="26" t="s">
        <v>272</v>
      </c>
      <c r="C726" s="14" t="s">
        <v>40</v>
      </c>
      <c r="D726" s="14" t="s">
        <v>663</v>
      </c>
      <c r="E726" s="98">
        <v>20227</v>
      </c>
      <c r="F726" s="70" t="s">
        <v>675</v>
      </c>
      <c r="G726" s="26"/>
      <c r="H726" s="99">
        <v>65</v>
      </c>
      <c r="I726" s="91">
        <v>2200</v>
      </c>
      <c r="J726" s="90">
        <v>0</v>
      </c>
      <c r="K726" s="26"/>
      <c r="L726" s="79">
        <v>3007</v>
      </c>
      <c r="M726" s="15" t="s">
        <v>526</v>
      </c>
      <c r="N726" s="79">
        <v>1</v>
      </c>
      <c r="O726" s="79">
        <v>1</v>
      </c>
      <c r="P726" s="79">
        <v>80</v>
      </c>
      <c r="Q726" s="79">
        <v>3107</v>
      </c>
      <c r="R726" s="15" t="s">
        <v>527</v>
      </c>
      <c r="S726" s="79">
        <v>1</v>
      </c>
      <c r="T726" s="79">
        <v>1</v>
      </c>
      <c r="U726" s="79">
        <v>80</v>
      </c>
      <c r="V726" s="92">
        <v>3407</v>
      </c>
      <c r="W726" s="15" t="s">
        <v>528</v>
      </c>
      <c r="X726" s="92">
        <v>1</v>
      </c>
      <c r="Y726" s="92">
        <v>1</v>
      </c>
      <c r="Z726" s="92">
        <v>80</v>
      </c>
      <c r="AA726" s="100">
        <v>21365</v>
      </c>
      <c r="AB726" s="71" t="s">
        <v>665</v>
      </c>
      <c r="AC726" s="79">
        <v>1</v>
      </c>
      <c r="AD726" s="79">
        <v>1</v>
      </c>
      <c r="AE726" s="79">
        <v>10</v>
      </c>
      <c r="AF726" s="85"/>
      <c r="AG726" s="15"/>
      <c r="AH726" s="85"/>
      <c r="AI726" s="85"/>
      <c r="AJ726" s="85"/>
      <c r="AK726" s="85"/>
      <c r="AL726" s="85"/>
      <c r="AM726" s="85"/>
      <c r="AN726" s="85"/>
      <c r="AO726" s="85"/>
    </row>
    <row r="727" spans="1:41">
      <c r="A727" s="15">
        <v>120228</v>
      </c>
      <c r="B727" s="26" t="s">
        <v>272</v>
      </c>
      <c r="C727" s="14" t="s">
        <v>40</v>
      </c>
      <c r="D727" s="14" t="s">
        <v>663</v>
      </c>
      <c r="E727" s="98">
        <v>20228</v>
      </c>
      <c r="F727" s="70" t="s">
        <v>676</v>
      </c>
      <c r="G727" s="26"/>
      <c r="H727" s="99">
        <v>65</v>
      </c>
      <c r="I727" s="91">
        <v>2200</v>
      </c>
      <c r="J727" s="90">
        <v>0</v>
      </c>
      <c r="K727" s="26"/>
      <c r="L727" s="79">
        <v>3007</v>
      </c>
      <c r="M727" s="15" t="s">
        <v>526</v>
      </c>
      <c r="N727" s="79">
        <v>1</v>
      </c>
      <c r="O727" s="79">
        <v>1</v>
      </c>
      <c r="P727" s="79">
        <v>80</v>
      </c>
      <c r="Q727" s="79">
        <v>3107</v>
      </c>
      <c r="R727" s="15" t="s">
        <v>527</v>
      </c>
      <c r="S727" s="79">
        <v>1</v>
      </c>
      <c r="T727" s="79">
        <v>1</v>
      </c>
      <c r="U727" s="79">
        <v>80</v>
      </c>
      <c r="V727" s="92">
        <v>3407</v>
      </c>
      <c r="W727" s="15" t="s">
        <v>528</v>
      </c>
      <c r="X727" s="92">
        <v>1</v>
      </c>
      <c r="Y727" s="92">
        <v>1</v>
      </c>
      <c r="Z727" s="92">
        <v>80</v>
      </c>
      <c r="AA727" s="100">
        <v>21365</v>
      </c>
      <c r="AB727" s="71" t="s">
        <v>665</v>
      </c>
      <c r="AC727" s="79">
        <v>1</v>
      </c>
      <c r="AD727" s="79">
        <v>1</v>
      </c>
      <c r="AE727" s="79">
        <v>10</v>
      </c>
      <c r="AF727" s="85"/>
      <c r="AG727" s="15"/>
      <c r="AH727" s="85"/>
      <c r="AI727" s="85"/>
      <c r="AJ727" s="85"/>
      <c r="AK727" s="85"/>
      <c r="AL727" s="85"/>
      <c r="AM727" s="85"/>
      <c r="AN727" s="85"/>
      <c r="AO727" s="85"/>
    </row>
    <row r="728" spans="1:41">
      <c r="A728" s="15">
        <v>120229</v>
      </c>
      <c r="B728" s="26" t="s">
        <v>272</v>
      </c>
      <c r="C728" s="14" t="s">
        <v>40</v>
      </c>
      <c r="D728" s="14" t="s">
        <v>663</v>
      </c>
      <c r="E728" s="98">
        <v>20229</v>
      </c>
      <c r="F728" s="70" t="s">
        <v>677</v>
      </c>
      <c r="G728" s="26"/>
      <c r="H728" s="95">
        <v>70</v>
      </c>
      <c r="I728" s="91">
        <v>2650</v>
      </c>
      <c r="J728" s="90">
        <v>0</v>
      </c>
      <c r="K728" s="26"/>
      <c r="L728" s="79">
        <v>3007</v>
      </c>
      <c r="M728" s="15" t="s">
        <v>526</v>
      </c>
      <c r="N728" s="79">
        <v>1</v>
      </c>
      <c r="O728" s="79">
        <v>1</v>
      </c>
      <c r="P728" s="79">
        <v>80</v>
      </c>
      <c r="Q728" s="79">
        <v>3107</v>
      </c>
      <c r="R728" s="15" t="s">
        <v>527</v>
      </c>
      <c r="S728" s="79">
        <v>1</v>
      </c>
      <c r="T728" s="79">
        <v>1</v>
      </c>
      <c r="U728" s="79">
        <v>80</v>
      </c>
      <c r="V728" s="92">
        <v>3407</v>
      </c>
      <c r="W728" s="15" t="s">
        <v>528</v>
      </c>
      <c r="X728" s="92">
        <v>1</v>
      </c>
      <c r="Y728" s="92">
        <v>1</v>
      </c>
      <c r="Z728" s="92">
        <v>80</v>
      </c>
      <c r="AA728" s="100">
        <v>21365</v>
      </c>
      <c r="AB728" s="71" t="s">
        <v>665</v>
      </c>
      <c r="AC728" s="79">
        <v>1</v>
      </c>
      <c r="AD728" s="79">
        <v>1</v>
      </c>
      <c r="AE728" s="79">
        <v>10</v>
      </c>
      <c r="AF728" s="85"/>
      <c r="AG728" s="15"/>
      <c r="AH728" s="85"/>
      <c r="AI728" s="85"/>
      <c r="AJ728" s="85"/>
      <c r="AK728" s="85"/>
      <c r="AL728" s="85"/>
      <c r="AM728" s="85"/>
      <c r="AN728" s="85"/>
      <c r="AO728" s="85"/>
    </row>
    <row r="729" spans="1:41">
      <c r="A729" s="15">
        <v>120230</v>
      </c>
      <c r="B729" s="26" t="s">
        <v>272</v>
      </c>
      <c r="C729" s="14" t="s">
        <v>40</v>
      </c>
      <c r="D729" s="14" t="s">
        <v>663</v>
      </c>
      <c r="E729" s="98">
        <v>20230</v>
      </c>
      <c r="F729" s="70" t="s">
        <v>678</v>
      </c>
      <c r="G729" s="26"/>
      <c r="H729" s="95">
        <v>70</v>
      </c>
      <c r="I729" s="91">
        <v>2650</v>
      </c>
      <c r="J729" s="90">
        <v>0</v>
      </c>
      <c r="K729" s="26"/>
      <c r="L729" s="79">
        <v>3007</v>
      </c>
      <c r="M729" s="15" t="s">
        <v>526</v>
      </c>
      <c r="N729" s="79">
        <v>1</v>
      </c>
      <c r="O729" s="79">
        <v>1</v>
      </c>
      <c r="P729" s="79">
        <v>80</v>
      </c>
      <c r="Q729" s="79">
        <v>3107</v>
      </c>
      <c r="R729" s="15" t="s">
        <v>527</v>
      </c>
      <c r="S729" s="79">
        <v>1</v>
      </c>
      <c r="T729" s="79">
        <v>1</v>
      </c>
      <c r="U729" s="79">
        <v>80</v>
      </c>
      <c r="V729" s="92">
        <v>3407</v>
      </c>
      <c r="W729" s="15" t="s">
        <v>528</v>
      </c>
      <c r="X729" s="92">
        <v>1</v>
      </c>
      <c r="Y729" s="92">
        <v>1</v>
      </c>
      <c r="Z729" s="92">
        <v>80</v>
      </c>
      <c r="AA729" s="100">
        <v>21365</v>
      </c>
      <c r="AB729" s="71" t="s">
        <v>665</v>
      </c>
      <c r="AC729" s="79">
        <v>1</v>
      </c>
      <c r="AD729" s="79">
        <v>1</v>
      </c>
      <c r="AE729" s="79">
        <v>10</v>
      </c>
      <c r="AF729" s="85"/>
      <c r="AG729" s="15"/>
      <c r="AH729" s="85"/>
      <c r="AI729" s="85"/>
      <c r="AJ729" s="85"/>
      <c r="AK729" s="85"/>
      <c r="AL729" s="85"/>
      <c r="AM729" s="85"/>
      <c r="AN729" s="85"/>
      <c r="AO729" s="85"/>
    </row>
    <row r="730" spans="1:41">
      <c r="A730" s="15">
        <v>120231</v>
      </c>
      <c r="B730" s="26" t="s">
        <v>272</v>
      </c>
      <c r="C730" s="14" t="s">
        <v>40</v>
      </c>
      <c r="D730" s="14" t="s">
        <v>663</v>
      </c>
      <c r="E730" s="98">
        <v>20231</v>
      </c>
      <c r="F730" s="70" t="s">
        <v>679</v>
      </c>
      <c r="G730" s="26"/>
      <c r="H730" s="95">
        <v>70</v>
      </c>
      <c r="I730" s="91">
        <v>2650</v>
      </c>
      <c r="J730" s="90">
        <v>0</v>
      </c>
      <c r="K730" s="26"/>
      <c r="L730" s="79">
        <v>3007</v>
      </c>
      <c r="M730" s="15" t="s">
        <v>526</v>
      </c>
      <c r="N730" s="79">
        <v>1</v>
      </c>
      <c r="O730" s="79">
        <v>1</v>
      </c>
      <c r="P730" s="79">
        <v>80</v>
      </c>
      <c r="Q730" s="79">
        <v>3107</v>
      </c>
      <c r="R730" s="15" t="s">
        <v>527</v>
      </c>
      <c r="S730" s="79">
        <v>1</v>
      </c>
      <c r="T730" s="79">
        <v>1</v>
      </c>
      <c r="U730" s="79">
        <v>80</v>
      </c>
      <c r="V730" s="92">
        <v>3407</v>
      </c>
      <c r="W730" s="15" t="s">
        <v>528</v>
      </c>
      <c r="X730" s="92">
        <v>1</v>
      </c>
      <c r="Y730" s="92">
        <v>1</v>
      </c>
      <c r="Z730" s="92">
        <v>80</v>
      </c>
      <c r="AA730" s="100">
        <v>21365</v>
      </c>
      <c r="AB730" s="71" t="s">
        <v>665</v>
      </c>
      <c r="AC730" s="79">
        <v>1</v>
      </c>
      <c r="AD730" s="79">
        <v>1</v>
      </c>
      <c r="AE730" s="79">
        <v>10</v>
      </c>
      <c r="AF730" s="85"/>
      <c r="AG730" s="15"/>
      <c r="AH730" s="85"/>
      <c r="AI730" s="85"/>
      <c r="AJ730" s="85"/>
      <c r="AK730" s="85"/>
      <c r="AL730" s="85"/>
      <c r="AM730" s="85"/>
      <c r="AN730" s="85"/>
      <c r="AO730" s="85"/>
    </row>
    <row r="731" spans="1:41">
      <c r="A731" s="15">
        <v>120232</v>
      </c>
      <c r="B731" s="26" t="s">
        <v>272</v>
      </c>
      <c r="C731" s="14" t="s">
        <v>40</v>
      </c>
      <c r="D731" s="14" t="s">
        <v>663</v>
      </c>
      <c r="E731" s="98">
        <v>20232</v>
      </c>
      <c r="F731" s="70" t="s">
        <v>680</v>
      </c>
      <c r="G731" s="26"/>
      <c r="H731" s="95">
        <v>70</v>
      </c>
      <c r="I731" s="91">
        <v>2650</v>
      </c>
      <c r="J731" s="90">
        <v>0</v>
      </c>
      <c r="K731" s="26"/>
      <c r="L731" s="79">
        <v>3007</v>
      </c>
      <c r="M731" s="15" t="s">
        <v>526</v>
      </c>
      <c r="N731" s="79">
        <v>1</v>
      </c>
      <c r="O731" s="79">
        <v>1</v>
      </c>
      <c r="P731" s="79">
        <v>80</v>
      </c>
      <c r="Q731" s="79">
        <v>3107</v>
      </c>
      <c r="R731" s="15" t="s">
        <v>527</v>
      </c>
      <c r="S731" s="79">
        <v>1</v>
      </c>
      <c r="T731" s="79">
        <v>1</v>
      </c>
      <c r="U731" s="79">
        <v>80</v>
      </c>
      <c r="V731" s="92">
        <v>3407</v>
      </c>
      <c r="W731" s="15" t="s">
        <v>528</v>
      </c>
      <c r="X731" s="92">
        <v>1</v>
      </c>
      <c r="Y731" s="92">
        <v>1</v>
      </c>
      <c r="Z731" s="92">
        <v>80</v>
      </c>
      <c r="AA731" s="100">
        <v>21365</v>
      </c>
      <c r="AB731" s="71" t="s">
        <v>665</v>
      </c>
      <c r="AC731" s="79">
        <v>1</v>
      </c>
      <c r="AD731" s="79">
        <v>1</v>
      </c>
      <c r="AE731" s="79">
        <v>10</v>
      </c>
      <c r="AF731" s="85"/>
      <c r="AG731" s="15"/>
      <c r="AH731" s="85"/>
      <c r="AI731" s="85"/>
      <c r="AJ731" s="85"/>
      <c r="AK731" s="85"/>
      <c r="AL731" s="85"/>
      <c r="AM731" s="85"/>
      <c r="AN731" s="85"/>
      <c r="AO731" s="85"/>
    </row>
    <row r="732" spans="1:41">
      <c r="A732" s="15">
        <v>120233</v>
      </c>
      <c r="B732" s="26" t="s">
        <v>272</v>
      </c>
      <c r="C732" s="14" t="s">
        <v>40</v>
      </c>
      <c r="D732" s="14" t="s">
        <v>663</v>
      </c>
      <c r="E732" s="98">
        <v>20233</v>
      </c>
      <c r="F732" s="70" t="s">
        <v>681</v>
      </c>
      <c r="G732" s="26"/>
      <c r="H732" s="95">
        <v>70</v>
      </c>
      <c r="I732" s="91">
        <v>2650</v>
      </c>
      <c r="J732" s="90">
        <v>0</v>
      </c>
      <c r="K732" s="26"/>
      <c r="L732" s="79">
        <v>3007</v>
      </c>
      <c r="M732" s="15" t="s">
        <v>526</v>
      </c>
      <c r="N732" s="79">
        <v>1</v>
      </c>
      <c r="O732" s="79">
        <v>1</v>
      </c>
      <c r="P732" s="79">
        <v>80</v>
      </c>
      <c r="Q732" s="79">
        <v>3107</v>
      </c>
      <c r="R732" s="15" t="s">
        <v>527</v>
      </c>
      <c r="S732" s="79">
        <v>1</v>
      </c>
      <c r="T732" s="79">
        <v>1</v>
      </c>
      <c r="U732" s="79">
        <v>80</v>
      </c>
      <c r="V732" s="92">
        <v>3407</v>
      </c>
      <c r="W732" s="15" t="s">
        <v>528</v>
      </c>
      <c r="X732" s="92">
        <v>1</v>
      </c>
      <c r="Y732" s="92">
        <v>1</v>
      </c>
      <c r="Z732" s="92">
        <v>80</v>
      </c>
      <c r="AA732" s="100">
        <v>21365</v>
      </c>
      <c r="AB732" s="71" t="s">
        <v>665</v>
      </c>
      <c r="AC732" s="79">
        <v>1</v>
      </c>
      <c r="AD732" s="79">
        <v>1</v>
      </c>
      <c r="AE732" s="79">
        <v>10</v>
      </c>
      <c r="AF732" s="85"/>
      <c r="AG732" s="15"/>
      <c r="AH732" s="85"/>
      <c r="AI732" s="85"/>
      <c r="AJ732" s="85"/>
      <c r="AK732" s="85"/>
      <c r="AL732" s="85"/>
      <c r="AM732" s="85"/>
      <c r="AN732" s="85"/>
      <c r="AO732" s="85"/>
    </row>
    <row r="733" spans="1:41">
      <c r="A733" s="15">
        <v>120234</v>
      </c>
      <c r="B733" s="26" t="s">
        <v>272</v>
      </c>
      <c r="C733" s="14" t="s">
        <v>40</v>
      </c>
      <c r="D733" s="14" t="s">
        <v>663</v>
      </c>
      <c r="E733" s="98">
        <v>20234</v>
      </c>
      <c r="F733" s="70" t="s">
        <v>682</v>
      </c>
      <c r="G733" s="26"/>
      <c r="H733" s="95">
        <v>70</v>
      </c>
      <c r="I733" s="91">
        <v>2650</v>
      </c>
      <c r="J733" s="90">
        <v>0</v>
      </c>
      <c r="K733" s="26"/>
      <c r="L733" s="79">
        <v>3007</v>
      </c>
      <c r="M733" s="15" t="s">
        <v>526</v>
      </c>
      <c r="N733" s="79">
        <v>1</v>
      </c>
      <c r="O733" s="79">
        <v>1</v>
      </c>
      <c r="P733" s="79">
        <v>80</v>
      </c>
      <c r="Q733" s="79">
        <v>3107</v>
      </c>
      <c r="R733" s="15" t="s">
        <v>527</v>
      </c>
      <c r="S733" s="79">
        <v>1</v>
      </c>
      <c r="T733" s="79">
        <v>1</v>
      </c>
      <c r="U733" s="79">
        <v>80</v>
      </c>
      <c r="V733" s="92">
        <v>3407</v>
      </c>
      <c r="W733" s="15" t="s">
        <v>528</v>
      </c>
      <c r="X733" s="92">
        <v>1</v>
      </c>
      <c r="Y733" s="92">
        <v>1</v>
      </c>
      <c r="Z733" s="92">
        <v>80</v>
      </c>
      <c r="AA733" s="100">
        <v>21365</v>
      </c>
      <c r="AB733" s="71" t="s">
        <v>665</v>
      </c>
      <c r="AC733" s="79">
        <v>1</v>
      </c>
      <c r="AD733" s="79">
        <v>1</v>
      </c>
      <c r="AE733" s="79">
        <v>10</v>
      </c>
      <c r="AF733" s="85"/>
      <c r="AG733" s="15"/>
      <c r="AH733" s="85"/>
      <c r="AI733" s="85"/>
      <c r="AJ733" s="85"/>
      <c r="AK733" s="85"/>
      <c r="AL733" s="85"/>
      <c r="AM733" s="85"/>
      <c r="AN733" s="85"/>
      <c r="AO733" s="85"/>
    </row>
    <row r="734" spans="1:41">
      <c r="A734" s="15">
        <v>140001</v>
      </c>
      <c r="B734" s="26" t="s">
        <v>323</v>
      </c>
      <c r="C734" s="14" t="s">
        <v>40</v>
      </c>
      <c r="D734" s="14" t="s">
        <v>683</v>
      </c>
      <c r="E734" s="26">
        <v>40001</v>
      </c>
      <c r="F734" s="26" t="s">
        <v>440</v>
      </c>
      <c r="G734" s="26"/>
      <c r="H734" s="26">
        <v>17</v>
      </c>
      <c r="I734" s="91">
        <v>150</v>
      </c>
      <c r="J734" s="90">
        <v>0</v>
      </c>
      <c r="K734" s="26"/>
      <c r="L734" s="79">
        <f>VLOOKUP(D734,道具产出!B:V,4,FALSE)</f>
        <v>3001</v>
      </c>
      <c r="M734" s="15" t="str">
        <f>IF(L734="","",VLOOKUP(L734,映射!W:X,2,FALSE))</f>
        <v>铜</v>
      </c>
      <c r="N734" s="79">
        <f>VLOOKUP(D734,道具产出!B:V,5,FALSE)</f>
        <v>1</v>
      </c>
      <c r="O734" s="79">
        <v>1</v>
      </c>
      <c r="P734" s="79">
        <f>VLOOKUP(D734,道具产出!B:V,6,FALSE)</f>
        <v>500</v>
      </c>
      <c r="Q734" s="79">
        <f>VLOOKUP(D734,道具产出!B:V,7,FALSE)</f>
        <v>3101</v>
      </c>
      <c r="R734" s="15" t="str">
        <f>IF(Q734="","",VLOOKUP(Q734,映射!W:X,2,FALSE))</f>
        <v>印度轻木</v>
      </c>
      <c r="S734" s="79">
        <f>VLOOKUP(D734,道具产出!B:V,8,FALSE)</f>
        <v>1</v>
      </c>
      <c r="T734" s="79">
        <v>1</v>
      </c>
      <c r="U734" s="79">
        <f>VLOOKUP(D734,道具产出!B:V,9,FALSE)</f>
        <v>500</v>
      </c>
      <c r="V734" s="92">
        <f>VLOOKUP(D734,道具产出!B:V,10,FALSE)</f>
        <v>3401</v>
      </c>
      <c r="W734" s="15" t="str">
        <f>IF(V734="","",VLOOKUP(V734,映射!W:X,2,FALSE))</f>
        <v>麻布</v>
      </c>
      <c r="X734" s="92">
        <f>VLOOKUP(D734,道具产出!B:V,11,FALSE)</f>
        <v>1</v>
      </c>
      <c r="Y734" s="92">
        <v>1</v>
      </c>
      <c r="Z734" s="92">
        <f>VLOOKUP(D734,道具产出!B:V,12,FALSE)</f>
        <v>500</v>
      </c>
      <c r="AA734" s="85"/>
      <c r="AB734" s="15" t="str">
        <f>IF(AA734="","",VLOOKUP(AA734,映射!W:X,2,FALSE))</f>
        <v/>
      </c>
      <c r="AC734" s="85"/>
      <c r="AD734" s="85"/>
      <c r="AE734" s="85"/>
      <c r="AF734" s="85"/>
      <c r="AG734" s="15" t="str">
        <f>IF(AF734="","",VLOOKUP(AF734,映射!W:X,2,FALSE))</f>
        <v/>
      </c>
      <c r="AH734" s="85"/>
      <c r="AI734" s="85"/>
      <c r="AJ734" s="85"/>
      <c r="AK734" s="85"/>
      <c r="AL734" s="85" t="str">
        <f>IF(AK734="","",VLOOKUP(AK734,映射!W:X,2,FALSE))</f>
        <v/>
      </c>
      <c r="AM734" s="85"/>
      <c r="AN734" s="85"/>
      <c r="AO734" s="85"/>
    </row>
    <row r="735" spans="1:41">
      <c r="A735" s="15">
        <v>140002</v>
      </c>
      <c r="B735" s="26" t="s">
        <v>323</v>
      </c>
      <c r="C735" s="14" t="s">
        <v>40</v>
      </c>
      <c r="D735" s="14" t="s">
        <v>683</v>
      </c>
      <c r="E735" s="26">
        <v>40002</v>
      </c>
      <c r="F735" s="26" t="s">
        <v>684</v>
      </c>
      <c r="G735" s="26"/>
      <c r="H735" s="26">
        <v>17</v>
      </c>
      <c r="I735" s="91">
        <v>150</v>
      </c>
      <c r="J735" s="90">
        <v>0</v>
      </c>
      <c r="K735" s="26"/>
      <c r="L735" s="79">
        <f>VLOOKUP(D735,道具产出!B:V,4,FALSE)</f>
        <v>3001</v>
      </c>
      <c r="M735" s="15" t="str">
        <f>IF(L735="","",VLOOKUP(L735,映射!W:X,2,FALSE))</f>
        <v>铜</v>
      </c>
      <c r="N735" s="79">
        <f>VLOOKUP(D735,道具产出!B:V,5,FALSE)</f>
        <v>1</v>
      </c>
      <c r="O735" s="79">
        <v>1</v>
      </c>
      <c r="P735" s="79">
        <f>VLOOKUP(D735,道具产出!B:V,6,FALSE)</f>
        <v>500</v>
      </c>
      <c r="Q735" s="79">
        <f>VLOOKUP(D735,道具产出!B:V,7,FALSE)</f>
        <v>3101</v>
      </c>
      <c r="R735" s="15" t="str">
        <f>IF(Q735="","",VLOOKUP(Q735,映射!W:X,2,FALSE))</f>
        <v>印度轻木</v>
      </c>
      <c r="S735" s="79">
        <f>VLOOKUP(D735,道具产出!B:V,8,FALSE)</f>
        <v>1</v>
      </c>
      <c r="T735" s="79">
        <v>1</v>
      </c>
      <c r="U735" s="79">
        <f>VLOOKUP(D735,道具产出!B:V,9,FALSE)</f>
        <v>500</v>
      </c>
      <c r="V735" s="92">
        <f>VLOOKUP(D735,道具产出!B:V,10,FALSE)</f>
        <v>3401</v>
      </c>
      <c r="W735" s="15" t="str">
        <f>IF(V735="","",VLOOKUP(V735,映射!W:X,2,FALSE))</f>
        <v>麻布</v>
      </c>
      <c r="X735" s="92">
        <f>VLOOKUP(D735,道具产出!B:V,11,FALSE)</f>
        <v>1</v>
      </c>
      <c r="Y735" s="92">
        <v>1</v>
      </c>
      <c r="Z735" s="92">
        <f>VLOOKUP(D735,道具产出!B:V,12,FALSE)</f>
        <v>500</v>
      </c>
      <c r="AA735" s="85"/>
      <c r="AB735" s="15" t="str">
        <f>IF(AA735="","",VLOOKUP(AA735,映射!W:X,2,FALSE))</f>
        <v/>
      </c>
      <c r="AC735" s="85"/>
      <c r="AD735" s="85"/>
      <c r="AE735" s="85"/>
      <c r="AF735" s="85"/>
      <c r="AG735" s="15" t="str">
        <f>IF(AF735="","",VLOOKUP(AF735,映射!W:X,2,FALSE))</f>
        <v/>
      </c>
      <c r="AH735" s="85"/>
      <c r="AI735" s="85"/>
      <c r="AJ735" s="85"/>
      <c r="AK735" s="85"/>
      <c r="AL735" s="85" t="str">
        <f>IF(AK735="","",VLOOKUP(AK735,映射!W:X,2,FALSE))</f>
        <v/>
      </c>
      <c r="AM735" s="85"/>
      <c r="AN735" s="85"/>
      <c r="AO735" s="85"/>
    </row>
    <row r="736" spans="1:41">
      <c r="A736" s="15">
        <v>140003</v>
      </c>
      <c r="B736" s="26" t="s">
        <v>323</v>
      </c>
      <c r="C736" s="14" t="s">
        <v>40</v>
      </c>
      <c r="D736" s="14" t="s">
        <v>683</v>
      </c>
      <c r="E736" s="26">
        <v>40003</v>
      </c>
      <c r="F736" s="26" t="s">
        <v>601</v>
      </c>
      <c r="G736" s="26"/>
      <c r="H736" s="26">
        <v>17</v>
      </c>
      <c r="I736" s="91">
        <v>150</v>
      </c>
      <c r="J736" s="90">
        <v>0</v>
      </c>
      <c r="K736" s="26"/>
      <c r="L736" s="79">
        <f>VLOOKUP(D736,道具产出!B:V,4,FALSE)</f>
        <v>3001</v>
      </c>
      <c r="M736" s="15" t="str">
        <f>IF(L736="","",VLOOKUP(L736,映射!W:X,2,FALSE))</f>
        <v>铜</v>
      </c>
      <c r="N736" s="79">
        <f>VLOOKUP(D736,道具产出!B:V,5,FALSE)</f>
        <v>1</v>
      </c>
      <c r="O736" s="79">
        <v>1</v>
      </c>
      <c r="P736" s="79">
        <f>VLOOKUP(D736,道具产出!B:V,6,FALSE)</f>
        <v>500</v>
      </c>
      <c r="Q736" s="79">
        <f>VLOOKUP(D736,道具产出!B:V,7,FALSE)</f>
        <v>3101</v>
      </c>
      <c r="R736" s="15" t="str">
        <f>IF(Q736="","",VLOOKUP(Q736,映射!W:X,2,FALSE))</f>
        <v>印度轻木</v>
      </c>
      <c r="S736" s="79">
        <f>VLOOKUP(D736,道具产出!B:V,8,FALSE)</f>
        <v>1</v>
      </c>
      <c r="T736" s="79">
        <v>1</v>
      </c>
      <c r="U736" s="79">
        <f>VLOOKUP(D736,道具产出!B:V,9,FALSE)</f>
        <v>500</v>
      </c>
      <c r="V736" s="92">
        <f>VLOOKUP(D736,道具产出!B:V,10,FALSE)</f>
        <v>3401</v>
      </c>
      <c r="W736" s="15" t="str">
        <f>IF(V736="","",VLOOKUP(V736,映射!W:X,2,FALSE))</f>
        <v>麻布</v>
      </c>
      <c r="X736" s="92">
        <f>VLOOKUP(D736,道具产出!B:V,11,FALSE)</f>
        <v>1</v>
      </c>
      <c r="Y736" s="92">
        <v>1</v>
      </c>
      <c r="Z736" s="92">
        <f>VLOOKUP(D736,道具产出!B:V,12,FALSE)</f>
        <v>500</v>
      </c>
      <c r="AA736" s="85"/>
      <c r="AB736" s="15" t="str">
        <f>IF(AA736="","",VLOOKUP(AA736,映射!W:X,2,FALSE))</f>
        <v/>
      </c>
      <c r="AC736" s="85"/>
      <c r="AD736" s="85"/>
      <c r="AE736" s="85"/>
      <c r="AF736" s="85"/>
      <c r="AG736" s="15" t="str">
        <f>IF(AF736="","",VLOOKUP(AF736,映射!W:X,2,FALSE))</f>
        <v/>
      </c>
      <c r="AH736" s="85"/>
      <c r="AI736" s="85"/>
      <c r="AJ736" s="85"/>
      <c r="AK736" s="85"/>
      <c r="AL736" s="85" t="str">
        <f>IF(AK736="","",VLOOKUP(AK736,映射!W:X,2,FALSE))</f>
        <v/>
      </c>
      <c r="AM736" s="85"/>
      <c r="AN736" s="85"/>
      <c r="AO736" s="85"/>
    </row>
    <row r="737" spans="1:41">
      <c r="A737" s="15">
        <v>140004</v>
      </c>
      <c r="B737" s="26" t="s">
        <v>323</v>
      </c>
      <c r="C737" s="14" t="s">
        <v>40</v>
      </c>
      <c r="D737" s="14" t="s">
        <v>683</v>
      </c>
      <c r="E737" s="26">
        <v>40004</v>
      </c>
      <c r="F737" s="26" t="s">
        <v>520</v>
      </c>
      <c r="G737" s="26"/>
      <c r="H737" s="26">
        <v>17</v>
      </c>
      <c r="I737" s="91">
        <v>150</v>
      </c>
      <c r="J737" s="90">
        <v>0</v>
      </c>
      <c r="K737" s="26"/>
      <c r="L737" s="79">
        <f>VLOOKUP(D737,道具产出!B:V,4,FALSE)</f>
        <v>3001</v>
      </c>
      <c r="M737" s="15" t="str">
        <f>IF(L737="","",VLOOKUP(L737,映射!W:X,2,FALSE))</f>
        <v>铜</v>
      </c>
      <c r="N737" s="79">
        <f>VLOOKUP(D737,道具产出!B:V,5,FALSE)</f>
        <v>1</v>
      </c>
      <c r="O737" s="79">
        <v>1</v>
      </c>
      <c r="P737" s="79">
        <f>VLOOKUP(D737,道具产出!B:V,6,FALSE)</f>
        <v>500</v>
      </c>
      <c r="Q737" s="79">
        <f>VLOOKUP(D737,道具产出!B:V,7,FALSE)</f>
        <v>3101</v>
      </c>
      <c r="R737" s="15" t="str">
        <f>IF(Q737="","",VLOOKUP(Q737,映射!W:X,2,FALSE))</f>
        <v>印度轻木</v>
      </c>
      <c r="S737" s="79">
        <f>VLOOKUP(D737,道具产出!B:V,8,FALSE)</f>
        <v>1</v>
      </c>
      <c r="T737" s="79">
        <v>1</v>
      </c>
      <c r="U737" s="79">
        <f>VLOOKUP(D737,道具产出!B:V,9,FALSE)</f>
        <v>500</v>
      </c>
      <c r="V737" s="92">
        <f>VLOOKUP(D737,道具产出!B:V,10,FALSE)</f>
        <v>3401</v>
      </c>
      <c r="W737" s="15" t="str">
        <f>IF(V737="","",VLOOKUP(V737,映射!W:X,2,FALSE))</f>
        <v>麻布</v>
      </c>
      <c r="X737" s="92">
        <f>VLOOKUP(D737,道具产出!B:V,11,FALSE)</f>
        <v>1</v>
      </c>
      <c r="Y737" s="92">
        <v>1</v>
      </c>
      <c r="Z737" s="92">
        <f>VLOOKUP(D737,道具产出!B:V,12,FALSE)</f>
        <v>500</v>
      </c>
      <c r="AA737" s="85"/>
      <c r="AB737" s="15" t="str">
        <f>IF(AA737="","",VLOOKUP(AA737,映射!W:X,2,FALSE))</f>
        <v/>
      </c>
      <c r="AC737" s="85"/>
      <c r="AD737" s="85"/>
      <c r="AE737" s="85"/>
      <c r="AF737" s="85"/>
      <c r="AG737" s="15" t="str">
        <f>IF(AF737="","",VLOOKUP(AF737,映射!W:X,2,FALSE))</f>
        <v/>
      </c>
      <c r="AH737" s="85"/>
      <c r="AI737" s="85"/>
      <c r="AJ737" s="85"/>
      <c r="AK737" s="85"/>
      <c r="AL737" s="85" t="str">
        <f>IF(AK737="","",VLOOKUP(AK737,映射!W:X,2,FALSE))</f>
        <v/>
      </c>
      <c r="AM737" s="85"/>
      <c r="AN737" s="85"/>
      <c r="AO737" s="85"/>
    </row>
    <row r="738" spans="1:41">
      <c r="A738" s="15">
        <v>140005</v>
      </c>
      <c r="B738" s="26" t="s">
        <v>323</v>
      </c>
      <c r="C738" s="14" t="s">
        <v>40</v>
      </c>
      <c r="D738" s="14" t="s">
        <v>683</v>
      </c>
      <c r="E738" s="26">
        <v>40005</v>
      </c>
      <c r="F738" s="26" t="s">
        <v>468</v>
      </c>
      <c r="G738" s="26"/>
      <c r="H738" s="26">
        <v>17</v>
      </c>
      <c r="I738" s="91">
        <v>150</v>
      </c>
      <c r="J738" s="90">
        <v>0</v>
      </c>
      <c r="K738" s="26"/>
      <c r="L738" s="79">
        <f>VLOOKUP(D738,道具产出!B:V,4,FALSE)</f>
        <v>3001</v>
      </c>
      <c r="M738" s="15" t="str">
        <f>IF(L738="","",VLOOKUP(L738,映射!W:X,2,FALSE))</f>
        <v>铜</v>
      </c>
      <c r="N738" s="79">
        <f>VLOOKUP(D738,道具产出!B:V,5,FALSE)</f>
        <v>1</v>
      </c>
      <c r="O738" s="79">
        <v>1</v>
      </c>
      <c r="P738" s="79">
        <f>VLOOKUP(D738,道具产出!B:V,6,FALSE)</f>
        <v>500</v>
      </c>
      <c r="Q738" s="79">
        <f>VLOOKUP(D738,道具产出!B:V,7,FALSE)</f>
        <v>3101</v>
      </c>
      <c r="R738" s="15" t="str">
        <f>IF(Q738="","",VLOOKUP(Q738,映射!W:X,2,FALSE))</f>
        <v>印度轻木</v>
      </c>
      <c r="S738" s="79">
        <f>VLOOKUP(D738,道具产出!B:V,8,FALSE)</f>
        <v>1</v>
      </c>
      <c r="T738" s="79">
        <v>1</v>
      </c>
      <c r="U738" s="79">
        <f>VLOOKUP(D738,道具产出!B:V,9,FALSE)</f>
        <v>500</v>
      </c>
      <c r="V738" s="92">
        <f>VLOOKUP(D738,道具产出!B:V,10,FALSE)</f>
        <v>3401</v>
      </c>
      <c r="W738" s="15" t="str">
        <f>IF(V738="","",VLOOKUP(V738,映射!W:X,2,FALSE))</f>
        <v>麻布</v>
      </c>
      <c r="X738" s="92">
        <f>VLOOKUP(D738,道具产出!B:V,11,FALSE)</f>
        <v>1</v>
      </c>
      <c r="Y738" s="92">
        <v>1</v>
      </c>
      <c r="Z738" s="92">
        <f>VLOOKUP(D738,道具产出!B:V,12,FALSE)</f>
        <v>500</v>
      </c>
      <c r="AA738" s="85"/>
      <c r="AB738" s="15" t="str">
        <f>IF(AA738="","",VLOOKUP(AA738,映射!W:X,2,FALSE))</f>
        <v/>
      </c>
      <c r="AC738" s="85"/>
      <c r="AD738" s="85"/>
      <c r="AE738" s="85"/>
      <c r="AF738" s="85"/>
      <c r="AG738" s="15" t="str">
        <f>IF(AF738="","",VLOOKUP(AF738,映射!W:X,2,FALSE))</f>
        <v/>
      </c>
      <c r="AH738" s="85"/>
      <c r="AI738" s="85"/>
      <c r="AJ738" s="85"/>
      <c r="AK738" s="85"/>
      <c r="AL738" s="85" t="str">
        <f>IF(AK738="","",VLOOKUP(AK738,映射!W:X,2,FALSE))</f>
        <v/>
      </c>
      <c r="AM738" s="85"/>
      <c r="AN738" s="85"/>
      <c r="AO738" s="85"/>
    </row>
    <row r="739" spans="1:41">
      <c r="A739" s="15">
        <v>140006</v>
      </c>
      <c r="B739" s="26" t="s">
        <v>323</v>
      </c>
      <c r="C739" s="14" t="s">
        <v>40</v>
      </c>
      <c r="D739" s="14" t="s">
        <v>683</v>
      </c>
      <c r="E739" s="26">
        <v>40006</v>
      </c>
      <c r="F739" s="26" t="s">
        <v>636</v>
      </c>
      <c r="G739" s="26"/>
      <c r="H739" s="26">
        <v>17</v>
      </c>
      <c r="I739" s="91">
        <v>150</v>
      </c>
      <c r="J739" s="90">
        <v>0</v>
      </c>
      <c r="K739" s="26"/>
      <c r="L739" s="79">
        <f>VLOOKUP(D739,道具产出!B:V,4,FALSE)</f>
        <v>3001</v>
      </c>
      <c r="M739" s="15" t="str">
        <f>IF(L739="","",VLOOKUP(L739,映射!W:X,2,FALSE))</f>
        <v>铜</v>
      </c>
      <c r="N739" s="79">
        <f>VLOOKUP(D739,道具产出!B:V,5,FALSE)</f>
        <v>1</v>
      </c>
      <c r="O739" s="79">
        <v>1</v>
      </c>
      <c r="P739" s="79">
        <f>VLOOKUP(D739,道具产出!B:V,6,FALSE)</f>
        <v>500</v>
      </c>
      <c r="Q739" s="79">
        <f>VLOOKUP(D739,道具产出!B:V,7,FALSE)</f>
        <v>3101</v>
      </c>
      <c r="R739" s="15" t="str">
        <f>IF(Q739="","",VLOOKUP(Q739,映射!W:X,2,FALSE))</f>
        <v>印度轻木</v>
      </c>
      <c r="S739" s="79">
        <f>VLOOKUP(D739,道具产出!B:V,8,FALSE)</f>
        <v>1</v>
      </c>
      <c r="T739" s="79">
        <v>1</v>
      </c>
      <c r="U739" s="79">
        <f>VLOOKUP(D739,道具产出!B:V,9,FALSE)</f>
        <v>500</v>
      </c>
      <c r="V739" s="92">
        <f>VLOOKUP(D739,道具产出!B:V,10,FALSE)</f>
        <v>3401</v>
      </c>
      <c r="W739" s="15" t="str">
        <f>IF(V739="","",VLOOKUP(V739,映射!W:X,2,FALSE))</f>
        <v>麻布</v>
      </c>
      <c r="X739" s="92">
        <f>VLOOKUP(D739,道具产出!B:V,11,FALSE)</f>
        <v>1</v>
      </c>
      <c r="Y739" s="92">
        <v>1</v>
      </c>
      <c r="Z739" s="92">
        <f>VLOOKUP(D739,道具产出!B:V,12,FALSE)</f>
        <v>500</v>
      </c>
      <c r="AA739" s="85"/>
      <c r="AB739" s="15" t="str">
        <f>IF(AA739="","",VLOOKUP(AA739,映射!W:X,2,FALSE))</f>
        <v/>
      </c>
      <c r="AC739" s="85"/>
      <c r="AD739" s="85"/>
      <c r="AE739" s="85"/>
      <c r="AF739" s="85"/>
      <c r="AG739" s="15" t="str">
        <f>IF(AF739="","",VLOOKUP(AF739,映射!W:X,2,FALSE))</f>
        <v/>
      </c>
      <c r="AH739" s="85"/>
      <c r="AI739" s="85"/>
      <c r="AJ739" s="85"/>
      <c r="AK739" s="85"/>
      <c r="AL739" s="85" t="str">
        <f>IF(AK739="","",VLOOKUP(AK739,映射!W:X,2,FALSE))</f>
        <v/>
      </c>
      <c r="AM739" s="85"/>
      <c r="AN739" s="85"/>
      <c r="AO739" s="85"/>
    </row>
    <row r="740" spans="1:41">
      <c r="A740" s="15">
        <v>140007</v>
      </c>
      <c r="B740" s="26" t="s">
        <v>323</v>
      </c>
      <c r="C740" s="14" t="s">
        <v>40</v>
      </c>
      <c r="D740" s="14" t="s">
        <v>683</v>
      </c>
      <c r="E740" s="26">
        <v>40007</v>
      </c>
      <c r="F740" s="26" t="s">
        <v>621</v>
      </c>
      <c r="G740" s="26"/>
      <c r="H740" s="26">
        <v>17</v>
      </c>
      <c r="I740" s="91">
        <v>150</v>
      </c>
      <c r="J740" s="90">
        <v>0</v>
      </c>
      <c r="K740" s="26"/>
      <c r="L740" s="79">
        <f>VLOOKUP(D740,道具产出!B:V,4,FALSE)</f>
        <v>3001</v>
      </c>
      <c r="M740" s="15" t="str">
        <f>IF(L740="","",VLOOKUP(L740,映射!W:X,2,FALSE))</f>
        <v>铜</v>
      </c>
      <c r="N740" s="79">
        <f>VLOOKUP(D740,道具产出!B:V,5,FALSE)</f>
        <v>1</v>
      </c>
      <c r="O740" s="79">
        <v>1</v>
      </c>
      <c r="P740" s="79">
        <f>VLOOKUP(D740,道具产出!B:V,6,FALSE)</f>
        <v>500</v>
      </c>
      <c r="Q740" s="79">
        <f>VLOOKUP(D740,道具产出!B:V,7,FALSE)</f>
        <v>3101</v>
      </c>
      <c r="R740" s="15" t="str">
        <f>IF(Q740="","",VLOOKUP(Q740,映射!W:X,2,FALSE))</f>
        <v>印度轻木</v>
      </c>
      <c r="S740" s="79">
        <f>VLOOKUP(D740,道具产出!B:V,8,FALSE)</f>
        <v>1</v>
      </c>
      <c r="T740" s="79">
        <v>1</v>
      </c>
      <c r="U740" s="79">
        <f>VLOOKUP(D740,道具产出!B:V,9,FALSE)</f>
        <v>500</v>
      </c>
      <c r="V740" s="92">
        <f>VLOOKUP(D740,道具产出!B:V,10,FALSE)</f>
        <v>3401</v>
      </c>
      <c r="W740" s="15" t="str">
        <f>IF(V740="","",VLOOKUP(V740,映射!W:X,2,FALSE))</f>
        <v>麻布</v>
      </c>
      <c r="X740" s="92">
        <f>VLOOKUP(D740,道具产出!B:V,11,FALSE)</f>
        <v>1</v>
      </c>
      <c r="Y740" s="92">
        <v>1</v>
      </c>
      <c r="Z740" s="92">
        <f>VLOOKUP(D740,道具产出!B:V,12,FALSE)</f>
        <v>500</v>
      </c>
      <c r="AA740" s="85"/>
      <c r="AB740" s="15" t="str">
        <f>IF(AA740="","",VLOOKUP(AA740,映射!W:X,2,FALSE))</f>
        <v/>
      </c>
      <c r="AC740" s="85"/>
      <c r="AD740" s="85"/>
      <c r="AE740" s="85"/>
      <c r="AF740" s="85"/>
      <c r="AG740" s="15" t="str">
        <f>IF(AF740="","",VLOOKUP(AF740,映射!W:X,2,FALSE))</f>
        <v/>
      </c>
      <c r="AH740" s="85"/>
      <c r="AI740" s="85"/>
      <c r="AJ740" s="85"/>
      <c r="AK740" s="85"/>
      <c r="AL740" s="85" t="str">
        <f>IF(AK740="","",VLOOKUP(AK740,映射!W:X,2,FALSE))</f>
        <v/>
      </c>
      <c r="AM740" s="85"/>
      <c r="AN740" s="85"/>
      <c r="AO740" s="85"/>
    </row>
    <row r="741" spans="1:41">
      <c r="A741" s="15">
        <v>140008</v>
      </c>
      <c r="B741" s="26" t="s">
        <v>323</v>
      </c>
      <c r="C741" s="14" t="s">
        <v>40</v>
      </c>
      <c r="D741" s="14" t="s">
        <v>683</v>
      </c>
      <c r="E741" s="26">
        <v>40008</v>
      </c>
      <c r="F741" s="26" t="s">
        <v>606</v>
      </c>
      <c r="G741" s="26"/>
      <c r="H741" s="26">
        <v>17</v>
      </c>
      <c r="I741" s="91">
        <v>150</v>
      </c>
      <c r="J741" s="90">
        <v>0</v>
      </c>
      <c r="K741" s="26"/>
      <c r="L741" s="79">
        <f>VLOOKUP(D741,道具产出!B:V,4,FALSE)</f>
        <v>3001</v>
      </c>
      <c r="M741" s="15" t="str">
        <f>IF(L741="","",VLOOKUP(L741,映射!W:X,2,FALSE))</f>
        <v>铜</v>
      </c>
      <c r="N741" s="79">
        <f>VLOOKUP(D741,道具产出!B:V,5,FALSE)</f>
        <v>1</v>
      </c>
      <c r="O741" s="79">
        <v>1</v>
      </c>
      <c r="P741" s="79">
        <f>VLOOKUP(D741,道具产出!B:V,6,FALSE)</f>
        <v>500</v>
      </c>
      <c r="Q741" s="79">
        <f>VLOOKUP(D741,道具产出!B:V,7,FALSE)</f>
        <v>3101</v>
      </c>
      <c r="R741" s="15" t="str">
        <f>IF(Q741="","",VLOOKUP(Q741,映射!W:X,2,FALSE))</f>
        <v>印度轻木</v>
      </c>
      <c r="S741" s="79">
        <f>VLOOKUP(D741,道具产出!B:V,8,FALSE)</f>
        <v>1</v>
      </c>
      <c r="T741" s="79">
        <v>1</v>
      </c>
      <c r="U741" s="79">
        <f>VLOOKUP(D741,道具产出!B:V,9,FALSE)</f>
        <v>500</v>
      </c>
      <c r="V741" s="92">
        <f>VLOOKUP(D741,道具产出!B:V,10,FALSE)</f>
        <v>3401</v>
      </c>
      <c r="W741" s="15" t="str">
        <f>IF(V741="","",VLOOKUP(V741,映射!W:X,2,FALSE))</f>
        <v>麻布</v>
      </c>
      <c r="X741" s="92">
        <f>VLOOKUP(D741,道具产出!B:V,11,FALSE)</f>
        <v>1</v>
      </c>
      <c r="Y741" s="92">
        <v>1</v>
      </c>
      <c r="Z741" s="92">
        <f>VLOOKUP(D741,道具产出!B:V,12,FALSE)</f>
        <v>500</v>
      </c>
      <c r="AA741" s="85"/>
      <c r="AB741" s="15" t="str">
        <f>IF(AA741="","",VLOOKUP(AA741,映射!W:X,2,FALSE))</f>
        <v/>
      </c>
      <c r="AC741" s="85"/>
      <c r="AD741" s="85"/>
      <c r="AE741" s="85"/>
      <c r="AF741" s="85"/>
      <c r="AG741" s="15" t="str">
        <f>IF(AF741="","",VLOOKUP(AF741,映射!W:X,2,FALSE))</f>
        <v/>
      </c>
      <c r="AH741" s="85"/>
      <c r="AI741" s="85"/>
      <c r="AJ741" s="85"/>
      <c r="AK741" s="85"/>
      <c r="AL741" s="85" t="str">
        <f>IF(AK741="","",VLOOKUP(AK741,映射!W:X,2,FALSE))</f>
        <v/>
      </c>
      <c r="AM741" s="85"/>
      <c r="AN741" s="85"/>
      <c r="AO741" s="85"/>
    </row>
    <row r="742" spans="1:41">
      <c r="A742" s="15">
        <v>140009</v>
      </c>
      <c r="B742" s="26" t="s">
        <v>323</v>
      </c>
      <c r="C742" s="14" t="s">
        <v>40</v>
      </c>
      <c r="D742" s="14" t="s">
        <v>683</v>
      </c>
      <c r="E742" s="26">
        <v>40009</v>
      </c>
      <c r="F742" s="26" t="s">
        <v>620</v>
      </c>
      <c r="G742" s="26"/>
      <c r="H742" s="26">
        <v>17</v>
      </c>
      <c r="I742" s="91">
        <v>150</v>
      </c>
      <c r="J742" s="90">
        <v>0</v>
      </c>
      <c r="K742" s="26"/>
      <c r="L742" s="79">
        <f>VLOOKUP(D742,道具产出!B:V,4,FALSE)</f>
        <v>3001</v>
      </c>
      <c r="M742" s="15" t="str">
        <f>IF(L742="","",VLOOKUP(L742,映射!W:X,2,FALSE))</f>
        <v>铜</v>
      </c>
      <c r="N742" s="79">
        <f>VLOOKUP(D742,道具产出!B:V,5,FALSE)</f>
        <v>1</v>
      </c>
      <c r="O742" s="79">
        <v>1</v>
      </c>
      <c r="P742" s="79">
        <f>VLOOKUP(D742,道具产出!B:V,6,FALSE)</f>
        <v>500</v>
      </c>
      <c r="Q742" s="79">
        <f>VLOOKUP(D742,道具产出!B:V,7,FALSE)</f>
        <v>3101</v>
      </c>
      <c r="R742" s="15" t="str">
        <f>IF(Q742="","",VLOOKUP(Q742,映射!W:X,2,FALSE))</f>
        <v>印度轻木</v>
      </c>
      <c r="S742" s="79">
        <f>VLOOKUP(D742,道具产出!B:V,8,FALSE)</f>
        <v>1</v>
      </c>
      <c r="T742" s="79">
        <v>1</v>
      </c>
      <c r="U742" s="79">
        <f>VLOOKUP(D742,道具产出!B:V,9,FALSE)</f>
        <v>500</v>
      </c>
      <c r="V742" s="92">
        <f>VLOOKUP(D742,道具产出!B:V,10,FALSE)</f>
        <v>3401</v>
      </c>
      <c r="W742" s="15" t="str">
        <f>IF(V742="","",VLOOKUP(V742,映射!W:X,2,FALSE))</f>
        <v>麻布</v>
      </c>
      <c r="X742" s="92">
        <f>VLOOKUP(D742,道具产出!B:V,11,FALSE)</f>
        <v>1</v>
      </c>
      <c r="Y742" s="92">
        <v>1</v>
      </c>
      <c r="Z742" s="92">
        <f>VLOOKUP(D742,道具产出!B:V,12,FALSE)</f>
        <v>500</v>
      </c>
      <c r="AA742" s="85"/>
      <c r="AB742" s="15" t="str">
        <f>IF(AA742="","",VLOOKUP(AA742,映射!W:X,2,FALSE))</f>
        <v/>
      </c>
      <c r="AC742" s="85"/>
      <c r="AD742" s="85"/>
      <c r="AE742" s="85"/>
      <c r="AF742" s="85"/>
      <c r="AG742" s="15" t="str">
        <f>IF(AF742="","",VLOOKUP(AF742,映射!W:X,2,FALSE))</f>
        <v/>
      </c>
      <c r="AH742" s="85"/>
      <c r="AI742" s="85"/>
      <c r="AJ742" s="85"/>
      <c r="AK742" s="85"/>
      <c r="AL742" s="85" t="str">
        <f>IF(AK742="","",VLOOKUP(AK742,映射!W:X,2,FALSE))</f>
        <v/>
      </c>
      <c r="AM742" s="85"/>
      <c r="AN742" s="85"/>
      <c r="AO742" s="85"/>
    </row>
    <row r="743" spans="1:41">
      <c r="A743" s="15">
        <v>140010</v>
      </c>
      <c r="B743" s="26" t="s">
        <v>323</v>
      </c>
      <c r="C743" s="14" t="s">
        <v>40</v>
      </c>
      <c r="D743" s="14" t="s">
        <v>683</v>
      </c>
      <c r="E743" s="26">
        <v>40010</v>
      </c>
      <c r="F743" s="26" t="s">
        <v>400</v>
      </c>
      <c r="G743" s="26"/>
      <c r="H743" s="26">
        <v>17</v>
      </c>
      <c r="I743" s="91">
        <v>150</v>
      </c>
      <c r="J743" s="90">
        <v>0</v>
      </c>
      <c r="K743" s="26"/>
      <c r="L743" s="79">
        <f>VLOOKUP(D743,道具产出!B:V,4,FALSE)</f>
        <v>3001</v>
      </c>
      <c r="M743" s="15" t="str">
        <f>IF(L743="","",VLOOKUP(L743,映射!W:X,2,FALSE))</f>
        <v>铜</v>
      </c>
      <c r="N743" s="79">
        <f>VLOOKUP(D743,道具产出!B:V,5,FALSE)</f>
        <v>1</v>
      </c>
      <c r="O743" s="79">
        <v>1</v>
      </c>
      <c r="P743" s="79">
        <f>VLOOKUP(D743,道具产出!B:V,6,FALSE)</f>
        <v>500</v>
      </c>
      <c r="Q743" s="79">
        <f>VLOOKUP(D743,道具产出!B:V,7,FALSE)</f>
        <v>3101</v>
      </c>
      <c r="R743" s="15" t="str">
        <f>IF(Q743="","",VLOOKUP(Q743,映射!W:X,2,FALSE))</f>
        <v>印度轻木</v>
      </c>
      <c r="S743" s="79">
        <f>VLOOKUP(D743,道具产出!B:V,8,FALSE)</f>
        <v>1</v>
      </c>
      <c r="T743" s="79">
        <v>1</v>
      </c>
      <c r="U743" s="79">
        <f>VLOOKUP(D743,道具产出!B:V,9,FALSE)</f>
        <v>500</v>
      </c>
      <c r="V743" s="92">
        <f>VLOOKUP(D743,道具产出!B:V,10,FALSE)</f>
        <v>3401</v>
      </c>
      <c r="W743" s="15" t="str">
        <f>IF(V743="","",VLOOKUP(V743,映射!W:X,2,FALSE))</f>
        <v>麻布</v>
      </c>
      <c r="X743" s="92">
        <f>VLOOKUP(D743,道具产出!B:V,11,FALSE)</f>
        <v>1</v>
      </c>
      <c r="Y743" s="92">
        <v>1</v>
      </c>
      <c r="Z743" s="92">
        <f>VLOOKUP(D743,道具产出!B:V,12,FALSE)</f>
        <v>500</v>
      </c>
      <c r="AA743" s="85"/>
      <c r="AB743" s="15" t="str">
        <f>IF(AA743="","",VLOOKUP(AA743,映射!W:X,2,FALSE))</f>
        <v/>
      </c>
      <c r="AC743" s="85"/>
      <c r="AD743" s="85"/>
      <c r="AE743" s="85"/>
      <c r="AF743" s="85"/>
      <c r="AG743" s="15" t="str">
        <f>IF(AF743="","",VLOOKUP(AF743,映射!W:X,2,FALSE))</f>
        <v/>
      </c>
      <c r="AH743" s="85"/>
      <c r="AI743" s="85"/>
      <c r="AJ743" s="85"/>
      <c r="AK743" s="85"/>
      <c r="AL743" s="85" t="str">
        <f>IF(AK743="","",VLOOKUP(AK743,映射!W:X,2,FALSE))</f>
        <v/>
      </c>
      <c r="AM743" s="85"/>
      <c r="AN743" s="85"/>
      <c r="AO743" s="85"/>
    </row>
    <row r="744" spans="1:41">
      <c r="A744" s="15">
        <v>140011</v>
      </c>
      <c r="B744" s="26" t="s">
        <v>323</v>
      </c>
      <c r="C744" s="14" t="s">
        <v>40</v>
      </c>
      <c r="D744" s="14" t="s">
        <v>683</v>
      </c>
      <c r="E744" s="26">
        <v>40011</v>
      </c>
      <c r="F744" s="26" t="s">
        <v>612</v>
      </c>
      <c r="G744" s="26"/>
      <c r="H744" s="26">
        <v>17</v>
      </c>
      <c r="I744" s="91">
        <v>150</v>
      </c>
      <c r="J744" s="90">
        <v>0</v>
      </c>
      <c r="K744" s="26"/>
      <c r="L744" s="79">
        <f>VLOOKUP(D744,道具产出!B:V,4,FALSE)</f>
        <v>3001</v>
      </c>
      <c r="M744" s="15" t="str">
        <f>IF(L744="","",VLOOKUP(L744,映射!W:X,2,FALSE))</f>
        <v>铜</v>
      </c>
      <c r="N744" s="79">
        <f>VLOOKUP(D744,道具产出!B:V,5,FALSE)</f>
        <v>1</v>
      </c>
      <c r="O744" s="79">
        <v>1</v>
      </c>
      <c r="P744" s="79">
        <f>VLOOKUP(D744,道具产出!B:V,6,FALSE)</f>
        <v>500</v>
      </c>
      <c r="Q744" s="79">
        <f>VLOOKUP(D744,道具产出!B:V,7,FALSE)</f>
        <v>3101</v>
      </c>
      <c r="R744" s="15" t="str">
        <f>IF(Q744="","",VLOOKUP(Q744,映射!W:X,2,FALSE))</f>
        <v>印度轻木</v>
      </c>
      <c r="S744" s="79">
        <f>VLOOKUP(D744,道具产出!B:V,8,FALSE)</f>
        <v>1</v>
      </c>
      <c r="T744" s="79">
        <v>1</v>
      </c>
      <c r="U744" s="79">
        <f>VLOOKUP(D744,道具产出!B:V,9,FALSE)</f>
        <v>500</v>
      </c>
      <c r="V744" s="92">
        <f>VLOOKUP(D744,道具产出!B:V,10,FALSE)</f>
        <v>3401</v>
      </c>
      <c r="W744" s="15" t="str">
        <f>IF(V744="","",VLOOKUP(V744,映射!W:X,2,FALSE))</f>
        <v>麻布</v>
      </c>
      <c r="X744" s="92">
        <f>VLOOKUP(D744,道具产出!B:V,11,FALSE)</f>
        <v>1</v>
      </c>
      <c r="Y744" s="92">
        <v>1</v>
      </c>
      <c r="Z744" s="92">
        <f>VLOOKUP(D744,道具产出!B:V,12,FALSE)</f>
        <v>500</v>
      </c>
      <c r="AA744" s="85"/>
      <c r="AB744" s="15" t="str">
        <f>IF(AA744="","",VLOOKUP(AA744,映射!W:X,2,FALSE))</f>
        <v/>
      </c>
      <c r="AC744" s="85"/>
      <c r="AD744" s="85"/>
      <c r="AE744" s="85"/>
      <c r="AF744" s="85"/>
      <c r="AG744" s="15" t="str">
        <f>IF(AF744="","",VLOOKUP(AF744,映射!W:X,2,FALSE))</f>
        <v/>
      </c>
      <c r="AH744" s="85"/>
      <c r="AI744" s="85"/>
      <c r="AJ744" s="85"/>
      <c r="AK744" s="85"/>
      <c r="AL744" s="85" t="str">
        <f>IF(AK744="","",VLOOKUP(AK744,映射!W:X,2,FALSE))</f>
        <v/>
      </c>
      <c r="AM744" s="85"/>
      <c r="AN744" s="85"/>
      <c r="AO744" s="85"/>
    </row>
    <row r="745" spans="1:41">
      <c r="A745" s="15">
        <v>140012</v>
      </c>
      <c r="B745" s="26" t="s">
        <v>323</v>
      </c>
      <c r="C745" s="14" t="s">
        <v>40</v>
      </c>
      <c r="D745" s="14" t="s">
        <v>683</v>
      </c>
      <c r="E745" s="26">
        <v>40012</v>
      </c>
      <c r="F745" s="26" t="s">
        <v>466</v>
      </c>
      <c r="G745" s="26"/>
      <c r="H745" s="26">
        <v>17</v>
      </c>
      <c r="I745" s="91">
        <v>150</v>
      </c>
      <c r="J745" s="90">
        <v>0</v>
      </c>
      <c r="K745" s="26"/>
      <c r="L745" s="79">
        <f>VLOOKUP(D745,道具产出!B:V,4,FALSE)</f>
        <v>3001</v>
      </c>
      <c r="M745" s="15" t="str">
        <f>IF(L745="","",VLOOKUP(L745,映射!W:X,2,FALSE))</f>
        <v>铜</v>
      </c>
      <c r="N745" s="79">
        <f>VLOOKUP(D745,道具产出!B:V,5,FALSE)</f>
        <v>1</v>
      </c>
      <c r="O745" s="79">
        <v>1</v>
      </c>
      <c r="P745" s="79">
        <f>VLOOKUP(D745,道具产出!B:V,6,FALSE)</f>
        <v>500</v>
      </c>
      <c r="Q745" s="79">
        <f>VLOOKUP(D745,道具产出!B:V,7,FALSE)</f>
        <v>3101</v>
      </c>
      <c r="R745" s="15" t="str">
        <f>IF(Q745="","",VLOOKUP(Q745,映射!W:X,2,FALSE))</f>
        <v>印度轻木</v>
      </c>
      <c r="S745" s="79">
        <f>VLOOKUP(D745,道具产出!B:V,8,FALSE)</f>
        <v>1</v>
      </c>
      <c r="T745" s="79">
        <v>1</v>
      </c>
      <c r="U745" s="79">
        <f>VLOOKUP(D745,道具产出!B:V,9,FALSE)</f>
        <v>500</v>
      </c>
      <c r="V745" s="92">
        <f>VLOOKUP(D745,道具产出!B:V,10,FALSE)</f>
        <v>3401</v>
      </c>
      <c r="W745" s="15" t="str">
        <f>IF(V745="","",VLOOKUP(V745,映射!W:X,2,FALSE))</f>
        <v>麻布</v>
      </c>
      <c r="X745" s="92">
        <f>VLOOKUP(D745,道具产出!B:V,11,FALSE)</f>
        <v>1</v>
      </c>
      <c r="Y745" s="92">
        <v>1</v>
      </c>
      <c r="Z745" s="92">
        <f>VLOOKUP(D745,道具产出!B:V,12,FALSE)</f>
        <v>500</v>
      </c>
      <c r="AA745" s="85"/>
      <c r="AB745" s="15" t="str">
        <f>IF(AA745="","",VLOOKUP(AA745,映射!W:X,2,FALSE))</f>
        <v/>
      </c>
      <c r="AC745" s="85"/>
      <c r="AD745" s="85"/>
      <c r="AE745" s="85"/>
      <c r="AF745" s="85"/>
      <c r="AG745" s="15" t="str">
        <f>IF(AF745="","",VLOOKUP(AF745,映射!W:X,2,FALSE))</f>
        <v/>
      </c>
      <c r="AH745" s="85"/>
      <c r="AI745" s="85"/>
      <c r="AJ745" s="85"/>
      <c r="AK745" s="85"/>
      <c r="AL745" s="85" t="str">
        <f>IF(AK745="","",VLOOKUP(AK745,映射!W:X,2,FALSE))</f>
        <v/>
      </c>
      <c r="AM745" s="85"/>
      <c r="AN745" s="85"/>
      <c r="AO745" s="85"/>
    </row>
    <row r="746" spans="1:41">
      <c r="A746" s="15">
        <v>140013</v>
      </c>
      <c r="B746" s="26" t="s">
        <v>323</v>
      </c>
      <c r="C746" s="14" t="s">
        <v>40</v>
      </c>
      <c r="D746" s="14" t="s">
        <v>683</v>
      </c>
      <c r="E746" s="26">
        <v>40013</v>
      </c>
      <c r="F746" s="26" t="s">
        <v>497</v>
      </c>
      <c r="G746" s="26"/>
      <c r="H746" s="26">
        <v>17</v>
      </c>
      <c r="I746" s="91">
        <v>150</v>
      </c>
      <c r="J746" s="90">
        <v>0</v>
      </c>
      <c r="K746" s="26"/>
      <c r="L746" s="79">
        <f>VLOOKUP(D746,道具产出!B:V,4,FALSE)</f>
        <v>3001</v>
      </c>
      <c r="M746" s="15" t="str">
        <f>IF(L746="","",VLOOKUP(L746,映射!W:X,2,FALSE))</f>
        <v>铜</v>
      </c>
      <c r="N746" s="79">
        <f>VLOOKUP(D746,道具产出!B:V,5,FALSE)</f>
        <v>1</v>
      </c>
      <c r="O746" s="79">
        <v>1</v>
      </c>
      <c r="P746" s="79">
        <f>VLOOKUP(D746,道具产出!B:V,6,FALSE)</f>
        <v>500</v>
      </c>
      <c r="Q746" s="79">
        <f>VLOOKUP(D746,道具产出!B:V,7,FALSE)</f>
        <v>3101</v>
      </c>
      <c r="R746" s="15" t="str">
        <f>IF(Q746="","",VLOOKUP(Q746,映射!W:X,2,FALSE))</f>
        <v>印度轻木</v>
      </c>
      <c r="S746" s="79">
        <f>VLOOKUP(D746,道具产出!B:V,8,FALSE)</f>
        <v>1</v>
      </c>
      <c r="T746" s="79">
        <v>1</v>
      </c>
      <c r="U746" s="79">
        <f>VLOOKUP(D746,道具产出!B:V,9,FALSE)</f>
        <v>500</v>
      </c>
      <c r="V746" s="92">
        <f>VLOOKUP(D746,道具产出!B:V,10,FALSE)</f>
        <v>3401</v>
      </c>
      <c r="W746" s="15" t="str">
        <f>IF(V746="","",VLOOKUP(V746,映射!W:X,2,FALSE))</f>
        <v>麻布</v>
      </c>
      <c r="X746" s="92">
        <f>VLOOKUP(D746,道具产出!B:V,11,FALSE)</f>
        <v>1</v>
      </c>
      <c r="Y746" s="92">
        <v>1</v>
      </c>
      <c r="Z746" s="92">
        <f>VLOOKUP(D746,道具产出!B:V,12,FALSE)</f>
        <v>500</v>
      </c>
      <c r="AA746" s="85"/>
      <c r="AB746" s="15" t="str">
        <f>IF(AA746="","",VLOOKUP(AA746,映射!W:X,2,FALSE))</f>
        <v/>
      </c>
      <c r="AC746" s="85"/>
      <c r="AD746" s="85"/>
      <c r="AE746" s="85"/>
      <c r="AF746" s="85"/>
      <c r="AG746" s="15" t="str">
        <f>IF(AF746="","",VLOOKUP(AF746,映射!W:X,2,FALSE))</f>
        <v/>
      </c>
      <c r="AH746" s="85"/>
      <c r="AI746" s="85"/>
      <c r="AJ746" s="85"/>
      <c r="AK746" s="85"/>
      <c r="AL746" s="85" t="str">
        <f>IF(AK746="","",VLOOKUP(AK746,映射!W:X,2,FALSE))</f>
        <v/>
      </c>
      <c r="AM746" s="85"/>
      <c r="AN746" s="85"/>
      <c r="AO746" s="85"/>
    </row>
    <row r="747" spans="1:41">
      <c r="A747" s="15">
        <v>140014</v>
      </c>
      <c r="B747" s="26" t="s">
        <v>323</v>
      </c>
      <c r="C747" s="14" t="s">
        <v>40</v>
      </c>
      <c r="D747" s="14" t="s">
        <v>683</v>
      </c>
      <c r="E747" s="26">
        <v>40014</v>
      </c>
      <c r="F747" s="26" t="s">
        <v>506</v>
      </c>
      <c r="G747" s="26"/>
      <c r="H747" s="26">
        <v>17</v>
      </c>
      <c r="I747" s="91">
        <v>150</v>
      </c>
      <c r="J747" s="90">
        <v>0</v>
      </c>
      <c r="K747" s="26"/>
      <c r="L747" s="79">
        <f>VLOOKUP(D747,道具产出!B:V,4,FALSE)</f>
        <v>3001</v>
      </c>
      <c r="M747" s="15" t="str">
        <f>IF(L747="","",VLOOKUP(L747,映射!W:X,2,FALSE))</f>
        <v>铜</v>
      </c>
      <c r="N747" s="79">
        <f>VLOOKUP(D747,道具产出!B:V,5,FALSE)</f>
        <v>1</v>
      </c>
      <c r="O747" s="79">
        <v>1</v>
      </c>
      <c r="P747" s="79">
        <f>VLOOKUP(D747,道具产出!B:V,6,FALSE)</f>
        <v>500</v>
      </c>
      <c r="Q747" s="79">
        <f>VLOOKUP(D747,道具产出!B:V,7,FALSE)</f>
        <v>3101</v>
      </c>
      <c r="R747" s="15" t="str">
        <f>IF(Q747="","",VLOOKUP(Q747,映射!W:X,2,FALSE))</f>
        <v>印度轻木</v>
      </c>
      <c r="S747" s="79">
        <f>VLOOKUP(D747,道具产出!B:V,8,FALSE)</f>
        <v>1</v>
      </c>
      <c r="T747" s="79">
        <v>1</v>
      </c>
      <c r="U747" s="79">
        <f>VLOOKUP(D747,道具产出!B:V,9,FALSE)</f>
        <v>500</v>
      </c>
      <c r="V747" s="92">
        <f>VLOOKUP(D747,道具产出!B:V,10,FALSE)</f>
        <v>3401</v>
      </c>
      <c r="W747" s="15" t="str">
        <f>IF(V747="","",VLOOKUP(V747,映射!W:X,2,FALSE))</f>
        <v>麻布</v>
      </c>
      <c r="X747" s="92">
        <f>VLOOKUP(D747,道具产出!B:V,11,FALSE)</f>
        <v>1</v>
      </c>
      <c r="Y747" s="92">
        <v>1</v>
      </c>
      <c r="Z747" s="92">
        <f>VLOOKUP(D747,道具产出!B:V,12,FALSE)</f>
        <v>500</v>
      </c>
      <c r="AA747" s="85"/>
      <c r="AB747" s="15" t="str">
        <f>IF(AA747="","",VLOOKUP(AA747,映射!W:X,2,FALSE))</f>
        <v/>
      </c>
      <c r="AC747" s="85"/>
      <c r="AD747" s="85"/>
      <c r="AE747" s="85"/>
      <c r="AF747" s="85"/>
      <c r="AG747" s="15" t="str">
        <f>IF(AF747="","",VLOOKUP(AF747,映射!W:X,2,FALSE))</f>
        <v/>
      </c>
      <c r="AH747" s="85"/>
      <c r="AI747" s="85"/>
      <c r="AJ747" s="85"/>
      <c r="AK747" s="85"/>
      <c r="AL747" s="85" t="str">
        <f>IF(AK747="","",VLOOKUP(AK747,映射!W:X,2,FALSE))</f>
        <v/>
      </c>
      <c r="AM747" s="85"/>
      <c r="AN747" s="85"/>
      <c r="AO747" s="85"/>
    </row>
    <row r="748" spans="1:41">
      <c r="A748" s="15">
        <v>140015</v>
      </c>
      <c r="B748" s="26" t="s">
        <v>323</v>
      </c>
      <c r="C748" s="14" t="s">
        <v>40</v>
      </c>
      <c r="D748" s="14" t="s">
        <v>683</v>
      </c>
      <c r="E748" s="26">
        <v>40015</v>
      </c>
      <c r="F748" s="26" t="s">
        <v>519</v>
      </c>
      <c r="G748" s="26"/>
      <c r="H748" s="26">
        <v>17</v>
      </c>
      <c r="I748" s="91">
        <v>150</v>
      </c>
      <c r="J748" s="90">
        <v>0</v>
      </c>
      <c r="K748" s="26"/>
      <c r="L748" s="79">
        <f>VLOOKUP(D748,道具产出!B:V,4,FALSE)</f>
        <v>3001</v>
      </c>
      <c r="M748" s="15" t="str">
        <f>IF(L748="","",VLOOKUP(L748,映射!W:X,2,FALSE))</f>
        <v>铜</v>
      </c>
      <c r="N748" s="79">
        <f>VLOOKUP(D748,道具产出!B:V,5,FALSE)</f>
        <v>1</v>
      </c>
      <c r="O748" s="79">
        <v>1</v>
      </c>
      <c r="P748" s="79">
        <f>VLOOKUP(D748,道具产出!B:V,6,FALSE)</f>
        <v>500</v>
      </c>
      <c r="Q748" s="79">
        <f>VLOOKUP(D748,道具产出!B:V,7,FALSE)</f>
        <v>3101</v>
      </c>
      <c r="R748" s="15" t="str">
        <f>IF(Q748="","",VLOOKUP(Q748,映射!W:X,2,FALSE))</f>
        <v>印度轻木</v>
      </c>
      <c r="S748" s="79">
        <f>VLOOKUP(D748,道具产出!B:V,8,FALSE)</f>
        <v>1</v>
      </c>
      <c r="T748" s="79">
        <v>1</v>
      </c>
      <c r="U748" s="79">
        <f>VLOOKUP(D748,道具产出!B:V,9,FALSE)</f>
        <v>500</v>
      </c>
      <c r="V748" s="92">
        <f>VLOOKUP(D748,道具产出!B:V,10,FALSE)</f>
        <v>3401</v>
      </c>
      <c r="W748" s="15" t="str">
        <f>IF(V748="","",VLOOKUP(V748,映射!W:X,2,FALSE))</f>
        <v>麻布</v>
      </c>
      <c r="X748" s="92">
        <f>VLOOKUP(D748,道具产出!B:V,11,FALSE)</f>
        <v>1</v>
      </c>
      <c r="Y748" s="92">
        <v>1</v>
      </c>
      <c r="Z748" s="92">
        <f>VLOOKUP(D748,道具产出!B:V,12,FALSE)</f>
        <v>500</v>
      </c>
      <c r="AA748" s="85"/>
      <c r="AB748" s="15" t="str">
        <f>IF(AA748="","",VLOOKUP(AA748,映射!W:X,2,FALSE))</f>
        <v/>
      </c>
      <c r="AC748" s="85"/>
      <c r="AD748" s="85"/>
      <c r="AE748" s="85"/>
      <c r="AF748" s="85"/>
      <c r="AG748" s="15" t="str">
        <f>IF(AF748="","",VLOOKUP(AF748,映射!W:X,2,FALSE))</f>
        <v/>
      </c>
      <c r="AH748" s="85"/>
      <c r="AI748" s="85"/>
      <c r="AJ748" s="85"/>
      <c r="AK748" s="85"/>
      <c r="AL748" s="85" t="str">
        <f>IF(AK748="","",VLOOKUP(AK748,映射!W:X,2,FALSE))</f>
        <v/>
      </c>
      <c r="AM748" s="85"/>
      <c r="AN748" s="85"/>
      <c r="AO748" s="85"/>
    </row>
    <row r="749" spans="1:41">
      <c r="A749" s="15">
        <v>140016</v>
      </c>
      <c r="B749" s="26" t="s">
        <v>323</v>
      </c>
      <c r="C749" s="14" t="s">
        <v>40</v>
      </c>
      <c r="D749" s="14" t="s">
        <v>685</v>
      </c>
      <c r="E749" s="26">
        <v>40016</v>
      </c>
      <c r="F749" s="26" t="s">
        <v>440</v>
      </c>
      <c r="G749" s="26"/>
      <c r="H749" s="26">
        <v>22</v>
      </c>
      <c r="I749" s="91">
        <v>230</v>
      </c>
      <c r="J749" s="90">
        <v>0</v>
      </c>
      <c r="K749" s="26"/>
      <c r="L749" s="79">
        <f>VLOOKUP(D749,道具产出!B:V,4,FALSE)</f>
        <v>3002</v>
      </c>
      <c r="M749" s="15" t="str">
        <f>IF(L749="","",VLOOKUP(L749,映射!W:X,2,FALSE))</f>
        <v>铁</v>
      </c>
      <c r="N749" s="79">
        <f>VLOOKUP(D749,道具产出!B:V,5,FALSE)</f>
        <v>1</v>
      </c>
      <c r="O749" s="79">
        <v>1</v>
      </c>
      <c r="P749" s="79">
        <f>VLOOKUP(D749,道具产出!B:V,6,FALSE)</f>
        <v>300</v>
      </c>
      <c r="Q749" s="79">
        <f>VLOOKUP(D749,道具产出!B:V,7,FALSE)</f>
        <v>3102</v>
      </c>
      <c r="R749" s="15" t="str">
        <f>IF(Q749="","",VLOOKUP(Q749,映射!W:X,2,FALSE))</f>
        <v>枞</v>
      </c>
      <c r="S749" s="79">
        <f>VLOOKUP(D749,道具产出!B:V,8,FALSE)</f>
        <v>1</v>
      </c>
      <c r="T749" s="79">
        <v>1</v>
      </c>
      <c r="U749" s="79">
        <f>VLOOKUP(D749,道具产出!B:V,9,FALSE)</f>
        <v>300</v>
      </c>
      <c r="V749" s="92">
        <f>VLOOKUP(D749,道具产出!B:V,10,FALSE)</f>
        <v>3402</v>
      </c>
      <c r="W749" s="15" t="str">
        <f>IF(V749="","",VLOOKUP(V749,映射!W:X,2,FALSE))</f>
        <v>木绵布</v>
      </c>
      <c r="X749" s="92">
        <f>VLOOKUP(D749,道具产出!B:V,11,FALSE)</f>
        <v>1</v>
      </c>
      <c r="Y749" s="92">
        <v>1</v>
      </c>
      <c r="Z749" s="92">
        <f>VLOOKUP(D749,道具产出!B:V,12,FALSE)</f>
        <v>300</v>
      </c>
      <c r="AA749" s="85"/>
      <c r="AB749" s="15" t="str">
        <f>IF(AA749="","",VLOOKUP(AA749,映射!W:X,2,FALSE))</f>
        <v/>
      </c>
      <c r="AC749" s="85"/>
      <c r="AD749" s="85"/>
      <c r="AE749" s="85"/>
      <c r="AF749" s="85"/>
      <c r="AG749" s="15" t="str">
        <f>IF(AF749="","",VLOOKUP(AF749,映射!W:X,2,FALSE))</f>
        <v/>
      </c>
      <c r="AH749" s="85"/>
      <c r="AI749" s="85"/>
      <c r="AJ749" s="85"/>
      <c r="AK749" s="85"/>
      <c r="AL749" s="85" t="str">
        <f>IF(AK749="","",VLOOKUP(AK749,映射!W:X,2,FALSE))</f>
        <v/>
      </c>
      <c r="AM749" s="85"/>
      <c r="AN749" s="85"/>
      <c r="AO749" s="85"/>
    </row>
    <row r="750" spans="1:41">
      <c r="A750" s="15">
        <v>140017</v>
      </c>
      <c r="B750" s="26" t="s">
        <v>323</v>
      </c>
      <c r="C750" s="14" t="s">
        <v>40</v>
      </c>
      <c r="D750" s="14" t="s">
        <v>685</v>
      </c>
      <c r="E750" s="26">
        <v>40017</v>
      </c>
      <c r="F750" s="26" t="s">
        <v>684</v>
      </c>
      <c r="G750" s="26"/>
      <c r="H750" s="26">
        <v>22</v>
      </c>
      <c r="I750" s="91">
        <v>230</v>
      </c>
      <c r="J750" s="90">
        <v>0</v>
      </c>
      <c r="K750" s="26"/>
      <c r="L750" s="79">
        <f>VLOOKUP(D750,道具产出!B:V,4,FALSE)</f>
        <v>3002</v>
      </c>
      <c r="M750" s="15" t="str">
        <f>IF(L750="","",VLOOKUP(L750,映射!W:X,2,FALSE))</f>
        <v>铁</v>
      </c>
      <c r="N750" s="79">
        <f>VLOOKUP(D750,道具产出!B:V,5,FALSE)</f>
        <v>1</v>
      </c>
      <c r="O750" s="79">
        <v>1</v>
      </c>
      <c r="P750" s="79">
        <f>VLOOKUP(D750,道具产出!B:V,6,FALSE)</f>
        <v>300</v>
      </c>
      <c r="Q750" s="79">
        <f>VLOOKUP(D750,道具产出!B:V,7,FALSE)</f>
        <v>3102</v>
      </c>
      <c r="R750" s="15" t="str">
        <f>IF(Q750="","",VLOOKUP(Q750,映射!W:X,2,FALSE))</f>
        <v>枞</v>
      </c>
      <c r="S750" s="79">
        <f>VLOOKUP(D750,道具产出!B:V,8,FALSE)</f>
        <v>1</v>
      </c>
      <c r="T750" s="79">
        <v>1</v>
      </c>
      <c r="U750" s="79">
        <f>VLOOKUP(D750,道具产出!B:V,9,FALSE)</f>
        <v>300</v>
      </c>
      <c r="V750" s="92">
        <f>VLOOKUP(D750,道具产出!B:V,10,FALSE)</f>
        <v>3402</v>
      </c>
      <c r="W750" s="15" t="str">
        <f>IF(V750="","",VLOOKUP(V750,映射!W:X,2,FALSE))</f>
        <v>木绵布</v>
      </c>
      <c r="X750" s="92">
        <f>VLOOKUP(D750,道具产出!B:V,11,FALSE)</f>
        <v>1</v>
      </c>
      <c r="Y750" s="92">
        <v>1</v>
      </c>
      <c r="Z750" s="92">
        <f>VLOOKUP(D750,道具产出!B:V,12,FALSE)</f>
        <v>300</v>
      </c>
      <c r="AA750" s="85"/>
      <c r="AB750" s="15" t="str">
        <f>IF(AA750="","",VLOOKUP(AA750,映射!W:X,2,FALSE))</f>
        <v/>
      </c>
      <c r="AC750" s="85"/>
      <c r="AD750" s="85"/>
      <c r="AE750" s="85"/>
      <c r="AF750" s="85"/>
      <c r="AG750" s="15" t="str">
        <f>IF(AF750="","",VLOOKUP(AF750,映射!W:X,2,FALSE))</f>
        <v/>
      </c>
      <c r="AH750" s="85"/>
      <c r="AI750" s="85"/>
      <c r="AJ750" s="85"/>
      <c r="AK750" s="85"/>
      <c r="AL750" s="85" t="str">
        <f>IF(AK750="","",VLOOKUP(AK750,映射!W:X,2,FALSE))</f>
        <v/>
      </c>
      <c r="AM750" s="85"/>
      <c r="AN750" s="85"/>
      <c r="AO750" s="85"/>
    </row>
    <row r="751" spans="1:41">
      <c r="A751" s="15">
        <v>140018</v>
      </c>
      <c r="B751" s="26" t="s">
        <v>323</v>
      </c>
      <c r="C751" s="14" t="s">
        <v>40</v>
      </c>
      <c r="D751" s="14" t="s">
        <v>685</v>
      </c>
      <c r="E751" s="26">
        <v>40018</v>
      </c>
      <c r="F751" s="26" t="s">
        <v>601</v>
      </c>
      <c r="G751" s="26"/>
      <c r="H751" s="26">
        <v>22</v>
      </c>
      <c r="I751" s="91">
        <v>230</v>
      </c>
      <c r="J751" s="90">
        <v>0</v>
      </c>
      <c r="K751" s="26"/>
      <c r="L751" s="79">
        <f>VLOOKUP(D751,道具产出!B:V,4,FALSE)</f>
        <v>3002</v>
      </c>
      <c r="M751" s="15" t="str">
        <f>IF(L751="","",VLOOKUP(L751,映射!W:X,2,FALSE))</f>
        <v>铁</v>
      </c>
      <c r="N751" s="79">
        <f>VLOOKUP(D751,道具产出!B:V,5,FALSE)</f>
        <v>1</v>
      </c>
      <c r="O751" s="79">
        <v>1</v>
      </c>
      <c r="P751" s="79">
        <f>VLOOKUP(D751,道具产出!B:V,6,FALSE)</f>
        <v>300</v>
      </c>
      <c r="Q751" s="79">
        <f>VLOOKUP(D751,道具产出!B:V,7,FALSE)</f>
        <v>3102</v>
      </c>
      <c r="R751" s="15" t="str">
        <f>IF(Q751="","",VLOOKUP(Q751,映射!W:X,2,FALSE))</f>
        <v>枞</v>
      </c>
      <c r="S751" s="79">
        <f>VLOOKUP(D751,道具产出!B:V,8,FALSE)</f>
        <v>1</v>
      </c>
      <c r="T751" s="79">
        <v>1</v>
      </c>
      <c r="U751" s="79">
        <f>VLOOKUP(D751,道具产出!B:V,9,FALSE)</f>
        <v>300</v>
      </c>
      <c r="V751" s="92">
        <f>VLOOKUP(D751,道具产出!B:V,10,FALSE)</f>
        <v>3402</v>
      </c>
      <c r="W751" s="15" t="str">
        <f>IF(V751="","",VLOOKUP(V751,映射!W:X,2,FALSE))</f>
        <v>木绵布</v>
      </c>
      <c r="X751" s="92">
        <f>VLOOKUP(D751,道具产出!B:V,11,FALSE)</f>
        <v>1</v>
      </c>
      <c r="Y751" s="92">
        <v>1</v>
      </c>
      <c r="Z751" s="92">
        <f>VLOOKUP(D751,道具产出!B:V,12,FALSE)</f>
        <v>300</v>
      </c>
      <c r="AA751" s="85"/>
      <c r="AB751" s="15" t="str">
        <f>IF(AA751="","",VLOOKUP(AA751,映射!W:X,2,FALSE))</f>
        <v/>
      </c>
      <c r="AC751" s="85"/>
      <c r="AD751" s="85"/>
      <c r="AE751" s="85"/>
      <c r="AF751" s="85"/>
      <c r="AG751" s="15" t="str">
        <f>IF(AF751="","",VLOOKUP(AF751,映射!W:X,2,FALSE))</f>
        <v/>
      </c>
      <c r="AH751" s="85"/>
      <c r="AI751" s="85"/>
      <c r="AJ751" s="85"/>
      <c r="AK751" s="85"/>
      <c r="AL751" s="85" t="str">
        <f>IF(AK751="","",VLOOKUP(AK751,映射!W:X,2,FALSE))</f>
        <v/>
      </c>
      <c r="AM751" s="85"/>
      <c r="AN751" s="85"/>
      <c r="AO751" s="85"/>
    </row>
    <row r="752" spans="1:41">
      <c r="A752" s="15">
        <v>140019</v>
      </c>
      <c r="B752" s="26" t="s">
        <v>323</v>
      </c>
      <c r="C752" s="14" t="s">
        <v>40</v>
      </c>
      <c r="D752" s="14" t="s">
        <v>685</v>
      </c>
      <c r="E752" s="26">
        <v>40019</v>
      </c>
      <c r="F752" s="26" t="s">
        <v>520</v>
      </c>
      <c r="G752" s="26"/>
      <c r="H752" s="26">
        <v>22</v>
      </c>
      <c r="I752" s="91">
        <v>230</v>
      </c>
      <c r="J752" s="90">
        <v>0</v>
      </c>
      <c r="K752" s="26"/>
      <c r="L752" s="79">
        <f>VLOOKUP(D752,道具产出!B:V,4,FALSE)</f>
        <v>3002</v>
      </c>
      <c r="M752" s="15" t="str">
        <f>IF(L752="","",VLOOKUP(L752,映射!W:X,2,FALSE))</f>
        <v>铁</v>
      </c>
      <c r="N752" s="79">
        <f>VLOOKUP(D752,道具产出!B:V,5,FALSE)</f>
        <v>1</v>
      </c>
      <c r="O752" s="79">
        <v>1</v>
      </c>
      <c r="P752" s="79">
        <f>VLOOKUP(D752,道具产出!B:V,6,FALSE)</f>
        <v>300</v>
      </c>
      <c r="Q752" s="79">
        <f>VLOOKUP(D752,道具产出!B:V,7,FALSE)</f>
        <v>3102</v>
      </c>
      <c r="R752" s="15" t="str">
        <f>IF(Q752="","",VLOOKUP(Q752,映射!W:X,2,FALSE))</f>
        <v>枞</v>
      </c>
      <c r="S752" s="79">
        <f>VLOOKUP(D752,道具产出!B:V,8,FALSE)</f>
        <v>1</v>
      </c>
      <c r="T752" s="79">
        <v>1</v>
      </c>
      <c r="U752" s="79">
        <f>VLOOKUP(D752,道具产出!B:V,9,FALSE)</f>
        <v>300</v>
      </c>
      <c r="V752" s="92">
        <f>VLOOKUP(D752,道具产出!B:V,10,FALSE)</f>
        <v>3402</v>
      </c>
      <c r="W752" s="15" t="str">
        <f>IF(V752="","",VLOOKUP(V752,映射!W:X,2,FALSE))</f>
        <v>木绵布</v>
      </c>
      <c r="X752" s="92">
        <f>VLOOKUP(D752,道具产出!B:V,11,FALSE)</f>
        <v>1</v>
      </c>
      <c r="Y752" s="92">
        <v>1</v>
      </c>
      <c r="Z752" s="92">
        <f>VLOOKUP(D752,道具产出!B:V,12,FALSE)</f>
        <v>300</v>
      </c>
      <c r="AA752" s="85"/>
      <c r="AB752" s="15" t="str">
        <f>IF(AA752="","",VLOOKUP(AA752,映射!W:X,2,FALSE))</f>
        <v/>
      </c>
      <c r="AC752" s="85"/>
      <c r="AD752" s="85"/>
      <c r="AE752" s="85"/>
      <c r="AF752" s="85"/>
      <c r="AG752" s="15" t="str">
        <f>IF(AF752="","",VLOOKUP(AF752,映射!W:X,2,FALSE))</f>
        <v/>
      </c>
      <c r="AH752" s="85"/>
      <c r="AI752" s="85"/>
      <c r="AJ752" s="85"/>
      <c r="AK752" s="85"/>
      <c r="AL752" s="85" t="str">
        <f>IF(AK752="","",VLOOKUP(AK752,映射!W:X,2,FALSE))</f>
        <v/>
      </c>
      <c r="AM752" s="85"/>
      <c r="AN752" s="85"/>
      <c r="AO752" s="85"/>
    </row>
    <row r="753" spans="1:41">
      <c r="A753" s="15">
        <v>140020</v>
      </c>
      <c r="B753" s="26" t="s">
        <v>323</v>
      </c>
      <c r="C753" s="14" t="s">
        <v>40</v>
      </c>
      <c r="D753" s="14" t="s">
        <v>685</v>
      </c>
      <c r="E753" s="26">
        <v>40020</v>
      </c>
      <c r="F753" s="26" t="s">
        <v>468</v>
      </c>
      <c r="G753" s="26"/>
      <c r="H753" s="26">
        <v>22</v>
      </c>
      <c r="I753" s="91">
        <v>230</v>
      </c>
      <c r="J753" s="90">
        <v>0</v>
      </c>
      <c r="K753" s="26"/>
      <c r="L753" s="79">
        <f>VLOOKUP(D753,道具产出!B:V,4,FALSE)</f>
        <v>3002</v>
      </c>
      <c r="M753" s="15" t="str">
        <f>IF(L753="","",VLOOKUP(L753,映射!W:X,2,FALSE))</f>
        <v>铁</v>
      </c>
      <c r="N753" s="79">
        <f>VLOOKUP(D753,道具产出!B:V,5,FALSE)</f>
        <v>1</v>
      </c>
      <c r="O753" s="79">
        <v>1</v>
      </c>
      <c r="P753" s="79">
        <f>VLOOKUP(D753,道具产出!B:V,6,FALSE)</f>
        <v>300</v>
      </c>
      <c r="Q753" s="79">
        <f>VLOOKUP(D753,道具产出!B:V,7,FALSE)</f>
        <v>3102</v>
      </c>
      <c r="R753" s="15" t="str">
        <f>IF(Q753="","",VLOOKUP(Q753,映射!W:X,2,FALSE))</f>
        <v>枞</v>
      </c>
      <c r="S753" s="79">
        <f>VLOOKUP(D753,道具产出!B:V,8,FALSE)</f>
        <v>1</v>
      </c>
      <c r="T753" s="79">
        <v>1</v>
      </c>
      <c r="U753" s="79">
        <f>VLOOKUP(D753,道具产出!B:V,9,FALSE)</f>
        <v>300</v>
      </c>
      <c r="V753" s="92">
        <f>VLOOKUP(D753,道具产出!B:V,10,FALSE)</f>
        <v>3402</v>
      </c>
      <c r="W753" s="15" t="str">
        <f>IF(V753="","",VLOOKUP(V753,映射!W:X,2,FALSE))</f>
        <v>木绵布</v>
      </c>
      <c r="X753" s="92">
        <f>VLOOKUP(D753,道具产出!B:V,11,FALSE)</f>
        <v>1</v>
      </c>
      <c r="Y753" s="92">
        <v>1</v>
      </c>
      <c r="Z753" s="92">
        <f>VLOOKUP(D753,道具产出!B:V,12,FALSE)</f>
        <v>300</v>
      </c>
      <c r="AA753" s="85"/>
      <c r="AB753" s="15" t="str">
        <f>IF(AA753="","",VLOOKUP(AA753,映射!W:X,2,FALSE))</f>
        <v/>
      </c>
      <c r="AC753" s="85"/>
      <c r="AD753" s="85"/>
      <c r="AE753" s="85"/>
      <c r="AF753" s="85"/>
      <c r="AG753" s="15" t="str">
        <f>IF(AF753="","",VLOOKUP(AF753,映射!W:X,2,FALSE))</f>
        <v/>
      </c>
      <c r="AH753" s="85"/>
      <c r="AI753" s="85"/>
      <c r="AJ753" s="85"/>
      <c r="AK753" s="85"/>
      <c r="AL753" s="85" t="str">
        <f>IF(AK753="","",VLOOKUP(AK753,映射!W:X,2,FALSE))</f>
        <v/>
      </c>
      <c r="AM753" s="85"/>
      <c r="AN753" s="85"/>
      <c r="AO753" s="85"/>
    </row>
    <row r="754" spans="1:41">
      <c r="A754" s="15">
        <v>140021</v>
      </c>
      <c r="B754" s="26" t="s">
        <v>323</v>
      </c>
      <c r="C754" s="14" t="s">
        <v>40</v>
      </c>
      <c r="D754" s="14" t="s">
        <v>685</v>
      </c>
      <c r="E754" s="26">
        <v>40021</v>
      </c>
      <c r="F754" s="26" t="s">
        <v>636</v>
      </c>
      <c r="G754" s="26"/>
      <c r="H754" s="26">
        <v>22</v>
      </c>
      <c r="I754" s="91">
        <v>230</v>
      </c>
      <c r="J754" s="90">
        <v>0</v>
      </c>
      <c r="K754" s="26"/>
      <c r="L754" s="79">
        <f>VLOOKUP(D754,道具产出!B:V,4,FALSE)</f>
        <v>3002</v>
      </c>
      <c r="M754" s="15" t="str">
        <f>IF(L754="","",VLOOKUP(L754,映射!W:X,2,FALSE))</f>
        <v>铁</v>
      </c>
      <c r="N754" s="79">
        <f>VLOOKUP(D754,道具产出!B:V,5,FALSE)</f>
        <v>1</v>
      </c>
      <c r="O754" s="79">
        <v>1</v>
      </c>
      <c r="P754" s="79">
        <f>VLOOKUP(D754,道具产出!B:V,6,FALSE)</f>
        <v>300</v>
      </c>
      <c r="Q754" s="79">
        <f>VLOOKUP(D754,道具产出!B:V,7,FALSE)</f>
        <v>3102</v>
      </c>
      <c r="R754" s="15" t="str">
        <f>IF(Q754="","",VLOOKUP(Q754,映射!W:X,2,FALSE))</f>
        <v>枞</v>
      </c>
      <c r="S754" s="79">
        <f>VLOOKUP(D754,道具产出!B:V,8,FALSE)</f>
        <v>1</v>
      </c>
      <c r="T754" s="79">
        <v>1</v>
      </c>
      <c r="U754" s="79">
        <f>VLOOKUP(D754,道具产出!B:V,9,FALSE)</f>
        <v>300</v>
      </c>
      <c r="V754" s="92">
        <f>VLOOKUP(D754,道具产出!B:V,10,FALSE)</f>
        <v>3402</v>
      </c>
      <c r="W754" s="15" t="str">
        <f>IF(V754="","",VLOOKUP(V754,映射!W:X,2,FALSE))</f>
        <v>木绵布</v>
      </c>
      <c r="X754" s="92">
        <f>VLOOKUP(D754,道具产出!B:V,11,FALSE)</f>
        <v>1</v>
      </c>
      <c r="Y754" s="92">
        <v>1</v>
      </c>
      <c r="Z754" s="92">
        <f>VLOOKUP(D754,道具产出!B:V,12,FALSE)</f>
        <v>300</v>
      </c>
      <c r="AA754" s="85"/>
      <c r="AB754" s="15" t="str">
        <f>IF(AA754="","",VLOOKUP(AA754,映射!W:X,2,FALSE))</f>
        <v/>
      </c>
      <c r="AC754" s="85"/>
      <c r="AD754" s="85"/>
      <c r="AE754" s="85"/>
      <c r="AF754" s="85"/>
      <c r="AG754" s="15" t="str">
        <f>IF(AF754="","",VLOOKUP(AF754,映射!W:X,2,FALSE))</f>
        <v/>
      </c>
      <c r="AH754" s="85"/>
      <c r="AI754" s="85"/>
      <c r="AJ754" s="85"/>
      <c r="AK754" s="85"/>
      <c r="AL754" s="85" t="str">
        <f>IF(AK754="","",VLOOKUP(AK754,映射!W:X,2,FALSE))</f>
        <v/>
      </c>
      <c r="AM754" s="85"/>
      <c r="AN754" s="85"/>
      <c r="AO754" s="85"/>
    </row>
    <row r="755" spans="1:41">
      <c r="A755" s="15">
        <v>140022</v>
      </c>
      <c r="B755" s="26" t="s">
        <v>323</v>
      </c>
      <c r="C755" s="14" t="s">
        <v>40</v>
      </c>
      <c r="D755" s="14" t="s">
        <v>685</v>
      </c>
      <c r="E755" s="26">
        <v>40022</v>
      </c>
      <c r="F755" s="26" t="s">
        <v>621</v>
      </c>
      <c r="G755" s="26"/>
      <c r="H755" s="26">
        <v>22</v>
      </c>
      <c r="I755" s="91">
        <v>230</v>
      </c>
      <c r="J755" s="90">
        <v>0</v>
      </c>
      <c r="K755" s="26"/>
      <c r="L755" s="79">
        <f>VLOOKUP(D755,道具产出!B:V,4,FALSE)</f>
        <v>3002</v>
      </c>
      <c r="M755" s="15" t="str">
        <f>IF(L755="","",VLOOKUP(L755,映射!W:X,2,FALSE))</f>
        <v>铁</v>
      </c>
      <c r="N755" s="79">
        <f>VLOOKUP(D755,道具产出!B:V,5,FALSE)</f>
        <v>1</v>
      </c>
      <c r="O755" s="79">
        <v>1</v>
      </c>
      <c r="P755" s="79">
        <f>VLOOKUP(D755,道具产出!B:V,6,FALSE)</f>
        <v>300</v>
      </c>
      <c r="Q755" s="79">
        <f>VLOOKUP(D755,道具产出!B:V,7,FALSE)</f>
        <v>3102</v>
      </c>
      <c r="R755" s="15" t="str">
        <f>IF(Q755="","",VLOOKUP(Q755,映射!W:X,2,FALSE))</f>
        <v>枞</v>
      </c>
      <c r="S755" s="79">
        <f>VLOOKUP(D755,道具产出!B:V,8,FALSE)</f>
        <v>1</v>
      </c>
      <c r="T755" s="79">
        <v>1</v>
      </c>
      <c r="U755" s="79">
        <f>VLOOKUP(D755,道具产出!B:V,9,FALSE)</f>
        <v>300</v>
      </c>
      <c r="V755" s="92">
        <f>VLOOKUP(D755,道具产出!B:V,10,FALSE)</f>
        <v>3402</v>
      </c>
      <c r="W755" s="15" t="str">
        <f>IF(V755="","",VLOOKUP(V755,映射!W:X,2,FALSE))</f>
        <v>木绵布</v>
      </c>
      <c r="X755" s="92">
        <f>VLOOKUP(D755,道具产出!B:V,11,FALSE)</f>
        <v>1</v>
      </c>
      <c r="Y755" s="92">
        <v>1</v>
      </c>
      <c r="Z755" s="92">
        <f>VLOOKUP(D755,道具产出!B:V,12,FALSE)</f>
        <v>300</v>
      </c>
      <c r="AA755" s="85"/>
      <c r="AB755" s="15" t="str">
        <f>IF(AA755="","",VLOOKUP(AA755,映射!W:X,2,FALSE))</f>
        <v/>
      </c>
      <c r="AC755" s="85"/>
      <c r="AD755" s="85"/>
      <c r="AE755" s="85"/>
      <c r="AF755" s="85"/>
      <c r="AG755" s="15" t="str">
        <f>IF(AF755="","",VLOOKUP(AF755,映射!W:X,2,FALSE))</f>
        <v/>
      </c>
      <c r="AH755" s="85"/>
      <c r="AI755" s="85"/>
      <c r="AJ755" s="85"/>
      <c r="AK755" s="85"/>
      <c r="AL755" s="85" t="str">
        <f>IF(AK755="","",VLOOKUP(AK755,映射!W:X,2,FALSE))</f>
        <v/>
      </c>
      <c r="AM755" s="85"/>
      <c r="AN755" s="85"/>
      <c r="AO755" s="85"/>
    </row>
    <row r="756" spans="1:41">
      <c r="A756" s="15">
        <v>140023</v>
      </c>
      <c r="B756" s="26" t="s">
        <v>323</v>
      </c>
      <c r="C756" s="14" t="s">
        <v>40</v>
      </c>
      <c r="D756" s="14" t="s">
        <v>685</v>
      </c>
      <c r="E756" s="26">
        <v>40023</v>
      </c>
      <c r="F756" s="26" t="s">
        <v>606</v>
      </c>
      <c r="G756" s="26"/>
      <c r="H756" s="26">
        <v>22</v>
      </c>
      <c r="I756" s="91">
        <v>230</v>
      </c>
      <c r="J756" s="90">
        <v>0</v>
      </c>
      <c r="K756" s="26"/>
      <c r="L756" s="79">
        <f>VLOOKUP(D756,道具产出!B:V,4,FALSE)</f>
        <v>3002</v>
      </c>
      <c r="M756" s="15" t="str">
        <f>IF(L756="","",VLOOKUP(L756,映射!W:X,2,FALSE))</f>
        <v>铁</v>
      </c>
      <c r="N756" s="79">
        <f>VLOOKUP(D756,道具产出!B:V,5,FALSE)</f>
        <v>1</v>
      </c>
      <c r="O756" s="79">
        <v>1</v>
      </c>
      <c r="P756" s="79">
        <f>VLOOKUP(D756,道具产出!B:V,6,FALSE)</f>
        <v>300</v>
      </c>
      <c r="Q756" s="79">
        <f>VLOOKUP(D756,道具产出!B:V,7,FALSE)</f>
        <v>3102</v>
      </c>
      <c r="R756" s="15" t="str">
        <f>IF(Q756="","",VLOOKUP(Q756,映射!W:X,2,FALSE))</f>
        <v>枞</v>
      </c>
      <c r="S756" s="79">
        <f>VLOOKUP(D756,道具产出!B:V,8,FALSE)</f>
        <v>1</v>
      </c>
      <c r="T756" s="79">
        <v>1</v>
      </c>
      <c r="U756" s="79">
        <f>VLOOKUP(D756,道具产出!B:V,9,FALSE)</f>
        <v>300</v>
      </c>
      <c r="V756" s="92">
        <f>VLOOKUP(D756,道具产出!B:V,10,FALSE)</f>
        <v>3402</v>
      </c>
      <c r="W756" s="15" t="str">
        <f>IF(V756="","",VLOOKUP(V756,映射!W:X,2,FALSE))</f>
        <v>木绵布</v>
      </c>
      <c r="X756" s="92">
        <f>VLOOKUP(D756,道具产出!B:V,11,FALSE)</f>
        <v>1</v>
      </c>
      <c r="Y756" s="92">
        <v>1</v>
      </c>
      <c r="Z756" s="92">
        <f>VLOOKUP(D756,道具产出!B:V,12,FALSE)</f>
        <v>300</v>
      </c>
      <c r="AA756" s="85"/>
      <c r="AB756" s="15" t="str">
        <f>IF(AA756="","",VLOOKUP(AA756,映射!W:X,2,FALSE))</f>
        <v/>
      </c>
      <c r="AC756" s="85"/>
      <c r="AD756" s="85"/>
      <c r="AE756" s="85"/>
      <c r="AF756" s="85"/>
      <c r="AG756" s="15" t="str">
        <f>IF(AF756="","",VLOOKUP(AF756,映射!W:X,2,FALSE))</f>
        <v/>
      </c>
      <c r="AH756" s="85"/>
      <c r="AI756" s="85"/>
      <c r="AJ756" s="85"/>
      <c r="AK756" s="85"/>
      <c r="AL756" s="85" t="str">
        <f>IF(AK756="","",VLOOKUP(AK756,映射!W:X,2,FALSE))</f>
        <v/>
      </c>
      <c r="AM756" s="85"/>
      <c r="AN756" s="85"/>
      <c r="AO756" s="85"/>
    </row>
    <row r="757" spans="1:41">
      <c r="A757" s="15">
        <v>140024</v>
      </c>
      <c r="B757" s="26" t="s">
        <v>323</v>
      </c>
      <c r="C757" s="14" t="s">
        <v>40</v>
      </c>
      <c r="D757" s="14" t="s">
        <v>685</v>
      </c>
      <c r="E757" s="26">
        <v>40024</v>
      </c>
      <c r="F757" s="26" t="s">
        <v>620</v>
      </c>
      <c r="G757" s="26"/>
      <c r="H757" s="26">
        <v>22</v>
      </c>
      <c r="I757" s="91">
        <v>230</v>
      </c>
      <c r="J757" s="90">
        <v>0</v>
      </c>
      <c r="K757" s="26"/>
      <c r="L757" s="79">
        <f>VLOOKUP(D757,道具产出!B:V,4,FALSE)</f>
        <v>3002</v>
      </c>
      <c r="M757" s="15" t="str">
        <f>IF(L757="","",VLOOKUP(L757,映射!W:X,2,FALSE))</f>
        <v>铁</v>
      </c>
      <c r="N757" s="79">
        <f>VLOOKUP(D757,道具产出!B:V,5,FALSE)</f>
        <v>1</v>
      </c>
      <c r="O757" s="79">
        <v>1</v>
      </c>
      <c r="P757" s="79">
        <f>VLOOKUP(D757,道具产出!B:V,6,FALSE)</f>
        <v>300</v>
      </c>
      <c r="Q757" s="79">
        <f>VLOOKUP(D757,道具产出!B:V,7,FALSE)</f>
        <v>3102</v>
      </c>
      <c r="R757" s="15" t="str">
        <f>IF(Q757="","",VLOOKUP(Q757,映射!W:X,2,FALSE))</f>
        <v>枞</v>
      </c>
      <c r="S757" s="79">
        <f>VLOOKUP(D757,道具产出!B:V,8,FALSE)</f>
        <v>1</v>
      </c>
      <c r="T757" s="79">
        <v>1</v>
      </c>
      <c r="U757" s="79">
        <f>VLOOKUP(D757,道具产出!B:V,9,FALSE)</f>
        <v>300</v>
      </c>
      <c r="V757" s="92">
        <f>VLOOKUP(D757,道具产出!B:V,10,FALSE)</f>
        <v>3402</v>
      </c>
      <c r="W757" s="15" t="str">
        <f>IF(V757="","",VLOOKUP(V757,映射!W:X,2,FALSE))</f>
        <v>木绵布</v>
      </c>
      <c r="X757" s="92">
        <f>VLOOKUP(D757,道具产出!B:V,11,FALSE)</f>
        <v>1</v>
      </c>
      <c r="Y757" s="92">
        <v>1</v>
      </c>
      <c r="Z757" s="92">
        <f>VLOOKUP(D757,道具产出!B:V,12,FALSE)</f>
        <v>300</v>
      </c>
      <c r="AA757" s="85"/>
      <c r="AB757" s="15" t="str">
        <f>IF(AA757="","",VLOOKUP(AA757,映射!W:X,2,FALSE))</f>
        <v/>
      </c>
      <c r="AC757" s="85"/>
      <c r="AD757" s="85"/>
      <c r="AE757" s="85"/>
      <c r="AF757" s="85"/>
      <c r="AG757" s="15" t="str">
        <f>IF(AF757="","",VLOOKUP(AF757,映射!W:X,2,FALSE))</f>
        <v/>
      </c>
      <c r="AH757" s="85"/>
      <c r="AI757" s="85"/>
      <c r="AJ757" s="85"/>
      <c r="AK757" s="85"/>
      <c r="AL757" s="85" t="str">
        <f>IF(AK757="","",VLOOKUP(AK757,映射!W:X,2,FALSE))</f>
        <v/>
      </c>
      <c r="AM757" s="85"/>
      <c r="AN757" s="85"/>
      <c r="AO757" s="85"/>
    </row>
    <row r="758" spans="1:41">
      <c r="A758" s="15">
        <v>140025</v>
      </c>
      <c r="B758" s="26" t="s">
        <v>323</v>
      </c>
      <c r="C758" s="14" t="s">
        <v>40</v>
      </c>
      <c r="D758" s="14" t="s">
        <v>685</v>
      </c>
      <c r="E758" s="26">
        <v>40025</v>
      </c>
      <c r="F758" s="26" t="s">
        <v>400</v>
      </c>
      <c r="G758" s="26"/>
      <c r="H758" s="26">
        <v>22</v>
      </c>
      <c r="I758" s="91">
        <v>230</v>
      </c>
      <c r="J758" s="90">
        <v>0</v>
      </c>
      <c r="K758" s="26"/>
      <c r="L758" s="79">
        <f>VLOOKUP(D758,道具产出!B:V,4,FALSE)</f>
        <v>3002</v>
      </c>
      <c r="M758" s="15" t="str">
        <f>IF(L758="","",VLOOKUP(L758,映射!W:X,2,FALSE))</f>
        <v>铁</v>
      </c>
      <c r="N758" s="79">
        <f>VLOOKUP(D758,道具产出!B:V,5,FALSE)</f>
        <v>1</v>
      </c>
      <c r="O758" s="79">
        <v>1</v>
      </c>
      <c r="P758" s="79">
        <f>VLOOKUP(D758,道具产出!B:V,6,FALSE)</f>
        <v>300</v>
      </c>
      <c r="Q758" s="79">
        <f>VLOOKUP(D758,道具产出!B:V,7,FALSE)</f>
        <v>3102</v>
      </c>
      <c r="R758" s="15" t="str">
        <f>IF(Q758="","",VLOOKUP(Q758,映射!W:X,2,FALSE))</f>
        <v>枞</v>
      </c>
      <c r="S758" s="79">
        <f>VLOOKUP(D758,道具产出!B:V,8,FALSE)</f>
        <v>1</v>
      </c>
      <c r="T758" s="79">
        <v>1</v>
      </c>
      <c r="U758" s="79">
        <f>VLOOKUP(D758,道具产出!B:V,9,FALSE)</f>
        <v>300</v>
      </c>
      <c r="V758" s="92">
        <f>VLOOKUP(D758,道具产出!B:V,10,FALSE)</f>
        <v>3402</v>
      </c>
      <c r="W758" s="15" t="str">
        <f>IF(V758="","",VLOOKUP(V758,映射!W:X,2,FALSE))</f>
        <v>木绵布</v>
      </c>
      <c r="X758" s="92">
        <f>VLOOKUP(D758,道具产出!B:V,11,FALSE)</f>
        <v>1</v>
      </c>
      <c r="Y758" s="92">
        <v>1</v>
      </c>
      <c r="Z758" s="92">
        <f>VLOOKUP(D758,道具产出!B:V,12,FALSE)</f>
        <v>300</v>
      </c>
      <c r="AA758" s="85"/>
      <c r="AB758" s="15" t="str">
        <f>IF(AA758="","",VLOOKUP(AA758,映射!W:X,2,FALSE))</f>
        <v/>
      </c>
      <c r="AC758" s="85"/>
      <c r="AD758" s="85"/>
      <c r="AE758" s="85"/>
      <c r="AF758" s="85"/>
      <c r="AG758" s="15" t="str">
        <f>IF(AF758="","",VLOOKUP(AF758,映射!W:X,2,FALSE))</f>
        <v/>
      </c>
      <c r="AH758" s="85"/>
      <c r="AI758" s="85"/>
      <c r="AJ758" s="85"/>
      <c r="AK758" s="85"/>
      <c r="AL758" s="85" t="str">
        <f>IF(AK758="","",VLOOKUP(AK758,映射!W:X,2,FALSE))</f>
        <v/>
      </c>
      <c r="AM758" s="85"/>
      <c r="AN758" s="85"/>
      <c r="AO758" s="85"/>
    </row>
    <row r="759" spans="1:41">
      <c r="A759" s="15">
        <v>140026</v>
      </c>
      <c r="B759" s="26" t="s">
        <v>323</v>
      </c>
      <c r="C759" s="14" t="s">
        <v>40</v>
      </c>
      <c r="D759" s="14" t="s">
        <v>685</v>
      </c>
      <c r="E759" s="26">
        <v>40026</v>
      </c>
      <c r="F759" s="26" t="s">
        <v>612</v>
      </c>
      <c r="G759" s="26"/>
      <c r="H759" s="26">
        <v>22</v>
      </c>
      <c r="I759" s="91">
        <v>230</v>
      </c>
      <c r="J759" s="90">
        <v>0</v>
      </c>
      <c r="K759" s="26"/>
      <c r="L759" s="79">
        <f>VLOOKUP(D759,道具产出!B:V,4,FALSE)</f>
        <v>3002</v>
      </c>
      <c r="M759" s="15" t="str">
        <f>IF(L759="","",VLOOKUP(L759,映射!W:X,2,FALSE))</f>
        <v>铁</v>
      </c>
      <c r="N759" s="79">
        <f>VLOOKUP(D759,道具产出!B:V,5,FALSE)</f>
        <v>1</v>
      </c>
      <c r="O759" s="79">
        <v>1</v>
      </c>
      <c r="P759" s="79">
        <f>VLOOKUP(D759,道具产出!B:V,6,FALSE)</f>
        <v>300</v>
      </c>
      <c r="Q759" s="79">
        <f>VLOOKUP(D759,道具产出!B:V,7,FALSE)</f>
        <v>3102</v>
      </c>
      <c r="R759" s="15" t="str">
        <f>IF(Q759="","",VLOOKUP(Q759,映射!W:X,2,FALSE))</f>
        <v>枞</v>
      </c>
      <c r="S759" s="79">
        <f>VLOOKUP(D759,道具产出!B:V,8,FALSE)</f>
        <v>1</v>
      </c>
      <c r="T759" s="79">
        <v>1</v>
      </c>
      <c r="U759" s="79">
        <f>VLOOKUP(D759,道具产出!B:V,9,FALSE)</f>
        <v>300</v>
      </c>
      <c r="V759" s="92">
        <f>VLOOKUP(D759,道具产出!B:V,10,FALSE)</f>
        <v>3402</v>
      </c>
      <c r="W759" s="15" t="str">
        <f>IF(V759="","",VLOOKUP(V759,映射!W:X,2,FALSE))</f>
        <v>木绵布</v>
      </c>
      <c r="X759" s="92">
        <f>VLOOKUP(D759,道具产出!B:V,11,FALSE)</f>
        <v>1</v>
      </c>
      <c r="Y759" s="92">
        <v>1</v>
      </c>
      <c r="Z759" s="92">
        <f>VLOOKUP(D759,道具产出!B:V,12,FALSE)</f>
        <v>300</v>
      </c>
      <c r="AA759" s="85"/>
      <c r="AB759" s="15" t="str">
        <f>IF(AA759="","",VLOOKUP(AA759,映射!W:X,2,FALSE))</f>
        <v/>
      </c>
      <c r="AC759" s="85"/>
      <c r="AD759" s="85"/>
      <c r="AE759" s="85"/>
      <c r="AF759" s="85"/>
      <c r="AG759" s="15" t="str">
        <f>IF(AF759="","",VLOOKUP(AF759,映射!W:X,2,FALSE))</f>
        <v/>
      </c>
      <c r="AH759" s="85"/>
      <c r="AI759" s="85"/>
      <c r="AJ759" s="85"/>
      <c r="AK759" s="85"/>
      <c r="AL759" s="85" t="str">
        <f>IF(AK759="","",VLOOKUP(AK759,映射!W:X,2,FALSE))</f>
        <v/>
      </c>
      <c r="AM759" s="85"/>
      <c r="AN759" s="85"/>
      <c r="AO759" s="85"/>
    </row>
    <row r="760" spans="1:41">
      <c r="A760" s="15">
        <v>140027</v>
      </c>
      <c r="B760" s="26" t="s">
        <v>323</v>
      </c>
      <c r="C760" s="14" t="s">
        <v>40</v>
      </c>
      <c r="D760" s="14" t="s">
        <v>685</v>
      </c>
      <c r="E760" s="26">
        <v>40027</v>
      </c>
      <c r="F760" s="26" t="s">
        <v>466</v>
      </c>
      <c r="G760" s="26"/>
      <c r="H760" s="26">
        <v>22</v>
      </c>
      <c r="I760" s="91">
        <v>230</v>
      </c>
      <c r="J760" s="90">
        <v>0</v>
      </c>
      <c r="K760" s="26"/>
      <c r="L760" s="79">
        <f>VLOOKUP(D760,道具产出!B:V,4,FALSE)</f>
        <v>3002</v>
      </c>
      <c r="M760" s="15" t="str">
        <f>IF(L760="","",VLOOKUP(L760,映射!W:X,2,FALSE))</f>
        <v>铁</v>
      </c>
      <c r="N760" s="79">
        <f>VLOOKUP(D760,道具产出!B:V,5,FALSE)</f>
        <v>1</v>
      </c>
      <c r="O760" s="79">
        <v>1</v>
      </c>
      <c r="P760" s="79">
        <f>VLOOKUP(D760,道具产出!B:V,6,FALSE)</f>
        <v>300</v>
      </c>
      <c r="Q760" s="79">
        <f>VLOOKUP(D760,道具产出!B:V,7,FALSE)</f>
        <v>3102</v>
      </c>
      <c r="R760" s="15" t="str">
        <f>IF(Q760="","",VLOOKUP(Q760,映射!W:X,2,FALSE))</f>
        <v>枞</v>
      </c>
      <c r="S760" s="79">
        <f>VLOOKUP(D760,道具产出!B:V,8,FALSE)</f>
        <v>1</v>
      </c>
      <c r="T760" s="79">
        <v>1</v>
      </c>
      <c r="U760" s="79">
        <f>VLOOKUP(D760,道具产出!B:V,9,FALSE)</f>
        <v>300</v>
      </c>
      <c r="V760" s="92">
        <f>VLOOKUP(D760,道具产出!B:V,10,FALSE)</f>
        <v>3402</v>
      </c>
      <c r="W760" s="15" t="str">
        <f>IF(V760="","",VLOOKUP(V760,映射!W:X,2,FALSE))</f>
        <v>木绵布</v>
      </c>
      <c r="X760" s="92">
        <f>VLOOKUP(D760,道具产出!B:V,11,FALSE)</f>
        <v>1</v>
      </c>
      <c r="Y760" s="92">
        <v>1</v>
      </c>
      <c r="Z760" s="92">
        <f>VLOOKUP(D760,道具产出!B:V,12,FALSE)</f>
        <v>300</v>
      </c>
      <c r="AA760" s="85"/>
      <c r="AB760" s="15" t="str">
        <f>IF(AA760="","",VLOOKUP(AA760,映射!W:X,2,FALSE))</f>
        <v/>
      </c>
      <c r="AC760" s="85"/>
      <c r="AD760" s="85"/>
      <c r="AE760" s="85"/>
      <c r="AF760" s="85"/>
      <c r="AG760" s="15" t="str">
        <f>IF(AF760="","",VLOOKUP(AF760,映射!W:X,2,FALSE))</f>
        <v/>
      </c>
      <c r="AH760" s="85"/>
      <c r="AI760" s="85"/>
      <c r="AJ760" s="85"/>
      <c r="AK760" s="85"/>
      <c r="AL760" s="85" t="str">
        <f>IF(AK760="","",VLOOKUP(AK760,映射!W:X,2,FALSE))</f>
        <v/>
      </c>
      <c r="AM760" s="85"/>
      <c r="AN760" s="85"/>
      <c r="AO760" s="85"/>
    </row>
    <row r="761" spans="1:41">
      <c r="A761" s="15">
        <v>140028</v>
      </c>
      <c r="B761" s="26" t="s">
        <v>323</v>
      </c>
      <c r="C761" s="14" t="s">
        <v>40</v>
      </c>
      <c r="D761" s="14" t="s">
        <v>685</v>
      </c>
      <c r="E761" s="26">
        <v>40028</v>
      </c>
      <c r="F761" s="26" t="s">
        <v>497</v>
      </c>
      <c r="G761" s="26"/>
      <c r="H761" s="26">
        <v>22</v>
      </c>
      <c r="I761" s="91">
        <v>230</v>
      </c>
      <c r="J761" s="90">
        <v>0</v>
      </c>
      <c r="K761" s="26"/>
      <c r="L761" s="79">
        <f>VLOOKUP(D761,道具产出!B:V,4,FALSE)</f>
        <v>3002</v>
      </c>
      <c r="M761" s="15" t="str">
        <f>IF(L761="","",VLOOKUP(L761,映射!W:X,2,FALSE))</f>
        <v>铁</v>
      </c>
      <c r="N761" s="79">
        <f>VLOOKUP(D761,道具产出!B:V,5,FALSE)</f>
        <v>1</v>
      </c>
      <c r="O761" s="79">
        <v>1</v>
      </c>
      <c r="P761" s="79">
        <f>VLOOKUP(D761,道具产出!B:V,6,FALSE)</f>
        <v>300</v>
      </c>
      <c r="Q761" s="79">
        <f>VLOOKUP(D761,道具产出!B:V,7,FALSE)</f>
        <v>3102</v>
      </c>
      <c r="R761" s="15" t="str">
        <f>IF(Q761="","",VLOOKUP(Q761,映射!W:X,2,FALSE))</f>
        <v>枞</v>
      </c>
      <c r="S761" s="79">
        <f>VLOOKUP(D761,道具产出!B:V,8,FALSE)</f>
        <v>1</v>
      </c>
      <c r="T761" s="79">
        <v>1</v>
      </c>
      <c r="U761" s="79">
        <f>VLOOKUP(D761,道具产出!B:V,9,FALSE)</f>
        <v>300</v>
      </c>
      <c r="V761" s="92">
        <f>VLOOKUP(D761,道具产出!B:V,10,FALSE)</f>
        <v>3402</v>
      </c>
      <c r="W761" s="15" t="str">
        <f>IF(V761="","",VLOOKUP(V761,映射!W:X,2,FALSE))</f>
        <v>木绵布</v>
      </c>
      <c r="X761" s="92">
        <f>VLOOKUP(D761,道具产出!B:V,11,FALSE)</f>
        <v>1</v>
      </c>
      <c r="Y761" s="92">
        <v>1</v>
      </c>
      <c r="Z761" s="92">
        <f>VLOOKUP(D761,道具产出!B:V,12,FALSE)</f>
        <v>300</v>
      </c>
      <c r="AA761" s="85"/>
      <c r="AB761" s="15" t="str">
        <f>IF(AA761="","",VLOOKUP(AA761,映射!W:X,2,FALSE))</f>
        <v/>
      </c>
      <c r="AC761" s="85"/>
      <c r="AD761" s="85"/>
      <c r="AE761" s="85"/>
      <c r="AF761" s="85"/>
      <c r="AG761" s="15" t="str">
        <f>IF(AF761="","",VLOOKUP(AF761,映射!W:X,2,FALSE))</f>
        <v/>
      </c>
      <c r="AH761" s="85"/>
      <c r="AI761" s="85"/>
      <c r="AJ761" s="85"/>
      <c r="AK761" s="85"/>
      <c r="AL761" s="85" t="str">
        <f>IF(AK761="","",VLOOKUP(AK761,映射!W:X,2,FALSE))</f>
        <v/>
      </c>
      <c r="AM761" s="85"/>
      <c r="AN761" s="85"/>
      <c r="AO761" s="85"/>
    </row>
    <row r="762" spans="1:41">
      <c r="A762" s="15">
        <v>140029</v>
      </c>
      <c r="B762" s="26" t="s">
        <v>323</v>
      </c>
      <c r="C762" s="14" t="s">
        <v>40</v>
      </c>
      <c r="D762" s="14" t="s">
        <v>685</v>
      </c>
      <c r="E762" s="26">
        <v>40029</v>
      </c>
      <c r="F762" s="26" t="s">
        <v>506</v>
      </c>
      <c r="G762" s="26"/>
      <c r="H762" s="26">
        <v>22</v>
      </c>
      <c r="I762" s="91">
        <v>230</v>
      </c>
      <c r="J762" s="90">
        <v>0</v>
      </c>
      <c r="K762" s="26"/>
      <c r="L762" s="79">
        <f>VLOOKUP(D762,道具产出!B:V,4,FALSE)</f>
        <v>3002</v>
      </c>
      <c r="M762" s="15" t="str">
        <f>IF(L762="","",VLOOKUP(L762,映射!W:X,2,FALSE))</f>
        <v>铁</v>
      </c>
      <c r="N762" s="79">
        <f>VLOOKUP(D762,道具产出!B:V,5,FALSE)</f>
        <v>1</v>
      </c>
      <c r="O762" s="79">
        <v>1</v>
      </c>
      <c r="P762" s="79">
        <f>VLOOKUP(D762,道具产出!B:V,6,FALSE)</f>
        <v>300</v>
      </c>
      <c r="Q762" s="79">
        <f>VLOOKUP(D762,道具产出!B:V,7,FALSE)</f>
        <v>3102</v>
      </c>
      <c r="R762" s="15" t="str">
        <f>IF(Q762="","",VLOOKUP(Q762,映射!W:X,2,FALSE))</f>
        <v>枞</v>
      </c>
      <c r="S762" s="79">
        <f>VLOOKUP(D762,道具产出!B:V,8,FALSE)</f>
        <v>1</v>
      </c>
      <c r="T762" s="79">
        <v>1</v>
      </c>
      <c r="U762" s="79">
        <f>VLOOKUP(D762,道具产出!B:V,9,FALSE)</f>
        <v>300</v>
      </c>
      <c r="V762" s="92">
        <f>VLOOKUP(D762,道具产出!B:V,10,FALSE)</f>
        <v>3402</v>
      </c>
      <c r="W762" s="15" t="str">
        <f>IF(V762="","",VLOOKUP(V762,映射!W:X,2,FALSE))</f>
        <v>木绵布</v>
      </c>
      <c r="X762" s="92">
        <f>VLOOKUP(D762,道具产出!B:V,11,FALSE)</f>
        <v>1</v>
      </c>
      <c r="Y762" s="92">
        <v>1</v>
      </c>
      <c r="Z762" s="92">
        <f>VLOOKUP(D762,道具产出!B:V,12,FALSE)</f>
        <v>300</v>
      </c>
      <c r="AA762" s="85"/>
      <c r="AB762" s="15" t="str">
        <f>IF(AA762="","",VLOOKUP(AA762,映射!W:X,2,FALSE))</f>
        <v/>
      </c>
      <c r="AC762" s="85"/>
      <c r="AD762" s="85"/>
      <c r="AE762" s="85"/>
      <c r="AF762" s="85"/>
      <c r="AG762" s="15" t="str">
        <f>IF(AF762="","",VLOOKUP(AF762,映射!W:X,2,FALSE))</f>
        <v/>
      </c>
      <c r="AH762" s="85"/>
      <c r="AI762" s="85"/>
      <c r="AJ762" s="85"/>
      <c r="AK762" s="85"/>
      <c r="AL762" s="85" t="str">
        <f>IF(AK762="","",VLOOKUP(AK762,映射!W:X,2,FALSE))</f>
        <v/>
      </c>
      <c r="AM762" s="85"/>
      <c r="AN762" s="85"/>
      <c r="AO762" s="85"/>
    </row>
    <row r="763" spans="1:41">
      <c r="A763" s="15">
        <v>140030</v>
      </c>
      <c r="B763" s="26" t="s">
        <v>323</v>
      </c>
      <c r="C763" s="14" t="s">
        <v>40</v>
      </c>
      <c r="D763" s="14" t="s">
        <v>685</v>
      </c>
      <c r="E763" s="26">
        <v>40030</v>
      </c>
      <c r="F763" s="26" t="s">
        <v>519</v>
      </c>
      <c r="G763" s="26"/>
      <c r="H763" s="26">
        <v>22</v>
      </c>
      <c r="I763" s="91">
        <v>230</v>
      </c>
      <c r="J763" s="90">
        <v>0</v>
      </c>
      <c r="K763" s="26"/>
      <c r="L763" s="79">
        <f>VLOOKUP(D763,道具产出!B:V,4,FALSE)</f>
        <v>3002</v>
      </c>
      <c r="M763" s="15" t="str">
        <f>IF(L763="","",VLOOKUP(L763,映射!W:X,2,FALSE))</f>
        <v>铁</v>
      </c>
      <c r="N763" s="79">
        <f>VLOOKUP(D763,道具产出!B:V,5,FALSE)</f>
        <v>1</v>
      </c>
      <c r="O763" s="79">
        <v>1</v>
      </c>
      <c r="P763" s="79">
        <f>VLOOKUP(D763,道具产出!B:V,6,FALSE)</f>
        <v>300</v>
      </c>
      <c r="Q763" s="79">
        <f>VLOOKUP(D763,道具产出!B:V,7,FALSE)</f>
        <v>3102</v>
      </c>
      <c r="R763" s="15" t="str">
        <f>IF(Q763="","",VLOOKUP(Q763,映射!W:X,2,FALSE))</f>
        <v>枞</v>
      </c>
      <c r="S763" s="79">
        <f>VLOOKUP(D763,道具产出!B:V,8,FALSE)</f>
        <v>1</v>
      </c>
      <c r="T763" s="79">
        <v>1</v>
      </c>
      <c r="U763" s="79">
        <f>VLOOKUP(D763,道具产出!B:V,9,FALSE)</f>
        <v>300</v>
      </c>
      <c r="V763" s="92">
        <f>VLOOKUP(D763,道具产出!B:V,10,FALSE)</f>
        <v>3402</v>
      </c>
      <c r="W763" s="15" t="str">
        <f>IF(V763="","",VLOOKUP(V763,映射!W:X,2,FALSE))</f>
        <v>木绵布</v>
      </c>
      <c r="X763" s="92">
        <f>VLOOKUP(D763,道具产出!B:V,11,FALSE)</f>
        <v>1</v>
      </c>
      <c r="Y763" s="92">
        <v>1</v>
      </c>
      <c r="Z763" s="92">
        <f>VLOOKUP(D763,道具产出!B:V,12,FALSE)</f>
        <v>300</v>
      </c>
      <c r="AA763" s="85"/>
      <c r="AB763" s="15" t="str">
        <f>IF(AA763="","",VLOOKUP(AA763,映射!W:X,2,FALSE))</f>
        <v/>
      </c>
      <c r="AC763" s="85"/>
      <c r="AD763" s="85"/>
      <c r="AE763" s="85"/>
      <c r="AF763" s="85"/>
      <c r="AG763" s="15" t="str">
        <f>IF(AF763="","",VLOOKUP(AF763,映射!W:X,2,FALSE))</f>
        <v/>
      </c>
      <c r="AH763" s="85"/>
      <c r="AI763" s="85"/>
      <c r="AJ763" s="85"/>
      <c r="AK763" s="85"/>
      <c r="AL763" s="85" t="str">
        <f>IF(AK763="","",VLOOKUP(AK763,映射!W:X,2,FALSE))</f>
        <v/>
      </c>
      <c r="AM763" s="85"/>
      <c r="AN763" s="85"/>
      <c r="AO763" s="85"/>
    </row>
    <row r="764" spans="1:41">
      <c r="A764" s="15">
        <v>140031</v>
      </c>
      <c r="B764" s="26" t="s">
        <v>323</v>
      </c>
      <c r="C764" s="14" t="s">
        <v>40</v>
      </c>
      <c r="D764" s="14" t="s">
        <v>685</v>
      </c>
      <c r="E764" s="26">
        <v>40031</v>
      </c>
      <c r="F764" s="26" t="s">
        <v>440</v>
      </c>
      <c r="G764" s="26"/>
      <c r="H764" s="26">
        <v>27</v>
      </c>
      <c r="I764" s="91">
        <v>340</v>
      </c>
      <c r="J764" s="90">
        <v>0</v>
      </c>
      <c r="K764" s="26"/>
      <c r="L764" s="79">
        <f>VLOOKUP(D764,道具产出!B:V,4,FALSE)</f>
        <v>3002</v>
      </c>
      <c r="M764" s="15" t="str">
        <f>IF(L764="","",VLOOKUP(L764,映射!W:X,2,FALSE))</f>
        <v>铁</v>
      </c>
      <c r="N764" s="79">
        <f>VLOOKUP(D764,道具产出!B:V,5,FALSE)</f>
        <v>1</v>
      </c>
      <c r="O764" s="79">
        <v>1</v>
      </c>
      <c r="P764" s="79">
        <f>VLOOKUP(D764,道具产出!B:V,6,FALSE)</f>
        <v>300</v>
      </c>
      <c r="Q764" s="79">
        <f>VLOOKUP(D764,道具产出!B:V,7,FALSE)</f>
        <v>3102</v>
      </c>
      <c r="R764" s="15" t="str">
        <f>IF(Q764="","",VLOOKUP(Q764,映射!W:X,2,FALSE))</f>
        <v>枞</v>
      </c>
      <c r="S764" s="79">
        <f>VLOOKUP(D764,道具产出!B:V,8,FALSE)</f>
        <v>1</v>
      </c>
      <c r="T764" s="79">
        <v>1</v>
      </c>
      <c r="U764" s="79">
        <f>VLOOKUP(D764,道具产出!B:V,9,FALSE)</f>
        <v>300</v>
      </c>
      <c r="V764" s="92">
        <f>VLOOKUP(D764,道具产出!B:V,10,FALSE)</f>
        <v>3402</v>
      </c>
      <c r="W764" s="15" t="str">
        <f>IF(V764="","",VLOOKUP(V764,映射!W:X,2,FALSE))</f>
        <v>木绵布</v>
      </c>
      <c r="X764" s="92">
        <f>VLOOKUP(D764,道具产出!B:V,11,FALSE)</f>
        <v>1</v>
      </c>
      <c r="Y764" s="92">
        <v>1</v>
      </c>
      <c r="Z764" s="92">
        <f>VLOOKUP(D764,道具产出!B:V,12,FALSE)</f>
        <v>300</v>
      </c>
      <c r="AA764" s="85"/>
      <c r="AB764" s="15" t="str">
        <f>IF(AA764="","",VLOOKUP(AA764,映射!W:X,2,FALSE))</f>
        <v/>
      </c>
      <c r="AC764" s="85"/>
      <c r="AD764" s="85"/>
      <c r="AE764" s="85"/>
      <c r="AF764" s="85"/>
      <c r="AG764" s="15" t="str">
        <f>IF(AF764="","",VLOOKUP(AF764,映射!W:X,2,FALSE))</f>
        <v/>
      </c>
      <c r="AH764" s="85"/>
      <c r="AI764" s="85"/>
      <c r="AJ764" s="85"/>
      <c r="AK764" s="85"/>
      <c r="AL764" s="85" t="str">
        <f>IF(AK764="","",VLOOKUP(AK764,映射!W:X,2,FALSE))</f>
        <v/>
      </c>
      <c r="AM764" s="85"/>
      <c r="AN764" s="85"/>
      <c r="AO764" s="85"/>
    </row>
    <row r="765" spans="1:41">
      <c r="A765" s="15">
        <v>140032</v>
      </c>
      <c r="B765" s="26" t="s">
        <v>323</v>
      </c>
      <c r="C765" s="14" t="s">
        <v>40</v>
      </c>
      <c r="D765" s="14" t="s">
        <v>685</v>
      </c>
      <c r="E765" s="26">
        <v>40032</v>
      </c>
      <c r="F765" s="26" t="s">
        <v>684</v>
      </c>
      <c r="G765" s="26"/>
      <c r="H765" s="26">
        <v>27</v>
      </c>
      <c r="I765" s="91">
        <v>340</v>
      </c>
      <c r="J765" s="90">
        <v>0</v>
      </c>
      <c r="K765" s="26"/>
      <c r="L765" s="79">
        <f>VLOOKUP(D765,道具产出!B:V,4,FALSE)</f>
        <v>3002</v>
      </c>
      <c r="M765" s="15" t="str">
        <f>IF(L765="","",VLOOKUP(L765,映射!W:X,2,FALSE))</f>
        <v>铁</v>
      </c>
      <c r="N765" s="79">
        <f>VLOOKUP(D765,道具产出!B:V,5,FALSE)</f>
        <v>1</v>
      </c>
      <c r="O765" s="79">
        <v>1</v>
      </c>
      <c r="P765" s="79">
        <f>VLOOKUP(D765,道具产出!B:V,6,FALSE)</f>
        <v>300</v>
      </c>
      <c r="Q765" s="79">
        <f>VLOOKUP(D765,道具产出!B:V,7,FALSE)</f>
        <v>3102</v>
      </c>
      <c r="R765" s="15" t="str">
        <f>IF(Q765="","",VLOOKUP(Q765,映射!W:X,2,FALSE))</f>
        <v>枞</v>
      </c>
      <c r="S765" s="79">
        <f>VLOOKUP(D765,道具产出!B:V,8,FALSE)</f>
        <v>1</v>
      </c>
      <c r="T765" s="79">
        <v>1</v>
      </c>
      <c r="U765" s="79">
        <f>VLOOKUP(D765,道具产出!B:V,9,FALSE)</f>
        <v>300</v>
      </c>
      <c r="V765" s="92">
        <f>VLOOKUP(D765,道具产出!B:V,10,FALSE)</f>
        <v>3402</v>
      </c>
      <c r="W765" s="15" t="str">
        <f>IF(V765="","",VLOOKUP(V765,映射!W:X,2,FALSE))</f>
        <v>木绵布</v>
      </c>
      <c r="X765" s="92">
        <f>VLOOKUP(D765,道具产出!B:V,11,FALSE)</f>
        <v>1</v>
      </c>
      <c r="Y765" s="92">
        <v>1</v>
      </c>
      <c r="Z765" s="92">
        <f>VLOOKUP(D765,道具产出!B:V,12,FALSE)</f>
        <v>300</v>
      </c>
      <c r="AA765" s="85"/>
      <c r="AB765" s="15" t="str">
        <f>IF(AA765="","",VLOOKUP(AA765,映射!W:X,2,FALSE))</f>
        <v/>
      </c>
      <c r="AC765" s="85"/>
      <c r="AD765" s="85"/>
      <c r="AE765" s="85"/>
      <c r="AF765" s="85"/>
      <c r="AG765" s="15" t="str">
        <f>IF(AF765="","",VLOOKUP(AF765,映射!W:X,2,FALSE))</f>
        <v/>
      </c>
      <c r="AH765" s="85"/>
      <c r="AI765" s="85"/>
      <c r="AJ765" s="85"/>
      <c r="AK765" s="85"/>
      <c r="AL765" s="85" t="str">
        <f>IF(AK765="","",VLOOKUP(AK765,映射!W:X,2,FALSE))</f>
        <v/>
      </c>
      <c r="AM765" s="85"/>
      <c r="AN765" s="85"/>
      <c r="AO765" s="85"/>
    </row>
    <row r="766" spans="1:41">
      <c r="A766" s="15">
        <v>140033</v>
      </c>
      <c r="B766" s="26" t="s">
        <v>323</v>
      </c>
      <c r="C766" s="14" t="s">
        <v>40</v>
      </c>
      <c r="D766" s="14" t="s">
        <v>685</v>
      </c>
      <c r="E766" s="26">
        <v>40033</v>
      </c>
      <c r="F766" s="26" t="s">
        <v>601</v>
      </c>
      <c r="G766" s="26"/>
      <c r="H766" s="26">
        <v>27</v>
      </c>
      <c r="I766" s="91">
        <v>340</v>
      </c>
      <c r="J766" s="90">
        <v>0</v>
      </c>
      <c r="K766" s="26"/>
      <c r="L766" s="79">
        <f>VLOOKUP(D766,道具产出!B:V,4,FALSE)</f>
        <v>3002</v>
      </c>
      <c r="M766" s="15" t="str">
        <f>IF(L766="","",VLOOKUP(L766,映射!W:X,2,FALSE))</f>
        <v>铁</v>
      </c>
      <c r="N766" s="79">
        <f>VLOOKUP(D766,道具产出!B:V,5,FALSE)</f>
        <v>1</v>
      </c>
      <c r="O766" s="79">
        <v>1</v>
      </c>
      <c r="P766" s="79">
        <f>VLOOKUP(D766,道具产出!B:V,6,FALSE)</f>
        <v>300</v>
      </c>
      <c r="Q766" s="79">
        <f>VLOOKUP(D766,道具产出!B:V,7,FALSE)</f>
        <v>3102</v>
      </c>
      <c r="R766" s="15" t="str">
        <f>IF(Q766="","",VLOOKUP(Q766,映射!W:X,2,FALSE))</f>
        <v>枞</v>
      </c>
      <c r="S766" s="79">
        <f>VLOOKUP(D766,道具产出!B:V,8,FALSE)</f>
        <v>1</v>
      </c>
      <c r="T766" s="79">
        <v>1</v>
      </c>
      <c r="U766" s="79">
        <f>VLOOKUP(D766,道具产出!B:V,9,FALSE)</f>
        <v>300</v>
      </c>
      <c r="V766" s="92">
        <f>VLOOKUP(D766,道具产出!B:V,10,FALSE)</f>
        <v>3402</v>
      </c>
      <c r="W766" s="15" t="str">
        <f>IF(V766="","",VLOOKUP(V766,映射!W:X,2,FALSE))</f>
        <v>木绵布</v>
      </c>
      <c r="X766" s="92">
        <f>VLOOKUP(D766,道具产出!B:V,11,FALSE)</f>
        <v>1</v>
      </c>
      <c r="Y766" s="92">
        <v>1</v>
      </c>
      <c r="Z766" s="92">
        <f>VLOOKUP(D766,道具产出!B:V,12,FALSE)</f>
        <v>300</v>
      </c>
      <c r="AA766" s="85"/>
      <c r="AB766" s="15" t="str">
        <f>IF(AA766="","",VLOOKUP(AA766,映射!W:X,2,FALSE))</f>
        <v/>
      </c>
      <c r="AC766" s="85"/>
      <c r="AD766" s="85"/>
      <c r="AE766" s="85"/>
      <c r="AF766" s="85"/>
      <c r="AG766" s="15" t="str">
        <f>IF(AF766="","",VLOOKUP(AF766,映射!W:X,2,FALSE))</f>
        <v/>
      </c>
      <c r="AH766" s="85"/>
      <c r="AI766" s="85"/>
      <c r="AJ766" s="85"/>
      <c r="AK766" s="85"/>
      <c r="AL766" s="85" t="str">
        <f>IF(AK766="","",VLOOKUP(AK766,映射!W:X,2,FALSE))</f>
        <v/>
      </c>
      <c r="AM766" s="85"/>
      <c r="AN766" s="85"/>
      <c r="AO766" s="85"/>
    </row>
    <row r="767" spans="1:41">
      <c r="A767" s="15">
        <v>140034</v>
      </c>
      <c r="B767" s="26" t="s">
        <v>323</v>
      </c>
      <c r="C767" s="14" t="s">
        <v>40</v>
      </c>
      <c r="D767" s="14" t="s">
        <v>685</v>
      </c>
      <c r="E767" s="26">
        <v>40034</v>
      </c>
      <c r="F767" s="26" t="s">
        <v>520</v>
      </c>
      <c r="G767" s="26"/>
      <c r="H767" s="26">
        <v>27</v>
      </c>
      <c r="I767" s="91">
        <v>340</v>
      </c>
      <c r="J767" s="90">
        <v>0</v>
      </c>
      <c r="K767" s="26"/>
      <c r="L767" s="79">
        <f>VLOOKUP(D767,道具产出!B:V,4,FALSE)</f>
        <v>3002</v>
      </c>
      <c r="M767" s="15" t="str">
        <f>IF(L767="","",VLOOKUP(L767,映射!W:X,2,FALSE))</f>
        <v>铁</v>
      </c>
      <c r="N767" s="79">
        <f>VLOOKUP(D767,道具产出!B:V,5,FALSE)</f>
        <v>1</v>
      </c>
      <c r="O767" s="79">
        <v>1</v>
      </c>
      <c r="P767" s="79">
        <f>VLOOKUP(D767,道具产出!B:V,6,FALSE)</f>
        <v>300</v>
      </c>
      <c r="Q767" s="79">
        <f>VLOOKUP(D767,道具产出!B:V,7,FALSE)</f>
        <v>3102</v>
      </c>
      <c r="R767" s="15" t="str">
        <f>IF(Q767="","",VLOOKUP(Q767,映射!W:X,2,FALSE))</f>
        <v>枞</v>
      </c>
      <c r="S767" s="79">
        <f>VLOOKUP(D767,道具产出!B:V,8,FALSE)</f>
        <v>1</v>
      </c>
      <c r="T767" s="79">
        <v>1</v>
      </c>
      <c r="U767" s="79">
        <f>VLOOKUP(D767,道具产出!B:V,9,FALSE)</f>
        <v>300</v>
      </c>
      <c r="V767" s="92">
        <f>VLOOKUP(D767,道具产出!B:V,10,FALSE)</f>
        <v>3402</v>
      </c>
      <c r="W767" s="15" t="str">
        <f>IF(V767="","",VLOOKUP(V767,映射!W:X,2,FALSE))</f>
        <v>木绵布</v>
      </c>
      <c r="X767" s="92">
        <f>VLOOKUP(D767,道具产出!B:V,11,FALSE)</f>
        <v>1</v>
      </c>
      <c r="Y767" s="92">
        <v>1</v>
      </c>
      <c r="Z767" s="92">
        <f>VLOOKUP(D767,道具产出!B:V,12,FALSE)</f>
        <v>300</v>
      </c>
      <c r="AA767" s="85"/>
      <c r="AB767" s="15" t="str">
        <f>IF(AA767="","",VLOOKUP(AA767,映射!W:X,2,FALSE))</f>
        <v/>
      </c>
      <c r="AC767" s="85"/>
      <c r="AD767" s="85"/>
      <c r="AE767" s="85"/>
      <c r="AF767" s="85"/>
      <c r="AG767" s="15" t="str">
        <f>IF(AF767="","",VLOOKUP(AF767,映射!W:X,2,FALSE))</f>
        <v/>
      </c>
      <c r="AH767" s="85"/>
      <c r="AI767" s="85"/>
      <c r="AJ767" s="85"/>
      <c r="AK767" s="85"/>
      <c r="AL767" s="85" t="str">
        <f>IF(AK767="","",VLOOKUP(AK767,映射!W:X,2,FALSE))</f>
        <v/>
      </c>
      <c r="AM767" s="85"/>
      <c r="AN767" s="85"/>
      <c r="AO767" s="85"/>
    </row>
    <row r="768" spans="1:41">
      <c r="A768" s="15">
        <v>140035</v>
      </c>
      <c r="B768" s="26" t="s">
        <v>323</v>
      </c>
      <c r="C768" s="14" t="s">
        <v>40</v>
      </c>
      <c r="D768" s="14" t="s">
        <v>685</v>
      </c>
      <c r="E768" s="26">
        <v>40035</v>
      </c>
      <c r="F768" s="26" t="s">
        <v>468</v>
      </c>
      <c r="G768" s="26"/>
      <c r="H768" s="26">
        <v>27</v>
      </c>
      <c r="I768" s="91">
        <v>340</v>
      </c>
      <c r="J768" s="90">
        <v>0</v>
      </c>
      <c r="K768" s="26"/>
      <c r="L768" s="79">
        <f>VLOOKUP(D768,道具产出!B:V,4,FALSE)</f>
        <v>3002</v>
      </c>
      <c r="M768" s="15" t="str">
        <f>IF(L768="","",VLOOKUP(L768,映射!W:X,2,FALSE))</f>
        <v>铁</v>
      </c>
      <c r="N768" s="79">
        <f>VLOOKUP(D768,道具产出!B:V,5,FALSE)</f>
        <v>1</v>
      </c>
      <c r="O768" s="79">
        <v>1</v>
      </c>
      <c r="P768" s="79">
        <f>VLOOKUP(D768,道具产出!B:V,6,FALSE)</f>
        <v>300</v>
      </c>
      <c r="Q768" s="79">
        <f>VLOOKUP(D768,道具产出!B:V,7,FALSE)</f>
        <v>3102</v>
      </c>
      <c r="R768" s="15" t="str">
        <f>IF(Q768="","",VLOOKUP(Q768,映射!W:X,2,FALSE))</f>
        <v>枞</v>
      </c>
      <c r="S768" s="79">
        <f>VLOOKUP(D768,道具产出!B:V,8,FALSE)</f>
        <v>1</v>
      </c>
      <c r="T768" s="79">
        <v>1</v>
      </c>
      <c r="U768" s="79">
        <f>VLOOKUP(D768,道具产出!B:V,9,FALSE)</f>
        <v>300</v>
      </c>
      <c r="V768" s="92">
        <f>VLOOKUP(D768,道具产出!B:V,10,FALSE)</f>
        <v>3402</v>
      </c>
      <c r="W768" s="15" t="str">
        <f>IF(V768="","",VLOOKUP(V768,映射!W:X,2,FALSE))</f>
        <v>木绵布</v>
      </c>
      <c r="X768" s="92">
        <f>VLOOKUP(D768,道具产出!B:V,11,FALSE)</f>
        <v>1</v>
      </c>
      <c r="Y768" s="92">
        <v>1</v>
      </c>
      <c r="Z768" s="92">
        <f>VLOOKUP(D768,道具产出!B:V,12,FALSE)</f>
        <v>300</v>
      </c>
      <c r="AA768" s="85"/>
      <c r="AB768" s="15" t="str">
        <f>IF(AA768="","",VLOOKUP(AA768,映射!W:X,2,FALSE))</f>
        <v/>
      </c>
      <c r="AC768" s="85"/>
      <c r="AD768" s="85"/>
      <c r="AE768" s="85"/>
      <c r="AF768" s="85"/>
      <c r="AG768" s="15" t="str">
        <f>IF(AF768="","",VLOOKUP(AF768,映射!W:X,2,FALSE))</f>
        <v/>
      </c>
      <c r="AH768" s="85"/>
      <c r="AI768" s="85"/>
      <c r="AJ768" s="85"/>
      <c r="AK768" s="85"/>
      <c r="AL768" s="85" t="str">
        <f>IF(AK768="","",VLOOKUP(AK768,映射!W:X,2,FALSE))</f>
        <v/>
      </c>
      <c r="AM768" s="85"/>
      <c r="AN768" s="85"/>
      <c r="AO768" s="85"/>
    </row>
    <row r="769" spans="1:41">
      <c r="A769" s="15">
        <v>140036</v>
      </c>
      <c r="B769" s="26" t="s">
        <v>323</v>
      </c>
      <c r="C769" s="14" t="s">
        <v>40</v>
      </c>
      <c r="D769" s="14" t="s">
        <v>685</v>
      </c>
      <c r="E769" s="26">
        <v>40036</v>
      </c>
      <c r="F769" s="26" t="s">
        <v>636</v>
      </c>
      <c r="G769" s="26"/>
      <c r="H769" s="26">
        <v>27</v>
      </c>
      <c r="I769" s="91">
        <v>340</v>
      </c>
      <c r="J769" s="90">
        <v>0</v>
      </c>
      <c r="K769" s="26"/>
      <c r="L769" s="79">
        <f>VLOOKUP(D769,道具产出!B:V,4,FALSE)</f>
        <v>3002</v>
      </c>
      <c r="M769" s="15" t="str">
        <f>IF(L769="","",VLOOKUP(L769,映射!W:X,2,FALSE))</f>
        <v>铁</v>
      </c>
      <c r="N769" s="79">
        <f>VLOOKUP(D769,道具产出!B:V,5,FALSE)</f>
        <v>1</v>
      </c>
      <c r="O769" s="79">
        <v>1</v>
      </c>
      <c r="P769" s="79">
        <f>VLOOKUP(D769,道具产出!B:V,6,FALSE)</f>
        <v>300</v>
      </c>
      <c r="Q769" s="79">
        <f>VLOOKUP(D769,道具产出!B:V,7,FALSE)</f>
        <v>3102</v>
      </c>
      <c r="R769" s="15" t="str">
        <f>IF(Q769="","",VLOOKUP(Q769,映射!W:X,2,FALSE))</f>
        <v>枞</v>
      </c>
      <c r="S769" s="79">
        <f>VLOOKUP(D769,道具产出!B:V,8,FALSE)</f>
        <v>1</v>
      </c>
      <c r="T769" s="79">
        <v>1</v>
      </c>
      <c r="U769" s="79">
        <f>VLOOKUP(D769,道具产出!B:V,9,FALSE)</f>
        <v>300</v>
      </c>
      <c r="V769" s="92">
        <f>VLOOKUP(D769,道具产出!B:V,10,FALSE)</f>
        <v>3402</v>
      </c>
      <c r="W769" s="15" t="str">
        <f>IF(V769="","",VLOOKUP(V769,映射!W:X,2,FALSE))</f>
        <v>木绵布</v>
      </c>
      <c r="X769" s="92">
        <f>VLOOKUP(D769,道具产出!B:V,11,FALSE)</f>
        <v>1</v>
      </c>
      <c r="Y769" s="92">
        <v>1</v>
      </c>
      <c r="Z769" s="92">
        <f>VLOOKUP(D769,道具产出!B:V,12,FALSE)</f>
        <v>300</v>
      </c>
      <c r="AA769" s="85"/>
      <c r="AB769" s="15" t="str">
        <f>IF(AA769="","",VLOOKUP(AA769,映射!W:X,2,FALSE))</f>
        <v/>
      </c>
      <c r="AC769" s="85"/>
      <c r="AD769" s="85"/>
      <c r="AE769" s="85"/>
      <c r="AF769" s="85"/>
      <c r="AG769" s="15" t="str">
        <f>IF(AF769="","",VLOOKUP(AF769,映射!W:X,2,FALSE))</f>
        <v/>
      </c>
      <c r="AH769" s="85"/>
      <c r="AI769" s="85"/>
      <c r="AJ769" s="85"/>
      <c r="AK769" s="85"/>
      <c r="AL769" s="85" t="str">
        <f>IF(AK769="","",VLOOKUP(AK769,映射!W:X,2,FALSE))</f>
        <v/>
      </c>
      <c r="AM769" s="85"/>
      <c r="AN769" s="85"/>
      <c r="AO769" s="85"/>
    </row>
    <row r="770" spans="1:41">
      <c r="A770" s="15">
        <v>140037</v>
      </c>
      <c r="B770" s="26" t="s">
        <v>323</v>
      </c>
      <c r="C770" s="14" t="s">
        <v>40</v>
      </c>
      <c r="D770" s="14" t="s">
        <v>685</v>
      </c>
      <c r="E770" s="26">
        <v>40037</v>
      </c>
      <c r="F770" s="26" t="s">
        <v>621</v>
      </c>
      <c r="G770" s="26"/>
      <c r="H770" s="26">
        <v>27</v>
      </c>
      <c r="I770" s="91">
        <v>340</v>
      </c>
      <c r="J770" s="90">
        <v>0</v>
      </c>
      <c r="K770" s="26"/>
      <c r="L770" s="79">
        <f>VLOOKUP(D770,道具产出!B:V,4,FALSE)</f>
        <v>3002</v>
      </c>
      <c r="M770" s="15" t="str">
        <f>IF(L770="","",VLOOKUP(L770,映射!W:X,2,FALSE))</f>
        <v>铁</v>
      </c>
      <c r="N770" s="79">
        <f>VLOOKUP(D770,道具产出!B:V,5,FALSE)</f>
        <v>1</v>
      </c>
      <c r="O770" s="79">
        <v>1</v>
      </c>
      <c r="P770" s="79">
        <f>VLOOKUP(D770,道具产出!B:V,6,FALSE)</f>
        <v>300</v>
      </c>
      <c r="Q770" s="79">
        <f>VLOOKUP(D770,道具产出!B:V,7,FALSE)</f>
        <v>3102</v>
      </c>
      <c r="R770" s="15" t="str">
        <f>IF(Q770="","",VLOOKUP(Q770,映射!W:X,2,FALSE))</f>
        <v>枞</v>
      </c>
      <c r="S770" s="79">
        <f>VLOOKUP(D770,道具产出!B:V,8,FALSE)</f>
        <v>1</v>
      </c>
      <c r="T770" s="79">
        <v>1</v>
      </c>
      <c r="U770" s="79">
        <f>VLOOKUP(D770,道具产出!B:V,9,FALSE)</f>
        <v>300</v>
      </c>
      <c r="V770" s="92">
        <f>VLOOKUP(D770,道具产出!B:V,10,FALSE)</f>
        <v>3402</v>
      </c>
      <c r="W770" s="15" t="str">
        <f>IF(V770="","",VLOOKUP(V770,映射!W:X,2,FALSE))</f>
        <v>木绵布</v>
      </c>
      <c r="X770" s="92">
        <f>VLOOKUP(D770,道具产出!B:V,11,FALSE)</f>
        <v>1</v>
      </c>
      <c r="Y770" s="92">
        <v>1</v>
      </c>
      <c r="Z770" s="92">
        <f>VLOOKUP(D770,道具产出!B:V,12,FALSE)</f>
        <v>300</v>
      </c>
      <c r="AA770" s="85"/>
      <c r="AB770" s="15" t="str">
        <f>IF(AA770="","",VLOOKUP(AA770,映射!W:X,2,FALSE))</f>
        <v/>
      </c>
      <c r="AC770" s="85"/>
      <c r="AD770" s="85"/>
      <c r="AE770" s="85"/>
      <c r="AF770" s="85"/>
      <c r="AG770" s="15" t="str">
        <f>IF(AF770="","",VLOOKUP(AF770,映射!W:X,2,FALSE))</f>
        <v/>
      </c>
      <c r="AH770" s="85"/>
      <c r="AI770" s="85"/>
      <c r="AJ770" s="85"/>
      <c r="AK770" s="85"/>
      <c r="AL770" s="85" t="str">
        <f>IF(AK770="","",VLOOKUP(AK770,映射!W:X,2,FALSE))</f>
        <v/>
      </c>
      <c r="AM770" s="85"/>
      <c r="AN770" s="85"/>
      <c r="AO770" s="85"/>
    </row>
    <row r="771" spans="1:41">
      <c r="A771" s="15">
        <v>140038</v>
      </c>
      <c r="B771" s="26" t="s">
        <v>323</v>
      </c>
      <c r="C771" s="14" t="s">
        <v>40</v>
      </c>
      <c r="D771" s="14" t="s">
        <v>685</v>
      </c>
      <c r="E771" s="26">
        <v>40038</v>
      </c>
      <c r="F771" s="26" t="s">
        <v>606</v>
      </c>
      <c r="G771" s="26"/>
      <c r="H771" s="26">
        <v>27</v>
      </c>
      <c r="I771" s="91">
        <v>340</v>
      </c>
      <c r="J771" s="90">
        <v>0</v>
      </c>
      <c r="K771" s="26"/>
      <c r="L771" s="79">
        <f>VLOOKUP(D771,道具产出!B:V,4,FALSE)</f>
        <v>3002</v>
      </c>
      <c r="M771" s="15" t="str">
        <f>IF(L771="","",VLOOKUP(L771,映射!W:X,2,FALSE))</f>
        <v>铁</v>
      </c>
      <c r="N771" s="79">
        <f>VLOOKUP(D771,道具产出!B:V,5,FALSE)</f>
        <v>1</v>
      </c>
      <c r="O771" s="79">
        <v>1</v>
      </c>
      <c r="P771" s="79">
        <f>VLOOKUP(D771,道具产出!B:V,6,FALSE)</f>
        <v>300</v>
      </c>
      <c r="Q771" s="79">
        <f>VLOOKUP(D771,道具产出!B:V,7,FALSE)</f>
        <v>3102</v>
      </c>
      <c r="R771" s="15" t="str">
        <f>IF(Q771="","",VLOOKUP(Q771,映射!W:X,2,FALSE))</f>
        <v>枞</v>
      </c>
      <c r="S771" s="79">
        <f>VLOOKUP(D771,道具产出!B:V,8,FALSE)</f>
        <v>1</v>
      </c>
      <c r="T771" s="79">
        <v>1</v>
      </c>
      <c r="U771" s="79">
        <f>VLOOKUP(D771,道具产出!B:V,9,FALSE)</f>
        <v>300</v>
      </c>
      <c r="V771" s="92">
        <f>VLOOKUP(D771,道具产出!B:V,10,FALSE)</f>
        <v>3402</v>
      </c>
      <c r="W771" s="15" t="str">
        <f>IF(V771="","",VLOOKUP(V771,映射!W:X,2,FALSE))</f>
        <v>木绵布</v>
      </c>
      <c r="X771" s="92">
        <f>VLOOKUP(D771,道具产出!B:V,11,FALSE)</f>
        <v>1</v>
      </c>
      <c r="Y771" s="92">
        <v>1</v>
      </c>
      <c r="Z771" s="92">
        <f>VLOOKUP(D771,道具产出!B:V,12,FALSE)</f>
        <v>300</v>
      </c>
      <c r="AA771" s="85"/>
      <c r="AB771" s="15" t="str">
        <f>IF(AA771="","",VLOOKUP(AA771,映射!W:X,2,FALSE))</f>
        <v/>
      </c>
      <c r="AC771" s="85"/>
      <c r="AD771" s="85"/>
      <c r="AE771" s="85"/>
      <c r="AF771" s="85"/>
      <c r="AG771" s="15" t="str">
        <f>IF(AF771="","",VLOOKUP(AF771,映射!W:X,2,FALSE))</f>
        <v/>
      </c>
      <c r="AH771" s="85"/>
      <c r="AI771" s="85"/>
      <c r="AJ771" s="85"/>
      <c r="AK771" s="85"/>
      <c r="AL771" s="85" t="str">
        <f>IF(AK771="","",VLOOKUP(AK771,映射!W:X,2,FALSE))</f>
        <v/>
      </c>
      <c r="AM771" s="85"/>
      <c r="AN771" s="85"/>
      <c r="AO771" s="85"/>
    </row>
    <row r="772" spans="1:41">
      <c r="A772" s="15">
        <v>140039</v>
      </c>
      <c r="B772" s="26" t="s">
        <v>323</v>
      </c>
      <c r="C772" s="14" t="s">
        <v>40</v>
      </c>
      <c r="D772" s="14" t="s">
        <v>685</v>
      </c>
      <c r="E772" s="26">
        <v>40039</v>
      </c>
      <c r="F772" s="26" t="s">
        <v>620</v>
      </c>
      <c r="G772" s="26"/>
      <c r="H772" s="26">
        <v>27</v>
      </c>
      <c r="I772" s="91">
        <v>340</v>
      </c>
      <c r="J772" s="90">
        <v>0</v>
      </c>
      <c r="K772" s="26"/>
      <c r="L772" s="79">
        <f>VLOOKUP(D772,道具产出!B:V,4,FALSE)</f>
        <v>3002</v>
      </c>
      <c r="M772" s="15" t="str">
        <f>IF(L772="","",VLOOKUP(L772,映射!W:X,2,FALSE))</f>
        <v>铁</v>
      </c>
      <c r="N772" s="79">
        <f>VLOOKUP(D772,道具产出!B:V,5,FALSE)</f>
        <v>1</v>
      </c>
      <c r="O772" s="79">
        <v>1</v>
      </c>
      <c r="P772" s="79">
        <f>VLOOKUP(D772,道具产出!B:V,6,FALSE)</f>
        <v>300</v>
      </c>
      <c r="Q772" s="79">
        <f>VLOOKUP(D772,道具产出!B:V,7,FALSE)</f>
        <v>3102</v>
      </c>
      <c r="R772" s="15" t="str">
        <f>IF(Q772="","",VLOOKUP(Q772,映射!W:X,2,FALSE))</f>
        <v>枞</v>
      </c>
      <c r="S772" s="79">
        <f>VLOOKUP(D772,道具产出!B:V,8,FALSE)</f>
        <v>1</v>
      </c>
      <c r="T772" s="79">
        <v>1</v>
      </c>
      <c r="U772" s="79">
        <f>VLOOKUP(D772,道具产出!B:V,9,FALSE)</f>
        <v>300</v>
      </c>
      <c r="V772" s="92">
        <f>VLOOKUP(D772,道具产出!B:V,10,FALSE)</f>
        <v>3402</v>
      </c>
      <c r="W772" s="15" t="str">
        <f>IF(V772="","",VLOOKUP(V772,映射!W:X,2,FALSE))</f>
        <v>木绵布</v>
      </c>
      <c r="X772" s="92">
        <f>VLOOKUP(D772,道具产出!B:V,11,FALSE)</f>
        <v>1</v>
      </c>
      <c r="Y772" s="92">
        <v>1</v>
      </c>
      <c r="Z772" s="92">
        <f>VLOOKUP(D772,道具产出!B:V,12,FALSE)</f>
        <v>300</v>
      </c>
      <c r="AA772" s="85"/>
      <c r="AB772" s="15" t="str">
        <f>IF(AA772="","",VLOOKUP(AA772,映射!W:X,2,FALSE))</f>
        <v/>
      </c>
      <c r="AC772" s="85"/>
      <c r="AD772" s="85"/>
      <c r="AE772" s="85"/>
      <c r="AF772" s="85"/>
      <c r="AG772" s="15" t="str">
        <f>IF(AF772="","",VLOOKUP(AF772,映射!W:X,2,FALSE))</f>
        <v/>
      </c>
      <c r="AH772" s="85"/>
      <c r="AI772" s="85"/>
      <c r="AJ772" s="85"/>
      <c r="AK772" s="85"/>
      <c r="AL772" s="85" t="str">
        <f>IF(AK772="","",VLOOKUP(AK772,映射!W:X,2,FALSE))</f>
        <v/>
      </c>
      <c r="AM772" s="85"/>
      <c r="AN772" s="85"/>
      <c r="AO772" s="85"/>
    </row>
    <row r="773" spans="1:41">
      <c r="A773" s="15">
        <v>140040</v>
      </c>
      <c r="B773" s="26" t="s">
        <v>323</v>
      </c>
      <c r="C773" s="14" t="s">
        <v>40</v>
      </c>
      <c r="D773" s="14" t="s">
        <v>685</v>
      </c>
      <c r="E773" s="26">
        <v>40040</v>
      </c>
      <c r="F773" s="26" t="s">
        <v>400</v>
      </c>
      <c r="G773" s="26"/>
      <c r="H773" s="26">
        <v>27</v>
      </c>
      <c r="I773" s="91">
        <v>340</v>
      </c>
      <c r="J773" s="90">
        <v>0</v>
      </c>
      <c r="K773" s="26"/>
      <c r="L773" s="79">
        <f>VLOOKUP(D773,道具产出!B:V,4,FALSE)</f>
        <v>3002</v>
      </c>
      <c r="M773" s="15" t="str">
        <f>IF(L773="","",VLOOKUP(L773,映射!W:X,2,FALSE))</f>
        <v>铁</v>
      </c>
      <c r="N773" s="79">
        <f>VLOOKUP(D773,道具产出!B:V,5,FALSE)</f>
        <v>1</v>
      </c>
      <c r="O773" s="79">
        <v>1</v>
      </c>
      <c r="P773" s="79">
        <f>VLOOKUP(D773,道具产出!B:V,6,FALSE)</f>
        <v>300</v>
      </c>
      <c r="Q773" s="79">
        <f>VLOOKUP(D773,道具产出!B:V,7,FALSE)</f>
        <v>3102</v>
      </c>
      <c r="R773" s="15" t="str">
        <f>IF(Q773="","",VLOOKUP(Q773,映射!W:X,2,FALSE))</f>
        <v>枞</v>
      </c>
      <c r="S773" s="79">
        <f>VLOOKUP(D773,道具产出!B:V,8,FALSE)</f>
        <v>1</v>
      </c>
      <c r="T773" s="79">
        <v>1</v>
      </c>
      <c r="U773" s="79">
        <f>VLOOKUP(D773,道具产出!B:V,9,FALSE)</f>
        <v>300</v>
      </c>
      <c r="V773" s="92">
        <f>VLOOKUP(D773,道具产出!B:V,10,FALSE)</f>
        <v>3402</v>
      </c>
      <c r="W773" s="15" t="str">
        <f>IF(V773="","",VLOOKUP(V773,映射!W:X,2,FALSE))</f>
        <v>木绵布</v>
      </c>
      <c r="X773" s="92">
        <f>VLOOKUP(D773,道具产出!B:V,11,FALSE)</f>
        <v>1</v>
      </c>
      <c r="Y773" s="92">
        <v>1</v>
      </c>
      <c r="Z773" s="92">
        <f>VLOOKUP(D773,道具产出!B:V,12,FALSE)</f>
        <v>300</v>
      </c>
      <c r="AA773" s="85"/>
      <c r="AB773" s="15" t="str">
        <f>IF(AA773="","",VLOOKUP(AA773,映射!W:X,2,FALSE))</f>
        <v/>
      </c>
      <c r="AC773" s="85"/>
      <c r="AD773" s="85"/>
      <c r="AE773" s="85"/>
      <c r="AF773" s="85"/>
      <c r="AG773" s="15" t="str">
        <f>IF(AF773="","",VLOOKUP(AF773,映射!W:X,2,FALSE))</f>
        <v/>
      </c>
      <c r="AH773" s="85"/>
      <c r="AI773" s="85"/>
      <c r="AJ773" s="85"/>
      <c r="AK773" s="85"/>
      <c r="AL773" s="85" t="str">
        <f>IF(AK773="","",VLOOKUP(AK773,映射!W:X,2,FALSE))</f>
        <v/>
      </c>
      <c r="AM773" s="85"/>
      <c r="AN773" s="85"/>
      <c r="AO773" s="85"/>
    </row>
    <row r="774" spans="1:41">
      <c r="A774" s="15">
        <v>140041</v>
      </c>
      <c r="B774" s="26" t="s">
        <v>323</v>
      </c>
      <c r="C774" s="14" t="s">
        <v>40</v>
      </c>
      <c r="D774" s="14" t="s">
        <v>685</v>
      </c>
      <c r="E774" s="26">
        <v>40041</v>
      </c>
      <c r="F774" s="26" t="s">
        <v>612</v>
      </c>
      <c r="G774" s="26"/>
      <c r="H774" s="26">
        <v>27</v>
      </c>
      <c r="I774" s="91">
        <v>340</v>
      </c>
      <c r="J774" s="90">
        <v>0</v>
      </c>
      <c r="K774" s="26"/>
      <c r="L774" s="79">
        <f>VLOOKUP(D774,道具产出!B:V,4,FALSE)</f>
        <v>3002</v>
      </c>
      <c r="M774" s="15" t="str">
        <f>IF(L774="","",VLOOKUP(L774,映射!W:X,2,FALSE))</f>
        <v>铁</v>
      </c>
      <c r="N774" s="79">
        <f>VLOOKUP(D774,道具产出!B:V,5,FALSE)</f>
        <v>1</v>
      </c>
      <c r="O774" s="79">
        <v>1</v>
      </c>
      <c r="P774" s="79">
        <f>VLOOKUP(D774,道具产出!B:V,6,FALSE)</f>
        <v>300</v>
      </c>
      <c r="Q774" s="79">
        <f>VLOOKUP(D774,道具产出!B:V,7,FALSE)</f>
        <v>3102</v>
      </c>
      <c r="R774" s="15" t="str">
        <f>IF(Q774="","",VLOOKUP(Q774,映射!W:X,2,FALSE))</f>
        <v>枞</v>
      </c>
      <c r="S774" s="79">
        <f>VLOOKUP(D774,道具产出!B:V,8,FALSE)</f>
        <v>1</v>
      </c>
      <c r="T774" s="79">
        <v>1</v>
      </c>
      <c r="U774" s="79">
        <f>VLOOKUP(D774,道具产出!B:V,9,FALSE)</f>
        <v>300</v>
      </c>
      <c r="V774" s="92">
        <f>VLOOKUP(D774,道具产出!B:V,10,FALSE)</f>
        <v>3402</v>
      </c>
      <c r="W774" s="15" t="str">
        <f>IF(V774="","",VLOOKUP(V774,映射!W:X,2,FALSE))</f>
        <v>木绵布</v>
      </c>
      <c r="X774" s="92">
        <f>VLOOKUP(D774,道具产出!B:V,11,FALSE)</f>
        <v>1</v>
      </c>
      <c r="Y774" s="92">
        <v>1</v>
      </c>
      <c r="Z774" s="92">
        <f>VLOOKUP(D774,道具产出!B:V,12,FALSE)</f>
        <v>300</v>
      </c>
      <c r="AA774" s="85"/>
      <c r="AB774" s="15" t="str">
        <f>IF(AA774="","",VLOOKUP(AA774,映射!W:X,2,FALSE))</f>
        <v/>
      </c>
      <c r="AC774" s="85"/>
      <c r="AD774" s="85"/>
      <c r="AE774" s="85"/>
      <c r="AF774" s="85"/>
      <c r="AG774" s="15" t="str">
        <f>IF(AF774="","",VLOOKUP(AF774,映射!W:X,2,FALSE))</f>
        <v/>
      </c>
      <c r="AH774" s="85"/>
      <c r="AI774" s="85"/>
      <c r="AJ774" s="85"/>
      <c r="AK774" s="85"/>
      <c r="AL774" s="85" t="str">
        <f>IF(AK774="","",VLOOKUP(AK774,映射!W:X,2,FALSE))</f>
        <v/>
      </c>
      <c r="AM774" s="85"/>
      <c r="AN774" s="85"/>
      <c r="AO774" s="85"/>
    </row>
    <row r="775" spans="1:41">
      <c r="A775" s="15">
        <v>140042</v>
      </c>
      <c r="B775" s="26" t="s">
        <v>323</v>
      </c>
      <c r="C775" s="14" t="s">
        <v>40</v>
      </c>
      <c r="D775" s="14" t="s">
        <v>685</v>
      </c>
      <c r="E775" s="26">
        <v>40042</v>
      </c>
      <c r="F775" s="26" t="s">
        <v>466</v>
      </c>
      <c r="G775" s="26"/>
      <c r="H775" s="26">
        <v>27</v>
      </c>
      <c r="I775" s="91">
        <v>340</v>
      </c>
      <c r="J775" s="90">
        <v>0</v>
      </c>
      <c r="K775" s="26"/>
      <c r="L775" s="79">
        <f>VLOOKUP(D775,道具产出!B:V,4,FALSE)</f>
        <v>3002</v>
      </c>
      <c r="M775" s="15" t="str">
        <f>IF(L775="","",VLOOKUP(L775,映射!W:X,2,FALSE))</f>
        <v>铁</v>
      </c>
      <c r="N775" s="79">
        <f>VLOOKUP(D775,道具产出!B:V,5,FALSE)</f>
        <v>1</v>
      </c>
      <c r="O775" s="79">
        <v>1</v>
      </c>
      <c r="P775" s="79">
        <f>VLOOKUP(D775,道具产出!B:V,6,FALSE)</f>
        <v>300</v>
      </c>
      <c r="Q775" s="79">
        <f>VLOOKUP(D775,道具产出!B:V,7,FALSE)</f>
        <v>3102</v>
      </c>
      <c r="R775" s="15" t="str">
        <f>IF(Q775="","",VLOOKUP(Q775,映射!W:X,2,FALSE))</f>
        <v>枞</v>
      </c>
      <c r="S775" s="79">
        <f>VLOOKUP(D775,道具产出!B:V,8,FALSE)</f>
        <v>1</v>
      </c>
      <c r="T775" s="79">
        <v>1</v>
      </c>
      <c r="U775" s="79">
        <f>VLOOKUP(D775,道具产出!B:V,9,FALSE)</f>
        <v>300</v>
      </c>
      <c r="V775" s="92">
        <f>VLOOKUP(D775,道具产出!B:V,10,FALSE)</f>
        <v>3402</v>
      </c>
      <c r="W775" s="15" t="str">
        <f>IF(V775="","",VLOOKUP(V775,映射!W:X,2,FALSE))</f>
        <v>木绵布</v>
      </c>
      <c r="X775" s="92">
        <f>VLOOKUP(D775,道具产出!B:V,11,FALSE)</f>
        <v>1</v>
      </c>
      <c r="Y775" s="92">
        <v>1</v>
      </c>
      <c r="Z775" s="92">
        <f>VLOOKUP(D775,道具产出!B:V,12,FALSE)</f>
        <v>300</v>
      </c>
      <c r="AA775" s="85"/>
      <c r="AB775" s="15" t="str">
        <f>IF(AA775="","",VLOOKUP(AA775,映射!W:X,2,FALSE))</f>
        <v/>
      </c>
      <c r="AC775" s="85"/>
      <c r="AD775" s="85"/>
      <c r="AE775" s="85"/>
      <c r="AF775" s="85"/>
      <c r="AG775" s="15" t="str">
        <f>IF(AF775="","",VLOOKUP(AF775,映射!W:X,2,FALSE))</f>
        <v/>
      </c>
      <c r="AH775" s="85"/>
      <c r="AI775" s="85"/>
      <c r="AJ775" s="85"/>
      <c r="AK775" s="85"/>
      <c r="AL775" s="85" t="str">
        <f>IF(AK775="","",VLOOKUP(AK775,映射!W:X,2,FALSE))</f>
        <v/>
      </c>
      <c r="AM775" s="85"/>
      <c r="AN775" s="85"/>
      <c r="AO775" s="85"/>
    </row>
    <row r="776" spans="1:41">
      <c r="A776" s="15">
        <v>140043</v>
      </c>
      <c r="B776" s="26" t="s">
        <v>323</v>
      </c>
      <c r="C776" s="14" t="s">
        <v>40</v>
      </c>
      <c r="D776" s="14" t="s">
        <v>685</v>
      </c>
      <c r="E776" s="26">
        <v>40043</v>
      </c>
      <c r="F776" s="26" t="s">
        <v>497</v>
      </c>
      <c r="G776" s="26"/>
      <c r="H776" s="26">
        <v>27</v>
      </c>
      <c r="I776" s="91">
        <v>340</v>
      </c>
      <c r="J776" s="90">
        <v>0</v>
      </c>
      <c r="K776" s="26"/>
      <c r="L776" s="79">
        <f>VLOOKUP(D776,道具产出!B:V,4,FALSE)</f>
        <v>3002</v>
      </c>
      <c r="M776" s="15" t="str">
        <f>IF(L776="","",VLOOKUP(L776,映射!W:X,2,FALSE))</f>
        <v>铁</v>
      </c>
      <c r="N776" s="79">
        <f>VLOOKUP(D776,道具产出!B:V,5,FALSE)</f>
        <v>1</v>
      </c>
      <c r="O776" s="79">
        <v>1</v>
      </c>
      <c r="P776" s="79">
        <f>VLOOKUP(D776,道具产出!B:V,6,FALSE)</f>
        <v>300</v>
      </c>
      <c r="Q776" s="79">
        <f>VLOOKUP(D776,道具产出!B:V,7,FALSE)</f>
        <v>3102</v>
      </c>
      <c r="R776" s="15" t="str">
        <f>IF(Q776="","",VLOOKUP(Q776,映射!W:X,2,FALSE))</f>
        <v>枞</v>
      </c>
      <c r="S776" s="79">
        <f>VLOOKUP(D776,道具产出!B:V,8,FALSE)</f>
        <v>1</v>
      </c>
      <c r="T776" s="79">
        <v>1</v>
      </c>
      <c r="U776" s="79">
        <f>VLOOKUP(D776,道具产出!B:V,9,FALSE)</f>
        <v>300</v>
      </c>
      <c r="V776" s="92">
        <f>VLOOKUP(D776,道具产出!B:V,10,FALSE)</f>
        <v>3402</v>
      </c>
      <c r="W776" s="15" t="str">
        <f>IF(V776="","",VLOOKUP(V776,映射!W:X,2,FALSE))</f>
        <v>木绵布</v>
      </c>
      <c r="X776" s="92">
        <f>VLOOKUP(D776,道具产出!B:V,11,FALSE)</f>
        <v>1</v>
      </c>
      <c r="Y776" s="92">
        <v>1</v>
      </c>
      <c r="Z776" s="92">
        <f>VLOOKUP(D776,道具产出!B:V,12,FALSE)</f>
        <v>300</v>
      </c>
      <c r="AA776" s="85"/>
      <c r="AB776" s="15" t="str">
        <f>IF(AA776="","",VLOOKUP(AA776,映射!W:X,2,FALSE))</f>
        <v/>
      </c>
      <c r="AC776" s="85"/>
      <c r="AD776" s="85"/>
      <c r="AE776" s="85"/>
      <c r="AF776" s="85"/>
      <c r="AG776" s="15" t="str">
        <f>IF(AF776="","",VLOOKUP(AF776,映射!W:X,2,FALSE))</f>
        <v/>
      </c>
      <c r="AH776" s="85"/>
      <c r="AI776" s="85"/>
      <c r="AJ776" s="85"/>
      <c r="AK776" s="85"/>
      <c r="AL776" s="85" t="str">
        <f>IF(AK776="","",VLOOKUP(AK776,映射!W:X,2,FALSE))</f>
        <v/>
      </c>
      <c r="AM776" s="85"/>
      <c r="AN776" s="85"/>
      <c r="AO776" s="85"/>
    </row>
    <row r="777" spans="1:41">
      <c r="A777" s="15">
        <v>140044</v>
      </c>
      <c r="B777" s="26" t="s">
        <v>323</v>
      </c>
      <c r="C777" s="14" t="s">
        <v>40</v>
      </c>
      <c r="D777" s="14" t="s">
        <v>685</v>
      </c>
      <c r="E777" s="26">
        <v>40044</v>
      </c>
      <c r="F777" s="26" t="s">
        <v>506</v>
      </c>
      <c r="G777" s="26"/>
      <c r="H777" s="26">
        <v>27</v>
      </c>
      <c r="I777" s="91">
        <v>340</v>
      </c>
      <c r="J777" s="90">
        <v>0</v>
      </c>
      <c r="K777" s="26"/>
      <c r="L777" s="79">
        <f>VLOOKUP(D777,道具产出!B:V,4,FALSE)</f>
        <v>3002</v>
      </c>
      <c r="M777" s="15" t="str">
        <f>IF(L777="","",VLOOKUP(L777,映射!W:X,2,FALSE))</f>
        <v>铁</v>
      </c>
      <c r="N777" s="79">
        <f>VLOOKUP(D777,道具产出!B:V,5,FALSE)</f>
        <v>1</v>
      </c>
      <c r="O777" s="79">
        <v>1</v>
      </c>
      <c r="P777" s="79">
        <f>VLOOKUP(D777,道具产出!B:V,6,FALSE)</f>
        <v>300</v>
      </c>
      <c r="Q777" s="79">
        <f>VLOOKUP(D777,道具产出!B:V,7,FALSE)</f>
        <v>3102</v>
      </c>
      <c r="R777" s="15" t="str">
        <f>IF(Q777="","",VLOOKUP(Q777,映射!W:X,2,FALSE))</f>
        <v>枞</v>
      </c>
      <c r="S777" s="79">
        <f>VLOOKUP(D777,道具产出!B:V,8,FALSE)</f>
        <v>1</v>
      </c>
      <c r="T777" s="79">
        <v>1</v>
      </c>
      <c r="U777" s="79">
        <f>VLOOKUP(D777,道具产出!B:V,9,FALSE)</f>
        <v>300</v>
      </c>
      <c r="V777" s="92">
        <f>VLOOKUP(D777,道具产出!B:V,10,FALSE)</f>
        <v>3402</v>
      </c>
      <c r="W777" s="15" t="str">
        <f>IF(V777="","",VLOOKUP(V777,映射!W:X,2,FALSE))</f>
        <v>木绵布</v>
      </c>
      <c r="X777" s="92">
        <f>VLOOKUP(D777,道具产出!B:V,11,FALSE)</f>
        <v>1</v>
      </c>
      <c r="Y777" s="92">
        <v>1</v>
      </c>
      <c r="Z777" s="92">
        <f>VLOOKUP(D777,道具产出!B:V,12,FALSE)</f>
        <v>300</v>
      </c>
      <c r="AA777" s="85"/>
      <c r="AB777" s="15" t="str">
        <f>IF(AA777="","",VLOOKUP(AA777,映射!W:X,2,FALSE))</f>
        <v/>
      </c>
      <c r="AC777" s="85"/>
      <c r="AD777" s="85"/>
      <c r="AE777" s="85"/>
      <c r="AF777" s="85"/>
      <c r="AG777" s="15" t="str">
        <f>IF(AF777="","",VLOOKUP(AF777,映射!W:X,2,FALSE))</f>
        <v/>
      </c>
      <c r="AH777" s="85"/>
      <c r="AI777" s="85"/>
      <c r="AJ777" s="85"/>
      <c r="AK777" s="85"/>
      <c r="AL777" s="85" t="str">
        <f>IF(AK777="","",VLOOKUP(AK777,映射!W:X,2,FALSE))</f>
        <v/>
      </c>
      <c r="AM777" s="85"/>
      <c r="AN777" s="85"/>
      <c r="AO777" s="85"/>
    </row>
    <row r="778" spans="1:41">
      <c r="A778" s="15">
        <v>140045</v>
      </c>
      <c r="B778" s="15" t="s">
        <v>323</v>
      </c>
      <c r="C778" s="14" t="s">
        <v>40</v>
      </c>
      <c r="D778" s="14" t="s">
        <v>685</v>
      </c>
      <c r="E778" s="15">
        <v>40045</v>
      </c>
      <c r="F778" s="26" t="s">
        <v>519</v>
      </c>
      <c r="G778" s="26"/>
      <c r="H778" s="26">
        <v>27</v>
      </c>
      <c r="I778" s="91">
        <v>340</v>
      </c>
      <c r="J778" s="90">
        <v>0</v>
      </c>
      <c r="K778" s="26"/>
      <c r="L778" s="79">
        <f>VLOOKUP(D778,道具产出!B:V,4,FALSE)</f>
        <v>3002</v>
      </c>
      <c r="M778" s="15" t="str">
        <f>IF(L778="","",VLOOKUP(L778,映射!W:X,2,FALSE))</f>
        <v>铁</v>
      </c>
      <c r="N778" s="79">
        <f>VLOOKUP(D778,道具产出!B:V,5,FALSE)</f>
        <v>1</v>
      </c>
      <c r="O778" s="79">
        <v>1</v>
      </c>
      <c r="P778" s="79">
        <f>VLOOKUP(D778,道具产出!B:V,6,FALSE)</f>
        <v>300</v>
      </c>
      <c r="Q778" s="79">
        <f>VLOOKUP(D778,道具产出!B:V,7,FALSE)</f>
        <v>3102</v>
      </c>
      <c r="R778" s="15" t="str">
        <f>IF(Q778="","",VLOOKUP(Q778,映射!W:X,2,FALSE))</f>
        <v>枞</v>
      </c>
      <c r="S778" s="79">
        <f>VLOOKUP(D778,道具产出!B:V,8,FALSE)</f>
        <v>1</v>
      </c>
      <c r="T778" s="79">
        <v>1</v>
      </c>
      <c r="U778" s="79">
        <f>VLOOKUP(D778,道具产出!B:V,9,FALSE)</f>
        <v>300</v>
      </c>
      <c r="V778" s="92">
        <f>VLOOKUP(D778,道具产出!B:V,10,FALSE)</f>
        <v>3402</v>
      </c>
      <c r="W778" s="15" t="str">
        <f>IF(V778="","",VLOOKUP(V778,映射!W:X,2,FALSE))</f>
        <v>木绵布</v>
      </c>
      <c r="X778" s="92">
        <f>VLOOKUP(D778,道具产出!B:V,11,FALSE)</f>
        <v>1</v>
      </c>
      <c r="Y778" s="92">
        <v>1</v>
      </c>
      <c r="Z778" s="92">
        <f>VLOOKUP(D778,道具产出!B:V,12,FALSE)</f>
        <v>300</v>
      </c>
      <c r="AA778" s="85"/>
      <c r="AB778" s="15" t="str">
        <f>IF(AA778="","",VLOOKUP(AA778,映射!W:X,2,FALSE))</f>
        <v/>
      </c>
      <c r="AC778" s="85"/>
      <c r="AD778" s="85"/>
      <c r="AE778" s="85"/>
      <c r="AF778" s="85"/>
      <c r="AG778" s="15" t="str">
        <f>IF(AF778="","",VLOOKUP(AF778,映射!W:X,2,FALSE))</f>
        <v/>
      </c>
      <c r="AH778" s="85"/>
      <c r="AI778" s="85"/>
      <c r="AJ778" s="85"/>
      <c r="AK778" s="85"/>
      <c r="AL778" s="85" t="str">
        <f>IF(AK778="","",VLOOKUP(AK778,映射!W:X,2,FALSE))</f>
        <v/>
      </c>
      <c r="AM778" s="85"/>
      <c r="AN778" s="85"/>
      <c r="AO778" s="85"/>
    </row>
    <row r="779" spans="1:41">
      <c r="A779" s="15">
        <v>140046</v>
      </c>
      <c r="B779" s="15" t="s">
        <v>323</v>
      </c>
      <c r="C779" s="14" t="s">
        <v>40</v>
      </c>
      <c r="D779" s="14" t="s">
        <v>686</v>
      </c>
      <c r="E779" s="15">
        <v>40046</v>
      </c>
      <c r="F779" s="26" t="s">
        <v>440</v>
      </c>
      <c r="G779" s="26"/>
      <c r="H779" s="26">
        <v>32</v>
      </c>
      <c r="I779" s="91">
        <v>480</v>
      </c>
      <c r="J779" s="90">
        <v>0</v>
      </c>
      <c r="K779" s="26"/>
      <c r="L779" s="79">
        <f>VLOOKUP(D779,道具产出!B:V,4,FALSE)</f>
        <v>3003</v>
      </c>
      <c r="M779" s="15" t="str">
        <f>IF(L779="","",VLOOKUP(L779,映射!W:X,2,FALSE))</f>
        <v>银</v>
      </c>
      <c r="N779" s="79">
        <f>VLOOKUP(D779,道具产出!B:V,5,FALSE)</f>
        <v>1</v>
      </c>
      <c r="O779" s="79">
        <v>1</v>
      </c>
      <c r="P779" s="79">
        <f>VLOOKUP(D779,道具产出!B:V,6,FALSE)</f>
        <v>200</v>
      </c>
      <c r="Q779" s="79">
        <f>VLOOKUP(D779,道具产出!B:V,7,FALSE)</f>
        <v>3103</v>
      </c>
      <c r="R779" s="15" t="str">
        <f>IF(Q779="","",VLOOKUP(Q779,映射!W:X,2,FALSE))</f>
        <v>黄月木</v>
      </c>
      <c r="S779" s="79">
        <f>VLOOKUP(D779,道具产出!B:V,8,FALSE)</f>
        <v>1</v>
      </c>
      <c r="T779" s="79">
        <v>1</v>
      </c>
      <c r="U779" s="79">
        <f>VLOOKUP(D779,道具产出!B:V,9,FALSE)</f>
        <v>200</v>
      </c>
      <c r="V779" s="92">
        <f>VLOOKUP(D779,道具产出!B:V,10,FALSE)</f>
        <v>3403</v>
      </c>
      <c r="W779" s="15" t="str">
        <f>IF(V779="","",VLOOKUP(V779,映射!W:X,2,FALSE))</f>
        <v>毛毡</v>
      </c>
      <c r="X779" s="92">
        <f>VLOOKUP(D779,道具产出!B:V,11,FALSE)</f>
        <v>1</v>
      </c>
      <c r="Y779" s="92">
        <v>1</v>
      </c>
      <c r="Z779" s="92">
        <f>VLOOKUP(D779,道具产出!B:V,12,FALSE)</f>
        <v>200</v>
      </c>
      <c r="AA779" s="85"/>
      <c r="AB779" s="15" t="str">
        <f>IF(AA779="","",VLOOKUP(AA779,映射!W:X,2,FALSE))</f>
        <v/>
      </c>
      <c r="AC779" s="85"/>
      <c r="AD779" s="85"/>
      <c r="AE779" s="85"/>
      <c r="AF779" s="85"/>
      <c r="AG779" s="15" t="str">
        <f>IF(AF779="","",VLOOKUP(AF779,映射!W:X,2,FALSE))</f>
        <v/>
      </c>
      <c r="AH779" s="85"/>
      <c r="AI779" s="85"/>
      <c r="AJ779" s="85"/>
      <c r="AK779" s="85"/>
      <c r="AL779" s="85" t="str">
        <f>IF(AK779="","",VLOOKUP(AK779,映射!W:X,2,FALSE))</f>
        <v/>
      </c>
      <c r="AM779" s="85"/>
      <c r="AN779" s="85"/>
      <c r="AO779" s="85"/>
    </row>
    <row r="780" spans="1:41">
      <c r="A780" s="15">
        <v>140047</v>
      </c>
      <c r="B780" s="15" t="s">
        <v>323</v>
      </c>
      <c r="C780" s="14" t="s">
        <v>40</v>
      </c>
      <c r="D780" s="14" t="s">
        <v>686</v>
      </c>
      <c r="E780" s="15">
        <v>40047</v>
      </c>
      <c r="F780" s="26" t="s">
        <v>684</v>
      </c>
      <c r="G780" s="26"/>
      <c r="H780" s="26">
        <v>32</v>
      </c>
      <c r="I780" s="91">
        <v>480</v>
      </c>
      <c r="J780" s="90">
        <v>0</v>
      </c>
      <c r="K780" s="26"/>
      <c r="L780" s="79">
        <f>VLOOKUP(D780,道具产出!B:V,4,FALSE)</f>
        <v>3003</v>
      </c>
      <c r="M780" s="15" t="str">
        <f>IF(L780="","",VLOOKUP(L780,映射!W:X,2,FALSE))</f>
        <v>银</v>
      </c>
      <c r="N780" s="79">
        <f>VLOOKUP(D780,道具产出!B:V,5,FALSE)</f>
        <v>1</v>
      </c>
      <c r="O780" s="79">
        <v>1</v>
      </c>
      <c r="P780" s="79">
        <f>VLOOKUP(D780,道具产出!B:V,6,FALSE)</f>
        <v>200</v>
      </c>
      <c r="Q780" s="79">
        <f>VLOOKUP(D780,道具产出!B:V,7,FALSE)</f>
        <v>3103</v>
      </c>
      <c r="R780" s="15" t="str">
        <f>IF(Q780="","",VLOOKUP(Q780,映射!W:X,2,FALSE))</f>
        <v>黄月木</v>
      </c>
      <c r="S780" s="79">
        <f>VLOOKUP(D780,道具产出!B:V,8,FALSE)</f>
        <v>1</v>
      </c>
      <c r="T780" s="79">
        <v>1</v>
      </c>
      <c r="U780" s="79">
        <f>VLOOKUP(D780,道具产出!B:V,9,FALSE)</f>
        <v>200</v>
      </c>
      <c r="V780" s="92">
        <f>VLOOKUP(D780,道具产出!B:V,10,FALSE)</f>
        <v>3403</v>
      </c>
      <c r="W780" s="15" t="str">
        <f>IF(V780="","",VLOOKUP(V780,映射!W:X,2,FALSE))</f>
        <v>毛毡</v>
      </c>
      <c r="X780" s="92">
        <f>VLOOKUP(D780,道具产出!B:V,11,FALSE)</f>
        <v>1</v>
      </c>
      <c r="Y780" s="92">
        <v>1</v>
      </c>
      <c r="Z780" s="92">
        <f>VLOOKUP(D780,道具产出!B:V,12,FALSE)</f>
        <v>200</v>
      </c>
      <c r="AA780" s="85"/>
      <c r="AB780" s="15" t="str">
        <f>IF(AA780="","",VLOOKUP(AA780,映射!W:X,2,FALSE))</f>
        <v/>
      </c>
      <c r="AC780" s="85"/>
      <c r="AD780" s="85"/>
      <c r="AE780" s="85"/>
      <c r="AF780" s="85"/>
      <c r="AG780" s="15" t="str">
        <f>IF(AF780="","",VLOOKUP(AF780,映射!W:X,2,FALSE))</f>
        <v/>
      </c>
      <c r="AH780" s="85"/>
      <c r="AI780" s="85"/>
      <c r="AJ780" s="85"/>
      <c r="AK780" s="85"/>
      <c r="AL780" s="85" t="str">
        <f>IF(AK780="","",VLOOKUP(AK780,映射!W:X,2,FALSE))</f>
        <v/>
      </c>
      <c r="AM780" s="85"/>
      <c r="AN780" s="85"/>
      <c r="AO780" s="85"/>
    </row>
    <row r="781" spans="1:41">
      <c r="A781" s="15">
        <v>140048</v>
      </c>
      <c r="B781" s="15" t="s">
        <v>323</v>
      </c>
      <c r="C781" s="14" t="s">
        <v>40</v>
      </c>
      <c r="D781" s="14" t="s">
        <v>686</v>
      </c>
      <c r="E781" s="15">
        <v>40048</v>
      </c>
      <c r="F781" s="26" t="s">
        <v>601</v>
      </c>
      <c r="G781" s="26"/>
      <c r="H781" s="26">
        <v>32</v>
      </c>
      <c r="I781" s="91">
        <v>480</v>
      </c>
      <c r="J781" s="90">
        <v>0</v>
      </c>
      <c r="K781" s="26"/>
      <c r="L781" s="79">
        <f>VLOOKUP(D781,道具产出!B:V,4,FALSE)</f>
        <v>3003</v>
      </c>
      <c r="M781" s="15" t="str">
        <f>IF(L781="","",VLOOKUP(L781,映射!W:X,2,FALSE))</f>
        <v>银</v>
      </c>
      <c r="N781" s="79">
        <f>VLOOKUP(D781,道具产出!B:V,5,FALSE)</f>
        <v>1</v>
      </c>
      <c r="O781" s="79">
        <v>1</v>
      </c>
      <c r="P781" s="79">
        <f>VLOOKUP(D781,道具产出!B:V,6,FALSE)</f>
        <v>200</v>
      </c>
      <c r="Q781" s="79">
        <f>VLOOKUP(D781,道具产出!B:V,7,FALSE)</f>
        <v>3103</v>
      </c>
      <c r="R781" s="15" t="str">
        <f>IF(Q781="","",VLOOKUP(Q781,映射!W:X,2,FALSE))</f>
        <v>黄月木</v>
      </c>
      <c r="S781" s="79">
        <f>VLOOKUP(D781,道具产出!B:V,8,FALSE)</f>
        <v>1</v>
      </c>
      <c r="T781" s="79">
        <v>1</v>
      </c>
      <c r="U781" s="79">
        <f>VLOOKUP(D781,道具产出!B:V,9,FALSE)</f>
        <v>200</v>
      </c>
      <c r="V781" s="92">
        <f>VLOOKUP(D781,道具产出!B:V,10,FALSE)</f>
        <v>3403</v>
      </c>
      <c r="W781" s="15" t="str">
        <f>IF(V781="","",VLOOKUP(V781,映射!W:X,2,FALSE))</f>
        <v>毛毡</v>
      </c>
      <c r="X781" s="92">
        <f>VLOOKUP(D781,道具产出!B:V,11,FALSE)</f>
        <v>1</v>
      </c>
      <c r="Y781" s="92">
        <v>1</v>
      </c>
      <c r="Z781" s="92">
        <f>VLOOKUP(D781,道具产出!B:V,12,FALSE)</f>
        <v>200</v>
      </c>
      <c r="AA781" s="85"/>
      <c r="AB781" s="15" t="str">
        <f>IF(AA781="","",VLOOKUP(AA781,映射!W:X,2,FALSE))</f>
        <v/>
      </c>
      <c r="AC781" s="85"/>
      <c r="AD781" s="85"/>
      <c r="AE781" s="85"/>
      <c r="AF781" s="85"/>
      <c r="AG781" s="15" t="str">
        <f>IF(AF781="","",VLOOKUP(AF781,映射!W:X,2,FALSE))</f>
        <v/>
      </c>
      <c r="AH781" s="85"/>
      <c r="AI781" s="85"/>
      <c r="AJ781" s="85"/>
      <c r="AK781" s="85"/>
      <c r="AL781" s="85" t="str">
        <f>IF(AK781="","",VLOOKUP(AK781,映射!W:X,2,FALSE))</f>
        <v/>
      </c>
      <c r="AM781" s="85"/>
      <c r="AN781" s="85"/>
      <c r="AO781" s="85"/>
    </row>
    <row r="782" spans="1:41">
      <c r="A782" s="15">
        <v>140049</v>
      </c>
      <c r="B782" s="15" t="s">
        <v>323</v>
      </c>
      <c r="C782" s="14" t="s">
        <v>40</v>
      </c>
      <c r="D782" s="14" t="s">
        <v>686</v>
      </c>
      <c r="E782" s="15">
        <v>40049</v>
      </c>
      <c r="F782" s="26" t="s">
        <v>520</v>
      </c>
      <c r="G782" s="26"/>
      <c r="H782" s="26">
        <v>32</v>
      </c>
      <c r="I782" s="91">
        <v>480</v>
      </c>
      <c r="J782" s="90">
        <v>0</v>
      </c>
      <c r="K782" s="26"/>
      <c r="L782" s="79">
        <f>VLOOKUP(D782,道具产出!B:V,4,FALSE)</f>
        <v>3003</v>
      </c>
      <c r="M782" s="15" t="str">
        <f>IF(L782="","",VLOOKUP(L782,映射!W:X,2,FALSE))</f>
        <v>银</v>
      </c>
      <c r="N782" s="79">
        <f>VLOOKUP(D782,道具产出!B:V,5,FALSE)</f>
        <v>1</v>
      </c>
      <c r="O782" s="79">
        <v>1</v>
      </c>
      <c r="P782" s="79">
        <f>VLOOKUP(D782,道具产出!B:V,6,FALSE)</f>
        <v>200</v>
      </c>
      <c r="Q782" s="79">
        <f>VLOOKUP(D782,道具产出!B:V,7,FALSE)</f>
        <v>3103</v>
      </c>
      <c r="R782" s="15" t="str">
        <f>IF(Q782="","",VLOOKUP(Q782,映射!W:X,2,FALSE))</f>
        <v>黄月木</v>
      </c>
      <c r="S782" s="79">
        <f>VLOOKUP(D782,道具产出!B:V,8,FALSE)</f>
        <v>1</v>
      </c>
      <c r="T782" s="79">
        <v>1</v>
      </c>
      <c r="U782" s="79">
        <f>VLOOKUP(D782,道具产出!B:V,9,FALSE)</f>
        <v>200</v>
      </c>
      <c r="V782" s="92">
        <f>VLOOKUP(D782,道具产出!B:V,10,FALSE)</f>
        <v>3403</v>
      </c>
      <c r="W782" s="15" t="str">
        <f>IF(V782="","",VLOOKUP(V782,映射!W:X,2,FALSE))</f>
        <v>毛毡</v>
      </c>
      <c r="X782" s="92">
        <f>VLOOKUP(D782,道具产出!B:V,11,FALSE)</f>
        <v>1</v>
      </c>
      <c r="Y782" s="92">
        <v>1</v>
      </c>
      <c r="Z782" s="92">
        <f>VLOOKUP(D782,道具产出!B:V,12,FALSE)</f>
        <v>200</v>
      </c>
      <c r="AA782" s="85"/>
      <c r="AB782" s="15" t="str">
        <f>IF(AA782="","",VLOOKUP(AA782,映射!W:X,2,FALSE))</f>
        <v/>
      </c>
      <c r="AC782" s="85"/>
      <c r="AD782" s="85"/>
      <c r="AE782" s="85"/>
      <c r="AF782" s="85"/>
      <c r="AG782" s="15" t="str">
        <f>IF(AF782="","",VLOOKUP(AF782,映射!W:X,2,FALSE))</f>
        <v/>
      </c>
      <c r="AH782" s="85"/>
      <c r="AI782" s="85"/>
      <c r="AJ782" s="85"/>
      <c r="AK782" s="85"/>
      <c r="AL782" s="85" t="str">
        <f>IF(AK782="","",VLOOKUP(AK782,映射!W:X,2,FALSE))</f>
        <v/>
      </c>
      <c r="AM782" s="85"/>
      <c r="AN782" s="85"/>
      <c r="AO782" s="85"/>
    </row>
    <row r="783" spans="1:41">
      <c r="A783" s="15">
        <v>140050</v>
      </c>
      <c r="B783" s="15" t="s">
        <v>323</v>
      </c>
      <c r="C783" s="14" t="s">
        <v>40</v>
      </c>
      <c r="D783" s="14" t="s">
        <v>686</v>
      </c>
      <c r="E783" s="15">
        <v>40050</v>
      </c>
      <c r="F783" s="26" t="s">
        <v>468</v>
      </c>
      <c r="G783" s="26"/>
      <c r="H783" s="26">
        <v>32</v>
      </c>
      <c r="I783" s="91">
        <v>480</v>
      </c>
      <c r="J783" s="90">
        <v>0</v>
      </c>
      <c r="K783" s="26"/>
      <c r="L783" s="79">
        <f>VLOOKUP(D783,道具产出!B:V,4,FALSE)</f>
        <v>3003</v>
      </c>
      <c r="M783" s="15" t="str">
        <f>IF(L783="","",VLOOKUP(L783,映射!W:X,2,FALSE))</f>
        <v>银</v>
      </c>
      <c r="N783" s="79">
        <f>VLOOKUP(D783,道具产出!B:V,5,FALSE)</f>
        <v>1</v>
      </c>
      <c r="O783" s="79">
        <v>1</v>
      </c>
      <c r="P783" s="79">
        <f>VLOOKUP(D783,道具产出!B:V,6,FALSE)</f>
        <v>200</v>
      </c>
      <c r="Q783" s="79">
        <f>VLOOKUP(D783,道具产出!B:V,7,FALSE)</f>
        <v>3103</v>
      </c>
      <c r="R783" s="15" t="str">
        <f>IF(Q783="","",VLOOKUP(Q783,映射!W:X,2,FALSE))</f>
        <v>黄月木</v>
      </c>
      <c r="S783" s="79">
        <f>VLOOKUP(D783,道具产出!B:V,8,FALSE)</f>
        <v>1</v>
      </c>
      <c r="T783" s="79">
        <v>1</v>
      </c>
      <c r="U783" s="79">
        <f>VLOOKUP(D783,道具产出!B:V,9,FALSE)</f>
        <v>200</v>
      </c>
      <c r="V783" s="92">
        <f>VLOOKUP(D783,道具产出!B:V,10,FALSE)</f>
        <v>3403</v>
      </c>
      <c r="W783" s="15" t="str">
        <f>IF(V783="","",VLOOKUP(V783,映射!W:X,2,FALSE))</f>
        <v>毛毡</v>
      </c>
      <c r="X783" s="92">
        <f>VLOOKUP(D783,道具产出!B:V,11,FALSE)</f>
        <v>1</v>
      </c>
      <c r="Y783" s="92">
        <v>1</v>
      </c>
      <c r="Z783" s="92">
        <f>VLOOKUP(D783,道具产出!B:V,12,FALSE)</f>
        <v>200</v>
      </c>
      <c r="AA783" s="85"/>
      <c r="AB783" s="15" t="str">
        <f>IF(AA783="","",VLOOKUP(AA783,映射!W:X,2,FALSE))</f>
        <v/>
      </c>
      <c r="AC783" s="85"/>
      <c r="AD783" s="85"/>
      <c r="AE783" s="85"/>
      <c r="AF783" s="85"/>
      <c r="AG783" s="15" t="str">
        <f>IF(AF783="","",VLOOKUP(AF783,映射!W:X,2,FALSE))</f>
        <v/>
      </c>
      <c r="AH783" s="85"/>
      <c r="AI783" s="85"/>
      <c r="AJ783" s="85"/>
      <c r="AK783" s="85"/>
      <c r="AL783" s="85" t="str">
        <f>IF(AK783="","",VLOOKUP(AK783,映射!W:X,2,FALSE))</f>
        <v/>
      </c>
      <c r="AM783" s="85"/>
      <c r="AN783" s="85"/>
      <c r="AO783" s="85"/>
    </row>
    <row r="784" spans="1:41">
      <c r="A784" s="15">
        <v>140051</v>
      </c>
      <c r="B784" s="15" t="s">
        <v>323</v>
      </c>
      <c r="C784" s="14" t="s">
        <v>40</v>
      </c>
      <c r="D784" s="14" t="s">
        <v>686</v>
      </c>
      <c r="E784" s="15">
        <v>40051</v>
      </c>
      <c r="F784" s="26" t="s">
        <v>636</v>
      </c>
      <c r="G784" s="26"/>
      <c r="H784" s="26">
        <v>32</v>
      </c>
      <c r="I784" s="91">
        <v>480</v>
      </c>
      <c r="J784" s="90">
        <v>0</v>
      </c>
      <c r="K784" s="26"/>
      <c r="L784" s="79">
        <f>VLOOKUP(D784,道具产出!B:V,4,FALSE)</f>
        <v>3003</v>
      </c>
      <c r="M784" s="15" t="str">
        <f>IF(L784="","",VLOOKUP(L784,映射!W:X,2,FALSE))</f>
        <v>银</v>
      </c>
      <c r="N784" s="79">
        <f>VLOOKUP(D784,道具产出!B:V,5,FALSE)</f>
        <v>1</v>
      </c>
      <c r="O784" s="79">
        <v>1</v>
      </c>
      <c r="P784" s="79">
        <f>VLOOKUP(D784,道具产出!B:V,6,FALSE)</f>
        <v>200</v>
      </c>
      <c r="Q784" s="79">
        <f>VLOOKUP(D784,道具产出!B:V,7,FALSE)</f>
        <v>3103</v>
      </c>
      <c r="R784" s="15" t="str">
        <f>IF(Q784="","",VLOOKUP(Q784,映射!W:X,2,FALSE))</f>
        <v>黄月木</v>
      </c>
      <c r="S784" s="79">
        <f>VLOOKUP(D784,道具产出!B:V,8,FALSE)</f>
        <v>1</v>
      </c>
      <c r="T784" s="79">
        <v>1</v>
      </c>
      <c r="U784" s="79">
        <f>VLOOKUP(D784,道具产出!B:V,9,FALSE)</f>
        <v>200</v>
      </c>
      <c r="V784" s="92">
        <f>VLOOKUP(D784,道具产出!B:V,10,FALSE)</f>
        <v>3403</v>
      </c>
      <c r="W784" s="15" t="str">
        <f>IF(V784="","",VLOOKUP(V784,映射!W:X,2,FALSE))</f>
        <v>毛毡</v>
      </c>
      <c r="X784" s="92">
        <f>VLOOKUP(D784,道具产出!B:V,11,FALSE)</f>
        <v>1</v>
      </c>
      <c r="Y784" s="92">
        <v>1</v>
      </c>
      <c r="Z784" s="92">
        <f>VLOOKUP(D784,道具产出!B:V,12,FALSE)</f>
        <v>200</v>
      </c>
      <c r="AA784" s="85"/>
      <c r="AB784" s="15" t="str">
        <f>IF(AA784="","",VLOOKUP(AA784,映射!W:X,2,FALSE))</f>
        <v/>
      </c>
      <c r="AC784" s="85"/>
      <c r="AD784" s="85"/>
      <c r="AE784" s="85"/>
      <c r="AF784" s="85"/>
      <c r="AG784" s="15" t="str">
        <f>IF(AF784="","",VLOOKUP(AF784,映射!W:X,2,FALSE))</f>
        <v/>
      </c>
      <c r="AH784" s="85"/>
      <c r="AI784" s="85"/>
      <c r="AJ784" s="85"/>
      <c r="AK784" s="85"/>
      <c r="AL784" s="85" t="str">
        <f>IF(AK784="","",VLOOKUP(AK784,映射!W:X,2,FALSE))</f>
        <v/>
      </c>
      <c r="AM784" s="85"/>
      <c r="AN784" s="85"/>
      <c r="AO784" s="85"/>
    </row>
    <row r="785" spans="1:41">
      <c r="A785" s="15">
        <v>140052</v>
      </c>
      <c r="B785" s="15" t="s">
        <v>323</v>
      </c>
      <c r="C785" s="14" t="s">
        <v>40</v>
      </c>
      <c r="D785" s="14" t="s">
        <v>686</v>
      </c>
      <c r="E785" s="15">
        <v>40052</v>
      </c>
      <c r="F785" s="26" t="s">
        <v>621</v>
      </c>
      <c r="G785" s="26"/>
      <c r="H785" s="26">
        <v>32</v>
      </c>
      <c r="I785" s="91">
        <v>480</v>
      </c>
      <c r="J785" s="90">
        <v>0</v>
      </c>
      <c r="K785" s="26"/>
      <c r="L785" s="79">
        <f>VLOOKUP(D785,道具产出!B:V,4,FALSE)</f>
        <v>3003</v>
      </c>
      <c r="M785" s="15" t="str">
        <f>IF(L785="","",VLOOKUP(L785,映射!W:X,2,FALSE))</f>
        <v>银</v>
      </c>
      <c r="N785" s="79">
        <f>VLOOKUP(D785,道具产出!B:V,5,FALSE)</f>
        <v>1</v>
      </c>
      <c r="O785" s="79">
        <v>1</v>
      </c>
      <c r="P785" s="79">
        <f>VLOOKUP(D785,道具产出!B:V,6,FALSE)</f>
        <v>200</v>
      </c>
      <c r="Q785" s="79">
        <f>VLOOKUP(D785,道具产出!B:V,7,FALSE)</f>
        <v>3103</v>
      </c>
      <c r="R785" s="15" t="str">
        <f>IF(Q785="","",VLOOKUP(Q785,映射!W:X,2,FALSE))</f>
        <v>黄月木</v>
      </c>
      <c r="S785" s="79">
        <f>VLOOKUP(D785,道具产出!B:V,8,FALSE)</f>
        <v>1</v>
      </c>
      <c r="T785" s="79">
        <v>1</v>
      </c>
      <c r="U785" s="79">
        <f>VLOOKUP(D785,道具产出!B:V,9,FALSE)</f>
        <v>200</v>
      </c>
      <c r="V785" s="92">
        <f>VLOOKUP(D785,道具产出!B:V,10,FALSE)</f>
        <v>3403</v>
      </c>
      <c r="W785" s="15" t="str">
        <f>IF(V785="","",VLOOKUP(V785,映射!W:X,2,FALSE))</f>
        <v>毛毡</v>
      </c>
      <c r="X785" s="92">
        <f>VLOOKUP(D785,道具产出!B:V,11,FALSE)</f>
        <v>1</v>
      </c>
      <c r="Y785" s="92">
        <v>1</v>
      </c>
      <c r="Z785" s="92">
        <f>VLOOKUP(D785,道具产出!B:V,12,FALSE)</f>
        <v>200</v>
      </c>
      <c r="AA785" s="85"/>
      <c r="AB785" s="15" t="str">
        <f>IF(AA785="","",VLOOKUP(AA785,映射!W:X,2,FALSE))</f>
        <v/>
      </c>
      <c r="AC785" s="85"/>
      <c r="AD785" s="85"/>
      <c r="AE785" s="85"/>
      <c r="AF785" s="85"/>
      <c r="AG785" s="15" t="str">
        <f>IF(AF785="","",VLOOKUP(AF785,映射!W:X,2,FALSE))</f>
        <v/>
      </c>
      <c r="AH785" s="85"/>
      <c r="AI785" s="85"/>
      <c r="AJ785" s="85"/>
      <c r="AK785" s="85"/>
      <c r="AL785" s="85" t="str">
        <f>IF(AK785="","",VLOOKUP(AK785,映射!W:X,2,FALSE))</f>
        <v/>
      </c>
      <c r="AM785" s="85"/>
      <c r="AN785" s="85"/>
      <c r="AO785" s="85"/>
    </row>
    <row r="786" spans="1:41">
      <c r="A786" s="15">
        <v>140053</v>
      </c>
      <c r="B786" s="15" t="s">
        <v>323</v>
      </c>
      <c r="C786" s="14" t="s">
        <v>40</v>
      </c>
      <c r="D786" s="14" t="s">
        <v>686</v>
      </c>
      <c r="E786" s="15">
        <v>40053</v>
      </c>
      <c r="F786" s="26" t="s">
        <v>606</v>
      </c>
      <c r="G786" s="26"/>
      <c r="H786" s="26">
        <v>32</v>
      </c>
      <c r="I786" s="91">
        <v>480</v>
      </c>
      <c r="J786" s="90">
        <v>0</v>
      </c>
      <c r="K786" s="26"/>
      <c r="L786" s="79">
        <f>VLOOKUP(D786,道具产出!B:V,4,FALSE)</f>
        <v>3003</v>
      </c>
      <c r="M786" s="15" t="str">
        <f>IF(L786="","",VLOOKUP(L786,映射!W:X,2,FALSE))</f>
        <v>银</v>
      </c>
      <c r="N786" s="79">
        <f>VLOOKUP(D786,道具产出!B:V,5,FALSE)</f>
        <v>1</v>
      </c>
      <c r="O786" s="79">
        <v>1</v>
      </c>
      <c r="P786" s="79">
        <f>VLOOKUP(D786,道具产出!B:V,6,FALSE)</f>
        <v>200</v>
      </c>
      <c r="Q786" s="79">
        <f>VLOOKUP(D786,道具产出!B:V,7,FALSE)</f>
        <v>3103</v>
      </c>
      <c r="R786" s="15" t="str">
        <f>IF(Q786="","",VLOOKUP(Q786,映射!W:X,2,FALSE))</f>
        <v>黄月木</v>
      </c>
      <c r="S786" s="79">
        <f>VLOOKUP(D786,道具产出!B:V,8,FALSE)</f>
        <v>1</v>
      </c>
      <c r="T786" s="79">
        <v>1</v>
      </c>
      <c r="U786" s="79">
        <f>VLOOKUP(D786,道具产出!B:V,9,FALSE)</f>
        <v>200</v>
      </c>
      <c r="V786" s="92">
        <f>VLOOKUP(D786,道具产出!B:V,10,FALSE)</f>
        <v>3403</v>
      </c>
      <c r="W786" s="15" t="str">
        <f>IF(V786="","",VLOOKUP(V786,映射!W:X,2,FALSE))</f>
        <v>毛毡</v>
      </c>
      <c r="X786" s="92">
        <f>VLOOKUP(D786,道具产出!B:V,11,FALSE)</f>
        <v>1</v>
      </c>
      <c r="Y786" s="92">
        <v>1</v>
      </c>
      <c r="Z786" s="92">
        <f>VLOOKUP(D786,道具产出!B:V,12,FALSE)</f>
        <v>200</v>
      </c>
      <c r="AA786" s="85"/>
      <c r="AB786" s="15" t="str">
        <f>IF(AA786="","",VLOOKUP(AA786,映射!W:X,2,FALSE))</f>
        <v/>
      </c>
      <c r="AC786" s="85"/>
      <c r="AD786" s="85"/>
      <c r="AE786" s="85"/>
      <c r="AF786" s="85"/>
      <c r="AG786" s="15" t="str">
        <f>IF(AF786="","",VLOOKUP(AF786,映射!W:X,2,FALSE))</f>
        <v/>
      </c>
      <c r="AH786" s="85"/>
      <c r="AI786" s="85"/>
      <c r="AJ786" s="85"/>
      <c r="AK786" s="85"/>
      <c r="AL786" s="85" t="str">
        <f>IF(AK786="","",VLOOKUP(AK786,映射!W:X,2,FALSE))</f>
        <v/>
      </c>
      <c r="AM786" s="85"/>
      <c r="AN786" s="85"/>
      <c r="AO786" s="85"/>
    </row>
    <row r="787" spans="1:41">
      <c r="A787" s="15">
        <v>140054</v>
      </c>
      <c r="B787" s="15" t="s">
        <v>323</v>
      </c>
      <c r="C787" s="14" t="s">
        <v>40</v>
      </c>
      <c r="D787" s="14" t="s">
        <v>686</v>
      </c>
      <c r="E787" s="15">
        <v>40054</v>
      </c>
      <c r="F787" s="26" t="s">
        <v>620</v>
      </c>
      <c r="G787" s="26"/>
      <c r="H787" s="26">
        <v>32</v>
      </c>
      <c r="I787" s="91">
        <v>480</v>
      </c>
      <c r="J787" s="90">
        <v>0</v>
      </c>
      <c r="K787" s="26"/>
      <c r="L787" s="79">
        <f>VLOOKUP(D787,道具产出!B:V,4,FALSE)</f>
        <v>3003</v>
      </c>
      <c r="M787" s="15" t="str">
        <f>IF(L787="","",VLOOKUP(L787,映射!W:X,2,FALSE))</f>
        <v>银</v>
      </c>
      <c r="N787" s="79">
        <f>VLOOKUP(D787,道具产出!B:V,5,FALSE)</f>
        <v>1</v>
      </c>
      <c r="O787" s="79">
        <v>1</v>
      </c>
      <c r="P787" s="79">
        <f>VLOOKUP(D787,道具产出!B:V,6,FALSE)</f>
        <v>200</v>
      </c>
      <c r="Q787" s="79">
        <f>VLOOKUP(D787,道具产出!B:V,7,FALSE)</f>
        <v>3103</v>
      </c>
      <c r="R787" s="15" t="str">
        <f>IF(Q787="","",VLOOKUP(Q787,映射!W:X,2,FALSE))</f>
        <v>黄月木</v>
      </c>
      <c r="S787" s="79">
        <f>VLOOKUP(D787,道具产出!B:V,8,FALSE)</f>
        <v>1</v>
      </c>
      <c r="T787" s="79">
        <v>1</v>
      </c>
      <c r="U787" s="79">
        <f>VLOOKUP(D787,道具产出!B:V,9,FALSE)</f>
        <v>200</v>
      </c>
      <c r="V787" s="92">
        <f>VLOOKUP(D787,道具产出!B:V,10,FALSE)</f>
        <v>3403</v>
      </c>
      <c r="W787" s="15" t="str">
        <f>IF(V787="","",VLOOKUP(V787,映射!W:X,2,FALSE))</f>
        <v>毛毡</v>
      </c>
      <c r="X787" s="92">
        <f>VLOOKUP(D787,道具产出!B:V,11,FALSE)</f>
        <v>1</v>
      </c>
      <c r="Y787" s="92">
        <v>1</v>
      </c>
      <c r="Z787" s="92">
        <f>VLOOKUP(D787,道具产出!B:V,12,FALSE)</f>
        <v>200</v>
      </c>
      <c r="AA787" s="85"/>
      <c r="AB787" s="15" t="str">
        <f>IF(AA787="","",VLOOKUP(AA787,映射!W:X,2,FALSE))</f>
        <v/>
      </c>
      <c r="AC787" s="85"/>
      <c r="AD787" s="85"/>
      <c r="AE787" s="85"/>
      <c r="AF787" s="85"/>
      <c r="AG787" s="15" t="str">
        <f>IF(AF787="","",VLOOKUP(AF787,映射!W:X,2,FALSE))</f>
        <v/>
      </c>
      <c r="AH787" s="85"/>
      <c r="AI787" s="85"/>
      <c r="AJ787" s="85"/>
      <c r="AK787" s="85"/>
      <c r="AL787" s="85" t="str">
        <f>IF(AK787="","",VLOOKUP(AK787,映射!W:X,2,FALSE))</f>
        <v/>
      </c>
      <c r="AM787" s="85"/>
      <c r="AN787" s="85"/>
      <c r="AO787" s="85"/>
    </row>
    <row r="788" spans="1:41">
      <c r="A788" s="15">
        <v>140055</v>
      </c>
      <c r="B788" s="15" t="s">
        <v>323</v>
      </c>
      <c r="C788" s="14" t="s">
        <v>40</v>
      </c>
      <c r="D788" s="14" t="s">
        <v>686</v>
      </c>
      <c r="E788" s="15">
        <v>40055</v>
      </c>
      <c r="F788" s="26" t="s">
        <v>400</v>
      </c>
      <c r="G788" s="26"/>
      <c r="H788" s="26">
        <v>32</v>
      </c>
      <c r="I788" s="91">
        <v>480</v>
      </c>
      <c r="J788" s="90">
        <v>0</v>
      </c>
      <c r="K788" s="26"/>
      <c r="L788" s="79">
        <f>VLOOKUP(D788,道具产出!B:V,4,FALSE)</f>
        <v>3003</v>
      </c>
      <c r="M788" s="15" t="str">
        <f>IF(L788="","",VLOOKUP(L788,映射!W:X,2,FALSE))</f>
        <v>银</v>
      </c>
      <c r="N788" s="79">
        <f>VLOOKUP(D788,道具产出!B:V,5,FALSE)</f>
        <v>1</v>
      </c>
      <c r="O788" s="79">
        <v>1</v>
      </c>
      <c r="P788" s="79">
        <f>VLOOKUP(D788,道具产出!B:V,6,FALSE)</f>
        <v>200</v>
      </c>
      <c r="Q788" s="79">
        <f>VLOOKUP(D788,道具产出!B:V,7,FALSE)</f>
        <v>3103</v>
      </c>
      <c r="R788" s="15" t="str">
        <f>IF(Q788="","",VLOOKUP(Q788,映射!W:X,2,FALSE))</f>
        <v>黄月木</v>
      </c>
      <c r="S788" s="79">
        <f>VLOOKUP(D788,道具产出!B:V,8,FALSE)</f>
        <v>1</v>
      </c>
      <c r="T788" s="79">
        <v>1</v>
      </c>
      <c r="U788" s="79">
        <f>VLOOKUP(D788,道具产出!B:V,9,FALSE)</f>
        <v>200</v>
      </c>
      <c r="V788" s="92">
        <f>VLOOKUP(D788,道具产出!B:V,10,FALSE)</f>
        <v>3403</v>
      </c>
      <c r="W788" s="15" t="str">
        <f>IF(V788="","",VLOOKUP(V788,映射!W:X,2,FALSE))</f>
        <v>毛毡</v>
      </c>
      <c r="X788" s="92">
        <f>VLOOKUP(D788,道具产出!B:V,11,FALSE)</f>
        <v>1</v>
      </c>
      <c r="Y788" s="92">
        <v>1</v>
      </c>
      <c r="Z788" s="92">
        <f>VLOOKUP(D788,道具产出!B:V,12,FALSE)</f>
        <v>200</v>
      </c>
      <c r="AA788" s="85"/>
      <c r="AB788" s="15" t="str">
        <f>IF(AA788="","",VLOOKUP(AA788,映射!W:X,2,FALSE))</f>
        <v/>
      </c>
      <c r="AC788" s="85"/>
      <c r="AD788" s="85"/>
      <c r="AE788" s="85"/>
      <c r="AF788" s="85"/>
      <c r="AG788" s="15" t="str">
        <f>IF(AF788="","",VLOOKUP(AF788,映射!W:X,2,FALSE))</f>
        <v/>
      </c>
      <c r="AH788" s="85"/>
      <c r="AI788" s="85"/>
      <c r="AJ788" s="85"/>
      <c r="AK788" s="85"/>
      <c r="AL788" s="85" t="str">
        <f>IF(AK788="","",VLOOKUP(AK788,映射!W:X,2,FALSE))</f>
        <v/>
      </c>
      <c r="AM788" s="85"/>
      <c r="AN788" s="85"/>
      <c r="AO788" s="85"/>
    </row>
    <row r="789" spans="1:41">
      <c r="A789" s="15">
        <v>140056</v>
      </c>
      <c r="B789" s="15" t="s">
        <v>323</v>
      </c>
      <c r="C789" s="14" t="s">
        <v>40</v>
      </c>
      <c r="D789" s="14" t="s">
        <v>686</v>
      </c>
      <c r="E789" s="15">
        <v>40056</v>
      </c>
      <c r="F789" s="26" t="s">
        <v>612</v>
      </c>
      <c r="G789" s="26"/>
      <c r="H789" s="26">
        <v>32</v>
      </c>
      <c r="I789" s="91">
        <v>480</v>
      </c>
      <c r="J789" s="90">
        <v>0</v>
      </c>
      <c r="K789" s="26"/>
      <c r="L789" s="79">
        <f>VLOOKUP(D789,道具产出!B:V,4,FALSE)</f>
        <v>3003</v>
      </c>
      <c r="M789" s="15" t="str">
        <f>IF(L789="","",VLOOKUP(L789,映射!W:X,2,FALSE))</f>
        <v>银</v>
      </c>
      <c r="N789" s="79">
        <f>VLOOKUP(D789,道具产出!B:V,5,FALSE)</f>
        <v>1</v>
      </c>
      <c r="O789" s="79">
        <v>1</v>
      </c>
      <c r="P789" s="79">
        <f>VLOOKUP(D789,道具产出!B:V,6,FALSE)</f>
        <v>200</v>
      </c>
      <c r="Q789" s="79">
        <f>VLOOKUP(D789,道具产出!B:V,7,FALSE)</f>
        <v>3103</v>
      </c>
      <c r="R789" s="15" t="str">
        <f>IF(Q789="","",VLOOKUP(Q789,映射!W:X,2,FALSE))</f>
        <v>黄月木</v>
      </c>
      <c r="S789" s="79">
        <f>VLOOKUP(D789,道具产出!B:V,8,FALSE)</f>
        <v>1</v>
      </c>
      <c r="T789" s="79">
        <v>1</v>
      </c>
      <c r="U789" s="79">
        <f>VLOOKUP(D789,道具产出!B:V,9,FALSE)</f>
        <v>200</v>
      </c>
      <c r="V789" s="92">
        <f>VLOOKUP(D789,道具产出!B:V,10,FALSE)</f>
        <v>3403</v>
      </c>
      <c r="W789" s="15" t="str">
        <f>IF(V789="","",VLOOKUP(V789,映射!W:X,2,FALSE))</f>
        <v>毛毡</v>
      </c>
      <c r="X789" s="92">
        <f>VLOOKUP(D789,道具产出!B:V,11,FALSE)</f>
        <v>1</v>
      </c>
      <c r="Y789" s="92">
        <v>1</v>
      </c>
      <c r="Z789" s="92">
        <f>VLOOKUP(D789,道具产出!B:V,12,FALSE)</f>
        <v>200</v>
      </c>
      <c r="AA789" s="85"/>
      <c r="AB789" s="15" t="str">
        <f>IF(AA789="","",VLOOKUP(AA789,映射!W:X,2,FALSE))</f>
        <v/>
      </c>
      <c r="AC789" s="85"/>
      <c r="AD789" s="85"/>
      <c r="AE789" s="85"/>
      <c r="AF789" s="85"/>
      <c r="AG789" s="15" t="str">
        <f>IF(AF789="","",VLOOKUP(AF789,映射!W:X,2,FALSE))</f>
        <v/>
      </c>
      <c r="AH789" s="85"/>
      <c r="AI789" s="85"/>
      <c r="AJ789" s="85"/>
      <c r="AK789" s="85"/>
      <c r="AL789" s="85" t="str">
        <f>IF(AK789="","",VLOOKUP(AK789,映射!W:X,2,FALSE))</f>
        <v/>
      </c>
      <c r="AM789" s="85"/>
      <c r="AN789" s="85"/>
      <c r="AO789" s="85"/>
    </row>
    <row r="790" spans="1:41">
      <c r="A790" s="15">
        <v>140057</v>
      </c>
      <c r="B790" s="15" t="s">
        <v>323</v>
      </c>
      <c r="C790" s="14" t="s">
        <v>40</v>
      </c>
      <c r="D790" s="14" t="s">
        <v>686</v>
      </c>
      <c r="E790" s="15">
        <v>40057</v>
      </c>
      <c r="F790" s="26" t="s">
        <v>466</v>
      </c>
      <c r="G790" s="26"/>
      <c r="H790" s="26">
        <v>32</v>
      </c>
      <c r="I790" s="91">
        <v>480</v>
      </c>
      <c r="J790" s="90">
        <v>0</v>
      </c>
      <c r="K790" s="26"/>
      <c r="L790" s="79">
        <f>VLOOKUP(D790,道具产出!B:V,4,FALSE)</f>
        <v>3003</v>
      </c>
      <c r="M790" s="15" t="str">
        <f>IF(L790="","",VLOOKUP(L790,映射!W:X,2,FALSE))</f>
        <v>银</v>
      </c>
      <c r="N790" s="79">
        <f>VLOOKUP(D790,道具产出!B:V,5,FALSE)</f>
        <v>1</v>
      </c>
      <c r="O790" s="79">
        <v>1</v>
      </c>
      <c r="P790" s="79">
        <f>VLOOKUP(D790,道具产出!B:V,6,FALSE)</f>
        <v>200</v>
      </c>
      <c r="Q790" s="79">
        <f>VLOOKUP(D790,道具产出!B:V,7,FALSE)</f>
        <v>3103</v>
      </c>
      <c r="R790" s="15" t="str">
        <f>IF(Q790="","",VLOOKUP(Q790,映射!W:X,2,FALSE))</f>
        <v>黄月木</v>
      </c>
      <c r="S790" s="79">
        <f>VLOOKUP(D790,道具产出!B:V,8,FALSE)</f>
        <v>1</v>
      </c>
      <c r="T790" s="79">
        <v>1</v>
      </c>
      <c r="U790" s="79">
        <f>VLOOKUP(D790,道具产出!B:V,9,FALSE)</f>
        <v>200</v>
      </c>
      <c r="V790" s="92">
        <f>VLOOKUP(D790,道具产出!B:V,10,FALSE)</f>
        <v>3403</v>
      </c>
      <c r="W790" s="15" t="str">
        <f>IF(V790="","",VLOOKUP(V790,映射!W:X,2,FALSE))</f>
        <v>毛毡</v>
      </c>
      <c r="X790" s="92">
        <f>VLOOKUP(D790,道具产出!B:V,11,FALSE)</f>
        <v>1</v>
      </c>
      <c r="Y790" s="92">
        <v>1</v>
      </c>
      <c r="Z790" s="92">
        <f>VLOOKUP(D790,道具产出!B:V,12,FALSE)</f>
        <v>200</v>
      </c>
      <c r="AA790" s="85"/>
      <c r="AB790" s="15" t="str">
        <f>IF(AA790="","",VLOOKUP(AA790,映射!W:X,2,FALSE))</f>
        <v/>
      </c>
      <c r="AC790" s="85"/>
      <c r="AD790" s="85"/>
      <c r="AE790" s="85"/>
      <c r="AF790" s="85"/>
      <c r="AG790" s="15" t="str">
        <f>IF(AF790="","",VLOOKUP(AF790,映射!W:X,2,FALSE))</f>
        <v/>
      </c>
      <c r="AH790" s="85"/>
      <c r="AI790" s="85"/>
      <c r="AJ790" s="85"/>
      <c r="AK790" s="85"/>
      <c r="AL790" s="85" t="str">
        <f>IF(AK790="","",VLOOKUP(AK790,映射!W:X,2,FALSE))</f>
        <v/>
      </c>
      <c r="AM790" s="85"/>
      <c r="AN790" s="85"/>
      <c r="AO790" s="85"/>
    </row>
    <row r="791" spans="1:41">
      <c r="A791" s="15">
        <v>140058</v>
      </c>
      <c r="B791" s="15" t="s">
        <v>323</v>
      </c>
      <c r="C791" s="14" t="s">
        <v>40</v>
      </c>
      <c r="D791" s="14" t="s">
        <v>686</v>
      </c>
      <c r="E791" s="15">
        <v>40058</v>
      </c>
      <c r="F791" s="26" t="s">
        <v>497</v>
      </c>
      <c r="G791" s="26"/>
      <c r="H791" s="26">
        <v>32</v>
      </c>
      <c r="I791" s="91">
        <v>480</v>
      </c>
      <c r="J791" s="90">
        <v>0</v>
      </c>
      <c r="K791" s="26"/>
      <c r="L791" s="79">
        <f>VLOOKUP(D791,道具产出!B:V,4,FALSE)</f>
        <v>3003</v>
      </c>
      <c r="M791" s="15" t="str">
        <f>IF(L791="","",VLOOKUP(L791,映射!W:X,2,FALSE))</f>
        <v>银</v>
      </c>
      <c r="N791" s="79">
        <f>VLOOKUP(D791,道具产出!B:V,5,FALSE)</f>
        <v>1</v>
      </c>
      <c r="O791" s="79">
        <v>1</v>
      </c>
      <c r="P791" s="79">
        <f>VLOOKUP(D791,道具产出!B:V,6,FALSE)</f>
        <v>200</v>
      </c>
      <c r="Q791" s="79">
        <f>VLOOKUP(D791,道具产出!B:V,7,FALSE)</f>
        <v>3103</v>
      </c>
      <c r="R791" s="15" t="str">
        <f>IF(Q791="","",VLOOKUP(Q791,映射!W:X,2,FALSE))</f>
        <v>黄月木</v>
      </c>
      <c r="S791" s="79">
        <f>VLOOKUP(D791,道具产出!B:V,8,FALSE)</f>
        <v>1</v>
      </c>
      <c r="T791" s="79">
        <v>1</v>
      </c>
      <c r="U791" s="79">
        <f>VLOOKUP(D791,道具产出!B:V,9,FALSE)</f>
        <v>200</v>
      </c>
      <c r="V791" s="92">
        <f>VLOOKUP(D791,道具产出!B:V,10,FALSE)</f>
        <v>3403</v>
      </c>
      <c r="W791" s="15" t="str">
        <f>IF(V791="","",VLOOKUP(V791,映射!W:X,2,FALSE))</f>
        <v>毛毡</v>
      </c>
      <c r="X791" s="92">
        <f>VLOOKUP(D791,道具产出!B:V,11,FALSE)</f>
        <v>1</v>
      </c>
      <c r="Y791" s="92">
        <v>1</v>
      </c>
      <c r="Z791" s="92">
        <f>VLOOKUP(D791,道具产出!B:V,12,FALSE)</f>
        <v>200</v>
      </c>
      <c r="AA791" s="85"/>
      <c r="AB791" s="15" t="str">
        <f>IF(AA791="","",VLOOKUP(AA791,映射!W:X,2,FALSE))</f>
        <v/>
      </c>
      <c r="AC791" s="85"/>
      <c r="AD791" s="85"/>
      <c r="AE791" s="85"/>
      <c r="AF791" s="85"/>
      <c r="AG791" s="15" t="str">
        <f>IF(AF791="","",VLOOKUP(AF791,映射!W:X,2,FALSE))</f>
        <v/>
      </c>
      <c r="AH791" s="85"/>
      <c r="AI791" s="85"/>
      <c r="AJ791" s="85"/>
      <c r="AK791" s="85"/>
      <c r="AL791" s="85" t="str">
        <f>IF(AK791="","",VLOOKUP(AK791,映射!W:X,2,FALSE))</f>
        <v/>
      </c>
      <c r="AM791" s="85"/>
      <c r="AN791" s="85"/>
      <c r="AO791" s="85"/>
    </row>
    <row r="792" spans="1:41">
      <c r="A792" s="15">
        <v>140059</v>
      </c>
      <c r="B792" s="15" t="s">
        <v>323</v>
      </c>
      <c r="C792" s="14" t="s">
        <v>40</v>
      </c>
      <c r="D792" s="14" t="s">
        <v>686</v>
      </c>
      <c r="E792" s="15">
        <v>40059</v>
      </c>
      <c r="F792" s="26" t="s">
        <v>506</v>
      </c>
      <c r="G792" s="26"/>
      <c r="H792" s="26">
        <v>32</v>
      </c>
      <c r="I792" s="91">
        <v>480</v>
      </c>
      <c r="J792" s="90">
        <v>0</v>
      </c>
      <c r="K792" s="26"/>
      <c r="L792" s="79">
        <f>VLOOKUP(D792,道具产出!B:V,4,FALSE)</f>
        <v>3003</v>
      </c>
      <c r="M792" s="15" t="str">
        <f>IF(L792="","",VLOOKUP(L792,映射!W:X,2,FALSE))</f>
        <v>银</v>
      </c>
      <c r="N792" s="79">
        <f>VLOOKUP(D792,道具产出!B:V,5,FALSE)</f>
        <v>1</v>
      </c>
      <c r="O792" s="79">
        <v>1</v>
      </c>
      <c r="P792" s="79">
        <f>VLOOKUP(D792,道具产出!B:V,6,FALSE)</f>
        <v>200</v>
      </c>
      <c r="Q792" s="79">
        <f>VLOOKUP(D792,道具产出!B:V,7,FALSE)</f>
        <v>3103</v>
      </c>
      <c r="R792" s="15" t="str">
        <f>IF(Q792="","",VLOOKUP(Q792,映射!W:X,2,FALSE))</f>
        <v>黄月木</v>
      </c>
      <c r="S792" s="79">
        <f>VLOOKUP(D792,道具产出!B:V,8,FALSE)</f>
        <v>1</v>
      </c>
      <c r="T792" s="79">
        <v>1</v>
      </c>
      <c r="U792" s="79">
        <f>VLOOKUP(D792,道具产出!B:V,9,FALSE)</f>
        <v>200</v>
      </c>
      <c r="V792" s="92">
        <f>VLOOKUP(D792,道具产出!B:V,10,FALSE)</f>
        <v>3403</v>
      </c>
      <c r="W792" s="15" t="str">
        <f>IF(V792="","",VLOOKUP(V792,映射!W:X,2,FALSE))</f>
        <v>毛毡</v>
      </c>
      <c r="X792" s="92">
        <f>VLOOKUP(D792,道具产出!B:V,11,FALSE)</f>
        <v>1</v>
      </c>
      <c r="Y792" s="92">
        <v>1</v>
      </c>
      <c r="Z792" s="92">
        <f>VLOOKUP(D792,道具产出!B:V,12,FALSE)</f>
        <v>200</v>
      </c>
      <c r="AA792" s="85"/>
      <c r="AB792" s="15" t="str">
        <f>IF(AA792="","",VLOOKUP(AA792,映射!W:X,2,FALSE))</f>
        <v/>
      </c>
      <c r="AC792" s="85"/>
      <c r="AD792" s="85"/>
      <c r="AE792" s="85"/>
      <c r="AF792" s="85"/>
      <c r="AG792" s="15" t="str">
        <f>IF(AF792="","",VLOOKUP(AF792,映射!W:X,2,FALSE))</f>
        <v/>
      </c>
      <c r="AH792" s="85"/>
      <c r="AI792" s="85"/>
      <c r="AJ792" s="85"/>
      <c r="AK792" s="85"/>
      <c r="AL792" s="85" t="str">
        <f>IF(AK792="","",VLOOKUP(AK792,映射!W:X,2,FALSE))</f>
        <v/>
      </c>
      <c r="AM792" s="85"/>
      <c r="AN792" s="85"/>
      <c r="AO792" s="85"/>
    </row>
    <row r="793" spans="1:41">
      <c r="A793" s="15">
        <v>140060</v>
      </c>
      <c r="B793" s="15" t="s">
        <v>323</v>
      </c>
      <c r="C793" s="14" t="s">
        <v>40</v>
      </c>
      <c r="D793" s="14" t="s">
        <v>686</v>
      </c>
      <c r="E793" s="15">
        <v>40060</v>
      </c>
      <c r="F793" s="26" t="s">
        <v>519</v>
      </c>
      <c r="G793" s="26"/>
      <c r="H793" s="26">
        <v>32</v>
      </c>
      <c r="I793" s="91">
        <v>480</v>
      </c>
      <c r="J793" s="90">
        <v>0</v>
      </c>
      <c r="K793" s="26"/>
      <c r="L793" s="79">
        <f>VLOOKUP(D793,道具产出!B:V,4,FALSE)</f>
        <v>3003</v>
      </c>
      <c r="M793" s="15" t="str">
        <f>IF(L793="","",VLOOKUP(L793,映射!W:X,2,FALSE))</f>
        <v>银</v>
      </c>
      <c r="N793" s="79">
        <f>VLOOKUP(D793,道具产出!B:V,5,FALSE)</f>
        <v>1</v>
      </c>
      <c r="O793" s="79">
        <v>1</v>
      </c>
      <c r="P793" s="79">
        <f>VLOOKUP(D793,道具产出!B:V,6,FALSE)</f>
        <v>200</v>
      </c>
      <c r="Q793" s="79">
        <f>VLOOKUP(D793,道具产出!B:V,7,FALSE)</f>
        <v>3103</v>
      </c>
      <c r="R793" s="15" t="str">
        <f>IF(Q793="","",VLOOKUP(Q793,映射!W:X,2,FALSE))</f>
        <v>黄月木</v>
      </c>
      <c r="S793" s="79">
        <f>VLOOKUP(D793,道具产出!B:V,8,FALSE)</f>
        <v>1</v>
      </c>
      <c r="T793" s="79">
        <v>1</v>
      </c>
      <c r="U793" s="79">
        <f>VLOOKUP(D793,道具产出!B:V,9,FALSE)</f>
        <v>200</v>
      </c>
      <c r="V793" s="92">
        <f>VLOOKUP(D793,道具产出!B:V,10,FALSE)</f>
        <v>3403</v>
      </c>
      <c r="W793" s="15" t="str">
        <f>IF(V793="","",VLOOKUP(V793,映射!W:X,2,FALSE))</f>
        <v>毛毡</v>
      </c>
      <c r="X793" s="92">
        <f>VLOOKUP(D793,道具产出!B:V,11,FALSE)</f>
        <v>1</v>
      </c>
      <c r="Y793" s="92">
        <v>1</v>
      </c>
      <c r="Z793" s="92">
        <f>VLOOKUP(D793,道具产出!B:V,12,FALSE)</f>
        <v>200</v>
      </c>
      <c r="AA793" s="85"/>
      <c r="AB793" s="15" t="str">
        <f>IF(AA793="","",VLOOKUP(AA793,映射!W:X,2,FALSE))</f>
        <v/>
      </c>
      <c r="AC793" s="85"/>
      <c r="AD793" s="85"/>
      <c r="AE793" s="85"/>
      <c r="AF793" s="85"/>
      <c r="AG793" s="15" t="str">
        <f>IF(AF793="","",VLOOKUP(AF793,映射!W:X,2,FALSE))</f>
        <v/>
      </c>
      <c r="AH793" s="85"/>
      <c r="AI793" s="85"/>
      <c r="AJ793" s="85"/>
      <c r="AK793" s="85"/>
      <c r="AL793" s="85" t="str">
        <f>IF(AK793="","",VLOOKUP(AK793,映射!W:X,2,FALSE))</f>
        <v/>
      </c>
      <c r="AM793" s="85"/>
      <c r="AN793" s="85"/>
      <c r="AO793" s="85"/>
    </row>
    <row r="794" spans="1:41">
      <c r="A794" s="15">
        <v>140061</v>
      </c>
      <c r="B794" s="15" t="s">
        <v>323</v>
      </c>
      <c r="C794" s="14" t="s">
        <v>40</v>
      </c>
      <c r="D794" s="14" t="s">
        <v>686</v>
      </c>
      <c r="E794" s="15">
        <v>40061</v>
      </c>
      <c r="F794" s="26" t="s">
        <v>440</v>
      </c>
      <c r="G794" s="26"/>
      <c r="H794" s="26">
        <v>37</v>
      </c>
      <c r="I794" s="91">
        <v>650</v>
      </c>
      <c r="J794" s="90">
        <v>0</v>
      </c>
      <c r="K794" s="26"/>
      <c r="L794" s="79">
        <f>VLOOKUP(D794,道具产出!B:V,4,FALSE)</f>
        <v>3003</v>
      </c>
      <c r="M794" s="15" t="str">
        <f>IF(L794="","",VLOOKUP(L794,映射!W:X,2,FALSE))</f>
        <v>银</v>
      </c>
      <c r="N794" s="79">
        <f>VLOOKUP(D794,道具产出!B:V,5,FALSE)</f>
        <v>1</v>
      </c>
      <c r="O794" s="79">
        <v>1</v>
      </c>
      <c r="P794" s="79">
        <f>VLOOKUP(D794,道具产出!B:V,6,FALSE)</f>
        <v>200</v>
      </c>
      <c r="Q794" s="79">
        <f>VLOOKUP(D794,道具产出!B:V,7,FALSE)</f>
        <v>3103</v>
      </c>
      <c r="R794" s="15" t="str">
        <f>IF(Q794="","",VLOOKUP(Q794,映射!W:X,2,FALSE))</f>
        <v>黄月木</v>
      </c>
      <c r="S794" s="79">
        <f>VLOOKUP(D794,道具产出!B:V,8,FALSE)</f>
        <v>1</v>
      </c>
      <c r="T794" s="79">
        <v>1</v>
      </c>
      <c r="U794" s="79">
        <f>VLOOKUP(D794,道具产出!B:V,9,FALSE)</f>
        <v>200</v>
      </c>
      <c r="V794" s="92">
        <f>VLOOKUP(D794,道具产出!B:V,10,FALSE)</f>
        <v>3403</v>
      </c>
      <c r="W794" s="15" t="str">
        <f>IF(V794="","",VLOOKUP(V794,映射!W:X,2,FALSE))</f>
        <v>毛毡</v>
      </c>
      <c r="X794" s="92">
        <f>VLOOKUP(D794,道具产出!B:V,11,FALSE)</f>
        <v>1</v>
      </c>
      <c r="Y794" s="92">
        <v>1</v>
      </c>
      <c r="Z794" s="92">
        <f>VLOOKUP(D794,道具产出!B:V,12,FALSE)</f>
        <v>200</v>
      </c>
      <c r="AA794" s="85"/>
      <c r="AB794" s="15" t="str">
        <f>IF(AA794="","",VLOOKUP(AA794,映射!W:X,2,FALSE))</f>
        <v/>
      </c>
      <c r="AC794" s="85"/>
      <c r="AD794" s="85"/>
      <c r="AE794" s="85"/>
      <c r="AF794" s="85"/>
      <c r="AG794" s="15" t="str">
        <f>IF(AF794="","",VLOOKUP(AF794,映射!W:X,2,FALSE))</f>
        <v/>
      </c>
      <c r="AH794" s="85"/>
      <c r="AI794" s="85"/>
      <c r="AJ794" s="85"/>
      <c r="AK794" s="85"/>
      <c r="AL794" s="85" t="str">
        <f>IF(AK794="","",VLOOKUP(AK794,映射!W:X,2,FALSE))</f>
        <v/>
      </c>
      <c r="AM794" s="85"/>
      <c r="AN794" s="85"/>
      <c r="AO794" s="85"/>
    </row>
    <row r="795" spans="1:41">
      <c r="A795" s="15">
        <v>140062</v>
      </c>
      <c r="B795" s="15" t="s">
        <v>323</v>
      </c>
      <c r="C795" s="14" t="s">
        <v>40</v>
      </c>
      <c r="D795" s="14" t="s">
        <v>686</v>
      </c>
      <c r="E795" s="15">
        <v>40062</v>
      </c>
      <c r="F795" s="26" t="s">
        <v>684</v>
      </c>
      <c r="G795" s="26"/>
      <c r="H795" s="26">
        <v>37</v>
      </c>
      <c r="I795" s="91">
        <v>650</v>
      </c>
      <c r="J795" s="90">
        <v>0</v>
      </c>
      <c r="K795" s="26"/>
      <c r="L795" s="79">
        <f>VLOOKUP(D795,道具产出!B:V,4,FALSE)</f>
        <v>3003</v>
      </c>
      <c r="M795" s="15" t="str">
        <f>IF(L795="","",VLOOKUP(L795,映射!W:X,2,FALSE))</f>
        <v>银</v>
      </c>
      <c r="N795" s="79">
        <f>VLOOKUP(D795,道具产出!B:V,5,FALSE)</f>
        <v>1</v>
      </c>
      <c r="O795" s="79">
        <v>1</v>
      </c>
      <c r="P795" s="79">
        <f>VLOOKUP(D795,道具产出!B:V,6,FALSE)</f>
        <v>200</v>
      </c>
      <c r="Q795" s="79">
        <f>VLOOKUP(D795,道具产出!B:V,7,FALSE)</f>
        <v>3103</v>
      </c>
      <c r="R795" s="15" t="str">
        <f>IF(Q795="","",VLOOKUP(Q795,映射!W:X,2,FALSE))</f>
        <v>黄月木</v>
      </c>
      <c r="S795" s="79">
        <f>VLOOKUP(D795,道具产出!B:V,8,FALSE)</f>
        <v>1</v>
      </c>
      <c r="T795" s="79">
        <v>1</v>
      </c>
      <c r="U795" s="79">
        <f>VLOOKUP(D795,道具产出!B:V,9,FALSE)</f>
        <v>200</v>
      </c>
      <c r="V795" s="92">
        <f>VLOOKUP(D795,道具产出!B:V,10,FALSE)</f>
        <v>3403</v>
      </c>
      <c r="W795" s="15" t="str">
        <f>IF(V795="","",VLOOKUP(V795,映射!W:X,2,FALSE))</f>
        <v>毛毡</v>
      </c>
      <c r="X795" s="92">
        <f>VLOOKUP(D795,道具产出!B:V,11,FALSE)</f>
        <v>1</v>
      </c>
      <c r="Y795" s="92">
        <v>1</v>
      </c>
      <c r="Z795" s="92">
        <f>VLOOKUP(D795,道具产出!B:V,12,FALSE)</f>
        <v>200</v>
      </c>
      <c r="AA795" s="85"/>
      <c r="AB795" s="15" t="str">
        <f>IF(AA795="","",VLOOKUP(AA795,映射!W:X,2,FALSE))</f>
        <v/>
      </c>
      <c r="AC795" s="85"/>
      <c r="AD795" s="85"/>
      <c r="AE795" s="85"/>
      <c r="AF795" s="85"/>
      <c r="AG795" s="15" t="str">
        <f>IF(AF795="","",VLOOKUP(AF795,映射!W:X,2,FALSE))</f>
        <v/>
      </c>
      <c r="AH795" s="85"/>
      <c r="AI795" s="85"/>
      <c r="AJ795" s="85"/>
      <c r="AK795" s="85"/>
      <c r="AL795" s="85" t="str">
        <f>IF(AK795="","",VLOOKUP(AK795,映射!W:X,2,FALSE))</f>
        <v/>
      </c>
      <c r="AM795" s="85"/>
      <c r="AN795" s="85"/>
      <c r="AO795" s="85"/>
    </row>
    <row r="796" spans="1:41">
      <c r="A796" s="15">
        <v>140063</v>
      </c>
      <c r="B796" s="15" t="s">
        <v>323</v>
      </c>
      <c r="C796" s="14" t="s">
        <v>40</v>
      </c>
      <c r="D796" s="14" t="s">
        <v>686</v>
      </c>
      <c r="E796" s="15">
        <v>40063</v>
      </c>
      <c r="F796" s="26" t="s">
        <v>601</v>
      </c>
      <c r="G796" s="26"/>
      <c r="H796" s="26">
        <v>37</v>
      </c>
      <c r="I796" s="91">
        <v>650</v>
      </c>
      <c r="J796" s="90">
        <v>0</v>
      </c>
      <c r="K796" s="26"/>
      <c r="L796" s="79">
        <f>VLOOKUP(D796,道具产出!B:V,4,FALSE)</f>
        <v>3003</v>
      </c>
      <c r="M796" s="15" t="str">
        <f>IF(L796="","",VLOOKUP(L796,映射!W:X,2,FALSE))</f>
        <v>银</v>
      </c>
      <c r="N796" s="79">
        <f>VLOOKUP(D796,道具产出!B:V,5,FALSE)</f>
        <v>1</v>
      </c>
      <c r="O796" s="79">
        <v>1</v>
      </c>
      <c r="P796" s="79">
        <f>VLOOKUP(D796,道具产出!B:V,6,FALSE)</f>
        <v>200</v>
      </c>
      <c r="Q796" s="79">
        <f>VLOOKUP(D796,道具产出!B:V,7,FALSE)</f>
        <v>3103</v>
      </c>
      <c r="R796" s="15" t="str">
        <f>IF(Q796="","",VLOOKUP(Q796,映射!W:X,2,FALSE))</f>
        <v>黄月木</v>
      </c>
      <c r="S796" s="79">
        <f>VLOOKUP(D796,道具产出!B:V,8,FALSE)</f>
        <v>1</v>
      </c>
      <c r="T796" s="79">
        <v>1</v>
      </c>
      <c r="U796" s="79">
        <f>VLOOKUP(D796,道具产出!B:V,9,FALSE)</f>
        <v>200</v>
      </c>
      <c r="V796" s="92">
        <f>VLOOKUP(D796,道具产出!B:V,10,FALSE)</f>
        <v>3403</v>
      </c>
      <c r="W796" s="15" t="str">
        <f>IF(V796="","",VLOOKUP(V796,映射!W:X,2,FALSE))</f>
        <v>毛毡</v>
      </c>
      <c r="X796" s="92">
        <f>VLOOKUP(D796,道具产出!B:V,11,FALSE)</f>
        <v>1</v>
      </c>
      <c r="Y796" s="92">
        <v>1</v>
      </c>
      <c r="Z796" s="92">
        <f>VLOOKUP(D796,道具产出!B:V,12,FALSE)</f>
        <v>200</v>
      </c>
      <c r="AA796" s="85"/>
      <c r="AB796" s="15" t="str">
        <f>IF(AA796="","",VLOOKUP(AA796,映射!W:X,2,FALSE))</f>
        <v/>
      </c>
      <c r="AC796" s="85"/>
      <c r="AD796" s="85"/>
      <c r="AE796" s="85"/>
      <c r="AF796" s="85"/>
      <c r="AG796" s="15" t="str">
        <f>IF(AF796="","",VLOOKUP(AF796,映射!W:X,2,FALSE))</f>
        <v/>
      </c>
      <c r="AH796" s="85"/>
      <c r="AI796" s="85"/>
      <c r="AJ796" s="85"/>
      <c r="AK796" s="85"/>
      <c r="AL796" s="85" t="str">
        <f>IF(AK796="","",VLOOKUP(AK796,映射!W:X,2,FALSE))</f>
        <v/>
      </c>
      <c r="AM796" s="85"/>
      <c r="AN796" s="85"/>
      <c r="AO796" s="85"/>
    </row>
    <row r="797" spans="1:41">
      <c r="A797" s="15">
        <v>140064</v>
      </c>
      <c r="B797" s="15" t="s">
        <v>323</v>
      </c>
      <c r="C797" s="14" t="s">
        <v>40</v>
      </c>
      <c r="D797" s="14" t="s">
        <v>686</v>
      </c>
      <c r="E797" s="15">
        <v>40064</v>
      </c>
      <c r="F797" s="26" t="s">
        <v>520</v>
      </c>
      <c r="G797" s="26"/>
      <c r="H797" s="26">
        <v>37</v>
      </c>
      <c r="I797" s="91">
        <v>650</v>
      </c>
      <c r="J797" s="90">
        <v>0</v>
      </c>
      <c r="K797" s="26"/>
      <c r="L797" s="79">
        <f>VLOOKUP(D797,道具产出!B:V,4,FALSE)</f>
        <v>3003</v>
      </c>
      <c r="M797" s="15" t="str">
        <f>IF(L797="","",VLOOKUP(L797,映射!W:X,2,FALSE))</f>
        <v>银</v>
      </c>
      <c r="N797" s="79">
        <f>VLOOKUP(D797,道具产出!B:V,5,FALSE)</f>
        <v>1</v>
      </c>
      <c r="O797" s="79">
        <v>1</v>
      </c>
      <c r="P797" s="79">
        <f>VLOOKUP(D797,道具产出!B:V,6,FALSE)</f>
        <v>200</v>
      </c>
      <c r="Q797" s="79">
        <f>VLOOKUP(D797,道具产出!B:V,7,FALSE)</f>
        <v>3103</v>
      </c>
      <c r="R797" s="15" t="str">
        <f>IF(Q797="","",VLOOKUP(Q797,映射!W:X,2,FALSE))</f>
        <v>黄月木</v>
      </c>
      <c r="S797" s="79">
        <f>VLOOKUP(D797,道具产出!B:V,8,FALSE)</f>
        <v>1</v>
      </c>
      <c r="T797" s="79">
        <v>1</v>
      </c>
      <c r="U797" s="79">
        <f>VLOOKUP(D797,道具产出!B:V,9,FALSE)</f>
        <v>200</v>
      </c>
      <c r="V797" s="92">
        <f>VLOOKUP(D797,道具产出!B:V,10,FALSE)</f>
        <v>3403</v>
      </c>
      <c r="W797" s="15" t="str">
        <f>IF(V797="","",VLOOKUP(V797,映射!W:X,2,FALSE))</f>
        <v>毛毡</v>
      </c>
      <c r="X797" s="92">
        <f>VLOOKUP(D797,道具产出!B:V,11,FALSE)</f>
        <v>1</v>
      </c>
      <c r="Y797" s="92">
        <v>1</v>
      </c>
      <c r="Z797" s="92">
        <f>VLOOKUP(D797,道具产出!B:V,12,FALSE)</f>
        <v>200</v>
      </c>
      <c r="AA797" s="85"/>
      <c r="AB797" s="15" t="str">
        <f>IF(AA797="","",VLOOKUP(AA797,映射!W:X,2,FALSE))</f>
        <v/>
      </c>
      <c r="AC797" s="85"/>
      <c r="AD797" s="85"/>
      <c r="AE797" s="85"/>
      <c r="AF797" s="85"/>
      <c r="AG797" s="15" t="str">
        <f>IF(AF797="","",VLOOKUP(AF797,映射!W:X,2,FALSE))</f>
        <v/>
      </c>
      <c r="AH797" s="85"/>
      <c r="AI797" s="85"/>
      <c r="AJ797" s="85"/>
      <c r="AK797" s="85"/>
      <c r="AL797" s="85" t="str">
        <f>IF(AK797="","",VLOOKUP(AK797,映射!W:X,2,FALSE))</f>
        <v/>
      </c>
      <c r="AM797" s="85"/>
      <c r="AN797" s="85"/>
      <c r="AO797" s="85"/>
    </row>
    <row r="798" spans="1:41">
      <c r="A798" s="15">
        <v>140065</v>
      </c>
      <c r="B798" s="15" t="s">
        <v>323</v>
      </c>
      <c r="C798" s="14" t="s">
        <v>40</v>
      </c>
      <c r="D798" s="14" t="s">
        <v>686</v>
      </c>
      <c r="E798" s="15">
        <v>40065</v>
      </c>
      <c r="F798" s="26" t="s">
        <v>468</v>
      </c>
      <c r="G798" s="26"/>
      <c r="H798" s="26">
        <v>37</v>
      </c>
      <c r="I798" s="91">
        <v>650</v>
      </c>
      <c r="J798" s="90">
        <v>0</v>
      </c>
      <c r="K798" s="26"/>
      <c r="L798" s="79">
        <f>VLOOKUP(D798,道具产出!B:V,4,FALSE)</f>
        <v>3003</v>
      </c>
      <c r="M798" s="15" t="str">
        <f>IF(L798="","",VLOOKUP(L798,映射!W:X,2,FALSE))</f>
        <v>银</v>
      </c>
      <c r="N798" s="79">
        <f>VLOOKUP(D798,道具产出!B:V,5,FALSE)</f>
        <v>1</v>
      </c>
      <c r="O798" s="79">
        <v>1</v>
      </c>
      <c r="P798" s="79">
        <f>VLOOKUP(D798,道具产出!B:V,6,FALSE)</f>
        <v>200</v>
      </c>
      <c r="Q798" s="79">
        <f>VLOOKUP(D798,道具产出!B:V,7,FALSE)</f>
        <v>3103</v>
      </c>
      <c r="R798" s="15" t="str">
        <f>IF(Q798="","",VLOOKUP(Q798,映射!W:X,2,FALSE))</f>
        <v>黄月木</v>
      </c>
      <c r="S798" s="79">
        <f>VLOOKUP(D798,道具产出!B:V,8,FALSE)</f>
        <v>1</v>
      </c>
      <c r="T798" s="79">
        <v>1</v>
      </c>
      <c r="U798" s="79">
        <f>VLOOKUP(D798,道具产出!B:V,9,FALSE)</f>
        <v>200</v>
      </c>
      <c r="V798" s="92">
        <f>VLOOKUP(D798,道具产出!B:V,10,FALSE)</f>
        <v>3403</v>
      </c>
      <c r="W798" s="15" t="str">
        <f>IF(V798="","",VLOOKUP(V798,映射!W:X,2,FALSE))</f>
        <v>毛毡</v>
      </c>
      <c r="X798" s="92">
        <f>VLOOKUP(D798,道具产出!B:V,11,FALSE)</f>
        <v>1</v>
      </c>
      <c r="Y798" s="92">
        <v>1</v>
      </c>
      <c r="Z798" s="92">
        <f>VLOOKUP(D798,道具产出!B:V,12,FALSE)</f>
        <v>200</v>
      </c>
      <c r="AA798" s="85"/>
      <c r="AB798" s="15" t="str">
        <f>IF(AA798="","",VLOOKUP(AA798,映射!W:X,2,FALSE))</f>
        <v/>
      </c>
      <c r="AC798" s="85"/>
      <c r="AD798" s="85"/>
      <c r="AE798" s="85"/>
      <c r="AF798" s="85"/>
      <c r="AG798" s="15" t="str">
        <f>IF(AF798="","",VLOOKUP(AF798,映射!W:X,2,FALSE))</f>
        <v/>
      </c>
      <c r="AH798" s="85"/>
      <c r="AI798" s="85"/>
      <c r="AJ798" s="85"/>
      <c r="AK798" s="85"/>
      <c r="AL798" s="85" t="str">
        <f>IF(AK798="","",VLOOKUP(AK798,映射!W:X,2,FALSE))</f>
        <v/>
      </c>
      <c r="AM798" s="85"/>
      <c r="AN798" s="85"/>
      <c r="AO798" s="85"/>
    </row>
    <row r="799" spans="1:41">
      <c r="A799" s="15">
        <v>140066</v>
      </c>
      <c r="B799" s="15" t="s">
        <v>323</v>
      </c>
      <c r="C799" s="14" t="s">
        <v>40</v>
      </c>
      <c r="D799" s="14" t="s">
        <v>686</v>
      </c>
      <c r="E799" s="15">
        <v>40066</v>
      </c>
      <c r="F799" s="26" t="s">
        <v>636</v>
      </c>
      <c r="G799" s="26"/>
      <c r="H799" s="26">
        <v>37</v>
      </c>
      <c r="I799" s="91">
        <v>650</v>
      </c>
      <c r="J799" s="90">
        <v>0</v>
      </c>
      <c r="K799" s="26"/>
      <c r="L799" s="79">
        <f>VLOOKUP(D799,道具产出!B:V,4,FALSE)</f>
        <v>3003</v>
      </c>
      <c r="M799" s="15" t="str">
        <f>IF(L799="","",VLOOKUP(L799,映射!W:X,2,FALSE))</f>
        <v>银</v>
      </c>
      <c r="N799" s="79">
        <f>VLOOKUP(D799,道具产出!B:V,5,FALSE)</f>
        <v>1</v>
      </c>
      <c r="O799" s="79">
        <v>1</v>
      </c>
      <c r="P799" s="79">
        <f>VLOOKUP(D799,道具产出!B:V,6,FALSE)</f>
        <v>200</v>
      </c>
      <c r="Q799" s="79">
        <f>VLOOKUP(D799,道具产出!B:V,7,FALSE)</f>
        <v>3103</v>
      </c>
      <c r="R799" s="15" t="str">
        <f>IF(Q799="","",VLOOKUP(Q799,映射!W:X,2,FALSE))</f>
        <v>黄月木</v>
      </c>
      <c r="S799" s="79">
        <f>VLOOKUP(D799,道具产出!B:V,8,FALSE)</f>
        <v>1</v>
      </c>
      <c r="T799" s="79">
        <v>1</v>
      </c>
      <c r="U799" s="79">
        <f>VLOOKUP(D799,道具产出!B:V,9,FALSE)</f>
        <v>200</v>
      </c>
      <c r="V799" s="92">
        <f>VLOOKUP(D799,道具产出!B:V,10,FALSE)</f>
        <v>3403</v>
      </c>
      <c r="W799" s="15" t="str">
        <f>IF(V799="","",VLOOKUP(V799,映射!W:X,2,FALSE))</f>
        <v>毛毡</v>
      </c>
      <c r="X799" s="92">
        <f>VLOOKUP(D799,道具产出!B:V,11,FALSE)</f>
        <v>1</v>
      </c>
      <c r="Y799" s="92">
        <v>1</v>
      </c>
      <c r="Z799" s="92">
        <f>VLOOKUP(D799,道具产出!B:V,12,FALSE)</f>
        <v>200</v>
      </c>
      <c r="AA799" s="85"/>
      <c r="AB799" s="15" t="str">
        <f>IF(AA799="","",VLOOKUP(AA799,映射!W:X,2,FALSE))</f>
        <v/>
      </c>
      <c r="AC799" s="85"/>
      <c r="AD799" s="85"/>
      <c r="AE799" s="85"/>
      <c r="AF799" s="85"/>
      <c r="AG799" s="15" t="str">
        <f>IF(AF799="","",VLOOKUP(AF799,映射!W:X,2,FALSE))</f>
        <v/>
      </c>
      <c r="AH799" s="85"/>
      <c r="AI799" s="85"/>
      <c r="AJ799" s="85"/>
      <c r="AK799" s="85"/>
      <c r="AL799" s="85" t="str">
        <f>IF(AK799="","",VLOOKUP(AK799,映射!W:X,2,FALSE))</f>
        <v/>
      </c>
      <c r="AM799" s="85"/>
      <c r="AN799" s="85"/>
      <c r="AO799" s="85"/>
    </row>
    <row r="800" spans="1:41">
      <c r="A800" s="15">
        <v>140067</v>
      </c>
      <c r="B800" s="15" t="s">
        <v>323</v>
      </c>
      <c r="C800" s="14" t="s">
        <v>40</v>
      </c>
      <c r="D800" s="14" t="s">
        <v>686</v>
      </c>
      <c r="E800" s="15">
        <v>40067</v>
      </c>
      <c r="F800" s="26" t="s">
        <v>621</v>
      </c>
      <c r="G800" s="26"/>
      <c r="H800" s="26">
        <v>37</v>
      </c>
      <c r="I800" s="91">
        <v>650</v>
      </c>
      <c r="J800" s="90">
        <v>0</v>
      </c>
      <c r="K800" s="26"/>
      <c r="L800" s="79">
        <f>VLOOKUP(D800,道具产出!B:V,4,FALSE)</f>
        <v>3003</v>
      </c>
      <c r="M800" s="15" t="str">
        <f>IF(L800="","",VLOOKUP(L800,映射!W:X,2,FALSE))</f>
        <v>银</v>
      </c>
      <c r="N800" s="79">
        <f>VLOOKUP(D800,道具产出!B:V,5,FALSE)</f>
        <v>1</v>
      </c>
      <c r="O800" s="79">
        <v>1</v>
      </c>
      <c r="P800" s="79">
        <f>VLOOKUP(D800,道具产出!B:V,6,FALSE)</f>
        <v>200</v>
      </c>
      <c r="Q800" s="79">
        <f>VLOOKUP(D800,道具产出!B:V,7,FALSE)</f>
        <v>3103</v>
      </c>
      <c r="R800" s="15" t="str">
        <f>IF(Q800="","",VLOOKUP(Q800,映射!W:X,2,FALSE))</f>
        <v>黄月木</v>
      </c>
      <c r="S800" s="79">
        <f>VLOOKUP(D800,道具产出!B:V,8,FALSE)</f>
        <v>1</v>
      </c>
      <c r="T800" s="79">
        <v>1</v>
      </c>
      <c r="U800" s="79">
        <f>VLOOKUP(D800,道具产出!B:V,9,FALSE)</f>
        <v>200</v>
      </c>
      <c r="V800" s="92">
        <f>VLOOKUP(D800,道具产出!B:V,10,FALSE)</f>
        <v>3403</v>
      </c>
      <c r="W800" s="15" t="str">
        <f>IF(V800="","",VLOOKUP(V800,映射!W:X,2,FALSE))</f>
        <v>毛毡</v>
      </c>
      <c r="X800" s="92">
        <f>VLOOKUP(D800,道具产出!B:V,11,FALSE)</f>
        <v>1</v>
      </c>
      <c r="Y800" s="92">
        <v>1</v>
      </c>
      <c r="Z800" s="92">
        <f>VLOOKUP(D800,道具产出!B:V,12,FALSE)</f>
        <v>200</v>
      </c>
      <c r="AA800" s="85"/>
      <c r="AB800" s="15" t="str">
        <f>IF(AA800="","",VLOOKUP(AA800,映射!W:X,2,FALSE))</f>
        <v/>
      </c>
      <c r="AC800" s="85"/>
      <c r="AD800" s="85"/>
      <c r="AE800" s="85"/>
      <c r="AF800" s="85"/>
      <c r="AG800" s="15" t="str">
        <f>IF(AF800="","",VLOOKUP(AF800,映射!W:X,2,FALSE))</f>
        <v/>
      </c>
      <c r="AH800" s="85"/>
      <c r="AI800" s="85"/>
      <c r="AJ800" s="85"/>
      <c r="AK800" s="85"/>
      <c r="AL800" s="85" t="str">
        <f>IF(AK800="","",VLOOKUP(AK800,映射!W:X,2,FALSE))</f>
        <v/>
      </c>
      <c r="AM800" s="85"/>
      <c r="AN800" s="85"/>
      <c r="AO800" s="85"/>
    </row>
    <row r="801" spans="1:41">
      <c r="A801" s="15">
        <v>140068</v>
      </c>
      <c r="B801" s="15" t="s">
        <v>323</v>
      </c>
      <c r="C801" s="14" t="s">
        <v>40</v>
      </c>
      <c r="D801" s="14" t="s">
        <v>686</v>
      </c>
      <c r="E801" s="15">
        <v>40068</v>
      </c>
      <c r="F801" s="26" t="s">
        <v>606</v>
      </c>
      <c r="G801" s="26"/>
      <c r="H801" s="26">
        <v>37</v>
      </c>
      <c r="I801" s="91">
        <v>650</v>
      </c>
      <c r="J801" s="90">
        <v>0</v>
      </c>
      <c r="K801" s="26"/>
      <c r="L801" s="79">
        <f>VLOOKUP(D801,道具产出!B:V,4,FALSE)</f>
        <v>3003</v>
      </c>
      <c r="M801" s="15" t="str">
        <f>IF(L801="","",VLOOKUP(L801,映射!W:X,2,FALSE))</f>
        <v>银</v>
      </c>
      <c r="N801" s="79">
        <f>VLOOKUP(D801,道具产出!B:V,5,FALSE)</f>
        <v>1</v>
      </c>
      <c r="O801" s="79">
        <v>1</v>
      </c>
      <c r="P801" s="79">
        <f>VLOOKUP(D801,道具产出!B:V,6,FALSE)</f>
        <v>200</v>
      </c>
      <c r="Q801" s="79">
        <f>VLOOKUP(D801,道具产出!B:V,7,FALSE)</f>
        <v>3103</v>
      </c>
      <c r="R801" s="15" t="str">
        <f>IF(Q801="","",VLOOKUP(Q801,映射!W:X,2,FALSE))</f>
        <v>黄月木</v>
      </c>
      <c r="S801" s="79">
        <f>VLOOKUP(D801,道具产出!B:V,8,FALSE)</f>
        <v>1</v>
      </c>
      <c r="T801" s="79">
        <v>1</v>
      </c>
      <c r="U801" s="79">
        <f>VLOOKUP(D801,道具产出!B:V,9,FALSE)</f>
        <v>200</v>
      </c>
      <c r="V801" s="92">
        <f>VLOOKUP(D801,道具产出!B:V,10,FALSE)</f>
        <v>3403</v>
      </c>
      <c r="W801" s="15" t="str">
        <f>IF(V801="","",VLOOKUP(V801,映射!W:X,2,FALSE))</f>
        <v>毛毡</v>
      </c>
      <c r="X801" s="92">
        <f>VLOOKUP(D801,道具产出!B:V,11,FALSE)</f>
        <v>1</v>
      </c>
      <c r="Y801" s="92">
        <v>1</v>
      </c>
      <c r="Z801" s="92">
        <f>VLOOKUP(D801,道具产出!B:V,12,FALSE)</f>
        <v>200</v>
      </c>
      <c r="AA801" s="85"/>
      <c r="AB801" s="15" t="str">
        <f>IF(AA801="","",VLOOKUP(AA801,映射!W:X,2,FALSE))</f>
        <v/>
      </c>
      <c r="AC801" s="85"/>
      <c r="AD801" s="85"/>
      <c r="AE801" s="85"/>
      <c r="AF801" s="85"/>
      <c r="AG801" s="15" t="str">
        <f>IF(AF801="","",VLOOKUP(AF801,映射!W:X,2,FALSE))</f>
        <v/>
      </c>
      <c r="AH801" s="85"/>
      <c r="AI801" s="85"/>
      <c r="AJ801" s="85"/>
      <c r="AK801" s="85"/>
      <c r="AL801" s="85" t="str">
        <f>IF(AK801="","",VLOOKUP(AK801,映射!W:X,2,FALSE))</f>
        <v/>
      </c>
      <c r="AM801" s="85"/>
      <c r="AN801" s="85"/>
      <c r="AO801" s="85"/>
    </row>
    <row r="802" spans="1:41">
      <c r="A802" s="15">
        <v>140069</v>
      </c>
      <c r="B802" s="15" t="s">
        <v>323</v>
      </c>
      <c r="C802" s="14" t="s">
        <v>40</v>
      </c>
      <c r="D802" s="14" t="s">
        <v>686</v>
      </c>
      <c r="E802" s="15">
        <v>40069</v>
      </c>
      <c r="F802" s="26" t="s">
        <v>620</v>
      </c>
      <c r="G802" s="26"/>
      <c r="H802" s="26">
        <v>37</v>
      </c>
      <c r="I802" s="91">
        <v>650</v>
      </c>
      <c r="J802" s="90">
        <v>0</v>
      </c>
      <c r="K802" s="26"/>
      <c r="L802" s="79">
        <f>VLOOKUP(D802,道具产出!B:V,4,FALSE)</f>
        <v>3003</v>
      </c>
      <c r="M802" s="15" t="str">
        <f>IF(L802="","",VLOOKUP(L802,映射!W:X,2,FALSE))</f>
        <v>银</v>
      </c>
      <c r="N802" s="79">
        <f>VLOOKUP(D802,道具产出!B:V,5,FALSE)</f>
        <v>1</v>
      </c>
      <c r="O802" s="79">
        <v>1</v>
      </c>
      <c r="P802" s="79">
        <f>VLOOKUP(D802,道具产出!B:V,6,FALSE)</f>
        <v>200</v>
      </c>
      <c r="Q802" s="79">
        <f>VLOOKUP(D802,道具产出!B:V,7,FALSE)</f>
        <v>3103</v>
      </c>
      <c r="R802" s="15" t="str">
        <f>IF(Q802="","",VLOOKUP(Q802,映射!W:X,2,FALSE))</f>
        <v>黄月木</v>
      </c>
      <c r="S802" s="79">
        <f>VLOOKUP(D802,道具产出!B:V,8,FALSE)</f>
        <v>1</v>
      </c>
      <c r="T802" s="79">
        <v>1</v>
      </c>
      <c r="U802" s="79">
        <f>VLOOKUP(D802,道具产出!B:V,9,FALSE)</f>
        <v>200</v>
      </c>
      <c r="V802" s="92">
        <f>VLOOKUP(D802,道具产出!B:V,10,FALSE)</f>
        <v>3403</v>
      </c>
      <c r="W802" s="15" t="str">
        <f>IF(V802="","",VLOOKUP(V802,映射!W:X,2,FALSE))</f>
        <v>毛毡</v>
      </c>
      <c r="X802" s="92">
        <f>VLOOKUP(D802,道具产出!B:V,11,FALSE)</f>
        <v>1</v>
      </c>
      <c r="Y802" s="92">
        <v>1</v>
      </c>
      <c r="Z802" s="92">
        <f>VLOOKUP(D802,道具产出!B:V,12,FALSE)</f>
        <v>200</v>
      </c>
      <c r="AA802" s="85"/>
      <c r="AB802" s="15" t="str">
        <f>IF(AA802="","",VLOOKUP(AA802,映射!W:X,2,FALSE))</f>
        <v/>
      </c>
      <c r="AC802" s="85"/>
      <c r="AD802" s="85"/>
      <c r="AE802" s="85"/>
      <c r="AF802" s="85"/>
      <c r="AG802" s="15" t="str">
        <f>IF(AF802="","",VLOOKUP(AF802,映射!W:X,2,FALSE))</f>
        <v/>
      </c>
      <c r="AH802" s="85"/>
      <c r="AI802" s="85"/>
      <c r="AJ802" s="85"/>
      <c r="AK802" s="85"/>
      <c r="AL802" s="85" t="str">
        <f>IF(AK802="","",VLOOKUP(AK802,映射!W:X,2,FALSE))</f>
        <v/>
      </c>
      <c r="AM802" s="85"/>
      <c r="AN802" s="85"/>
      <c r="AO802" s="85"/>
    </row>
    <row r="803" spans="1:41">
      <c r="A803" s="15">
        <v>140070</v>
      </c>
      <c r="B803" s="15" t="s">
        <v>323</v>
      </c>
      <c r="C803" s="14" t="s">
        <v>40</v>
      </c>
      <c r="D803" s="14" t="s">
        <v>686</v>
      </c>
      <c r="E803" s="15">
        <v>40070</v>
      </c>
      <c r="F803" s="26" t="s">
        <v>400</v>
      </c>
      <c r="G803" s="26"/>
      <c r="H803" s="26">
        <v>37</v>
      </c>
      <c r="I803" s="91">
        <v>650</v>
      </c>
      <c r="J803" s="90">
        <v>0</v>
      </c>
      <c r="K803" s="26"/>
      <c r="L803" s="79">
        <f>VLOOKUP(D803,道具产出!B:V,4,FALSE)</f>
        <v>3003</v>
      </c>
      <c r="M803" s="15" t="str">
        <f>IF(L803="","",VLOOKUP(L803,映射!W:X,2,FALSE))</f>
        <v>银</v>
      </c>
      <c r="N803" s="79">
        <f>VLOOKUP(D803,道具产出!B:V,5,FALSE)</f>
        <v>1</v>
      </c>
      <c r="O803" s="79">
        <v>1</v>
      </c>
      <c r="P803" s="79">
        <f>VLOOKUP(D803,道具产出!B:V,6,FALSE)</f>
        <v>200</v>
      </c>
      <c r="Q803" s="79">
        <f>VLOOKUP(D803,道具产出!B:V,7,FALSE)</f>
        <v>3103</v>
      </c>
      <c r="R803" s="15" t="str">
        <f>IF(Q803="","",VLOOKUP(Q803,映射!W:X,2,FALSE))</f>
        <v>黄月木</v>
      </c>
      <c r="S803" s="79">
        <f>VLOOKUP(D803,道具产出!B:V,8,FALSE)</f>
        <v>1</v>
      </c>
      <c r="T803" s="79">
        <v>1</v>
      </c>
      <c r="U803" s="79">
        <f>VLOOKUP(D803,道具产出!B:V,9,FALSE)</f>
        <v>200</v>
      </c>
      <c r="V803" s="92">
        <f>VLOOKUP(D803,道具产出!B:V,10,FALSE)</f>
        <v>3403</v>
      </c>
      <c r="W803" s="15" t="str">
        <f>IF(V803="","",VLOOKUP(V803,映射!W:X,2,FALSE))</f>
        <v>毛毡</v>
      </c>
      <c r="X803" s="92">
        <f>VLOOKUP(D803,道具产出!B:V,11,FALSE)</f>
        <v>1</v>
      </c>
      <c r="Y803" s="92">
        <v>1</v>
      </c>
      <c r="Z803" s="92">
        <f>VLOOKUP(D803,道具产出!B:V,12,FALSE)</f>
        <v>200</v>
      </c>
      <c r="AA803" s="85"/>
      <c r="AB803" s="15" t="str">
        <f>IF(AA803="","",VLOOKUP(AA803,映射!W:X,2,FALSE))</f>
        <v/>
      </c>
      <c r="AC803" s="85"/>
      <c r="AD803" s="85"/>
      <c r="AE803" s="85"/>
      <c r="AF803" s="85"/>
      <c r="AG803" s="15" t="str">
        <f>IF(AF803="","",VLOOKUP(AF803,映射!W:X,2,FALSE))</f>
        <v/>
      </c>
      <c r="AH803" s="85"/>
      <c r="AI803" s="85"/>
      <c r="AJ803" s="85"/>
      <c r="AK803" s="85"/>
      <c r="AL803" s="85" t="str">
        <f>IF(AK803="","",VLOOKUP(AK803,映射!W:X,2,FALSE))</f>
        <v/>
      </c>
      <c r="AM803" s="85"/>
      <c r="AN803" s="85"/>
      <c r="AO803" s="85"/>
    </row>
    <row r="804" spans="1:41">
      <c r="A804" s="15">
        <v>140071</v>
      </c>
      <c r="B804" s="15" t="s">
        <v>323</v>
      </c>
      <c r="C804" s="14" t="s">
        <v>40</v>
      </c>
      <c r="D804" s="14" t="s">
        <v>686</v>
      </c>
      <c r="E804" s="15">
        <v>40071</v>
      </c>
      <c r="F804" s="26" t="s">
        <v>612</v>
      </c>
      <c r="G804" s="26"/>
      <c r="H804" s="26">
        <v>37</v>
      </c>
      <c r="I804" s="91">
        <v>650</v>
      </c>
      <c r="J804" s="90">
        <v>0</v>
      </c>
      <c r="K804" s="26"/>
      <c r="L804" s="79">
        <f>VLOOKUP(D804,道具产出!B:V,4,FALSE)</f>
        <v>3003</v>
      </c>
      <c r="M804" s="15" t="str">
        <f>IF(L804="","",VLOOKUP(L804,映射!W:X,2,FALSE))</f>
        <v>银</v>
      </c>
      <c r="N804" s="79">
        <f>VLOOKUP(D804,道具产出!B:V,5,FALSE)</f>
        <v>1</v>
      </c>
      <c r="O804" s="79">
        <v>1</v>
      </c>
      <c r="P804" s="79">
        <f>VLOOKUP(D804,道具产出!B:V,6,FALSE)</f>
        <v>200</v>
      </c>
      <c r="Q804" s="79">
        <f>VLOOKUP(D804,道具产出!B:V,7,FALSE)</f>
        <v>3103</v>
      </c>
      <c r="R804" s="15" t="str">
        <f>IF(Q804="","",VLOOKUP(Q804,映射!W:X,2,FALSE))</f>
        <v>黄月木</v>
      </c>
      <c r="S804" s="79">
        <f>VLOOKUP(D804,道具产出!B:V,8,FALSE)</f>
        <v>1</v>
      </c>
      <c r="T804" s="79">
        <v>1</v>
      </c>
      <c r="U804" s="79">
        <f>VLOOKUP(D804,道具产出!B:V,9,FALSE)</f>
        <v>200</v>
      </c>
      <c r="V804" s="92">
        <f>VLOOKUP(D804,道具产出!B:V,10,FALSE)</f>
        <v>3403</v>
      </c>
      <c r="W804" s="15" t="str">
        <f>IF(V804="","",VLOOKUP(V804,映射!W:X,2,FALSE))</f>
        <v>毛毡</v>
      </c>
      <c r="X804" s="92">
        <f>VLOOKUP(D804,道具产出!B:V,11,FALSE)</f>
        <v>1</v>
      </c>
      <c r="Y804" s="92">
        <v>1</v>
      </c>
      <c r="Z804" s="92">
        <f>VLOOKUP(D804,道具产出!B:V,12,FALSE)</f>
        <v>200</v>
      </c>
      <c r="AA804" s="85"/>
      <c r="AB804" s="15" t="str">
        <f>IF(AA804="","",VLOOKUP(AA804,映射!W:X,2,FALSE))</f>
        <v/>
      </c>
      <c r="AC804" s="85"/>
      <c r="AD804" s="85"/>
      <c r="AE804" s="85"/>
      <c r="AF804" s="85"/>
      <c r="AG804" s="15" t="str">
        <f>IF(AF804="","",VLOOKUP(AF804,映射!W:X,2,FALSE))</f>
        <v/>
      </c>
      <c r="AH804" s="85"/>
      <c r="AI804" s="85"/>
      <c r="AJ804" s="85"/>
      <c r="AK804" s="85"/>
      <c r="AL804" s="85" t="str">
        <f>IF(AK804="","",VLOOKUP(AK804,映射!W:X,2,FALSE))</f>
        <v/>
      </c>
      <c r="AM804" s="85"/>
      <c r="AN804" s="85"/>
      <c r="AO804" s="85"/>
    </row>
    <row r="805" spans="1:41">
      <c r="A805" s="15">
        <v>140072</v>
      </c>
      <c r="B805" s="15" t="s">
        <v>323</v>
      </c>
      <c r="C805" s="14" t="s">
        <v>40</v>
      </c>
      <c r="D805" s="14" t="s">
        <v>686</v>
      </c>
      <c r="E805" s="15">
        <v>40072</v>
      </c>
      <c r="F805" s="26" t="s">
        <v>466</v>
      </c>
      <c r="G805" s="26"/>
      <c r="H805" s="26">
        <v>37</v>
      </c>
      <c r="I805" s="91">
        <v>650</v>
      </c>
      <c r="J805" s="90">
        <v>0</v>
      </c>
      <c r="K805" s="26"/>
      <c r="L805" s="79">
        <f>VLOOKUP(D805,道具产出!B:V,4,FALSE)</f>
        <v>3003</v>
      </c>
      <c r="M805" s="15" t="str">
        <f>IF(L805="","",VLOOKUP(L805,映射!W:X,2,FALSE))</f>
        <v>银</v>
      </c>
      <c r="N805" s="79">
        <f>VLOOKUP(D805,道具产出!B:V,5,FALSE)</f>
        <v>1</v>
      </c>
      <c r="O805" s="79">
        <v>1</v>
      </c>
      <c r="P805" s="79">
        <f>VLOOKUP(D805,道具产出!B:V,6,FALSE)</f>
        <v>200</v>
      </c>
      <c r="Q805" s="79">
        <f>VLOOKUP(D805,道具产出!B:V,7,FALSE)</f>
        <v>3103</v>
      </c>
      <c r="R805" s="15" t="str">
        <f>IF(Q805="","",VLOOKUP(Q805,映射!W:X,2,FALSE))</f>
        <v>黄月木</v>
      </c>
      <c r="S805" s="79">
        <f>VLOOKUP(D805,道具产出!B:V,8,FALSE)</f>
        <v>1</v>
      </c>
      <c r="T805" s="79">
        <v>1</v>
      </c>
      <c r="U805" s="79">
        <f>VLOOKUP(D805,道具产出!B:V,9,FALSE)</f>
        <v>200</v>
      </c>
      <c r="V805" s="92">
        <f>VLOOKUP(D805,道具产出!B:V,10,FALSE)</f>
        <v>3403</v>
      </c>
      <c r="W805" s="15" t="str">
        <f>IF(V805="","",VLOOKUP(V805,映射!W:X,2,FALSE))</f>
        <v>毛毡</v>
      </c>
      <c r="X805" s="92">
        <f>VLOOKUP(D805,道具产出!B:V,11,FALSE)</f>
        <v>1</v>
      </c>
      <c r="Y805" s="92">
        <v>1</v>
      </c>
      <c r="Z805" s="92">
        <f>VLOOKUP(D805,道具产出!B:V,12,FALSE)</f>
        <v>200</v>
      </c>
      <c r="AA805" s="85"/>
      <c r="AB805" s="15" t="str">
        <f>IF(AA805="","",VLOOKUP(AA805,映射!W:X,2,FALSE))</f>
        <v/>
      </c>
      <c r="AC805" s="85"/>
      <c r="AD805" s="85"/>
      <c r="AE805" s="85"/>
      <c r="AF805" s="85"/>
      <c r="AG805" s="15" t="str">
        <f>IF(AF805="","",VLOOKUP(AF805,映射!W:X,2,FALSE))</f>
        <v/>
      </c>
      <c r="AH805" s="85"/>
      <c r="AI805" s="85"/>
      <c r="AJ805" s="85"/>
      <c r="AK805" s="85"/>
      <c r="AL805" s="85" t="str">
        <f>IF(AK805="","",VLOOKUP(AK805,映射!W:X,2,FALSE))</f>
        <v/>
      </c>
      <c r="AM805" s="85"/>
      <c r="AN805" s="85"/>
      <c r="AO805" s="85"/>
    </row>
    <row r="806" spans="1:41">
      <c r="A806" s="15">
        <v>140073</v>
      </c>
      <c r="B806" s="15" t="s">
        <v>323</v>
      </c>
      <c r="C806" s="14" t="s">
        <v>40</v>
      </c>
      <c r="D806" s="14" t="s">
        <v>686</v>
      </c>
      <c r="E806" s="15">
        <v>40073</v>
      </c>
      <c r="F806" s="26" t="s">
        <v>497</v>
      </c>
      <c r="G806" s="26"/>
      <c r="H806" s="26">
        <v>37</v>
      </c>
      <c r="I806" s="91">
        <v>650</v>
      </c>
      <c r="J806" s="90">
        <v>0</v>
      </c>
      <c r="K806" s="26"/>
      <c r="L806" s="79">
        <f>VLOOKUP(D806,道具产出!B:V,4,FALSE)</f>
        <v>3003</v>
      </c>
      <c r="M806" s="15" t="str">
        <f>IF(L806="","",VLOOKUP(L806,映射!W:X,2,FALSE))</f>
        <v>银</v>
      </c>
      <c r="N806" s="79">
        <f>VLOOKUP(D806,道具产出!B:V,5,FALSE)</f>
        <v>1</v>
      </c>
      <c r="O806" s="79">
        <v>1</v>
      </c>
      <c r="P806" s="79">
        <f>VLOOKUP(D806,道具产出!B:V,6,FALSE)</f>
        <v>200</v>
      </c>
      <c r="Q806" s="79">
        <f>VLOOKUP(D806,道具产出!B:V,7,FALSE)</f>
        <v>3103</v>
      </c>
      <c r="R806" s="15" t="str">
        <f>IF(Q806="","",VLOOKUP(Q806,映射!W:X,2,FALSE))</f>
        <v>黄月木</v>
      </c>
      <c r="S806" s="79">
        <f>VLOOKUP(D806,道具产出!B:V,8,FALSE)</f>
        <v>1</v>
      </c>
      <c r="T806" s="79">
        <v>1</v>
      </c>
      <c r="U806" s="79">
        <f>VLOOKUP(D806,道具产出!B:V,9,FALSE)</f>
        <v>200</v>
      </c>
      <c r="V806" s="92">
        <f>VLOOKUP(D806,道具产出!B:V,10,FALSE)</f>
        <v>3403</v>
      </c>
      <c r="W806" s="15" t="str">
        <f>IF(V806="","",VLOOKUP(V806,映射!W:X,2,FALSE))</f>
        <v>毛毡</v>
      </c>
      <c r="X806" s="92">
        <f>VLOOKUP(D806,道具产出!B:V,11,FALSE)</f>
        <v>1</v>
      </c>
      <c r="Y806" s="92">
        <v>1</v>
      </c>
      <c r="Z806" s="92">
        <f>VLOOKUP(D806,道具产出!B:V,12,FALSE)</f>
        <v>200</v>
      </c>
      <c r="AA806" s="85"/>
      <c r="AB806" s="15" t="str">
        <f>IF(AA806="","",VLOOKUP(AA806,映射!W:X,2,FALSE))</f>
        <v/>
      </c>
      <c r="AC806" s="85"/>
      <c r="AD806" s="85"/>
      <c r="AE806" s="85"/>
      <c r="AF806" s="85"/>
      <c r="AG806" s="15" t="str">
        <f>IF(AF806="","",VLOOKUP(AF806,映射!W:X,2,FALSE))</f>
        <v/>
      </c>
      <c r="AH806" s="85"/>
      <c r="AI806" s="85"/>
      <c r="AJ806" s="85"/>
      <c r="AK806" s="85"/>
      <c r="AL806" s="85" t="str">
        <f>IF(AK806="","",VLOOKUP(AK806,映射!W:X,2,FALSE))</f>
        <v/>
      </c>
      <c r="AM806" s="85"/>
      <c r="AN806" s="85"/>
      <c r="AO806" s="85"/>
    </row>
    <row r="807" spans="1:41">
      <c r="A807" s="15">
        <v>140074</v>
      </c>
      <c r="B807" s="15" t="s">
        <v>323</v>
      </c>
      <c r="C807" s="14" t="s">
        <v>40</v>
      </c>
      <c r="D807" s="14" t="s">
        <v>686</v>
      </c>
      <c r="E807" s="15">
        <v>40074</v>
      </c>
      <c r="F807" s="26" t="s">
        <v>506</v>
      </c>
      <c r="G807" s="26"/>
      <c r="H807" s="26">
        <v>37</v>
      </c>
      <c r="I807" s="91">
        <v>650</v>
      </c>
      <c r="J807" s="90">
        <v>0</v>
      </c>
      <c r="K807" s="26"/>
      <c r="L807" s="79">
        <f>VLOOKUP(D807,道具产出!B:V,4,FALSE)</f>
        <v>3003</v>
      </c>
      <c r="M807" s="15" t="str">
        <f>IF(L807="","",VLOOKUP(L807,映射!W:X,2,FALSE))</f>
        <v>银</v>
      </c>
      <c r="N807" s="79">
        <f>VLOOKUP(D807,道具产出!B:V,5,FALSE)</f>
        <v>1</v>
      </c>
      <c r="O807" s="79">
        <v>1</v>
      </c>
      <c r="P807" s="79">
        <f>VLOOKUP(D807,道具产出!B:V,6,FALSE)</f>
        <v>200</v>
      </c>
      <c r="Q807" s="79">
        <f>VLOOKUP(D807,道具产出!B:V,7,FALSE)</f>
        <v>3103</v>
      </c>
      <c r="R807" s="15" t="str">
        <f>IF(Q807="","",VLOOKUP(Q807,映射!W:X,2,FALSE))</f>
        <v>黄月木</v>
      </c>
      <c r="S807" s="79">
        <f>VLOOKUP(D807,道具产出!B:V,8,FALSE)</f>
        <v>1</v>
      </c>
      <c r="T807" s="79">
        <v>1</v>
      </c>
      <c r="U807" s="79">
        <f>VLOOKUP(D807,道具产出!B:V,9,FALSE)</f>
        <v>200</v>
      </c>
      <c r="V807" s="92">
        <f>VLOOKUP(D807,道具产出!B:V,10,FALSE)</f>
        <v>3403</v>
      </c>
      <c r="W807" s="15" t="str">
        <f>IF(V807="","",VLOOKUP(V807,映射!W:X,2,FALSE))</f>
        <v>毛毡</v>
      </c>
      <c r="X807" s="92">
        <f>VLOOKUP(D807,道具产出!B:V,11,FALSE)</f>
        <v>1</v>
      </c>
      <c r="Y807" s="92">
        <v>1</v>
      </c>
      <c r="Z807" s="92">
        <f>VLOOKUP(D807,道具产出!B:V,12,FALSE)</f>
        <v>200</v>
      </c>
      <c r="AA807" s="85"/>
      <c r="AB807" s="15" t="str">
        <f>IF(AA807="","",VLOOKUP(AA807,映射!W:X,2,FALSE))</f>
        <v/>
      </c>
      <c r="AC807" s="85"/>
      <c r="AD807" s="85"/>
      <c r="AE807" s="85"/>
      <c r="AF807" s="85"/>
      <c r="AG807" s="15" t="str">
        <f>IF(AF807="","",VLOOKUP(AF807,映射!W:X,2,FALSE))</f>
        <v/>
      </c>
      <c r="AH807" s="85"/>
      <c r="AI807" s="85"/>
      <c r="AJ807" s="85"/>
      <c r="AK807" s="85"/>
      <c r="AL807" s="85" t="str">
        <f>IF(AK807="","",VLOOKUP(AK807,映射!W:X,2,FALSE))</f>
        <v/>
      </c>
      <c r="AM807" s="85"/>
      <c r="AN807" s="85"/>
      <c r="AO807" s="85"/>
    </row>
    <row r="808" spans="1:41">
      <c r="A808" s="15">
        <v>140075</v>
      </c>
      <c r="B808" s="15" t="s">
        <v>323</v>
      </c>
      <c r="C808" s="14" t="s">
        <v>40</v>
      </c>
      <c r="D808" s="14" t="s">
        <v>686</v>
      </c>
      <c r="E808" s="15">
        <v>40075</v>
      </c>
      <c r="F808" s="26" t="s">
        <v>519</v>
      </c>
      <c r="G808" s="26"/>
      <c r="H808" s="26">
        <v>37</v>
      </c>
      <c r="I808" s="91">
        <v>650</v>
      </c>
      <c r="J808" s="90">
        <v>0</v>
      </c>
      <c r="K808" s="26"/>
      <c r="L808" s="79">
        <f>VLOOKUP(D808,道具产出!B:V,4,FALSE)</f>
        <v>3003</v>
      </c>
      <c r="M808" s="15" t="str">
        <f>IF(L808="","",VLOOKUP(L808,映射!W:X,2,FALSE))</f>
        <v>银</v>
      </c>
      <c r="N808" s="79">
        <f>VLOOKUP(D808,道具产出!B:V,5,FALSE)</f>
        <v>1</v>
      </c>
      <c r="O808" s="79">
        <v>1</v>
      </c>
      <c r="P808" s="79">
        <f>VLOOKUP(D808,道具产出!B:V,6,FALSE)</f>
        <v>200</v>
      </c>
      <c r="Q808" s="79">
        <f>VLOOKUP(D808,道具产出!B:V,7,FALSE)</f>
        <v>3103</v>
      </c>
      <c r="R808" s="15" t="str">
        <f>IF(Q808="","",VLOOKUP(Q808,映射!W:X,2,FALSE))</f>
        <v>黄月木</v>
      </c>
      <c r="S808" s="79">
        <f>VLOOKUP(D808,道具产出!B:V,8,FALSE)</f>
        <v>1</v>
      </c>
      <c r="T808" s="79">
        <v>1</v>
      </c>
      <c r="U808" s="79">
        <f>VLOOKUP(D808,道具产出!B:V,9,FALSE)</f>
        <v>200</v>
      </c>
      <c r="V808" s="92">
        <f>VLOOKUP(D808,道具产出!B:V,10,FALSE)</f>
        <v>3403</v>
      </c>
      <c r="W808" s="15" t="str">
        <f>IF(V808="","",VLOOKUP(V808,映射!W:X,2,FALSE))</f>
        <v>毛毡</v>
      </c>
      <c r="X808" s="92">
        <f>VLOOKUP(D808,道具产出!B:V,11,FALSE)</f>
        <v>1</v>
      </c>
      <c r="Y808" s="92">
        <v>1</v>
      </c>
      <c r="Z808" s="92">
        <f>VLOOKUP(D808,道具产出!B:V,12,FALSE)</f>
        <v>200</v>
      </c>
      <c r="AA808" s="85"/>
      <c r="AB808" s="15" t="str">
        <f>IF(AA808="","",VLOOKUP(AA808,映射!W:X,2,FALSE))</f>
        <v/>
      </c>
      <c r="AC808" s="85"/>
      <c r="AD808" s="85"/>
      <c r="AE808" s="85"/>
      <c r="AF808" s="85"/>
      <c r="AG808" s="15" t="str">
        <f>IF(AF808="","",VLOOKUP(AF808,映射!W:X,2,FALSE))</f>
        <v/>
      </c>
      <c r="AH808" s="85"/>
      <c r="AI808" s="85"/>
      <c r="AJ808" s="85"/>
      <c r="AK808" s="85"/>
      <c r="AL808" s="85" t="str">
        <f>IF(AK808="","",VLOOKUP(AK808,映射!W:X,2,FALSE))</f>
        <v/>
      </c>
      <c r="AM808" s="85"/>
      <c r="AN808" s="85"/>
      <c r="AO808" s="85"/>
    </row>
    <row r="809" spans="1:41">
      <c r="A809" s="15">
        <v>140076</v>
      </c>
      <c r="B809" s="15" t="s">
        <v>323</v>
      </c>
      <c r="C809" s="14" t="s">
        <v>40</v>
      </c>
      <c r="D809" s="14" t="s">
        <v>687</v>
      </c>
      <c r="E809" s="15">
        <v>40076</v>
      </c>
      <c r="F809" s="26" t="s">
        <v>440</v>
      </c>
      <c r="G809" s="26"/>
      <c r="H809" s="26">
        <v>42</v>
      </c>
      <c r="I809" s="91">
        <v>860</v>
      </c>
      <c r="J809" s="90">
        <v>0</v>
      </c>
      <c r="K809" s="26"/>
      <c r="L809" s="79">
        <f>VLOOKUP(D809,道具产出!B:V,4,FALSE)</f>
        <v>3004</v>
      </c>
      <c r="M809" s="15" t="str">
        <f>IF(L809="","",VLOOKUP(L809,映射!W:X,2,FALSE))</f>
        <v>铝</v>
      </c>
      <c r="N809" s="79">
        <f>VLOOKUP(D809,道具产出!B:V,5,FALSE)</f>
        <v>1</v>
      </c>
      <c r="O809" s="79">
        <v>1</v>
      </c>
      <c r="P809" s="79">
        <f>VLOOKUP(D809,道具产出!B:V,6,FALSE)</f>
        <v>100</v>
      </c>
      <c r="Q809" s="79">
        <f>VLOOKUP(D809,道具产出!B:V,7,FALSE)</f>
        <v>3104</v>
      </c>
      <c r="R809" s="15" t="str">
        <f>IF(Q809="","",VLOOKUP(Q809,映射!W:X,2,FALSE))</f>
        <v>茱萸木</v>
      </c>
      <c r="S809" s="79">
        <f>VLOOKUP(D809,道具产出!B:V,8,FALSE)</f>
        <v>1</v>
      </c>
      <c r="T809" s="79">
        <v>1</v>
      </c>
      <c r="U809" s="79">
        <f>VLOOKUP(D809,道具产出!B:V,9,FALSE)</f>
        <v>100</v>
      </c>
      <c r="V809" s="92">
        <f>VLOOKUP(D809,道具产出!B:V,10,FALSE)</f>
        <v>3404</v>
      </c>
      <c r="W809" s="15" t="str">
        <f>IF(V809="","",VLOOKUP(V809,映射!W:X,2,FALSE))</f>
        <v>棉</v>
      </c>
      <c r="X809" s="92">
        <f>VLOOKUP(D809,道具产出!B:V,11,FALSE)</f>
        <v>1</v>
      </c>
      <c r="Y809" s="92">
        <v>1</v>
      </c>
      <c r="Z809" s="92">
        <f>VLOOKUP(D809,道具产出!B:V,12,FALSE)</f>
        <v>100</v>
      </c>
      <c r="AA809" s="85"/>
      <c r="AB809" s="15" t="str">
        <f>IF(AA809="","",VLOOKUP(AA809,映射!W:X,2,FALSE))</f>
        <v/>
      </c>
      <c r="AC809" s="85"/>
      <c r="AD809" s="85"/>
      <c r="AE809" s="85"/>
      <c r="AF809" s="85"/>
      <c r="AG809" s="15" t="str">
        <f>IF(AF809="","",VLOOKUP(AF809,映射!W:X,2,FALSE))</f>
        <v/>
      </c>
      <c r="AH809" s="85"/>
      <c r="AI809" s="85"/>
      <c r="AJ809" s="85"/>
      <c r="AK809" s="85"/>
      <c r="AL809" s="85" t="str">
        <f>IF(AK809="","",VLOOKUP(AK809,映射!W:X,2,FALSE))</f>
        <v/>
      </c>
      <c r="AM809" s="85"/>
      <c r="AN809" s="85"/>
      <c r="AO809" s="85"/>
    </row>
    <row r="810" spans="1:41">
      <c r="A810" s="15">
        <v>140077</v>
      </c>
      <c r="B810" s="15" t="s">
        <v>323</v>
      </c>
      <c r="C810" s="14" t="s">
        <v>40</v>
      </c>
      <c r="D810" s="14" t="s">
        <v>687</v>
      </c>
      <c r="E810" s="15">
        <v>40077</v>
      </c>
      <c r="F810" s="26" t="s">
        <v>684</v>
      </c>
      <c r="G810" s="26"/>
      <c r="H810" s="26">
        <v>42</v>
      </c>
      <c r="I810" s="91">
        <v>860</v>
      </c>
      <c r="J810" s="90">
        <v>0</v>
      </c>
      <c r="K810" s="26"/>
      <c r="L810" s="79">
        <f>VLOOKUP(D810,道具产出!B:V,4,FALSE)</f>
        <v>3004</v>
      </c>
      <c r="M810" s="15" t="str">
        <f>IF(L810="","",VLOOKUP(L810,映射!W:X,2,FALSE))</f>
        <v>铝</v>
      </c>
      <c r="N810" s="79">
        <f>VLOOKUP(D810,道具产出!B:V,5,FALSE)</f>
        <v>1</v>
      </c>
      <c r="O810" s="79">
        <v>1</v>
      </c>
      <c r="P810" s="79">
        <f>VLOOKUP(D810,道具产出!B:V,6,FALSE)</f>
        <v>100</v>
      </c>
      <c r="Q810" s="79">
        <f>VLOOKUP(D810,道具产出!B:V,7,FALSE)</f>
        <v>3104</v>
      </c>
      <c r="R810" s="15" t="str">
        <f>IF(Q810="","",VLOOKUP(Q810,映射!W:X,2,FALSE))</f>
        <v>茱萸木</v>
      </c>
      <c r="S810" s="79">
        <f>VLOOKUP(D810,道具产出!B:V,8,FALSE)</f>
        <v>1</v>
      </c>
      <c r="T810" s="79">
        <v>1</v>
      </c>
      <c r="U810" s="79">
        <f>VLOOKUP(D810,道具产出!B:V,9,FALSE)</f>
        <v>100</v>
      </c>
      <c r="V810" s="92">
        <f>VLOOKUP(D810,道具产出!B:V,10,FALSE)</f>
        <v>3404</v>
      </c>
      <c r="W810" s="15" t="str">
        <f>IF(V810="","",VLOOKUP(V810,映射!W:X,2,FALSE))</f>
        <v>棉</v>
      </c>
      <c r="X810" s="92">
        <f>VLOOKUP(D810,道具产出!B:V,11,FALSE)</f>
        <v>1</v>
      </c>
      <c r="Y810" s="92">
        <v>1</v>
      </c>
      <c r="Z810" s="92">
        <f>VLOOKUP(D810,道具产出!B:V,12,FALSE)</f>
        <v>100</v>
      </c>
      <c r="AA810" s="85"/>
      <c r="AB810" s="15" t="str">
        <f>IF(AA810="","",VLOOKUP(AA810,映射!W:X,2,FALSE))</f>
        <v/>
      </c>
      <c r="AC810" s="85"/>
      <c r="AD810" s="85"/>
      <c r="AE810" s="85"/>
      <c r="AF810" s="85"/>
      <c r="AG810" s="15" t="str">
        <f>IF(AF810="","",VLOOKUP(AF810,映射!W:X,2,FALSE))</f>
        <v/>
      </c>
      <c r="AH810" s="85"/>
      <c r="AI810" s="85"/>
      <c r="AJ810" s="85"/>
      <c r="AK810" s="85"/>
      <c r="AL810" s="85" t="str">
        <f>IF(AK810="","",VLOOKUP(AK810,映射!W:X,2,FALSE))</f>
        <v/>
      </c>
      <c r="AM810" s="85"/>
      <c r="AN810" s="85"/>
      <c r="AO810" s="85"/>
    </row>
    <row r="811" spans="1:41">
      <c r="A811" s="15">
        <v>140078</v>
      </c>
      <c r="B811" s="15" t="s">
        <v>323</v>
      </c>
      <c r="C811" s="14" t="s">
        <v>40</v>
      </c>
      <c r="D811" s="14" t="s">
        <v>687</v>
      </c>
      <c r="E811" s="15">
        <v>40078</v>
      </c>
      <c r="F811" s="26" t="s">
        <v>601</v>
      </c>
      <c r="G811" s="26"/>
      <c r="H811" s="26">
        <v>42</v>
      </c>
      <c r="I811" s="91">
        <v>860</v>
      </c>
      <c r="J811" s="90">
        <v>0</v>
      </c>
      <c r="K811" s="26"/>
      <c r="L811" s="79">
        <f>VLOOKUP(D811,道具产出!B:V,4,FALSE)</f>
        <v>3004</v>
      </c>
      <c r="M811" s="15" t="str">
        <f>IF(L811="","",VLOOKUP(L811,映射!W:X,2,FALSE))</f>
        <v>铝</v>
      </c>
      <c r="N811" s="79">
        <f>VLOOKUP(D811,道具产出!B:V,5,FALSE)</f>
        <v>1</v>
      </c>
      <c r="O811" s="79">
        <v>1</v>
      </c>
      <c r="P811" s="79">
        <f>VLOOKUP(D811,道具产出!B:V,6,FALSE)</f>
        <v>100</v>
      </c>
      <c r="Q811" s="79">
        <f>VLOOKUP(D811,道具产出!B:V,7,FALSE)</f>
        <v>3104</v>
      </c>
      <c r="R811" s="15" t="str">
        <f>IF(Q811="","",VLOOKUP(Q811,映射!W:X,2,FALSE))</f>
        <v>茱萸木</v>
      </c>
      <c r="S811" s="79">
        <f>VLOOKUP(D811,道具产出!B:V,8,FALSE)</f>
        <v>1</v>
      </c>
      <c r="T811" s="79">
        <v>1</v>
      </c>
      <c r="U811" s="79">
        <f>VLOOKUP(D811,道具产出!B:V,9,FALSE)</f>
        <v>100</v>
      </c>
      <c r="V811" s="92">
        <f>VLOOKUP(D811,道具产出!B:V,10,FALSE)</f>
        <v>3404</v>
      </c>
      <c r="W811" s="15" t="str">
        <f>IF(V811="","",VLOOKUP(V811,映射!W:X,2,FALSE))</f>
        <v>棉</v>
      </c>
      <c r="X811" s="92">
        <f>VLOOKUP(D811,道具产出!B:V,11,FALSE)</f>
        <v>1</v>
      </c>
      <c r="Y811" s="92">
        <v>1</v>
      </c>
      <c r="Z811" s="92">
        <f>VLOOKUP(D811,道具产出!B:V,12,FALSE)</f>
        <v>100</v>
      </c>
      <c r="AA811" s="85"/>
      <c r="AB811" s="15" t="str">
        <f>IF(AA811="","",VLOOKUP(AA811,映射!W:X,2,FALSE))</f>
        <v/>
      </c>
      <c r="AC811" s="85"/>
      <c r="AD811" s="85"/>
      <c r="AE811" s="85"/>
      <c r="AF811" s="85"/>
      <c r="AG811" s="15" t="str">
        <f>IF(AF811="","",VLOOKUP(AF811,映射!W:X,2,FALSE))</f>
        <v/>
      </c>
      <c r="AH811" s="85"/>
      <c r="AI811" s="85"/>
      <c r="AJ811" s="85"/>
      <c r="AK811" s="85"/>
      <c r="AL811" s="85" t="str">
        <f>IF(AK811="","",VLOOKUP(AK811,映射!W:X,2,FALSE))</f>
        <v/>
      </c>
      <c r="AM811" s="85"/>
      <c r="AN811" s="85"/>
      <c r="AO811" s="85"/>
    </row>
    <row r="812" spans="1:41">
      <c r="A812" s="15">
        <v>140079</v>
      </c>
      <c r="B812" s="15" t="s">
        <v>323</v>
      </c>
      <c r="C812" s="14" t="s">
        <v>40</v>
      </c>
      <c r="D812" s="14" t="s">
        <v>687</v>
      </c>
      <c r="E812" s="15">
        <v>40079</v>
      </c>
      <c r="F812" s="26" t="s">
        <v>520</v>
      </c>
      <c r="G812" s="26"/>
      <c r="H812" s="26">
        <v>42</v>
      </c>
      <c r="I812" s="91">
        <v>860</v>
      </c>
      <c r="J812" s="90">
        <v>0</v>
      </c>
      <c r="K812" s="26"/>
      <c r="L812" s="79">
        <f>VLOOKUP(D812,道具产出!B:V,4,FALSE)</f>
        <v>3004</v>
      </c>
      <c r="M812" s="15" t="str">
        <f>IF(L812="","",VLOOKUP(L812,映射!W:X,2,FALSE))</f>
        <v>铝</v>
      </c>
      <c r="N812" s="79">
        <f>VLOOKUP(D812,道具产出!B:V,5,FALSE)</f>
        <v>1</v>
      </c>
      <c r="O812" s="79">
        <v>1</v>
      </c>
      <c r="P812" s="79">
        <f>VLOOKUP(D812,道具产出!B:V,6,FALSE)</f>
        <v>100</v>
      </c>
      <c r="Q812" s="79">
        <f>VLOOKUP(D812,道具产出!B:V,7,FALSE)</f>
        <v>3104</v>
      </c>
      <c r="R812" s="15" t="str">
        <f>IF(Q812="","",VLOOKUP(Q812,映射!W:X,2,FALSE))</f>
        <v>茱萸木</v>
      </c>
      <c r="S812" s="79">
        <f>VLOOKUP(D812,道具产出!B:V,8,FALSE)</f>
        <v>1</v>
      </c>
      <c r="T812" s="79">
        <v>1</v>
      </c>
      <c r="U812" s="79">
        <f>VLOOKUP(D812,道具产出!B:V,9,FALSE)</f>
        <v>100</v>
      </c>
      <c r="V812" s="92">
        <f>VLOOKUP(D812,道具产出!B:V,10,FALSE)</f>
        <v>3404</v>
      </c>
      <c r="W812" s="15" t="str">
        <f>IF(V812="","",VLOOKUP(V812,映射!W:X,2,FALSE))</f>
        <v>棉</v>
      </c>
      <c r="X812" s="92">
        <f>VLOOKUP(D812,道具产出!B:V,11,FALSE)</f>
        <v>1</v>
      </c>
      <c r="Y812" s="92">
        <v>1</v>
      </c>
      <c r="Z812" s="92">
        <f>VLOOKUP(D812,道具产出!B:V,12,FALSE)</f>
        <v>100</v>
      </c>
      <c r="AA812" s="85"/>
      <c r="AB812" s="15" t="str">
        <f>IF(AA812="","",VLOOKUP(AA812,映射!W:X,2,FALSE))</f>
        <v/>
      </c>
      <c r="AC812" s="85"/>
      <c r="AD812" s="85"/>
      <c r="AE812" s="85"/>
      <c r="AF812" s="85"/>
      <c r="AG812" s="15" t="str">
        <f>IF(AF812="","",VLOOKUP(AF812,映射!W:X,2,FALSE))</f>
        <v/>
      </c>
      <c r="AH812" s="85"/>
      <c r="AI812" s="85"/>
      <c r="AJ812" s="85"/>
      <c r="AK812" s="85"/>
      <c r="AL812" s="85" t="str">
        <f>IF(AK812="","",VLOOKUP(AK812,映射!W:X,2,FALSE))</f>
        <v/>
      </c>
      <c r="AM812" s="85"/>
      <c r="AN812" s="85"/>
      <c r="AO812" s="85"/>
    </row>
    <row r="813" spans="1:41">
      <c r="A813" s="15">
        <v>140080</v>
      </c>
      <c r="B813" s="15" t="s">
        <v>323</v>
      </c>
      <c r="C813" s="14" t="s">
        <v>40</v>
      </c>
      <c r="D813" s="14" t="s">
        <v>687</v>
      </c>
      <c r="E813" s="15">
        <v>40080</v>
      </c>
      <c r="F813" s="26" t="s">
        <v>468</v>
      </c>
      <c r="G813" s="26"/>
      <c r="H813" s="26">
        <v>42</v>
      </c>
      <c r="I813" s="91">
        <v>860</v>
      </c>
      <c r="J813" s="90">
        <v>0</v>
      </c>
      <c r="K813" s="26"/>
      <c r="L813" s="79">
        <f>VLOOKUP(D813,道具产出!B:V,4,FALSE)</f>
        <v>3004</v>
      </c>
      <c r="M813" s="15" t="str">
        <f>IF(L813="","",VLOOKUP(L813,映射!W:X,2,FALSE))</f>
        <v>铝</v>
      </c>
      <c r="N813" s="79">
        <f>VLOOKUP(D813,道具产出!B:V,5,FALSE)</f>
        <v>1</v>
      </c>
      <c r="O813" s="79">
        <v>1</v>
      </c>
      <c r="P813" s="79">
        <f>VLOOKUP(D813,道具产出!B:V,6,FALSE)</f>
        <v>100</v>
      </c>
      <c r="Q813" s="79">
        <f>VLOOKUP(D813,道具产出!B:V,7,FALSE)</f>
        <v>3104</v>
      </c>
      <c r="R813" s="15" t="str">
        <f>IF(Q813="","",VLOOKUP(Q813,映射!W:X,2,FALSE))</f>
        <v>茱萸木</v>
      </c>
      <c r="S813" s="79">
        <f>VLOOKUP(D813,道具产出!B:V,8,FALSE)</f>
        <v>1</v>
      </c>
      <c r="T813" s="79">
        <v>1</v>
      </c>
      <c r="U813" s="79">
        <f>VLOOKUP(D813,道具产出!B:V,9,FALSE)</f>
        <v>100</v>
      </c>
      <c r="V813" s="92">
        <f>VLOOKUP(D813,道具产出!B:V,10,FALSE)</f>
        <v>3404</v>
      </c>
      <c r="W813" s="15" t="str">
        <f>IF(V813="","",VLOOKUP(V813,映射!W:X,2,FALSE))</f>
        <v>棉</v>
      </c>
      <c r="X813" s="92">
        <f>VLOOKUP(D813,道具产出!B:V,11,FALSE)</f>
        <v>1</v>
      </c>
      <c r="Y813" s="92">
        <v>1</v>
      </c>
      <c r="Z813" s="92">
        <f>VLOOKUP(D813,道具产出!B:V,12,FALSE)</f>
        <v>100</v>
      </c>
      <c r="AA813" s="85"/>
      <c r="AB813" s="15" t="str">
        <f>IF(AA813="","",VLOOKUP(AA813,映射!W:X,2,FALSE))</f>
        <v/>
      </c>
      <c r="AC813" s="85"/>
      <c r="AD813" s="85"/>
      <c r="AE813" s="85"/>
      <c r="AF813" s="85"/>
      <c r="AG813" s="15" t="str">
        <f>IF(AF813="","",VLOOKUP(AF813,映射!W:X,2,FALSE))</f>
        <v/>
      </c>
      <c r="AH813" s="85"/>
      <c r="AI813" s="85"/>
      <c r="AJ813" s="85"/>
      <c r="AK813" s="85"/>
      <c r="AL813" s="85" t="str">
        <f>IF(AK813="","",VLOOKUP(AK813,映射!W:X,2,FALSE))</f>
        <v/>
      </c>
      <c r="AM813" s="85"/>
      <c r="AN813" s="85"/>
      <c r="AO813" s="85"/>
    </row>
    <row r="814" spans="1:41">
      <c r="A814" s="15">
        <v>140081</v>
      </c>
      <c r="B814" s="15" t="s">
        <v>323</v>
      </c>
      <c r="C814" s="14" t="s">
        <v>40</v>
      </c>
      <c r="D814" s="14" t="s">
        <v>687</v>
      </c>
      <c r="E814" s="15">
        <v>40081</v>
      </c>
      <c r="F814" s="26" t="s">
        <v>636</v>
      </c>
      <c r="G814" s="26"/>
      <c r="H814" s="26">
        <v>42</v>
      </c>
      <c r="I814" s="91">
        <v>860</v>
      </c>
      <c r="J814" s="90">
        <v>0</v>
      </c>
      <c r="K814" s="26"/>
      <c r="L814" s="79">
        <f>VLOOKUP(D814,道具产出!B:V,4,FALSE)</f>
        <v>3004</v>
      </c>
      <c r="M814" s="15" t="str">
        <f>IF(L814="","",VLOOKUP(L814,映射!W:X,2,FALSE))</f>
        <v>铝</v>
      </c>
      <c r="N814" s="79">
        <f>VLOOKUP(D814,道具产出!B:V,5,FALSE)</f>
        <v>1</v>
      </c>
      <c r="O814" s="79">
        <v>1</v>
      </c>
      <c r="P814" s="79">
        <f>VLOOKUP(D814,道具产出!B:V,6,FALSE)</f>
        <v>100</v>
      </c>
      <c r="Q814" s="79">
        <f>VLOOKUP(D814,道具产出!B:V,7,FALSE)</f>
        <v>3104</v>
      </c>
      <c r="R814" s="15" t="str">
        <f>IF(Q814="","",VLOOKUP(Q814,映射!W:X,2,FALSE))</f>
        <v>茱萸木</v>
      </c>
      <c r="S814" s="79">
        <f>VLOOKUP(D814,道具产出!B:V,8,FALSE)</f>
        <v>1</v>
      </c>
      <c r="T814" s="79">
        <v>1</v>
      </c>
      <c r="U814" s="79">
        <f>VLOOKUP(D814,道具产出!B:V,9,FALSE)</f>
        <v>100</v>
      </c>
      <c r="V814" s="92">
        <f>VLOOKUP(D814,道具产出!B:V,10,FALSE)</f>
        <v>3404</v>
      </c>
      <c r="W814" s="15" t="str">
        <f>IF(V814="","",VLOOKUP(V814,映射!W:X,2,FALSE))</f>
        <v>棉</v>
      </c>
      <c r="X814" s="92">
        <f>VLOOKUP(D814,道具产出!B:V,11,FALSE)</f>
        <v>1</v>
      </c>
      <c r="Y814" s="92">
        <v>1</v>
      </c>
      <c r="Z814" s="92">
        <f>VLOOKUP(D814,道具产出!B:V,12,FALSE)</f>
        <v>100</v>
      </c>
      <c r="AA814" s="85"/>
      <c r="AB814" s="15" t="str">
        <f>IF(AA814="","",VLOOKUP(AA814,映射!W:X,2,FALSE))</f>
        <v/>
      </c>
      <c r="AC814" s="85"/>
      <c r="AD814" s="85"/>
      <c r="AE814" s="85"/>
      <c r="AF814" s="85"/>
      <c r="AG814" s="15" t="str">
        <f>IF(AF814="","",VLOOKUP(AF814,映射!W:X,2,FALSE))</f>
        <v/>
      </c>
      <c r="AH814" s="85"/>
      <c r="AI814" s="85"/>
      <c r="AJ814" s="85"/>
      <c r="AK814" s="85"/>
      <c r="AL814" s="85" t="str">
        <f>IF(AK814="","",VLOOKUP(AK814,映射!W:X,2,FALSE))</f>
        <v/>
      </c>
      <c r="AM814" s="85"/>
      <c r="AN814" s="85"/>
      <c r="AO814" s="85"/>
    </row>
    <row r="815" spans="1:41">
      <c r="A815" s="15">
        <v>140082</v>
      </c>
      <c r="B815" s="15" t="s">
        <v>323</v>
      </c>
      <c r="C815" s="14" t="s">
        <v>40</v>
      </c>
      <c r="D815" s="14" t="s">
        <v>687</v>
      </c>
      <c r="E815" s="15">
        <v>40082</v>
      </c>
      <c r="F815" s="26" t="s">
        <v>621</v>
      </c>
      <c r="G815" s="26"/>
      <c r="H815" s="26">
        <v>42</v>
      </c>
      <c r="I815" s="91">
        <v>860</v>
      </c>
      <c r="J815" s="90">
        <v>0</v>
      </c>
      <c r="K815" s="26"/>
      <c r="L815" s="79">
        <f>VLOOKUP(D815,道具产出!B:V,4,FALSE)</f>
        <v>3004</v>
      </c>
      <c r="M815" s="15" t="str">
        <f>IF(L815="","",VLOOKUP(L815,映射!W:X,2,FALSE))</f>
        <v>铝</v>
      </c>
      <c r="N815" s="79">
        <f>VLOOKUP(D815,道具产出!B:V,5,FALSE)</f>
        <v>1</v>
      </c>
      <c r="O815" s="79">
        <v>1</v>
      </c>
      <c r="P815" s="79">
        <f>VLOOKUP(D815,道具产出!B:V,6,FALSE)</f>
        <v>100</v>
      </c>
      <c r="Q815" s="79">
        <f>VLOOKUP(D815,道具产出!B:V,7,FALSE)</f>
        <v>3104</v>
      </c>
      <c r="R815" s="15" t="str">
        <f>IF(Q815="","",VLOOKUP(Q815,映射!W:X,2,FALSE))</f>
        <v>茱萸木</v>
      </c>
      <c r="S815" s="79">
        <f>VLOOKUP(D815,道具产出!B:V,8,FALSE)</f>
        <v>1</v>
      </c>
      <c r="T815" s="79">
        <v>1</v>
      </c>
      <c r="U815" s="79">
        <f>VLOOKUP(D815,道具产出!B:V,9,FALSE)</f>
        <v>100</v>
      </c>
      <c r="V815" s="92">
        <f>VLOOKUP(D815,道具产出!B:V,10,FALSE)</f>
        <v>3404</v>
      </c>
      <c r="W815" s="15" t="str">
        <f>IF(V815="","",VLOOKUP(V815,映射!W:X,2,FALSE))</f>
        <v>棉</v>
      </c>
      <c r="X815" s="92">
        <f>VLOOKUP(D815,道具产出!B:V,11,FALSE)</f>
        <v>1</v>
      </c>
      <c r="Y815" s="92">
        <v>1</v>
      </c>
      <c r="Z815" s="92">
        <f>VLOOKUP(D815,道具产出!B:V,12,FALSE)</f>
        <v>100</v>
      </c>
      <c r="AA815" s="85"/>
      <c r="AB815" s="15" t="str">
        <f>IF(AA815="","",VLOOKUP(AA815,映射!W:X,2,FALSE))</f>
        <v/>
      </c>
      <c r="AC815" s="85"/>
      <c r="AD815" s="85"/>
      <c r="AE815" s="85"/>
      <c r="AF815" s="85"/>
      <c r="AG815" s="15" t="str">
        <f>IF(AF815="","",VLOOKUP(AF815,映射!W:X,2,FALSE))</f>
        <v/>
      </c>
      <c r="AH815" s="85"/>
      <c r="AI815" s="85"/>
      <c r="AJ815" s="85"/>
      <c r="AK815" s="85"/>
      <c r="AL815" s="85" t="str">
        <f>IF(AK815="","",VLOOKUP(AK815,映射!W:X,2,FALSE))</f>
        <v/>
      </c>
      <c r="AM815" s="85"/>
      <c r="AN815" s="85"/>
      <c r="AO815" s="85"/>
    </row>
    <row r="816" spans="1:41">
      <c r="A816" s="15">
        <v>140083</v>
      </c>
      <c r="B816" s="15" t="s">
        <v>323</v>
      </c>
      <c r="C816" s="14" t="s">
        <v>40</v>
      </c>
      <c r="D816" s="14" t="s">
        <v>687</v>
      </c>
      <c r="E816" s="15">
        <v>40083</v>
      </c>
      <c r="F816" s="26" t="s">
        <v>606</v>
      </c>
      <c r="G816" s="26"/>
      <c r="H816" s="26">
        <v>42</v>
      </c>
      <c r="I816" s="91">
        <v>860</v>
      </c>
      <c r="J816" s="90">
        <v>0</v>
      </c>
      <c r="K816" s="26"/>
      <c r="L816" s="79">
        <f>VLOOKUP(D816,道具产出!B:V,4,FALSE)</f>
        <v>3004</v>
      </c>
      <c r="M816" s="15" t="str">
        <f>IF(L816="","",VLOOKUP(L816,映射!W:X,2,FALSE))</f>
        <v>铝</v>
      </c>
      <c r="N816" s="79">
        <f>VLOOKUP(D816,道具产出!B:V,5,FALSE)</f>
        <v>1</v>
      </c>
      <c r="O816" s="79">
        <v>1</v>
      </c>
      <c r="P816" s="79">
        <f>VLOOKUP(D816,道具产出!B:V,6,FALSE)</f>
        <v>100</v>
      </c>
      <c r="Q816" s="79">
        <f>VLOOKUP(D816,道具产出!B:V,7,FALSE)</f>
        <v>3104</v>
      </c>
      <c r="R816" s="15" t="str">
        <f>IF(Q816="","",VLOOKUP(Q816,映射!W:X,2,FALSE))</f>
        <v>茱萸木</v>
      </c>
      <c r="S816" s="79">
        <f>VLOOKUP(D816,道具产出!B:V,8,FALSE)</f>
        <v>1</v>
      </c>
      <c r="T816" s="79">
        <v>1</v>
      </c>
      <c r="U816" s="79">
        <f>VLOOKUP(D816,道具产出!B:V,9,FALSE)</f>
        <v>100</v>
      </c>
      <c r="V816" s="92">
        <f>VLOOKUP(D816,道具产出!B:V,10,FALSE)</f>
        <v>3404</v>
      </c>
      <c r="W816" s="15" t="str">
        <f>IF(V816="","",VLOOKUP(V816,映射!W:X,2,FALSE))</f>
        <v>棉</v>
      </c>
      <c r="X816" s="92">
        <f>VLOOKUP(D816,道具产出!B:V,11,FALSE)</f>
        <v>1</v>
      </c>
      <c r="Y816" s="92">
        <v>1</v>
      </c>
      <c r="Z816" s="92">
        <f>VLOOKUP(D816,道具产出!B:V,12,FALSE)</f>
        <v>100</v>
      </c>
      <c r="AA816" s="85"/>
      <c r="AB816" s="15" t="str">
        <f>IF(AA816="","",VLOOKUP(AA816,映射!W:X,2,FALSE))</f>
        <v/>
      </c>
      <c r="AC816" s="85"/>
      <c r="AD816" s="85"/>
      <c r="AE816" s="85"/>
      <c r="AF816" s="85"/>
      <c r="AG816" s="15" t="str">
        <f>IF(AF816="","",VLOOKUP(AF816,映射!W:X,2,FALSE))</f>
        <v/>
      </c>
      <c r="AH816" s="85"/>
      <c r="AI816" s="85"/>
      <c r="AJ816" s="85"/>
      <c r="AK816" s="85"/>
      <c r="AL816" s="85" t="str">
        <f>IF(AK816="","",VLOOKUP(AK816,映射!W:X,2,FALSE))</f>
        <v/>
      </c>
      <c r="AM816" s="85"/>
      <c r="AN816" s="85"/>
      <c r="AO816" s="85"/>
    </row>
    <row r="817" spans="1:41">
      <c r="A817" s="15">
        <v>140084</v>
      </c>
      <c r="B817" s="15" t="s">
        <v>323</v>
      </c>
      <c r="C817" s="14" t="s">
        <v>40</v>
      </c>
      <c r="D817" s="14" t="s">
        <v>687</v>
      </c>
      <c r="E817" s="15">
        <v>40084</v>
      </c>
      <c r="F817" s="26" t="s">
        <v>620</v>
      </c>
      <c r="G817" s="26"/>
      <c r="H817" s="26">
        <v>42</v>
      </c>
      <c r="I817" s="91">
        <v>860</v>
      </c>
      <c r="J817" s="90">
        <v>0</v>
      </c>
      <c r="K817" s="26"/>
      <c r="L817" s="79">
        <f>VLOOKUP(D817,道具产出!B:V,4,FALSE)</f>
        <v>3004</v>
      </c>
      <c r="M817" s="15" t="str">
        <f>IF(L817="","",VLOOKUP(L817,映射!W:X,2,FALSE))</f>
        <v>铝</v>
      </c>
      <c r="N817" s="79">
        <f>VLOOKUP(D817,道具产出!B:V,5,FALSE)</f>
        <v>1</v>
      </c>
      <c r="O817" s="79">
        <v>1</v>
      </c>
      <c r="P817" s="79">
        <f>VLOOKUP(D817,道具产出!B:V,6,FALSE)</f>
        <v>100</v>
      </c>
      <c r="Q817" s="79">
        <f>VLOOKUP(D817,道具产出!B:V,7,FALSE)</f>
        <v>3104</v>
      </c>
      <c r="R817" s="15" t="str">
        <f>IF(Q817="","",VLOOKUP(Q817,映射!W:X,2,FALSE))</f>
        <v>茱萸木</v>
      </c>
      <c r="S817" s="79">
        <f>VLOOKUP(D817,道具产出!B:V,8,FALSE)</f>
        <v>1</v>
      </c>
      <c r="T817" s="79">
        <v>1</v>
      </c>
      <c r="U817" s="79">
        <f>VLOOKUP(D817,道具产出!B:V,9,FALSE)</f>
        <v>100</v>
      </c>
      <c r="V817" s="92">
        <f>VLOOKUP(D817,道具产出!B:V,10,FALSE)</f>
        <v>3404</v>
      </c>
      <c r="W817" s="15" t="str">
        <f>IF(V817="","",VLOOKUP(V817,映射!W:X,2,FALSE))</f>
        <v>棉</v>
      </c>
      <c r="X817" s="92">
        <f>VLOOKUP(D817,道具产出!B:V,11,FALSE)</f>
        <v>1</v>
      </c>
      <c r="Y817" s="92">
        <v>1</v>
      </c>
      <c r="Z817" s="92">
        <f>VLOOKUP(D817,道具产出!B:V,12,FALSE)</f>
        <v>100</v>
      </c>
      <c r="AA817" s="85"/>
      <c r="AB817" s="15" t="str">
        <f>IF(AA817="","",VLOOKUP(AA817,映射!W:X,2,FALSE))</f>
        <v/>
      </c>
      <c r="AC817" s="85"/>
      <c r="AD817" s="85"/>
      <c r="AE817" s="85"/>
      <c r="AF817" s="85"/>
      <c r="AG817" s="15" t="str">
        <f>IF(AF817="","",VLOOKUP(AF817,映射!W:X,2,FALSE))</f>
        <v/>
      </c>
      <c r="AH817" s="85"/>
      <c r="AI817" s="85"/>
      <c r="AJ817" s="85"/>
      <c r="AK817" s="85"/>
      <c r="AL817" s="85" t="str">
        <f>IF(AK817="","",VLOOKUP(AK817,映射!W:X,2,FALSE))</f>
        <v/>
      </c>
      <c r="AM817" s="85"/>
      <c r="AN817" s="85"/>
      <c r="AO817" s="85"/>
    </row>
    <row r="818" spans="1:41">
      <c r="A818" s="15">
        <v>140085</v>
      </c>
      <c r="B818" s="15" t="s">
        <v>323</v>
      </c>
      <c r="C818" s="14" t="s">
        <v>40</v>
      </c>
      <c r="D818" s="14" t="s">
        <v>687</v>
      </c>
      <c r="E818" s="15">
        <v>40085</v>
      </c>
      <c r="F818" s="26" t="s">
        <v>400</v>
      </c>
      <c r="G818" s="26"/>
      <c r="H818" s="26">
        <v>42</v>
      </c>
      <c r="I818" s="91">
        <v>860</v>
      </c>
      <c r="J818" s="90">
        <v>0</v>
      </c>
      <c r="K818" s="26"/>
      <c r="L818" s="79">
        <f>VLOOKUP(D818,道具产出!B:V,4,FALSE)</f>
        <v>3004</v>
      </c>
      <c r="M818" s="15" t="str">
        <f>IF(L818="","",VLOOKUP(L818,映射!W:X,2,FALSE))</f>
        <v>铝</v>
      </c>
      <c r="N818" s="79">
        <f>VLOOKUP(D818,道具产出!B:V,5,FALSE)</f>
        <v>1</v>
      </c>
      <c r="O818" s="79">
        <v>1</v>
      </c>
      <c r="P818" s="79">
        <f>VLOOKUP(D818,道具产出!B:V,6,FALSE)</f>
        <v>100</v>
      </c>
      <c r="Q818" s="79">
        <f>VLOOKUP(D818,道具产出!B:V,7,FALSE)</f>
        <v>3104</v>
      </c>
      <c r="R818" s="15" t="str">
        <f>IF(Q818="","",VLOOKUP(Q818,映射!W:X,2,FALSE))</f>
        <v>茱萸木</v>
      </c>
      <c r="S818" s="79">
        <f>VLOOKUP(D818,道具产出!B:V,8,FALSE)</f>
        <v>1</v>
      </c>
      <c r="T818" s="79">
        <v>1</v>
      </c>
      <c r="U818" s="79">
        <f>VLOOKUP(D818,道具产出!B:V,9,FALSE)</f>
        <v>100</v>
      </c>
      <c r="V818" s="92">
        <f>VLOOKUP(D818,道具产出!B:V,10,FALSE)</f>
        <v>3404</v>
      </c>
      <c r="W818" s="15" t="str">
        <f>IF(V818="","",VLOOKUP(V818,映射!W:X,2,FALSE))</f>
        <v>棉</v>
      </c>
      <c r="X818" s="92">
        <f>VLOOKUP(D818,道具产出!B:V,11,FALSE)</f>
        <v>1</v>
      </c>
      <c r="Y818" s="92">
        <v>1</v>
      </c>
      <c r="Z818" s="92">
        <f>VLOOKUP(D818,道具产出!B:V,12,FALSE)</f>
        <v>100</v>
      </c>
      <c r="AA818" s="85"/>
      <c r="AB818" s="15" t="str">
        <f>IF(AA818="","",VLOOKUP(AA818,映射!W:X,2,FALSE))</f>
        <v/>
      </c>
      <c r="AC818" s="85"/>
      <c r="AD818" s="85"/>
      <c r="AE818" s="85"/>
      <c r="AF818" s="85"/>
      <c r="AG818" s="15" t="str">
        <f>IF(AF818="","",VLOOKUP(AF818,映射!W:X,2,FALSE))</f>
        <v/>
      </c>
      <c r="AH818" s="85"/>
      <c r="AI818" s="85"/>
      <c r="AJ818" s="85"/>
      <c r="AK818" s="85"/>
      <c r="AL818" s="85" t="str">
        <f>IF(AK818="","",VLOOKUP(AK818,映射!W:X,2,FALSE))</f>
        <v/>
      </c>
      <c r="AM818" s="85"/>
      <c r="AN818" s="85"/>
      <c r="AO818" s="85"/>
    </row>
    <row r="819" spans="1:41">
      <c r="A819" s="15">
        <v>140086</v>
      </c>
      <c r="B819" s="15" t="s">
        <v>323</v>
      </c>
      <c r="C819" s="14" t="s">
        <v>40</v>
      </c>
      <c r="D819" s="14" t="s">
        <v>687</v>
      </c>
      <c r="E819" s="15">
        <v>40086</v>
      </c>
      <c r="F819" s="26" t="s">
        <v>612</v>
      </c>
      <c r="G819" s="26"/>
      <c r="H819" s="26">
        <v>42</v>
      </c>
      <c r="I819" s="91">
        <v>860</v>
      </c>
      <c r="J819" s="90">
        <v>0</v>
      </c>
      <c r="K819" s="26"/>
      <c r="L819" s="79">
        <f>VLOOKUP(D819,道具产出!B:V,4,FALSE)</f>
        <v>3004</v>
      </c>
      <c r="M819" s="15" t="str">
        <f>IF(L819="","",VLOOKUP(L819,映射!W:X,2,FALSE))</f>
        <v>铝</v>
      </c>
      <c r="N819" s="79">
        <f>VLOOKUP(D819,道具产出!B:V,5,FALSE)</f>
        <v>1</v>
      </c>
      <c r="O819" s="79">
        <v>1</v>
      </c>
      <c r="P819" s="79">
        <f>VLOOKUP(D819,道具产出!B:V,6,FALSE)</f>
        <v>100</v>
      </c>
      <c r="Q819" s="79">
        <f>VLOOKUP(D819,道具产出!B:V,7,FALSE)</f>
        <v>3104</v>
      </c>
      <c r="R819" s="15" t="str">
        <f>IF(Q819="","",VLOOKUP(Q819,映射!W:X,2,FALSE))</f>
        <v>茱萸木</v>
      </c>
      <c r="S819" s="79">
        <f>VLOOKUP(D819,道具产出!B:V,8,FALSE)</f>
        <v>1</v>
      </c>
      <c r="T819" s="79">
        <v>1</v>
      </c>
      <c r="U819" s="79">
        <f>VLOOKUP(D819,道具产出!B:V,9,FALSE)</f>
        <v>100</v>
      </c>
      <c r="V819" s="92">
        <f>VLOOKUP(D819,道具产出!B:V,10,FALSE)</f>
        <v>3404</v>
      </c>
      <c r="W819" s="15" t="str">
        <f>IF(V819="","",VLOOKUP(V819,映射!W:X,2,FALSE))</f>
        <v>棉</v>
      </c>
      <c r="X819" s="92">
        <f>VLOOKUP(D819,道具产出!B:V,11,FALSE)</f>
        <v>1</v>
      </c>
      <c r="Y819" s="92">
        <v>1</v>
      </c>
      <c r="Z819" s="92">
        <f>VLOOKUP(D819,道具产出!B:V,12,FALSE)</f>
        <v>100</v>
      </c>
      <c r="AA819" s="85"/>
      <c r="AB819" s="15" t="str">
        <f>IF(AA819="","",VLOOKUP(AA819,映射!W:X,2,FALSE))</f>
        <v/>
      </c>
      <c r="AC819" s="85"/>
      <c r="AD819" s="85"/>
      <c r="AE819" s="85"/>
      <c r="AF819" s="85"/>
      <c r="AG819" s="15" t="str">
        <f>IF(AF819="","",VLOOKUP(AF819,映射!W:X,2,FALSE))</f>
        <v/>
      </c>
      <c r="AH819" s="85"/>
      <c r="AI819" s="85"/>
      <c r="AJ819" s="85"/>
      <c r="AK819" s="85"/>
      <c r="AL819" s="85" t="str">
        <f>IF(AK819="","",VLOOKUP(AK819,映射!W:X,2,FALSE))</f>
        <v/>
      </c>
      <c r="AM819" s="85"/>
      <c r="AN819" s="85"/>
      <c r="AO819" s="85"/>
    </row>
    <row r="820" spans="1:41">
      <c r="A820" s="15">
        <v>140087</v>
      </c>
      <c r="B820" s="15" t="s">
        <v>323</v>
      </c>
      <c r="C820" s="14" t="s">
        <v>40</v>
      </c>
      <c r="D820" s="14" t="s">
        <v>687</v>
      </c>
      <c r="E820" s="15">
        <v>40087</v>
      </c>
      <c r="F820" s="26" t="s">
        <v>466</v>
      </c>
      <c r="G820" s="26"/>
      <c r="H820" s="26">
        <v>42</v>
      </c>
      <c r="I820" s="91">
        <v>860</v>
      </c>
      <c r="J820" s="90">
        <v>0</v>
      </c>
      <c r="K820" s="26"/>
      <c r="L820" s="79">
        <f>VLOOKUP(D820,道具产出!B:V,4,FALSE)</f>
        <v>3004</v>
      </c>
      <c r="M820" s="15" t="str">
        <f>IF(L820="","",VLOOKUP(L820,映射!W:X,2,FALSE))</f>
        <v>铝</v>
      </c>
      <c r="N820" s="79">
        <f>VLOOKUP(D820,道具产出!B:V,5,FALSE)</f>
        <v>1</v>
      </c>
      <c r="O820" s="79">
        <v>1</v>
      </c>
      <c r="P820" s="79">
        <f>VLOOKUP(D820,道具产出!B:V,6,FALSE)</f>
        <v>100</v>
      </c>
      <c r="Q820" s="79">
        <f>VLOOKUP(D820,道具产出!B:V,7,FALSE)</f>
        <v>3104</v>
      </c>
      <c r="R820" s="15" t="str">
        <f>IF(Q820="","",VLOOKUP(Q820,映射!W:X,2,FALSE))</f>
        <v>茱萸木</v>
      </c>
      <c r="S820" s="79">
        <f>VLOOKUP(D820,道具产出!B:V,8,FALSE)</f>
        <v>1</v>
      </c>
      <c r="T820" s="79">
        <v>1</v>
      </c>
      <c r="U820" s="79">
        <f>VLOOKUP(D820,道具产出!B:V,9,FALSE)</f>
        <v>100</v>
      </c>
      <c r="V820" s="92">
        <f>VLOOKUP(D820,道具产出!B:V,10,FALSE)</f>
        <v>3404</v>
      </c>
      <c r="W820" s="15" t="str">
        <f>IF(V820="","",VLOOKUP(V820,映射!W:X,2,FALSE))</f>
        <v>棉</v>
      </c>
      <c r="X820" s="92">
        <f>VLOOKUP(D820,道具产出!B:V,11,FALSE)</f>
        <v>1</v>
      </c>
      <c r="Y820" s="92">
        <v>1</v>
      </c>
      <c r="Z820" s="92">
        <f>VLOOKUP(D820,道具产出!B:V,12,FALSE)</f>
        <v>100</v>
      </c>
      <c r="AA820" s="85"/>
      <c r="AB820" s="15" t="str">
        <f>IF(AA820="","",VLOOKUP(AA820,映射!W:X,2,FALSE))</f>
        <v/>
      </c>
      <c r="AC820" s="85"/>
      <c r="AD820" s="85"/>
      <c r="AE820" s="85"/>
      <c r="AF820" s="85"/>
      <c r="AG820" s="15" t="str">
        <f>IF(AF820="","",VLOOKUP(AF820,映射!W:X,2,FALSE))</f>
        <v/>
      </c>
      <c r="AH820" s="85"/>
      <c r="AI820" s="85"/>
      <c r="AJ820" s="85"/>
      <c r="AK820" s="85"/>
      <c r="AL820" s="85" t="str">
        <f>IF(AK820="","",VLOOKUP(AK820,映射!W:X,2,FALSE))</f>
        <v/>
      </c>
      <c r="AM820" s="85"/>
      <c r="AN820" s="85"/>
      <c r="AO820" s="85"/>
    </row>
    <row r="821" spans="1:41">
      <c r="A821" s="15">
        <v>140088</v>
      </c>
      <c r="B821" s="15" t="s">
        <v>323</v>
      </c>
      <c r="C821" s="14" t="s">
        <v>40</v>
      </c>
      <c r="D821" s="14" t="s">
        <v>687</v>
      </c>
      <c r="E821" s="15">
        <v>40088</v>
      </c>
      <c r="F821" s="26" t="s">
        <v>497</v>
      </c>
      <c r="G821" s="26"/>
      <c r="H821" s="26">
        <v>42</v>
      </c>
      <c r="I821" s="91">
        <v>860</v>
      </c>
      <c r="J821" s="90">
        <v>0</v>
      </c>
      <c r="K821" s="26"/>
      <c r="L821" s="79">
        <f>VLOOKUP(D821,道具产出!B:V,4,FALSE)</f>
        <v>3004</v>
      </c>
      <c r="M821" s="15" t="str">
        <f>IF(L821="","",VLOOKUP(L821,映射!W:X,2,FALSE))</f>
        <v>铝</v>
      </c>
      <c r="N821" s="79">
        <f>VLOOKUP(D821,道具产出!B:V,5,FALSE)</f>
        <v>1</v>
      </c>
      <c r="O821" s="79">
        <v>1</v>
      </c>
      <c r="P821" s="79">
        <f>VLOOKUP(D821,道具产出!B:V,6,FALSE)</f>
        <v>100</v>
      </c>
      <c r="Q821" s="79">
        <f>VLOOKUP(D821,道具产出!B:V,7,FALSE)</f>
        <v>3104</v>
      </c>
      <c r="R821" s="15" t="str">
        <f>IF(Q821="","",VLOOKUP(Q821,映射!W:X,2,FALSE))</f>
        <v>茱萸木</v>
      </c>
      <c r="S821" s="79">
        <f>VLOOKUP(D821,道具产出!B:V,8,FALSE)</f>
        <v>1</v>
      </c>
      <c r="T821" s="79">
        <v>1</v>
      </c>
      <c r="U821" s="79">
        <f>VLOOKUP(D821,道具产出!B:V,9,FALSE)</f>
        <v>100</v>
      </c>
      <c r="V821" s="92">
        <f>VLOOKUP(D821,道具产出!B:V,10,FALSE)</f>
        <v>3404</v>
      </c>
      <c r="W821" s="15" t="str">
        <f>IF(V821="","",VLOOKUP(V821,映射!W:X,2,FALSE))</f>
        <v>棉</v>
      </c>
      <c r="X821" s="92">
        <f>VLOOKUP(D821,道具产出!B:V,11,FALSE)</f>
        <v>1</v>
      </c>
      <c r="Y821" s="92">
        <v>1</v>
      </c>
      <c r="Z821" s="92">
        <f>VLOOKUP(D821,道具产出!B:V,12,FALSE)</f>
        <v>100</v>
      </c>
      <c r="AA821" s="85"/>
      <c r="AB821" s="15" t="str">
        <f>IF(AA821="","",VLOOKUP(AA821,映射!W:X,2,FALSE))</f>
        <v/>
      </c>
      <c r="AC821" s="85"/>
      <c r="AD821" s="85"/>
      <c r="AE821" s="85"/>
      <c r="AF821" s="85"/>
      <c r="AG821" s="15" t="str">
        <f>IF(AF821="","",VLOOKUP(AF821,映射!W:X,2,FALSE))</f>
        <v/>
      </c>
      <c r="AH821" s="85"/>
      <c r="AI821" s="85"/>
      <c r="AJ821" s="85"/>
      <c r="AK821" s="85"/>
      <c r="AL821" s="85" t="str">
        <f>IF(AK821="","",VLOOKUP(AK821,映射!W:X,2,FALSE))</f>
        <v/>
      </c>
      <c r="AM821" s="85"/>
      <c r="AN821" s="85"/>
      <c r="AO821" s="85"/>
    </row>
    <row r="822" spans="1:41">
      <c r="A822" s="15">
        <v>140089</v>
      </c>
      <c r="B822" s="15" t="s">
        <v>323</v>
      </c>
      <c r="C822" s="14" t="s">
        <v>40</v>
      </c>
      <c r="D822" s="14" t="s">
        <v>687</v>
      </c>
      <c r="E822" s="15">
        <v>40089</v>
      </c>
      <c r="F822" s="26" t="s">
        <v>506</v>
      </c>
      <c r="G822" s="26"/>
      <c r="H822" s="26">
        <v>42</v>
      </c>
      <c r="I822" s="91">
        <v>860</v>
      </c>
      <c r="J822" s="90">
        <v>0</v>
      </c>
      <c r="K822" s="26"/>
      <c r="L822" s="79">
        <f>VLOOKUP(D822,道具产出!B:V,4,FALSE)</f>
        <v>3004</v>
      </c>
      <c r="M822" s="15" t="str">
        <f>IF(L822="","",VLOOKUP(L822,映射!W:X,2,FALSE))</f>
        <v>铝</v>
      </c>
      <c r="N822" s="79">
        <f>VLOOKUP(D822,道具产出!B:V,5,FALSE)</f>
        <v>1</v>
      </c>
      <c r="O822" s="79">
        <v>1</v>
      </c>
      <c r="P822" s="79">
        <f>VLOOKUP(D822,道具产出!B:V,6,FALSE)</f>
        <v>100</v>
      </c>
      <c r="Q822" s="79">
        <f>VLOOKUP(D822,道具产出!B:V,7,FALSE)</f>
        <v>3104</v>
      </c>
      <c r="R822" s="15" t="str">
        <f>IF(Q822="","",VLOOKUP(Q822,映射!W:X,2,FALSE))</f>
        <v>茱萸木</v>
      </c>
      <c r="S822" s="79">
        <f>VLOOKUP(D822,道具产出!B:V,8,FALSE)</f>
        <v>1</v>
      </c>
      <c r="T822" s="79">
        <v>1</v>
      </c>
      <c r="U822" s="79">
        <f>VLOOKUP(D822,道具产出!B:V,9,FALSE)</f>
        <v>100</v>
      </c>
      <c r="V822" s="92">
        <f>VLOOKUP(D822,道具产出!B:V,10,FALSE)</f>
        <v>3404</v>
      </c>
      <c r="W822" s="15" t="str">
        <f>IF(V822="","",VLOOKUP(V822,映射!W:X,2,FALSE))</f>
        <v>棉</v>
      </c>
      <c r="X822" s="92">
        <f>VLOOKUP(D822,道具产出!B:V,11,FALSE)</f>
        <v>1</v>
      </c>
      <c r="Y822" s="92">
        <v>1</v>
      </c>
      <c r="Z822" s="92">
        <f>VLOOKUP(D822,道具产出!B:V,12,FALSE)</f>
        <v>100</v>
      </c>
      <c r="AA822" s="85"/>
      <c r="AB822" s="15" t="str">
        <f>IF(AA822="","",VLOOKUP(AA822,映射!W:X,2,FALSE))</f>
        <v/>
      </c>
      <c r="AC822" s="85"/>
      <c r="AD822" s="85"/>
      <c r="AE822" s="85"/>
      <c r="AF822" s="85"/>
      <c r="AG822" s="15" t="str">
        <f>IF(AF822="","",VLOOKUP(AF822,映射!W:X,2,FALSE))</f>
        <v/>
      </c>
      <c r="AH822" s="85"/>
      <c r="AI822" s="85"/>
      <c r="AJ822" s="85"/>
      <c r="AK822" s="85"/>
      <c r="AL822" s="85" t="str">
        <f>IF(AK822="","",VLOOKUP(AK822,映射!W:X,2,FALSE))</f>
        <v/>
      </c>
      <c r="AM822" s="85"/>
      <c r="AN822" s="85"/>
      <c r="AO822" s="85"/>
    </row>
    <row r="823" spans="1:41">
      <c r="A823" s="15">
        <v>140090</v>
      </c>
      <c r="B823" s="15" t="s">
        <v>323</v>
      </c>
      <c r="C823" s="14" t="s">
        <v>40</v>
      </c>
      <c r="D823" s="14" t="s">
        <v>687</v>
      </c>
      <c r="E823" s="15">
        <v>40090</v>
      </c>
      <c r="F823" s="26" t="s">
        <v>519</v>
      </c>
      <c r="G823" s="26"/>
      <c r="H823" s="26">
        <v>42</v>
      </c>
      <c r="I823" s="91">
        <v>860</v>
      </c>
      <c r="J823" s="90">
        <v>0</v>
      </c>
      <c r="K823" s="26"/>
      <c r="L823" s="79">
        <f>VLOOKUP(D823,道具产出!B:V,4,FALSE)</f>
        <v>3004</v>
      </c>
      <c r="M823" s="15" t="str">
        <f>IF(L823="","",VLOOKUP(L823,映射!W:X,2,FALSE))</f>
        <v>铝</v>
      </c>
      <c r="N823" s="79">
        <f>VLOOKUP(D823,道具产出!B:V,5,FALSE)</f>
        <v>1</v>
      </c>
      <c r="O823" s="79">
        <v>1</v>
      </c>
      <c r="P823" s="79">
        <f>VLOOKUP(D823,道具产出!B:V,6,FALSE)</f>
        <v>100</v>
      </c>
      <c r="Q823" s="79">
        <f>VLOOKUP(D823,道具产出!B:V,7,FALSE)</f>
        <v>3104</v>
      </c>
      <c r="R823" s="15" t="str">
        <f>IF(Q823="","",VLOOKUP(Q823,映射!W:X,2,FALSE))</f>
        <v>茱萸木</v>
      </c>
      <c r="S823" s="79">
        <f>VLOOKUP(D823,道具产出!B:V,8,FALSE)</f>
        <v>1</v>
      </c>
      <c r="T823" s="79">
        <v>1</v>
      </c>
      <c r="U823" s="79">
        <f>VLOOKUP(D823,道具产出!B:V,9,FALSE)</f>
        <v>100</v>
      </c>
      <c r="V823" s="92">
        <f>VLOOKUP(D823,道具产出!B:V,10,FALSE)</f>
        <v>3404</v>
      </c>
      <c r="W823" s="15" t="str">
        <f>IF(V823="","",VLOOKUP(V823,映射!W:X,2,FALSE))</f>
        <v>棉</v>
      </c>
      <c r="X823" s="92">
        <f>VLOOKUP(D823,道具产出!B:V,11,FALSE)</f>
        <v>1</v>
      </c>
      <c r="Y823" s="92">
        <v>1</v>
      </c>
      <c r="Z823" s="92">
        <f>VLOOKUP(D823,道具产出!B:V,12,FALSE)</f>
        <v>100</v>
      </c>
      <c r="AA823" s="85"/>
      <c r="AB823" s="15" t="str">
        <f>IF(AA823="","",VLOOKUP(AA823,映射!W:X,2,FALSE))</f>
        <v/>
      </c>
      <c r="AC823" s="85"/>
      <c r="AD823" s="85"/>
      <c r="AE823" s="85"/>
      <c r="AF823" s="85"/>
      <c r="AG823" s="15" t="str">
        <f>IF(AF823="","",VLOOKUP(AF823,映射!W:X,2,FALSE))</f>
        <v/>
      </c>
      <c r="AH823" s="85"/>
      <c r="AI823" s="85"/>
      <c r="AJ823" s="85"/>
      <c r="AK823" s="85"/>
      <c r="AL823" s="85" t="str">
        <f>IF(AK823="","",VLOOKUP(AK823,映射!W:X,2,FALSE))</f>
        <v/>
      </c>
      <c r="AM823" s="85"/>
      <c r="AN823" s="85"/>
      <c r="AO823" s="85"/>
    </row>
    <row r="824" spans="1:41">
      <c r="A824" s="15">
        <v>140091</v>
      </c>
      <c r="B824" s="15" t="s">
        <v>323</v>
      </c>
      <c r="C824" s="14" t="s">
        <v>40</v>
      </c>
      <c r="D824" s="14" t="s">
        <v>687</v>
      </c>
      <c r="E824" s="15">
        <v>40091</v>
      </c>
      <c r="F824" s="26" t="s">
        <v>440</v>
      </c>
      <c r="G824" s="26"/>
      <c r="H824" s="26">
        <v>47</v>
      </c>
      <c r="I824" s="91">
        <v>1120</v>
      </c>
      <c r="J824" s="90">
        <v>0</v>
      </c>
      <c r="K824" s="26"/>
      <c r="L824" s="79">
        <f>VLOOKUP(D824,道具产出!B:V,4,FALSE)</f>
        <v>3004</v>
      </c>
      <c r="M824" s="15" t="str">
        <f>IF(L824="","",VLOOKUP(L824,映射!W:X,2,FALSE))</f>
        <v>铝</v>
      </c>
      <c r="N824" s="79">
        <f>VLOOKUP(D824,道具产出!B:V,5,FALSE)</f>
        <v>1</v>
      </c>
      <c r="O824" s="79">
        <v>1</v>
      </c>
      <c r="P824" s="79">
        <f>VLOOKUP(D824,道具产出!B:V,6,FALSE)</f>
        <v>100</v>
      </c>
      <c r="Q824" s="79">
        <f>VLOOKUP(D824,道具产出!B:V,7,FALSE)</f>
        <v>3104</v>
      </c>
      <c r="R824" s="15" t="str">
        <f>IF(Q824="","",VLOOKUP(Q824,映射!W:X,2,FALSE))</f>
        <v>茱萸木</v>
      </c>
      <c r="S824" s="79">
        <f>VLOOKUP(D824,道具产出!B:V,8,FALSE)</f>
        <v>1</v>
      </c>
      <c r="T824" s="79">
        <v>1</v>
      </c>
      <c r="U824" s="79">
        <f>VLOOKUP(D824,道具产出!B:V,9,FALSE)</f>
        <v>100</v>
      </c>
      <c r="V824" s="92">
        <f>VLOOKUP(D824,道具产出!B:V,10,FALSE)</f>
        <v>3404</v>
      </c>
      <c r="W824" s="15" t="str">
        <f>IF(V824="","",VLOOKUP(V824,映射!W:X,2,FALSE))</f>
        <v>棉</v>
      </c>
      <c r="X824" s="92">
        <f>VLOOKUP(D824,道具产出!B:V,11,FALSE)</f>
        <v>1</v>
      </c>
      <c r="Y824" s="92">
        <v>1</v>
      </c>
      <c r="Z824" s="92">
        <f>VLOOKUP(D824,道具产出!B:V,12,FALSE)</f>
        <v>100</v>
      </c>
      <c r="AA824" s="85"/>
      <c r="AB824" s="15" t="str">
        <f>IF(AA824="","",VLOOKUP(AA824,映射!W:X,2,FALSE))</f>
        <v/>
      </c>
      <c r="AC824" s="85"/>
      <c r="AD824" s="85"/>
      <c r="AE824" s="85"/>
      <c r="AF824" s="85"/>
      <c r="AG824" s="15" t="str">
        <f>IF(AF824="","",VLOOKUP(AF824,映射!W:X,2,FALSE))</f>
        <v/>
      </c>
      <c r="AH824" s="85"/>
      <c r="AI824" s="85"/>
      <c r="AJ824" s="85"/>
      <c r="AK824" s="85"/>
      <c r="AL824" s="85" t="str">
        <f>IF(AK824="","",VLOOKUP(AK824,映射!W:X,2,FALSE))</f>
        <v/>
      </c>
      <c r="AM824" s="85"/>
      <c r="AN824" s="85"/>
      <c r="AO824" s="85"/>
    </row>
    <row r="825" spans="1:41">
      <c r="A825" s="15">
        <v>140092</v>
      </c>
      <c r="B825" s="15" t="s">
        <v>323</v>
      </c>
      <c r="C825" s="14" t="s">
        <v>40</v>
      </c>
      <c r="D825" s="14" t="s">
        <v>687</v>
      </c>
      <c r="E825" s="15">
        <v>40092</v>
      </c>
      <c r="F825" s="26" t="s">
        <v>684</v>
      </c>
      <c r="G825" s="26"/>
      <c r="H825" s="26">
        <v>47</v>
      </c>
      <c r="I825" s="91">
        <v>1120</v>
      </c>
      <c r="J825" s="90">
        <v>0</v>
      </c>
      <c r="K825" s="26"/>
      <c r="L825" s="79">
        <f>VLOOKUP(D825,道具产出!B:V,4,FALSE)</f>
        <v>3004</v>
      </c>
      <c r="M825" s="15" t="str">
        <f>IF(L825="","",VLOOKUP(L825,映射!W:X,2,FALSE))</f>
        <v>铝</v>
      </c>
      <c r="N825" s="79">
        <f>VLOOKUP(D825,道具产出!B:V,5,FALSE)</f>
        <v>1</v>
      </c>
      <c r="O825" s="79">
        <v>1</v>
      </c>
      <c r="P825" s="79">
        <f>VLOOKUP(D825,道具产出!B:V,6,FALSE)</f>
        <v>100</v>
      </c>
      <c r="Q825" s="79">
        <f>VLOOKUP(D825,道具产出!B:V,7,FALSE)</f>
        <v>3104</v>
      </c>
      <c r="R825" s="15" t="str">
        <f>IF(Q825="","",VLOOKUP(Q825,映射!W:X,2,FALSE))</f>
        <v>茱萸木</v>
      </c>
      <c r="S825" s="79">
        <f>VLOOKUP(D825,道具产出!B:V,8,FALSE)</f>
        <v>1</v>
      </c>
      <c r="T825" s="79">
        <v>1</v>
      </c>
      <c r="U825" s="79">
        <f>VLOOKUP(D825,道具产出!B:V,9,FALSE)</f>
        <v>100</v>
      </c>
      <c r="V825" s="92">
        <f>VLOOKUP(D825,道具产出!B:V,10,FALSE)</f>
        <v>3404</v>
      </c>
      <c r="W825" s="15" t="str">
        <f>IF(V825="","",VLOOKUP(V825,映射!W:X,2,FALSE))</f>
        <v>棉</v>
      </c>
      <c r="X825" s="92">
        <f>VLOOKUP(D825,道具产出!B:V,11,FALSE)</f>
        <v>1</v>
      </c>
      <c r="Y825" s="92">
        <v>1</v>
      </c>
      <c r="Z825" s="92">
        <f>VLOOKUP(D825,道具产出!B:V,12,FALSE)</f>
        <v>100</v>
      </c>
      <c r="AA825" s="85"/>
      <c r="AB825" s="15" t="str">
        <f>IF(AA825="","",VLOOKUP(AA825,映射!W:X,2,FALSE))</f>
        <v/>
      </c>
      <c r="AC825" s="85"/>
      <c r="AD825" s="85"/>
      <c r="AE825" s="85"/>
      <c r="AF825" s="85"/>
      <c r="AG825" s="15" t="str">
        <f>IF(AF825="","",VLOOKUP(AF825,映射!W:X,2,FALSE))</f>
        <v/>
      </c>
      <c r="AH825" s="85"/>
      <c r="AI825" s="85"/>
      <c r="AJ825" s="85"/>
      <c r="AK825" s="85"/>
      <c r="AL825" s="85" t="str">
        <f>IF(AK825="","",VLOOKUP(AK825,映射!W:X,2,FALSE))</f>
        <v/>
      </c>
      <c r="AM825" s="85"/>
      <c r="AN825" s="85"/>
      <c r="AO825" s="85"/>
    </row>
    <row r="826" spans="1:41">
      <c r="A826" s="15">
        <v>140093</v>
      </c>
      <c r="B826" s="15" t="s">
        <v>323</v>
      </c>
      <c r="C826" s="14" t="s">
        <v>40</v>
      </c>
      <c r="D826" s="14" t="s">
        <v>687</v>
      </c>
      <c r="E826" s="15">
        <v>40093</v>
      </c>
      <c r="F826" s="26" t="s">
        <v>601</v>
      </c>
      <c r="G826" s="26"/>
      <c r="H826" s="26">
        <v>47</v>
      </c>
      <c r="I826" s="91">
        <v>1120</v>
      </c>
      <c r="J826" s="90">
        <v>0</v>
      </c>
      <c r="K826" s="26"/>
      <c r="L826" s="79">
        <f>VLOOKUP(D826,道具产出!B:V,4,FALSE)</f>
        <v>3004</v>
      </c>
      <c r="M826" s="15" t="str">
        <f>IF(L826="","",VLOOKUP(L826,映射!W:X,2,FALSE))</f>
        <v>铝</v>
      </c>
      <c r="N826" s="79">
        <f>VLOOKUP(D826,道具产出!B:V,5,FALSE)</f>
        <v>1</v>
      </c>
      <c r="O826" s="79">
        <v>1</v>
      </c>
      <c r="P826" s="79">
        <f>VLOOKUP(D826,道具产出!B:V,6,FALSE)</f>
        <v>100</v>
      </c>
      <c r="Q826" s="79">
        <f>VLOOKUP(D826,道具产出!B:V,7,FALSE)</f>
        <v>3104</v>
      </c>
      <c r="R826" s="15" t="str">
        <f>IF(Q826="","",VLOOKUP(Q826,映射!W:X,2,FALSE))</f>
        <v>茱萸木</v>
      </c>
      <c r="S826" s="79">
        <f>VLOOKUP(D826,道具产出!B:V,8,FALSE)</f>
        <v>1</v>
      </c>
      <c r="T826" s="79">
        <v>1</v>
      </c>
      <c r="U826" s="79">
        <f>VLOOKUP(D826,道具产出!B:V,9,FALSE)</f>
        <v>100</v>
      </c>
      <c r="V826" s="92">
        <f>VLOOKUP(D826,道具产出!B:V,10,FALSE)</f>
        <v>3404</v>
      </c>
      <c r="W826" s="15" t="str">
        <f>IF(V826="","",VLOOKUP(V826,映射!W:X,2,FALSE))</f>
        <v>棉</v>
      </c>
      <c r="X826" s="92">
        <f>VLOOKUP(D826,道具产出!B:V,11,FALSE)</f>
        <v>1</v>
      </c>
      <c r="Y826" s="92">
        <v>1</v>
      </c>
      <c r="Z826" s="92">
        <f>VLOOKUP(D826,道具产出!B:V,12,FALSE)</f>
        <v>100</v>
      </c>
      <c r="AA826" s="85"/>
      <c r="AB826" s="15" t="str">
        <f>IF(AA826="","",VLOOKUP(AA826,映射!W:X,2,FALSE))</f>
        <v/>
      </c>
      <c r="AC826" s="85"/>
      <c r="AD826" s="85"/>
      <c r="AE826" s="85"/>
      <c r="AF826" s="85"/>
      <c r="AG826" s="15" t="str">
        <f>IF(AF826="","",VLOOKUP(AF826,映射!W:X,2,FALSE))</f>
        <v/>
      </c>
      <c r="AH826" s="85"/>
      <c r="AI826" s="85"/>
      <c r="AJ826" s="85"/>
      <c r="AK826" s="85"/>
      <c r="AL826" s="85" t="str">
        <f>IF(AK826="","",VLOOKUP(AK826,映射!W:X,2,FALSE))</f>
        <v/>
      </c>
      <c r="AM826" s="85"/>
      <c r="AN826" s="85"/>
      <c r="AO826" s="85"/>
    </row>
    <row r="827" spans="1:41">
      <c r="A827" s="15">
        <v>140094</v>
      </c>
      <c r="B827" s="15" t="s">
        <v>323</v>
      </c>
      <c r="C827" s="14" t="s">
        <v>40</v>
      </c>
      <c r="D827" s="14" t="s">
        <v>687</v>
      </c>
      <c r="E827" s="15">
        <v>40094</v>
      </c>
      <c r="F827" s="26" t="s">
        <v>520</v>
      </c>
      <c r="G827" s="26"/>
      <c r="H827" s="26">
        <v>47</v>
      </c>
      <c r="I827" s="91">
        <v>1120</v>
      </c>
      <c r="J827" s="90">
        <v>0</v>
      </c>
      <c r="K827" s="26"/>
      <c r="L827" s="79">
        <f>VLOOKUP(D827,道具产出!B:V,4,FALSE)</f>
        <v>3004</v>
      </c>
      <c r="M827" s="15" t="str">
        <f>IF(L827="","",VLOOKUP(L827,映射!W:X,2,FALSE))</f>
        <v>铝</v>
      </c>
      <c r="N827" s="79">
        <f>VLOOKUP(D827,道具产出!B:V,5,FALSE)</f>
        <v>1</v>
      </c>
      <c r="O827" s="79">
        <v>1</v>
      </c>
      <c r="P827" s="79">
        <f>VLOOKUP(D827,道具产出!B:V,6,FALSE)</f>
        <v>100</v>
      </c>
      <c r="Q827" s="79">
        <f>VLOOKUP(D827,道具产出!B:V,7,FALSE)</f>
        <v>3104</v>
      </c>
      <c r="R827" s="15" t="str">
        <f>IF(Q827="","",VLOOKUP(Q827,映射!W:X,2,FALSE))</f>
        <v>茱萸木</v>
      </c>
      <c r="S827" s="79">
        <f>VLOOKUP(D827,道具产出!B:V,8,FALSE)</f>
        <v>1</v>
      </c>
      <c r="T827" s="79">
        <v>1</v>
      </c>
      <c r="U827" s="79">
        <f>VLOOKUP(D827,道具产出!B:V,9,FALSE)</f>
        <v>100</v>
      </c>
      <c r="V827" s="92">
        <f>VLOOKUP(D827,道具产出!B:V,10,FALSE)</f>
        <v>3404</v>
      </c>
      <c r="W827" s="15" t="str">
        <f>IF(V827="","",VLOOKUP(V827,映射!W:X,2,FALSE))</f>
        <v>棉</v>
      </c>
      <c r="X827" s="92">
        <f>VLOOKUP(D827,道具产出!B:V,11,FALSE)</f>
        <v>1</v>
      </c>
      <c r="Y827" s="92">
        <v>1</v>
      </c>
      <c r="Z827" s="92">
        <f>VLOOKUP(D827,道具产出!B:V,12,FALSE)</f>
        <v>100</v>
      </c>
      <c r="AA827" s="85"/>
      <c r="AB827" s="15" t="str">
        <f>IF(AA827="","",VLOOKUP(AA827,映射!W:X,2,FALSE))</f>
        <v/>
      </c>
      <c r="AC827" s="85"/>
      <c r="AD827" s="85"/>
      <c r="AE827" s="85"/>
      <c r="AF827" s="85"/>
      <c r="AG827" s="15" t="str">
        <f>IF(AF827="","",VLOOKUP(AF827,映射!W:X,2,FALSE))</f>
        <v/>
      </c>
      <c r="AH827" s="85"/>
      <c r="AI827" s="85"/>
      <c r="AJ827" s="85"/>
      <c r="AK827" s="85"/>
      <c r="AL827" s="85" t="str">
        <f>IF(AK827="","",VLOOKUP(AK827,映射!W:X,2,FALSE))</f>
        <v/>
      </c>
      <c r="AM827" s="85"/>
      <c r="AN827" s="85"/>
      <c r="AO827" s="85"/>
    </row>
    <row r="828" spans="1:41">
      <c r="A828" s="15">
        <v>140095</v>
      </c>
      <c r="B828" s="15" t="s">
        <v>323</v>
      </c>
      <c r="C828" s="14" t="s">
        <v>40</v>
      </c>
      <c r="D828" s="14" t="s">
        <v>687</v>
      </c>
      <c r="E828" s="15">
        <v>40095</v>
      </c>
      <c r="F828" s="26" t="s">
        <v>468</v>
      </c>
      <c r="G828" s="26"/>
      <c r="H828" s="26">
        <v>47</v>
      </c>
      <c r="I828" s="91">
        <v>1120</v>
      </c>
      <c r="J828" s="90">
        <v>0</v>
      </c>
      <c r="K828" s="26"/>
      <c r="L828" s="79">
        <f>VLOOKUP(D828,道具产出!B:V,4,FALSE)</f>
        <v>3004</v>
      </c>
      <c r="M828" s="15" t="str">
        <f>IF(L828="","",VLOOKUP(L828,映射!W:X,2,FALSE))</f>
        <v>铝</v>
      </c>
      <c r="N828" s="79">
        <f>VLOOKUP(D828,道具产出!B:V,5,FALSE)</f>
        <v>1</v>
      </c>
      <c r="O828" s="79">
        <v>1</v>
      </c>
      <c r="P828" s="79">
        <f>VLOOKUP(D828,道具产出!B:V,6,FALSE)</f>
        <v>100</v>
      </c>
      <c r="Q828" s="79">
        <f>VLOOKUP(D828,道具产出!B:V,7,FALSE)</f>
        <v>3104</v>
      </c>
      <c r="R828" s="15" t="str">
        <f>IF(Q828="","",VLOOKUP(Q828,映射!W:X,2,FALSE))</f>
        <v>茱萸木</v>
      </c>
      <c r="S828" s="79">
        <f>VLOOKUP(D828,道具产出!B:V,8,FALSE)</f>
        <v>1</v>
      </c>
      <c r="T828" s="79">
        <v>1</v>
      </c>
      <c r="U828" s="79">
        <f>VLOOKUP(D828,道具产出!B:V,9,FALSE)</f>
        <v>100</v>
      </c>
      <c r="V828" s="92">
        <f>VLOOKUP(D828,道具产出!B:V,10,FALSE)</f>
        <v>3404</v>
      </c>
      <c r="W828" s="15" t="str">
        <f>IF(V828="","",VLOOKUP(V828,映射!W:X,2,FALSE))</f>
        <v>棉</v>
      </c>
      <c r="X828" s="92">
        <f>VLOOKUP(D828,道具产出!B:V,11,FALSE)</f>
        <v>1</v>
      </c>
      <c r="Y828" s="92">
        <v>1</v>
      </c>
      <c r="Z828" s="92">
        <f>VLOOKUP(D828,道具产出!B:V,12,FALSE)</f>
        <v>100</v>
      </c>
      <c r="AA828" s="85"/>
      <c r="AB828" s="15" t="str">
        <f>IF(AA828="","",VLOOKUP(AA828,映射!W:X,2,FALSE))</f>
        <v/>
      </c>
      <c r="AC828" s="85"/>
      <c r="AD828" s="85"/>
      <c r="AE828" s="85"/>
      <c r="AF828" s="85"/>
      <c r="AG828" s="15" t="str">
        <f>IF(AF828="","",VLOOKUP(AF828,映射!W:X,2,FALSE))</f>
        <v/>
      </c>
      <c r="AH828" s="85"/>
      <c r="AI828" s="85"/>
      <c r="AJ828" s="85"/>
      <c r="AK828" s="85"/>
      <c r="AL828" s="85" t="str">
        <f>IF(AK828="","",VLOOKUP(AK828,映射!W:X,2,FALSE))</f>
        <v/>
      </c>
      <c r="AM828" s="85"/>
      <c r="AN828" s="85"/>
      <c r="AO828" s="85"/>
    </row>
    <row r="829" spans="1:41">
      <c r="A829" s="15">
        <v>140096</v>
      </c>
      <c r="B829" s="15" t="s">
        <v>323</v>
      </c>
      <c r="C829" s="14" t="s">
        <v>40</v>
      </c>
      <c r="D829" s="14" t="s">
        <v>687</v>
      </c>
      <c r="E829" s="15">
        <v>40096</v>
      </c>
      <c r="F829" s="26" t="s">
        <v>636</v>
      </c>
      <c r="G829" s="26"/>
      <c r="H829" s="26">
        <v>47</v>
      </c>
      <c r="I829" s="91">
        <v>1120</v>
      </c>
      <c r="J829" s="90">
        <v>0</v>
      </c>
      <c r="K829" s="26"/>
      <c r="L829" s="79">
        <f>VLOOKUP(D829,道具产出!B:V,4,FALSE)</f>
        <v>3004</v>
      </c>
      <c r="M829" s="15" t="str">
        <f>IF(L829="","",VLOOKUP(L829,映射!W:X,2,FALSE))</f>
        <v>铝</v>
      </c>
      <c r="N829" s="79">
        <f>VLOOKUP(D829,道具产出!B:V,5,FALSE)</f>
        <v>1</v>
      </c>
      <c r="O829" s="79">
        <v>1</v>
      </c>
      <c r="P829" s="79">
        <f>VLOOKUP(D829,道具产出!B:V,6,FALSE)</f>
        <v>100</v>
      </c>
      <c r="Q829" s="79">
        <f>VLOOKUP(D829,道具产出!B:V,7,FALSE)</f>
        <v>3104</v>
      </c>
      <c r="R829" s="15" t="str">
        <f>IF(Q829="","",VLOOKUP(Q829,映射!W:X,2,FALSE))</f>
        <v>茱萸木</v>
      </c>
      <c r="S829" s="79">
        <f>VLOOKUP(D829,道具产出!B:V,8,FALSE)</f>
        <v>1</v>
      </c>
      <c r="T829" s="79">
        <v>1</v>
      </c>
      <c r="U829" s="79">
        <f>VLOOKUP(D829,道具产出!B:V,9,FALSE)</f>
        <v>100</v>
      </c>
      <c r="V829" s="92">
        <f>VLOOKUP(D829,道具产出!B:V,10,FALSE)</f>
        <v>3404</v>
      </c>
      <c r="W829" s="15" t="str">
        <f>IF(V829="","",VLOOKUP(V829,映射!W:X,2,FALSE))</f>
        <v>棉</v>
      </c>
      <c r="X829" s="92">
        <f>VLOOKUP(D829,道具产出!B:V,11,FALSE)</f>
        <v>1</v>
      </c>
      <c r="Y829" s="92">
        <v>1</v>
      </c>
      <c r="Z829" s="92">
        <f>VLOOKUP(D829,道具产出!B:V,12,FALSE)</f>
        <v>100</v>
      </c>
      <c r="AA829" s="85"/>
      <c r="AB829" s="15" t="str">
        <f>IF(AA829="","",VLOOKUP(AA829,映射!W:X,2,FALSE))</f>
        <v/>
      </c>
      <c r="AC829" s="85"/>
      <c r="AD829" s="85"/>
      <c r="AE829" s="85"/>
      <c r="AF829" s="85"/>
      <c r="AG829" s="15" t="str">
        <f>IF(AF829="","",VLOOKUP(AF829,映射!W:X,2,FALSE))</f>
        <v/>
      </c>
      <c r="AH829" s="85"/>
      <c r="AI829" s="85"/>
      <c r="AJ829" s="85"/>
      <c r="AK829" s="85"/>
      <c r="AL829" s="85" t="str">
        <f>IF(AK829="","",VLOOKUP(AK829,映射!W:X,2,FALSE))</f>
        <v/>
      </c>
      <c r="AM829" s="85"/>
      <c r="AN829" s="85"/>
      <c r="AO829" s="85"/>
    </row>
    <row r="830" spans="1:41">
      <c r="A830" s="15">
        <v>140097</v>
      </c>
      <c r="B830" s="15" t="s">
        <v>323</v>
      </c>
      <c r="C830" s="14" t="s">
        <v>40</v>
      </c>
      <c r="D830" s="14" t="s">
        <v>687</v>
      </c>
      <c r="E830" s="15">
        <v>40097</v>
      </c>
      <c r="F830" s="26" t="s">
        <v>621</v>
      </c>
      <c r="G830" s="26"/>
      <c r="H830" s="26">
        <v>47</v>
      </c>
      <c r="I830" s="91">
        <v>1120</v>
      </c>
      <c r="J830" s="90">
        <v>0</v>
      </c>
      <c r="K830" s="26"/>
      <c r="L830" s="79">
        <f>VLOOKUP(D830,道具产出!B:V,4,FALSE)</f>
        <v>3004</v>
      </c>
      <c r="M830" s="15" t="str">
        <f>IF(L830="","",VLOOKUP(L830,映射!W:X,2,FALSE))</f>
        <v>铝</v>
      </c>
      <c r="N830" s="79">
        <f>VLOOKUP(D830,道具产出!B:V,5,FALSE)</f>
        <v>1</v>
      </c>
      <c r="O830" s="79">
        <v>1</v>
      </c>
      <c r="P830" s="79">
        <f>VLOOKUP(D830,道具产出!B:V,6,FALSE)</f>
        <v>100</v>
      </c>
      <c r="Q830" s="79">
        <f>VLOOKUP(D830,道具产出!B:V,7,FALSE)</f>
        <v>3104</v>
      </c>
      <c r="R830" s="15" t="str">
        <f>IF(Q830="","",VLOOKUP(Q830,映射!W:X,2,FALSE))</f>
        <v>茱萸木</v>
      </c>
      <c r="S830" s="79">
        <f>VLOOKUP(D830,道具产出!B:V,8,FALSE)</f>
        <v>1</v>
      </c>
      <c r="T830" s="79">
        <v>1</v>
      </c>
      <c r="U830" s="79">
        <f>VLOOKUP(D830,道具产出!B:V,9,FALSE)</f>
        <v>100</v>
      </c>
      <c r="V830" s="92">
        <f>VLOOKUP(D830,道具产出!B:V,10,FALSE)</f>
        <v>3404</v>
      </c>
      <c r="W830" s="15" t="str">
        <f>IF(V830="","",VLOOKUP(V830,映射!W:X,2,FALSE))</f>
        <v>棉</v>
      </c>
      <c r="X830" s="92">
        <f>VLOOKUP(D830,道具产出!B:V,11,FALSE)</f>
        <v>1</v>
      </c>
      <c r="Y830" s="92">
        <v>1</v>
      </c>
      <c r="Z830" s="92">
        <f>VLOOKUP(D830,道具产出!B:V,12,FALSE)</f>
        <v>100</v>
      </c>
      <c r="AA830" s="85"/>
      <c r="AB830" s="15" t="str">
        <f>IF(AA830="","",VLOOKUP(AA830,映射!W:X,2,FALSE))</f>
        <v/>
      </c>
      <c r="AC830" s="85"/>
      <c r="AD830" s="85"/>
      <c r="AE830" s="85"/>
      <c r="AF830" s="85"/>
      <c r="AG830" s="15" t="str">
        <f>IF(AF830="","",VLOOKUP(AF830,映射!W:X,2,FALSE))</f>
        <v/>
      </c>
      <c r="AH830" s="85"/>
      <c r="AI830" s="85"/>
      <c r="AJ830" s="85"/>
      <c r="AK830" s="85"/>
      <c r="AL830" s="85" t="str">
        <f>IF(AK830="","",VLOOKUP(AK830,映射!W:X,2,FALSE))</f>
        <v/>
      </c>
      <c r="AM830" s="85"/>
      <c r="AN830" s="85"/>
      <c r="AO830" s="85"/>
    </row>
    <row r="831" spans="1:41">
      <c r="A831" s="15">
        <v>140098</v>
      </c>
      <c r="B831" s="15" t="s">
        <v>323</v>
      </c>
      <c r="C831" s="14" t="s">
        <v>40</v>
      </c>
      <c r="D831" s="14" t="s">
        <v>687</v>
      </c>
      <c r="E831" s="15">
        <v>40098</v>
      </c>
      <c r="F831" s="26" t="s">
        <v>606</v>
      </c>
      <c r="G831" s="26"/>
      <c r="H831" s="26">
        <v>47</v>
      </c>
      <c r="I831" s="91">
        <v>1120</v>
      </c>
      <c r="J831" s="90">
        <v>0</v>
      </c>
      <c r="K831" s="26"/>
      <c r="L831" s="79">
        <f>VLOOKUP(D831,道具产出!B:V,4,FALSE)</f>
        <v>3004</v>
      </c>
      <c r="M831" s="15" t="str">
        <f>IF(L831="","",VLOOKUP(L831,映射!W:X,2,FALSE))</f>
        <v>铝</v>
      </c>
      <c r="N831" s="79">
        <f>VLOOKUP(D831,道具产出!B:V,5,FALSE)</f>
        <v>1</v>
      </c>
      <c r="O831" s="79">
        <v>1</v>
      </c>
      <c r="P831" s="79">
        <f>VLOOKUP(D831,道具产出!B:V,6,FALSE)</f>
        <v>100</v>
      </c>
      <c r="Q831" s="79">
        <f>VLOOKUP(D831,道具产出!B:V,7,FALSE)</f>
        <v>3104</v>
      </c>
      <c r="R831" s="15" t="str">
        <f>IF(Q831="","",VLOOKUP(Q831,映射!W:X,2,FALSE))</f>
        <v>茱萸木</v>
      </c>
      <c r="S831" s="79">
        <f>VLOOKUP(D831,道具产出!B:V,8,FALSE)</f>
        <v>1</v>
      </c>
      <c r="T831" s="79">
        <v>1</v>
      </c>
      <c r="U831" s="79">
        <f>VLOOKUP(D831,道具产出!B:V,9,FALSE)</f>
        <v>100</v>
      </c>
      <c r="V831" s="92">
        <f>VLOOKUP(D831,道具产出!B:V,10,FALSE)</f>
        <v>3404</v>
      </c>
      <c r="W831" s="15" t="str">
        <f>IF(V831="","",VLOOKUP(V831,映射!W:X,2,FALSE))</f>
        <v>棉</v>
      </c>
      <c r="X831" s="92">
        <f>VLOOKUP(D831,道具产出!B:V,11,FALSE)</f>
        <v>1</v>
      </c>
      <c r="Y831" s="92">
        <v>1</v>
      </c>
      <c r="Z831" s="92">
        <f>VLOOKUP(D831,道具产出!B:V,12,FALSE)</f>
        <v>100</v>
      </c>
      <c r="AA831" s="85"/>
      <c r="AB831" s="15" t="str">
        <f>IF(AA831="","",VLOOKUP(AA831,映射!W:X,2,FALSE))</f>
        <v/>
      </c>
      <c r="AC831" s="85"/>
      <c r="AD831" s="85"/>
      <c r="AE831" s="85"/>
      <c r="AF831" s="85"/>
      <c r="AG831" s="15" t="str">
        <f>IF(AF831="","",VLOOKUP(AF831,映射!W:X,2,FALSE))</f>
        <v/>
      </c>
      <c r="AH831" s="85"/>
      <c r="AI831" s="85"/>
      <c r="AJ831" s="85"/>
      <c r="AK831" s="85"/>
      <c r="AL831" s="85" t="str">
        <f>IF(AK831="","",VLOOKUP(AK831,映射!W:X,2,FALSE))</f>
        <v/>
      </c>
      <c r="AM831" s="85"/>
      <c r="AN831" s="85"/>
      <c r="AO831" s="85"/>
    </row>
    <row r="832" spans="1:41">
      <c r="A832" s="15">
        <v>140099</v>
      </c>
      <c r="B832" s="15" t="s">
        <v>323</v>
      </c>
      <c r="C832" s="14" t="s">
        <v>40</v>
      </c>
      <c r="D832" s="14" t="s">
        <v>687</v>
      </c>
      <c r="E832" s="15">
        <v>40099</v>
      </c>
      <c r="F832" s="26" t="s">
        <v>620</v>
      </c>
      <c r="G832" s="26"/>
      <c r="H832" s="26">
        <v>47</v>
      </c>
      <c r="I832" s="91">
        <v>1120</v>
      </c>
      <c r="J832" s="90">
        <v>0</v>
      </c>
      <c r="K832" s="26"/>
      <c r="L832" s="79">
        <f>VLOOKUP(D832,道具产出!B:V,4,FALSE)</f>
        <v>3004</v>
      </c>
      <c r="M832" s="15" t="str">
        <f>IF(L832="","",VLOOKUP(L832,映射!W:X,2,FALSE))</f>
        <v>铝</v>
      </c>
      <c r="N832" s="79">
        <f>VLOOKUP(D832,道具产出!B:V,5,FALSE)</f>
        <v>1</v>
      </c>
      <c r="O832" s="79">
        <v>1</v>
      </c>
      <c r="P832" s="79">
        <f>VLOOKUP(D832,道具产出!B:V,6,FALSE)</f>
        <v>100</v>
      </c>
      <c r="Q832" s="79">
        <f>VLOOKUP(D832,道具产出!B:V,7,FALSE)</f>
        <v>3104</v>
      </c>
      <c r="R832" s="15" t="str">
        <f>IF(Q832="","",VLOOKUP(Q832,映射!W:X,2,FALSE))</f>
        <v>茱萸木</v>
      </c>
      <c r="S832" s="79">
        <f>VLOOKUP(D832,道具产出!B:V,8,FALSE)</f>
        <v>1</v>
      </c>
      <c r="T832" s="79">
        <v>1</v>
      </c>
      <c r="U832" s="79">
        <f>VLOOKUP(D832,道具产出!B:V,9,FALSE)</f>
        <v>100</v>
      </c>
      <c r="V832" s="92">
        <f>VLOOKUP(D832,道具产出!B:V,10,FALSE)</f>
        <v>3404</v>
      </c>
      <c r="W832" s="15" t="str">
        <f>IF(V832="","",VLOOKUP(V832,映射!W:X,2,FALSE))</f>
        <v>棉</v>
      </c>
      <c r="X832" s="92">
        <f>VLOOKUP(D832,道具产出!B:V,11,FALSE)</f>
        <v>1</v>
      </c>
      <c r="Y832" s="92">
        <v>1</v>
      </c>
      <c r="Z832" s="92">
        <f>VLOOKUP(D832,道具产出!B:V,12,FALSE)</f>
        <v>100</v>
      </c>
      <c r="AA832" s="85"/>
      <c r="AB832" s="15" t="str">
        <f>IF(AA832="","",VLOOKUP(AA832,映射!W:X,2,FALSE))</f>
        <v/>
      </c>
      <c r="AC832" s="85"/>
      <c r="AD832" s="85"/>
      <c r="AE832" s="85"/>
      <c r="AF832" s="85"/>
      <c r="AG832" s="15" t="str">
        <f>IF(AF832="","",VLOOKUP(AF832,映射!W:X,2,FALSE))</f>
        <v/>
      </c>
      <c r="AH832" s="85"/>
      <c r="AI832" s="85"/>
      <c r="AJ832" s="85"/>
      <c r="AK832" s="85"/>
      <c r="AL832" s="85" t="str">
        <f>IF(AK832="","",VLOOKUP(AK832,映射!W:X,2,FALSE))</f>
        <v/>
      </c>
      <c r="AM832" s="85"/>
      <c r="AN832" s="85"/>
      <c r="AO832" s="85"/>
    </row>
    <row r="833" spans="1:41">
      <c r="A833" s="15">
        <v>140100</v>
      </c>
      <c r="B833" s="15" t="s">
        <v>323</v>
      </c>
      <c r="C833" s="14" t="s">
        <v>40</v>
      </c>
      <c r="D833" s="14" t="s">
        <v>687</v>
      </c>
      <c r="E833" s="15">
        <v>40100</v>
      </c>
      <c r="F833" s="26" t="s">
        <v>400</v>
      </c>
      <c r="G833" s="26"/>
      <c r="H833" s="26">
        <v>47</v>
      </c>
      <c r="I833" s="91">
        <v>1120</v>
      </c>
      <c r="J833" s="90">
        <v>0</v>
      </c>
      <c r="K833" s="26"/>
      <c r="L833" s="79">
        <f>VLOOKUP(D833,道具产出!B:V,4,FALSE)</f>
        <v>3004</v>
      </c>
      <c r="M833" s="15" t="str">
        <f>IF(L833="","",VLOOKUP(L833,映射!W:X,2,FALSE))</f>
        <v>铝</v>
      </c>
      <c r="N833" s="79">
        <f>VLOOKUP(D833,道具产出!B:V,5,FALSE)</f>
        <v>1</v>
      </c>
      <c r="O833" s="79">
        <v>1</v>
      </c>
      <c r="P833" s="79">
        <f>VLOOKUP(D833,道具产出!B:V,6,FALSE)</f>
        <v>100</v>
      </c>
      <c r="Q833" s="79">
        <f>VLOOKUP(D833,道具产出!B:V,7,FALSE)</f>
        <v>3104</v>
      </c>
      <c r="R833" s="15" t="str">
        <f>IF(Q833="","",VLOOKUP(Q833,映射!W:X,2,FALSE))</f>
        <v>茱萸木</v>
      </c>
      <c r="S833" s="79">
        <f>VLOOKUP(D833,道具产出!B:V,8,FALSE)</f>
        <v>1</v>
      </c>
      <c r="T833" s="79">
        <v>1</v>
      </c>
      <c r="U833" s="79">
        <f>VLOOKUP(D833,道具产出!B:V,9,FALSE)</f>
        <v>100</v>
      </c>
      <c r="V833" s="92">
        <f>VLOOKUP(D833,道具产出!B:V,10,FALSE)</f>
        <v>3404</v>
      </c>
      <c r="W833" s="15" t="str">
        <f>IF(V833="","",VLOOKUP(V833,映射!W:X,2,FALSE))</f>
        <v>棉</v>
      </c>
      <c r="X833" s="92">
        <f>VLOOKUP(D833,道具产出!B:V,11,FALSE)</f>
        <v>1</v>
      </c>
      <c r="Y833" s="92">
        <v>1</v>
      </c>
      <c r="Z833" s="92">
        <f>VLOOKUP(D833,道具产出!B:V,12,FALSE)</f>
        <v>100</v>
      </c>
      <c r="AA833" s="85"/>
      <c r="AB833" s="15" t="str">
        <f>IF(AA833="","",VLOOKUP(AA833,映射!W:X,2,FALSE))</f>
        <v/>
      </c>
      <c r="AC833" s="85"/>
      <c r="AD833" s="85"/>
      <c r="AE833" s="85"/>
      <c r="AF833" s="85"/>
      <c r="AG833" s="15" t="str">
        <f>IF(AF833="","",VLOOKUP(AF833,映射!W:X,2,FALSE))</f>
        <v/>
      </c>
      <c r="AH833" s="85"/>
      <c r="AI833" s="85"/>
      <c r="AJ833" s="85"/>
      <c r="AK833" s="85"/>
      <c r="AL833" s="85" t="str">
        <f>IF(AK833="","",VLOOKUP(AK833,映射!W:X,2,FALSE))</f>
        <v/>
      </c>
      <c r="AM833" s="85"/>
      <c r="AN833" s="85"/>
      <c r="AO833" s="85"/>
    </row>
    <row r="834" spans="1:41">
      <c r="A834" s="15">
        <v>140101</v>
      </c>
      <c r="B834" s="15" t="s">
        <v>323</v>
      </c>
      <c r="C834" s="14" t="s">
        <v>40</v>
      </c>
      <c r="D834" s="14" t="s">
        <v>687</v>
      </c>
      <c r="E834" s="15">
        <v>40101</v>
      </c>
      <c r="F834" s="26" t="s">
        <v>612</v>
      </c>
      <c r="G834" s="26"/>
      <c r="H834" s="26">
        <v>47</v>
      </c>
      <c r="I834" s="91">
        <v>1120</v>
      </c>
      <c r="J834" s="90">
        <v>0</v>
      </c>
      <c r="K834" s="26"/>
      <c r="L834" s="79">
        <f>VLOOKUP(D834,道具产出!B:V,4,FALSE)</f>
        <v>3004</v>
      </c>
      <c r="M834" s="15" t="str">
        <f>IF(L834="","",VLOOKUP(L834,映射!W:X,2,FALSE))</f>
        <v>铝</v>
      </c>
      <c r="N834" s="79">
        <f>VLOOKUP(D834,道具产出!B:V,5,FALSE)</f>
        <v>1</v>
      </c>
      <c r="O834" s="79">
        <v>1</v>
      </c>
      <c r="P834" s="79">
        <f>VLOOKUP(D834,道具产出!B:V,6,FALSE)</f>
        <v>100</v>
      </c>
      <c r="Q834" s="79">
        <f>VLOOKUP(D834,道具产出!B:V,7,FALSE)</f>
        <v>3104</v>
      </c>
      <c r="R834" s="15" t="str">
        <f>IF(Q834="","",VLOOKUP(Q834,映射!W:X,2,FALSE))</f>
        <v>茱萸木</v>
      </c>
      <c r="S834" s="79">
        <f>VLOOKUP(D834,道具产出!B:V,8,FALSE)</f>
        <v>1</v>
      </c>
      <c r="T834" s="79">
        <v>1</v>
      </c>
      <c r="U834" s="79">
        <f>VLOOKUP(D834,道具产出!B:V,9,FALSE)</f>
        <v>100</v>
      </c>
      <c r="V834" s="92">
        <f>VLOOKUP(D834,道具产出!B:V,10,FALSE)</f>
        <v>3404</v>
      </c>
      <c r="W834" s="15" t="str">
        <f>IF(V834="","",VLOOKUP(V834,映射!W:X,2,FALSE))</f>
        <v>棉</v>
      </c>
      <c r="X834" s="92">
        <f>VLOOKUP(D834,道具产出!B:V,11,FALSE)</f>
        <v>1</v>
      </c>
      <c r="Y834" s="92">
        <v>1</v>
      </c>
      <c r="Z834" s="92">
        <f>VLOOKUP(D834,道具产出!B:V,12,FALSE)</f>
        <v>100</v>
      </c>
      <c r="AA834" s="85"/>
      <c r="AB834" s="15" t="str">
        <f>IF(AA834="","",VLOOKUP(AA834,映射!W:X,2,FALSE))</f>
        <v/>
      </c>
      <c r="AC834" s="85"/>
      <c r="AD834" s="85"/>
      <c r="AE834" s="85"/>
      <c r="AF834" s="85"/>
      <c r="AG834" s="15" t="str">
        <f>IF(AF834="","",VLOOKUP(AF834,映射!W:X,2,FALSE))</f>
        <v/>
      </c>
      <c r="AH834" s="85"/>
      <c r="AI834" s="85"/>
      <c r="AJ834" s="85"/>
      <c r="AK834" s="85"/>
      <c r="AL834" s="85" t="str">
        <f>IF(AK834="","",VLOOKUP(AK834,映射!W:X,2,FALSE))</f>
        <v/>
      </c>
      <c r="AM834" s="85"/>
      <c r="AN834" s="85"/>
      <c r="AO834" s="85"/>
    </row>
    <row r="835" spans="1:41">
      <c r="A835" s="15">
        <v>140102</v>
      </c>
      <c r="B835" s="15" t="s">
        <v>323</v>
      </c>
      <c r="C835" s="14" t="s">
        <v>40</v>
      </c>
      <c r="D835" s="14" t="s">
        <v>687</v>
      </c>
      <c r="E835" s="15">
        <v>40102</v>
      </c>
      <c r="F835" s="26" t="s">
        <v>466</v>
      </c>
      <c r="G835" s="26"/>
      <c r="H835" s="26">
        <v>47</v>
      </c>
      <c r="I835" s="91">
        <v>1120</v>
      </c>
      <c r="J835" s="90">
        <v>0</v>
      </c>
      <c r="K835" s="26"/>
      <c r="L835" s="79">
        <f>VLOOKUP(D835,道具产出!B:V,4,FALSE)</f>
        <v>3004</v>
      </c>
      <c r="M835" s="15" t="str">
        <f>IF(L835="","",VLOOKUP(L835,映射!W:X,2,FALSE))</f>
        <v>铝</v>
      </c>
      <c r="N835" s="79">
        <f>VLOOKUP(D835,道具产出!B:V,5,FALSE)</f>
        <v>1</v>
      </c>
      <c r="O835" s="79">
        <v>1</v>
      </c>
      <c r="P835" s="79">
        <f>VLOOKUP(D835,道具产出!B:V,6,FALSE)</f>
        <v>100</v>
      </c>
      <c r="Q835" s="79">
        <f>VLOOKUP(D835,道具产出!B:V,7,FALSE)</f>
        <v>3104</v>
      </c>
      <c r="R835" s="15" t="str">
        <f>IF(Q835="","",VLOOKUP(Q835,映射!W:X,2,FALSE))</f>
        <v>茱萸木</v>
      </c>
      <c r="S835" s="79">
        <f>VLOOKUP(D835,道具产出!B:V,8,FALSE)</f>
        <v>1</v>
      </c>
      <c r="T835" s="79">
        <v>1</v>
      </c>
      <c r="U835" s="79">
        <f>VLOOKUP(D835,道具产出!B:V,9,FALSE)</f>
        <v>100</v>
      </c>
      <c r="V835" s="92">
        <f>VLOOKUP(D835,道具产出!B:V,10,FALSE)</f>
        <v>3404</v>
      </c>
      <c r="W835" s="15" t="str">
        <f>IF(V835="","",VLOOKUP(V835,映射!W:X,2,FALSE))</f>
        <v>棉</v>
      </c>
      <c r="X835" s="92">
        <f>VLOOKUP(D835,道具产出!B:V,11,FALSE)</f>
        <v>1</v>
      </c>
      <c r="Y835" s="92">
        <v>1</v>
      </c>
      <c r="Z835" s="92">
        <f>VLOOKUP(D835,道具产出!B:V,12,FALSE)</f>
        <v>100</v>
      </c>
      <c r="AA835" s="85"/>
      <c r="AB835" s="15" t="str">
        <f>IF(AA835="","",VLOOKUP(AA835,映射!W:X,2,FALSE))</f>
        <v/>
      </c>
      <c r="AC835" s="85"/>
      <c r="AD835" s="85"/>
      <c r="AE835" s="85"/>
      <c r="AF835" s="85"/>
      <c r="AG835" s="15" t="str">
        <f>IF(AF835="","",VLOOKUP(AF835,映射!W:X,2,FALSE))</f>
        <v/>
      </c>
      <c r="AH835" s="85"/>
      <c r="AI835" s="85"/>
      <c r="AJ835" s="85"/>
      <c r="AK835" s="85"/>
      <c r="AL835" s="85" t="str">
        <f>IF(AK835="","",VLOOKUP(AK835,映射!W:X,2,FALSE))</f>
        <v/>
      </c>
      <c r="AM835" s="85"/>
      <c r="AN835" s="85"/>
      <c r="AO835" s="85"/>
    </row>
    <row r="836" spans="1:41">
      <c r="A836" s="15">
        <v>140103</v>
      </c>
      <c r="B836" s="15" t="s">
        <v>323</v>
      </c>
      <c r="C836" s="14" t="s">
        <v>40</v>
      </c>
      <c r="D836" s="14" t="s">
        <v>687</v>
      </c>
      <c r="E836" s="15">
        <v>40103</v>
      </c>
      <c r="F836" s="26" t="s">
        <v>497</v>
      </c>
      <c r="G836" s="26"/>
      <c r="H836" s="26">
        <v>47</v>
      </c>
      <c r="I836" s="91">
        <v>1120</v>
      </c>
      <c r="J836" s="90">
        <v>0</v>
      </c>
      <c r="K836" s="26"/>
      <c r="L836" s="79">
        <f>VLOOKUP(D836,道具产出!B:V,4,FALSE)</f>
        <v>3004</v>
      </c>
      <c r="M836" s="15" t="str">
        <f>IF(L836="","",VLOOKUP(L836,映射!W:X,2,FALSE))</f>
        <v>铝</v>
      </c>
      <c r="N836" s="79">
        <f>VLOOKUP(D836,道具产出!B:V,5,FALSE)</f>
        <v>1</v>
      </c>
      <c r="O836" s="79">
        <v>1</v>
      </c>
      <c r="P836" s="79">
        <f>VLOOKUP(D836,道具产出!B:V,6,FALSE)</f>
        <v>100</v>
      </c>
      <c r="Q836" s="79">
        <f>VLOOKUP(D836,道具产出!B:V,7,FALSE)</f>
        <v>3104</v>
      </c>
      <c r="R836" s="15" t="str">
        <f>IF(Q836="","",VLOOKUP(Q836,映射!W:X,2,FALSE))</f>
        <v>茱萸木</v>
      </c>
      <c r="S836" s="79">
        <f>VLOOKUP(D836,道具产出!B:V,8,FALSE)</f>
        <v>1</v>
      </c>
      <c r="T836" s="79">
        <v>1</v>
      </c>
      <c r="U836" s="79">
        <f>VLOOKUP(D836,道具产出!B:V,9,FALSE)</f>
        <v>100</v>
      </c>
      <c r="V836" s="92">
        <f>VLOOKUP(D836,道具产出!B:V,10,FALSE)</f>
        <v>3404</v>
      </c>
      <c r="W836" s="15" t="str">
        <f>IF(V836="","",VLOOKUP(V836,映射!W:X,2,FALSE))</f>
        <v>棉</v>
      </c>
      <c r="X836" s="92">
        <f>VLOOKUP(D836,道具产出!B:V,11,FALSE)</f>
        <v>1</v>
      </c>
      <c r="Y836" s="92">
        <v>1</v>
      </c>
      <c r="Z836" s="92">
        <f>VLOOKUP(D836,道具产出!B:V,12,FALSE)</f>
        <v>100</v>
      </c>
      <c r="AA836" s="85"/>
      <c r="AB836" s="15" t="str">
        <f>IF(AA836="","",VLOOKUP(AA836,映射!W:X,2,FALSE))</f>
        <v/>
      </c>
      <c r="AC836" s="85"/>
      <c r="AD836" s="85"/>
      <c r="AE836" s="85"/>
      <c r="AF836" s="85"/>
      <c r="AG836" s="15" t="str">
        <f>IF(AF836="","",VLOOKUP(AF836,映射!W:X,2,FALSE))</f>
        <v/>
      </c>
      <c r="AH836" s="85"/>
      <c r="AI836" s="85"/>
      <c r="AJ836" s="85"/>
      <c r="AK836" s="85"/>
      <c r="AL836" s="85" t="str">
        <f>IF(AK836="","",VLOOKUP(AK836,映射!W:X,2,FALSE))</f>
        <v/>
      </c>
      <c r="AM836" s="85"/>
      <c r="AN836" s="85"/>
      <c r="AO836" s="85"/>
    </row>
    <row r="837" spans="1:41">
      <c r="A837" s="15">
        <v>140104</v>
      </c>
      <c r="B837" s="15" t="s">
        <v>323</v>
      </c>
      <c r="C837" s="14" t="s">
        <v>40</v>
      </c>
      <c r="D837" s="14" t="s">
        <v>687</v>
      </c>
      <c r="E837" s="15">
        <v>40104</v>
      </c>
      <c r="F837" s="26" t="s">
        <v>506</v>
      </c>
      <c r="G837" s="26"/>
      <c r="H837" s="26">
        <v>47</v>
      </c>
      <c r="I837" s="91">
        <v>1120</v>
      </c>
      <c r="J837" s="90">
        <v>0</v>
      </c>
      <c r="K837" s="26"/>
      <c r="L837" s="79">
        <f>VLOOKUP(D837,道具产出!B:V,4,FALSE)</f>
        <v>3004</v>
      </c>
      <c r="M837" s="15" t="str">
        <f>IF(L837="","",VLOOKUP(L837,映射!W:X,2,FALSE))</f>
        <v>铝</v>
      </c>
      <c r="N837" s="79">
        <f>VLOOKUP(D837,道具产出!B:V,5,FALSE)</f>
        <v>1</v>
      </c>
      <c r="O837" s="79">
        <v>1</v>
      </c>
      <c r="P837" s="79">
        <f>VLOOKUP(D837,道具产出!B:V,6,FALSE)</f>
        <v>100</v>
      </c>
      <c r="Q837" s="79">
        <f>VLOOKUP(D837,道具产出!B:V,7,FALSE)</f>
        <v>3104</v>
      </c>
      <c r="R837" s="15" t="str">
        <f>IF(Q837="","",VLOOKUP(Q837,映射!W:X,2,FALSE))</f>
        <v>茱萸木</v>
      </c>
      <c r="S837" s="79">
        <f>VLOOKUP(D837,道具产出!B:V,8,FALSE)</f>
        <v>1</v>
      </c>
      <c r="T837" s="79">
        <v>1</v>
      </c>
      <c r="U837" s="79">
        <f>VLOOKUP(D837,道具产出!B:V,9,FALSE)</f>
        <v>100</v>
      </c>
      <c r="V837" s="92">
        <f>VLOOKUP(D837,道具产出!B:V,10,FALSE)</f>
        <v>3404</v>
      </c>
      <c r="W837" s="15" t="str">
        <f>IF(V837="","",VLOOKUP(V837,映射!W:X,2,FALSE))</f>
        <v>棉</v>
      </c>
      <c r="X837" s="92">
        <f>VLOOKUP(D837,道具产出!B:V,11,FALSE)</f>
        <v>1</v>
      </c>
      <c r="Y837" s="92">
        <v>1</v>
      </c>
      <c r="Z837" s="92">
        <f>VLOOKUP(D837,道具产出!B:V,12,FALSE)</f>
        <v>100</v>
      </c>
      <c r="AA837" s="85"/>
      <c r="AB837" s="15" t="str">
        <f>IF(AA837="","",VLOOKUP(AA837,映射!W:X,2,FALSE))</f>
        <v/>
      </c>
      <c r="AC837" s="85"/>
      <c r="AD837" s="85"/>
      <c r="AE837" s="85"/>
      <c r="AF837" s="85"/>
      <c r="AG837" s="15" t="str">
        <f>IF(AF837="","",VLOOKUP(AF837,映射!W:X,2,FALSE))</f>
        <v/>
      </c>
      <c r="AH837" s="85"/>
      <c r="AI837" s="85"/>
      <c r="AJ837" s="85"/>
      <c r="AK837" s="85"/>
      <c r="AL837" s="85" t="str">
        <f>IF(AK837="","",VLOOKUP(AK837,映射!W:X,2,FALSE))</f>
        <v/>
      </c>
      <c r="AM837" s="85"/>
      <c r="AN837" s="85"/>
      <c r="AO837" s="85"/>
    </row>
    <row r="838" spans="1:41">
      <c r="A838" s="15">
        <v>140105</v>
      </c>
      <c r="B838" s="15" t="s">
        <v>323</v>
      </c>
      <c r="C838" s="14" t="s">
        <v>40</v>
      </c>
      <c r="D838" s="14" t="s">
        <v>687</v>
      </c>
      <c r="E838" s="15">
        <v>40105</v>
      </c>
      <c r="F838" s="26" t="s">
        <v>519</v>
      </c>
      <c r="G838" s="26"/>
      <c r="H838" s="26">
        <v>47</v>
      </c>
      <c r="I838" s="91">
        <v>1120</v>
      </c>
      <c r="J838" s="90">
        <v>0</v>
      </c>
      <c r="K838" s="26"/>
      <c r="L838" s="79">
        <f>VLOOKUP(D838,道具产出!B:V,4,FALSE)</f>
        <v>3004</v>
      </c>
      <c r="M838" s="15" t="str">
        <f>IF(L838="","",VLOOKUP(L838,映射!W:X,2,FALSE))</f>
        <v>铝</v>
      </c>
      <c r="N838" s="79">
        <f>VLOOKUP(D838,道具产出!B:V,5,FALSE)</f>
        <v>1</v>
      </c>
      <c r="O838" s="79">
        <v>1</v>
      </c>
      <c r="P838" s="79">
        <f>VLOOKUP(D838,道具产出!B:V,6,FALSE)</f>
        <v>100</v>
      </c>
      <c r="Q838" s="79">
        <f>VLOOKUP(D838,道具产出!B:V,7,FALSE)</f>
        <v>3104</v>
      </c>
      <c r="R838" s="15" t="str">
        <f>IF(Q838="","",VLOOKUP(Q838,映射!W:X,2,FALSE))</f>
        <v>茱萸木</v>
      </c>
      <c r="S838" s="79">
        <f>VLOOKUP(D838,道具产出!B:V,8,FALSE)</f>
        <v>1</v>
      </c>
      <c r="T838" s="79">
        <v>1</v>
      </c>
      <c r="U838" s="79">
        <f>VLOOKUP(D838,道具产出!B:V,9,FALSE)</f>
        <v>100</v>
      </c>
      <c r="V838" s="92">
        <f>VLOOKUP(D838,道具产出!B:V,10,FALSE)</f>
        <v>3404</v>
      </c>
      <c r="W838" s="15" t="str">
        <f>IF(V838="","",VLOOKUP(V838,映射!W:X,2,FALSE))</f>
        <v>棉</v>
      </c>
      <c r="X838" s="92">
        <f>VLOOKUP(D838,道具产出!B:V,11,FALSE)</f>
        <v>1</v>
      </c>
      <c r="Y838" s="92">
        <v>1</v>
      </c>
      <c r="Z838" s="92">
        <f>VLOOKUP(D838,道具产出!B:V,12,FALSE)</f>
        <v>100</v>
      </c>
      <c r="AA838" s="85"/>
      <c r="AB838" s="15" t="str">
        <f>IF(AA838="","",VLOOKUP(AA838,映射!W:X,2,FALSE))</f>
        <v/>
      </c>
      <c r="AC838" s="85"/>
      <c r="AD838" s="85"/>
      <c r="AE838" s="85"/>
      <c r="AF838" s="85"/>
      <c r="AG838" s="15" t="str">
        <f>IF(AF838="","",VLOOKUP(AF838,映射!W:X,2,FALSE))</f>
        <v/>
      </c>
      <c r="AH838" s="85"/>
      <c r="AI838" s="85"/>
      <c r="AJ838" s="85"/>
      <c r="AK838" s="85"/>
      <c r="AL838" s="85" t="str">
        <f>IF(AK838="","",VLOOKUP(AK838,映射!W:X,2,FALSE))</f>
        <v/>
      </c>
      <c r="AM838" s="85"/>
      <c r="AN838" s="85"/>
      <c r="AO838" s="85"/>
    </row>
    <row r="839" spans="1:41">
      <c r="A839" s="26">
        <v>140106</v>
      </c>
      <c r="B839" s="26" t="s">
        <v>323</v>
      </c>
      <c r="C839" s="14" t="s">
        <v>40</v>
      </c>
      <c r="D839" s="14" t="s">
        <v>688</v>
      </c>
      <c r="E839" s="26">
        <v>40106</v>
      </c>
      <c r="F839" s="26" t="s">
        <v>440</v>
      </c>
      <c r="G839" s="26"/>
      <c r="H839" s="26">
        <v>52</v>
      </c>
      <c r="I839" s="91">
        <v>1430</v>
      </c>
      <c r="J839" s="90">
        <v>0</v>
      </c>
      <c r="K839" s="26"/>
      <c r="L839" s="79">
        <f>VLOOKUP(D839,道具产出!B:V,4,FALSE)</f>
        <v>3005</v>
      </c>
      <c r="M839" s="15" t="str">
        <f>IF(L839="","",VLOOKUP(L839,映射!W:X,2,FALSE))</f>
        <v>纯银</v>
      </c>
      <c r="N839" s="79">
        <f>VLOOKUP(D839,道具产出!B:V,5,FALSE)</f>
        <v>1</v>
      </c>
      <c r="O839" s="79">
        <v>1</v>
      </c>
      <c r="P839" s="79">
        <f>VLOOKUP(D839,道具产出!B:V,6,FALSE)</f>
        <v>100</v>
      </c>
      <c r="Q839" s="79">
        <f>VLOOKUP(D839,道具产出!B:V,7,FALSE)</f>
        <v>3105</v>
      </c>
      <c r="R839" s="15" t="str">
        <f>IF(Q839="","",VLOOKUP(Q839,映射!W:X,2,FALSE))</f>
        <v>铁杉</v>
      </c>
      <c r="S839" s="79">
        <f>VLOOKUP(D839,道具产出!B:V,8,FALSE)</f>
        <v>1</v>
      </c>
      <c r="T839" s="79">
        <v>1</v>
      </c>
      <c r="U839" s="79">
        <f>VLOOKUP(D839,道具产出!B:V,9,FALSE)</f>
        <v>100</v>
      </c>
      <c r="V839" s="92">
        <f>VLOOKUP(D839,道具产出!B:V,10,FALSE)</f>
        <v>3405</v>
      </c>
      <c r="W839" s="15" t="str">
        <f>IF(V839="","",VLOOKUP(V839,映射!W:X,2,FALSE))</f>
        <v>细线</v>
      </c>
      <c r="X839" s="92">
        <f>VLOOKUP(D839,道具产出!B:V,11,FALSE)</f>
        <v>1</v>
      </c>
      <c r="Y839" s="92">
        <v>1</v>
      </c>
      <c r="Z839" s="92">
        <f>VLOOKUP(D839,道具产出!B:V,12,FALSE)</f>
        <v>100</v>
      </c>
      <c r="AA839" s="85"/>
      <c r="AB839" s="15" t="str">
        <f>IF(AA839="","",VLOOKUP(AA839,映射!W:X,2,FALSE))</f>
        <v/>
      </c>
      <c r="AC839" s="85"/>
      <c r="AD839" s="85"/>
      <c r="AE839" s="85"/>
      <c r="AF839" s="85"/>
      <c r="AG839" s="15" t="str">
        <f>IF(AF839="","",VLOOKUP(AF839,映射!W:X,2,FALSE))</f>
        <v/>
      </c>
      <c r="AH839" s="85"/>
      <c r="AI839" s="85"/>
      <c r="AJ839" s="85"/>
      <c r="AK839" s="85"/>
      <c r="AL839" s="85" t="str">
        <f>IF(AK839="","",VLOOKUP(AK839,映射!W:X,2,FALSE))</f>
        <v/>
      </c>
      <c r="AM839" s="85"/>
      <c r="AN839" s="85"/>
      <c r="AO839" s="85"/>
    </row>
    <row r="840" spans="1:41">
      <c r="A840" s="26">
        <v>140107</v>
      </c>
      <c r="B840" s="26" t="s">
        <v>323</v>
      </c>
      <c r="C840" s="14" t="s">
        <v>40</v>
      </c>
      <c r="D840" s="14" t="s">
        <v>688</v>
      </c>
      <c r="E840" s="26">
        <v>40107</v>
      </c>
      <c r="F840" s="26" t="s">
        <v>684</v>
      </c>
      <c r="G840" s="26"/>
      <c r="H840" s="26">
        <v>52</v>
      </c>
      <c r="I840" s="91">
        <v>1430</v>
      </c>
      <c r="J840" s="90">
        <v>0</v>
      </c>
      <c r="K840" s="26"/>
      <c r="L840" s="79">
        <f>VLOOKUP(D840,道具产出!B:V,4,FALSE)</f>
        <v>3005</v>
      </c>
      <c r="M840" s="15" t="str">
        <f>IF(L840="","",VLOOKUP(L840,映射!W:X,2,FALSE))</f>
        <v>纯银</v>
      </c>
      <c r="N840" s="79">
        <f>VLOOKUP(D840,道具产出!B:V,5,FALSE)</f>
        <v>1</v>
      </c>
      <c r="O840" s="79">
        <v>1</v>
      </c>
      <c r="P840" s="79">
        <f>VLOOKUP(D840,道具产出!B:V,6,FALSE)</f>
        <v>100</v>
      </c>
      <c r="Q840" s="79">
        <f>VLOOKUP(D840,道具产出!B:V,7,FALSE)</f>
        <v>3105</v>
      </c>
      <c r="R840" s="15" t="str">
        <f>IF(Q840="","",VLOOKUP(Q840,映射!W:X,2,FALSE))</f>
        <v>铁杉</v>
      </c>
      <c r="S840" s="79">
        <f>VLOOKUP(D840,道具产出!B:V,8,FALSE)</f>
        <v>1</v>
      </c>
      <c r="T840" s="79">
        <v>1</v>
      </c>
      <c r="U840" s="79">
        <f>VLOOKUP(D840,道具产出!B:V,9,FALSE)</f>
        <v>100</v>
      </c>
      <c r="V840" s="92">
        <f>VLOOKUP(D840,道具产出!B:V,10,FALSE)</f>
        <v>3405</v>
      </c>
      <c r="W840" s="15" t="str">
        <f>IF(V840="","",VLOOKUP(V840,映射!W:X,2,FALSE))</f>
        <v>细线</v>
      </c>
      <c r="X840" s="92">
        <f>VLOOKUP(D840,道具产出!B:V,11,FALSE)</f>
        <v>1</v>
      </c>
      <c r="Y840" s="92">
        <v>1</v>
      </c>
      <c r="Z840" s="92">
        <f>VLOOKUP(D840,道具产出!B:V,12,FALSE)</f>
        <v>100</v>
      </c>
      <c r="AA840" s="85"/>
      <c r="AB840" s="15" t="str">
        <f>IF(AA840="","",VLOOKUP(AA840,映射!W:X,2,FALSE))</f>
        <v/>
      </c>
      <c r="AC840" s="85"/>
      <c r="AD840" s="85"/>
      <c r="AE840" s="85"/>
      <c r="AF840" s="85"/>
      <c r="AG840" s="15" t="str">
        <f>IF(AF840="","",VLOOKUP(AF840,映射!W:X,2,FALSE))</f>
        <v/>
      </c>
      <c r="AH840" s="85"/>
      <c r="AI840" s="85"/>
      <c r="AJ840" s="85"/>
      <c r="AK840" s="85"/>
      <c r="AL840" s="85" t="str">
        <f>IF(AK840="","",VLOOKUP(AK840,映射!W:X,2,FALSE))</f>
        <v/>
      </c>
      <c r="AM840" s="85"/>
      <c r="AN840" s="85"/>
      <c r="AO840" s="85"/>
    </row>
    <row r="841" spans="1:41">
      <c r="A841" s="26">
        <v>140108</v>
      </c>
      <c r="B841" s="26" t="s">
        <v>323</v>
      </c>
      <c r="C841" s="14" t="s">
        <v>40</v>
      </c>
      <c r="D841" s="14" t="s">
        <v>688</v>
      </c>
      <c r="E841" s="26">
        <v>40108</v>
      </c>
      <c r="F841" s="26" t="s">
        <v>601</v>
      </c>
      <c r="G841" s="26"/>
      <c r="H841" s="26">
        <v>52</v>
      </c>
      <c r="I841" s="91">
        <v>1430</v>
      </c>
      <c r="J841" s="90">
        <v>0</v>
      </c>
      <c r="K841" s="26"/>
      <c r="L841" s="79">
        <f>VLOOKUP(D841,道具产出!B:V,4,FALSE)</f>
        <v>3005</v>
      </c>
      <c r="M841" s="15" t="str">
        <f>IF(L841="","",VLOOKUP(L841,映射!W:X,2,FALSE))</f>
        <v>纯银</v>
      </c>
      <c r="N841" s="79">
        <f>VLOOKUP(D841,道具产出!B:V,5,FALSE)</f>
        <v>1</v>
      </c>
      <c r="O841" s="79">
        <v>1</v>
      </c>
      <c r="P841" s="79">
        <f>VLOOKUP(D841,道具产出!B:V,6,FALSE)</f>
        <v>100</v>
      </c>
      <c r="Q841" s="79">
        <f>VLOOKUP(D841,道具产出!B:V,7,FALSE)</f>
        <v>3105</v>
      </c>
      <c r="R841" s="15" t="str">
        <f>IF(Q841="","",VLOOKUP(Q841,映射!W:X,2,FALSE))</f>
        <v>铁杉</v>
      </c>
      <c r="S841" s="79">
        <f>VLOOKUP(D841,道具产出!B:V,8,FALSE)</f>
        <v>1</v>
      </c>
      <c r="T841" s="79">
        <v>1</v>
      </c>
      <c r="U841" s="79">
        <f>VLOOKUP(D841,道具产出!B:V,9,FALSE)</f>
        <v>100</v>
      </c>
      <c r="V841" s="92">
        <f>VLOOKUP(D841,道具产出!B:V,10,FALSE)</f>
        <v>3405</v>
      </c>
      <c r="W841" s="15" t="str">
        <f>IF(V841="","",VLOOKUP(V841,映射!W:X,2,FALSE))</f>
        <v>细线</v>
      </c>
      <c r="X841" s="92">
        <f>VLOOKUP(D841,道具产出!B:V,11,FALSE)</f>
        <v>1</v>
      </c>
      <c r="Y841" s="92">
        <v>1</v>
      </c>
      <c r="Z841" s="92">
        <f>VLOOKUP(D841,道具产出!B:V,12,FALSE)</f>
        <v>100</v>
      </c>
      <c r="AA841" s="85"/>
      <c r="AB841" s="15" t="str">
        <f>IF(AA841="","",VLOOKUP(AA841,映射!W:X,2,FALSE))</f>
        <v/>
      </c>
      <c r="AC841" s="85"/>
      <c r="AD841" s="85"/>
      <c r="AE841" s="85"/>
      <c r="AF841" s="85"/>
      <c r="AG841" s="15" t="str">
        <f>IF(AF841="","",VLOOKUP(AF841,映射!W:X,2,FALSE))</f>
        <v/>
      </c>
      <c r="AH841" s="85"/>
      <c r="AI841" s="85"/>
      <c r="AJ841" s="85"/>
      <c r="AK841" s="85"/>
      <c r="AL841" s="85" t="str">
        <f>IF(AK841="","",VLOOKUP(AK841,映射!W:X,2,FALSE))</f>
        <v/>
      </c>
      <c r="AM841" s="85"/>
      <c r="AN841" s="85"/>
      <c r="AO841" s="85"/>
    </row>
    <row r="842" spans="1:41">
      <c r="A842" s="26">
        <v>140109</v>
      </c>
      <c r="B842" s="26" t="s">
        <v>323</v>
      </c>
      <c r="C842" s="14" t="s">
        <v>40</v>
      </c>
      <c r="D842" s="14" t="s">
        <v>688</v>
      </c>
      <c r="E842" s="26">
        <v>40109</v>
      </c>
      <c r="F842" s="26" t="s">
        <v>520</v>
      </c>
      <c r="G842" s="26"/>
      <c r="H842" s="26">
        <v>52</v>
      </c>
      <c r="I842" s="91">
        <v>1430</v>
      </c>
      <c r="J842" s="90">
        <v>0</v>
      </c>
      <c r="K842" s="26"/>
      <c r="L842" s="79">
        <f>VLOOKUP(D842,道具产出!B:V,4,FALSE)</f>
        <v>3005</v>
      </c>
      <c r="M842" s="15" t="str">
        <f>IF(L842="","",VLOOKUP(L842,映射!W:X,2,FALSE))</f>
        <v>纯银</v>
      </c>
      <c r="N842" s="79">
        <f>VLOOKUP(D842,道具产出!B:V,5,FALSE)</f>
        <v>1</v>
      </c>
      <c r="O842" s="79">
        <v>1</v>
      </c>
      <c r="P842" s="79">
        <f>VLOOKUP(D842,道具产出!B:V,6,FALSE)</f>
        <v>100</v>
      </c>
      <c r="Q842" s="79">
        <f>VLOOKUP(D842,道具产出!B:V,7,FALSE)</f>
        <v>3105</v>
      </c>
      <c r="R842" s="15" t="str">
        <f>IF(Q842="","",VLOOKUP(Q842,映射!W:X,2,FALSE))</f>
        <v>铁杉</v>
      </c>
      <c r="S842" s="79">
        <f>VLOOKUP(D842,道具产出!B:V,8,FALSE)</f>
        <v>1</v>
      </c>
      <c r="T842" s="79">
        <v>1</v>
      </c>
      <c r="U842" s="79">
        <f>VLOOKUP(D842,道具产出!B:V,9,FALSE)</f>
        <v>100</v>
      </c>
      <c r="V842" s="92">
        <f>VLOOKUP(D842,道具产出!B:V,10,FALSE)</f>
        <v>3405</v>
      </c>
      <c r="W842" s="15" t="str">
        <f>IF(V842="","",VLOOKUP(V842,映射!W:X,2,FALSE))</f>
        <v>细线</v>
      </c>
      <c r="X842" s="92">
        <f>VLOOKUP(D842,道具产出!B:V,11,FALSE)</f>
        <v>1</v>
      </c>
      <c r="Y842" s="92">
        <v>1</v>
      </c>
      <c r="Z842" s="92">
        <f>VLOOKUP(D842,道具产出!B:V,12,FALSE)</f>
        <v>100</v>
      </c>
      <c r="AA842" s="85"/>
      <c r="AB842" s="15" t="str">
        <f>IF(AA842="","",VLOOKUP(AA842,映射!W:X,2,FALSE))</f>
        <v/>
      </c>
      <c r="AC842" s="85"/>
      <c r="AD842" s="85"/>
      <c r="AE842" s="85"/>
      <c r="AF842" s="85"/>
      <c r="AG842" s="15" t="str">
        <f>IF(AF842="","",VLOOKUP(AF842,映射!W:X,2,FALSE))</f>
        <v/>
      </c>
      <c r="AH842" s="85"/>
      <c r="AI842" s="85"/>
      <c r="AJ842" s="85"/>
      <c r="AK842" s="85"/>
      <c r="AL842" s="85" t="str">
        <f>IF(AK842="","",VLOOKUP(AK842,映射!W:X,2,FALSE))</f>
        <v/>
      </c>
      <c r="AM842" s="85"/>
      <c r="AN842" s="85"/>
      <c r="AO842" s="85"/>
    </row>
    <row r="843" spans="1:41">
      <c r="A843" s="26">
        <v>140110</v>
      </c>
      <c r="B843" s="26" t="s">
        <v>323</v>
      </c>
      <c r="C843" s="14" t="s">
        <v>40</v>
      </c>
      <c r="D843" s="14" t="s">
        <v>688</v>
      </c>
      <c r="E843" s="26">
        <v>40110</v>
      </c>
      <c r="F843" s="26" t="s">
        <v>468</v>
      </c>
      <c r="G843" s="26"/>
      <c r="H843" s="26">
        <v>52</v>
      </c>
      <c r="I843" s="91">
        <v>1430</v>
      </c>
      <c r="J843" s="90">
        <v>0</v>
      </c>
      <c r="K843" s="26"/>
      <c r="L843" s="79">
        <f>VLOOKUP(D843,道具产出!B:V,4,FALSE)</f>
        <v>3005</v>
      </c>
      <c r="M843" s="15" t="str">
        <f>IF(L843="","",VLOOKUP(L843,映射!W:X,2,FALSE))</f>
        <v>纯银</v>
      </c>
      <c r="N843" s="79">
        <f>VLOOKUP(D843,道具产出!B:V,5,FALSE)</f>
        <v>1</v>
      </c>
      <c r="O843" s="79">
        <v>1</v>
      </c>
      <c r="P843" s="79">
        <f>VLOOKUP(D843,道具产出!B:V,6,FALSE)</f>
        <v>100</v>
      </c>
      <c r="Q843" s="79">
        <f>VLOOKUP(D843,道具产出!B:V,7,FALSE)</f>
        <v>3105</v>
      </c>
      <c r="R843" s="15" t="str">
        <f>IF(Q843="","",VLOOKUP(Q843,映射!W:X,2,FALSE))</f>
        <v>铁杉</v>
      </c>
      <c r="S843" s="79">
        <f>VLOOKUP(D843,道具产出!B:V,8,FALSE)</f>
        <v>1</v>
      </c>
      <c r="T843" s="79">
        <v>1</v>
      </c>
      <c r="U843" s="79">
        <f>VLOOKUP(D843,道具产出!B:V,9,FALSE)</f>
        <v>100</v>
      </c>
      <c r="V843" s="92">
        <f>VLOOKUP(D843,道具产出!B:V,10,FALSE)</f>
        <v>3405</v>
      </c>
      <c r="W843" s="15" t="str">
        <f>IF(V843="","",VLOOKUP(V843,映射!W:X,2,FALSE))</f>
        <v>细线</v>
      </c>
      <c r="X843" s="92">
        <f>VLOOKUP(D843,道具产出!B:V,11,FALSE)</f>
        <v>1</v>
      </c>
      <c r="Y843" s="92">
        <v>1</v>
      </c>
      <c r="Z843" s="92">
        <f>VLOOKUP(D843,道具产出!B:V,12,FALSE)</f>
        <v>100</v>
      </c>
      <c r="AA843" s="85"/>
      <c r="AB843" s="15" t="str">
        <f>IF(AA843="","",VLOOKUP(AA843,映射!W:X,2,FALSE))</f>
        <v/>
      </c>
      <c r="AC843" s="85"/>
      <c r="AD843" s="85"/>
      <c r="AE843" s="85"/>
      <c r="AF843" s="85"/>
      <c r="AG843" s="15" t="str">
        <f>IF(AF843="","",VLOOKUP(AF843,映射!W:X,2,FALSE))</f>
        <v/>
      </c>
      <c r="AH843" s="85"/>
      <c r="AI843" s="85"/>
      <c r="AJ843" s="85"/>
      <c r="AK843" s="85"/>
      <c r="AL843" s="85" t="str">
        <f>IF(AK843="","",VLOOKUP(AK843,映射!W:X,2,FALSE))</f>
        <v/>
      </c>
      <c r="AM843" s="85"/>
      <c r="AN843" s="85"/>
      <c r="AO843" s="85"/>
    </row>
    <row r="844" spans="1:41">
      <c r="A844" s="26">
        <v>140111</v>
      </c>
      <c r="B844" s="26" t="s">
        <v>323</v>
      </c>
      <c r="C844" s="14" t="s">
        <v>40</v>
      </c>
      <c r="D844" s="14" t="s">
        <v>688</v>
      </c>
      <c r="E844" s="26">
        <v>40111</v>
      </c>
      <c r="F844" s="26" t="s">
        <v>636</v>
      </c>
      <c r="G844" s="26"/>
      <c r="H844" s="26">
        <v>52</v>
      </c>
      <c r="I844" s="91">
        <v>1430</v>
      </c>
      <c r="J844" s="90">
        <v>0</v>
      </c>
      <c r="K844" s="26"/>
      <c r="L844" s="79">
        <f>VLOOKUP(D844,道具产出!B:V,4,FALSE)</f>
        <v>3005</v>
      </c>
      <c r="M844" s="15" t="str">
        <f>IF(L844="","",VLOOKUP(L844,映射!W:X,2,FALSE))</f>
        <v>纯银</v>
      </c>
      <c r="N844" s="79">
        <f>VLOOKUP(D844,道具产出!B:V,5,FALSE)</f>
        <v>1</v>
      </c>
      <c r="O844" s="79">
        <v>1</v>
      </c>
      <c r="P844" s="79">
        <f>VLOOKUP(D844,道具产出!B:V,6,FALSE)</f>
        <v>100</v>
      </c>
      <c r="Q844" s="79">
        <f>VLOOKUP(D844,道具产出!B:V,7,FALSE)</f>
        <v>3105</v>
      </c>
      <c r="R844" s="15" t="str">
        <f>IF(Q844="","",VLOOKUP(Q844,映射!W:X,2,FALSE))</f>
        <v>铁杉</v>
      </c>
      <c r="S844" s="79">
        <f>VLOOKUP(D844,道具产出!B:V,8,FALSE)</f>
        <v>1</v>
      </c>
      <c r="T844" s="79">
        <v>1</v>
      </c>
      <c r="U844" s="79">
        <f>VLOOKUP(D844,道具产出!B:V,9,FALSE)</f>
        <v>100</v>
      </c>
      <c r="V844" s="92">
        <f>VLOOKUP(D844,道具产出!B:V,10,FALSE)</f>
        <v>3405</v>
      </c>
      <c r="W844" s="15" t="str">
        <f>IF(V844="","",VLOOKUP(V844,映射!W:X,2,FALSE))</f>
        <v>细线</v>
      </c>
      <c r="X844" s="92">
        <f>VLOOKUP(D844,道具产出!B:V,11,FALSE)</f>
        <v>1</v>
      </c>
      <c r="Y844" s="92">
        <v>1</v>
      </c>
      <c r="Z844" s="92">
        <f>VLOOKUP(D844,道具产出!B:V,12,FALSE)</f>
        <v>100</v>
      </c>
      <c r="AA844" s="85"/>
      <c r="AB844" s="15" t="str">
        <f>IF(AA844="","",VLOOKUP(AA844,映射!W:X,2,FALSE))</f>
        <v/>
      </c>
      <c r="AC844" s="85"/>
      <c r="AD844" s="85"/>
      <c r="AE844" s="85"/>
      <c r="AF844" s="85"/>
      <c r="AG844" s="15" t="str">
        <f>IF(AF844="","",VLOOKUP(AF844,映射!W:X,2,FALSE))</f>
        <v/>
      </c>
      <c r="AH844" s="85"/>
      <c r="AI844" s="85"/>
      <c r="AJ844" s="85"/>
      <c r="AK844" s="85"/>
      <c r="AL844" s="85" t="str">
        <f>IF(AK844="","",VLOOKUP(AK844,映射!W:X,2,FALSE))</f>
        <v/>
      </c>
      <c r="AM844" s="85"/>
      <c r="AN844" s="85"/>
      <c r="AO844" s="85"/>
    </row>
    <row r="845" spans="1:41">
      <c r="A845" s="26">
        <v>140112</v>
      </c>
      <c r="B845" s="26" t="s">
        <v>323</v>
      </c>
      <c r="C845" s="14" t="s">
        <v>40</v>
      </c>
      <c r="D845" s="14" t="s">
        <v>688</v>
      </c>
      <c r="E845" s="26">
        <v>40112</v>
      </c>
      <c r="F845" s="26" t="s">
        <v>621</v>
      </c>
      <c r="G845" s="26"/>
      <c r="H845" s="26">
        <v>52</v>
      </c>
      <c r="I845" s="91">
        <v>1430</v>
      </c>
      <c r="J845" s="90">
        <v>0</v>
      </c>
      <c r="K845" s="26"/>
      <c r="L845" s="79">
        <f>VLOOKUP(D845,道具产出!B:V,4,FALSE)</f>
        <v>3005</v>
      </c>
      <c r="M845" s="15" t="str">
        <f>IF(L845="","",VLOOKUP(L845,映射!W:X,2,FALSE))</f>
        <v>纯银</v>
      </c>
      <c r="N845" s="79">
        <f>VLOOKUP(D845,道具产出!B:V,5,FALSE)</f>
        <v>1</v>
      </c>
      <c r="O845" s="79">
        <v>1</v>
      </c>
      <c r="P845" s="79">
        <f>VLOOKUP(D845,道具产出!B:V,6,FALSE)</f>
        <v>100</v>
      </c>
      <c r="Q845" s="79">
        <f>VLOOKUP(D845,道具产出!B:V,7,FALSE)</f>
        <v>3105</v>
      </c>
      <c r="R845" s="15" t="str">
        <f>IF(Q845="","",VLOOKUP(Q845,映射!W:X,2,FALSE))</f>
        <v>铁杉</v>
      </c>
      <c r="S845" s="79">
        <f>VLOOKUP(D845,道具产出!B:V,8,FALSE)</f>
        <v>1</v>
      </c>
      <c r="T845" s="79">
        <v>1</v>
      </c>
      <c r="U845" s="79">
        <f>VLOOKUP(D845,道具产出!B:V,9,FALSE)</f>
        <v>100</v>
      </c>
      <c r="V845" s="92">
        <f>VLOOKUP(D845,道具产出!B:V,10,FALSE)</f>
        <v>3405</v>
      </c>
      <c r="W845" s="15" t="str">
        <f>IF(V845="","",VLOOKUP(V845,映射!W:X,2,FALSE))</f>
        <v>细线</v>
      </c>
      <c r="X845" s="92">
        <f>VLOOKUP(D845,道具产出!B:V,11,FALSE)</f>
        <v>1</v>
      </c>
      <c r="Y845" s="92">
        <v>1</v>
      </c>
      <c r="Z845" s="92">
        <f>VLOOKUP(D845,道具产出!B:V,12,FALSE)</f>
        <v>100</v>
      </c>
      <c r="AA845" s="85"/>
      <c r="AB845" s="15" t="str">
        <f>IF(AA845="","",VLOOKUP(AA845,映射!W:X,2,FALSE))</f>
        <v/>
      </c>
      <c r="AC845" s="85"/>
      <c r="AD845" s="85"/>
      <c r="AE845" s="85"/>
      <c r="AF845" s="85"/>
      <c r="AG845" s="15" t="str">
        <f>IF(AF845="","",VLOOKUP(AF845,映射!W:X,2,FALSE))</f>
        <v/>
      </c>
      <c r="AH845" s="85"/>
      <c r="AI845" s="85"/>
      <c r="AJ845" s="85"/>
      <c r="AK845" s="85"/>
      <c r="AL845" s="85" t="str">
        <f>IF(AK845="","",VLOOKUP(AK845,映射!W:X,2,FALSE))</f>
        <v/>
      </c>
      <c r="AM845" s="85"/>
      <c r="AN845" s="85"/>
      <c r="AO845" s="85"/>
    </row>
    <row r="846" spans="1:41">
      <c r="A846" s="26">
        <v>140113</v>
      </c>
      <c r="B846" s="26" t="s">
        <v>323</v>
      </c>
      <c r="C846" s="14" t="s">
        <v>40</v>
      </c>
      <c r="D846" s="14" t="s">
        <v>688</v>
      </c>
      <c r="E846" s="26">
        <v>40113</v>
      </c>
      <c r="F846" s="26" t="s">
        <v>606</v>
      </c>
      <c r="G846" s="26"/>
      <c r="H846" s="26">
        <v>52</v>
      </c>
      <c r="I846" s="91">
        <v>1430</v>
      </c>
      <c r="J846" s="90">
        <v>0</v>
      </c>
      <c r="K846" s="26"/>
      <c r="L846" s="79">
        <f>VLOOKUP(D846,道具产出!B:V,4,FALSE)</f>
        <v>3005</v>
      </c>
      <c r="M846" s="15" t="str">
        <f>IF(L846="","",VLOOKUP(L846,映射!W:X,2,FALSE))</f>
        <v>纯银</v>
      </c>
      <c r="N846" s="79">
        <f>VLOOKUP(D846,道具产出!B:V,5,FALSE)</f>
        <v>1</v>
      </c>
      <c r="O846" s="79">
        <v>1</v>
      </c>
      <c r="P846" s="79">
        <f>VLOOKUP(D846,道具产出!B:V,6,FALSE)</f>
        <v>100</v>
      </c>
      <c r="Q846" s="79">
        <f>VLOOKUP(D846,道具产出!B:V,7,FALSE)</f>
        <v>3105</v>
      </c>
      <c r="R846" s="15" t="str">
        <f>IF(Q846="","",VLOOKUP(Q846,映射!W:X,2,FALSE))</f>
        <v>铁杉</v>
      </c>
      <c r="S846" s="79">
        <f>VLOOKUP(D846,道具产出!B:V,8,FALSE)</f>
        <v>1</v>
      </c>
      <c r="T846" s="79">
        <v>1</v>
      </c>
      <c r="U846" s="79">
        <f>VLOOKUP(D846,道具产出!B:V,9,FALSE)</f>
        <v>100</v>
      </c>
      <c r="V846" s="92">
        <f>VLOOKUP(D846,道具产出!B:V,10,FALSE)</f>
        <v>3405</v>
      </c>
      <c r="W846" s="15" t="str">
        <f>IF(V846="","",VLOOKUP(V846,映射!W:X,2,FALSE))</f>
        <v>细线</v>
      </c>
      <c r="X846" s="92">
        <f>VLOOKUP(D846,道具产出!B:V,11,FALSE)</f>
        <v>1</v>
      </c>
      <c r="Y846" s="92">
        <v>1</v>
      </c>
      <c r="Z846" s="92">
        <f>VLOOKUP(D846,道具产出!B:V,12,FALSE)</f>
        <v>100</v>
      </c>
      <c r="AA846" s="85"/>
      <c r="AB846" s="15" t="str">
        <f>IF(AA846="","",VLOOKUP(AA846,映射!W:X,2,FALSE))</f>
        <v/>
      </c>
      <c r="AC846" s="85"/>
      <c r="AD846" s="85"/>
      <c r="AE846" s="85"/>
      <c r="AF846" s="85"/>
      <c r="AG846" s="15" t="str">
        <f>IF(AF846="","",VLOOKUP(AF846,映射!W:X,2,FALSE))</f>
        <v/>
      </c>
      <c r="AH846" s="85"/>
      <c r="AI846" s="85"/>
      <c r="AJ846" s="85"/>
      <c r="AK846" s="85"/>
      <c r="AL846" s="85" t="str">
        <f>IF(AK846="","",VLOOKUP(AK846,映射!W:X,2,FALSE))</f>
        <v/>
      </c>
      <c r="AM846" s="85"/>
      <c r="AN846" s="85"/>
      <c r="AO846" s="85"/>
    </row>
    <row r="847" spans="1:41">
      <c r="A847" s="26">
        <v>140114</v>
      </c>
      <c r="B847" s="26" t="s">
        <v>323</v>
      </c>
      <c r="C847" s="14" t="s">
        <v>40</v>
      </c>
      <c r="D847" s="14" t="s">
        <v>688</v>
      </c>
      <c r="E847" s="26">
        <v>40114</v>
      </c>
      <c r="F847" s="26" t="s">
        <v>620</v>
      </c>
      <c r="G847" s="26"/>
      <c r="H847" s="26">
        <v>52</v>
      </c>
      <c r="I847" s="91">
        <v>1430</v>
      </c>
      <c r="J847" s="90">
        <v>0</v>
      </c>
      <c r="K847" s="26"/>
      <c r="L847" s="79">
        <f>VLOOKUP(D847,道具产出!B:V,4,FALSE)</f>
        <v>3005</v>
      </c>
      <c r="M847" s="15" t="str">
        <f>IF(L847="","",VLOOKUP(L847,映射!W:X,2,FALSE))</f>
        <v>纯银</v>
      </c>
      <c r="N847" s="79">
        <f>VLOOKUP(D847,道具产出!B:V,5,FALSE)</f>
        <v>1</v>
      </c>
      <c r="O847" s="79">
        <v>1</v>
      </c>
      <c r="P847" s="79">
        <f>VLOOKUP(D847,道具产出!B:V,6,FALSE)</f>
        <v>100</v>
      </c>
      <c r="Q847" s="79">
        <f>VLOOKUP(D847,道具产出!B:V,7,FALSE)</f>
        <v>3105</v>
      </c>
      <c r="R847" s="15" t="str">
        <f>IF(Q847="","",VLOOKUP(Q847,映射!W:X,2,FALSE))</f>
        <v>铁杉</v>
      </c>
      <c r="S847" s="79">
        <f>VLOOKUP(D847,道具产出!B:V,8,FALSE)</f>
        <v>1</v>
      </c>
      <c r="T847" s="79">
        <v>1</v>
      </c>
      <c r="U847" s="79">
        <f>VLOOKUP(D847,道具产出!B:V,9,FALSE)</f>
        <v>100</v>
      </c>
      <c r="V847" s="92">
        <f>VLOOKUP(D847,道具产出!B:V,10,FALSE)</f>
        <v>3405</v>
      </c>
      <c r="W847" s="15" t="str">
        <f>IF(V847="","",VLOOKUP(V847,映射!W:X,2,FALSE))</f>
        <v>细线</v>
      </c>
      <c r="X847" s="92">
        <f>VLOOKUP(D847,道具产出!B:V,11,FALSE)</f>
        <v>1</v>
      </c>
      <c r="Y847" s="92">
        <v>1</v>
      </c>
      <c r="Z847" s="92">
        <f>VLOOKUP(D847,道具产出!B:V,12,FALSE)</f>
        <v>100</v>
      </c>
      <c r="AA847" s="85"/>
      <c r="AB847" s="15" t="str">
        <f>IF(AA847="","",VLOOKUP(AA847,映射!W:X,2,FALSE))</f>
        <v/>
      </c>
      <c r="AC847" s="85"/>
      <c r="AD847" s="85"/>
      <c r="AE847" s="85"/>
      <c r="AF847" s="85"/>
      <c r="AG847" s="15" t="str">
        <f>IF(AF847="","",VLOOKUP(AF847,映射!W:X,2,FALSE))</f>
        <v/>
      </c>
      <c r="AH847" s="85"/>
      <c r="AI847" s="85"/>
      <c r="AJ847" s="85"/>
      <c r="AK847" s="85"/>
      <c r="AL847" s="85" t="str">
        <f>IF(AK847="","",VLOOKUP(AK847,映射!W:X,2,FALSE))</f>
        <v/>
      </c>
      <c r="AM847" s="85"/>
      <c r="AN847" s="85"/>
      <c r="AO847" s="85"/>
    </row>
    <row r="848" spans="1:41">
      <c r="A848" s="26">
        <v>140115</v>
      </c>
      <c r="B848" s="26" t="s">
        <v>323</v>
      </c>
      <c r="C848" s="14" t="s">
        <v>40</v>
      </c>
      <c r="D848" s="14" t="s">
        <v>688</v>
      </c>
      <c r="E848" s="26">
        <v>40115</v>
      </c>
      <c r="F848" s="26" t="s">
        <v>400</v>
      </c>
      <c r="G848" s="26"/>
      <c r="H848" s="26">
        <v>52</v>
      </c>
      <c r="I848" s="91">
        <v>1430</v>
      </c>
      <c r="J848" s="90">
        <v>0</v>
      </c>
      <c r="K848" s="26"/>
      <c r="L848" s="79">
        <f>VLOOKUP(D848,道具产出!B:V,4,FALSE)</f>
        <v>3005</v>
      </c>
      <c r="M848" s="15" t="str">
        <f>IF(L848="","",VLOOKUP(L848,映射!W:X,2,FALSE))</f>
        <v>纯银</v>
      </c>
      <c r="N848" s="79">
        <f>VLOOKUP(D848,道具产出!B:V,5,FALSE)</f>
        <v>1</v>
      </c>
      <c r="O848" s="79">
        <v>1</v>
      </c>
      <c r="P848" s="79">
        <f>VLOOKUP(D848,道具产出!B:V,6,FALSE)</f>
        <v>100</v>
      </c>
      <c r="Q848" s="79">
        <f>VLOOKUP(D848,道具产出!B:V,7,FALSE)</f>
        <v>3105</v>
      </c>
      <c r="R848" s="15" t="str">
        <f>IF(Q848="","",VLOOKUP(Q848,映射!W:X,2,FALSE))</f>
        <v>铁杉</v>
      </c>
      <c r="S848" s="79">
        <f>VLOOKUP(D848,道具产出!B:V,8,FALSE)</f>
        <v>1</v>
      </c>
      <c r="T848" s="79">
        <v>1</v>
      </c>
      <c r="U848" s="79">
        <f>VLOOKUP(D848,道具产出!B:V,9,FALSE)</f>
        <v>100</v>
      </c>
      <c r="V848" s="92">
        <f>VLOOKUP(D848,道具产出!B:V,10,FALSE)</f>
        <v>3405</v>
      </c>
      <c r="W848" s="15" t="str">
        <f>IF(V848="","",VLOOKUP(V848,映射!W:X,2,FALSE))</f>
        <v>细线</v>
      </c>
      <c r="X848" s="92">
        <f>VLOOKUP(D848,道具产出!B:V,11,FALSE)</f>
        <v>1</v>
      </c>
      <c r="Y848" s="92">
        <v>1</v>
      </c>
      <c r="Z848" s="92">
        <f>VLOOKUP(D848,道具产出!B:V,12,FALSE)</f>
        <v>100</v>
      </c>
      <c r="AA848" s="85"/>
      <c r="AB848" s="15" t="str">
        <f>IF(AA848="","",VLOOKUP(AA848,映射!W:X,2,FALSE))</f>
        <v/>
      </c>
      <c r="AC848" s="85"/>
      <c r="AD848" s="85"/>
      <c r="AE848" s="85"/>
      <c r="AF848" s="85"/>
      <c r="AG848" s="15" t="str">
        <f>IF(AF848="","",VLOOKUP(AF848,映射!W:X,2,FALSE))</f>
        <v/>
      </c>
      <c r="AH848" s="85"/>
      <c r="AI848" s="85"/>
      <c r="AJ848" s="85"/>
      <c r="AK848" s="85"/>
      <c r="AL848" s="85" t="str">
        <f>IF(AK848="","",VLOOKUP(AK848,映射!W:X,2,FALSE))</f>
        <v/>
      </c>
      <c r="AM848" s="85"/>
      <c r="AN848" s="85"/>
      <c r="AO848" s="85"/>
    </row>
    <row r="849" spans="1:41">
      <c r="A849" s="26">
        <v>140116</v>
      </c>
      <c r="B849" s="26" t="s">
        <v>323</v>
      </c>
      <c r="C849" s="14" t="s">
        <v>40</v>
      </c>
      <c r="D849" s="14" t="s">
        <v>688</v>
      </c>
      <c r="E849" s="26">
        <v>40116</v>
      </c>
      <c r="F849" s="26" t="s">
        <v>612</v>
      </c>
      <c r="G849" s="26"/>
      <c r="H849" s="26">
        <v>52</v>
      </c>
      <c r="I849" s="91">
        <v>1430</v>
      </c>
      <c r="J849" s="90">
        <v>0</v>
      </c>
      <c r="K849" s="26"/>
      <c r="L849" s="79">
        <f>VLOOKUP(D849,道具产出!B:V,4,FALSE)</f>
        <v>3005</v>
      </c>
      <c r="M849" s="15" t="str">
        <f>IF(L849="","",VLOOKUP(L849,映射!W:X,2,FALSE))</f>
        <v>纯银</v>
      </c>
      <c r="N849" s="79">
        <f>VLOOKUP(D849,道具产出!B:V,5,FALSE)</f>
        <v>1</v>
      </c>
      <c r="O849" s="79">
        <v>1</v>
      </c>
      <c r="P849" s="79">
        <f>VLOOKUP(D849,道具产出!B:V,6,FALSE)</f>
        <v>100</v>
      </c>
      <c r="Q849" s="79">
        <f>VLOOKUP(D849,道具产出!B:V,7,FALSE)</f>
        <v>3105</v>
      </c>
      <c r="R849" s="15" t="str">
        <f>IF(Q849="","",VLOOKUP(Q849,映射!W:X,2,FALSE))</f>
        <v>铁杉</v>
      </c>
      <c r="S849" s="79">
        <f>VLOOKUP(D849,道具产出!B:V,8,FALSE)</f>
        <v>1</v>
      </c>
      <c r="T849" s="79">
        <v>1</v>
      </c>
      <c r="U849" s="79">
        <f>VLOOKUP(D849,道具产出!B:V,9,FALSE)</f>
        <v>100</v>
      </c>
      <c r="V849" s="92">
        <f>VLOOKUP(D849,道具产出!B:V,10,FALSE)</f>
        <v>3405</v>
      </c>
      <c r="W849" s="15" t="str">
        <f>IF(V849="","",VLOOKUP(V849,映射!W:X,2,FALSE))</f>
        <v>细线</v>
      </c>
      <c r="X849" s="92">
        <f>VLOOKUP(D849,道具产出!B:V,11,FALSE)</f>
        <v>1</v>
      </c>
      <c r="Y849" s="92">
        <v>1</v>
      </c>
      <c r="Z849" s="92">
        <f>VLOOKUP(D849,道具产出!B:V,12,FALSE)</f>
        <v>100</v>
      </c>
      <c r="AA849" s="85"/>
      <c r="AB849" s="15" t="str">
        <f>IF(AA849="","",VLOOKUP(AA849,映射!W:X,2,FALSE))</f>
        <v/>
      </c>
      <c r="AC849" s="85"/>
      <c r="AD849" s="85"/>
      <c r="AE849" s="85"/>
      <c r="AF849" s="85"/>
      <c r="AG849" s="15" t="str">
        <f>IF(AF849="","",VLOOKUP(AF849,映射!W:X,2,FALSE))</f>
        <v/>
      </c>
      <c r="AH849" s="85"/>
      <c r="AI849" s="85"/>
      <c r="AJ849" s="85"/>
      <c r="AK849" s="85"/>
      <c r="AL849" s="85" t="str">
        <f>IF(AK849="","",VLOOKUP(AK849,映射!W:X,2,FALSE))</f>
        <v/>
      </c>
      <c r="AM849" s="85"/>
      <c r="AN849" s="85"/>
      <c r="AO849" s="85"/>
    </row>
    <row r="850" spans="1:41">
      <c r="A850" s="26">
        <v>140117</v>
      </c>
      <c r="B850" s="26" t="s">
        <v>323</v>
      </c>
      <c r="C850" s="14" t="s">
        <v>40</v>
      </c>
      <c r="D850" s="14" t="s">
        <v>688</v>
      </c>
      <c r="E850" s="26">
        <v>40117</v>
      </c>
      <c r="F850" s="26" t="s">
        <v>466</v>
      </c>
      <c r="G850" s="26"/>
      <c r="H850" s="26">
        <v>52</v>
      </c>
      <c r="I850" s="91">
        <v>1430</v>
      </c>
      <c r="J850" s="90">
        <v>0</v>
      </c>
      <c r="K850" s="26"/>
      <c r="L850" s="79">
        <f>VLOOKUP(D850,道具产出!B:V,4,FALSE)</f>
        <v>3005</v>
      </c>
      <c r="M850" s="15" t="str">
        <f>IF(L850="","",VLOOKUP(L850,映射!W:X,2,FALSE))</f>
        <v>纯银</v>
      </c>
      <c r="N850" s="79">
        <f>VLOOKUP(D850,道具产出!B:V,5,FALSE)</f>
        <v>1</v>
      </c>
      <c r="O850" s="79">
        <v>1</v>
      </c>
      <c r="P850" s="79">
        <f>VLOOKUP(D850,道具产出!B:V,6,FALSE)</f>
        <v>100</v>
      </c>
      <c r="Q850" s="79">
        <f>VLOOKUP(D850,道具产出!B:V,7,FALSE)</f>
        <v>3105</v>
      </c>
      <c r="R850" s="15" t="str">
        <f>IF(Q850="","",VLOOKUP(Q850,映射!W:X,2,FALSE))</f>
        <v>铁杉</v>
      </c>
      <c r="S850" s="79">
        <f>VLOOKUP(D850,道具产出!B:V,8,FALSE)</f>
        <v>1</v>
      </c>
      <c r="T850" s="79">
        <v>1</v>
      </c>
      <c r="U850" s="79">
        <f>VLOOKUP(D850,道具产出!B:V,9,FALSE)</f>
        <v>100</v>
      </c>
      <c r="V850" s="92">
        <f>VLOOKUP(D850,道具产出!B:V,10,FALSE)</f>
        <v>3405</v>
      </c>
      <c r="W850" s="15" t="str">
        <f>IF(V850="","",VLOOKUP(V850,映射!W:X,2,FALSE))</f>
        <v>细线</v>
      </c>
      <c r="X850" s="92">
        <f>VLOOKUP(D850,道具产出!B:V,11,FALSE)</f>
        <v>1</v>
      </c>
      <c r="Y850" s="92">
        <v>1</v>
      </c>
      <c r="Z850" s="92">
        <f>VLOOKUP(D850,道具产出!B:V,12,FALSE)</f>
        <v>100</v>
      </c>
      <c r="AA850" s="85"/>
      <c r="AB850" s="15" t="str">
        <f>IF(AA850="","",VLOOKUP(AA850,映射!W:X,2,FALSE))</f>
        <v/>
      </c>
      <c r="AC850" s="85"/>
      <c r="AD850" s="85"/>
      <c r="AE850" s="85"/>
      <c r="AF850" s="85"/>
      <c r="AG850" s="15" t="str">
        <f>IF(AF850="","",VLOOKUP(AF850,映射!W:X,2,FALSE))</f>
        <v/>
      </c>
      <c r="AH850" s="85"/>
      <c r="AI850" s="85"/>
      <c r="AJ850" s="85"/>
      <c r="AK850" s="85"/>
      <c r="AL850" s="85" t="str">
        <f>IF(AK850="","",VLOOKUP(AK850,映射!W:X,2,FALSE))</f>
        <v/>
      </c>
      <c r="AM850" s="85"/>
      <c r="AN850" s="85"/>
      <c r="AO850" s="85"/>
    </row>
    <row r="851" spans="1:41">
      <c r="A851" s="26">
        <v>140118</v>
      </c>
      <c r="B851" s="26" t="s">
        <v>323</v>
      </c>
      <c r="C851" s="14" t="s">
        <v>40</v>
      </c>
      <c r="D851" s="14" t="s">
        <v>688</v>
      </c>
      <c r="E851" s="26">
        <v>40118</v>
      </c>
      <c r="F851" s="26" t="s">
        <v>497</v>
      </c>
      <c r="G851" s="26"/>
      <c r="H851" s="26">
        <v>52</v>
      </c>
      <c r="I851" s="91">
        <v>1430</v>
      </c>
      <c r="J851" s="90">
        <v>0</v>
      </c>
      <c r="K851" s="26"/>
      <c r="L851" s="79">
        <f>VLOOKUP(D851,道具产出!B:V,4,FALSE)</f>
        <v>3005</v>
      </c>
      <c r="M851" s="15" t="str">
        <f>IF(L851="","",VLOOKUP(L851,映射!W:X,2,FALSE))</f>
        <v>纯银</v>
      </c>
      <c r="N851" s="79">
        <f>VLOOKUP(D851,道具产出!B:V,5,FALSE)</f>
        <v>1</v>
      </c>
      <c r="O851" s="79">
        <v>1</v>
      </c>
      <c r="P851" s="79">
        <f>VLOOKUP(D851,道具产出!B:V,6,FALSE)</f>
        <v>100</v>
      </c>
      <c r="Q851" s="79">
        <f>VLOOKUP(D851,道具产出!B:V,7,FALSE)</f>
        <v>3105</v>
      </c>
      <c r="R851" s="15" t="str">
        <f>IF(Q851="","",VLOOKUP(Q851,映射!W:X,2,FALSE))</f>
        <v>铁杉</v>
      </c>
      <c r="S851" s="79">
        <f>VLOOKUP(D851,道具产出!B:V,8,FALSE)</f>
        <v>1</v>
      </c>
      <c r="T851" s="79">
        <v>1</v>
      </c>
      <c r="U851" s="79">
        <f>VLOOKUP(D851,道具产出!B:V,9,FALSE)</f>
        <v>100</v>
      </c>
      <c r="V851" s="92">
        <f>VLOOKUP(D851,道具产出!B:V,10,FALSE)</f>
        <v>3405</v>
      </c>
      <c r="W851" s="15" t="str">
        <f>IF(V851="","",VLOOKUP(V851,映射!W:X,2,FALSE))</f>
        <v>细线</v>
      </c>
      <c r="X851" s="92">
        <f>VLOOKUP(D851,道具产出!B:V,11,FALSE)</f>
        <v>1</v>
      </c>
      <c r="Y851" s="92">
        <v>1</v>
      </c>
      <c r="Z851" s="92">
        <f>VLOOKUP(D851,道具产出!B:V,12,FALSE)</f>
        <v>100</v>
      </c>
      <c r="AA851" s="85"/>
      <c r="AB851" s="15" t="str">
        <f>IF(AA851="","",VLOOKUP(AA851,映射!W:X,2,FALSE))</f>
        <v/>
      </c>
      <c r="AC851" s="85"/>
      <c r="AD851" s="85"/>
      <c r="AE851" s="85"/>
      <c r="AF851" s="85"/>
      <c r="AG851" s="15" t="str">
        <f>IF(AF851="","",VLOOKUP(AF851,映射!W:X,2,FALSE))</f>
        <v/>
      </c>
      <c r="AH851" s="85"/>
      <c r="AI851" s="85"/>
      <c r="AJ851" s="85"/>
      <c r="AK851" s="85"/>
      <c r="AL851" s="85" t="str">
        <f>IF(AK851="","",VLOOKUP(AK851,映射!W:X,2,FALSE))</f>
        <v/>
      </c>
      <c r="AM851" s="85"/>
      <c r="AN851" s="85"/>
      <c r="AO851" s="85"/>
    </row>
    <row r="852" spans="1:41">
      <c r="A852" s="26">
        <v>140119</v>
      </c>
      <c r="B852" s="26" t="s">
        <v>323</v>
      </c>
      <c r="C852" s="14" t="s">
        <v>40</v>
      </c>
      <c r="D852" s="14" t="s">
        <v>688</v>
      </c>
      <c r="E852" s="26">
        <v>40119</v>
      </c>
      <c r="F852" s="26" t="s">
        <v>506</v>
      </c>
      <c r="G852" s="26"/>
      <c r="H852" s="26">
        <v>52</v>
      </c>
      <c r="I852" s="91">
        <v>1430</v>
      </c>
      <c r="J852" s="90">
        <v>0</v>
      </c>
      <c r="K852" s="26"/>
      <c r="L852" s="79">
        <f>VLOOKUP(D852,道具产出!B:V,4,FALSE)</f>
        <v>3005</v>
      </c>
      <c r="M852" s="15" t="str">
        <f>IF(L852="","",VLOOKUP(L852,映射!W:X,2,FALSE))</f>
        <v>纯银</v>
      </c>
      <c r="N852" s="79">
        <f>VLOOKUP(D852,道具产出!B:V,5,FALSE)</f>
        <v>1</v>
      </c>
      <c r="O852" s="79">
        <v>1</v>
      </c>
      <c r="P852" s="79">
        <f>VLOOKUP(D852,道具产出!B:V,6,FALSE)</f>
        <v>100</v>
      </c>
      <c r="Q852" s="79">
        <f>VLOOKUP(D852,道具产出!B:V,7,FALSE)</f>
        <v>3105</v>
      </c>
      <c r="R852" s="15" t="str">
        <f>IF(Q852="","",VLOOKUP(Q852,映射!W:X,2,FALSE))</f>
        <v>铁杉</v>
      </c>
      <c r="S852" s="79">
        <f>VLOOKUP(D852,道具产出!B:V,8,FALSE)</f>
        <v>1</v>
      </c>
      <c r="T852" s="79">
        <v>1</v>
      </c>
      <c r="U852" s="79">
        <f>VLOOKUP(D852,道具产出!B:V,9,FALSE)</f>
        <v>100</v>
      </c>
      <c r="V852" s="92">
        <f>VLOOKUP(D852,道具产出!B:V,10,FALSE)</f>
        <v>3405</v>
      </c>
      <c r="W852" s="15" t="str">
        <f>IF(V852="","",VLOOKUP(V852,映射!W:X,2,FALSE))</f>
        <v>细线</v>
      </c>
      <c r="X852" s="92">
        <f>VLOOKUP(D852,道具产出!B:V,11,FALSE)</f>
        <v>1</v>
      </c>
      <c r="Y852" s="92">
        <v>1</v>
      </c>
      <c r="Z852" s="92">
        <f>VLOOKUP(D852,道具产出!B:V,12,FALSE)</f>
        <v>100</v>
      </c>
      <c r="AA852" s="85"/>
      <c r="AB852" s="15" t="str">
        <f>IF(AA852="","",VLOOKUP(AA852,映射!W:X,2,FALSE))</f>
        <v/>
      </c>
      <c r="AC852" s="85"/>
      <c r="AD852" s="85"/>
      <c r="AE852" s="85"/>
      <c r="AF852" s="85"/>
      <c r="AG852" s="15" t="str">
        <f>IF(AF852="","",VLOOKUP(AF852,映射!W:X,2,FALSE))</f>
        <v/>
      </c>
      <c r="AH852" s="85"/>
      <c r="AI852" s="85"/>
      <c r="AJ852" s="85"/>
      <c r="AK852" s="85"/>
      <c r="AL852" s="85" t="str">
        <f>IF(AK852="","",VLOOKUP(AK852,映射!W:X,2,FALSE))</f>
        <v/>
      </c>
      <c r="AM852" s="85"/>
      <c r="AN852" s="85"/>
      <c r="AO852" s="85"/>
    </row>
    <row r="853" spans="1:41">
      <c r="A853" s="26">
        <v>140120</v>
      </c>
      <c r="B853" s="26" t="s">
        <v>323</v>
      </c>
      <c r="C853" s="14" t="s">
        <v>40</v>
      </c>
      <c r="D853" s="14" t="s">
        <v>688</v>
      </c>
      <c r="E853" s="26">
        <v>40120</v>
      </c>
      <c r="F853" s="26" t="s">
        <v>519</v>
      </c>
      <c r="G853" s="26"/>
      <c r="H853" s="26">
        <v>52</v>
      </c>
      <c r="I853" s="91">
        <v>1430</v>
      </c>
      <c r="J853" s="90">
        <v>0</v>
      </c>
      <c r="K853" s="26"/>
      <c r="L853" s="79">
        <f>VLOOKUP(D853,道具产出!B:V,4,FALSE)</f>
        <v>3005</v>
      </c>
      <c r="M853" s="15" t="str">
        <f>IF(L853="","",VLOOKUP(L853,映射!W:X,2,FALSE))</f>
        <v>纯银</v>
      </c>
      <c r="N853" s="79">
        <f>VLOOKUP(D853,道具产出!B:V,5,FALSE)</f>
        <v>1</v>
      </c>
      <c r="O853" s="79">
        <v>1</v>
      </c>
      <c r="P853" s="79">
        <f>VLOOKUP(D853,道具产出!B:V,6,FALSE)</f>
        <v>100</v>
      </c>
      <c r="Q853" s="79">
        <f>VLOOKUP(D853,道具产出!B:V,7,FALSE)</f>
        <v>3105</v>
      </c>
      <c r="R853" s="15" t="str">
        <f>IF(Q853="","",VLOOKUP(Q853,映射!W:X,2,FALSE))</f>
        <v>铁杉</v>
      </c>
      <c r="S853" s="79">
        <f>VLOOKUP(D853,道具产出!B:V,8,FALSE)</f>
        <v>1</v>
      </c>
      <c r="T853" s="79">
        <v>1</v>
      </c>
      <c r="U853" s="79">
        <f>VLOOKUP(D853,道具产出!B:V,9,FALSE)</f>
        <v>100</v>
      </c>
      <c r="V853" s="92">
        <f>VLOOKUP(D853,道具产出!B:V,10,FALSE)</f>
        <v>3405</v>
      </c>
      <c r="W853" s="15" t="str">
        <f>IF(V853="","",VLOOKUP(V853,映射!W:X,2,FALSE))</f>
        <v>细线</v>
      </c>
      <c r="X853" s="92">
        <f>VLOOKUP(D853,道具产出!B:V,11,FALSE)</f>
        <v>1</v>
      </c>
      <c r="Y853" s="92">
        <v>1</v>
      </c>
      <c r="Z853" s="92">
        <f>VLOOKUP(D853,道具产出!B:V,12,FALSE)</f>
        <v>100</v>
      </c>
      <c r="AA853" s="85"/>
      <c r="AB853" s="15" t="str">
        <f>IF(AA853="","",VLOOKUP(AA853,映射!W:X,2,FALSE))</f>
        <v/>
      </c>
      <c r="AC853" s="85"/>
      <c r="AD853" s="85"/>
      <c r="AE853" s="85"/>
      <c r="AF853" s="85"/>
      <c r="AG853" s="15" t="str">
        <f>IF(AF853="","",VLOOKUP(AF853,映射!W:X,2,FALSE))</f>
        <v/>
      </c>
      <c r="AH853" s="85"/>
      <c r="AI853" s="85"/>
      <c r="AJ853" s="85"/>
      <c r="AK853" s="85"/>
      <c r="AL853" s="85" t="str">
        <f>IF(AK853="","",VLOOKUP(AK853,映射!W:X,2,FALSE))</f>
        <v/>
      </c>
      <c r="AM853" s="85"/>
      <c r="AN853" s="85"/>
      <c r="AO853" s="85"/>
    </row>
    <row r="854" spans="1:41">
      <c r="A854" s="26">
        <v>140121</v>
      </c>
      <c r="B854" s="26" t="s">
        <v>323</v>
      </c>
      <c r="C854" s="14" t="s">
        <v>40</v>
      </c>
      <c r="D854" s="14" t="s">
        <v>688</v>
      </c>
      <c r="E854" s="26">
        <v>40121</v>
      </c>
      <c r="F854" s="26" t="s">
        <v>440</v>
      </c>
      <c r="G854" s="26"/>
      <c r="H854" s="26">
        <v>57</v>
      </c>
      <c r="I854" s="91">
        <v>1800</v>
      </c>
      <c r="J854" s="90">
        <v>0</v>
      </c>
      <c r="K854" s="26"/>
      <c r="L854" s="79">
        <f>VLOOKUP(D854,道具产出!B:V,4,FALSE)</f>
        <v>3005</v>
      </c>
      <c r="M854" s="15" t="str">
        <f>IF(L854="","",VLOOKUP(L854,映射!W:X,2,FALSE))</f>
        <v>纯银</v>
      </c>
      <c r="N854" s="79">
        <f>VLOOKUP(D854,道具产出!B:V,5,FALSE)</f>
        <v>1</v>
      </c>
      <c r="O854" s="79">
        <v>1</v>
      </c>
      <c r="P854" s="79">
        <f>VLOOKUP(D854,道具产出!B:V,6,FALSE)</f>
        <v>100</v>
      </c>
      <c r="Q854" s="79">
        <f>VLOOKUP(D854,道具产出!B:V,7,FALSE)</f>
        <v>3105</v>
      </c>
      <c r="R854" s="15" t="str">
        <f>IF(Q854="","",VLOOKUP(Q854,映射!W:X,2,FALSE))</f>
        <v>铁杉</v>
      </c>
      <c r="S854" s="79">
        <f>VLOOKUP(D854,道具产出!B:V,8,FALSE)</f>
        <v>1</v>
      </c>
      <c r="T854" s="79">
        <v>1</v>
      </c>
      <c r="U854" s="79">
        <f>VLOOKUP(D854,道具产出!B:V,9,FALSE)</f>
        <v>100</v>
      </c>
      <c r="V854" s="92">
        <f>VLOOKUP(D854,道具产出!B:V,10,FALSE)</f>
        <v>3405</v>
      </c>
      <c r="W854" s="15" t="str">
        <f>IF(V854="","",VLOOKUP(V854,映射!W:X,2,FALSE))</f>
        <v>细线</v>
      </c>
      <c r="X854" s="92">
        <f>VLOOKUP(D854,道具产出!B:V,11,FALSE)</f>
        <v>1</v>
      </c>
      <c r="Y854" s="92">
        <v>1</v>
      </c>
      <c r="Z854" s="92">
        <f>VLOOKUP(D854,道具产出!B:V,12,FALSE)</f>
        <v>100</v>
      </c>
      <c r="AA854" s="85"/>
      <c r="AB854" s="15" t="str">
        <f>IF(AA854="","",VLOOKUP(AA854,映射!W:X,2,FALSE))</f>
        <v/>
      </c>
      <c r="AC854" s="85"/>
      <c r="AD854" s="85"/>
      <c r="AE854" s="85"/>
      <c r="AF854" s="85"/>
      <c r="AG854" s="15" t="str">
        <f>IF(AF854="","",VLOOKUP(AF854,映射!W:X,2,FALSE))</f>
        <v/>
      </c>
      <c r="AH854" s="85"/>
      <c r="AI854" s="85"/>
      <c r="AJ854" s="85"/>
      <c r="AK854" s="85"/>
      <c r="AL854" s="85" t="str">
        <f>IF(AK854="","",VLOOKUP(AK854,映射!W:X,2,FALSE))</f>
        <v/>
      </c>
      <c r="AM854" s="85"/>
      <c r="AN854" s="85"/>
      <c r="AO854" s="85"/>
    </row>
    <row r="855" spans="1:41">
      <c r="A855" s="26">
        <v>140122</v>
      </c>
      <c r="B855" s="26" t="s">
        <v>323</v>
      </c>
      <c r="C855" s="14" t="s">
        <v>40</v>
      </c>
      <c r="D855" s="14" t="s">
        <v>688</v>
      </c>
      <c r="E855" s="26">
        <v>40122</v>
      </c>
      <c r="F855" s="26" t="s">
        <v>684</v>
      </c>
      <c r="G855" s="26"/>
      <c r="H855" s="26">
        <v>57</v>
      </c>
      <c r="I855" s="91">
        <v>1800</v>
      </c>
      <c r="J855" s="90">
        <v>0</v>
      </c>
      <c r="K855" s="26"/>
      <c r="L855" s="79">
        <f>VLOOKUP(D855,道具产出!B:V,4,FALSE)</f>
        <v>3005</v>
      </c>
      <c r="M855" s="15" t="str">
        <f>IF(L855="","",VLOOKUP(L855,映射!W:X,2,FALSE))</f>
        <v>纯银</v>
      </c>
      <c r="N855" s="79">
        <f>VLOOKUP(D855,道具产出!B:V,5,FALSE)</f>
        <v>1</v>
      </c>
      <c r="O855" s="79">
        <v>1</v>
      </c>
      <c r="P855" s="79">
        <f>VLOOKUP(D855,道具产出!B:V,6,FALSE)</f>
        <v>100</v>
      </c>
      <c r="Q855" s="79">
        <f>VLOOKUP(D855,道具产出!B:V,7,FALSE)</f>
        <v>3105</v>
      </c>
      <c r="R855" s="15" t="str">
        <f>IF(Q855="","",VLOOKUP(Q855,映射!W:X,2,FALSE))</f>
        <v>铁杉</v>
      </c>
      <c r="S855" s="79">
        <f>VLOOKUP(D855,道具产出!B:V,8,FALSE)</f>
        <v>1</v>
      </c>
      <c r="T855" s="79">
        <v>1</v>
      </c>
      <c r="U855" s="79">
        <f>VLOOKUP(D855,道具产出!B:V,9,FALSE)</f>
        <v>100</v>
      </c>
      <c r="V855" s="92">
        <f>VLOOKUP(D855,道具产出!B:V,10,FALSE)</f>
        <v>3405</v>
      </c>
      <c r="W855" s="15" t="str">
        <f>IF(V855="","",VLOOKUP(V855,映射!W:X,2,FALSE))</f>
        <v>细线</v>
      </c>
      <c r="X855" s="92">
        <f>VLOOKUP(D855,道具产出!B:V,11,FALSE)</f>
        <v>1</v>
      </c>
      <c r="Y855" s="92">
        <v>1</v>
      </c>
      <c r="Z855" s="92">
        <f>VLOOKUP(D855,道具产出!B:V,12,FALSE)</f>
        <v>100</v>
      </c>
      <c r="AA855" s="85"/>
      <c r="AB855" s="15" t="str">
        <f>IF(AA855="","",VLOOKUP(AA855,映射!W:X,2,FALSE))</f>
        <v/>
      </c>
      <c r="AC855" s="85"/>
      <c r="AD855" s="85"/>
      <c r="AE855" s="85"/>
      <c r="AF855" s="85"/>
      <c r="AG855" s="15" t="str">
        <f>IF(AF855="","",VLOOKUP(AF855,映射!W:X,2,FALSE))</f>
        <v/>
      </c>
      <c r="AH855" s="85"/>
      <c r="AI855" s="85"/>
      <c r="AJ855" s="85"/>
      <c r="AK855" s="85"/>
      <c r="AL855" s="85" t="str">
        <f>IF(AK855="","",VLOOKUP(AK855,映射!W:X,2,FALSE))</f>
        <v/>
      </c>
      <c r="AM855" s="85"/>
      <c r="AN855" s="85"/>
      <c r="AO855" s="85"/>
    </row>
    <row r="856" spans="1:41">
      <c r="A856" s="26">
        <v>140123</v>
      </c>
      <c r="B856" s="26" t="s">
        <v>323</v>
      </c>
      <c r="C856" s="14" t="s">
        <v>40</v>
      </c>
      <c r="D856" s="14" t="s">
        <v>688</v>
      </c>
      <c r="E856" s="26">
        <v>40123</v>
      </c>
      <c r="F856" s="26" t="s">
        <v>601</v>
      </c>
      <c r="G856" s="26"/>
      <c r="H856" s="26">
        <v>57</v>
      </c>
      <c r="I856" s="91">
        <v>1800</v>
      </c>
      <c r="J856" s="90">
        <v>0</v>
      </c>
      <c r="K856" s="26"/>
      <c r="L856" s="79">
        <f>VLOOKUP(D856,道具产出!B:V,4,FALSE)</f>
        <v>3005</v>
      </c>
      <c r="M856" s="15" t="str">
        <f>IF(L856="","",VLOOKUP(L856,映射!W:X,2,FALSE))</f>
        <v>纯银</v>
      </c>
      <c r="N856" s="79">
        <f>VLOOKUP(D856,道具产出!B:V,5,FALSE)</f>
        <v>1</v>
      </c>
      <c r="O856" s="79">
        <v>1</v>
      </c>
      <c r="P856" s="79">
        <f>VLOOKUP(D856,道具产出!B:V,6,FALSE)</f>
        <v>100</v>
      </c>
      <c r="Q856" s="79">
        <f>VLOOKUP(D856,道具产出!B:V,7,FALSE)</f>
        <v>3105</v>
      </c>
      <c r="R856" s="15" t="str">
        <f>IF(Q856="","",VLOOKUP(Q856,映射!W:X,2,FALSE))</f>
        <v>铁杉</v>
      </c>
      <c r="S856" s="79">
        <f>VLOOKUP(D856,道具产出!B:V,8,FALSE)</f>
        <v>1</v>
      </c>
      <c r="T856" s="79">
        <v>1</v>
      </c>
      <c r="U856" s="79">
        <f>VLOOKUP(D856,道具产出!B:V,9,FALSE)</f>
        <v>100</v>
      </c>
      <c r="V856" s="92">
        <f>VLOOKUP(D856,道具产出!B:V,10,FALSE)</f>
        <v>3405</v>
      </c>
      <c r="W856" s="15" t="str">
        <f>IF(V856="","",VLOOKUP(V856,映射!W:X,2,FALSE))</f>
        <v>细线</v>
      </c>
      <c r="X856" s="92">
        <f>VLOOKUP(D856,道具产出!B:V,11,FALSE)</f>
        <v>1</v>
      </c>
      <c r="Y856" s="92">
        <v>1</v>
      </c>
      <c r="Z856" s="92">
        <f>VLOOKUP(D856,道具产出!B:V,12,FALSE)</f>
        <v>100</v>
      </c>
      <c r="AA856" s="85"/>
      <c r="AB856" s="15" t="str">
        <f>IF(AA856="","",VLOOKUP(AA856,映射!W:X,2,FALSE))</f>
        <v/>
      </c>
      <c r="AC856" s="85"/>
      <c r="AD856" s="85"/>
      <c r="AE856" s="85"/>
      <c r="AF856" s="85"/>
      <c r="AG856" s="15" t="str">
        <f>IF(AF856="","",VLOOKUP(AF856,映射!W:X,2,FALSE))</f>
        <v/>
      </c>
      <c r="AH856" s="85"/>
      <c r="AI856" s="85"/>
      <c r="AJ856" s="85"/>
      <c r="AK856" s="85"/>
      <c r="AL856" s="85" t="str">
        <f>IF(AK856="","",VLOOKUP(AK856,映射!W:X,2,FALSE))</f>
        <v/>
      </c>
      <c r="AM856" s="85"/>
      <c r="AN856" s="85"/>
      <c r="AO856" s="85"/>
    </row>
    <row r="857" spans="1:41">
      <c r="A857" s="26">
        <v>140124</v>
      </c>
      <c r="B857" s="26" t="s">
        <v>323</v>
      </c>
      <c r="C857" s="14" t="s">
        <v>40</v>
      </c>
      <c r="D857" s="14" t="s">
        <v>688</v>
      </c>
      <c r="E857" s="26">
        <v>40124</v>
      </c>
      <c r="F857" s="26" t="s">
        <v>520</v>
      </c>
      <c r="G857" s="26"/>
      <c r="H857" s="26">
        <v>57</v>
      </c>
      <c r="I857" s="91">
        <v>1800</v>
      </c>
      <c r="J857" s="90">
        <v>0</v>
      </c>
      <c r="K857" s="26"/>
      <c r="L857" s="79">
        <f>VLOOKUP(D857,道具产出!B:V,4,FALSE)</f>
        <v>3005</v>
      </c>
      <c r="M857" s="15" t="str">
        <f>IF(L857="","",VLOOKUP(L857,映射!W:X,2,FALSE))</f>
        <v>纯银</v>
      </c>
      <c r="N857" s="79">
        <f>VLOOKUP(D857,道具产出!B:V,5,FALSE)</f>
        <v>1</v>
      </c>
      <c r="O857" s="79">
        <v>1</v>
      </c>
      <c r="P857" s="79">
        <f>VLOOKUP(D857,道具产出!B:V,6,FALSE)</f>
        <v>100</v>
      </c>
      <c r="Q857" s="79">
        <f>VLOOKUP(D857,道具产出!B:V,7,FALSE)</f>
        <v>3105</v>
      </c>
      <c r="R857" s="15" t="str">
        <f>IF(Q857="","",VLOOKUP(Q857,映射!W:X,2,FALSE))</f>
        <v>铁杉</v>
      </c>
      <c r="S857" s="79">
        <f>VLOOKUP(D857,道具产出!B:V,8,FALSE)</f>
        <v>1</v>
      </c>
      <c r="T857" s="79">
        <v>1</v>
      </c>
      <c r="U857" s="79">
        <f>VLOOKUP(D857,道具产出!B:V,9,FALSE)</f>
        <v>100</v>
      </c>
      <c r="V857" s="92">
        <f>VLOOKUP(D857,道具产出!B:V,10,FALSE)</f>
        <v>3405</v>
      </c>
      <c r="W857" s="15" t="str">
        <f>IF(V857="","",VLOOKUP(V857,映射!W:X,2,FALSE))</f>
        <v>细线</v>
      </c>
      <c r="X857" s="92">
        <f>VLOOKUP(D857,道具产出!B:V,11,FALSE)</f>
        <v>1</v>
      </c>
      <c r="Y857" s="92">
        <v>1</v>
      </c>
      <c r="Z857" s="92">
        <f>VLOOKUP(D857,道具产出!B:V,12,FALSE)</f>
        <v>100</v>
      </c>
      <c r="AA857" s="85"/>
      <c r="AB857" s="15" t="str">
        <f>IF(AA857="","",VLOOKUP(AA857,映射!W:X,2,FALSE))</f>
        <v/>
      </c>
      <c r="AC857" s="85"/>
      <c r="AD857" s="85"/>
      <c r="AE857" s="85"/>
      <c r="AF857" s="85"/>
      <c r="AG857" s="15" t="str">
        <f>IF(AF857="","",VLOOKUP(AF857,映射!W:X,2,FALSE))</f>
        <v/>
      </c>
      <c r="AH857" s="85"/>
      <c r="AI857" s="85"/>
      <c r="AJ857" s="85"/>
      <c r="AK857" s="85"/>
      <c r="AL857" s="85" t="str">
        <f>IF(AK857="","",VLOOKUP(AK857,映射!W:X,2,FALSE))</f>
        <v/>
      </c>
      <c r="AM857" s="85"/>
      <c r="AN857" s="85"/>
      <c r="AO857" s="85"/>
    </row>
    <row r="858" spans="1:41">
      <c r="A858" s="26">
        <v>140125</v>
      </c>
      <c r="B858" s="26" t="s">
        <v>323</v>
      </c>
      <c r="C858" s="14" t="s">
        <v>40</v>
      </c>
      <c r="D858" s="14" t="s">
        <v>688</v>
      </c>
      <c r="E858" s="26">
        <v>40125</v>
      </c>
      <c r="F858" s="26" t="s">
        <v>468</v>
      </c>
      <c r="G858" s="26"/>
      <c r="H858" s="26">
        <v>57</v>
      </c>
      <c r="I858" s="91">
        <v>1800</v>
      </c>
      <c r="J858" s="90">
        <v>0</v>
      </c>
      <c r="K858" s="26"/>
      <c r="L858" s="79">
        <f>VLOOKUP(D858,道具产出!B:V,4,FALSE)</f>
        <v>3005</v>
      </c>
      <c r="M858" s="15" t="str">
        <f>IF(L858="","",VLOOKUP(L858,映射!W:X,2,FALSE))</f>
        <v>纯银</v>
      </c>
      <c r="N858" s="79">
        <f>VLOOKUP(D858,道具产出!B:V,5,FALSE)</f>
        <v>1</v>
      </c>
      <c r="O858" s="79">
        <v>1</v>
      </c>
      <c r="P858" s="79">
        <f>VLOOKUP(D858,道具产出!B:V,6,FALSE)</f>
        <v>100</v>
      </c>
      <c r="Q858" s="79">
        <f>VLOOKUP(D858,道具产出!B:V,7,FALSE)</f>
        <v>3105</v>
      </c>
      <c r="R858" s="15" t="str">
        <f>IF(Q858="","",VLOOKUP(Q858,映射!W:X,2,FALSE))</f>
        <v>铁杉</v>
      </c>
      <c r="S858" s="79">
        <f>VLOOKUP(D858,道具产出!B:V,8,FALSE)</f>
        <v>1</v>
      </c>
      <c r="T858" s="79">
        <v>1</v>
      </c>
      <c r="U858" s="79">
        <f>VLOOKUP(D858,道具产出!B:V,9,FALSE)</f>
        <v>100</v>
      </c>
      <c r="V858" s="92">
        <f>VLOOKUP(D858,道具产出!B:V,10,FALSE)</f>
        <v>3405</v>
      </c>
      <c r="W858" s="15" t="str">
        <f>IF(V858="","",VLOOKUP(V858,映射!W:X,2,FALSE))</f>
        <v>细线</v>
      </c>
      <c r="X858" s="92">
        <f>VLOOKUP(D858,道具产出!B:V,11,FALSE)</f>
        <v>1</v>
      </c>
      <c r="Y858" s="92">
        <v>1</v>
      </c>
      <c r="Z858" s="92">
        <f>VLOOKUP(D858,道具产出!B:V,12,FALSE)</f>
        <v>100</v>
      </c>
      <c r="AA858" s="85"/>
      <c r="AB858" s="15" t="str">
        <f>IF(AA858="","",VLOOKUP(AA858,映射!W:X,2,FALSE))</f>
        <v/>
      </c>
      <c r="AC858" s="85"/>
      <c r="AD858" s="85"/>
      <c r="AE858" s="85"/>
      <c r="AF858" s="85"/>
      <c r="AG858" s="15" t="str">
        <f>IF(AF858="","",VLOOKUP(AF858,映射!W:X,2,FALSE))</f>
        <v/>
      </c>
      <c r="AH858" s="85"/>
      <c r="AI858" s="85"/>
      <c r="AJ858" s="85"/>
      <c r="AK858" s="85"/>
      <c r="AL858" s="85" t="str">
        <f>IF(AK858="","",VLOOKUP(AK858,映射!W:X,2,FALSE))</f>
        <v/>
      </c>
      <c r="AM858" s="85"/>
      <c r="AN858" s="85"/>
      <c r="AO858" s="85"/>
    </row>
    <row r="859" spans="1:41">
      <c r="A859" s="26">
        <v>140126</v>
      </c>
      <c r="B859" s="26" t="s">
        <v>323</v>
      </c>
      <c r="C859" s="14" t="s">
        <v>40</v>
      </c>
      <c r="D859" s="14" t="s">
        <v>688</v>
      </c>
      <c r="E859" s="26">
        <v>40126</v>
      </c>
      <c r="F859" s="26" t="s">
        <v>636</v>
      </c>
      <c r="G859" s="26"/>
      <c r="H859" s="26">
        <v>57</v>
      </c>
      <c r="I859" s="91">
        <v>1800</v>
      </c>
      <c r="J859" s="90">
        <v>0</v>
      </c>
      <c r="K859" s="26"/>
      <c r="L859" s="79">
        <f>VLOOKUP(D859,道具产出!B:V,4,FALSE)</f>
        <v>3005</v>
      </c>
      <c r="M859" s="15" t="str">
        <f>IF(L859="","",VLOOKUP(L859,映射!W:X,2,FALSE))</f>
        <v>纯银</v>
      </c>
      <c r="N859" s="79">
        <f>VLOOKUP(D859,道具产出!B:V,5,FALSE)</f>
        <v>1</v>
      </c>
      <c r="O859" s="79">
        <v>1</v>
      </c>
      <c r="P859" s="79">
        <f>VLOOKUP(D859,道具产出!B:V,6,FALSE)</f>
        <v>100</v>
      </c>
      <c r="Q859" s="79">
        <f>VLOOKUP(D859,道具产出!B:V,7,FALSE)</f>
        <v>3105</v>
      </c>
      <c r="R859" s="15" t="str">
        <f>IF(Q859="","",VLOOKUP(Q859,映射!W:X,2,FALSE))</f>
        <v>铁杉</v>
      </c>
      <c r="S859" s="79">
        <f>VLOOKUP(D859,道具产出!B:V,8,FALSE)</f>
        <v>1</v>
      </c>
      <c r="T859" s="79">
        <v>1</v>
      </c>
      <c r="U859" s="79">
        <f>VLOOKUP(D859,道具产出!B:V,9,FALSE)</f>
        <v>100</v>
      </c>
      <c r="V859" s="92">
        <f>VLOOKUP(D859,道具产出!B:V,10,FALSE)</f>
        <v>3405</v>
      </c>
      <c r="W859" s="15" t="str">
        <f>IF(V859="","",VLOOKUP(V859,映射!W:X,2,FALSE))</f>
        <v>细线</v>
      </c>
      <c r="X859" s="92">
        <f>VLOOKUP(D859,道具产出!B:V,11,FALSE)</f>
        <v>1</v>
      </c>
      <c r="Y859" s="92">
        <v>1</v>
      </c>
      <c r="Z859" s="92">
        <f>VLOOKUP(D859,道具产出!B:V,12,FALSE)</f>
        <v>100</v>
      </c>
      <c r="AA859" s="85"/>
      <c r="AB859" s="15" t="str">
        <f>IF(AA859="","",VLOOKUP(AA859,映射!W:X,2,FALSE))</f>
        <v/>
      </c>
      <c r="AC859" s="85"/>
      <c r="AD859" s="85"/>
      <c r="AE859" s="85"/>
      <c r="AF859" s="85"/>
      <c r="AG859" s="15" t="str">
        <f>IF(AF859="","",VLOOKUP(AF859,映射!W:X,2,FALSE))</f>
        <v/>
      </c>
      <c r="AH859" s="85"/>
      <c r="AI859" s="85"/>
      <c r="AJ859" s="85"/>
      <c r="AK859" s="85"/>
      <c r="AL859" s="85" t="str">
        <f>IF(AK859="","",VLOOKUP(AK859,映射!W:X,2,FALSE))</f>
        <v/>
      </c>
      <c r="AM859" s="85"/>
      <c r="AN859" s="85"/>
      <c r="AO859" s="85"/>
    </row>
    <row r="860" spans="1:41">
      <c r="A860" s="26">
        <v>140127</v>
      </c>
      <c r="B860" s="26" t="s">
        <v>323</v>
      </c>
      <c r="C860" s="14" t="s">
        <v>40</v>
      </c>
      <c r="D860" s="14" t="s">
        <v>688</v>
      </c>
      <c r="E860" s="26">
        <v>40127</v>
      </c>
      <c r="F860" s="26" t="s">
        <v>621</v>
      </c>
      <c r="G860" s="26"/>
      <c r="H860" s="26">
        <v>57</v>
      </c>
      <c r="I860" s="91">
        <v>1800</v>
      </c>
      <c r="J860" s="90">
        <v>0</v>
      </c>
      <c r="K860" s="26"/>
      <c r="L860" s="79">
        <f>VLOOKUP(D860,道具产出!B:V,4,FALSE)</f>
        <v>3005</v>
      </c>
      <c r="M860" s="15" t="str">
        <f>IF(L860="","",VLOOKUP(L860,映射!W:X,2,FALSE))</f>
        <v>纯银</v>
      </c>
      <c r="N860" s="79">
        <f>VLOOKUP(D860,道具产出!B:V,5,FALSE)</f>
        <v>1</v>
      </c>
      <c r="O860" s="79">
        <v>1</v>
      </c>
      <c r="P860" s="79">
        <f>VLOOKUP(D860,道具产出!B:V,6,FALSE)</f>
        <v>100</v>
      </c>
      <c r="Q860" s="79">
        <f>VLOOKUP(D860,道具产出!B:V,7,FALSE)</f>
        <v>3105</v>
      </c>
      <c r="R860" s="15" t="str">
        <f>IF(Q860="","",VLOOKUP(Q860,映射!W:X,2,FALSE))</f>
        <v>铁杉</v>
      </c>
      <c r="S860" s="79">
        <f>VLOOKUP(D860,道具产出!B:V,8,FALSE)</f>
        <v>1</v>
      </c>
      <c r="T860" s="79">
        <v>1</v>
      </c>
      <c r="U860" s="79">
        <f>VLOOKUP(D860,道具产出!B:V,9,FALSE)</f>
        <v>100</v>
      </c>
      <c r="V860" s="92">
        <f>VLOOKUP(D860,道具产出!B:V,10,FALSE)</f>
        <v>3405</v>
      </c>
      <c r="W860" s="15" t="str">
        <f>IF(V860="","",VLOOKUP(V860,映射!W:X,2,FALSE))</f>
        <v>细线</v>
      </c>
      <c r="X860" s="92">
        <f>VLOOKUP(D860,道具产出!B:V,11,FALSE)</f>
        <v>1</v>
      </c>
      <c r="Y860" s="92">
        <v>1</v>
      </c>
      <c r="Z860" s="92">
        <f>VLOOKUP(D860,道具产出!B:V,12,FALSE)</f>
        <v>100</v>
      </c>
      <c r="AA860" s="85"/>
      <c r="AB860" s="15" t="str">
        <f>IF(AA860="","",VLOOKUP(AA860,映射!W:X,2,FALSE))</f>
        <v/>
      </c>
      <c r="AC860" s="85"/>
      <c r="AD860" s="85"/>
      <c r="AE860" s="85"/>
      <c r="AF860" s="85"/>
      <c r="AG860" s="15" t="str">
        <f>IF(AF860="","",VLOOKUP(AF860,映射!W:X,2,FALSE))</f>
        <v/>
      </c>
      <c r="AH860" s="85"/>
      <c r="AI860" s="85"/>
      <c r="AJ860" s="85"/>
      <c r="AK860" s="85"/>
      <c r="AL860" s="85" t="str">
        <f>IF(AK860="","",VLOOKUP(AK860,映射!W:X,2,FALSE))</f>
        <v/>
      </c>
      <c r="AM860" s="85"/>
      <c r="AN860" s="85"/>
      <c r="AO860" s="85"/>
    </row>
    <row r="861" spans="1:41">
      <c r="A861" s="26">
        <v>140128</v>
      </c>
      <c r="B861" s="26" t="s">
        <v>323</v>
      </c>
      <c r="C861" s="14" t="s">
        <v>40</v>
      </c>
      <c r="D861" s="14" t="s">
        <v>688</v>
      </c>
      <c r="E861" s="26">
        <v>40128</v>
      </c>
      <c r="F861" s="26" t="s">
        <v>606</v>
      </c>
      <c r="G861" s="26"/>
      <c r="H861" s="26">
        <v>57</v>
      </c>
      <c r="I861" s="91">
        <v>1800</v>
      </c>
      <c r="J861" s="90">
        <v>0</v>
      </c>
      <c r="K861" s="26"/>
      <c r="L861" s="79">
        <f>VLOOKUP(D861,道具产出!B:V,4,FALSE)</f>
        <v>3005</v>
      </c>
      <c r="M861" s="15" t="str">
        <f>IF(L861="","",VLOOKUP(L861,映射!W:X,2,FALSE))</f>
        <v>纯银</v>
      </c>
      <c r="N861" s="79">
        <f>VLOOKUP(D861,道具产出!B:V,5,FALSE)</f>
        <v>1</v>
      </c>
      <c r="O861" s="79">
        <v>1</v>
      </c>
      <c r="P861" s="79">
        <f>VLOOKUP(D861,道具产出!B:V,6,FALSE)</f>
        <v>100</v>
      </c>
      <c r="Q861" s="79">
        <f>VLOOKUP(D861,道具产出!B:V,7,FALSE)</f>
        <v>3105</v>
      </c>
      <c r="R861" s="15" t="str">
        <f>IF(Q861="","",VLOOKUP(Q861,映射!W:X,2,FALSE))</f>
        <v>铁杉</v>
      </c>
      <c r="S861" s="79">
        <f>VLOOKUP(D861,道具产出!B:V,8,FALSE)</f>
        <v>1</v>
      </c>
      <c r="T861" s="79">
        <v>1</v>
      </c>
      <c r="U861" s="79">
        <f>VLOOKUP(D861,道具产出!B:V,9,FALSE)</f>
        <v>100</v>
      </c>
      <c r="V861" s="92">
        <f>VLOOKUP(D861,道具产出!B:V,10,FALSE)</f>
        <v>3405</v>
      </c>
      <c r="W861" s="15" t="str">
        <f>IF(V861="","",VLOOKUP(V861,映射!W:X,2,FALSE))</f>
        <v>细线</v>
      </c>
      <c r="X861" s="92">
        <f>VLOOKUP(D861,道具产出!B:V,11,FALSE)</f>
        <v>1</v>
      </c>
      <c r="Y861" s="92">
        <v>1</v>
      </c>
      <c r="Z861" s="92">
        <f>VLOOKUP(D861,道具产出!B:V,12,FALSE)</f>
        <v>100</v>
      </c>
      <c r="AA861" s="85"/>
      <c r="AB861" s="15" t="str">
        <f>IF(AA861="","",VLOOKUP(AA861,映射!W:X,2,FALSE))</f>
        <v/>
      </c>
      <c r="AC861" s="85"/>
      <c r="AD861" s="85"/>
      <c r="AE861" s="85"/>
      <c r="AF861" s="85"/>
      <c r="AG861" s="15" t="str">
        <f>IF(AF861="","",VLOOKUP(AF861,映射!W:X,2,FALSE))</f>
        <v/>
      </c>
      <c r="AH861" s="85"/>
      <c r="AI861" s="85"/>
      <c r="AJ861" s="85"/>
      <c r="AK861" s="85"/>
      <c r="AL861" s="85" t="str">
        <f>IF(AK861="","",VLOOKUP(AK861,映射!W:X,2,FALSE))</f>
        <v/>
      </c>
      <c r="AM861" s="85"/>
      <c r="AN861" s="85"/>
      <c r="AO861" s="85"/>
    </row>
    <row r="862" spans="1:41">
      <c r="A862" s="26">
        <v>140129</v>
      </c>
      <c r="B862" s="26" t="s">
        <v>323</v>
      </c>
      <c r="C862" s="14" t="s">
        <v>40</v>
      </c>
      <c r="D862" s="14" t="s">
        <v>688</v>
      </c>
      <c r="E862" s="26">
        <v>40129</v>
      </c>
      <c r="F862" s="26" t="s">
        <v>620</v>
      </c>
      <c r="G862" s="26"/>
      <c r="H862" s="26">
        <v>57</v>
      </c>
      <c r="I862" s="91">
        <v>1800</v>
      </c>
      <c r="J862" s="90">
        <v>0</v>
      </c>
      <c r="K862" s="26"/>
      <c r="L862" s="79">
        <f>VLOOKUP(D862,道具产出!B:V,4,FALSE)</f>
        <v>3005</v>
      </c>
      <c r="M862" s="15" t="str">
        <f>IF(L862="","",VLOOKUP(L862,映射!W:X,2,FALSE))</f>
        <v>纯银</v>
      </c>
      <c r="N862" s="79">
        <f>VLOOKUP(D862,道具产出!B:V,5,FALSE)</f>
        <v>1</v>
      </c>
      <c r="O862" s="79">
        <v>1</v>
      </c>
      <c r="P862" s="79">
        <f>VLOOKUP(D862,道具产出!B:V,6,FALSE)</f>
        <v>100</v>
      </c>
      <c r="Q862" s="79">
        <f>VLOOKUP(D862,道具产出!B:V,7,FALSE)</f>
        <v>3105</v>
      </c>
      <c r="R862" s="15" t="str">
        <f>IF(Q862="","",VLOOKUP(Q862,映射!W:X,2,FALSE))</f>
        <v>铁杉</v>
      </c>
      <c r="S862" s="79">
        <f>VLOOKUP(D862,道具产出!B:V,8,FALSE)</f>
        <v>1</v>
      </c>
      <c r="T862" s="79">
        <v>1</v>
      </c>
      <c r="U862" s="79">
        <f>VLOOKUP(D862,道具产出!B:V,9,FALSE)</f>
        <v>100</v>
      </c>
      <c r="V862" s="92">
        <f>VLOOKUP(D862,道具产出!B:V,10,FALSE)</f>
        <v>3405</v>
      </c>
      <c r="W862" s="15" t="str">
        <f>IF(V862="","",VLOOKUP(V862,映射!W:X,2,FALSE))</f>
        <v>细线</v>
      </c>
      <c r="X862" s="92">
        <f>VLOOKUP(D862,道具产出!B:V,11,FALSE)</f>
        <v>1</v>
      </c>
      <c r="Y862" s="92">
        <v>1</v>
      </c>
      <c r="Z862" s="92">
        <f>VLOOKUP(D862,道具产出!B:V,12,FALSE)</f>
        <v>100</v>
      </c>
      <c r="AA862" s="85"/>
      <c r="AB862" s="15" t="str">
        <f>IF(AA862="","",VLOOKUP(AA862,映射!W:X,2,FALSE))</f>
        <v/>
      </c>
      <c r="AC862" s="85"/>
      <c r="AD862" s="85"/>
      <c r="AE862" s="85"/>
      <c r="AF862" s="85"/>
      <c r="AG862" s="15" t="str">
        <f>IF(AF862="","",VLOOKUP(AF862,映射!W:X,2,FALSE))</f>
        <v/>
      </c>
      <c r="AH862" s="85"/>
      <c r="AI862" s="85"/>
      <c r="AJ862" s="85"/>
      <c r="AK862" s="85"/>
      <c r="AL862" s="85" t="str">
        <f>IF(AK862="","",VLOOKUP(AK862,映射!W:X,2,FALSE))</f>
        <v/>
      </c>
      <c r="AM862" s="85"/>
      <c r="AN862" s="85"/>
      <c r="AO862" s="85"/>
    </row>
    <row r="863" spans="1:41">
      <c r="A863" s="26">
        <v>140130</v>
      </c>
      <c r="B863" s="26" t="s">
        <v>323</v>
      </c>
      <c r="C863" s="14" t="s">
        <v>40</v>
      </c>
      <c r="D863" s="14" t="s">
        <v>688</v>
      </c>
      <c r="E863" s="26">
        <v>40130</v>
      </c>
      <c r="F863" s="26" t="s">
        <v>400</v>
      </c>
      <c r="G863" s="26"/>
      <c r="H863" s="26">
        <v>57</v>
      </c>
      <c r="I863" s="91">
        <v>1800</v>
      </c>
      <c r="J863" s="90">
        <v>0</v>
      </c>
      <c r="K863" s="26"/>
      <c r="L863" s="79">
        <f>VLOOKUP(D863,道具产出!B:V,4,FALSE)</f>
        <v>3005</v>
      </c>
      <c r="M863" s="15" t="str">
        <f>IF(L863="","",VLOOKUP(L863,映射!W:X,2,FALSE))</f>
        <v>纯银</v>
      </c>
      <c r="N863" s="79">
        <f>VLOOKUP(D863,道具产出!B:V,5,FALSE)</f>
        <v>1</v>
      </c>
      <c r="O863" s="79">
        <v>1</v>
      </c>
      <c r="P863" s="79">
        <f>VLOOKUP(D863,道具产出!B:V,6,FALSE)</f>
        <v>100</v>
      </c>
      <c r="Q863" s="79">
        <f>VLOOKUP(D863,道具产出!B:V,7,FALSE)</f>
        <v>3105</v>
      </c>
      <c r="R863" s="15" t="str">
        <f>IF(Q863="","",VLOOKUP(Q863,映射!W:X,2,FALSE))</f>
        <v>铁杉</v>
      </c>
      <c r="S863" s="79">
        <f>VLOOKUP(D863,道具产出!B:V,8,FALSE)</f>
        <v>1</v>
      </c>
      <c r="T863" s="79">
        <v>1</v>
      </c>
      <c r="U863" s="79">
        <f>VLOOKUP(D863,道具产出!B:V,9,FALSE)</f>
        <v>100</v>
      </c>
      <c r="V863" s="92">
        <f>VLOOKUP(D863,道具产出!B:V,10,FALSE)</f>
        <v>3405</v>
      </c>
      <c r="W863" s="15" t="str">
        <f>IF(V863="","",VLOOKUP(V863,映射!W:X,2,FALSE))</f>
        <v>细线</v>
      </c>
      <c r="X863" s="92">
        <f>VLOOKUP(D863,道具产出!B:V,11,FALSE)</f>
        <v>1</v>
      </c>
      <c r="Y863" s="92">
        <v>1</v>
      </c>
      <c r="Z863" s="92">
        <f>VLOOKUP(D863,道具产出!B:V,12,FALSE)</f>
        <v>100</v>
      </c>
      <c r="AA863" s="85"/>
      <c r="AB863" s="15" t="str">
        <f>IF(AA863="","",VLOOKUP(AA863,映射!W:X,2,FALSE))</f>
        <v/>
      </c>
      <c r="AC863" s="85"/>
      <c r="AD863" s="85"/>
      <c r="AE863" s="85"/>
      <c r="AF863" s="85"/>
      <c r="AG863" s="15" t="str">
        <f>IF(AF863="","",VLOOKUP(AF863,映射!W:X,2,FALSE))</f>
        <v/>
      </c>
      <c r="AH863" s="85"/>
      <c r="AI863" s="85"/>
      <c r="AJ863" s="85"/>
      <c r="AK863" s="85"/>
      <c r="AL863" s="85" t="str">
        <f>IF(AK863="","",VLOOKUP(AK863,映射!W:X,2,FALSE))</f>
        <v/>
      </c>
      <c r="AM863" s="85"/>
      <c r="AN863" s="85"/>
      <c r="AO863" s="85"/>
    </row>
    <row r="864" spans="1:41">
      <c r="A864" s="26">
        <v>140131</v>
      </c>
      <c r="B864" s="26" t="s">
        <v>323</v>
      </c>
      <c r="C864" s="14" t="s">
        <v>40</v>
      </c>
      <c r="D864" s="14" t="s">
        <v>689</v>
      </c>
      <c r="E864" s="26">
        <v>40131</v>
      </c>
      <c r="F864" s="26" t="s">
        <v>612</v>
      </c>
      <c r="G864" s="26"/>
      <c r="H864" s="26">
        <v>57</v>
      </c>
      <c r="I864" s="91">
        <v>1800</v>
      </c>
      <c r="J864" s="90">
        <v>0</v>
      </c>
      <c r="K864" s="26"/>
      <c r="L864" s="79">
        <f>VLOOKUP(D864,道具产出!B:V,4,FALSE)</f>
        <v>3006</v>
      </c>
      <c r="M864" s="15" t="str">
        <f>IF(L864="","",VLOOKUP(L864,映射!W:X,2,FALSE))</f>
        <v>金</v>
      </c>
      <c r="N864" s="79">
        <f>VLOOKUP(D864,道具产出!B:V,5,FALSE)</f>
        <v>1</v>
      </c>
      <c r="O864" s="79">
        <v>1</v>
      </c>
      <c r="P864" s="79">
        <f>VLOOKUP(D864,道具产出!B:V,6,FALSE)</f>
        <v>50</v>
      </c>
      <c r="Q864" s="79">
        <f>VLOOKUP(D864,道具产出!B:V,7,FALSE)</f>
        <v>3106</v>
      </c>
      <c r="R864" s="15" t="str">
        <f>IF(Q864="","",VLOOKUP(Q864,映射!W:X,2,FALSE))</f>
        <v>琵琶木</v>
      </c>
      <c r="S864" s="79">
        <f>VLOOKUP(D864,道具产出!B:V,8,FALSE)</f>
        <v>1</v>
      </c>
      <c r="T864" s="79">
        <v>1</v>
      </c>
      <c r="U864" s="79">
        <f>VLOOKUP(D864,道具产出!B:V,9,FALSE)</f>
        <v>50</v>
      </c>
      <c r="V864" s="92">
        <f>VLOOKUP(D864,道具产出!B:V,10,FALSE)</f>
        <v>3406</v>
      </c>
      <c r="W864" s="15" t="str">
        <f>IF(V864="","",VLOOKUP(V864,映射!W:X,2,FALSE))</f>
        <v>绢布</v>
      </c>
      <c r="X864" s="92">
        <f>VLOOKUP(D864,道具产出!B:V,11,FALSE)</f>
        <v>1</v>
      </c>
      <c r="Y864" s="92">
        <v>1</v>
      </c>
      <c r="Z864" s="92">
        <f>VLOOKUP(D864,道具产出!B:V,12,FALSE)</f>
        <v>50</v>
      </c>
      <c r="AA864" s="85"/>
      <c r="AB864" s="15" t="str">
        <f>IF(AA864="","",VLOOKUP(AA864,映射!W:X,2,FALSE))</f>
        <v/>
      </c>
      <c r="AC864" s="85"/>
      <c r="AD864" s="85"/>
      <c r="AE864" s="85"/>
      <c r="AF864" s="85"/>
      <c r="AG864" s="15" t="str">
        <f>IF(AF864="","",VLOOKUP(AF864,映射!W:X,2,FALSE))</f>
        <v/>
      </c>
      <c r="AH864" s="85"/>
      <c r="AI864" s="85"/>
      <c r="AJ864" s="85"/>
      <c r="AK864" s="85"/>
      <c r="AL864" s="85" t="str">
        <f>IF(AK864="","",VLOOKUP(AK864,映射!W:X,2,FALSE))</f>
        <v/>
      </c>
      <c r="AM864" s="85"/>
      <c r="AN864" s="85"/>
      <c r="AO864" s="85"/>
    </row>
    <row r="865" spans="1:41">
      <c r="A865" s="26">
        <v>140132</v>
      </c>
      <c r="B865" s="26" t="s">
        <v>323</v>
      </c>
      <c r="C865" s="14" t="s">
        <v>40</v>
      </c>
      <c r="D865" s="14" t="s">
        <v>689</v>
      </c>
      <c r="E865" s="26">
        <v>40132</v>
      </c>
      <c r="F865" s="26" t="s">
        <v>466</v>
      </c>
      <c r="G865" s="26"/>
      <c r="H865" s="26">
        <v>57</v>
      </c>
      <c r="I865" s="91">
        <v>1800</v>
      </c>
      <c r="J865" s="90">
        <v>0</v>
      </c>
      <c r="K865" s="26"/>
      <c r="L865" s="79">
        <f>VLOOKUP(D865,道具产出!B:V,4,FALSE)</f>
        <v>3006</v>
      </c>
      <c r="M865" s="15" t="str">
        <f>IF(L865="","",VLOOKUP(L865,映射!W:X,2,FALSE))</f>
        <v>金</v>
      </c>
      <c r="N865" s="79">
        <f>VLOOKUP(D865,道具产出!B:V,5,FALSE)</f>
        <v>1</v>
      </c>
      <c r="O865" s="79">
        <v>1</v>
      </c>
      <c r="P865" s="79">
        <f>VLOOKUP(D865,道具产出!B:V,6,FALSE)</f>
        <v>50</v>
      </c>
      <c r="Q865" s="79">
        <f>VLOOKUP(D865,道具产出!B:V,7,FALSE)</f>
        <v>3106</v>
      </c>
      <c r="R865" s="15" t="str">
        <f>IF(Q865="","",VLOOKUP(Q865,映射!W:X,2,FALSE))</f>
        <v>琵琶木</v>
      </c>
      <c r="S865" s="79">
        <f>VLOOKUP(D865,道具产出!B:V,8,FALSE)</f>
        <v>1</v>
      </c>
      <c r="T865" s="79">
        <v>1</v>
      </c>
      <c r="U865" s="79">
        <f>VLOOKUP(D865,道具产出!B:V,9,FALSE)</f>
        <v>50</v>
      </c>
      <c r="V865" s="92">
        <f>VLOOKUP(D865,道具产出!B:V,10,FALSE)</f>
        <v>3406</v>
      </c>
      <c r="W865" s="15" t="str">
        <f>IF(V865="","",VLOOKUP(V865,映射!W:X,2,FALSE))</f>
        <v>绢布</v>
      </c>
      <c r="X865" s="92">
        <f>VLOOKUP(D865,道具产出!B:V,11,FALSE)</f>
        <v>1</v>
      </c>
      <c r="Y865" s="92">
        <v>1</v>
      </c>
      <c r="Z865" s="92">
        <f>VLOOKUP(D865,道具产出!B:V,12,FALSE)</f>
        <v>50</v>
      </c>
      <c r="AA865" s="85"/>
      <c r="AB865" s="15" t="str">
        <f>IF(AA865="","",VLOOKUP(AA865,映射!W:X,2,FALSE))</f>
        <v/>
      </c>
      <c r="AC865" s="85"/>
      <c r="AD865" s="85"/>
      <c r="AE865" s="85"/>
      <c r="AF865" s="85"/>
      <c r="AG865" s="15" t="str">
        <f>IF(AF865="","",VLOOKUP(AF865,映射!W:X,2,FALSE))</f>
        <v/>
      </c>
      <c r="AH865" s="85"/>
      <c r="AI865" s="85"/>
      <c r="AJ865" s="85"/>
      <c r="AK865" s="85"/>
      <c r="AL865" s="85" t="str">
        <f>IF(AK865="","",VLOOKUP(AK865,映射!W:X,2,FALSE))</f>
        <v/>
      </c>
      <c r="AM865" s="85"/>
      <c r="AN865" s="85"/>
      <c r="AO865" s="85"/>
    </row>
    <row r="866" spans="1:41">
      <c r="A866" s="26">
        <v>140133</v>
      </c>
      <c r="B866" s="26" t="s">
        <v>323</v>
      </c>
      <c r="C866" s="14" t="s">
        <v>40</v>
      </c>
      <c r="D866" s="14" t="s">
        <v>689</v>
      </c>
      <c r="E866" s="26">
        <v>40133</v>
      </c>
      <c r="F866" s="26" t="s">
        <v>497</v>
      </c>
      <c r="G866" s="26"/>
      <c r="H866" s="26">
        <v>57</v>
      </c>
      <c r="I866" s="91">
        <v>1800</v>
      </c>
      <c r="J866" s="90">
        <v>0</v>
      </c>
      <c r="K866" s="26"/>
      <c r="L866" s="79">
        <f>VLOOKUP(D866,道具产出!B:V,4,FALSE)</f>
        <v>3006</v>
      </c>
      <c r="M866" s="15" t="str">
        <f>IF(L866="","",VLOOKUP(L866,映射!W:X,2,FALSE))</f>
        <v>金</v>
      </c>
      <c r="N866" s="79">
        <f>VLOOKUP(D866,道具产出!B:V,5,FALSE)</f>
        <v>1</v>
      </c>
      <c r="O866" s="79">
        <v>1</v>
      </c>
      <c r="P866" s="79">
        <f>VLOOKUP(D866,道具产出!B:V,6,FALSE)</f>
        <v>50</v>
      </c>
      <c r="Q866" s="79">
        <f>VLOOKUP(D866,道具产出!B:V,7,FALSE)</f>
        <v>3106</v>
      </c>
      <c r="R866" s="15" t="str">
        <f>IF(Q866="","",VLOOKUP(Q866,映射!W:X,2,FALSE))</f>
        <v>琵琶木</v>
      </c>
      <c r="S866" s="79">
        <f>VLOOKUP(D866,道具产出!B:V,8,FALSE)</f>
        <v>1</v>
      </c>
      <c r="T866" s="79">
        <v>1</v>
      </c>
      <c r="U866" s="79">
        <f>VLOOKUP(D866,道具产出!B:V,9,FALSE)</f>
        <v>50</v>
      </c>
      <c r="V866" s="92">
        <f>VLOOKUP(D866,道具产出!B:V,10,FALSE)</f>
        <v>3406</v>
      </c>
      <c r="W866" s="15" t="str">
        <f>IF(V866="","",VLOOKUP(V866,映射!W:X,2,FALSE))</f>
        <v>绢布</v>
      </c>
      <c r="X866" s="92">
        <f>VLOOKUP(D866,道具产出!B:V,11,FALSE)</f>
        <v>1</v>
      </c>
      <c r="Y866" s="92">
        <v>1</v>
      </c>
      <c r="Z866" s="92">
        <f>VLOOKUP(D866,道具产出!B:V,12,FALSE)</f>
        <v>50</v>
      </c>
      <c r="AA866" s="85"/>
      <c r="AB866" s="15" t="str">
        <f>IF(AA866="","",VLOOKUP(AA866,映射!W:X,2,FALSE))</f>
        <v/>
      </c>
      <c r="AC866" s="85"/>
      <c r="AD866" s="85"/>
      <c r="AE866" s="85"/>
      <c r="AF866" s="85"/>
      <c r="AG866" s="15" t="str">
        <f>IF(AF866="","",VLOOKUP(AF866,映射!W:X,2,FALSE))</f>
        <v/>
      </c>
      <c r="AH866" s="85"/>
      <c r="AI866" s="85"/>
      <c r="AJ866" s="85"/>
      <c r="AK866" s="85"/>
      <c r="AL866" s="85" t="str">
        <f>IF(AK866="","",VLOOKUP(AK866,映射!W:X,2,FALSE))</f>
        <v/>
      </c>
      <c r="AM866" s="85"/>
      <c r="AN866" s="85"/>
      <c r="AO866" s="85"/>
    </row>
    <row r="867" spans="1:41">
      <c r="A867" s="26">
        <v>140134</v>
      </c>
      <c r="B867" s="26" t="s">
        <v>323</v>
      </c>
      <c r="C867" s="14" t="s">
        <v>40</v>
      </c>
      <c r="D867" s="14" t="s">
        <v>689</v>
      </c>
      <c r="E867" s="26">
        <v>40134</v>
      </c>
      <c r="F867" s="26" t="s">
        <v>506</v>
      </c>
      <c r="G867" s="26"/>
      <c r="H867" s="26">
        <v>57</v>
      </c>
      <c r="I867" s="91">
        <v>1800</v>
      </c>
      <c r="J867" s="90">
        <v>0</v>
      </c>
      <c r="K867" s="26"/>
      <c r="L867" s="79">
        <f>VLOOKUP(D867,道具产出!B:V,4,FALSE)</f>
        <v>3006</v>
      </c>
      <c r="M867" s="15" t="str">
        <f>IF(L867="","",VLOOKUP(L867,映射!W:X,2,FALSE))</f>
        <v>金</v>
      </c>
      <c r="N867" s="79">
        <f>VLOOKUP(D867,道具产出!B:V,5,FALSE)</f>
        <v>1</v>
      </c>
      <c r="O867" s="79">
        <v>1</v>
      </c>
      <c r="P867" s="79">
        <f>VLOOKUP(D867,道具产出!B:V,6,FALSE)</f>
        <v>50</v>
      </c>
      <c r="Q867" s="79">
        <f>VLOOKUP(D867,道具产出!B:V,7,FALSE)</f>
        <v>3106</v>
      </c>
      <c r="R867" s="15" t="str">
        <f>IF(Q867="","",VLOOKUP(Q867,映射!W:X,2,FALSE))</f>
        <v>琵琶木</v>
      </c>
      <c r="S867" s="79">
        <f>VLOOKUP(D867,道具产出!B:V,8,FALSE)</f>
        <v>1</v>
      </c>
      <c r="T867" s="79">
        <v>1</v>
      </c>
      <c r="U867" s="79">
        <f>VLOOKUP(D867,道具产出!B:V,9,FALSE)</f>
        <v>50</v>
      </c>
      <c r="V867" s="92">
        <f>VLOOKUP(D867,道具产出!B:V,10,FALSE)</f>
        <v>3406</v>
      </c>
      <c r="W867" s="15" t="str">
        <f>IF(V867="","",VLOOKUP(V867,映射!W:X,2,FALSE))</f>
        <v>绢布</v>
      </c>
      <c r="X867" s="92">
        <f>VLOOKUP(D867,道具产出!B:V,11,FALSE)</f>
        <v>1</v>
      </c>
      <c r="Y867" s="92">
        <v>1</v>
      </c>
      <c r="Z867" s="92">
        <f>VLOOKUP(D867,道具产出!B:V,12,FALSE)</f>
        <v>50</v>
      </c>
      <c r="AA867" s="85"/>
      <c r="AB867" s="15" t="str">
        <f>IF(AA867="","",VLOOKUP(AA867,映射!W:X,2,FALSE))</f>
        <v/>
      </c>
      <c r="AC867" s="85"/>
      <c r="AD867" s="85"/>
      <c r="AE867" s="85"/>
      <c r="AF867" s="85"/>
      <c r="AG867" s="15" t="str">
        <f>IF(AF867="","",VLOOKUP(AF867,映射!W:X,2,FALSE))</f>
        <v/>
      </c>
      <c r="AH867" s="85"/>
      <c r="AI867" s="85"/>
      <c r="AJ867" s="85"/>
      <c r="AK867" s="85"/>
      <c r="AL867" s="85" t="str">
        <f>IF(AK867="","",VLOOKUP(AK867,映射!W:X,2,FALSE))</f>
        <v/>
      </c>
      <c r="AM867" s="85"/>
      <c r="AN867" s="85"/>
      <c r="AO867" s="85"/>
    </row>
    <row r="868" spans="1:41">
      <c r="A868" s="26">
        <v>140135</v>
      </c>
      <c r="B868" s="26" t="s">
        <v>323</v>
      </c>
      <c r="C868" s="14" t="s">
        <v>40</v>
      </c>
      <c r="D868" s="14" t="s">
        <v>689</v>
      </c>
      <c r="E868" s="26">
        <v>40135</v>
      </c>
      <c r="F868" s="26" t="s">
        <v>519</v>
      </c>
      <c r="G868" s="26"/>
      <c r="H868" s="26">
        <v>57</v>
      </c>
      <c r="I868" s="91">
        <v>1800</v>
      </c>
      <c r="J868" s="90">
        <v>0</v>
      </c>
      <c r="K868" s="26"/>
      <c r="L868" s="79">
        <f>VLOOKUP(D868,道具产出!B:V,4,FALSE)</f>
        <v>3006</v>
      </c>
      <c r="M868" s="15" t="str">
        <f>IF(L868="","",VLOOKUP(L868,映射!W:X,2,FALSE))</f>
        <v>金</v>
      </c>
      <c r="N868" s="79">
        <f>VLOOKUP(D868,道具产出!B:V,5,FALSE)</f>
        <v>1</v>
      </c>
      <c r="O868" s="79">
        <v>1</v>
      </c>
      <c r="P868" s="79">
        <f>VLOOKUP(D868,道具产出!B:V,6,FALSE)</f>
        <v>50</v>
      </c>
      <c r="Q868" s="79">
        <f>VLOOKUP(D868,道具产出!B:V,7,FALSE)</f>
        <v>3106</v>
      </c>
      <c r="R868" s="15" t="str">
        <f>IF(Q868="","",VLOOKUP(Q868,映射!W:X,2,FALSE))</f>
        <v>琵琶木</v>
      </c>
      <c r="S868" s="79">
        <f>VLOOKUP(D868,道具产出!B:V,8,FALSE)</f>
        <v>1</v>
      </c>
      <c r="T868" s="79">
        <v>1</v>
      </c>
      <c r="U868" s="79">
        <f>VLOOKUP(D868,道具产出!B:V,9,FALSE)</f>
        <v>50</v>
      </c>
      <c r="V868" s="92">
        <f>VLOOKUP(D868,道具产出!B:V,10,FALSE)</f>
        <v>3406</v>
      </c>
      <c r="W868" s="15" t="str">
        <f>IF(V868="","",VLOOKUP(V868,映射!W:X,2,FALSE))</f>
        <v>绢布</v>
      </c>
      <c r="X868" s="92">
        <f>VLOOKUP(D868,道具产出!B:V,11,FALSE)</f>
        <v>1</v>
      </c>
      <c r="Y868" s="92">
        <v>1</v>
      </c>
      <c r="Z868" s="92">
        <f>VLOOKUP(D868,道具产出!B:V,12,FALSE)</f>
        <v>50</v>
      </c>
      <c r="AA868" s="85"/>
      <c r="AB868" s="15" t="str">
        <f>IF(AA868="","",VLOOKUP(AA868,映射!W:X,2,FALSE))</f>
        <v/>
      </c>
      <c r="AC868" s="85"/>
      <c r="AD868" s="85"/>
      <c r="AE868" s="85"/>
      <c r="AF868" s="85"/>
      <c r="AG868" s="15" t="str">
        <f>IF(AF868="","",VLOOKUP(AF868,映射!W:X,2,FALSE))</f>
        <v/>
      </c>
      <c r="AH868" s="85"/>
      <c r="AI868" s="85"/>
      <c r="AJ868" s="85"/>
      <c r="AK868" s="85"/>
      <c r="AL868" s="85" t="str">
        <f>IF(AK868="","",VLOOKUP(AK868,映射!W:X,2,FALSE))</f>
        <v/>
      </c>
      <c r="AM868" s="85"/>
      <c r="AN868" s="85"/>
      <c r="AO868" s="85"/>
    </row>
    <row r="869" spans="1:41">
      <c r="A869" s="26">
        <v>140136</v>
      </c>
      <c r="B869" s="26" t="s">
        <v>323</v>
      </c>
      <c r="C869" s="14" t="s">
        <v>40</v>
      </c>
      <c r="D869" s="14" t="s">
        <v>683</v>
      </c>
      <c r="E869" s="26">
        <v>40136</v>
      </c>
      <c r="F869" s="26" t="s">
        <v>398</v>
      </c>
      <c r="G869" s="26"/>
      <c r="H869" s="26">
        <v>17</v>
      </c>
      <c r="I869" s="91">
        <v>150</v>
      </c>
      <c r="J869" s="90">
        <v>0</v>
      </c>
      <c r="K869" s="26"/>
      <c r="L869" s="79">
        <f>VLOOKUP(D869,道具产出!B:V,4,FALSE)</f>
        <v>3001</v>
      </c>
      <c r="M869" s="15" t="str">
        <f>IF(L869="","",VLOOKUP(L869,映射!W:X,2,FALSE))</f>
        <v>铜</v>
      </c>
      <c r="N869" s="79">
        <f>VLOOKUP(D869,道具产出!B:V,5,FALSE)</f>
        <v>1</v>
      </c>
      <c r="O869" s="79">
        <v>1</v>
      </c>
      <c r="P869" s="79">
        <f>VLOOKUP(D869,道具产出!B:V,6,FALSE)</f>
        <v>500</v>
      </c>
      <c r="Q869" s="79">
        <f>VLOOKUP(D869,道具产出!B:V,7,FALSE)</f>
        <v>3101</v>
      </c>
      <c r="R869" s="15" t="str">
        <f>IF(Q869="","",VLOOKUP(Q869,映射!W:X,2,FALSE))</f>
        <v>印度轻木</v>
      </c>
      <c r="S869" s="79">
        <f>VLOOKUP(D869,道具产出!B:V,8,FALSE)</f>
        <v>1</v>
      </c>
      <c r="T869" s="79">
        <v>1</v>
      </c>
      <c r="U869" s="79">
        <f>VLOOKUP(D869,道具产出!B:V,9,FALSE)</f>
        <v>500</v>
      </c>
      <c r="V869" s="92">
        <f>VLOOKUP(D869,道具产出!B:V,10,FALSE)</f>
        <v>3401</v>
      </c>
      <c r="W869" s="15" t="str">
        <f>IF(V869="","",VLOOKUP(V869,映射!W:X,2,FALSE))</f>
        <v>麻布</v>
      </c>
      <c r="X869" s="92">
        <f>VLOOKUP(D869,道具产出!B:V,11,FALSE)</f>
        <v>1</v>
      </c>
      <c r="Y869" s="92">
        <v>1</v>
      </c>
      <c r="Z869" s="92">
        <f>VLOOKUP(D869,道具产出!B:V,12,FALSE)</f>
        <v>500</v>
      </c>
      <c r="AA869" s="85"/>
      <c r="AB869" s="15" t="str">
        <f>IF(AA869="","",VLOOKUP(AA869,映射!W:X,2,FALSE))</f>
        <v/>
      </c>
      <c r="AC869" s="85"/>
      <c r="AD869" s="85"/>
      <c r="AE869" s="85"/>
      <c r="AF869" s="85"/>
      <c r="AG869" s="15" t="str">
        <f>IF(AF869="","",VLOOKUP(AF869,映射!W:X,2,FALSE))</f>
        <v/>
      </c>
      <c r="AH869" s="85"/>
      <c r="AI869" s="85"/>
      <c r="AJ869" s="85"/>
      <c r="AK869" s="85"/>
      <c r="AL869" s="85" t="str">
        <f>IF(AK869="","",VLOOKUP(AK869,映射!W:X,2,FALSE))</f>
        <v/>
      </c>
      <c r="AM869" s="85"/>
      <c r="AN869" s="85"/>
      <c r="AO869" s="85"/>
    </row>
    <row r="870" spans="1:41">
      <c r="A870" s="26">
        <v>140137</v>
      </c>
      <c r="B870" s="26" t="s">
        <v>323</v>
      </c>
      <c r="C870" s="14" t="s">
        <v>40</v>
      </c>
      <c r="D870" s="14" t="s">
        <v>683</v>
      </c>
      <c r="E870" s="26">
        <v>40137</v>
      </c>
      <c r="F870" s="26" t="s">
        <v>479</v>
      </c>
      <c r="G870" s="26"/>
      <c r="H870" s="26">
        <v>17</v>
      </c>
      <c r="I870" s="91">
        <v>150</v>
      </c>
      <c r="J870" s="90">
        <v>0</v>
      </c>
      <c r="K870" s="26"/>
      <c r="L870" s="79">
        <f>VLOOKUP(D870,道具产出!B:V,4,FALSE)</f>
        <v>3001</v>
      </c>
      <c r="M870" s="15" t="str">
        <f>IF(L870="","",VLOOKUP(L870,映射!W:X,2,FALSE))</f>
        <v>铜</v>
      </c>
      <c r="N870" s="79">
        <f>VLOOKUP(D870,道具产出!B:V,5,FALSE)</f>
        <v>1</v>
      </c>
      <c r="O870" s="79">
        <v>1</v>
      </c>
      <c r="P870" s="79">
        <f>VLOOKUP(D870,道具产出!B:V,6,FALSE)</f>
        <v>500</v>
      </c>
      <c r="Q870" s="79">
        <f>VLOOKUP(D870,道具产出!B:V,7,FALSE)</f>
        <v>3101</v>
      </c>
      <c r="R870" s="15" t="str">
        <f>IF(Q870="","",VLOOKUP(Q870,映射!W:X,2,FALSE))</f>
        <v>印度轻木</v>
      </c>
      <c r="S870" s="79">
        <f>VLOOKUP(D870,道具产出!B:V,8,FALSE)</f>
        <v>1</v>
      </c>
      <c r="T870" s="79">
        <v>1</v>
      </c>
      <c r="U870" s="79">
        <f>VLOOKUP(D870,道具产出!B:V,9,FALSE)</f>
        <v>500</v>
      </c>
      <c r="V870" s="92">
        <f>VLOOKUP(D870,道具产出!B:V,10,FALSE)</f>
        <v>3401</v>
      </c>
      <c r="W870" s="15" t="str">
        <f>IF(V870="","",VLOOKUP(V870,映射!W:X,2,FALSE))</f>
        <v>麻布</v>
      </c>
      <c r="X870" s="92">
        <f>VLOOKUP(D870,道具产出!B:V,11,FALSE)</f>
        <v>1</v>
      </c>
      <c r="Y870" s="92">
        <v>1</v>
      </c>
      <c r="Z870" s="92">
        <f>VLOOKUP(D870,道具产出!B:V,12,FALSE)</f>
        <v>500</v>
      </c>
      <c r="AA870" s="85"/>
      <c r="AB870" s="15" t="str">
        <f>IF(AA870="","",VLOOKUP(AA870,映射!W:X,2,FALSE))</f>
        <v/>
      </c>
      <c r="AC870" s="85"/>
      <c r="AD870" s="85"/>
      <c r="AE870" s="85"/>
      <c r="AF870" s="85"/>
      <c r="AG870" s="15" t="str">
        <f>IF(AF870="","",VLOOKUP(AF870,映射!W:X,2,FALSE))</f>
        <v/>
      </c>
      <c r="AH870" s="85"/>
      <c r="AI870" s="85"/>
      <c r="AJ870" s="85"/>
      <c r="AK870" s="85"/>
      <c r="AL870" s="85" t="str">
        <f>IF(AK870="","",VLOOKUP(AK870,映射!W:X,2,FALSE))</f>
        <v/>
      </c>
      <c r="AM870" s="85"/>
      <c r="AN870" s="85"/>
      <c r="AO870" s="85"/>
    </row>
    <row r="871" spans="1:41">
      <c r="A871" s="26">
        <v>140138</v>
      </c>
      <c r="B871" s="26" t="s">
        <v>323</v>
      </c>
      <c r="C871" s="14" t="s">
        <v>40</v>
      </c>
      <c r="D871" s="14" t="s">
        <v>683</v>
      </c>
      <c r="E871" s="26">
        <v>40138</v>
      </c>
      <c r="F871" s="26" t="s">
        <v>690</v>
      </c>
      <c r="G871" s="26"/>
      <c r="H871" s="26">
        <v>17</v>
      </c>
      <c r="I871" s="91">
        <v>150</v>
      </c>
      <c r="J871" s="90">
        <v>0</v>
      </c>
      <c r="K871" s="26"/>
      <c r="L871" s="79">
        <f>VLOOKUP(D871,道具产出!B:V,4,FALSE)</f>
        <v>3001</v>
      </c>
      <c r="M871" s="15" t="str">
        <f>IF(L871="","",VLOOKUP(L871,映射!W:X,2,FALSE))</f>
        <v>铜</v>
      </c>
      <c r="N871" s="79">
        <f>VLOOKUP(D871,道具产出!B:V,5,FALSE)</f>
        <v>1</v>
      </c>
      <c r="O871" s="79">
        <v>1</v>
      </c>
      <c r="P871" s="79">
        <f>VLOOKUP(D871,道具产出!B:V,6,FALSE)</f>
        <v>500</v>
      </c>
      <c r="Q871" s="79">
        <f>VLOOKUP(D871,道具产出!B:V,7,FALSE)</f>
        <v>3101</v>
      </c>
      <c r="R871" s="15" t="str">
        <f>IF(Q871="","",VLOOKUP(Q871,映射!W:X,2,FALSE))</f>
        <v>印度轻木</v>
      </c>
      <c r="S871" s="79">
        <f>VLOOKUP(D871,道具产出!B:V,8,FALSE)</f>
        <v>1</v>
      </c>
      <c r="T871" s="79">
        <v>1</v>
      </c>
      <c r="U871" s="79">
        <f>VLOOKUP(D871,道具产出!B:V,9,FALSE)</f>
        <v>500</v>
      </c>
      <c r="V871" s="92">
        <f>VLOOKUP(D871,道具产出!B:V,10,FALSE)</f>
        <v>3401</v>
      </c>
      <c r="W871" s="15" t="str">
        <f>IF(V871="","",VLOOKUP(V871,映射!W:X,2,FALSE))</f>
        <v>麻布</v>
      </c>
      <c r="X871" s="92">
        <f>VLOOKUP(D871,道具产出!B:V,11,FALSE)</f>
        <v>1</v>
      </c>
      <c r="Y871" s="92">
        <v>1</v>
      </c>
      <c r="Z871" s="92">
        <f>VLOOKUP(D871,道具产出!B:V,12,FALSE)</f>
        <v>500</v>
      </c>
      <c r="AA871" s="85"/>
      <c r="AB871" s="15" t="str">
        <f>IF(AA871="","",VLOOKUP(AA871,映射!W:X,2,FALSE))</f>
        <v/>
      </c>
      <c r="AC871" s="85"/>
      <c r="AD871" s="85"/>
      <c r="AE871" s="85"/>
      <c r="AF871" s="85"/>
      <c r="AG871" s="15" t="str">
        <f>IF(AF871="","",VLOOKUP(AF871,映射!W:X,2,FALSE))</f>
        <v/>
      </c>
      <c r="AH871" s="85"/>
      <c r="AI871" s="85"/>
      <c r="AJ871" s="85"/>
      <c r="AK871" s="85"/>
      <c r="AL871" s="85" t="str">
        <f>IF(AK871="","",VLOOKUP(AK871,映射!W:X,2,FALSE))</f>
        <v/>
      </c>
      <c r="AM871" s="85"/>
      <c r="AN871" s="85"/>
      <c r="AO871" s="85"/>
    </row>
    <row r="872" spans="1:41">
      <c r="A872" s="26">
        <v>140139</v>
      </c>
      <c r="B872" s="26" t="s">
        <v>323</v>
      </c>
      <c r="C872" s="14" t="s">
        <v>40</v>
      </c>
      <c r="D872" s="14" t="s">
        <v>683</v>
      </c>
      <c r="E872" s="26">
        <v>40139</v>
      </c>
      <c r="F872" s="26" t="s">
        <v>590</v>
      </c>
      <c r="G872" s="26"/>
      <c r="H872" s="26">
        <v>17</v>
      </c>
      <c r="I872" s="91">
        <v>150</v>
      </c>
      <c r="J872" s="90">
        <v>0</v>
      </c>
      <c r="K872" s="26"/>
      <c r="L872" s="79">
        <f>VLOOKUP(D872,道具产出!B:V,4,FALSE)</f>
        <v>3001</v>
      </c>
      <c r="M872" s="15" t="str">
        <f>IF(L872="","",VLOOKUP(L872,映射!W:X,2,FALSE))</f>
        <v>铜</v>
      </c>
      <c r="N872" s="79">
        <f>VLOOKUP(D872,道具产出!B:V,5,FALSE)</f>
        <v>1</v>
      </c>
      <c r="O872" s="79">
        <v>1</v>
      </c>
      <c r="P872" s="79">
        <f>VLOOKUP(D872,道具产出!B:V,6,FALSE)</f>
        <v>500</v>
      </c>
      <c r="Q872" s="79">
        <f>VLOOKUP(D872,道具产出!B:V,7,FALSE)</f>
        <v>3101</v>
      </c>
      <c r="R872" s="15" t="str">
        <f>IF(Q872="","",VLOOKUP(Q872,映射!W:X,2,FALSE))</f>
        <v>印度轻木</v>
      </c>
      <c r="S872" s="79">
        <f>VLOOKUP(D872,道具产出!B:V,8,FALSE)</f>
        <v>1</v>
      </c>
      <c r="T872" s="79">
        <v>1</v>
      </c>
      <c r="U872" s="79">
        <f>VLOOKUP(D872,道具产出!B:V,9,FALSE)</f>
        <v>500</v>
      </c>
      <c r="V872" s="92">
        <f>VLOOKUP(D872,道具产出!B:V,10,FALSE)</f>
        <v>3401</v>
      </c>
      <c r="W872" s="15" t="str">
        <f>IF(V872="","",VLOOKUP(V872,映射!W:X,2,FALSE))</f>
        <v>麻布</v>
      </c>
      <c r="X872" s="92">
        <f>VLOOKUP(D872,道具产出!B:V,11,FALSE)</f>
        <v>1</v>
      </c>
      <c r="Y872" s="92">
        <v>1</v>
      </c>
      <c r="Z872" s="92">
        <f>VLOOKUP(D872,道具产出!B:V,12,FALSE)</f>
        <v>500</v>
      </c>
      <c r="AA872" s="85"/>
      <c r="AB872" s="15" t="str">
        <f>IF(AA872="","",VLOOKUP(AA872,映射!W:X,2,FALSE))</f>
        <v/>
      </c>
      <c r="AC872" s="85"/>
      <c r="AD872" s="85"/>
      <c r="AE872" s="85"/>
      <c r="AF872" s="85"/>
      <c r="AG872" s="15" t="str">
        <f>IF(AF872="","",VLOOKUP(AF872,映射!W:X,2,FALSE))</f>
        <v/>
      </c>
      <c r="AH872" s="85"/>
      <c r="AI872" s="85"/>
      <c r="AJ872" s="85"/>
      <c r="AK872" s="85"/>
      <c r="AL872" s="85" t="str">
        <f>IF(AK872="","",VLOOKUP(AK872,映射!W:X,2,FALSE))</f>
        <v/>
      </c>
      <c r="AM872" s="85"/>
      <c r="AN872" s="85"/>
      <c r="AO872" s="85"/>
    </row>
    <row r="873" spans="1:41">
      <c r="A873" s="26">
        <v>140140</v>
      </c>
      <c r="B873" s="26" t="s">
        <v>323</v>
      </c>
      <c r="C873" s="14" t="s">
        <v>40</v>
      </c>
      <c r="D873" s="14" t="s">
        <v>683</v>
      </c>
      <c r="E873" s="26">
        <v>40140</v>
      </c>
      <c r="F873" s="26" t="s">
        <v>600</v>
      </c>
      <c r="G873" s="26"/>
      <c r="H873" s="26">
        <v>17</v>
      </c>
      <c r="I873" s="91">
        <v>150</v>
      </c>
      <c r="J873" s="90">
        <v>0</v>
      </c>
      <c r="K873" s="26"/>
      <c r="L873" s="79">
        <f>VLOOKUP(D873,道具产出!B:V,4,FALSE)</f>
        <v>3001</v>
      </c>
      <c r="M873" s="15" t="str">
        <f>IF(L873="","",VLOOKUP(L873,映射!W:X,2,FALSE))</f>
        <v>铜</v>
      </c>
      <c r="N873" s="79">
        <f>VLOOKUP(D873,道具产出!B:V,5,FALSE)</f>
        <v>1</v>
      </c>
      <c r="O873" s="79">
        <v>1</v>
      </c>
      <c r="P873" s="79">
        <f>VLOOKUP(D873,道具产出!B:V,6,FALSE)</f>
        <v>500</v>
      </c>
      <c r="Q873" s="79">
        <f>VLOOKUP(D873,道具产出!B:V,7,FALSE)</f>
        <v>3101</v>
      </c>
      <c r="R873" s="15" t="str">
        <f>IF(Q873="","",VLOOKUP(Q873,映射!W:X,2,FALSE))</f>
        <v>印度轻木</v>
      </c>
      <c r="S873" s="79">
        <f>VLOOKUP(D873,道具产出!B:V,8,FALSE)</f>
        <v>1</v>
      </c>
      <c r="T873" s="79">
        <v>1</v>
      </c>
      <c r="U873" s="79">
        <f>VLOOKUP(D873,道具产出!B:V,9,FALSE)</f>
        <v>500</v>
      </c>
      <c r="V873" s="92">
        <f>VLOOKUP(D873,道具产出!B:V,10,FALSE)</f>
        <v>3401</v>
      </c>
      <c r="W873" s="15" t="str">
        <f>IF(V873="","",VLOOKUP(V873,映射!W:X,2,FALSE))</f>
        <v>麻布</v>
      </c>
      <c r="X873" s="92">
        <f>VLOOKUP(D873,道具产出!B:V,11,FALSE)</f>
        <v>1</v>
      </c>
      <c r="Y873" s="92">
        <v>1</v>
      </c>
      <c r="Z873" s="92">
        <f>VLOOKUP(D873,道具产出!B:V,12,FALSE)</f>
        <v>500</v>
      </c>
      <c r="AA873" s="85"/>
      <c r="AB873" s="15" t="str">
        <f>IF(AA873="","",VLOOKUP(AA873,映射!W:X,2,FALSE))</f>
        <v/>
      </c>
      <c r="AC873" s="85"/>
      <c r="AD873" s="85"/>
      <c r="AE873" s="85"/>
      <c r="AF873" s="85"/>
      <c r="AG873" s="15" t="str">
        <f>IF(AF873="","",VLOOKUP(AF873,映射!W:X,2,FALSE))</f>
        <v/>
      </c>
      <c r="AH873" s="85"/>
      <c r="AI873" s="85"/>
      <c r="AJ873" s="85"/>
      <c r="AK873" s="85"/>
      <c r="AL873" s="85" t="str">
        <f>IF(AK873="","",VLOOKUP(AK873,映射!W:X,2,FALSE))</f>
        <v/>
      </c>
      <c r="AM873" s="85"/>
      <c r="AN873" s="85"/>
      <c r="AO873" s="85"/>
    </row>
    <row r="874" spans="1:41">
      <c r="A874" s="26">
        <v>140141</v>
      </c>
      <c r="B874" s="26" t="s">
        <v>323</v>
      </c>
      <c r="C874" s="14" t="s">
        <v>40</v>
      </c>
      <c r="D874" s="14" t="s">
        <v>683</v>
      </c>
      <c r="E874" s="26">
        <v>40141</v>
      </c>
      <c r="F874" s="26" t="s">
        <v>631</v>
      </c>
      <c r="G874" s="26"/>
      <c r="H874" s="26">
        <v>17</v>
      </c>
      <c r="I874" s="91">
        <v>150</v>
      </c>
      <c r="J874" s="90">
        <v>0</v>
      </c>
      <c r="K874" s="26"/>
      <c r="L874" s="79">
        <f>VLOOKUP(D874,道具产出!B:V,4,FALSE)</f>
        <v>3001</v>
      </c>
      <c r="M874" s="15" t="str">
        <f>IF(L874="","",VLOOKUP(L874,映射!W:X,2,FALSE))</f>
        <v>铜</v>
      </c>
      <c r="N874" s="79">
        <f>VLOOKUP(D874,道具产出!B:V,5,FALSE)</f>
        <v>1</v>
      </c>
      <c r="O874" s="79">
        <v>1</v>
      </c>
      <c r="P874" s="79">
        <f>VLOOKUP(D874,道具产出!B:V,6,FALSE)</f>
        <v>500</v>
      </c>
      <c r="Q874" s="79">
        <f>VLOOKUP(D874,道具产出!B:V,7,FALSE)</f>
        <v>3101</v>
      </c>
      <c r="R874" s="15" t="str">
        <f>IF(Q874="","",VLOOKUP(Q874,映射!W:X,2,FALSE))</f>
        <v>印度轻木</v>
      </c>
      <c r="S874" s="79">
        <f>VLOOKUP(D874,道具产出!B:V,8,FALSE)</f>
        <v>1</v>
      </c>
      <c r="T874" s="79">
        <v>1</v>
      </c>
      <c r="U874" s="79">
        <f>VLOOKUP(D874,道具产出!B:V,9,FALSE)</f>
        <v>500</v>
      </c>
      <c r="V874" s="92">
        <f>VLOOKUP(D874,道具产出!B:V,10,FALSE)</f>
        <v>3401</v>
      </c>
      <c r="W874" s="15" t="str">
        <f>IF(V874="","",VLOOKUP(V874,映射!W:X,2,FALSE))</f>
        <v>麻布</v>
      </c>
      <c r="X874" s="92">
        <f>VLOOKUP(D874,道具产出!B:V,11,FALSE)</f>
        <v>1</v>
      </c>
      <c r="Y874" s="92">
        <v>1</v>
      </c>
      <c r="Z874" s="92">
        <f>VLOOKUP(D874,道具产出!B:V,12,FALSE)</f>
        <v>500</v>
      </c>
      <c r="AA874" s="85"/>
      <c r="AB874" s="15" t="str">
        <f>IF(AA874="","",VLOOKUP(AA874,映射!W:X,2,FALSE))</f>
        <v/>
      </c>
      <c r="AC874" s="85"/>
      <c r="AD874" s="85"/>
      <c r="AE874" s="85"/>
      <c r="AF874" s="85"/>
      <c r="AG874" s="15" t="str">
        <f>IF(AF874="","",VLOOKUP(AF874,映射!W:X,2,FALSE))</f>
        <v/>
      </c>
      <c r="AH874" s="85"/>
      <c r="AI874" s="85"/>
      <c r="AJ874" s="85"/>
      <c r="AK874" s="85"/>
      <c r="AL874" s="85" t="str">
        <f>IF(AK874="","",VLOOKUP(AK874,映射!W:X,2,FALSE))</f>
        <v/>
      </c>
      <c r="AM874" s="85"/>
      <c r="AN874" s="85"/>
      <c r="AO874" s="85"/>
    </row>
    <row r="875" spans="1:41">
      <c r="A875" s="26">
        <v>140142</v>
      </c>
      <c r="B875" s="26" t="s">
        <v>323</v>
      </c>
      <c r="C875" s="14" t="s">
        <v>40</v>
      </c>
      <c r="D875" s="14" t="s">
        <v>683</v>
      </c>
      <c r="E875" s="26">
        <v>40142</v>
      </c>
      <c r="F875" s="26" t="s">
        <v>691</v>
      </c>
      <c r="G875" s="26"/>
      <c r="H875" s="26">
        <v>17</v>
      </c>
      <c r="I875" s="91">
        <v>150</v>
      </c>
      <c r="J875" s="90">
        <v>0</v>
      </c>
      <c r="K875" s="26"/>
      <c r="L875" s="79">
        <f>VLOOKUP(D875,道具产出!B:V,4,FALSE)</f>
        <v>3001</v>
      </c>
      <c r="M875" s="15" t="str">
        <f>IF(L875="","",VLOOKUP(L875,映射!W:X,2,FALSE))</f>
        <v>铜</v>
      </c>
      <c r="N875" s="79">
        <f>VLOOKUP(D875,道具产出!B:V,5,FALSE)</f>
        <v>1</v>
      </c>
      <c r="O875" s="79">
        <v>1</v>
      </c>
      <c r="P875" s="79">
        <f>VLOOKUP(D875,道具产出!B:V,6,FALSE)</f>
        <v>500</v>
      </c>
      <c r="Q875" s="79">
        <f>VLOOKUP(D875,道具产出!B:V,7,FALSE)</f>
        <v>3101</v>
      </c>
      <c r="R875" s="15" t="str">
        <f>IF(Q875="","",VLOOKUP(Q875,映射!W:X,2,FALSE))</f>
        <v>印度轻木</v>
      </c>
      <c r="S875" s="79">
        <f>VLOOKUP(D875,道具产出!B:V,8,FALSE)</f>
        <v>1</v>
      </c>
      <c r="T875" s="79">
        <v>1</v>
      </c>
      <c r="U875" s="79">
        <f>VLOOKUP(D875,道具产出!B:V,9,FALSE)</f>
        <v>500</v>
      </c>
      <c r="V875" s="92">
        <f>VLOOKUP(D875,道具产出!B:V,10,FALSE)</f>
        <v>3401</v>
      </c>
      <c r="W875" s="15" t="str">
        <f>IF(V875="","",VLOOKUP(V875,映射!W:X,2,FALSE))</f>
        <v>麻布</v>
      </c>
      <c r="X875" s="92">
        <f>VLOOKUP(D875,道具产出!B:V,11,FALSE)</f>
        <v>1</v>
      </c>
      <c r="Y875" s="92">
        <v>1</v>
      </c>
      <c r="Z875" s="92">
        <f>VLOOKUP(D875,道具产出!B:V,12,FALSE)</f>
        <v>500</v>
      </c>
      <c r="AA875" s="85"/>
      <c r="AB875" s="15" t="str">
        <f>IF(AA875="","",VLOOKUP(AA875,映射!W:X,2,FALSE))</f>
        <v/>
      </c>
      <c r="AC875" s="85"/>
      <c r="AD875" s="85"/>
      <c r="AE875" s="85"/>
      <c r="AF875" s="85"/>
      <c r="AG875" s="15" t="str">
        <f>IF(AF875="","",VLOOKUP(AF875,映射!W:X,2,FALSE))</f>
        <v/>
      </c>
      <c r="AH875" s="85"/>
      <c r="AI875" s="85"/>
      <c r="AJ875" s="85"/>
      <c r="AK875" s="85"/>
      <c r="AL875" s="85" t="str">
        <f>IF(AK875="","",VLOOKUP(AK875,映射!W:X,2,FALSE))</f>
        <v/>
      </c>
      <c r="AM875" s="85"/>
      <c r="AN875" s="85"/>
      <c r="AO875" s="85"/>
    </row>
    <row r="876" spans="1:41">
      <c r="A876" s="26">
        <v>140143</v>
      </c>
      <c r="B876" s="26" t="s">
        <v>323</v>
      </c>
      <c r="C876" s="14" t="s">
        <v>40</v>
      </c>
      <c r="D876" s="14" t="s">
        <v>683</v>
      </c>
      <c r="E876" s="26">
        <v>40143</v>
      </c>
      <c r="F876" s="26" t="s">
        <v>650</v>
      </c>
      <c r="G876" s="26"/>
      <c r="H876" s="26">
        <v>17</v>
      </c>
      <c r="I876" s="91">
        <v>150</v>
      </c>
      <c r="J876" s="90">
        <v>0</v>
      </c>
      <c r="K876" s="26"/>
      <c r="L876" s="79">
        <f>VLOOKUP(D876,道具产出!B:V,4,FALSE)</f>
        <v>3001</v>
      </c>
      <c r="M876" s="15" t="str">
        <f>IF(L876="","",VLOOKUP(L876,映射!W:X,2,FALSE))</f>
        <v>铜</v>
      </c>
      <c r="N876" s="79">
        <f>VLOOKUP(D876,道具产出!B:V,5,FALSE)</f>
        <v>1</v>
      </c>
      <c r="O876" s="79">
        <v>1</v>
      </c>
      <c r="P876" s="79">
        <f>VLOOKUP(D876,道具产出!B:V,6,FALSE)</f>
        <v>500</v>
      </c>
      <c r="Q876" s="79">
        <f>VLOOKUP(D876,道具产出!B:V,7,FALSE)</f>
        <v>3101</v>
      </c>
      <c r="R876" s="15" t="str">
        <f>IF(Q876="","",VLOOKUP(Q876,映射!W:X,2,FALSE))</f>
        <v>印度轻木</v>
      </c>
      <c r="S876" s="79">
        <f>VLOOKUP(D876,道具产出!B:V,8,FALSE)</f>
        <v>1</v>
      </c>
      <c r="T876" s="79">
        <v>1</v>
      </c>
      <c r="U876" s="79">
        <f>VLOOKUP(D876,道具产出!B:V,9,FALSE)</f>
        <v>500</v>
      </c>
      <c r="V876" s="92">
        <f>VLOOKUP(D876,道具产出!B:V,10,FALSE)</f>
        <v>3401</v>
      </c>
      <c r="W876" s="15" t="str">
        <f>IF(V876="","",VLOOKUP(V876,映射!W:X,2,FALSE))</f>
        <v>麻布</v>
      </c>
      <c r="X876" s="92">
        <f>VLOOKUP(D876,道具产出!B:V,11,FALSE)</f>
        <v>1</v>
      </c>
      <c r="Y876" s="92">
        <v>1</v>
      </c>
      <c r="Z876" s="92">
        <f>VLOOKUP(D876,道具产出!B:V,12,FALSE)</f>
        <v>500</v>
      </c>
      <c r="AA876" s="85"/>
      <c r="AB876" s="15" t="str">
        <f>IF(AA876="","",VLOOKUP(AA876,映射!W:X,2,FALSE))</f>
        <v/>
      </c>
      <c r="AC876" s="85"/>
      <c r="AD876" s="85"/>
      <c r="AE876" s="85"/>
      <c r="AF876" s="85"/>
      <c r="AG876" s="15" t="str">
        <f>IF(AF876="","",VLOOKUP(AF876,映射!W:X,2,FALSE))</f>
        <v/>
      </c>
      <c r="AH876" s="85"/>
      <c r="AI876" s="85"/>
      <c r="AJ876" s="85"/>
      <c r="AK876" s="85"/>
      <c r="AL876" s="85" t="str">
        <f>IF(AK876="","",VLOOKUP(AK876,映射!W:X,2,FALSE))</f>
        <v/>
      </c>
      <c r="AM876" s="85"/>
      <c r="AN876" s="85"/>
      <c r="AO876" s="85"/>
    </row>
    <row r="877" spans="1:41">
      <c r="A877" s="26">
        <v>140144</v>
      </c>
      <c r="B877" s="26" t="s">
        <v>323</v>
      </c>
      <c r="C877" s="14" t="s">
        <v>40</v>
      </c>
      <c r="D877" s="14" t="s">
        <v>683</v>
      </c>
      <c r="E877" s="26">
        <v>40144</v>
      </c>
      <c r="F877" s="26" t="s">
        <v>471</v>
      </c>
      <c r="G877" s="26"/>
      <c r="H877" s="26">
        <v>17</v>
      </c>
      <c r="I877" s="91">
        <v>150</v>
      </c>
      <c r="J877" s="90">
        <v>0</v>
      </c>
      <c r="K877" s="26"/>
      <c r="L877" s="79">
        <f>VLOOKUP(D877,道具产出!B:V,4,FALSE)</f>
        <v>3001</v>
      </c>
      <c r="M877" s="15" t="str">
        <f>IF(L877="","",VLOOKUP(L877,映射!W:X,2,FALSE))</f>
        <v>铜</v>
      </c>
      <c r="N877" s="79">
        <f>VLOOKUP(D877,道具产出!B:V,5,FALSE)</f>
        <v>1</v>
      </c>
      <c r="O877" s="79">
        <v>1</v>
      </c>
      <c r="P877" s="79">
        <f>VLOOKUP(D877,道具产出!B:V,6,FALSE)</f>
        <v>500</v>
      </c>
      <c r="Q877" s="79">
        <f>VLOOKUP(D877,道具产出!B:V,7,FALSE)</f>
        <v>3101</v>
      </c>
      <c r="R877" s="15" t="str">
        <f>IF(Q877="","",VLOOKUP(Q877,映射!W:X,2,FALSE))</f>
        <v>印度轻木</v>
      </c>
      <c r="S877" s="79">
        <f>VLOOKUP(D877,道具产出!B:V,8,FALSE)</f>
        <v>1</v>
      </c>
      <c r="T877" s="79">
        <v>1</v>
      </c>
      <c r="U877" s="79">
        <f>VLOOKUP(D877,道具产出!B:V,9,FALSE)</f>
        <v>500</v>
      </c>
      <c r="V877" s="92">
        <f>VLOOKUP(D877,道具产出!B:V,10,FALSE)</f>
        <v>3401</v>
      </c>
      <c r="W877" s="15" t="str">
        <f>IF(V877="","",VLOOKUP(V877,映射!W:X,2,FALSE))</f>
        <v>麻布</v>
      </c>
      <c r="X877" s="92">
        <f>VLOOKUP(D877,道具产出!B:V,11,FALSE)</f>
        <v>1</v>
      </c>
      <c r="Y877" s="92">
        <v>1</v>
      </c>
      <c r="Z877" s="92">
        <f>VLOOKUP(D877,道具产出!B:V,12,FALSE)</f>
        <v>500</v>
      </c>
      <c r="AA877" s="85"/>
      <c r="AB877" s="15" t="str">
        <f>IF(AA877="","",VLOOKUP(AA877,映射!W:X,2,FALSE))</f>
        <v/>
      </c>
      <c r="AC877" s="85"/>
      <c r="AD877" s="85"/>
      <c r="AE877" s="85"/>
      <c r="AF877" s="85"/>
      <c r="AG877" s="15" t="str">
        <f>IF(AF877="","",VLOOKUP(AF877,映射!W:X,2,FALSE))</f>
        <v/>
      </c>
      <c r="AH877" s="85"/>
      <c r="AI877" s="85"/>
      <c r="AJ877" s="85"/>
      <c r="AK877" s="85"/>
      <c r="AL877" s="85" t="str">
        <f>IF(AK877="","",VLOOKUP(AK877,映射!W:X,2,FALSE))</f>
        <v/>
      </c>
      <c r="AM877" s="85"/>
      <c r="AN877" s="85"/>
      <c r="AO877" s="85"/>
    </row>
    <row r="878" spans="1:41">
      <c r="A878" s="26">
        <v>140145</v>
      </c>
      <c r="B878" s="26" t="s">
        <v>323</v>
      </c>
      <c r="C878" s="14" t="s">
        <v>40</v>
      </c>
      <c r="D878" s="14" t="s">
        <v>683</v>
      </c>
      <c r="E878" s="26">
        <v>40145</v>
      </c>
      <c r="F878" s="26" t="s">
        <v>496</v>
      </c>
      <c r="G878" s="26"/>
      <c r="H878" s="26">
        <v>17</v>
      </c>
      <c r="I878" s="91">
        <v>150</v>
      </c>
      <c r="J878" s="90">
        <v>0</v>
      </c>
      <c r="K878" s="26"/>
      <c r="L878" s="79">
        <f>VLOOKUP(D878,道具产出!B:V,4,FALSE)</f>
        <v>3001</v>
      </c>
      <c r="M878" s="15" t="str">
        <f>IF(L878="","",VLOOKUP(L878,映射!W:X,2,FALSE))</f>
        <v>铜</v>
      </c>
      <c r="N878" s="79">
        <f>VLOOKUP(D878,道具产出!B:V,5,FALSE)</f>
        <v>1</v>
      </c>
      <c r="O878" s="79">
        <v>1</v>
      </c>
      <c r="P878" s="79">
        <f>VLOOKUP(D878,道具产出!B:V,6,FALSE)</f>
        <v>500</v>
      </c>
      <c r="Q878" s="79">
        <f>VLOOKUP(D878,道具产出!B:V,7,FALSE)</f>
        <v>3101</v>
      </c>
      <c r="R878" s="15" t="str">
        <f>IF(Q878="","",VLOOKUP(Q878,映射!W:X,2,FALSE))</f>
        <v>印度轻木</v>
      </c>
      <c r="S878" s="79">
        <f>VLOOKUP(D878,道具产出!B:V,8,FALSE)</f>
        <v>1</v>
      </c>
      <c r="T878" s="79">
        <v>1</v>
      </c>
      <c r="U878" s="79">
        <f>VLOOKUP(D878,道具产出!B:V,9,FALSE)</f>
        <v>500</v>
      </c>
      <c r="V878" s="92">
        <f>VLOOKUP(D878,道具产出!B:V,10,FALSE)</f>
        <v>3401</v>
      </c>
      <c r="W878" s="15" t="str">
        <f>IF(V878="","",VLOOKUP(V878,映射!W:X,2,FALSE))</f>
        <v>麻布</v>
      </c>
      <c r="X878" s="92">
        <f>VLOOKUP(D878,道具产出!B:V,11,FALSE)</f>
        <v>1</v>
      </c>
      <c r="Y878" s="92">
        <v>1</v>
      </c>
      <c r="Z878" s="92">
        <f>VLOOKUP(D878,道具产出!B:V,12,FALSE)</f>
        <v>500</v>
      </c>
      <c r="AA878" s="85"/>
      <c r="AB878" s="15" t="str">
        <f>IF(AA878="","",VLOOKUP(AA878,映射!W:X,2,FALSE))</f>
        <v/>
      </c>
      <c r="AC878" s="85"/>
      <c r="AD878" s="85"/>
      <c r="AE878" s="85"/>
      <c r="AF878" s="85"/>
      <c r="AG878" s="15" t="str">
        <f>IF(AF878="","",VLOOKUP(AF878,映射!W:X,2,FALSE))</f>
        <v/>
      </c>
      <c r="AH878" s="85"/>
      <c r="AI878" s="85"/>
      <c r="AJ878" s="85"/>
      <c r="AK878" s="85"/>
      <c r="AL878" s="85" t="str">
        <f>IF(AK878="","",VLOOKUP(AK878,映射!W:X,2,FALSE))</f>
        <v/>
      </c>
      <c r="AM878" s="85"/>
      <c r="AN878" s="85"/>
      <c r="AO878" s="85"/>
    </row>
    <row r="879" spans="1:41">
      <c r="A879" s="26">
        <v>140146</v>
      </c>
      <c r="B879" s="26" t="s">
        <v>323</v>
      </c>
      <c r="C879" s="14" t="s">
        <v>40</v>
      </c>
      <c r="D879" s="14" t="s">
        <v>683</v>
      </c>
      <c r="E879" s="26">
        <v>40146</v>
      </c>
      <c r="F879" s="26" t="s">
        <v>692</v>
      </c>
      <c r="G879" s="26"/>
      <c r="H879" s="26">
        <v>17</v>
      </c>
      <c r="I879" s="91">
        <v>150</v>
      </c>
      <c r="J879" s="90">
        <v>0</v>
      </c>
      <c r="K879" s="26"/>
      <c r="L879" s="79">
        <f>VLOOKUP(D879,道具产出!B:V,4,FALSE)</f>
        <v>3001</v>
      </c>
      <c r="M879" s="15" t="str">
        <f>IF(L879="","",VLOOKUP(L879,映射!W:X,2,FALSE))</f>
        <v>铜</v>
      </c>
      <c r="N879" s="79">
        <f>VLOOKUP(D879,道具产出!B:V,5,FALSE)</f>
        <v>1</v>
      </c>
      <c r="O879" s="79">
        <v>1</v>
      </c>
      <c r="P879" s="79">
        <f>VLOOKUP(D879,道具产出!B:V,6,FALSE)</f>
        <v>500</v>
      </c>
      <c r="Q879" s="79">
        <f>VLOOKUP(D879,道具产出!B:V,7,FALSE)</f>
        <v>3101</v>
      </c>
      <c r="R879" s="15" t="str">
        <f>IF(Q879="","",VLOOKUP(Q879,映射!W:X,2,FALSE))</f>
        <v>印度轻木</v>
      </c>
      <c r="S879" s="79">
        <f>VLOOKUP(D879,道具产出!B:V,8,FALSE)</f>
        <v>1</v>
      </c>
      <c r="T879" s="79">
        <v>1</v>
      </c>
      <c r="U879" s="79">
        <f>VLOOKUP(D879,道具产出!B:V,9,FALSE)</f>
        <v>500</v>
      </c>
      <c r="V879" s="92">
        <f>VLOOKUP(D879,道具产出!B:V,10,FALSE)</f>
        <v>3401</v>
      </c>
      <c r="W879" s="15" t="str">
        <f>IF(V879="","",VLOOKUP(V879,映射!W:X,2,FALSE))</f>
        <v>麻布</v>
      </c>
      <c r="X879" s="92">
        <f>VLOOKUP(D879,道具产出!B:V,11,FALSE)</f>
        <v>1</v>
      </c>
      <c r="Y879" s="92">
        <v>1</v>
      </c>
      <c r="Z879" s="92">
        <f>VLOOKUP(D879,道具产出!B:V,12,FALSE)</f>
        <v>500</v>
      </c>
      <c r="AA879" s="85"/>
      <c r="AB879" s="15" t="str">
        <f>IF(AA879="","",VLOOKUP(AA879,映射!W:X,2,FALSE))</f>
        <v/>
      </c>
      <c r="AC879" s="85"/>
      <c r="AD879" s="85"/>
      <c r="AE879" s="85"/>
      <c r="AF879" s="85"/>
      <c r="AG879" s="15" t="str">
        <f>IF(AF879="","",VLOOKUP(AF879,映射!W:X,2,FALSE))</f>
        <v/>
      </c>
      <c r="AH879" s="85"/>
      <c r="AI879" s="85"/>
      <c r="AJ879" s="85"/>
      <c r="AK879" s="85"/>
      <c r="AL879" s="85" t="str">
        <f>IF(AK879="","",VLOOKUP(AK879,映射!W:X,2,FALSE))</f>
        <v/>
      </c>
      <c r="AM879" s="85"/>
      <c r="AN879" s="85"/>
      <c r="AO879" s="85"/>
    </row>
    <row r="880" spans="1:41">
      <c r="A880" s="26">
        <v>140147</v>
      </c>
      <c r="B880" s="26" t="s">
        <v>323</v>
      </c>
      <c r="C880" s="14" t="s">
        <v>40</v>
      </c>
      <c r="D880" s="14" t="s">
        <v>683</v>
      </c>
      <c r="E880" s="26">
        <v>40147</v>
      </c>
      <c r="F880" s="26" t="s">
        <v>466</v>
      </c>
      <c r="G880" s="26"/>
      <c r="H880" s="26">
        <v>17</v>
      </c>
      <c r="I880" s="91">
        <v>150</v>
      </c>
      <c r="J880" s="90">
        <v>0</v>
      </c>
      <c r="K880" s="26"/>
      <c r="L880" s="79">
        <f>VLOOKUP(D880,道具产出!B:V,4,FALSE)</f>
        <v>3001</v>
      </c>
      <c r="M880" s="15" t="str">
        <f>IF(L880="","",VLOOKUP(L880,映射!W:X,2,FALSE))</f>
        <v>铜</v>
      </c>
      <c r="N880" s="79">
        <f>VLOOKUP(D880,道具产出!B:V,5,FALSE)</f>
        <v>1</v>
      </c>
      <c r="O880" s="79">
        <v>1</v>
      </c>
      <c r="P880" s="79">
        <f>VLOOKUP(D880,道具产出!B:V,6,FALSE)</f>
        <v>500</v>
      </c>
      <c r="Q880" s="79">
        <f>VLOOKUP(D880,道具产出!B:V,7,FALSE)</f>
        <v>3101</v>
      </c>
      <c r="R880" s="15" t="str">
        <f>IF(Q880="","",VLOOKUP(Q880,映射!W:X,2,FALSE))</f>
        <v>印度轻木</v>
      </c>
      <c r="S880" s="79">
        <f>VLOOKUP(D880,道具产出!B:V,8,FALSE)</f>
        <v>1</v>
      </c>
      <c r="T880" s="79">
        <v>1</v>
      </c>
      <c r="U880" s="79">
        <f>VLOOKUP(D880,道具产出!B:V,9,FALSE)</f>
        <v>500</v>
      </c>
      <c r="V880" s="92">
        <f>VLOOKUP(D880,道具产出!B:V,10,FALSE)</f>
        <v>3401</v>
      </c>
      <c r="W880" s="15" t="str">
        <f>IF(V880="","",VLOOKUP(V880,映射!W:X,2,FALSE))</f>
        <v>麻布</v>
      </c>
      <c r="X880" s="92">
        <f>VLOOKUP(D880,道具产出!B:V,11,FALSE)</f>
        <v>1</v>
      </c>
      <c r="Y880" s="92">
        <v>1</v>
      </c>
      <c r="Z880" s="92">
        <f>VLOOKUP(D880,道具产出!B:V,12,FALSE)</f>
        <v>500</v>
      </c>
      <c r="AA880" s="85"/>
      <c r="AB880" s="15" t="str">
        <f>IF(AA880="","",VLOOKUP(AA880,映射!W:X,2,FALSE))</f>
        <v/>
      </c>
      <c r="AC880" s="85"/>
      <c r="AD880" s="85"/>
      <c r="AE880" s="85"/>
      <c r="AF880" s="85"/>
      <c r="AG880" s="15" t="str">
        <f>IF(AF880="","",VLOOKUP(AF880,映射!W:X,2,FALSE))</f>
        <v/>
      </c>
      <c r="AH880" s="85"/>
      <c r="AI880" s="85"/>
      <c r="AJ880" s="85"/>
      <c r="AK880" s="85"/>
      <c r="AL880" s="85" t="str">
        <f>IF(AK880="","",VLOOKUP(AK880,映射!W:X,2,FALSE))</f>
        <v/>
      </c>
      <c r="AM880" s="85"/>
      <c r="AN880" s="85"/>
      <c r="AO880" s="85"/>
    </row>
    <row r="881" spans="1:41">
      <c r="A881" s="26">
        <v>140148</v>
      </c>
      <c r="B881" s="26" t="s">
        <v>323</v>
      </c>
      <c r="C881" s="14" t="s">
        <v>40</v>
      </c>
      <c r="D881" s="14" t="s">
        <v>683</v>
      </c>
      <c r="E881" s="26">
        <v>40148</v>
      </c>
      <c r="F881" s="26" t="s">
        <v>644</v>
      </c>
      <c r="G881" s="26"/>
      <c r="H881" s="26">
        <v>17</v>
      </c>
      <c r="I881" s="91">
        <v>150</v>
      </c>
      <c r="J881" s="90">
        <v>0</v>
      </c>
      <c r="K881" s="26"/>
      <c r="L881" s="79">
        <f>VLOOKUP(D881,道具产出!B:V,4,FALSE)</f>
        <v>3001</v>
      </c>
      <c r="M881" s="15" t="str">
        <f>IF(L881="","",VLOOKUP(L881,映射!W:X,2,FALSE))</f>
        <v>铜</v>
      </c>
      <c r="N881" s="79">
        <f>VLOOKUP(D881,道具产出!B:V,5,FALSE)</f>
        <v>1</v>
      </c>
      <c r="O881" s="79">
        <v>1</v>
      </c>
      <c r="P881" s="79">
        <f>VLOOKUP(D881,道具产出!B:V,6,FALSE)</f>
        <v>500</v>
      </c>
      <c r="Q881" s="79">
        <f>VLOOKUP(D881,道具产出!B:V,7,FALSE)</f>
        <v>3101</v>
      </c>
      <c r="R881" s="15" t="str">
        <f>IF(Q881="","",VLOOKUP(Q881,映射!W:X,2,FALSE))</f>
        <v>印度轻木</v>
      </c>
      <c r="S881" s="79">
        <f>VLOOKUP(D881,道具产出!B:V,8,FALSE)</f>
        <v>1</v>
      </c>
      <c r="T881" s="79">
        <v>1</v>
      </c>
      <c r="U881" s="79">
        <f>VLOOKUP(D881,道具产出!B:V,9,FALSE)</f>
        <v>500</v>
      </c>
      <c r="V881" s="92">
        <f>VLOOKUP(D881,道具产出!B:V,10,FALSE)</f>
        <v>3401</v>
      </c>
      <c r="W881" s="15" t="str">
        <f>IF(V881="","",VLOOKUP(V881,映射!W:X,2,FALSE))</f>
        <v>麻布</v>
      </c>
      <c r="X881" s="92">
        <f>VLOOKUP(D881,道具产出!B:V,11,FALSE)</f>
        <v>1</v>
      </c>
      <c r="Y881" s="92">
        <v>1</v>
      </c>
      <c r="Z881" s="92">
        <f>VLOOKUP(D881,道具产出!B:V,12,FALSE)</f>
        <v>500</v>
      </c>
      <c r="AA881" s="85"/>
      <c r="AB881" s="15" t="str">
        <f>IF(AA881="","",VLOOKUP(AA881,映射!W:X,2,FALSE))</f>
        <v/>
      </c>
      <c r="AC881" s="85"/>
      <c r="AD881" s="85"/>
      <c r="AE881" s="85"/>
      <c r="AF881" s="85"/>
      <c r="AG881" s="15" t="str">
        <f>IF(AF881="","",VLOOKUP(AF881,映射!W:X,2,FALSE))</f>
        <v/>
      </c>
      <c r="AH881" s="85"/>
      <c r="AI881" s="85"/>
      <c r="AJ881" s="85"/>
      <c r="AK881" s="85"/>
      <c r="AL881" s="85" t="str">
        <f>IF(AK881="","",VLOOKUP(AK881,映射!W:X,2,FALSE))</f>
        <v/>
      </c>
      <c r="AM881" s="85"/>
      <c r="AN881" s="85"/>
      <c r="AO881" s="85"/>
    </row>
    <row r="882" spans="1:41">
      <c r="A882" s="26">
        <v>140149</v>
      </c>
      <c r="B882" s="26" t="s">
        <v>323</v>
      </c>
      <c r="C882" s="14" t="s">
        <v>40</v>
      </c>
      <c r="D882" s="14" t="s">
        <v>683</v>
      </c>
      <c r="E882" s="26">
        <v>40149</v>
      </c>
      <c r="F882" s="26" t="s">
        <v>521</v>
      </c>
      <c r="G882" s="26"/>
      <c r="H882" s="26">
        <v>17</v>
      </c>
      <c r="I882" s="91">
        <v>150</v>
      </c>
      <c r="J882" s="90">
        <v>0</v>
      </c>
      <c r="K882" s="26"/>
      <c r="L882" s="79">
        <f>VLOOKUP(D882,道具产出!B:V,4,FALSE)</f>
        <v>3001</v>
      </c>
      <c r="M882" s="15" t="str">
        <f>IF(L882="","",VLOOKUP(L882,映射!W:X,2,FALSE))</f>
        <v>铜</v>
      </c>
      <c r="N882" s="79">
        <f>VLOOKUP(D882,道具产出!B:V,5,FALSE)</f>
        <v>1</v>
      </c>
      <c r="O882" s="79">
        <v>1</v>
      </c>
      <c r="P882" s="79">
        <f>VLOOKUP(D882,道具产出!B:V,6,FALSE)</f>
        <v>500</v>
      </c>
      <c r="Q882" s="79">
        <f>VLOOKUP(D882,道具产出!B:V,7,FALSE)</f>
        <v>3101</v>
      </c>
      <c r="R882" s="15" t="str">
        <f>IF(Q882="","",VLOOKUP(Q882,映射!W:X,2,FALSE))</f>
        <v>印度轻木</v>
      </c>
      <c r="S882" s="79">
        <f>VLOOKUP(D882,道具产出!B:V,8,FALSE)</f>
        <v>1</v>
      </c>
      <c r="T882" s="79">
        <v>1</v>
      </c>
      <c r="U882" s="79">
        <f>VLOOKUP(D882,道具产出!B:V,9,FALSE)</f>
        <v>500</v>
      </c>
      <c r="V882" s="92">
        <f>VLOOKUP(D882,道具产出!B:V,10,FALSE)</f>
        <v>3401</v>
      </c>
      <c r="W882" s="15" t="str">
        <f>IF(V882="","",VLOOKUP(V882,映射!W:X,2,FALSE))</f>
        <v>麻布</v>
      </c>
      <c r="X882" s="92">
        <f>VLOOKUP(D882,道具产出!B:V,11,FALSE)</f>
        <v>1</v>
      </c>
      <c r="Y882" s="92">
        <v>1</v>
      </c>
      <c r="Z882" s="92">
        <f>VLOOKUP(D882,道具产出!B:V,12,FALSE)</f>
        <v>500</v>
      </c>
      <c r="AA882" s="85"/>
      <c r="AB882" s="15" t="str">
        <f>IF(AA882="","",VLOOKUP(AA882,映射!W:X,2,FALSE))</f>
        <v/>
      </c>
      <c r="AC882" s="85"/>
      <c r="AD882" s="85"/>
      <c r="AE882" s="85"/>
      <c r="AF882" s="85"/>
      <c r="AG882" s="15" t="str">
        <f>IF(AF882="","",VLOOKUP(AF882,映射!W:X,2,FALSE))</f>
        <v/>
      </c>
      <c r="AH882" s="85"/>
      <c r="AI882" s="85"/>
      <c r="AJ882" s="85"/>
      <c r="AK882" s="85"/>
      <c r="AL882" s="85" t="str">
        <f>IF(AK882="","",VLOOKUP(AK882,映射!W:X,2,FALSE))</f>
        <v/>
      </c>
      <c r="AM882" s="85"/>
      <c r="AN882" s="85"/>
      <c r="AO882" s="85"/>
    </row>
    <row r="883" spans="1:41">
      <c r="A883" s="26">
        <v>140150</v>
      </c>
      <c r="B883" s="26" t="s">
        <v>323</v>
      </c>
      <c r="C883" s="14" t="s">
        <v>40</v>
      </c>
      <c r="D883" s="14" t="s">
        <v>683</v>
      </c>
      <c r="E883" s="26">
        <v>40150</v>
      </c>
      <c r="F883" s="26" t="s">
        <v>684</v>
      </c>
      <c r="G883" s="26"/>
      <c r="H883" s="26">
        <v>17</v>
      </c>
      <c r="I883" s="91">
        <v>150</v>
      </c>
      <c r="J883" s="90">
        <v>0</v>
      </c>
      <c r="K883" s="26"/>
      <c r="L883" s="79">
        <f>VLOOKUP(D883,道具产出!B:V,4,FALSE)</f>
        <v>3001</v>
      </c>
      <c r="M883" s="15" t="str">
        <f>IF(L883="","",VLOOKUP(L883,映射!W:X,2,FALSE))</f>
        <v>铜</v>
      </c>
      <c r="N883" s="79">
        <f>VLOOKUP(D883,道具产出!B:V,5,FALSE)</f>
        <v>1</v>
      </c>
      <c r="O883" s="79">
        <v>1</v>
      </c>
      <c r="P883" s="79">
        <f>VLOOKUP(D883,道具产出!B:V,6,FALSE)</f>
        <v>500</v>
      </c>
      <c r="Q883" s="79">
        <f>VLOOKUP(D883,道具产出!B:V,7,FALSE)</f>
        <v>3101</v>
      </c>
      <c r="R883" s="15" t="str">
        <f>IF(Q883="","",VLOOKUP(Q883,映射!W:X,2,FALSE))</f>
        <v>印度轻木</v>
      </c>
      <c r="S883" s="79">
        <f>VLOOKUP(D883,道具产出!B:V,8,FALSE)</f>
        <v>1</v>
      </c>
      <c r="T883" s="79">
        <v>1</v>
      </c>
      <c r="U883" s="79">
        <f>VLOOKUP(D883,道具产出!B:V,9,FALSE)</f>
        <v>500</v>
      </c>
      <c r="V883" s="92">
        <f>VLOOKUP(D883,道具产出!B:V,10,FALSE)</f>
        <v>3401</v>
      </c>
      <c r="W883" s="15" t="str">
        <f>IF(V883="","",VLOOKUP(V883,映射!W:X,2,FALSE))</f>
        <v>麻布</v>
      </c>
      <c r="X883" s="92">
        <f>VLOOKUP(D883,道具产出!B:V,11,FALSE)</f>
        <v>1</v>
      </c>
      <c r="Y883" s="92">
        <v>1</v>
      </c>
      <c r="Z883" s="92">
        <f>VLOOKUP(D883,道具产出!B:V,12,FALSE)</f>
        <v>500</v>
      </c>
      <c r="AA883" s="85"/>
      <c r="AB883" s="15" t="str">
        <f>IF(AA883="","",VLOOKUP(AA883,映射!W:X,2,FALSE))</f>
        <v/>
      </c>
      <c r="AC883" s="85"/>
      <c r="AD883" s="85"/>
      <c r="AE883" s="85"/>
      <c r="AF883" s="85"/>
      <c r="AG883" s="15" t="str">
        <f>IF(AF883="","",VLOOKUP(AF883,映射!W:X,2,FALSE))</f>
        <v/>
      </c>
      <c r="AH883" s="85"/>
      <c r="AI883" s="85"/>
      <c r="AJ883" s="85"/>
      <c r="AK883" s="85"/>
      <c r="AL883" s="85" t="str">
        <f>IF(AK883="","",VLOOKUP(AK883,映射!W:X,2,FALSE))</f>
        <v/>
      </c>
      <c r="AM883" s="85"/>
      <c r="AN883" s="85"/>
      <c r="AO883" s="85"/>
    </row>
    <row r="884" spans="1:41">
      <c r="A884" s="26">
        <v>140151</v>
      </c>
      <c r="B884" s="26" t="s">
        <v>323</v>
      </c>
      <c r="C884" s="14" t="s">
        <v>40</v>
      </c>
      <c r="D884" s="14" t="s">
        <v>685</v>
      </c>
      <c r="E884" s="26">
        <v>40151</v>
      </c>
      <c r="F884" s="26" t="s">
        <v>398</v>
      </c>
      <c r="G884" s="26"/>
      <c r="H884" s="26">
        <v>22</v>
      </c>
      <c r="I884" s="91">
        <v>230</v>
      </c>
      <c r="J884" s="90">
        <v>0</v>
      </c>
      <c r="K884" s="26"/>
      <c r="L884" s="79">
        <f>VLOOKUP(D884,道具产出!B:V,4,FALSE)</f>
        <v>3002</v>
      </c>
      <c r="M884" s="15" t="str">
        <f>IF(L884="","",VLOOKUP(L884,映射!W:X,2,FALSE))</f>
        <v>铁</v>
      </c>
      <c r="N884" s="79">
        <f>VLOOKUP(D884,道具产出!B:V,5,FALSE)</f>
        <v>1</v>
      </c>
      <c r="O884" s="79">
        <v>1</v>
      </c>
      <c r="P884" s="79">
        <f>VLOOKUP(D884,道具产出!B:V,6,FALSE)</f>
        <v>300</v>
      </c>
      <c r="Q884" s="79">
        <f>VLOOKUP(D884,道具产出!B:V,7,FALSE)</f>
        <v>3102</v>
      </c>
      <c r="R884" s="15" t="str">
        <f>IF(Q884="","",VLOOKUP(Q884,映射!W:X,2,FALSE))</f>
        <v>枞</v>
      </c>
      <c r="S884" s="79">
        <f>VLOOKUP(D884,道具产出!B:V,8,FALSE)</f>
        <v>1</v>
      </c>
      <c r="T884" s="79">
        <v>1</v>
      </c>
      <c r="U884" s="79">
        <f>VLOOKUP(D884,道具产出!B:V,9,FALSE)</f>
        <v>300</v>
      </c>
      <c r="V884" s="92">
        <f>VLOOKUP(D884,道具产出!B:V,10,FALSE)</f>
        <v>3402</v>
      </c>
      <c r="W884" s="15" t="str">
        <f>IF(V884="","",VLOOKUP(V884,映射!W:X,2,FALSE))</f>
        <v>木绵布</v>
      </c>
      <c r="X884" s="92">
        <f>VLOOKUP(D884,道具产出!B:V,11,FALSE)</f>
        <v>1</v>
      </c>
      <c r="Y884" s="92">
        <v>1</v>
      </c>
      <c r="Z884" s="92">
        <f>VLOOKUP(D884,道具产出!B:V,12,FALSE)</f>
        <v>300</v>
      </c>
      <c r="AA884" s="85"/>
      <c r="AB884" s="15" t="str">
        <f>IF(AA884="","",VLOOKUP(AA884,映射!W:X,2,FALSE))</f>
        <v/>
      </c>
      <c r="AC884" s="85"/>
      <c r="AD884" s="85"/>
      <c r="AE884" s="85"/>
      <c r="AF884" s="85"/>
      <c r="AG884" s="15" t="str">
        <f>IF(AF884="","",VLOOKUP(AF884,映射!W:X,2,FALSE))</f>
        <v/>
      </c>
      <c r="AH884" s="85"/>
      <c r="AI884" s="85"/>
      <c r="AJ884" s="85"/>
      <c r="AK884" s="85"/>
      <c r="AL884" s="85" t="str">
        <f>IF(AK884="","",VLOOKUP(AK884,映射!W:X,2,FALSE))</f>
        <v/>
      </c>
      <c r="AM884" s="85"/>
      <c r="AN884" s="85"/>
      <c r="AO884" s="85"/>
    </row>
    <row r="885" spans="1:41">
      <c r="A885" s="26">
        <v>140152</v>
      </c>
      <c r="B885" s="26" t="s">
        <v>323</v>
      </c>
      <c r="C885" s="14" t="s">
        <v>40</v>
      </c>
      <c r="D885" s="14" t="s">
        <v>685</v>
      </c>
      <c r="E885" s="26">
        <v>40152</v>
      </c>
      <c r="F885" s="26" t="s">
        <v>479</v>
      </c>
      <c r="G885" s="26"/>
      <c r="H885" s="26">
        <v>22</v>
      </c>
      <c r="I885" s="91">
        <v>230</v>
      </c>
      <c r="J885" s="90">
        <v>0</v>
      </c>
      <c r="K885" s="26"/>
      <c r="L885" s="79">
        <f>VLOOKUP(D885,道具产出!B:V,4,FALSE)</f>
        <v>3002</v>
      </c>
      <c r="M885" s="15" t="str">
        <f>IF(L885="","",VLOOKUP(L885,映射!W:X,2,FALSE))</f>
        <v>铁</v>
      </c>
      <c r="N885" s="79">
        <f>VLOOKUP(D885,道具产出!B:V,5,FALSE)</f>
        <v>1</v>
      </c>
      <c r="O885" s="79">
        <v>1</v>
      </c>
      <c r="P885" s="79">
        <f>VLOOKUP(D885,道具产出!B:V,6,FALSE)</f>
        <v>300</v>
      </c>
      <c r="Q885" s="79">
        <f>VLOOKUP(D885,道具产出!B:V,7,FALSE)</f>
        <v>3102</v>
      </c>
      <c r="R885" s="15" t="str">
        <f>IF(Q885="","",VLOOKUP(Q885,映射!W:X,2,FALSE))</f>
        <v>枞</v>
      </c>
      <c r="S885" s="79">
        <f>VLOOKUP(D885,道具产出!B:V,8,FALSE)</f>
        <v>1</v>
      </c>
      <c r="T885" s="79">
        <v>1</v>
      </c>
      <c r="U885" s="79">
        <f>VLOOKUP(D885,道具产出!B:V,9,FALSE)</f>
        <v>300</v>
      </c>
      <c r="V885" s="92">
        <f>VLOOKUP(D885,道具产出!B:V,10,FALSE)</f>
        <v>3402</v>
      </c>
      <c r="W885" s="15" t="str">
        <f>IF(V885="","",VLOOKUP(V885,映射!W:X,2,FALSE))</f>
        <v>木绵布</v>
      </c>
      <c r="X885" s="92">
        <f>VLOOKUP(D885,道具产出!B:V,11,FALSE)</f>
        <v>1</v>
      </c>
      <c r="Y885" s="92">
        <v>1</v>
      </c>
      <c r="Z885" s="92">
        <f>VLOOKUP(D885,道具产出!B:V,12,FALSE)</f>
        <v>300</v>
      </c>
      <c r="AA885" s="85"/>
      <c r="AB885" s="15" t="str">
        <f>IF(AA885="","",VLOOKUP(AA885,映射!W:X,2,FALSE))</f>
        <v/>
      </c>
      <c r="AC885" s="85"/>
      <c r="AD885" s="85"/>
      <c r="AE885" s="85"/>
      <c r="AF885" s="85"/>
      <c r="AG885" s="15" t="str">
        <f>IF(AF885="","",VLOOKUP(AF885,映射!W:X,2,FALSE))</f>
        <v/>
      </c>
      <c r="AH885" s="85"/>
      <c r="AI885" s="85"/>
      <c r="AJ885" s="85"/>
      <c r="AK885" s="85"/>
      <c r="AL885" s="85" t="str">
        <f>IF(AK885="","",VLOOKUP(AK885,映射!W:X,2,FALSE))</f>
        <v/>
      </c>
      <c r="AM885" s="85"/>
      <c r="AN885" s="85"/>
      <c r="AO885" s="85"/>
    </row>
    <row r="886" spans="1:41">
      <c r="A886" s="26">
        <v>140153</v>
      </c>
      <c r="B886" s="26" t="s">
        <v>323</v>
      </c>
      <c r="C886" s="14" t="s">
        <v>40</v>
      </c>
      <c r="D886" s="14" t="s">
        <v>685</v>
      </c>
      <c r="E886" s="26">
        <v>40153</v>
      </c>
      <c r="F886" s="26" t="s">
        <v>690</v>
      </c>
      <c r="G886" s="26"/>
      <c r="H886" s="26">
        <v>22</v>
      </c>
      <c r="I886" s="91">
        <v>230</v>
      </c>
      <c r="J886" s="90">
        <v>0</v>
      </c>
      <c r="K886" s="26"/>
      <c r="L886" s="79">
        <f>VLOOKUP(D886,道具产出!B:V,4,FALSE)</f>
        <v>3002</v>
      </c>
      <c r="M886" s="15" t="str">
        <f>IF(L886="","",VLOOKUP(L886,映射!W:X,2,FALSE))</f>
        <v>铁</v>
      </c>
      <c r="N886" s="79">
        <f>VLOOKUP(D886,道具产出!B:V,5,FALSE)</f>
        <v>1</v>
      </c>
      <c r="O886" s="79">
        <v>1</v>
      </c>
      <c r="P886" s="79">
        <f>VLOOKUP(D886,道具产出!B:V,6,FALSE)</f>
        <v>300</v>
      </c>
      <c r="Q886" s="79">
        <f>VLOOKUP(D886,道具产出!B:V,7,FALSE)</f>
        <v>3102</v>
      </c>
      <c r="R886" s="15" t="str">
        <f>IF(Q886="","",VLOOKUP(Q886,映射!W:X,2,FALSE))</f>
        <v>枞</v>
      </c>
      <c r="S886" s="79">
        <f>VLOOKUP(D886,道具产出!B:V,8,FALSE)</f>
        <v>1</v>
      </c>
      <c r="T886" s="79">
        <v>1</v>
      </c>
      <c r="U886" s="79">
        <f>VLOOKUP(D886,道具产出!B:V,9,FALSE)</f>
        <v>300</v>
      </c>
      <c r="V886" s="92">
        <f>VLOOKUP(D886,道具产出!B:V,10,FALSE)</f>
        <v>3402</v>
      </c>
      <c r="W886" s="15" t="str">
        <f>IF(V886="","",VLOOKUP(V886,映射!W:X,2,FALSE))</f>
        <v>木绵布</v>
      </c>
      <c r="X886" s="92">
        <f>VLOOKUP(D886,道具产出!B:V,11,FALSE)</f>
        <v>1</v>
      </c>
      <c r="Y886" s="92">
        <v>1</v>
      </c>
      <c r="Z886" s="92">
        <f>VLOOKUP(D886,道具产出!B:V,12,FALSE)</f>
        <v>300</v>
      </c>
      <c r="AA886" s="85"/>
      <c r="AB886" s="15" t="str">
        <f>IF(AA886="","",VLOOKUP(AA886,映射!W:X,2,FALSE))</f>
        <v/>
      </c>
      <c r="AC886" s="85"/>
      <c r="AD886" s="85"/>
      <c r="AE886" s="85"/>
      <c r="AF886" s="85"/>
      <c r="AG886" s="15" t="str">
        <f>IF(AF886="","",VLOOKUP(AF886,映射!W:X,2,FALSE))</f>
        <v/>
      </c>
      <c r="AH886" s="85"/>
      <c r="AI886" s="85"/>
      <c r="AJ886" s="85"/>
      <c r="AK886" s="85"/>
      <c r="AL886" s="85" t="str">
        <f>IF(AK886="","",VLOOKUP(AK886,映射!W:X,2,FALSE))</f>
        <v/>
      </c>
      <c r="AM886" s="85"/>
      <c r="AN886" s="85"/>
      <c r="AO886" s="85"/>
    </row>
    <row r="887" spans="1:41">
      <c r="A887" s="26">
        <v>140154</v>
      </c>
      <c r="B887" s="26" t="s">
        <v>323</v>
      </c>
      <c r="C887" s="14" t="s">
        <v>40</v>
      </c>
      <c r="D887" s="14" t="s">
        <v>685</v>
      </c>
      <c r="E887" s="26">
        <v>40154</v>
      </c>
      <c r="F887" s="26" t="s">
        <v>590</v>
      </c>
      <c r="G887" s="26"/>
      <c r="H887" s="26">
        <v>22</v>
      </c>
      <c r="I887" s="91">
        <v>230</v>
      </c>
      <c r="J887" s="90">
        <v>0</v>
      </c>
      <c r="K887" s="26"/>
      <c r="L887" s="79">
        <f>VLOOKUP(D887,道具产出!B:V,4,FALSE)</f>
        <v>3002</v>
      </c>
      <c r="M887" s="15" t="str">
        <f>IF(L887="","",VLOOKUP(L887,映射!W:X,2,FALSE))</f>
        <v>铁</v>
      </c>
      <c r="N887" s="79">
        <f>VLOOKUP(D887,道具产出!B:V,5,FALSE)</f>
        <v>1</v>
      </c>
      <c r="O887" s="79">
        <v>1</v>
      </c>
      <c r="P887" s="79">
        <f>VLOOKUP(D887,道具产出!B:V,6,FALSE)</f>
        <v>300</v>
      </c>
      <c r="Q887" s="79">
        <f>VLOOKUP(D887,道具产出!B:V,7,FALSE)</f>
        <v>3102</v>
      </c>
      <c r="R887" s="15" t="str">
        <f>IF(Q887="","",VLOOKUP(Q887,映射!W:X,2,FALSE))</f>
        <v>枞</v>
      </c>
      <c r="S887" s="79">
        <f>VLOOKUP(D887,道具产出!B:V,8,FALSE)</f>
        <v>1</v>
      </c>
      <c r="T887" s="79">
        <v>1</v>
      </c>
      <c r="U887" s="79">
        <f>VLOOKUP(D887,道具产出!B:V,9,FALSE)</f>
        <v>300</v>
      </c>
      <c r="V887" s="92">
        <f>VLOOKUP(D887,道具产出!B:V,10,FALSE)</f>
        <v>3402</v>
      </c>
      <c r="W887" s="15" t="str">
        <f>IF(V887="","",VLOOKUP(V887,映射!W:X,2,FALSE))</f>
        <v>木绵布</v>
      </c>
      <c r="X887" s="92">
        <f>VLOOKUP(D887,道具产出!B:V,11,FALSE)</f>
        <v>1</v>
      </c>
      <c r="Y887" s="92">
        <v>1</v>
      </c>
      <c r="Z887" s="92">
        <f>VLOOKUP(D887,道具产出!B:V,12,FALSE)</f>
        <v>300</v>
      </c>
      <c r="AA887" s="85"/>
      <c r="AB887" s="15" t="str">
        <f>IF(AA887="","",VLOOKUP(AA887,映射!W:X,2,FALSE))</f>
        <v/>
      </c>
      <c r="AC887" s="85"/>
      <c r="AD887" s="85"/>
      <c r="AE887" s="85"/>
      <c r="AF887" s="85"/>
      <c r="AG887" s="15" t="str">
        <f>IF(AF887="","",VLOOKUP(AF887,映射!W:X,2,FALSE))</f>
        <v/>
      </c>
      <c r="AH887" s="85"/>
      <c r="AI887" s="85"/>
      <c r="AJ887" s="85"/>
      <c r="AK887" s="85"/>
      <c r="AL887" s="85" t="str">
        <f>IF(AK887="","",VLOOKUP(AK887,映射!W:X,2,FALSE))</f>
        <v/>
      </c>
      <c r="AM887" s="85"/>
      <c r="AN887" s="85"/>
      <c r="AO887" s="85"/>
    </row>
    <row r="888" spans="1:41">
      <c r="A888" s="26">
        <v>140155</v>
      </c>
      <c r="B888" s="26" t="s">
        <v>323</v>
      </c>
      <c r="C888" s="14" t="s">
        <v>40</v>
      </c>
      <c r="D888" s="14" t="s">
        <v>685</v>
      </c>
      <c r="E888" s="26">
        <v>40155</v>
      </c>
      <c r="F888" s="26" t="s">
        <v>600</v>
      </c>
      <c r="G888" s="26"/>
      <c r="H888" s="26">
        <v>22</v>
      </c>
      <c r="I888" s="91">
        <v>230</v>
      </c>
      <c r="J888" s="90">
        <v>0</v>
      </c>
      <c r="K888" s="26"/>
      <c r="L888" s="79">
        <f>VLOOKUP(D888,道具产出!B:V,4,FALSE)</f>
        <v>3002</v>
      </c>
      <c r="M888" s="15" t="str">
        <f>IF(L888="","",VLOOKUP(L888,映射!W:X,2,FALSE))</f>
        <v>铁</v>
      </c>
      <c r="N888" s="79">
        <f>VLOOKUP(D888,道具产出!B:V,5,FALSE)</f>
        <v>1</v>
      </c>
      <c r="O888" s="79">
        <v>1</v>
      </c>
      <c r="P888" s="79">
        <f>VLOOKUP(D888,道具产出!B:V,6,FALSE)</f>
        <v>300</v>
      </c>
      <c r="Q888" s="79">
        <f>VLOOKUP(D888,道具产出!B:V,7,FALSE)</f>
        <v>3102</v>
      </c>
      <c r="R888" s="15" t="str">
        <f>IF(Q888="","",VLOOKUP(Q888,映射!W:X,2,FALSE))</f>
        <v>枞</v>
      </c>
      <c r="S888" s="79">
        <f>VLOOKUP(D888,道具产出!B:V,8,FALSE)</f>
        <v>1</v>
      </c>
      <c r="T888" s="79">
        <v>1</v>
      </c>
      <c r="U888" s="79">
        <f>VLOOKUP(D888,道具产出!B:V,9,FALSE)</f>
        <v>300</v>
      </c>
      <c r="V888" s="92">
        <f>VLOOKUP(D888,道具产出!B:V,10,FALSE)</f>
        <v>3402</v>
      </c>
      <c r="W888" s="15" t="str">
        <f>IF(V888="","",VLOOKUP(V888,映射!W:X,2,FALSE))</f>
        <v>木绵布</v>
      </c>
      <c r="X888" s="92">
        <f>VLOOKUP(D888,道具产出!B:V,11,FALSE)</f>
        <v>1</v>
      </c>
      <c r="Y888" s="92">
        <v>1</v>
      </c>
      <c r="Z888" s="92">
        <f>VLOOKUP(D888,道具产出!B:V,12,FALSE)</f>
        <v>300</v>
      </c>
      <c r="AA888" s="85"/>
      <c r="AB888" s="15" t="str">
        <f>IF(AA888="","",VLOOKUP(AA888,映射!W:X,2,FALSE))</f>
        <v/>
      </c>
      <c r="AC888" s="85"/>
      <c r="AD888" s="85"/>
      <c r="AE888" s="85"/>
      <c r="AF888" s="85"/>
      <c r="AG888" s="15" t="str">
        <f>IF(AF888="","",VLOOKUP(AF888,映射!W:X,2,FALSE))</f>
        <v/>
      </c>
      <c r="AH888" s="85"/>
      <c r="AI888" s="85"/>
      <c r="AJ888" s="85"/>
      <c r="AK888" s="85"/>
      <c r="AL888" s="85" t="str">
        <f>IF(AK888="","",VLOOKUP(AK888,映射!W:X,2,FALSE))</f>
        <v/>
      </c>
      <c r="AM888" s="85"/>
      <c r="AN888" s="85"/>
      <c r="AO888" s="85"/>
    </row>
    <row r="889" spans="1:41">
      <c r="A889" s="26">
        <v>140156</v>
      </c>
      <c r="B889" s="26" t="s">
        <v>323</v>
      </c>
      <c r="C889" s="14" t="s">
        <v>40</v>
      </c>
      <c r="D889" s="14" t="s">
        <v>685</v>
      </c>
      <c r="E889" s="26">
        <v>40156</v>
      </c>
      <c r="F889" s="26" t="s">
        <v>631</v>
      </c>
      <c r="G889" s="26"/>
      <c r="H889" s="26">
        <v>22</v>
      </c>
      <c r="I889" s="91">
        <v>230</v>
      </c>
      <c r="J889" s="90">
        <v>0</v>
      </c>
      <c r="K889" s="26"/>
      <c r="L889" s="79">
        <f>VLOOKUP(D889,道具产出!B:V,4,FALSE)</f>
        <v>3002</v>
      </c>
      <c r="M889" s="15" t="str">
        <f>IF(L889="","",VLOOKUP(L889,映射!W:X,2,FALSE))</f>
        <v>铁</v>
      </c>
      <c r="N889" s="79">
        <f>VLOOKUP(D889,道具产出!B:V,5,FALSE)</f>
        <v>1</v>
      </c>
      <c r="O889" s="79">
        <v>1</v>
      </c>
      <c r="P889" s="79">
        <f>VLOOKUP(D889,道具产出!B:V,6,FALSE)</f>
        <v>300</v>
      </c>
      <c r="Q889" s="79">
        <f>VLOOKUP(D889,道具产出!B:V,7,FALSE)</f>
        <v>3102</v>
      </c>
      <c r="R889" s="15" t="str">
        <f>IF(Q889="","",VLOOKUP(Q889,映射!W:X,2,FALSE))</f>
        <v>枞</v>
      </c>
      <c r="S889" s="79">
        <f>VLOOKUP(D889,道具产出!B:V,8,FALSE)</f>
        <v>1</v>
      </c>
      <c r="T889" s="79">
        <v>1</v>
      </c>
      <c r="U889" s="79">
        <f>VLOOKUP(D889,道具产出!B:V,9,FALSE)</f>
        <v>300</v>
      </c>
      <c r="V889" s="92">
        <f>VLOOKUP(D889,道具产出!B:V,10,FALSE)</f>
        <v>3402</v>
      </c>
      <c r="W889" s="15" t="str">
        <f>IF(V889="","",VLOOKUP(V889,映射!W:X,2,FALSE))</f>
        <v>木绵布</v>
      </c>
      <c r="X889" s="92">
        <f>VLOOKUP(D889,道具产出!B:V,11,FALSE)</f>
        <v>1</v>
      </c>
      <c r="Y889" s="92">
        <v>1</v>
      </c>
      <c r="Z889" s="92">
        <f>VLOOKUP(D889,道具产出!B:V,12,FALSE)</f>
        <v>300</v>
      </c>
      <c r="AA889" s="85"/>
      <c r="AB889" s="15" t="str">
        <f>IF(AA889="","",VLOOKUP(AA889,映射!W:X,2,FALSE))</f>
        <v/>
      </c>
      <c r="AC889" s="85"/>
      <c r="AD889" s="85"/>
      <c r="AE889" s="85"/>
      <c r="AF889" s="85"/>
      <c r="AG889" s="15" t="str">
        <f>IF(AF889="","",VLOOKUP(AF889,映射!W:X,2,FALSE))</f>
        <v/>
      </c>
      <c r="AH889" s="85"/>
      <c r="AI889" s="85"/>
      <c r="AJ889" s="85"/>
      <c r="AK889" s="85"/>
      <c r="AL889" s="85" t="str">
        <f>IF(AK889="","",VLOOKUP(AK889,映射!W:X,2,FALSE))</f>
        <v/>
      </c>
      <c r="AM889" s="85"/>
      <c r="AN889" s="85"/>
      <c r="AO889" s="85"/>
    </row>
    <row r="890" spans="1:41">
      <c r="A890" s="26">
        <v>140157</v>
      </c>
      <c r="B890" s="26" t="s">
        <v>323</v>
      </c>
      <c r="C890" s="14" t="s">
        <v>40</v>
      </c>
      <c r="D890" s="14" t="s">
        <v>685</v>
      </c>
      <c r="E890" s="26">
        <v>40157</v>
      </c>
      <c r="F890" s="26" t="s">
        <v>691</v>
      </c>
      <c r="G890" s="26"/>
      <c r="H890" s="26">
        <v>22</v>
      </c>
      <c r="I890" s="91">
        <v>230</v>
      </c>
      <c r="J890" s="90">
        <v>0</v>
      </c>
      <c r="K890" s="26"/>
      <c r="L890" s="79">
        <f>VLOOKUP(D890,道具产出!B:V,4,FALSE)</f>
        <v>3002</v>
      </c>
      <c r="M890" s="15" t="str">
        <f>IF(L890="","",VLOOKUP(L890,映射!W:X,2,FALSE))</f>
        <v>铁</v>
      </c>
      <c r="N890" s="79">
        <f>VLOOKUP(D890,道具产出!B:V,5,FALSE)</f>
        <v>1</v>
      </c>
      <c r="O890" s="79">
        <v>1</v>
      </c>
      <c r="P890" s="79">
        <f>VLOOKUP(D890,道具产出!B:V,6,FALSE)</f>
        <v>300</v>
      </c>
      <c r="Q890" s="79">
        <f>VLOOKUP(D890,道具产出!B:V,7,FALSE)</f>
        <v>3102</v>
      </c>
      <c r="R890" s="15" t="str">
        <f>IF(Q890="","",VLOOKUP(Q890,映射!W:X,2,FALSE))</f>
        <v>枞</v>
      </c>
      <c r="S890" s="79">
        <f>VLOOKUP(D890,道具产出!B:V,8,FALSE)</f>
        <v>1</v>
      </c>
      <c r="T890" s="79">
        <v>1</v>
      </c>
      <c r="U890" s="79">
        <f>VLOOKUP(D890,道具产出!B:V,9,FALSE)</f>
        <v>300</v>
      </c>
      <c r="V890" s="92">
        <f>VLOOKUP(D890,道具产出!B:V,10,FALSE)</f>
        <v>3402</v>
      </c>
      <c r="W890" s="15" t="str">
        <f>IF(V890="","",VLOOKUP(V890,映射!W:X,2,FALSE))</f>
        <v>木绵布</v>
      </c>
      <c r="X890" s="92">
        <f>VLOOKUP(D890,道具产出!B:V,11,FALSE)</f>
        <v>1</v>
      </c>
      <c r="Y890" s="92">
        <v>1</v>
      </c>
      <c r="Z890" s="92">
        <f>VLOOKUP(D890,道具产出!B:V,12,FALSE)</f>
        <v>300</v>
      </c>
      <c r="AA890" s="85"/>
      <c r="AB890" s="15" t="str">
        <f>IF(AA890="","",VLOOKUP(AA890,映射!W:X,2,FALSE))</f>
        <v/>
      </c>
      <c r="AC890" s="85"/>
      <c r="AD890" s="85"/>
      <c r="AE890" s="85"/>
      <c r="AF890" s="85"/>
      <c r="AG890" s="15" t="str">
        <f>IF(AF890="","",VLOOKUP(AF890,映射!W:X,2,FALSE))</f>
        <v/>
      </c>
      <c r="AH890" s="85"/>
      <c r="AI890" s="85"/>
      <c r="AJ890" s="85"/>
      <c r="AK890" s="85"/>
      <c r="AL890" s="85" t="str">
        <f>IF(AK890="","",VLOOKUP(AK890,映射!W:X,2,FALSE))</f>
        <v/>
      </c>
      <c r="AM890" s="85"/>
      <c r="AN890" s="85"/>
      <c r="AO890" s="85"/>
    </row>
    <row r="891" spans="1:41">
      <c r="A891" s="26">
        <v>140158</v>
      </c>
      <c r="B891" s="26" t="s">
        <v>323</v>
      </c>
      <c r="C891" s="14" t="s">
        <v>40</v>
      </c>
      <c r="D891" s="14" t="s">
        <v>685</v>
      </c>
      <c r="E891" s="26">
        <v>40158</v>
      </c>
      <c r="F891" s="26" t="s">
        <v>650</v>
      </c>
      <c r="G891" s="26"/>
      <c r="H891" s="26">
        <v>22</v>
      </c>
      <c r="I891" s="91">
        <v>230</v>
      </c>
      <c r="J891" s="90">
        <v>0</v>
      </c>
      <c r="K891" s="26"/>
      <c r="L891" s="79">
        <f>VLOOKUP(D891,道具产出!B:V,4,FALSE)</f>
        <v>3002</v>
      </c>
      <c r="M891" s="15" t="str">
        <f>IF(L891="","",VLOOKUP(L891,映射!W:X,2,FALSE))</f>
        <v>铁</v>
      </c>
      <c r="N891" s="79">
        <f>VLOOKUP(D891,道具产出!B:V,5,FALSE)</f>
        <v>1</v>
      </c>
      <c r="O891" s="79">
        <v>1</v>
      </c>
      <c r="P891" s="79">
        <f>VLOOKUP(D891,道具产出!B:V,6,FALSE)</f>
        <v>300</v>
      </c>
      <c r="Q891" s="79">
        <f>VLOOKUP(D891,道具产出!B:V,7,FALSE)</f>
        <v>3102</v>
      </c>
      <c r="R891" s="15" t="str">
        <f>IF(Q891="","",VLOOKUP(Q891,映射!W:X,2,FALSE))</f>
        <v>枞</v>
      </c>
      <c r="S891" s="79">
        <f>VLOOKUP(D891,道具产出!B:V,8,FALSE)</f>
        <v>1</v>
      </c>
      <c r="T891" s="79">
        <v>1</v>
      </c>
      <c r="U891" s="79">
        <f>VLOOKUP(D891,道具产出!B:V,9,FALSE)</f>
        <v>300</v>
      </c>
      <c r="V891" s="92">
        <f>VLOOKUP(D891,道具产出!B:V,10,FALSE)</f>
        <v>3402</v>
      </c>
      <c r="W891" s="15" t="str">
        <f>IF(V891="","",VLOOKUP(V891,映射!W:X,2,FALSE))</f>
        <v>木绵布</v>
      </c>
      <c r="X891" s="92">
        <f>VLOOKUP(D891,道具产出!B:V,11,FALSE)</f>
        <v>1</v>
      </c>
      <c r="Y891" s="92">
        <v>1</v>
      </c>
      <c r="Z891" s="92">
        <f>VLOOKUP(D891,道具产出!B:V,12,FALSE)</f>
        <v>300</v>
      </c>
      <c r="AA891" s="85"/>
      <c r="AB891" s="15" t="str">
        <f>IF(AA891="","",VLOOKUP(AA891,映射!W:X,2,FALSE))</f>
        <v/>
      </c>
      <c r="AC891" s="85"/>
      <c r="AD891" s="85"/>
      <c r="AE891" s="85"/>
      <c r="AF891" s="85"/>
      <c r="AG891" s="15" t="str">
        <f>IF(AF891="","",VLOOKUP(AF891,映射!W:X,2,FALSE))</f>
        <v/>
      </c>
      <c r="AH891" s="85"/>
      <c r="AI891" s="85"/>
      <c r="AJ891" s="85"/>
      <c r="AK891" s="85"/>
      <c r="AL891" s="85" t="str">
        <f>IF(AK891="","",VLOOKUP(AK891,映射!W:X,2,FALSE))</f>
        <v/>
      </c>
      <c r="AM891" s="85"/>
      <c r="AN891" s="85"/>
      <c r="AO891" s="85"/>
    </row>
    <row r="892" spans="1:41">
      <c r="A892" s="26">
        <v>140159</v>
      </c>
      <c r="B892" s="26" t="s">
        <v>323</v>
      </c>
      <c r="C892" s="14" t="s">
        <v>40</v>
      </c>
      <c r="D892" s="14" t="s">
        <v>685</v>
      </c>
      <c r="E892" s="26">
        <v>40159</v>
      </c>
      <c r="F892" s="26" t="s">
        <v>471</v>
      </c>
      <c r="G892" s="26"/>
      <c r="H892" s="26">
        <v>22</v>
      </c>
      <c r="I892" s="91">
        <v>230</v>
      </c>
      <c r="J892" s="90">
        <v>0</v>
      </c>
      <c r="K892" s="26"/>
      <c r="L892" s="79">
        <f>VLOOKUP(D892,道具产出!B:V,4,FALSE)</f>
        <v>3002</v>
      </c>
      <c r="M892" s="15" t="str">
        <f>IF(L892="","",VLOOKUP(L892,映射!W:X,2,FALSE))</f>
        <v>铁</v>
      </c>
      <c r="N892" s="79">
        <f>VLOOKUP(D892,道具产出!B:V,5,FALSE)</f>
        <v>1</v>
      </c>
      <c r="O892" s="79">
        <v>1</v>
      </c>
      <c r="P892" s="79">
        <f>VLOOKUP(D892,道具产出!B:V,6,FALSE)</f>
        <v>300</v>
      </c>
      <c r="Q892" s="79">
        <f>VLOOKUP(D892,道具产出!B:V,7,FALSE)</f>
        <v>3102</v>
      </c>
      <c r="R892" s="15" t="str">
        <f>IF(Q892="","",VLOOKUP(Q892,映射!W:X,2,FALSE))</f>
        <v>枞</v>
      </c>
      <c r="S892" s="79">
        <f>VLOOKUP(D892,道具产出!B:V,8,FALSE)</f>
        <v>1</v>
      </c>
      <c r="T892" s="79">
        <v>1</v>
      </c>
      <c r="U892" s="79">
        <f>VLOOKUP(D892,道具产出!B:V,9,FALSE)</f>
        <v>300</v>
      </c>
      <c r="V892" s="92">
        <f>VLOOKUP(D892,道具产出!B:V,10,FALSE)</f>
        <v>3402</v>
      </c>
      <c r="W892" s="15" t="str">
        <f>IF(V892="","",VLOOKUP(V892,映射!W:X,2,FALSE))</f>
        <v>木绵布</v>
      </c>
      <c r="X892" s="92">
        <f>VLOOKUP(D892,道具产出!B:V,11,FALSE)</f>
        <v>1</v>
      </c>
      <c r="Y892" s="92">
        <v>1</v>
      </c>
      <c r="Z892" s="92">
        <f>VLOOKUP(D892,道具产出!B:V,12,FALSE)</f>
        <v>300</v>
      </c>
      <c r="AA892" s="85"/>
      <c r="AB892" s="15" t="str">
        <f>IF(AA892="","",VLOOKUP(AA892,映射!W:X,2,FALSE))</f>
        <v/>
      </c>
      <c r="AC892" s="85"/>
      <c r="AD892" s="85"/>
      <c r="AE892" s="85"/>
      <c r="AF892" s="85"/>
      <c r="AG892" s="15" t="str">
        <f>IF(AF892="","",VLOOKUP(AF892,映射!W:X,2,FALSE))</f>
        <v/>
      </c>
      <c r="AH892" s="85"/>
      <c r="AI892" s="85"/>
      <c r="AJ892" s="85"/>
      <c r="AK892" s="85"/>
      <c r="AL892" s="85" t="str">
        <f>IF(AK892="","",VLOOKUP(AK892,映射!W:X,2,FALSE))</f>
        <v/>
      </c>
      <c r="AM892" s="85"/>
      <c r="AN892" s="85"/>
      <c r="AO892" s="85"/>
    </row>
    <row r="893" spans="1:41">
      <c r="A893" s="26">
        <v>140160</v>
      </c>
      <c r="B893" s="26" t="s">
        <v>323</v>
      </c>
      <c r="C893" s="14" t="s">
        <v>40</v>
      </c>
      <c r="D893" s="14" t="s">
        <v>685</v>
      </c>
      <c r="E893" s="26">
        <v>40160</v>
      </c>
      <c r="F893" s="26" t="s">
        <v>496</v>
      </c>
      <c r="G893" s="26"/>
      <c r="H893" s="26">
        <v>22</v>
      </c>
      <c r="I893" s="91">
        <v>230</v>
      </c>
      <c r="J893" s="90">
        <v>0</v>
      </c>
      <c r="K893" s="26"/>
      <c r="L893" s="79">
        <f>VLOOKUP(D893,道具产出!B:V,4,FALSE)</f>
        <v>3002</v>
      </c>
      <c r="M893" s="15" t="str">
        <f>IF(L893="","",VLOOKUP(L893,映射!W:X,2,FALSE))</f>
        <v>铁</v>
      </c>
      <c r="N893" s="79">
        <f>VLOOKUP(D893,道具产出!B:V,5,FALSE)</f>
        <v>1</v>
      </c>
      <c r="O893" s="79">
        <v>1</v>
      </c>
      <c r="P893" s="79">
        <f>VLOOKUP(D893,道具产出!B:V,6,FALSE)</f>
        <v>300</v>
      </c>
      <c r="Q893" s="79">
        <f>VLOOKUP(D893,道具产出!B:V,7,FALSE)</f>
        <v>3102</v>
      </c>
      <c r="R893" s="15" t="str">
        <f>IF(Q893="","",VLOOKUP(Q893,映射!W:X,2,FALSE))</f>
        <v>枞</v>
      </c>
      <c r="S893" s="79">
        <f>VLOOKUP(D893,道具产出!B:V,8,FALSE)</f>
        <v>1</v>
      </c>
      <c r="T893" s="79">
        <v>1</v>
      </c>
      <c r="U893" s="79">
        <f>VLOOKUP(D893,道具产出!B:V,9,FALSE)</f>
        <v>300</v>
      </c>
      <c r="V893" s="92">
        <f>VLOOKUP(D893,道具产出!B:V,10,FALSE)</f>
        <v>3402</v>
      </c>
      <c r="W893" s="15" t="str">
        <f>IF(V893="","",VLOOKUP(V893,映射!W:X,2,FALSE))</f>
        <v>木绵布</v>
      </c>
      <c r="X893" s="92">
        <f>VLOOKUP(D893,道具产出!B:V,11,FALSE)</f>
        <v>1</v>
      </c>
      <c r="Y893" s="92">
        <v>1</v>
      </c>
      <c r="Z893" s="92">
        <f>VLOOKUP(D893,道具产出!B:V,12,FALSE)</f>
        <v>300</v>
      </c>
      <c r="AA893" s="85"/>
      <c r="AB893" s="15" t="str">
        <f>IF(AA893="","",VLOOKUP(AA893,映射!W:X,2,FALSE))</f>
        <v/>
      </c>
      <c r="AC893" s="85"/>
      <c r="AD893" s="85"/>
      <c r="AE893" s="85"/>
      <c r="AF893" s="85"/>
      <c r="AG893" s="15" t="str">
        <f>IF(AF893="","",VLOOKUP(AF893,映射!W:X,2,FALSE))</f>
        <v/>
      </c>
      <c r="AH893" s="85"/>
      <c r="AI893" s="85"/>
      <c r="AJ893" s="85"/>
      <c r="AK893" s="85"/>
      <c r="AL893" s="85" t="str">
        <f>IF(AK893="","",VLOOKUP(AK893,映射!W:X,2,FALSE))</f>
        <v/>
      </c>
      <c r="AM893" s="85"/>
      <c r="AN893" s="85"/>
      <c r="AO893" s="85"/>
    </row>
    <row r="894" spans="1:41">
      <c r="A894" s="26">
        <v>140161</v>
      </c>
      <c r="B894" s="26" t="s">
        <v>323</v>
      </c>
      <c r="C894" s="14" t="s">
        <v>40</v>
      </c>
      <c r="D894" s="14" t="s">
        <v>685</v>
      </c>
      <c r="E894" s="26">
        <v>40161</v>
      </c>
      <c r="F894" s="26" t="s">
        <v>692</v>
      </c>
      <c r="G894" s="26"/>
      <c r="H894" s="26">
        <v>22</v>
      </c>
      <c r="I894" s="91">
        <v>230</v>
      </c>
      <c r="J894" s="90">
        <v>0</v>
      </c>
      <c r="K894" s="26"/>
      <c r="L894" s="79">
        <f>VLOOKUP(D894,道具产出!B:V,4,FALSE)</f>
        <v>3002</v>
      </c>
      <c r="M894" s="15" t="str">
        <f>IF(L894="","",VLOOKUP(L894,映射!W:X,2,FALSE))</f>
        <v>铁</v>
      </c>
      <c r="N894" s="79">
        <f>VLOOKUP(D894,道具产出!B:V,5,FALSE)</f>
        <v>1</v>
      </c>
      <c r="O894" s="79">
        <v>1</v>
      </c>
      <c r="P894" s="79">
        <f>VLOOKUP(D894,道具产出!B:V,6,FALSE)</f>
        <v>300</v>
      </c>
      <c r="Q894" s="79">
        <f>VLOOKUP(D894,道具产出!B:V,7,FALSE)</f>
        <v>3102</v>
      </c>
      <c r="R894" s="15" t="str">
        <f>IF(Q894="","",VLOOKUP(Q894,映射!W:X,2,FALSE))</f>
        <v>枞</v>
      </c>
      <c r="S894" s="79">
        <f>VLOOKUP(D894,道具产出!B:V,8,FALSE)</f>
        <v>1</v>
      </c>
      <c r="T894" s="79">
        <v>1</v>
      </c>
      <c r="U894" s="79">
        <f>VLOOKUP(D894,道具产出!B:V,9,FALSE)</f>
        <v>300</v>
      </c>
      <c r="V894" s="92">
        <f>VLOOKUP(D894,道具产出!B:V,10,FALSE)</f>
        <v>3402</v>
      </c>
      <c r="W894" s="15" t="str">
        <f>IF(V894="","",VLOOKUP(V894,映射!W:X,2,FALSE))</f>
        <v>木绵布</v>
      </c>
      <c r="X894" s="92">
        <f>VLOOKUP(D894,道具产出!B:V,11,FALSE)</f>
        <v>1</v>
      </c>
      <c r="Y894" s="92">
        <v>1</v>
      </c>
      <c r="Z894" s="92">
        <f>VLOOKUP(D894,道具产出!B:V,12,FALSE)</f>
        <v>300</v>
      </c>
      <c r="AA894" s="85"/>
      <c r="AB894" s="15" t="str">
        <f>IF(AA894="","",VLOOKUP(AA894,映射!W:X,2,FALSE))</f>
        <v/>
      </c>
      <c r="AC894" s="85"/>
      <c r="AD894" s="85"/>
      <c r="AE894" s="85"/>
      <c r="AF894" s="85"/>
      <c r="AG894" s="15" t="str">
        <f>IF(AF894="","",VLOOKUP(AF894,映射!W:X,2,FALSE))</f>
        <v/>
      </c>
      <c r="AH894" s="85"/>
      <c r="AI894" s="85"/>
      <c r="AJ894" s="85"/>
      <c r="AK894" s="85"/>
      <c r="AL894" s="85" t="str">
        <f>IF(AK894="","",VLOOKUP(AK894,映射!W:X,2,FALSE))</f>
        <v/>
      </c>
      <c r="AM894" s="85"/>
      <c r="AN894" s="85"/>
      <c r="AO894" s="85"/>
    </row>
    <row r="895" spans="1:41">
      <c r="A895" s="26">
        <v>140162</v>
      </c>
      <c r="B895" s="26" t="s">
        <v>323</v>
      </c>
      <c r="C895" s="14" t="s">
        <v>40</v>
      </c>
      <c r="D895" s="14" t="s">
        <v>685</v>
      </c>
      <c r="E895" s="26">
        <v>40162</v>
      </c>
      <c r="F895" s="26" t="s">
        <v>466</v>
      </c>
      <c r="G895" s="26"/>
      <c r="H895" s="26">
        <v>22</v>
      </c>
      <c r="I895" s="91">
        <v>230</v>
      </c>
      <c r="J895" s="90">
        <v>0</v>
      </c>
      <c r="K895" s="26"/>
      <c r="L895" s="79">
        <f>VLOOKUP(D895,道具产出!B:V,4,FALSE)</f>
        <v>3002</v>
      </c>
      <c r="M895" s="15" t="str">
        <f>IF(L895="","",VLOOKUP(L895,映射!W:X,2,FALSE))</f>
        <v>铁</v>
      </c>
      <c r="N895" s="79">
        <f>VLOOKUP(D895,道具产出!B:V,5,FALSE)</f>
        <v>1</v>
      </c>
      <c r="O895" s="79">
        <v>1</v>
      </c>
      <c r="P895" s="79">
        <f>VLOOKUP(D895,道具产出!B:V,6,FALSE)</f>
        <v>300</v>
      </c>
      <c r="Q895" s="79">
        <f>VLOOKUP(D895,道具产出!B:V,7,FALSE)</f>
        <v>3102</v>
      </c>
      <c r="R895" s="15" t="str">
        <f>IF(Q895="","",VLOOKUP(Q895,映射!W:X,2,FALSE))</f>
        <v>枞</v>
      </c>
      <c r="S895" s="79">
        <f>VLOOKUP(D895,道具产出!B:V,8,FALSE)</f>
        <v>1</v>
      </c>
      <c r="T895" s="79">
        <v>1</v>
      </c>
      <c r="U895" s="79">
        <f>VLOOKUP(D895,道具产出!B:V,9,FALSE)</f>
        <v>300</v>
      </c>
      <c r="V895" s="92">
        <f>VLOOKUP(D895,道具产出!B:V,10,FALSE)</f>
        <v>3402</v>
      </c>
      <c r="W895" s="15" t="str">
        <f>IF(V895="","",VLOOKUP(V895,映射!W:X,2,FALSE))</f>
        <v>木绵布</v>
      </c>
      <c r="X895" s="92">
        <f>VLOOKUP(D895,道具产出!B:V,11,FALSE)</f>
        <v>1</v>
      </c>
      <c r="Y895" s="92">
        <v>1</v>
      </c>
      <c r="Z895" s="92">
        <f>VLOOKUP(D895,道具产出!B:V,12,FALSE)</f>
        <v>300</v>
      </c>
      <c r="AA895" s="85"/>
      <c r="AB895" s="15" t="str">
        <f>IF(AA895="","",VLOOKUP(AA895,映射!W:X,2,FALSE))</f>
        <v/>
      </c>
      <c r="AC895" s="85"/>
      <c r="AD895" s="85"/>
      <c r="AE895" s="85"/>
      <c r="AF895" s="85"/>
      <c r="AG895" s="15" t="str">
        <f>IF(AF895="","",VLOOKUP(AF895,映射!W:X,2,FALSE))</f>
        <v/>
      </c>
      <c r="AH895" s="85"/>
      <c r="AI895" s="85"/>
      <c r="AJ895" s="85"/>
      <c r="AK895" s="85"/>
      <c r="AL895" s="85" t="str">
        <f>IF(AK895="","",VLOOKUP(AK895,映射!W:X,2,FALSE))</f>
        <v/>
      </c>
      <c r="AM895" s="85"/>
      <c r="AN895" s="85"/>
      <c r="AO895" s="85"/>
    </row>
    <row r="896" spans="1:41">
      <c r="A896" s="26">
        <v>140163</v>
      </c>
      <c r="B896" s="26" t="s">
        <v>323</v>
      </c>
      <c r="C896" s="14" t="s">
        <v>40</v>
      </c>
      <c r="D896" s="14" t="s">
        <v>685</v>
      </c>
      <c r="E896" s="26">
        <v>40163</v>
      </c>
      <c r="F896" s="26" t="s">
        <v>644</v>
      </c>
      <c r="G896" s="26"/>
      <c r="H896" s="26">
        <v>22</v>
      </c>
      <c r="I896" s="91">
        <v>230</v>
      </c>
      <c r="J896" s="90">
        <v>0</v>
      </c>
      <c r="K896" s="26"/>
      <c r="L896" s="79">
        <f>VLOOKUP(D896,道具产出!B:V,4,FALSE)</f>
        <v>3002</v>
      </c>
      <c r="M896" s="15" t="str">
        <f>IF(L896="","",VLOOKUP(L896,映射!W:X,2,FALSE))</f>
        <v>铁</v>
      </c>
      <c r="N896" s="79">
        <f>VLOOKUP(D896,道具产出!B:V,5,FALSE)</f>
        <v>1</v>
      </c>
      <c r="O896" s="79">
        <v>1</v>
      </c>
      <c r="P896" s="79">
        <f>VLOOKUP(D896,道具产出!B:V,6,FALSE)</f>
        <v>300</v>
      </c>
      <c r="Q896" s="79">
        <f>VLOOKUP(D896,道具产出!B:V,7,FALSE)</f>
        <v>3102</v>
      </c>
      <c r="R896" s="15" t="str">
        <f>IF(Q896="","",VLOOKUP(Q896,映射!W:X,2,FALSE))</f>
        <v>枞</v>
      </c>
      <c r="S896" s="79">
        <f>VLOOKUP(D896,道具产出!B:V,8,FALSE)</f>
        <v>1</v>
      </c>
      <c r="T896" s="79">
        <v>1</v>
      </c>
      <c r="U896" s="79">
        <f>VLOOKUP(D896,道具产出!B:V,9,FALSE)</f>
        <v>300</v>
      </c>
      <c r="V896" s="92">
        <f>VLOOKUP(D896,道具产出!B:V,10,FALSE)</f>
        <v>3402</v>
      </c>
      <c r="W896" s="15" t="str">
        <f>IF(V896="","",VLOOKUP(V896,映射!W:X,2,FALSE))</f>
        <v>木绵布</v>
      </c>
      <c r="X896" s="92">
        <f>VLOOKUP(D896,道具产出!B:V,11,FALSE)</f>
        <v>1</v>
      </c>
      <c r="Y896" s="92">
        <v>1</v>
      </c>
      <c r="Z896" s="92">
        <f>VLOOKUP(D896,道具产出!B:V,12,FALSE)</f>
        <v>300</v>
      </c>
      <c r="AA896" s="85"/>
      <c r="AB896" s="15" t="str">
        <f>IF(AA896="","",VLOOKUP(AA896,映射!W:X,2,FALSE))</f>
        <v/>
      </c>
      <c r="AC896" s="85"/>
      <c r="AD896" s="85"/>
      <c r="AE896" s="85"/>
      <c r="AF896" s="85"/>
      <c r="AG896" s="15" t="str">
        <f>IF(AF896="","",VLOOKUP(AF896,映射!W:X,2,FALSE))</f>
        <v/>
      </c>
      <c r="AH896" s="85"/>
      <c r="AI896" s="85"/>
      <c r="AJ896" s="85"/>
      <c r="AK896" s="85"/>
      <c r="AL896" s="85" t="str">
        <f>IF(AK896="","",VLOOKUP(AK896,映射!W:X,2,FALSE))</f>
        <v/>
      </c>
      <c r="AM896" s="85"/>
      <c r="AN896" s="85"/>
      <c r="AO896" s="85"/>
    </row>
    <row r="897" spans="1:41">
      <c r="A897" s="26">
        <v>140164</v>
      </c>
      <c r="B897" s="26" t="s">
        <v>323</v>
      </c>
      <c r="C897" s="14" t="s">
        <v>40</v>
      </c>
      <c r="D897" s="14" t="s">
        <v>685</v>
      </c>
      <c r="E897" s="26">
        <v>40164</v>
      </c>
      <c r="F897" s="26" t="s">
        <v>521</v>
      </c>
      <c r="G897" s="26"/>
      <c r="H897" s="26">
        <v>22</v>
      </c>
      <c r="I897" s="91">
        <v>230</v>
      </c>
      <c r="J897" s="90">
        <v>0</v>
      </c>
      <c r="K897" s="26"/>
      <c r="L897" s="79">
        <f>VLOOKUP(D897,道具产出!B:V,4,FALSE)</f>
        <v>3002</v>
      </c>
      <c r="M897" s="15" t="str">
        <f>IF(L897="","",VLOOKUP(L897,映射!W:X,2,FALSE))</f>
        <v>铁</v>
      </c>
      <c r="N897" s="79">
        <f>VLOOKUP(D897,道具产出!B:V,5,FALSE)</f>
        <v>1</v>
      </c>
      <c r="O897" s="79">
        <v>1</v>
      </c>
      <c r="P897" s="79">
        <f>VLOOKUP(D897,道具产出!B:V,6,FALSE)</f>
        <v>300</v>
      </c>
      <c r="Q897" s="79">
        <f>VLOOKUP(D897,道具产出!B:V,7,FALSE)</f>
        <v>3102</v>
      </c>
      <c r="R897" s="15" t="str">
        <f>IF(Q897="","",VLOOKUP(Q897,映射!W:X,2,FALSE))</f>
        <v>枞</v>
      </c>
      <c r="S897" s="79">
        <f>VLOOKUP(D897,道具产出!B:V,8,FALSE)</f>
        <v>1</v>
      </c>
      <c r="T897" s="79">
        <v>1</v>
      </c>
      <c r="U897" s="79">
        <f>VLOOKUP(D897,道具产出!B:V,9,FALSE)</f>
        <v>300</v>
      </c>
      <c r="V897" s="92">
        <f>VLOOKUP(D897,道具产出!B:V,10,FALSE)</f>
        <v>3402</v>
      </c>
      <c r="W897" s="15" t="str">
        <f>IF(V897="","",VLOOKUP(V897,映射!W:X,2,FALSE))</f>
        <v>木绵布</v>
      </c>
      <c r="X897" s="92">
        <f>VLOOKUP(D897,道具产出!B:V,11,FALSE)</f>
        <v>1</v>
      </c>
      <c r="Y897" s="92">
        <v>1</v>
      </c>
      <c r="Z897" s="92">
        <f>VLOOKUP(D897,道具产出!B:V,12,FALSE)</f>
        <v>300</v>
      </c>
      <c r="AA897" s="85"/>
      <c r="AB897" s="15" t="str">
        <f>IF(AA897="","",VLOOKUP(AA897,映射!W:X,2,FALSE))</f>
        <v/>
      </c>
      <c r="AC897" s="85"/>
      <c r="AD897" s="85"/>
      <c r="AE897" s="85"/>
      <c r="AF897" s="85"/>
      <c r="AG897" s="15" t="str">
        <f>IF(AF897="","",VLOOKUP(AF897,映射!W:X,2,FALSE))</f>
        <v/>
      </c>
      <c r="AH897" s="85"/>
      <c r="AI897" s="85"/>
      <c r="AJ897" s="85"/>
      <c r="AK897" s="85"/>
      <c r="AL897" s="85" t="str">
        <f>IF(AK897="","",VLOOKUP(AK897,映射!W:X,2,FALSE))</f>
        <v/>
      </c>
      <c r="AM897" s="85"/>
      <c r="AN897" s="85"/>
      <c r="AO897" s="85"/>
    </row>
    <row r="898" spans="1:41">
      <c r="A898" s="26">
        <v>140165</v>
      </c>
      <c r="B898" s="26" t="s">
        <v>323</v>
      </c>
      <c r="C898" s="14" t="s">
        <v>40</v>
      </c>
      <c r="D898" s="14" t="s">
        <v>685</v>
      </c>
      <c r="E898" s="26">
        <v>40165</v>
      </c>
      <c r="F898" s="26" t="s">
        <v>684</v>
      </c>
      <c r="G898" s="26"/>
      <c r="H898" s="26">
        <v>22</v>
      </c>
      <c r="I898" s="91">
        <v>230</v>
      </c>
      <c r="J898" s="90">
        <v>0</v>
      </c>
      <c r="K898" s="26"/>
      <c r="L898" s="79">
        <f>VLOOKUP(D898,道具产出!B:V,4,FALSE)</f>
        <v>3002</v>
      </c>
      <c r="M898" s="15" t="str">
        <f>IF(L898="","",VLOOKUP(L898,映射!W:X,2,FALSE))</f>
        <v>铁</v>
      </c>
      <c r="N898" s="79">
        <f>VLOOKUP(D898,道具产出!B:V,5,FALSE)</f>
        <v>1</v>
      </c>
      <c r="O898" s="79">
        <v>1</v>
      </c>
      <c r="P898" s="79">
        <f>VLOOKUP(D898,道具产出!B:V,6,FALSE)</f>
        <v>300</v>
      </c>
      <c r="Q898" s="79">
        <f>VLOOKUP(D898,道具产出!B:V,7,FALSE)</f>
        <v>3102</v>
      </c>
      <c r="R898" s="15" t="str">
        <f>IF(Q898="","",VLOOKUP(Q898,映射!W:X,2,FALSE))</f>
        <v>枞</v>
      </c>
      <c r="S898" s="79">
        <f>VLOOKUP(D898,道具产出!B:V,8,FALSE)</f>
        <v>1</v>
      </c>
      <c r="T898" s="79">
        <v>1</v>
      </c>
      <c r="U898" s="79">
        <f>VLOOKUP(D898,道具产出!B:V,9,FALSE)</f>
        <v>300</v>
      </c>
      <c r="V898" s="92">
        <f>VLOOKUP(D898,道具产出!B:V,10,FALSE)</f>
        <v>3402</v>
      </c>
      <c r="W898" s="15" t="str">
        <f>IF(V898="","",VLOOKUP(V898,映射!W:X,2,FALSE))</f>
        <v>木绵布</v>
      </c>
      <c r="X898" s="92">
        <f>VLOOKUP(D898,道具产出!B:V,11,FALSE)</f>
        <v>1</v>
      </c>
      <c r="Y898" s="92">
        <v>1</v>
      </c>
      <c r="Z898" s="92">
        <f>VLOOKUP(D898,道具产出!B:V,12,FALSE)</f>
        <v>300</v>
      </c>
      <c r="AA898" s="85"/>
      <c r="AB898" s="15" t="str">
        <f>IF(AA898="","",VLOOKUP(AA898,映射!W:X,2,FALSE))</f>
        <v/>
      </c>
      <c r="AC898" s="85"/>
      <c r="AD898" s="85"/>
      <c r="AE898" s="85"/>
      <c r="AF898" s="85"/>
      <c r="AG898" s="15" t="str">
        <f>IF(AF898="","",VLOOKUP(AF898,映射!W:X,2,FALSE))</f>
        <v/>
      </c>
      <c r="AH898" s="85"/>
      <c r="AI898" s="85"/>
      <c r="AJ898" s="85"/>
      <c r="AK898" s="85"/>
      <c r="AL898" s="85" t="str">
        <f>IF(AK898="","",VLOOKUP(AK898,映射!W:X,2,FALSE))</f>
        <v/>
      </c>
      <c r="AM898" s="85"/>
      <c r="AN898" s="85"/>
      <c r="AO898" s="85"/>
    </row>
    <row r="899" spans="1:41">
      <c r="A899" s="26">
        <v>140166</v>
      </c>
      <c r="B899" s="26" t="s">
        <v>323</v>
      </c>
      <c r="C899" s="14" t="s">
        <v>40</v>
      </c>
      <c r="D899" s="14" t="s">
        <v>685</v>
      </c>
      <c r="E899" s="26">
        <v>40166</v>
      </c>
      <c r="F899" s="26" t="s">
        <v>398</v>
      </c>
      <c r="G899" s="26"/>
      <c r="H899" s="26">
        <v>27</v>
      </c>
      <c r="I899" s="91">
        <v>340</v>
      </c>
      <c r="J899" s="90">
        <v>0</v>
      </c>
      <c r="K899" s="26"/>
      <c r="L899" s="79">
        <f>VLOOKUP(D899,道具产出!B:V,4,FALSE)</f>
        <v>3002</v>
      </c>
      <c r="M899" s="15" t="str">
        <f>IF(L899="","",VLOOKUP(L899,映射!W:X,2,FALSE))</f>
        <v>铁</v>
      </c>
      <c r="N899" s="79">
        <f>VLOOKUP(D899,道具产出!B:V,5,FALSE)</f>
        <v>1</v>
      </c>
      <c r="O899" s="79">
        <v>1</v>
      </c>
      <c r="P899" s="79">
        <f>VLOOKUP(D899,道具产出!B:V,6,FALSE)</f>
        <v>300</v>
      </c>
      <c r="Q899" s="79">
        <f>VLOOKUP(D899,道具产出!B:V,7,FALSE)</f>
        <v>3102</v>
      </c>
      <c r="R899" s="15" t="str">
        <f>IF(Q899="","",VLOOKUP(Q899,映射!W:X,2,FALSE))</f>
        <v>枞</v>
      </c>
      <c r="S899" s="79">
        <f>VLOOKUP(D899,道具产出!B:V,8,FALSE)</f>
        <v>1</v>
      </c>
      <c r="T899" s="79">
        <v>1</v>
      </c>
      <c r="U899" s="79">
        <f>VLOOKUP(D899,道具产出!B:V,9,FALSE)</f>
        <v>300</v>
      </c>
      <c r="V899" s="92">
        <f>VLOOKUP(D899,道具产出!B:V,10,FALSE)</f>
        <v>3402</v>
      </c>
      <c r="W899" s="15" t="str">
        <f>IF(V899="","",VLOOKUP(V899,映射!W:X,2,FALSE))</f>
        <v>木绵布</v>
      </c>
      <c r="X899" s="92">
        <f>VLOOKUP(D899,道具产出!B:V,11,FALSE)</f>
        <v>1</v>
      </c>
      <c r="Y899" s="92">
        <v>1</v>
      </c>
      <c r="Z899" s="92">
        <f>VLOOKUP(D899,道具产出!B:V,12,FALSE)</f>
        <v>300</v>
      </c>
      <c r="AA899" s="85"/>
      <c r="AB899" s="15" t="str">
        <f>IF(AA899="","",VLOOKUP(AA899,映射!W:X,2,FALSE))</f>
        <v/>
      </c>
      <c r="AC899" s="85"/>
      <c r="AD899" s="85"/>
      <c r="AE899" s="85"/>
      <c r="AF899" s="85"/>
      <c r="AG899" s="15" t="str">
        <f>IF(AF899="","",VLOOKUP(AF899,映射!W:X,2,FALSE))</f>
        <v/>
      </c>
      <c r="AH899" s="85"/>
      <c r="AI899" s="85"/>
      <c r="AJ899" s="85"/>
      <c r="AK899" s="85"/>
      <c r="AL899" s="85" t="str">
        <f>IF(AK899="","",VLOOKUP(AK899,映射!W:X,2,FALSE))</f>
        <v/>
      </c>
      <c r="AM899" s="85"/>
      <c r="AN899" s="85"/>
      <c r="AO899" s="85"/>
    </row>
    <row r="900" spans="1:41">
      <c r="A900" s="26">
        <v>140167</v>
      </c>
      <c r="B900" s="26" t="s">
        <v>323</v>
      </c>
      <c r="C900" s="14" t="s">
        <v>40</v>
      </c>
      <c r="D900" s="14" t="s">
        <v>685</v>
      </c>
      <c r="E900" s="26">
        <v>40167</v>
      </c>
      <c r="F900" s="26" t="s">
        <v>479</v>
      </c>
      <c r="G900" s="26"/>
      <c r="H900" s="26">
        <v>27</v>
      </c>
      <c r="I900" s="91">
        <v>340</v>
      </c>
      <c r="J900" s="90">
        <v>0</v>
      </c>
      <c r="K900" s="26"/>
      <c r="L900" s="79">
        <f>VLOOKUP(D900,道具产出!B:V,4,FALSE)</f>
        <v>3002</v>
      </c>
      <c r="M900" s="15" t="str">
        <f>IF(L900="","",VLOOKUP(L900,映射!W:X,2,FALSE))</f>
        <v>铁</v>
      </c>
      <c r="N900" s="79">
        <f>VLOOKUP(D900,道具产出!B:V,5,FALSE)</f>
        <v>1</v>
      </c>
      <c r="O900" s="79">
        <v>1</v>
      </c>
      <c r="P900" s="79">
        <f>VLOOKUP(D900,道具产出!B:V,6,FALSE)</f>
        <v>300</v>
      </c>
      <c r="Q900" s="79">
        <f>VLOOKUP(D900,道具产出!B:V,7,FALSE)</f>
        <v>3102</v>
      </c>
      <c r="R900" s="15" t="str">
        <f>IF(Q900="","",VLOOKUP(Q900,映射!W:X,2,FALSE))</f>
        <v>枞</v>
      </c>
      <c r="S900" s="79">
        <f>VLOOKUP(D900,道具产出!B:V,8,FALSE)</f>
        <v>1</v>
      </c>
      <c r="T900" s="79">
        <v>1</v>
      </c>
      <c r="U900" s="79">
        <f>VLOOKUP(D900,道具产出!B:V,9,FALSE)</f>
        <v>300</v>
      </c>
      <c r="V900" s="92">
        <f>VLOOKUP(D900,道具产出!B:V,10,FALSE)</f>
        <v>3402</v>
      </c>
      <c r="W900" s="15" t="str">
        <f>IF(V900="","",VLOOKUP(V900,映射!W:X,2,FALSE))</f>
        <v>木绵布</v>
      </c>
      <c r="X900" s="92">
        <f>VLOOKUP(D900,道具产出!B:V,11,FALSE)</f>
        <v>1</v>
      </c>
      <c r="Y900" s="92">
        <v>1</v>
      </c>
      <c r="Z900" s="92">
        <f>VLOOKUP(D900,道具产出!B:V,12,FALSE)</f>
        <v>300</v>
      </c>
      <c r="AA900" s="85"/>
      <c r="AB900" s="15" t="str">
        <f>IF(AA900="","",VLOOKUP(AA900,映射!W:X,2,FALSE))</f>
        <v/>
      </c>
      <c r="AC900" s="85"/>
      <c r="AD900" s="85"/>
      <c r="AE900" s="85"/>
      <c r="AF900" s="85"/>
      <c r="AG900" s="15" t="str">
        <f>IF(AF900="","",VLOOKUP(AF900,映射!W:X,2,FALSE))</f>
        <v/>
      </c>
      <c r="AH900" s="85"/>
      <c r="AI900" s="85"/>
      <c r="AJ900" s="85"/>
      <c r="AK900" s="85"/>
      <c r="AL900" s="85" t="str">
        <f>IF(AK900="","",VLOOKUP(AK900,映射!W:X,2,FALSE))</f>
        <v/>
      </c>
      <c r="AM900" s="85"/>
      <c r="AN900" s="85"/>
      <c r="AO900" s="85"/>
    </row>
    <row r="901" spans="1:41">
      <c r="A901" s="26">
        <v>140168</v>
      </c>
      <c r="B901" s="26" t="s">
        <v>323</v>
      </c>
      <c r="C901" s="14" t="s">
        <v>40</v>
      </c>
      <c r="D901" s="14" t="s">
        <v>685</v>
      </c>
      <c r="E901" s="26">
        <v>40168</v>
      </c>
      <c r="F901" s="26" t="s">
        <v>690</v>
      </c>
      <c r="G901" s="26"/>
      <c r="H901" s="26">
        <v>27</v>
      </c>
      <c r="I901" s="91">
        <v>340</v>
      </c>
      <c r="J901" s="90">
        <v>0</v>
      </c>
      <c r="K901" s="26"/>
      <c r="L901" s="79">
        <f>VLOOKUP(D901,道具产出!B:V,4,FALSE)</f>
        <v>3002</v>
      </c>
      <c r="M901" s="15" t="str">
        <f>IF(L901="","",VLOOKUP(L901,映射!W:X,2,FALSE))</f>
        <v>铁</v>
      </c>
      <c r="N901" s="79">
        <f>VLOOKUP(D901,道具产出!B:V,5,FALSE)</f>
        <v>1</v>
      </c>
      <c r="O901" s="79">
        <v>1</v>
      </c>
      <c r="P901" s="79">
        <f>VLOOKUP(D901,道具产出!B:V,6,FALSE)</f>
        <v>300</v>
      </c>
      <c r="Q901" s="79">
        <f>VLOOKUP(D901,道具产出!B:V,7,FALSE)</f>
        <v>3102</v>
      </c>
      <c r="R901" s="15" t="str">
        <f>IF(Q901="","",VLOOKUP(Q901,映射!W:X,2,FALSE))</f>
        <v>枞</v>
      </c>
      <c r="S901" s="79">
        <f>VLOOKUP(D901,道具产出!B:V,8,FALSE)</f>
        <v>1</v>
      </c>
      <c r="T901" s="79">
        <v>1</v>
      </c>
      <c r="U901" s="79">
        <f>VLOOKUP(D901,道具产出!B:V,9,FALSE)</f>
        <v>300</v>
      </c>
      <c r="V901" s="92">
        <f>VLOOKUP(D901,道具产出!B:V,10,FALSE)</f>
        <v>3402</v>
      </c>
      <c r="W901" s="15" t="str">
        <f>IF(V901="","",VLOOKUP(V901,映射!W:X,2,FALSE))</f>
        <v>木绵布</v>
      </c>
      <c r="X901" s="92">
        <f>VLOOKUP(D901,道具产出!B:V,11,FALSE)</f>
        <v>1</v>
      </c>
      <c r="Y901" s="92">
        <v>1</v>
      </c>
      <c r="Z901" s="92">
        <f>VLOOKUP(D901,道具产出!B:V,12,FALSE)</f>
        <v>300</v>
      </c>
      <c r="AA901" s="85"/>
      <c r="AB901" s="15" t="str">
        <f>IF(AA901="","",VLOOKUP(AA901,映射!W:X,2,FALSE))</f>
        <v/>
      </c>
      <c r="AC901" s="85"/>
      <c r="AD901" s="85"/>
      <c r="AE901" s="85"/>
      <c r="AF901" s="85"/>
      <c r="AG901" s="15" t="str">
        <f>IF(AF901="","",VLOOKUP(AF901,映射!W:X,2,FALSE))</f>
        <v/>
      </c>
      <c r="AH901" s="85"/>
      <c r="AI901" s="85"/>
      <c r="AJ901" s="85"/>
      <c r="AK901" s="85"/>
      <c r="AL901" s="85" t="str">
        <f>IF(AK901="","",VLOOKUP(AK901,映射!W:X,2,FALSE))</f>
        <v/>
      </c>
      <c r="AM901" s="85"/>
      <c r="AN901" s="85"/>
      <c r="AO901" s="85"/>
    </row>
    <row r="902" spans="1:41">
      <c r="A902" s="26">
        <v>140169</v>
      </c>
      <c r="B902" s="26" t="s">
        <v>323</v>
      </c>
      <c r="C902" s="14" t="s">
        <v>40</v>
      </c>
      <c r="D902" s="14" t="s">
        <v>685</v>
      </c>
      <c r="E902" s="26">
        <v>40169</v>
      </c>
      <c r="F902" s="26" t="s">
        <v>590</v>
      </c>
      <c r="G902" s="26"/>
      <c r="H902" s="26">
        <v>27</v>
      </c>
      <c r="I902" s="91">
        <v>340</v>
      </c>
      <c r="J902" s="90">
        <v>0</v>
      </c>
      <c r="K902" s="26"/>
      <c r="L902" s="79">
        <f>VLOOKUP(D902,道具产出!B:V,4,FALSE)</f>
        <v>3002</v>
      </c>
      <c r="M902" s="15" t="str">
        <f>IF(L902="","",VLOOKUP(L902,映射!W:X,2,FALSE))</f>
        <v>铁</v>
      </c>
      <c r="N902" s="79">
        <f>VLOOKUP(D902,道具产出!B:V,5,FALSE)</f>
        <v>1</v>
      </c>
      <c r="O902" s="79">
        <v>1</v>
      </c>
      <c r="P902" s="79">
        <f>VLOOKUP(D902,道具产出!B:V,6,FALSE)</f>
        <v>300</v>
      </c>
      <c r="Q902" s="79">
        <f>VLOOKUP(D902,道具产出!B:V,7,FALSE)</f>
        <v>3102</v>
      </c>
      <c r="R902" s="15" t="str">
        <f>IF(Q902="","",VLOOKUP(Q902,映射!W:X,2,FALSE))</f>
        <v>枞</v>
      </c>
      <c r="S902" s="79">
        <f>VLOOKUP(D902,道具产出!B:V,8,FALSE)</f>
        <v>1</v>
      </c>
      <c r="T902" s="79">
        <v>1</v>
      </c>
      <c r="U902" s="79">
        <f>VLOOKUP(D902,道具产出!B:V,9,FALSE)</f>
        <v>300</v>
      </c>
      <c r="V902" s="92">
        <f>VLOOKUP(D902,道具产出!B:V,10,FALSE)</f>
        <v>3402</v>
      </c>
      <c r="W902" s="15" t="str">
        <f>IF(V902="","",VLOOKUP(V902,映射!W:X,2,FALSE))</f>
        <v>木绵布</v>
      </c>
      <c r="X902" s="92">
        <f>VLOOKUP(D902,道具产出!B:V,11,FALSE)</f>
        <v>1</v>
      </c>
      <c r="Y902" s="92">
        <v>1</v>
      </c>
      <c r="Z902" s="92">
        <f>VLOOKUP(D902,道具产出!B:V,12,FALSE)</f>
        <v>300</v>
      </c>
      <c r="AA902" s="85"/>
      <c r="AB902" s="15" t="str">
        <f>IF(AA902="","",VLOOKUP(AA902,映射!W:X,2,FALSE))</f>
        <v/>
      </c>
      <c r="AC902" s="85"/>
      <c r="AD902" s="85"/>
      <c r="AE902" s="85"/>
      <c r="AF902" s="85"/>
      <c r="AG902" s="15" t="str">
        <f>IF(AF902="","",VLOOKUP(AF902,映射!W:X,2,FALSE))</f>
        <v/>
      </c>
      <c r="AH902" s="85"/>
      <c r="AI902" s="85"/>
      <c r="AJ902" s="85"/>
      <c r="AK902" s="85"/>
      <c r="AL902" s="85" t="str">
        <f>IF(AK902="","",VLOOKUP(AK902,映射!W:X,2,FALSE))</f>
        <v/>
      </c>
      <c r="AM902" s="85"/>
      <c r="AN902" s="85"/>
      <c r="AO902" s="85"/>
    </row>
    <row r="903" spans="1:41">
      <c r="A903" s="26">
        <v>140170</v>
      </c>
      <c r="B903" s="26" t="s">
        <v>323</v>
      </c>
      <c r="C903" s="14" t="s">
        <v>40</v>
      </c>
      <c r="D903" s="14" t="s">
        <v>685</v>
      </c>
      <c r="E903" s="26">
        <v>40170</v>
      </c>
      <c r="F903" s="26" t="s">
        <v>600</v>
      </c>
      <c r="G903" s="26"/>
      <c r="H903" s="26">
        <v>27</v>
      </c>
      <c r="I903" s="91">
        <v>340</v>
      </c>
      <c r="J903" s="90">
        <v>0</v>
      </c>
      <c r="K903" s="26"/>
      <c r="L903" s="79">
        <f>VLOOKUP(D903,道具产出!B:V,4,FALSE)</f>
        <v>3002</v>
      </c>
      <c r="M903" s="15" t="str">
        <f>IF(L903="","",VLOOKUP(L903,映射!W:X,2,FALSE))</f>
        <v>铁</v>
      </c>
      <c r="N903" s="79">
        <f>VLOOKUP(D903,道具产出!B:V,5,FALSE)</f>
        <v>1</v>
      </c>
      <c r="O903" s="79">
        <v>1</v>
      </c>
      <c r="P903" s="79">
        <f>VLOOKUP(D903,道具产出!B:V,6,FALSE)</f>
        <v>300</v>
      </c>
      <c r="Q903" s="79">
        <f>VLOOKUP(D903,道具产出!B:V,7,FALSE)</f>
        <v>3102</v>
      </c>
      <c r="R903" s="15" t="str">
        <f>IF(Q903="","",VLOOKUP(Q903,映射!W:X,2,FALSE))</f>
        <v>枞</v>
      </c>
      <c r="S903" s="79">
        <f>VLOOKUP(D903,道具产出!B:V,8,FALSE)</f>
        <v>1</v>
      </c>
      <c r="T903" s="79">
        <v>1</v>
      </c>
      <c r="U903" s="79">
        <f>VLOOKUP(D903,道具产出!B:V,9,FALSE)</f>
        <v>300</v>
      </c>
      <c r="V903" s="92">
        <f>VLOOKUP(D903,道具产出!B:V,10,FALSE)</f>
        <v>3402</v>
      </c>
      <c r="W903" s="15" t="str">
        <f>IF(V903="","",VLOOKUP(V903,映射!W:X,2,FALSE))</f>
        <v>木绵布</v>
      </c>
      <c r="X903" s="92">
        <f>VLOOKUP(D903,道具产出!B:V,11,FALSE)</f>
        <v>1</v>
      </c>
      <c r="Y903" s="92">
        <v>1</v>
      </c>
      <c r="Z903" s="92">
        <f>VLOOKUP(D903,道具产出!B:V,12,FALSE)</f>
        <v>300</v>
      </c>
      <c r="AA903" s="85"/>
      <c r="AB903" s="15" t="str">
        <f>IF(AA903="","",VLOOKUP(AA903,映射!W:X,2,FALSE))</f>
        <v/>
      </c>
      <c r="AC903" s="85"/>
      <c r="AD903" s="85"/>
      <c r="AE903" s="85"/>
      <c r="AF903" s="85"/>
      <c r="AG903" s="15" t="str">
        <f>IF(AF903="","",VLOOKUP(AF903,映射!W:X,2,FALSE))</f>
        <v/>
      </c>
      <c r="AH903" s="85"/>
      <c r="AI903" s="85"/>
      <c r="AJ903" s="85"/>
      <c r="AK903" s="85"/>
      <c r="AL903" s="85" t="str">
        <f>IF(AK903="","",VLOOKUP(AK903,映射!W:X,2,FALSE))</f>
        <v/>
      </c>
      <c r="AM903" s="85"/>
      <c r="AN903" s="85"/>
      <c r="AO903" s="85"/>
    </row>
    <row r="904" spans="1:41">
      <c r="A904" s="26">
        <v>140171</v>
      </c>
      <c r="B904" s="26" t="s">
        <v>323</v>
      </c>
      <c r="C904" s="14" t="s">
        <v>40</v>
      </c>
      <c r="D904" s="14" t="s">
        <v>685</v>
      </c>
      <c r="E904" s="26">
        <v>40171</v>
      </c>
      <c r="F904" s="26" t="s">
        <v>631</v>
      </c>
      <c r="G904" s="26"/>
      <c r="H904" s="26">
        <v>27</v>
      </c>
      <c r="I904" s="91">
        <v>340</v>
      </c>
      <c r="J904" s="90">
        <v>0</v>
      </c>
      <c r="K904" s="26"/>
      <c r="L904" s="79">
        <f>VLOOKUP(D904,道具产出!B:V,4,FALSE)</f>
        <v>3002</v>
      </c>
      <c r="M904" s="15" t="str">
        <f>IF(L904="","",VLOOKUP(L904,映射!W:X,2,FALSE))</f>
        <v>铁</v>
      </c>
      <c r="N904" s="79">
        <f>VLOOKUP(D904,道具产出!B:V,5,FALSE)</f>
        <v>1</v>
      </c>
      <c r="O904" s="79">
        <v>1</v>
      </c>
      <c r="P904" s="79">
        <f>VLOOKUP(D904,道具产出!B:V,6,FALSE)</f>
        <v>300</v>
      </c>
      <c r="Q904" s="79">
        <f>VLOOKUP(D904,道具产出!B:V,7,FALSE)</f>
        <v>3102</v>
      </c>
      <c r="R904" s="15" t="str">
        <f>IF(Q904="","",VLOOKUP(Q904,映射!W:X,2,FALSE))</f>
        <v>枞</v>
      </c>
      <c r="S904" s="79">
        <f>VLOOKUP(D904,道具产出!B:V,8,FALSE)</f>
        <v>1</v>
      </c>
      <c r="T904" s="79">
        <v>1</v>
      </c>
      <c r="U904" s="79">
        <f>VLOOKUP(D904,道具产出!B:V,9,FALSE)</f>
        <v>300</v>
      </c>
      <c r="V904" s="92">
        <f>VLOOKUP(D904,道具产出!B:V,10,FALSE)</f>
        <v>3402</v>
      </c>
      <c r="W904" s="15" t="str">
        <f>IF(V904="","",VLOOKUP(V904,映射!W:X,2,FALSE))</f>
        <v>木绵布</v>
      </c>
      <c r="X904" s="92">
        <f>VLOOKUP(D904,道具产出!B:V,11,FALSE)</f>
        <v>1</v>
      </c>
      <c r="Y904" s="92">
        <v>1</v>
      </c>
      <c r="Z904" s="92">
        <f>VLOOKUP(D904,道具产出!B:V,12,FALSE)</f>
        <v>300</v>
      </c>
      <c r="AA904" s="85"/>
      <c r="AB904" s="15" t="str">
        <f>IF(AA904="","",VLOOKUP(AA904,映射!W:X,2,FALSE))</f>
        <v/>
      </c>
      <c r="AC904" s="85"/>
      <c r="AD904" s="85"/>
      <c r="AE904" s="85"/>
      <c r="AF904" s="85"/>
      <c r="AG904" s="15" t="str">
        <f>IF(AF904="","",VLOOKUP(AF904,映射!W:X,2,FALSE))</f>
        <v/>
      </c>
      <c r="AH904" s="85"/>
      <c r="AI904" s="85"/>
      <c r="AJ904" s="85"/>
      <c r="AK904" s="85"/>
      <c r="AL904" s="85" t="str">
        <f>IF(AK904="","",VLOOKUP(AK904,映射!W:X,2,FALSE))</f>
        <v/>
      </c>
      <c r="AM904" s="85"/>
      <c r="AN904" s="85"/>
      <c r="AO904" s="85"/>
    </row>
    <row r="905" spans="1:41">
      <c r="A905" s="26">
        <v>140172</v>
      </c>
      <c r="B905" s="26" t="s">
        <v>323</v>
      </c>
      <c r="C905" s="14" t="s">
        <v>40</v>
      </c>
      <c r="D905" s="14" t="s">
        <v>685</v>
      </c>
      <c r="E905" s="26">
        <v>40172</v>
      </c>
      <c r="F905" s="26" t="s">
        <v>691</v>
      </c>
      <c r="G905" s="26"/>
      <c r="H905" s="26">
        <v>27</v>
      </c>
      <c r="I905" s="91">
        <v>340</v>
      </c>
      <c r="J905" s="90">
        <v>0</v>
      </c>
      <c r="K905" s="26"/>
      <c r="L905" s="79">
        <f>VLOOKUP(D905,道具产出!B:V,4,FALSE)</f>
        <v>3002</v>
      </c>
      <c r="M905" s="15" t="str">
        <f>IF(L905="","",VLOOKUP(L905,映射!W:X,2,FALSE))</f>
        <v>铁</v>
      </c>
      <c r="N905" s="79">
        <f>VLOOKUP(D905,道具产出!B:V,5,FALSE)</f>
        <v>1</v>
      </c>
      <c r="O905" s="79">
        <v>1</v>
      </c>
      <c r="P905" s="79">
        <f>VLOOKUP(D905,道具产出!B:V,6,FALSE)</f>
        <v>300</v>
      </c>
      <c r="Q905" s="79">
        <f>VLOOKUP(D905,道具产出!B:V,7,FALSE)</f>
        <v>3102</v>
      </c>
      <c r="R905" s="15" t="str">
        <f>IF(Q905="","",VLOOKUP(Q905,映射!W:X,2,FALSE))</f>
        <v>枞</v>
      </c>
      <c r="S905" s="79">
        <f>VLOOKUP(D905,道具产出!B:V,8,FALSE)</f>
        <v>1</v>
      </c>
      <c r="T905" s="79">
        <v>1</v>
      </c>
      <c r="U905" s="79">
        <f>VLOOKUP(D905,道具产出!B:V,9,FALSE)</f>
        <v>300</v>
      </c>
      <c r="V905" s="92">
        <f>VLOOKUP(D905,道具产出!B:V,10,FALSE)</f>
        <v>3402</v>
      </c>
      <c r="W905" s="15" t="str">
        <f>IF(V905="","",VLOOKUP(V905,映射!W:X,2,FALSE))</f>
        <v>木绵布</v>
      </c>
      <c r="X905" s="92">
        <f>VLOOKUP(D905,道具产出!B:V,11,FALSE)</f>
        <v>1</v>
      </c>
      <c r="Y905" s="92">
        <v>1</v>
      </c>
      <c r="Z905" s="92">
        <f>VLOOKUP(D905,道具产出!B:V,12,FALSE)</f>
        <v>300</v>
      </c>
      <c r="AA905" s="85"/>
      <c r="AB905" s="15" t="str">
        <f>IF(AA905="","",VLOOKUP(AA905,映射!W:X,2,FALSE))</f>
        <v/>
      </c>
      <c r="AC905" s="85"/>
      <c r="AD905" s="85"/>
      <c r="AE905" s="85"/>
      <c r="AF905" s="85"/>
      <c r="AG905" s="15" t="str">
        <f>IF(AF905="","",VLOOKUP(AF905,映射!W:X,2,FALSE))</f>
        <v/>
      </c>
      <c r="AH905" s="85"/>
      <c r="AI905" s="85"/>
      <c r="AJ905" s="85"/>
      <c r="AK905" s="85"/>
      <c r="AL905" s="85" t="str">
        <f>IF(AK905="","",VLOOKUP(AK905,映射!W:X,2,FALSE))</f>
        <v/>
      </c>
      <c r="AM905" s="85"/>
      <c r="AN905" s="85"/>
      <c r="AO905" s="85"/>
    </row>
    <row r="906" spans="1:41">
      <c r="A906" s="26">
        <v>140173</v>
      </c>
      <c r="B906" s="26" t="s">
        <v>323</v>
      </c>
      <c r="C906" s="14" t="s">
        <v>40</v>
      </c>
      <c r="D906" s="14" t="s">
        <v>685</v>
      </c>
      <c r="E906" s="26">
        <v>40173</v>
      </c>
      <c r="F906" s="26" t="s">
        <v>650</v>
      </c>
      <c r="G906" s="26"/>
      <c r="H906" s="26">
        <v>27</v>
      </c>
      <c r="I906" s="91">
        <v>340</v>
      </c>
      <c r="J906" s="90">
        <v>0</v>
      </c>
      <c r="K906" s="26"/>
      <c r="L906" s="79">
        <f>VLOOKUP(D906,道具产出!B:V,4,FALSE)</f>
        <v>3002</v>
      </c>
      <c r="M906" s="15" t="str">
        <f>IF(L906="","",VLOOKUP(L906,映射!W:X,2,FALSE))</f>
        <v>铁</v>
      </c>
      <c r="N906" s="79">
        <f>VLOOKUP(D906,道具产出!B:V,5,FALSE)</f>
        <v>1</v>
      </c>
      <c r="O906" s="79">
        <v>1</v>
      </c>
      <c r="P906" s="79">
        <f>VLOOKUP(D906,道具产出!B:V,6,FALSE)</f>
        <v>300</v>
      </c>
      <c r="Q906" s="79">
        <f>VLOOKUP(D906,道具产出!B:V,7,FALSE)</f>
        <v>3102</v>
      </c>
      <c r="R906" s="15" t="str">
        <f>IF(Q906="","",VLOOKUP(Q906,映射!W:X,2,FALSE))</f>
        <v>枞</v>
      </c>
      <c r="S906" s="79">
        <f>VLOOKUP(D906,道具产出!B:V,8,FALSE)</f>
        <v>1</v>
      </c>
      <c r="T906" s="79">
        <v>1</v>
      </c>
      <c r="U906" s="79">
        <f>VLOOKUP(D906,道具产出!B:V,9,FALSE)</f>
        <v>300</v>
      </c>
      <c r="V906" s="92">
        <f>VLOOKUP(D906,道具产出!B:V,10,FALSE)</f>
        <v>3402</v>
      </c>
      <c r="W906" s="15" t="str">
        <f>IF(V906="","",VLOOKUP(V906,映射!W:X,2,FALSE))</f>
        <v>木绵布</v>
      </c>
      <c r="X906" s="92">
        <f>VLOOKUP(D906,道具产出!B:V,11,FALSE)</f>
        <v>1</v>
      </c>
      <c r="Y906" s="92">
        <v>1</v>
      </c>
      <c r="Z906" s="92">
        <f>VLOOKUP(D906,道具产出!B:V,12,FALSE)</f>
        <v>300</v>
      </c>
      <c r="AA906" s="85"/>
      <c r="AB906" s="15" t="str">
        <f>IF(AA906="","",VLOOKUP(AA906,映射!W:X,2,FALSE))</f>
        <v/>
      </c>
      <c r="AC906" s="85"/>
      <c r="AD906" s="85"/>
      <c r="AE906" s="85"/>
      <c r="AF906" s="85"/>
      <c r="AG906" s="15" t="str">
        <f>IF(AF906="","",VLOOKUP(AF906,映射!W:X,2,FALSE))</f>
        <v/>
      </c>
      <c r="AH906" s="85"/>
      <c r="AI906" s="85"/>
      <c r="AJ906" s="85"/>
      <c r="AK906" s="85"/>
      <c r="AL906" s="85" t="str">
        <f>IF(AK906="","",VLOOKUP(AK906,映射!W:X,2,FALSE))</f>
        <v/>
      </c>
      <c r="AM906" s="85"/>
      <c r="AN906" s="85"/>
      <c r="AO906" s="85"/>
    </row>
    <row r="907" spans="1:41">
      <c r="A907" s="26">
        <v>140174</v>
      </c>
      <c r="B907" s="26" t="s">
        <v>323</v>
      </c>
      <c r="C907" s="14" t="s">
        <v>40</v>
      </c>
      <c r="D907" s="14" t="s">
        <v>685</v>
      </c>
      <c r="E907" s="26">
        <v>40174</v>
      </c>
      <c r="F907" s="26" t="s">
        <v>471</v>
      </c>
      <c r="G907" s="26"/>
      <c r="H907" s="26">
        <v>27</v>
      </c>
      <c r="I907" s="91">
        <v>340</v>
      </c>
      <c r="J907" s="90">
        <v>0</v>
      </c>
      <c r="K907" s="26"/>
      <c r="L907" s="79">
        <f>VLOOKUP(D907,道具产出!B:V,4,FALSE)</f>
        <v>3002</v>
      </c>
      <c r="M907" s="15" t="str">
        <f>IF(L907="","",VLOOKUP(L907,映射!W:X,2,FALSE))</f>
        <v>铁</v>
      </c>
      <c r="N907" s="79">
        <f>VLOOKUP(D907,道具产出!B:V,5,FALSE)</f>
        <v>1</v>
      </c>
      <c r="O907" s="79">
        <v>1</v>
      </c>
      <c r="P907" s="79">
        <f>VLOOKUP(D907,道具产出!B:V,6,FALSE)</f>
        <v>300</v>
      </c>
      <c r="Q907" s="79">
        <f>VLOOKUP(D907,道具产出!B:V,7,FALSE)</f>
        <v>3102</v>
      </c>
      <c r="R907" s="15" t="str">
        <f>IF(Q907="","",VLOOKUP(Q907,映射!W:X,2,FALSE))</f>
        <v>枞</v>
      </c>
      <c r="S907" s="79">
        <f>VLOOKUP(D907,道具产出!B:V,8,FALSE)</f>
        <v>1</v>
      </c>
      <c r="T907" s="79">
        <v>1</v>
      </c>
      <c r="U907" s="79">
        <f>VLOOKUP(D907,道具产出!B:V,9,FALSE)</f>
        <v>300</v>
      </c>
      <c r="V907" s="92">
        <f>VLOOKUP(D907,道具产出!B:V,10,FALSE)</f>
        <v>3402</v>
      </c>
      <c r="W907" s="15" t="str">
        <f>IF(V907="","",VLOOKUP(V907,映射!W:X,2,FALSE))</f>
        <v>木绵布</v>
      </c>
      <c r="X907" s="92">
        <f>VLOOKUP(D907,道具产出!B:V,11,FALSE)</f>
        <v>1</v>
      </c>
      <c r="Y907" s="92">
        <v>1</v>
      </c>
      <c r="Z907" s="92">
        <f>VLOOKUP(D907,道具产出!B:V,12,FALSE)</f>
        <v>300</v>
      </c>
      <c r="AA907" s="85"/>
      <c r="AB907" s="15" t="str">
        <f>IF(AA907="","",VLOOKUP(AA907,映射!W:X,2,FALSE))</f>
        <v/>
      </c>
      <c r="AC907" s="85"/>
      <c r="AD907" s="85"/>
      <c r="AE907" s="85"/>
      <c r="AF907" s="85"/>
      <c r="AG907" s="15" t="str">
        <f>IF(AF907="","",VLOOKUP(AF907,映射!W:X,2,FALSE))</f>
        <v/>
      </c>
      <c r="AH907" s="85"/>
      <c r="AI907" s="85"/>
      <c r="AJ907" s="85"/>
      <c r="AK907" s="85"/>
      <c r="AL907" s="85" t="str">
        <f>IF(AK907="","",VLOOKUP(AK907,映射!W:X,2,FALSE))</f>
        <v/>
      </c>
      <c r="AM907" s="85"/>
      <c r="AN907" s="85"/>
      <c r="AO907" s="85"/>
    </row>
    <row r="908" spans="1:41">
      <c r="A908" s="26">
        <v>140175</v>
      </c>
      <c r="B908" s="26" t="s">
        <v>323</v>
      </c>
      <c r="C908" s="14" t="s">
        <v>40</v>
      </c>
      <c r="D908" s="14" t="s">
        <v>685</v>
      </c>
      <c r="E908" s="26">
        <v>40175</v>
      </c>
      <c r="F908" s="26" t="s">
        <v>496</v>
      </c>
      <c r="G908" s="26"/>
      <c r="H908" s="26">
        <v>27</v>
      </c>
      <c r="I908" s="91">
        <v>340</v>
      </c>
      <c r="J908" s="90">
        <v>0</v>
      </c>
      <c r="K908" s="26"/>
      <c r="L908" s="79">
        <f>VLOOKUP(D908,道具产出!B:V,4,FALSE)</f>
        <v>3002</v>
      </c>
      <c r="M908" s="15" t="str">
        <f>IF(L908="","",VLOOKUP(L908,映射!W:X,2,FALSE))</f>
        <v>铁</v>
      </c>
      <c r="N908" s="79">
        <f>VLOOKUP(D908,道具产出!B:V,5,FALSE)</f>
        <v>1</v>
      </c>
      <c r="O908" s="79">
        <v>1</v>
      </c>
      <c r="P908" s="79">
        <f>VLOOKUP(D908,道具产出!B:V,6,FALSE)</f>
        <v>300</v>
      </c>
      <c r="Q908" s="79">
        <f>VLOOKUP(D908,道具产出!B:V,7,FALSE)</f>
        <v>3102</v>
      </c>
      <c r="R908" s="15" t="str">
        <f>IF(Q908="","",VLOOKUP(Q908,映射!W:X,2,FALSE))</f>
        <v>枞</v>
      </c>
      <c r="S908" s="79">
        <f>VLOOKUP(D908,道具产出!B:V,8,FALSE)</f>
        <v>1</v>
      </c>
      <c r="T908" s="79">
        <v>1</v>
      </c>
      <c r="U908" s="79">
        <f>VLOOKUP(D908,道具产出!B:V,9,FALSE)</f>
        <v>300</v>
      </c>
      <c r="V908" s="92">
        <f>VLOOKUP(D908,道具产出!B:V,10,FALSE)</f>
        <v>3402</v>
      </c>
      <c r="W908" s="15" t="str">
        <f>IF(V908="","",VLOOKUP(V908,映射!W:X,2,FALSE))</f>
        <v>木绵布</v>
      </c>
      <c r="X908" s="92">
        <f>VLOOKUP(D908,道具产出!B:V,11,FALSE)</f>
        <v>1</v>
      </c>
      <c r="Y908" s="92">
        <v>1</v>
      </c>
      <c r="Z908" s="92">
        <f>VLOOKUP(D908,道具产出!B:V,12,FALSE)</f>
        <v>300</v>
      </c>
      <c r="AA908" s="85"/>
      <c r="AB908" s="15" t="str">
        <f>IF(AA908="","",VLOOKUP(AA908,映射!W:X,2,FALSE))</f>
        <v/>
      </c>
      <c r="AC908" s="85"/>
      <c r="AD908" s="85"/>
      <c r="AE908" s="85"/>
      <c r="AF908" s="85"/>
      <c r="AG908" s="15" t="str">
        <f>IF(AF908="","",VLOOKUP(AF908,映射!W:X,2,FALSE))</f>
        <v/>
      </c>
      <c r="AH908" s="85"/>
      <c r="AI908" s="85"/>
      <c r="AJ908" s="85"/>
      <c r="AK908" s="85"/>
      <c r="AL908" s="85" t="str">
        <f>IF(AK908="","",VLOOKUP(AK908,映射!W:X,2,FALSE))</f>
        <v/>
      </c>
      <c r="AM908" s="85"/>
      <c r="AN908" s="85"/>
      <c r="AO908" s="85"/>
    </row>
    <row r="909" spans="1:41">
      <c r="A909" s="26">
        <v>140176</v>
      </c>
      <c r="B909" s="26" t="s">
        <v>323</v>
      </c>
      <c r="C909" s="14" t="s">
        <v>40</v>
      </c>
      <c r="D909" s="14" t="s">
        <v>685</v>
      </c>
      <c r="E909" s="26">
        <v>40176</v>
      </c>
      <c r="F909" s="26" t="s">
        <v>692</v>
      </c>
      <c r="G909" s="26"/>
      <c r="H909" s="26">
        <v>27</v>
      </c>
      <c r="I909" s="91">
        <v>340</v>
      </c>
      <c r="J909" s="90">
        <v>0</v>
      </c>
      <c r="K909" s="26"/>
      <c r="L909" s="79">
        <f>VLOOKUP(D909,道具产出!B:V,4,FALSE)</f>
        <v>3002</v>
      </c>
      <c r="M909" s="15" t="str">
        <f>IF(L909="","",VLOOKUP(L909,映射!W:X,2,FALSE))</f>
        <v>铁</v>
      </c>
      <c r="N909" s="79">
        <f>VLOOKUP(D909,道具产出!B:V,5,FALSE)</f>
        <v>1</v>
      </c>
      <c r="O909" s="79">
        <v>1</v>
      </c>
      <c r="P909" s="79">
        <f>VLOOKUP(D909,道具产出!B:V,6,FALSE)</f>
        <v>300</v>
      </c>
      <c r="Q909" s="79">
        <f>VLOOKUP(D909,道具产出!B:V,7,FALSE)</f>
        <v>3102</v>
      </c>
      <c r="R909" s="15" t="str">
        <f>IF(Q909="","",VLOOKUP(Q909,映射!W:X,2,FALSE))</f>
        <v>枞</v>
      </c>
      <c r="S909" s="79">
        <f>VLOOKUP(D909,道具产出!B:V,8,FALSE)</f>
        <v>1</v>
      </c>
      <c r="T909" s="79">
        <v>1</v>
      </c>
      <c r="U909" s="79">
        <f>VLOOKUP(D909,道具产出!B:V,9,FALSE)</f>
        <v>300</v>
      </c>
      <c r="V909" s="92">
        <f>VLOOKUP(D909,道具产出!B:V,10,FALSE)</f>
        <v>3402</v>
      </c>
      <c r="W909" s="15" t="str">
        <f>IF(V909="","",VLOOKUP(V909,映射!W:X,2,FALSE))</f>
        <v>木绵布</v>
      </c>
      <c r="X909" s="92">
        <f>VLOOKUP(D909,道具产出!B:V,11,FALSE)</f>
        <v>1</v>
      </c>
      <c r="Y909" s="92">
        <v>1</v>
      </c>
      <c r="Z909" s="92">
        <f>VLOOKUP(D909,道具产出!B:V,12,FALSE)</f>
        <v>300</v>
      </c>
      <c r="AA909" s="85"/>
      <c r="AB909" s="15" t="str">
        <f>IF(AA909="","",VLOOKUP(AA909,映射!W:X,2,FALSE))</f>
        <v/>
      </c>
      <c r="AC909" s="85"/>
      <c r="AD909" s="85"/>
      <c r="AE909" s="85"/>
      <c r="AF909" s="85"/>
      <c r="AG909" s="15" t="str">
        <f>IF(AF909="","",VLOOKUP(AF909,映射!W:X,2,FALSE))</f>
        <v/>
      </c>
      <c r="AH909" s="85"/>
      <c r="AI909" s="85"/>
      <c r="AJ909" s="85"/>
      <c r="AK909" s="85"/>
      <c r="AL909" s="85" t="str">
        <f>IF(AK909="","",VLOOKUP(AK909,映射!W:X,2,FALSE))</f>
        <v/>
      </c>
      <c r="AM909" s="85"/>
      <c r="AN909" s="85"/>
      <c r="AO909" s="85"/>
    </row>
    <row r="910" spans="1:41">
      <c r="A910" s="26">
        <v>140177</v>
      </c>
      <c r="B910" s="26" t="s">
        <v>323</v>
      </c>
      <c r="C910" s="14" t="s">
        <v>40</v>
      </c>
      <c r="D910" s="14" t="s">
        <v>685</v>
      </c>
      <c r="E910" s="26">
        <v>40177</v>
      </c>
      <c r="F910" s="26" t="s">
        <v>466</v>
      </c>
      <c r="G910" s="26"/>
      <c r="H910" s="26">
        <v>27</v>
      </c>
      <c r="I910" s="91">
        <v>340</v>
      </c>
      <c r="J910" s="90">
        <v>0</v>
      </c>
      <c r="K910" s="26"/>
      <c r="L910" s="79">
        <f>VLOOKUP(D910,道具产出!B:V,4,FALSE)</f>
        <v>3002</v>
      </c>
      <c r="M910" s="15" t="str">
        <f>IF(L910="","",VLOOKUP(L910,映射!W:X,2,FALSE))</f>
        <v>铁</v>
      </c>
      <c r="N910" s="79">
        <f>VLOOKUP(D910,道具产出!B:V,5,FALSE)</f>
        <v>1</v>
      </c>
      <c r="O910" s="79">
        <v>1</v>
      </c>
      <c r="P910" s="79">
        <f>VLOOKUP(D910,道具产出!B:V,6,FALSE)</f>
        <v>300</v>
      </c>
      <c r="Q910" s="79">
        <f>VLOOKUP(D910,道具产出!B:V,7,FALSE)</f>
        <v>3102</v>
      </c>
      <c r="R910" s="15" t="str">
        <f>IF(Q910="","",VLOOKUP(Q910,映射!W:X,2,FALSE))</f>
        <v>枞</v>
      </c>
      <c r="S910" s="79">
        <f>VLOOKUP(D910,道具产出!B:V,8,FALSE)</f>
        <v>1</v>
      </c>
      <c r="T910" s="79">
        <v>1</v>
      </c>
      <c r="U910" s="79">
        <f>VLOOKUP(D910,道具产出!B:V,9,FALSE)</f>
        <v>300</v>
      </c>
      <c r="V910" s="92">
        <f>VLOOKUP(D910,道具产出!B:V,10,FALSE)</f>
        <v>3402</v>
      </c>
      <c r="W910" s="15" t="str">
        <f>IF(V910="","",VLOOKUP(V910,映射!W:X,2,FALSE))</f>
        <v>木绵布</v>
      </c>
      <c r="X910" s="92">
        <f>VLOOKUP(D910,道具产出!B:V,11,FALSE)</f>
        <v>1</v>
      </c>
      <c r="Y910" s="92">
        <v>1</v>
      </c>
      <c r="Z910" s="92">
        <f>VLOOKUP(D910,道具产出!B:V,12,FALSE)</f>
        <v>300</v>
      </c>
      <c r="AA910" s="85"/>
      <c r="AB910" s="15" t="str">
        <f>IF(AA910="","",VLOOKUP(AA910,映射!W:X,2,FALSE))</f>
        <v/>
      </c>
      <c r="AC910" s="85"/>
      <c r="AD910" s="85"/>
      <c r="AE910" s="85"/>
      <c r="AF910" s="85"/>
      <c r="AG910" s="15" t="str">
        <f>IF(AF910="","",VLOOKUP(AF910,映射!W:X,2,FALSE))</f>
        <v/>
      </c>
      <c r="AH910" s="85"/>
      <c r="AI910" s="85"/>
      <c r="AJ910" s="85"/>
      <c r="AK910" s="85"/>
      <c r="AL910" s="85" t="str">
        <f>IF(AK910="","",VLOOKUP(AK910,映射!W:X,2,FALSE))</f>
        <v/>
      </c>
      <c r="AM910" s="85"/>
      <c r="AN910" s="85"/>
      <c r="AO910" s="85"/>
    </row>
    <row r="911" spans="1:41">
      <c r="A911" s="26">
        <v>140178</v>
      </c>
      <c r="B911" s="26" t="s">
        <v>323</v>
      </c>
      <c r="C911" s="14" t="s">
        <v>40</v>
      </c>
      <c r="D911" s="14" t="s">
        <v>685</v>
      </c>
      <c r="E911" s="26">
        <v>40178</v>
      </c>
      <c r="F911" s="26" t="s">
        <v>644</v>
      </c>
      <c r="G911" s="26"/>
      <c r="H911" s="26">
        <v>27</v>
      </c>
      <c r="I911" s="91">
        <v>340</v>
      </c>
      <c r="J911" s="90">
        <v>0</v>
      </c>
      <c r="K911" s="26"/>
      <c r="L911" s="79">
        <f>VLOOKUP(D911,道具产出!B:V,4,FALSE)</f>
        <v>3002</v>
      </c>
      <c r="M911" s="15" t="str">
        <f>IF(L911="","",VLOOKUP(L911,映射!W:X,2,FALSE))</f>
        <v>铁</v>
      </c>
      <c r="N911" s="79">
        <f>VLOOKUP(D911,道具产出!B:V,5,FALSE)</f>
        <v>1</v>
      </c>
      <c r="O911" s="79">
        <v>1</v>
      </c>
      <c r="P911" s="79">
        <f>VLOOKUP(D911,道具产出!B:V,6,FALSE)</f>
        <v>300</v>
      </c>
      <c r="Q911" s="79">
        <f>VLOOKUP(D911,道具产出!B:V,7,FALSE)</f>
        <v>3102</v>
      </c>
      <c r="R911" s="15" t="str">
        <f>IF(Q911="","",VLOOKUP(Q911,映射!W:X,2,FALSE))</f>
        <v>枞</v>
      </c>
      <c r="S911" s="79">
        <f>VLOOKUP(D911,道具产出!B:V,8,FALSE)</f>
        <v>1</v>
      </c>
      <c r="T911" s="79">
        <v>1</v>
      </c>
      <c r="U911" s="79">
        <f>VLOOKUP(D911,道具产出!B:V,9,FALSE)</f>
        <v>300</v>
      </c>
      <c r="V911" s="92">
        <f>VLOOKUP(D911,道具产出!B:V,10,FALSE)</f>
        <v>3402</v>
      </c>
      <c r="W911" s="15" t="str">
        <f>IF(V911="","",VLOOKUP(V911,映射!W:X,2,FALSE))</f>
        <v>木绵布</v>
      </c>
      <c r="X911" s="92">
        <f>VLOOKUP(D911,道具产出!B:V,11,FALSE)</f>
        <v>1</v>
      </c>
      <c r="Y911" s="92">
        <v>1</v>
      </c>
      <c r="Z911" s="92">
        <f>VLOOKUP(D911,道具产出!B:V,12,FALSE)</f>
        <v>300</v>
      </c>
      <c r="AA911" s="85"/>
      <c r="AB911" s="15" t="str">
        <f>IF(AA911="","",VLOOKUP(AA911,映射!W:X,2,FALSE))</f>
        <v/>
      </c>
      <c r="AC911" s="85"/>
      <c r="AD911" s="85"/>
      <c r="AE911" s="85"/>
      <c r="AF911" s="85"/>
      <c r="AG911" s="15" t="str">
        <f>IF(AF911="","",VLOOKUP(AF911,映射!W:X,2,FALSE))</f>
        <v/>
      </c>
      <c r="AH911" s="85"/>
      <c r="AI911" s="85"/>
      <c r="AJ911" s="85"/>
      <c r="AK911" s="85"/>
      <c r="AL911" s="85" t="str">
        <f>IF(AK911="","",VLOOKUP(AK911,映射!W:X,2,FALSE))</f>
        <v/>
      </c>
      <c r="AM911" s="85"/>
      <c r="AN911" s="85"/>
      <c r="AO911" s="85"/>
    </row>
    <row r="912" spans="1:41">
      <c r="A912" s="26">
        <v>140179</v>
      </c>
      <c r="B912" s="26" t="s">
        <v>323</v>
      </c>
      <c r="C912" s="14" t="s">
        <v>40</v>
      </c>
      <c r="D912" s="14" t="s">
        <v>685</v>
      </c>
      <c r="E912" s="26">
        <v>40179</v>
      </c>
      <c r="F912" s="26" t="s">
        <v>521</v>
      </c>
      <c r="G912" s="26"/>
      <c r="H912" s="26">
        <v>27</v>
      </c>
      <c r="I912" s="91">
        <v>340</v>
      </c>
      <c r="J912" s="90">
        <v>0</v>
      </c>
      <c r="K912" s="26"/>
      <c r="L912" s="79">
        <f>VLOOKUP(D912,道具产出!B:V,4,FALSE)</f>
        <v>3002</v>
      </c>
      <c r="M912" s="15" t="str">
        <f>IF(L912="","",VLOOKUP(L912,映射!W:X,2,FALSE))</f>
        <v>铁</v>
      </c>
      <c r="N912" s="79">
        <f>VLOOKUP(D912,道具产出!B:V,5,FALSE)</f>
        <v>1</v>
      </c>
      <c r="O912" s="79">
        <v>1</v>
      </c>
      <c r="P912" s="79">
        <f>VLOOKUP(D912,道具产出!B:V,6,FALSE)</f>
        <v>300</v>
      </c>
      <c r="Q912" s="79">
        <f>VLOOKUP(D912,道具产出!B:V,7,FALSE)</f>
        <v>3102</v>
      </c>
      <c r="R912" s="15" t="str">
        <f>IF(Q912="","",VLOOKUP(Q912,映射!W:X,2,FALSE))</f>
        <v>枞</v>
      </c>
      <c r="S912" s="79">
        <f>VLOOKUP(D912,道具产出!B:V,8,FALSE)</f>
        <v>1</v>
      </c>
      <c r="T912" s="79">
        <v>1</v>
      </c>
      <c r="U912" s="79">
        <f>VLOOKUP(D912,道具产出!B:V,9,FALSE)</f>
        <v>300</v>
      </c>
      <c r="V912" s="92">
        <f>VLOOKUP(D912,道具产出!B:V,10,FALSE)</f>
        <v>3402</v>
      </c>
      <c r="W912" s="15" t="str">
        <f>IF(V912="","",VLOOKUP(V912,映射!W:X,2,FALSE))</f>
        <v>木绵布</v>
      </c>
      <c r="X912" s="92">
        <f>VLOOKUP(D912,道具产出!B:V,11,FALSE)</f>
        <v>1</v>
      </c>
      <c r="Y912" s="92">
        <v>1</v>
      </c>
      <c r="Z912" s="92">
        <f>VLOOKUP(D912,道具产出!B:V,12,FALSE)</f>
        <v>300</v>
      </c>
      <c r="AA912" s="85"/>
      <c r="AB912" s="15" t="str">
        <f>IF(AA912="","",VLOOKUP(AA912,映射!W:X,2,FALSE))</f>
        <v/>
      </c>
      <c r="AC912" s="85"/>
      <c r="AD912" s="85"/>
      <c r="AE912" s="85"/>
      <c r="AF912" s="85"/>
      <c r="AG912" s="15" t="str">
        <f>IF(AF912="","",VLOOKUP(AF912,映射!W:X,2,FALSE))</f>
        <v/>
      </c>
      <c r="AH912" s="85"/>
      <c r="AI912" s="85"/>
      <c r="AJ912" s="85"/>
      <c r="AK912" s="85"/>
      <c r="AL912" s="85" t="str">
        <f>IF(AK912="","",VLOOKUP(AK912,映射!W:X,2,FALSE))</f>
        <v/>
      </c>
      <c r="AM912" s="85"/>
      <c r="AN912" s="85"/>
      <c r="AO912" s="85"/>
    </row>
    <row r="913" spans="1:41">
      <c r="A913" s="26">
        <v>140180</v>
      </c>
      <c r="B913" s="26" t="s">
        <v>323</v>
      </c>
      <c r="C913" s="14" t="s">
        <v>40</v>
      </c>
      <c r="D913" s="14" t="s">
        <v>685</v>
      </c>
      <c r="E913" s="26">
        <v>40180</v>
      </c>
      <c r="F913" s="26" t="s">
        <v>684</v>
      </c>
      <c r="G913" s="26"/>
      <c r="H913" s="26">
        <v>27</v>
      </c>
      <c r="I913" s="91">
        <v>340</v>
      </c>
      <c r="J913" s="90">
        <v>0</v>
      </c>
      <c r="K913" s="26"/>
      <c r="L913" s="79">
        <f>VLOOKUP(D913,道具产出!B:V,4,FALSE)</f>
        <v>3002</v>
      </c>
      <c r="M913" s="15" t="str">
        <f>IF(L913="","",VLOOKUP(L913,映射!W:X,2,FALSE))</f>
        <v>铁</v>
      </c>
      <c r="N913" s="79">
        <f>VLOOKUP(D913,道具产出!B:V,5,FALSE)</f>
        <v>1</v>
      </c>
      <c r="O913" s="79">
        <v>1</v>
      </c>
      <c r="P913" s="79">
        <f>VLOOKUP(D913,道具产出!B:V,6,FALSE)</f>
        <v>300</v>
      </c>
      <c r="Q913" s="79">
        <f>VLOOKUP(D913,道具产出!B:V,7,FALSE)</f>
        <v>3102</v>
      </c>
      <c r="R913" s="15" t="str">
        <f>IF(Q913="","",VLOOKUP(Q913,映射!W:X,2,FALSE))</f>
        <v>枞</v>
      </c>
      <c r="S913" s="79">
        <f>VLOOKUP(D913,道具产出!B:V,8,FALSE)</f>
        <v>1</v>
      </c>
      <c r="T913" s="79">
        <v>1</v>
      </c>
      <c r="U913" s="79">
        <f>VLOOKUP(D913,道具产出!B:V,9,FALSE)</f>
        <v>300</v>
      </c>
      <c r="V913" s="92">
        <f>VLOOKUP(D913,道具产出!B:V,10,FALSE)</f>
        <v>3402</v>
      </c>
      <c r="W913" s="15" t="str">
        <f>IF(V913="","",VLOOKUP(V913,映射!W:X,2,FALSE))</f>
        <v>木绵布</v>
      </c>
      <c r="X913" s="92">
        <f>VLOOKUP(D913,道具产出!B:V,11,FALSE)</f>
        <v>1</v>
      </c>
      <c r="Y913" s="92">
        <v>1</v>
      </c>
      <c r="Z913" s="92">
        <f>VLOOKUP(D913,道具产出!B:V,12,FALSE)</f>
        <v>300</v>
      </c>
      <c r="AA913" s="85"/>
      <c r="AB913" s="15" t="str">
        <f>IF(AA913="","",VLOOKUP(AA913,映射!W:X,2,FALSE))</f>
        <v/>
      </c>
      <c r="AC913" s="85"/>
      <c r="AD913" s="85"/>
      <c r="AE913" s="85"/>
      <c r="AF913" s="85"/>
      <c r="AG913" s="15" t="str">
        <f>IF(AF913="","",VLOOKUP(AF913,映射!W:X,2,FALSE))</f>
        <v/>
      </c>
      <c r="AH913" s="85"/>
      <c r="AI913" s="85"/>
      <c r="AJ913" s="85"/>
      <c r="AK913" s="85"/>
      <c r="AL913" s="85" t="str">
        <f>IF(AK913="","",VLOOKUP(AK913,映射!W:X,2,FALSE))</f>
        <v/>
      </c>
      <c r="AM913" s="85"/>
      <c r="AN913" s="85"/>
      <c r="AO913" s="85"/>
    </row>
    <row r="914" spans="1:41">
      <c r="A914" s="26">
        <v>140181</v>
      </c>
      <c r="B914" s="26" t="s">
        <v>323</v>
      </c>
      <c r="C914" s="14" t="s">
        <v>40</v>
      </c>
      <c r="D914" s="14" t="s">
        <v>686</v>
      </c>
      <c r="E914" s="26">
        <v>40181</v>
      </c>
      <c r="F914" s="26" t="s">
        <v>398</v>
      </c>
      <c r="G914" s="26"/>
      <c r="H914" s="26">
        <v>32</v>
      </c>
      <c r="I914" s="91">
        <v>480</v>
      </c>
      <c r="J914" s="90">
        <v>0</v>
      </c>
      <c r="K914" s="26"/>
      <c r="L914" s="79">
        <f>VLOOKUP(D914,道具产出!B:V,4,FALSE)</f>
        <v>3003</v>
      </c>
      <c r="M914" s="15" t="str">
        <f>IF(L914="","",VLOOKUP(L914,映射!W:X,2,FALSE))</f>
        <v>银</v>
      </c>
      <c r="N914" s="79">
        <f>VLOOKUP(D914,道具产出!B:V,5,FALSE)</f>
        <v>1</v>
      </c>
      <c r="O914" s="79">
        <v>1</v>
      </c>
      <c r="P914" s="79">
        <f>VLOOKUP(D914,道具产出!B:V,6,FALSE)</f>
        <v>200</v>
      </c>
      <c r="Q914" s="79">
        <f>VLOOKUP(D914,道具产出!B:V,7,FALSE)</f>
        <v>3103</v>
      </c>
      <c r="R914" s="15" t="str">
        <f>IF(Q914="","",VLOOKUP(Q914,映射!W:X,2,FALSE))</f>
        <v>黄月木</v>
      </c>
      <c r="S914" s="79">
        <f>VLOOKUP(D914,道具产出!B:V,8,FALSE)</f>
        <v>1</v>
      </c>
      <c r="T914" s="79">
        <v>1</v>
      </c>
      <c r="U914" s="79">
        <f>VLOOKUP(D914,道具产出!B:V,9,FALSE)</f>
        <v>200</v>
      </c>
      <c r="V914" s="92">
        <f>VLOOKUP(D914,道具产出!B:V,10,FALSE)</f>
        <v>3403</v>
      </c>
      <c r="W914" s="15" t="str">
        <f>IF(V914="","",VLOOKUP(V914,映射!W:X,2,FALSE))</f>
        <v>毛毡</v>
      </c>
      <c r="X914" s="92">
        <f>VLOOKUP(D914,道具产出!B:V,11,FALSE)</f>
        <v>1</v>
      </c>
      <c r="Y914" s="92">
        <v>1</v>
      </c>
      <c r="Z914" s="92">
        <f>VLOOKUP(D914,道具产出!B:V,12,FALSE)</f>
        <v>200</v>
      </c>
      <c r="AA914" s="85"/>
      <c r="AB914" s="15" t="str">
        <f>IF(AA914="","",VLOOKUP(AA914,映射!W:X,2,FALSE))</f>
        <v/>
      </c>
      <c r="AC914" s="85"/>
      <c r="AD914" s="85"/>
      <c r="AE914" s="85"/>
      <c r="AF914" s="85"/>
      <c r="AG914" s="15" t="str">
        <f>IF(AF914="","",VLOOKUP(AF914,映射!W:X,2,FALSE))</f>
        <v/>
      </c>
      <c r="AH914" s="85"/>
      <c r="AI914" s="85"/>
      <c r="AJ914" s="85"/>
      <c r="AK914" s="85"/>
      <c r="AL914" s="85" t="str">
        <f>IF(AK914="","",VLOOKUP(AK914,映射!W:X,2,FALSE))</f>
        <v/>
      </c>
      <c r="AM914" s="85"/>
      <c r="AN914" s="85"/>
      <c r="AO914" s="85"/>
    </row>
    <row r="915" spans="1:41">
      <c r="A915" s="26">
        <v>140182</v>
      </c>
      <c r="B915" s="26" t="s">
        <v>323</v>
      </c>
      <c r="C915" s="14" t="s">
        <v>40</v>
      </c>
      <c r="D915" s="14" t="s">
        <v>686</v>
      </c>
      <c r="E915" s="26">
        <v>40182</v>
      </c>
      <c r="F915" s="26" t="s">
        <v>479</v>
      </c>
      <c r="G915" s="26"/>
      <c r="H915" s="26">
        <v>32</v>
      </c>
      <c r="I915" s="91">
        <v>480</v>
      </c>
      <c r="J915" s="90">
        <v>0</v>
      </c>
      <c r="K915" s="26"/>
      <c r="L915" s="79">
        <f>VLOOKUP(D915,道具产出!B:V,4,FALSE)</f>
        <v>3003</v>
      </c>
      <c r="M915" s="15" t="str">
        <f>IF(L915="","",VLOOKUP(L915,映射!W:X,2,FALSE))</f>
        <v>银</v>
      </c>
      <c r="N915" s="79">
        <f>VLOOKUP(D915,道具产出!B:V,5,FALSE)</f>
        <v>1</v>
      </c>
      <c r="O915" s="79">
        <v>1</v>
      </c>
      <c r="P915" s="79">
        <f>VLOOKUP(D915,道具产出!B:V,6,FALSE)</f>
        <v>200</v>
      </c>
      <c r="Q915" s="79">
        <f>VLOOKUP(D915,道具产出!B:V,7,FALSE)</f>
        <v>3103</v>
      </c>
      <c r="R915" s="15" t="str">
        <f>IF(Q915="","",VLOOKUP(Q915,映射!W:X,2,FALSE))</f>
        <v>黄月木</v>
      </c>
      <c r="S915" s="79">
        <f>VLOOKUP(D915,道具产出!B:V,8,FALSE)</f>
        <v>1</v>
      </c>
      <c r="T915" s="79">
        <v>1</v>
      </c>
      <c r="U915" s="79">
        <f>VLOOKUP(D915,道具产出!B:V,9,FALSE)</f>
        <v>200</v>
      </c>
      <c r="V915" s="92">
        <f>VLOOKUP(D915,道具产出!B:V,10,FALSE)</f>
        <v>3403</v>
      </c>
      <c r="W915" s="15" t="str">
        <f>IF(V915="","",VLOOKUP(V915,映射!W:X,2,FALSE))</f>
        <v>毛毡</v>
      </c>
      <c r="X915" s="92">
        <f>VLOOKUP(D915,道具产出!B:V,11,FALSE)</f>
        <v>1</v>
      </c>
      <c r="Y915" s="92">
        <v>1</v>
      </c>
      <c r="Z915" s="92">
        <f>VLOOKUP(D915,道具产出!B:V,12,FALSE)</f>
        <v>200</v>
      </c>
      <c r="AA915" s="85"/>
      <c r="AB915" s="15" t="str">
        <f>IF(AA915="","",VLOOKUP(AA915,映射!W:X,2,FALSE))</f>
        <v/>
      </c>
      <c r="AC915" s="85"/>
      <c r="AD915" s="85"/>
      <c r="AE915" s="85"/>
      <c r="AF915" s="85"/>
      <c r="AG915" s="15" t="str">
        <f>IF(AF915="","",VLOOKUP(AF915,映射!W:X,2,FALSE))</f>
        <v/>
      </c>
      <c r="AH915" s="85"/>
      <c r="AI915" s="85"/>
      <c r="AJ915" s="85"/>
      <c r="AK915" s="85"/>
      <c r="AL915" s="85" t="str">
        <f>IF(AK915="","",VLOOKUP(AK915,映射!W:X,2,FALSE))</f>
        <v/>
      </c>
      <c r="AM915" s="85"/>
      <c r="AN915" s="85"/>
      <c r="AO915" s="85"/>
    </row>
    <row r="916" spans="1:41">
      <c r="A916" s="26">
        <v>140183</v>
      </c>
      <c r="B916" s="26" t="s">
        <v>323</v>
      </c>
      <c r="C916" s="14" t="s">
        <v>40</v>
      </c>
      <c r="D916" s="14" t="s">
        <v>686</v>
      </c>
      <c r="E916" s="26">
        <v>40183</v>
      </c>
      <c r="F916" s="26" t="s">
        <v>690</v>
      </c>
      <c r="G916" s="26"/>
      <c r="H916" s="26">
        <v>32</v>
      </c>
      <c r="I916" s="91">
        <v>480</v>
      </c>
      <c r="J916" s="90">
        <v>0</v>
      </c>
      <c r="K916" s="26"/>
      <c r="L916" s="79">
        <f>VLOOKUP(D916,道具产出!B:V,4,FALSE)</f>
        <v>3003</v>
      </c>
      <c r="M916" s="15" t="str">
        <f>IF(L916="","",VLOOKUP(L916,映射!W:X,2,FALSE))</f>
        <v>银</v>
      </c>
      <c r="N916" s="79">
        <f>VLOOKUP(D916,道具产出!B:V,5,FALSE)</f>
        <v>1</v>
      </c>
      <c r="O916" s="79">
        <v>1</v>
      </c>
      <c r="P916" s="79">
        <f>VLOOKUP(D916,道具产出!B:V,6,FALSE)</f>
        <v>200</v>
      </c>
      <c r="Q916" s="79">
        <f>VLOOKUP(D916,道具产出!B:V,7,FALSE)</f>
        <v>3103</v>
      </c>
      <c r="R916" s="15" t="str">
        <f>IF(Q916="","",VLOOKUP(Q916,映射!W:X,2,FALSE))</f>
        <v>黄月木</v>
      </c>
      <c r="S916" s="79">
        <f>VLOOKUP(D916,道具产出!B:V,8,FALSE)</f>
        <v>1</v>
      </c>
      <c r="T916" s="79">
        <v>1</v>
      </c>
      <c r="U916" s="79">
        <f>VLOOKUP(D916,道具产出!B:V,9,FALSE)</f>
        <v>200</v>
      </c>
      <c r="V916" s="92">
        <f>VLOOKUP(D916,道具产出!B:V,10,FALSE)</f>
        <v>3403</v>
      </c>
      <c r="W916" s="15" t="str">
        <f>IF(V916="","",VLOOKUP(V916,映射!W:X,2,FALSE))</f>
        <v>毛毡</v>
      </c>
      <c r="X916" s="92">
        <f>VLOOKUP(D916,道具产出!B:V,11,FALSE)</f>
        <v>1</v>
      </c>
      <c r="Y916" s="92">
        <v>1</v>
      </c>
      <c r="Z916" s="92">
        <f>VLOOKUP(D916,道具产出!B:V,12,FALSE)</f>
        <v>200</v>
      </c>
      <c r="AA916" s="85"/>
      <c r="AB916" s="15" t="str">
        <f>IF(AA916="","",VLOOKUP(AA916,映射!W:X,2,FALSE))</f>
        <v/>
      </c>
      <c r="AC916" s="85"/>
      <c r="AD916" s="85"/>
      <c r="AE916" s="85"/>
      <c r="AF916" s="85"/>
      <c r="AG916" s="15" t="str">
        <f>IF(AF916="","",VLOOKUP(AF916,映射!W:X,2,FALSE))</f>
        <v/>
      </c>
      <c r="AH916" s="85"/>
      <c r="AI916" s="85"/>
      <c r="AJ916" s="85"/>
      <c r="AK916" s="85"/>
      <c r="AL916" s="85" t="str">
        <f>IF(AK916="","",VLOOKUP(AK916,映射!W:X,2,FALSE))</f>
        <v/>
      </c>
      <c r="AM916" s="85"/>
      <c r="AN916" s="85"/>
      <c r="AO916" s="85"/>
    </row>
    <row r="917" spans="1:41">
      <c r="A917" s="26">
        <v>140184</v>
      </c>
      <c r="B917" s="26" t="s">
        <v>323</v>
      </c>
      <c r="C917" s="14" t="s">
        <v>40</v>
      </c>
      <c r="D917" s="14" t="s">
        <v>686</v>
      </c>
      <c r="E917" s="26">
        <v>40184</v>
      </c>
      <c r="F917" s="26" t="s">
        <v>590</v>
      </c>
      <c r="G917" s="26"/>
      <c r="H917" s="26">
        <v>32</v>
      </c>
      <c r="I917" s="91">
        <v>480</v>
      </c>
      <c r="J917" s="90">
        <v>0</v>
      </c>
      <c r="K917" s="26"/>
      <c r="L917" s="79">
        <f>VLOOKUP(D917,道具产出!B:V,4,FALSE)</f>
        <v>3003</v>
      </c>
      <c r="M917" s="15" t="str">
        <f>IF(L917="","",VLOOKUP(L917,映射!W:X,2,FALSE))</f>
        <v>银</v>
      </c>
      <c r="N917" s="79">
        <f>VLOOKUP(D917,道具产出!B:V,5,FALSE)</f>
        <v>1</v>
      </c>
      <c r="O917" s="79">
        <v>1</v>
      </c>
      <c r="P917" s="79">
        <f>VLOOKUP(D917,道具产出!B:V,6,FALSE)</f>
        <v>200</v>
      </c>
      <c r="Q917" s="79">
        <f>VLOOKUP(D917,道具产出!B:V,7,FALSE)</f>
        <v>3103</v>
      </c>
      <c r="R917" s="15" t="str">
        <f>IF(Q917="","",VLOOKUP(Q917,映射!W:X,2,FALSE))</f>
        <v>黄月木</v>
      </c>
      <c r="S917" s="79">
        <f>VLOOKUP(D917,道具产出!B:V,8,FALSE)</f>
        <v>1</v>
      </c>
      <c r="T917" s="79">
        <v>1</v>
      </c>
      <c r="U917" s="79">
        <f>VLOOKUP(D917,道具产出!B:V,9,FALSE)</f>
        <v>200</v>
      </c>
      <c r="V917" s="92">
        <f>VLOOKUP(D917,道具产出!B:V,10,FALSE)</f>
        <v>3403</v>
      </c>
      <c r="W917" s="15" t="str">
        <f>IF(V917="","",VLOOKUP(V917,映射!W:X,2,FALSE))</f>
        <v>毛毡</v>
      </c>
      <c r="X917" s="92">
        <f>VLOOKUP(D917,道具产出!B:V,11,FALSE)</f>
        <v>1</v>
      </c>
      <c r="Y917" s="92">
        <v>1</v>
      </c>
      <c r="Z917" s="92">
        <f>VLOOKUP(D917,道具产出!B:V,12,FALSE)</f>
        <v>200</v>
      </c>
      <c r="AA917" s="85"/>
      <c r="AB917" s="15" t="str">
        <f>IF(AA917="","",VLOOKUP(AA917,映射!W:X,2,FALSE))</f>
        <v/>
      </c>
      <c r="AC917" s="85"/>
      <c r="AD917" s="85"/>
      <c r="AE917" s="85"/>
      <c r="AF917" s="85"/>
      <c r="AG917" s="15" t="str">
        <f>IF(AF917="","",VLOOKUP(AF917,映射!W:X,2,FALSE))</f>
        <v/>
      </c>
      <c r="AH917" s="85"/>
      <c r="AI917" s="85"/>
      <c r="AJ917" s="85"/>
      <c r="AK917" s="85"/>
      <c r="AL917" s="85" t="str">
        <f>IF(AK917="","",VLOOKUP(AK917,映射!W:X,2,FALSE))</f>
        <v/>
      </c>
      <c r="AM917" s="85"/>
      <c r="AN917" s="85"/>
      <c r="AO917" s="85"/>
    </row>
    <row r="918" spans="1:41">
      <c r="A918" s="26">
        <v>140185</v>
      </c>
      <c r="B918" s="26" t="s">
        <v>323</v>
      </c>
      <c r="C918" s="14" t="s">
        <v>40</v>
      </c>
      <c r="D918" s="14" t="s">
        <v>686</v>
      </c>
      <c r="E918" s="26">
        <v>40185</v>
      </c>
      <c r="F918" s="26" t="s">
        <v>600</v>
      </c>
      <c r="G918" s="26"/>
      <c r="H918" s="26">
        <v>32</v>
      </c>
      <c r="I918" s="91">
        <v>480</v>
      </c>
      <c r="J918" s="90">
        <v>0</v>
      </c>
      <c r="K918" s="26"/>
      <c r="L918" s="79">
        <f>VLOOKUP(D918,道具产出!B:V,4,FALSE)</f>
        <v>3003</v>
      </c>
      <c r="M918" s="15" t="str">
        <f>IF(L918="","",VLOOKUP(L918,映射!W:X,2,FALSE))</f>
        <v>银</v>
      </c>
      <c r="N918" s="79">
        <f>VLOOKUP(D918,道具产出!B:V,5,FALSE)</f>
        <v>1</v>
      </c>
      <c r="O918" s="79">
        <v>1</v>
      </c>
      <c r="P918" s="79">
        <f>VLOOKUP(D918,道具产出!B:V,6,FALSE)</f>
        <v>200</v>
      </c>
      <c r="Q918" s="79">
        <f>VLOOKUP(D918,道具产出!B:V,7,FALSE)</f>
        <v>3103</v>
      </c>
      <c r="R918" s="15" t="str">
        <f>IF(Q918="","",VLOOKUP(Q918,映射!W:X,2,FALSE))</f>
        <v>黄月木</v>
      </c>
      <c r="S918" s="79">
        <f>VLOOKUP(D918,道具产出!B:V,8,FALSE)</f>
        <v>1</v>
      </c>
      <c r="T918" s="79">
        <v>1</v>
      </c>
      <c r="U918" s="79">
        <f>VLOOKUP(D918,道具产出!B:V,9,FALSE)</f>
        <v>200</v>
      </c>
      <c r="V918" s="92">
        <f>VLOOKUP(D918,道具产出!B:V,10,FALSE)</f>
        <v>3403</v>
      </c>
      <c r="W918" s="15" t="str">
        <f>IF(V918="","",VLOOKUP(V918,映射!W:X,2,FALSE))</f>
        <v>毛毡</v>
      </c>
      <c r="X918" s="92">
        <f>VLOOKUP(D918,道具产出!B:V,11,FALSE)</f>
        <v>1</v>
      </c>
      <c r="Y918" s="92">
        <v>1</v>
      </c>
      <c r="Z918" s="92">
        <f>VLOOKUP(D918,道具产出!B:V,12,FALSE)</f>
        <v>200</v>
      </c>
      <c r="AA918" s="85"/>
      <c r="AB918" s="15" t="str">
        <f>IF(AA918="","",VLOOKUP(AA918,映射!W:X,2,FALSE))</f>
        <v/>
      </c>
      <c r="AC918" s="85"/>
      <c r="AD918" s="85"/>
      <c r="AE918" s="85"/>
      <c r="AF918" s="85"/>
      <c r="AG918" s="15" t="str">
        <f>IF(AF918="","",VLOOKUP(AF918,映射!W:X,2,FALSE))</f>
        <v/>
      </c>
      <c r="AH918" s="85"/>
      <c r="AI918" s="85"/>
      <c r="AJ918" s="85"/>
      <c r="AK918" s="85"/>
      <c r="AL918" s="85" t="str">
        <f>IF(AK918="","",VLOOKUP(AK918,映射!W:X,2,FALSE))</f>
        <v/>
      </c>
      <c r="AM918" s="85"/>
      <c r="AN918" s="85"/>
      <c r="AO918" s="85"/>
    </row>
    <row r="919" spans="1:41">
      <c r="A919" s="26">
        <v>140186</v>
      </c>
      <c r="B919" s="26" t="s">
        <v>323</v>
      </c>
      <c r="C919" s="14" t="s">
        <v>40</v>
      </c>
      <c r="D919" s="14" t="s">
        <v>686</v>
      </c>
      <c r="E919" s="26">
        <v>40186</v>
      </c>
      <c r="F919" s="26" t="s">
        <v>631</v>
      </c>
      <c r="G919" s="26"/>
      <c r="H919" s="26">
        <v>32</v>
      </c>
      <c r="I919" s="91">
        <v>480</v>
      </c>
      <c r="J919" s="90">
        <v>0</v>
      </c>
      <c r="K919" s="26"/>
      <c r="L919" s="79">
        <f>VLOOKUP(D919,道具产出!B:V,4,FALSE)</f>
        <v>3003</v>
      </c>
      <c r="M919" s="15" t="str">
        <f>IF(L919="","",VLOOKUP(L919,映射!W:X,2,FALSE))</f>
        <v>银</v>
      </c>
      <c r="N919" s="79">
        <f>VLOOKUP(D919,道具产出!B:V,5,FALSE)</f>
        <v>1</v>
      </c>
      <c r="O919" s="79">
        <v>1</v>
      </c>
      <c r="P919" s="79">
        <f>VLOOKUP(D919,道具产出!B:V,6,FALSE)</f>
        <v>200</v>
      </c>
      <c r="Q919" s="79">
        <f>VLOOKUP(D919,道具产出!B:V,7,FALSE)</f>
        <v>3103</v>
      </c>
      <c r="R919" s="15" t="str">
        <f>IF(Q919="","",VLOOKUP(Q919,映射!W:X,2,FALSE))</f>
        <v>黄月木</v>
      </c>
      <c r="S919" s="79">
        <f>VLOOKUP(D919,道具产出!B:V,8,FALSE)</f>
        <v>1</v>
      </c>
      <c r="T919" s="79">
        <v>1</v>
      </c>
      <c r="U919" s="79">
        <f>VLOOKUP(D919,道具产出!B:V,9,FALSE)</f>
        <v>200</v>
      </c>
      <c r="V919" s="92">
        <f>VLOOKUP(D919,道具产出!B:V,10,FALSE)</f>
        <v>3403</v>
      </c>
      <c r="W919" s="15" t="str">
        <f>IF(V919="","",VLOOKUP(V919,映射!W:X,2,FALSE))</f>
        <v>毛毡</v>
      </c>
      <c r="X919" s="92">
        <f>VLOOKUP(D919,道具产出!B:V,11,FALSE)</f>
        <v>1</v>
      </c>
      <c r="Y919" s="92">
        <v>1</v>
      </c>
      <c r="Z919" s="92">
        <f>VLOOKUP(D919,道具产出!B:V,12,FALSE)</f>
        <v>200</v>
      </c>
      <c r="AA919" s="85"/>
      <c r="AB919" s="15" t="str">
        <f>IF(AA919="","",VLOOKUP(AA919,映射!W:X,2,FALSE))</f>
        <v/>
      </c>
      <c r="AC919" s="85"/>
      <c r="AD919" s="85"/>
      <c r="AE919" s="85"/>
      <c r="AF919" s="85"/>
      <c r="AG919" s="15" t="str">
        <f>IF(AF919="","",VLOOKUP(AF919,映射!W:X,2,FALSE))</f>
        <v/>
      </c>
      <c r="AH919" s="85"/>
      <c r="AI919" s="85"/>
      <c r="AJ919" s="85"/>
      <c r="AK919" s="85"/>
      <c r="AL919" s="85" t="str">
        <f>IF(AK919="","",VLOOKUP(AK919,映射!W:X,2,FALSE))</f>
        <v/>
      </c>
      <c r="AM919" s="85"/>
      <c r="AN919" s="85"/>
      <c r="AO919" s="85"/>
    </row>
    <row r="920" spans="1:41">
      <c r="A920" s="26">
        <v>140187</v>
      </c>
      <c r="B920" s="26" t="s">
        <v>323</v>
      </c>
      <c r="C920" s="14" t="s">
        <v>40</v>
      </c>
      <c r="D920" s="14" t="s">
        <v>686</v>
      </c>
      <c r="E920" s="26">
        <v>40187</v>
      </c>
      <c r="F920" s="26" t="s">
        <v>691</v>
      </c>
      <c r="G920" s="26"/>
      <c r="H920" s="26">
        <v>32</v>
      </c>
      <c r="I920" s="91">
        <v>480</v>
      </c>
      <c r="J920" s="90">
        <v>0</v>
      </c>
      <c r="K920" s="26"/>
      <c r="L920" s="79">
        <f>VLOOKUP(D920,道具产出!B:V,4,FALSE)</f>
        <v>3003</v>
      </c>
      <c r="M920" s="15" t="str">
        <f>IF(L920="","",VLOOKUP(L920,映射!W:X,2,FALSE))</f>
        <v>银</v>
      </c>
      <c r="N920" s="79">
        <f>VLOOKUP(D920,道具产出!B:V,5,FALSE)</f>
        <v>1</v>
      </c>
      <c r="O920" s="79">
        <v>1</v>
      </c>
      <c r="P920" s="79">
        <f>VLOOKUP(D920,道具产出!B:V,6,FALSE)</f>
        <v>200</v>
      </c>
      <c r="Q920" s="79">
        <f>VLOOKUP(D920,道具产出!B:V,7,FALSE)</f>
        <v>3103</v>
      </c>
      <c r="R920" s="15" t="str">
        <f>IF(Q920="","",VLOOKUP(Q920,映射!W:X,2,FALSE))</f>
        <v>黄月木</v>
      </c>
      <c r="S920" s="79">
        <f>VLOOKUP(D920,道具产出!B:V,8,FALSE)</f>
        <v>1</v>
      </c>
      <c r="T920" s="79">
        <v>1</v>
      </c>
      <c r="U920" s="79">
        <f>VLOOKUP(D920,道具产出!B:V,9,FALSE)</f>
        <v>200</v>
      </c>
      <c r="V920" s="92">
        <f>VLOOKUP(D920,道具产出!B:V,10,FALSE)</f>
        <v>3403</v>
      </c>
      <c r="W920" s="15" t="str">
        <f>IF(V920="","",VLOOKUP(V920,映射!W:X,2,FALSE))</f>
        <v>毛毡</v>
      </c>
      <c r="X920" s="92">
        <f>VLOOKUP(D920,道具产出!B:V,11,FALSE)</f>
        <v>1</v>
      </c>
      <c r="Y920" s="92">
        <v>1</v>
      </c>
      <c r="Z920" s="92">
        <f>VLOOKUP(D920,道具产出!B:V,12,FALSE)</f>
        <v>200</v>
      </c>
      <c r="AA920" s="85"/>
      <c r="AB920" s="15" t="str">
        <f>IF(AA920="","",VLOOKUP(AA920,映射!W:X,2,FALSE))</f>
        <v/>
      </c>
      <c r="AC920" s="85"/>
      <c r="AD920" s="85"/>
      <c r="AE920" s="85"/>
      <c r="AF920" s="85"/>
      <c r="AG920" s="15" t="str">
        <f>IF(AF920="","",VLOOKUP(AF920,映射!W:X,2,FALSE))</f>
        <v/>
      </c>
      <c r="AH920" s="85"/>
      <c r="AI920" s="85"/>
      <c r="AJ920" s="85"/>
      <c r="AK920" s="85"/>
      <c r="AL920" s="85" t="str">
        <f>IF(AK920="","",VLOOKUP(AK920,映射!W:X,2,FALSE))</f>
        <v/>
      </c>
      <c r="AM920" s="85"/>
      <c r="AN920" s="85"/>
      <c r="AO920" s="85"/>
    </row>
    <row r="921" spans="1:41">
      <c r="A921" s="26">
        <v>140188</v>
      </c>
      <c r="B921" s="26" t="s">
        <v>323</v>
      </c>
      <c r="C921" s="14" t="s">
        <v>40</v>
      </c>
      <c r="D921" s="14" t="s">
        <v>686</v>
      </c>
      <c r="E921" s="26">
        <v>40188</v>
      </c>
      <c r="F921" s="26" t="s">
        <v>650</v>
      </c>
      <c r="G921" s="26"/>
      <c r="H921" s="26">
        <v>32</v>
      </c>
      <c r="I921" s="91">
        <v>480</v>
      </c>
      <c r="J921" s="90">
        <v>0</v>
      </c>
      <c r="K921" s="26"/>
      <c r="L921" s="79">
        <f>VLOOKUP(D921,道具产出!B:V,4,FALSE)</f>
        <v>3003</v>
      </c>
      <c r="M921" s="15" t="str">
        <f>IF(L921="","",VLOOKUP(L921,映射!W:X,2,FALSE))</f>
        <v>银</v>
      </c>
      <c r="N921" s="79">
        <f>VLOOKUP(D921,道具产出!B:V,5,FALSE)</f>
        <v>1</v>
      </c>
      <c r="O921" s="79">
        <v>1</v>
      </c>
      <c r="P921" s="79">
        <f>VLOOKUP(D921,道具产出!B:V,6,FALSE)</f>
        <v>200</v>
      </c>
      <c r="Q921" s="79">
        <f>VLOOKUP(D921,道具产出!B:V,7,FALSE)</f>
        <v>3103</v>
      </c>
      <c r="R921" s="15" t="str">
        <f>IF(Q921="","",VLOOKUP(Q921,映射!W:X,2,FALSE))</f>
        <v>黄月木</v>
      </c>
      <c r="S921" s="79">
        <f>VLOOKUP(D921,道具产出!B:V,8,FALSE)</f>
        <v>1</v>
      </c>
      <c r="T921" s="79">
        <v>1</v>
      </c>
      <c r="U921" s="79">
        <f>VLOOKUP(D921,道具产出!B:V,9,FALSE)</f>
        <v>200</v>
      </c>
      <c r="V921" s="92">
        <f>VLOOKUP(D921,道具产出!B:V,10,FALSE)</f>
        <v>3403</v>
      </c>
      <c r="W921" s="15" t="str">
        <f>IF(V921="","",VLOOKUP(V921,映射!W:X,2,FALSE))</f>
        <v>毛毡</v>
      </c>
      <c r="X921" s="92">
        <f>VLOOKUP(D921,道具产出!B:V,11,FALSE)</f>
        <v>1</v>
      </c>
      <c r="Y921" s="92">
        <v>1</v>
      </c>
      <c r="Z921" s="92">
        <f>VLOOKUP(D921,道具产出!B:V,12,FALSE)</f>
        <v>200</v>
      </c>
      <c r="AA921" s="85"/>
      <c r="AB921" s="15" t="str">
        <f>IF(AA921="","",VLOOKUP(AA921,映射!W:X,2,FALSE))</f>
        <v/>
      </c>
      <c r="AC921" s="85"/>
      <c r="AD921" s="85"/>
      <c r="AE921" s="85"/>
      <c r="AF921" s="85"/>
      <c r="AG921" s="15" t="str">
        <f>IF(AF921="","",VLOOKUP(AF921,映射!W:X,2,FALSE))</f>
        <v/>
      </c>
      <c r="AH921" s="85"/>
      <c r="AI921" s="85"/>
      <c r="AJ921" s="85"/>
      <c r="AK921" s="85"/>
      <c r="AL921" s="85" t="str">
        <f>IF(AK921="","",VLOOKUP(AK921,映射!W:X,2,FALSE))</f>
        <v/>
      </c>
      <c r="AM921" s="85"/>
      <c r="AN921" s="85"/>
      <c r="AO921" s="85"/>
    </row>
    <row r="922" spans="1:41">
      <c r="A922" s="26">
        <v>140189</v>
      </c>
      <c r="B922" s="26" t="s">
        <v>323</v>
      </c>
      <c r="C922" s="14" t="s">
        <v>40</v>
      </c>
      <c r="D922" s="14" t="s">
        <v>686</v>
      </c>
      <c r="E922" s="26">
        <v>40189</v>
      </c>
      <c r="F922" s="26" t="s">
        <v>471</v>
      </c>
      <c r="G922" s="26"/>
      <c r="H922" s="26">
        <v>32</v>
      </c>
      <c r="I922" s="91">
        <v>480</v>
      </c>
      <c r="J922" s="90">
        <v>0</v>
      </c>
      <c r="K922" s="26"/>
      <c r="L922" s="79">
        <f>VLOOKUP(D922,道具产出!B:V,4,FALSE)</f>
        <v>3003</v>
      </c>
      <c r="M922" s="15" t="str">
        <f>IF(L922="","",VLOOKUP(L922,映射!W:X,2,FALSE))</f>
        <v>银</v>
      </c>
      <c r="N922" s="79">
        <f>VLOOKUP(D922,道具产出!B:V,5,FALSE)</f>
        <v>1</v>
      </c>
      <c r="O922" s="79">
        <v>1</v>
      </c>
      <c r="P922" s="79">
        <f>VLOOKUP(D922,道具产出!B:V,6,FALSE)</f>
        <v>200</v>
      </c>
      <c r="Q922" s="79">
        <f>VLOOKUP(D922,道具产出!B:V,7,FALSE)</f>
        <v>3103</v>
      </c>
      <c r="R922" s="15" t="str">
        <f>IF(Q922="","",VLOOKUP(Q922,映射!W:X,2,FALSE))</f>
        <v>黄月木</v>
      </c>
      <c r="S922" s="79">
        <f>VLOOKUP(D922,道具产出!B:V,8,FALSE)</f>
        <v>1</v>
      </c>
      <c r="T922" s="79">
        <v>1</v>
      </c>
      <c r="U922" s="79">
        <f>VLOOKUP(D922,道具产出!B:V,9,FALSE)</f>
        <v>200</v>
      </c>
      <c r="V922" s="92">
        <f>VLOOKUP(D922,道具产出!B:V,10,FALSE)</f>
        <v>3403</v>
      </c>
      <c r="W922" s="15" t="str">
        <f>IF(V922="","",VLOOKUP(V922,映射!W:X,2,FALSE))</f>
        <v>毛毡</v>
      </c>
      <c r="X922" s="92">
        <f>VLOOKUP(D922,道具产出!B:V,11,FALSE)</f>
        <v>1</v>
      </c>
      <c r="Y922" s="92">
        <v>1</v>
      </c>
      <c r="Z922" s="92">
        <f>VLOOKUP(D922,道具产出!B:V,12,FALSE)</f>
        <v>200</v>
      </c>
      <c r="AA922" s="85"/>
      <c r="AB922" s="15" t="str">
        <f>IF(AA922="","",VLOOKUP(AA922,映射!W:X,2,FALSE))</f>
        <v/>
      </c>
      <c r="AC922" s="85"/>
      <c r="AD922" s="85"/>
      <c r="AE922" s="85"/>
      <c r="AF922" s="85"/>
      <c r="AG922" s="15" t="str">
        <f>IF(AF922="","",VLOOKUP(AF922,映射!W:X,2,FALSE))</f>
        <v/>
      </c>
      <c r="AH922" s="85"/>
      <c r="AI922" s="85"/>
      <c r="AJ922" s="85"/>
      <c r="AK922" s="85"/>
      <c r="AL922" s="85" t="str">
        <f>IF(AK922="","",VLOOKUP(AK922,映射!W:X,2,FALSE))</f>
        <v/>
      </c>
      <c r="AM922" s="85"/>
      <c r="AN922" s="85"/>
      <c r="AO922" s="85"/>
    </row>
    <row r="923" spans="1:41">
      <c r="A923" s="26">
        <v>140190</v>
      </c>
      <c r="B923" s="26" t="s">
        <v>323</v>
      </c>
      <c r="C923" s="14" t="s">
        <v>40</v>
      </c>
      <c r="D923" s="14" t="s">
        <v>686</v>
      </c>
      <c r="E923" s="26">
        <v>40190</v>
      </c>
      <c r="F923" s="26" t="s">
        <v>496</v>
      </c>
      <c r="G923" s="26"/>
      <c r="H923" s="26">
        <v>32</v>
      </c>
      <c r="I923" s="91">
        <v>480</v>
      </c>
      <c r="J923" s="90">
        <v>0</v>
      </c>
      <c r="K923" s="26"/>
      <c r="L923" s="79">
        <f>VLOOKUP(D923,道具产出!B:V,4,FALSE)</f>
        <v>3003</v>
      </c>
      <c r="M923" s="15" t="str">
        <f>IF(L923="","",VLOOKUP(L923,映射!W:X,2,FALSE))</f>
        <v>银</v>
      </c>
      <c r="N923" s="79">
        <f>VLOOKUP(D923,道具产出!B:V,5,FALSE)</f>
        <v>1</v>
      </c>
      <c r="O923" s="79">
        <v>1</v>
      </c>
      <c r="P923" s="79">
        <f>VLOOKUP(D923,道具产出!B:V,6,FALSE)</f>
        <v>200</v>
      </c>
      <c r="Q923" s="79">
        <f>VLOOKUP(D923,道具产出!B:V,7,FALSE)</f>
        <v>3103</v>
      </c>
      <c r="R923" s="15" t="str">
        <f>IF(Q923="","",VLOOKUP(Q923,映射!W:X,2,FALSE))</f>
        <v>黄月木</v>
      </c>
      <c r="S923" s="79">
        <f>VLOOKUP(D923,道具产出!B:V,8,FALSE)</f>
        <v>1</v>
      </c>
      <c r="T923" s="79">
        <v>1</v>
      </c>
      <c r="U923" s="79">
        <f>VLOOKUP(D923,道具产出!B:V,9,FALSE)</f>
        <v>200</v>
      </c>
      <c r="V923" s="92">
        <f>VLOOKUP(D923,道具产出!B:V,10,FALSE)</f>
        <v>3403</v>
      </c>
      <c r="W923" s="15" t="str">
        <f>IF(V923="","",VLOOKUP(V923,映射!W:X,2,FALSE))</f>
        <v>毛毡</v>
      </c>
      <c r="X923" s="92">
        <f>VLOOKUP(D923,道具产出!B:V,11,FALSE)</f>
        <v>1</v>
      </c>
      <c r="Y923" s="92">
        <v>1</v>
      </c>
      <c r="Z923" s="92">
        <f>VLOOKUP(D923,道具产出!B:V,12,FALSE)</f>
        <v>200</v>
      </c>
      <c r="AA923" s="85"/>
      <c r="AB923" s="15" t="str">
        <f>IF(AA923="","",VLOOKUP(AA923,映射!W:X,2,FALSE))</f>
        <v/>
      </c>
      <c r="AC923" s="85"/>
      <c r="AD923" s="85"/>
      <c r="AE923" s="85"/>
      <c r="AF923" s="85"/>
      <c r="AG923" s="15" t="str">
        <f>IF(AF923="","",VLOOKUP(AF923,映射!W:X,2,FALSE))</f>
        <v/>
      </c>
      <c r="AH923" s="85"/>
      <c r="AI923" s="85"/>
      <c r="AJ923" s="85"/>
      <c r="AK923" s="85"/>
      <c r="AL923" s="85" t="str">
        <f>IF(AK923="","",VLOOKUP(AK923,映射!W:X,2,FALSE))</f>
        <v/>
      </c>
      <c r="AM923" s="85"/>
      <c r="AN923" s="85"/>
      <c r="AO923" s="85"/>
    </row>
    <row r="924" spans="1:41">
      <c r="A924" s="26">
        <v>140191</v>
      </c>
      <c r="B924" s="26" t="s">
        <v>323</v>
      </c>
      <c r="C924" s="14" t="s">
        <v>40</v>
      </c>
      <c r="D924" s="14" t="s">
        <v>686</v>
      </c>
      <c r="E924" s="26">
        <v>40191</v>
      </c>
      <c r="F924" s="26" t="s">
        <v>692</v>
      </c>
      <c r="G924" s="26"/>
      <c r="H924" s="26">
        <v>32</v>
      </c>
      <c r="I924" s="91">
        <v>480</v>
      </c>
      <c r="J924" s="90">
        <v>0</v>
      </c>
      <c r="K924" s="26"/>
      <c r="L924" s="79">
        <f>VLOOKUP(D924,道具产出!B:V,4,FALSE)</f>
        <v>3003</v>
      </c>
      <c r="M924" s="15" t="str">
        <f>IF(L924="","",VLOOKUP(L924,映射!W:X,2,FALSE))</f>
        <v>银</v>
      </c>
      <c r="N924" s="79">
        <f>VLOOKUP(D924,道具产出!B:V,5,FALSE)</f>
        <v>1</v>
      </c>
      <c r="O924" s="79">
        <v>1</v>
      </c>
      <c r="P924" s="79">
        <f>VLOOKUP(D924,道具产出!B:V,6,FALSE)</f>
        <v>200</v>
      </c>
      <c r="Q924" s="79">
        <f>VLOOKUP(D924,道具产出!B:V,7,FALSE)</f>
        <v>3103</v>
      </c>
      <c r="R924" s="15" t="str">
        <f>IF(Q924="","",VLOOKUP(Q924,映射!W:X,2,FALSE))</f>
        <v>黄月木</v>
      </c>
      <c r="S924" s="79">
        <f>VLOOKUP(D924,道具产出!B:V,8,FALSE)</f>
        <v>1</v>
      </c>
      <c r="T924" s="79">
        <v>1</v>
      </c>
      <c r="U924" s="79">
        <f>VLOOKUP(D924,道具产出!B:V,9,FALSE)</f>
        <v>200</v>
      </c>
      <c r="V924" s="92">
        <f>VLOOKUP(D924,道具产出!B:V,10,FALSE)</f>
        <v>3403</v>
      </c>
      <c r="W924" s="15" t="str">
        <f>IF(V924="","",VLOOKUP(V924,映射!W:X,2,FALSE))</f>
        <v>毛毡</v>
      </c>
      <c r="X924" s="92">
        <f>VLOOKUP(D924,道具产出!B:V,11,FALSE)</f>
        <v>1</v>
      </c>
      <c r="Y924" s="92">
        <v>1</v>
      </c>
      <c r="Z924" s="92">
        <f>VLOOKUP(D924,道具产出!B:V,12,FALSE)</f>
        <v>200</v>
      </c>
      <c r="AA924" s="85"/>
      <c r="AB924" s="15" t="str">
        <f>IF(AA924="","",VLOOKUP(AA924,映射!W:X,2,FALSE))</f>
        <v/>
      </c>
      <c r="AC924" s="85"/>
      <c r="AD924" s="85"/>
      <c r="AE924" s="85"/>
      <c r="AF924" s="85"/>
      <c r="AG924" s="15" t="str">
        <f>IF(AF924="","",VLOOKUP(AF924,映射!W:X,2,FALSE))</f>
        <v/>
      </c>
      <c r="AH924" s="85"/>
      <c r="AI924" s="85"/>
      <c r="AJ924" s="85"/>
      <c r="AK924" s="85"/>
      <c r="AL924" s="85" t="str">
        <f>IF(AK924="","",VLOOKUP(AK924,映射!W:X,2,FALSE))</f>
        <v/>
      </c>
      <c r="AM924" s="85"/>
      <c r="AN924" s="85"/>
      <c r="AO924" s="85"/>
    </row>
    <row r="925" spans="1:41">
      <c r="A925" s="26">
        <v>140192</v>
      </c>
      <c r="B925" s="26" t="s">
        <v>323</v>
      </c>
      <c r="C925" s="14" t="s">
        <v>40</v>
      </c>
      <c r="D925" s="14" t="s">
        <v>686</v>
      </c>
      <c r="E925" s="26">
        <v>40192</v>
      </c>
      <c r="F925" s="26" t="s">
        <v>466</v>
      </c>
      <c r="G925" s="26"/>
      <c r="H925" s="26">
        <v>32</v>
      </c>
      <c r="I925" s="91">
        <v>480</v>
      </c>
      <c r="J925" s="90">
        <v>0</v>
      </c>
      <c r="K925" s="26"/>
      <c r="L925" s="79">
        <f>VLOOKUP(D925,道具产出!B:V,4,FALSE)</f>
        <v>3003</v>
      </c>
      <c r="M925" s="15" t="str">
        <f>IF(L925="","",VLOOKUP(L925,映射!W:X,2,FALSE))</f>
        <v>银</v>
      </c>
      <c r="N925" s="79">
        <f>VLOOKUP(D925,道具产出!B:V,5,FALSE)</f>
        <v>1</v>
      </c>
      <c r="O925" s="79">
        <v>1</v>
      </c>
      <c r="P925" s="79">
        <f>VLOOKUP(D925,道具产出!B:V,6,FALSE)</f>
        <v>200</v>
      </c>
      <c r="Q925" s="79">
        <f>VLOOKUP(D925,道具产出!B:V,7,FALSE)</f>
        <v>3103</v>
      </c>
      <c r="R925" s="15" t="str">
        <f>IF(Q925="","",VLOOKUP(Q925,映射!W:X,2,FALSE))</f>
        <v>黄月木</v>
      </c>
      <c r="S925" s="79">
        <f>VLOOKUP(D925,道具产出!B:V,8,FALSE)</f>
        <v>1</v>
      </c>
      <c r="T925" s="79">
        <v>1</v>
      </c>
      <c r="U925" s="79">
        <f>VLOOKUP(D925,道具产出!B:V,9,FALSE)</f>
        <v>200</v>
      </c>
      <c r="V925" s="92">
        <f>VLOOKUP(D925,道具产出!B:V,10,FALSE)</f>
        <v>3403</v>
      </c>
      <c r="W925" s="15" t="str">
        <f>IF(V925="","",VLOOKUP(V925,映射!W:X,2,FALSE))</f>
        <v>毛毡</v>
      </c>
      <c r="X925" s="92">
        <f>VLOOKUP(D925,道具产出!B:V,11,FALSE)</f>
        <v>1</v>
      </c>
      <c r="Y925" s="92">
        <v>1</v>
      </c>
      <c r="Z925" s="92">
        <f>VLOOKUP(D925,道具产出!B:V,12,FALSE)</f>
        <v>200</v>
      </c>
      <c r="AA925" s="85"/>
      <c r="AB925" s="15" t="str">
        <f>IF(AA925="","",VLOOKUP(AA925,映射!W:X,2,FALSE))</f>
        <v/>
      </c>
      <c r="AC925" s="85"/>
      <c r="AD925" s="85"/>
      <c r="AE925" s="85"/>
      <c r="AF925" s="85"/>
      <c r="AG925" s="15" t="str">
        <f>IF(AF925="","",VLOOKUP(AF925,映射!W:X,2,FALSE))</f>
        <v/>
      </c>
      <c r="AH925" s="85"/>
      <c r="AI925" s="85"/>
      <c r="AJ925" s="85"/>
      <c r="AK925" s="85"/>
      <c r="AL925" s="85" t="str">
        <f>IF(AK925="","",VLOOKUP(AK925,映射!W:X,2,FALSE))</f>
        <v/>
      </c>
      <c r="AM925" s="85"/>
      <c r="AN925" s="85"/>
      <c r="AO925" s="85"/>
    </row>
    <row r="926" spans="1:41">
      <c r="A926" s="26">
        <v>140193</v>
      </c>
      <c r="B926" s="26" t="s">
        <v>323</v>
      </c>
      <c r="C926" s="14" t="s">
        <v>40</v>
      </c>
      <c r="D926" s="14" t="s">
        <v>686</v>
      </c>
      <c r="E926" s="26">
        <v>40193</v>
      </c>
      <c r="F926" s="26" t="s">
        <v>644</v>
      </c>
      <c r="G926" s="26"/>
      <c r="H926" s="26">
        <v>32</v>
      </c>
      <c r="I926" s="91">
        <v>480</v>
      </c>
      <c r="J926" s="90">
        <v>0</v>
      </c>
      <c r="K926" s="26"/>
      <c r="L926" s="79">
        <f>VLOOKUP(D926,道具产出!B:V,4,FALSE)</f>
        <v>3003</v>
      </c>
      <c r="M926" s="15" t="str">
        <f>IF(L926="","",VLOOKUP(L926,映射!W:X,2,FALSE))</f>
        <v>银</v>
      </c>
      <c r="N926" s="79">
        <f>VLOOKUP(D926,道具产出!B:V,5,FALSE)</f>
        <v>1</v>
      </c>
      <c r="O926" s="79">
        <v>1</v>
      </c>
      <c r="P926" s="79">
        <f>VLOOKUP(D926,道具产出!B:V,6,FALSE)</f>
        <v>200</v>
      </c>
      <c r="Q926" s="79">
        <f>VLOOKUP(D926,道具产出!B:V,7,FALSE)</f>
        <v>3103</v>
      </c>
      <c r="R926" s="15" t="str">
        <f>IF(Q926="","",VLOOKUP(Q926,映射!W:X,2,FALSE))</f>
        <v>黄月木</v>
      </c>
      <c r="S926" s="79">
        <f>VLOOKUP(D926,道具产出!B:V,8,FALSE)</f>
        <v>1</v>
      </c>
      <c r="T926" s="79">
        <v>1</v>
      </c>
      <c r="U926" s="79">
        <f>VLOOKUP(D926,道具产出!B:V,9,FALSE)</f>
        <v>200</v>
      </c>
      <c r="V926" s="92">
        <f>VLOOKUP(D926,道具产出!B:V,10,FALSE)</f>
        <v>3403</v>
      </c>
      <c r="W926" s="15" t="str">
        <f>IF(V926="","",VLOOKUP(V926,映射!W:X,2,FALSE))</f>
        <v>毛毡</v>
      </c>
      <c r="X926" s="92">
        <f>VLOOKUP(D926,道具产出!B:V,11,FALSE)</f>
        <v>1</v>
      </c>
      <c r="Y926" s="92">
        <v>1</v>
      </c>
      <c r="Z926" s="92">
        <f>VLOOKUP(D926,道具产出!B:V,12,FALSE)</f>
        <v>200</v>
      </c>
      <c r="AA926" s="85"/>
      <c r="AB926" s="15" t="str">
        <f>IF(AA926="","",VLOOKUP(AA926,映射!W:X,2,FALSE))</f>
        <v/>
      </c>
      <c r="AC926" s="85"/>
      <c r="AD926" s="85"/>
      <c r="AE926" s="85"/>
      <c r="AF926" s="85"/>
      <c r="AG926" s="15" t="str">
        <f>IF(AF926="","",VLOOKUP(AF926,映射!W:X,2,FALSE))</f>
        <v/>
      </c>
      <c r="AH926" s="85"/>
      <c r="AI926" s="85"/>
      <c r="AJ926" s="85"/>
      <c r="AK926" s="85"/>
      <c r="AL926" s="85" t="str">
        <f>IF(AK926="","",VLOOKUP(AK926,映射!W:X,2,FALSE))</f>
        <v/>
      </c>
      <c r="AM926" s="85"/>
      <c r="AN926" s="85"/>
      <c r="AO926" s="85"/>
    </row>
    <row r="927" spans="1:41">
      <c r="A927" s="26">
        <v>140194</v>
      </c>
      <c r="B927" s="26" t="s">
        <v>323</v>
      </c>
      <c r="C927" s="14" t="s">
        <v>40</v>
      </c>
      <c r="D927" s="14" t="s">
        <v>686</v>
      </c>
      <c r="E927" s="26">
        <v>40194</v>
      </c>
      <c r="F927" s="26" t="s">
        <v>521</v>
      </c>
      <c r="G927" s="26"/>
      <c r="H927" s="26">
        <v>32</v>
      </c>
      <c r="I927" s="91">
        <v>480</v>
      </c>
      <c r="J927" s="90">
        <v>0</v>
      </c>
      <c r="K927" s="26"/>
      <c r="L927" s="79">
        <f>VLOOKUP(D927,道具产出!B:V,4,FALSE)</f>
        <v>3003</v>
      </c>
      <c r="M927" s="15" t="str">
        <f>IF(L927="","",VLOOKUP(L927,映射!W:X,2,FALSE))</f>
        <v>银</v>
      </c>
      <c r="N927" s="79">
        <f>VLOOKUP(D927,道具产出!B:V,5,FALSE)</f>
        <v>1</v>
      </c>
      <c r="O927" s="79">
        <v>1</v>
      </c>
      <c r="P927" s="79">
        <f>VLOOKUP(D927,道具产出!B:V,6,FALSE)</f>
        <v>200</v>
      </c>
      <c r="Q927" s="79">
        <f>VLOOKUP(D927,道具产出!B:V,7,FALSE)</f>
        <v>3103</v>
      </c>
      <c r="R927" s="15" t="str">
        <f>IF(Q927="","",VLOOKUP(Q927,映射!W:X,2,FALSE))</f>
        <v>黄月木</v>
      </c>
      <c r="S927" s="79">
        <f>VLOOKUP(D927,道具产出!B:V,8,FALSE)</f>
        <v>1</v>
      </c>
      <c r="T927" s="79">
        <v>1</v>
      </c>
      <c r="U927" s="79">
        <f>VLOOKUP(D927,道具产出!B:V,9,FALSE)</f>
        <v>200</v>
      </c>
      <c r="V927" s="92">
        <f>VLOOKUP(D927,道具产出!B:V,10,FALSE)</f>
        <v>3403</v>
      </c>
      <c r="W927" s="15" t="str">
        <f>IF(V927="","",VLOOKUP(V927,映射!W:X,2,FALSE))</f>
        <v>毛毡</v>
      </c>
      <c r="X927" s="92">
        <f>VLOOKUP(D927,道具产出!B:V,11,FALSE)</f>
        <v>1</v>
      </c>
      <c r="Y927" s="92">
        <v>1</v>
      </c>
      <c r="Z927" s="92">
        <f>VLOOKUP(D927,道具产出!B:V,12,FALSE)</f>
        <v>200</v>
      </c>
      <c r="AA927" s="85"/>
      <c r="AB927" s="15" t="str">
        <f>IF(AA927="","",VLOOKUP(AA927,映射!W:X,2,FALSE))</f>
        <v/>
      </c>
      <c r="AC927" s="85"/>
      <c r="AD927" s="85"/>
      <c r="AE927" s="85"/>
      <c r="AF927" s="85"/>
      <c r="AG927" s="15" t="str">
        <f>IF(AF927="","",VLOOKUP(AF927,映射!W:X,2,FALSE))</f>
        <v/>
      </c>
      <c r="AH927" s="85"/>
      <c r="AI927" s="85"/>
      <c r="AJ927" s="85"/>
      <c r="AK927" s="85"/>
      <c r="AL927" s="85" t="str">
        <f>IF(AK927="","",VLOOKUP(AK927,映射!W:X,2,FALSE))</f>
        <v/>
      </c>
      <c r="AM927" s="85"/>
      <c r="AN927" s="85"/>
      <c r="AO927" s="85"/>
    </row>
    <row r="928" spans="1:41">
      <c r="A928" s="26">
        <v>140195</v>
      </c>
      <c r="B928" s="26" t="s">
        <v>323</v>
      </c>
      <c r="C928" s="14" t="s">
        <v>40</v>
      </c>
      <c r="D928" s="14" t="s">
        <v>686</v>
      </c>
      <c r="E928" s="26">
        <v>40195</v>
      </c>
      <c r="F928" s="26" t="s">
        <v>684</v>
      </c>
      <c r="G928" s="26"/>
      <c r="H928" s="26">
        <v>32</v>
      </c>
      <c r="I928" s="91">
        <v>480</v>
      </c>
      <c r="J928" s="90">
        <v>0</v>
      </c>
      <c r="K928" s="26"/>
      <c r="L928" s="79">
        <f>VLOOKUP(D928,道具产出!B:V,4,FALSE)</f>
        <v>3003</v>
      </c>
      <c r="M928" s="15" t="str">
        <f>IF(L928="","",VLOOKUP(L928,映射!W:X,2,FALSE))</f>
        <v>银</v>
      </c>
      <c r="N928" s="79">
        <f>VLOOKUP(D928,道具产出!B:V,5,FALSE)</f>
        <v>1</v>
      </c>
      <c r="O928" s="79">
        <v>1</v>
      </c>
      <c r="P928" s="79">
        <f>VLOOKUP(D928,道具产出!B:V,6,FALSE)</f>
        <v>200</v>
      </c>
      <c r="Q928" s="79">
        <f>VLOOKUP(D928,道具产出!B:V,7,FALSE)</f>
        <v>3103</v>
      </c>
      <c r="R928" s="15" t="str">
        <f>IF(Q928="","",VLOOKUP(Q928,映射!W:X,2,FALSE))</f>
        <v>黄月木</v>
      </c>
      <c r="S928" s="79">
        <f>VLOOKUP(D928,道具产出!B:V,8,FALSE)</f>
        <v>1</v>
      </c>
      <c r="T928" s="79">
        <v>1</v>
      </c>
      <c r="U928" s="79">
        <f>VLOOKUP(D928,道具产出!B:V,9,FALSE)</f>
        <v>200</v>
      </c>
      <c r="V928" s="92">
        <f>VLOOKUP(D928,道具产出!B:V,10,FALSE)</f>
        <v>3403</v>
      </c>
      <c r="W928" s="15" t="str">
        <f>IF(V928="","",VLOOKUP(V928,映射!W:X,2,FALSE))</f>
        <v>毛毡</v>
      </c>
      <c r="X928" s="92">
        <f>VLOOKUP(D928,道具产出!B:V,11,FALSE)</f>
        <v>1</v>
      </c>
      <c r="Y928" s="92">
        <v>1</v>
      </c>
      <c r="Z928" s="92">
        <f>VLOOKUP(D928,道具产出!B:V,12,FALSE)</f>
        <v>200</v>
      </c>
      <c r="AA928" s="85"/>
      <c r="AB928" s="15" t="str">
        <f>IF(AA928="","",VLOOKUP(AA928,映射!W:X,2,FALSE))</f>
        <v/>
      </c>
      <c r="AC928" s="85"/>
      <c r="AD928" s="85"/>
      <c r="AE928" s="85"/>
      <c r="AF928" s="85"/>
      <c r="AG928" s="15" t="str">
        <f>IF(AF928="","",VLOOKUP(AF928,映射!W:X,2,FALSE))</f>
        <v/>
      </c>
      <c r="AH928" s="85"/>
      <c r="AI928" s="85"/>
      <c r="AJ928" s="85"/>
      <c r="AK928" s="85"/>
      <c r="AL928" s="85" t="str">
        <f>IF(AK928="","",VLOOKUP(AK928,映射!W:X,2,FALSE))</f>
        <v/>
      </c>
      <c r="AM928" s="85"/>
      <c r="AN928" s="85"/>
      <c r="AO928" s="85"/>
    </row>
    <row r="929" spans="1:41">
      <c r="A929" s="26">
        <v>140196</v>
      </c>
      <c r="B929" s="26" t="s">
        <v>323</v>
      </c>
      <c r="C929" s="14" t="s">
        <v>40</v>
      </c>
      <c r="D929" s="14" t="s">
        <v>686</v>
      </c>
      <c r="E929" s="26">
        <v>40196</v>
      </c>
      <c r="F929" s="26" t="s">
        <v>398</v>
      </c>
      <c r="G929" s="26"/>
      <c r="H929" s="26">
        <v>37</v>
      </c>
      <c r="I929" s="91">
        <v>650</v>
      </c>
      <c r="J929" s="90">
        <v>0</v>
      </c>
      <c r="K929" s="26"/>
      <c r="L929" s="79">
        <f>VLOOKUP(D929,道具产出!B:V,4,FALSE)</f>
        <v>3003</v>
      </c>
      <c r="M929" s="15" t="str">
        <f>IF(L929="","",VLOOKUP(L929,映射!W:X,2,FALSE))</f>
        <v>银</v>
      </c>
      <c r="N929" s="79">
        <f>VLOOKUP(D929,道具产出!B:V,5,FALSE)</f>
        <v>1</v>
      </c>
      <c r="O929" s="79">
        <v>1</v>
      </c>
      <c r="P929" s="79">
        <f>VLOOKUP(D929,道具产出!B:V,6,FALSE)</f>
        <v>200</v>
      </c>
      <c r="Q929" s="79">
        <f>VLOOKUP(D929,道具产出!B:V,7,FALSE)</f>
        <v>3103</v>
      </c>
      <c r="R929" s="15" t="str">
        <f>IF(Q929="","",VLOOKUP(Q929,映射!W:X,2,FALSE))</f>
        <v>黄月木</v>
      </c>
      <c r="S929" s="79">
        <f>VLOOKUP(D929,道具产出!B:V,8,FALSE)</f>
        <v>1</v>
      </c>
      <c r="T929" s="79">
        <v>1</v>
      </c>
      <c r="U929" s="79">
        <f>VLOOKUP(D929,道具产出!B:V,9,FALSE)</f>
        <v>200</v>
      </c>
      <c r="V929" s="92">
        <f>VLOOKUP(D929,道具产出!B:V,10,FALSE)</f>
        <v>3403</v>
      </c>
      <c r="W929" s="15" t="str">
        <f>IF(V929="","",VLOOKUP(V929,映射!W:X,2,FALSE))</f>
        <v>毛毡</v>
      </c>
      <c r="X929" s="92">
        <f>VLOOKUP(D929,道具产出!B:V,11,FALSE)</f>
        <v>1</v>
      </c>
      <c r="Y929" s="92">
        <v>1</v>
      </c>
      <c r="Z929" s="92">
        <f>VLOOKUP(D929,道具产出!B:V,12,FALSE)</f>
        <v>200</v>
      </c>
      <c r="AA929" s="85"/>
      <c r="AB929" s="15" t="str">
        <f>IF(AA929="","",VLOOKUP(AA929,映射!W:X,2,FALSE))</f>
        <v/>
      </c>
      <c r="AC929" s="85"/>
      <c r="AD929" s="85"/>
      <c r="AE929" s="85"/>
      <c r="AF929" s="85"/>
      <c r="AG929" s="15" t="str">
        <f>IF(AF929="","",VLOOKUP(AF929,映射!W:X,2,FALSE))</f>
        <v/>
      </c>
      <c r="AH929" s="85"/>
      <c r="AI929" s="85"/>
      <c r="AJ929" s="85"/>
      <c r="AK929" s="85"/>
      <c r="AL929" s="85" t="str">
        <f>IF(AK929="","",VLOOKUP(AK929,映射!W:X,2,FALSE))</f>
        <v/>
      </c>
      <c r="AM929" s="85"/>
      <c r="AN929" s="85"/>
      <c r="AO929" s="85"/>
    </row>
    <row r="930" spans="1:41">
      <c r="A930" s="26">
        <v>140197</v>
      </c>
      <c r="B930" s="26" t="s">
        <v>323</v>
      </c>
      <c r="C930" s="14" t="s">
        <v>40</v>
      </c>
      <c r="D930" s="14" t="s">
        <v>686</v>
      </c>
      <c r="E930" s="26">
        <v>40197</v>
      </c>
      <c r="F930" s="26" t="s">
        <v>479</v>
      </c>
      <c r="G930" s="26"/>
      <c r="H930" s="26">
        <v>37</v>
      </c>
      <c r="I930" s="91">
        <v>650</v>
      </c>
      <c r="J930" s="90">
        <v>0</v>
      </c>
      <c r="K930" s="26"/>
      <c r="L930" s="79">
        <f>VLOOKUP(D930,道具产出!B:V,4,FALSE)</f>
        <v>3003</v>
      </c>
      <c r="M930" s="15" t="str">
        <f>IF(L930="","",VLOOKUP(L930,映射!W:X,2,FALSE))</f>
        <v>银</v>
      </c>
      <c r="N930" s="79">
        <f>VLOOKUP(D930,道具产出!B:V,5,FALSE)</f>
        <v>1</v>
      </c>
      <c r="O930" s="79">
        <v>1</v>
      </c>
      <c r="P930" s="79">
        <f>VLOOKUP(D930,道具产出!B:V,6,FALSE)</f>
        <v>200</v>
      </c>
      <c r="Q930" s="79">
        <f>VLOOKUP(D930,道具产出!B:V,7,FALSE)</f>
        <v>3103</v>
      </c>
      <c r="R930" s="15" t="str">
        <f>IF(Q930="","",VLOOKUP(Q930,映射!W:X,2,FALSE))</f>
        <v>黄月木</v>
      </c>
      <c r="S930" s="79">
        <f>VLOOKUP(D930,道具产出!B:V,8,FALSE)</f>
        <v>1</v>
      </c>
      <c r="T930" s="79">
        <v>1</v>
      </c>
      <c r="U930" s="79">
        <f>VLOOKUP(D930,道具产出!B:V,9,FALSE)</f>
        <v>200</v>
      </c>
      <c r="V930" s="92">
        <f>VLOOKUP(D930,道具产出!B:V,10,FALSE)</f>
        <v>3403</v>
      </c>
      <c r="W930" s="15" t="str">
        <f>IF(V930="","",VLOOKUP(V930,映射!W:X,2,FALSE))</f>
        <v>毛毡</v>
      </c>
      <c r="X930" s="92">
        <f>VLOOKUP(D930,道具产出!B:V,11,FALSE)</f>
        <v>1</v>
      </c>
      <c r="Y930" s="92">
        <v>1</v>
      </c>
      <c r="Z930" s="92">
        <f>VLOOKUP(D930,道具产出!B:V,12,FALSE)</f>
        <v>200</v>
      </c>
      <c r="AA930" s="85"/>
      <c r="AB930" s="15" t="str">
        <f>IF(AA930="","",VLOOKUP(AA930,映射!W:X,2,FALSE))</f>
        <v/>
      </c>
      <c r="AC930" s="85"/>
      <c r="AD930" s="85"/>
      <c r="AE930" s="85"/>
      <c r="AF930" s="85"/>
      <c r="AG930" s="15" t="str">
        <f>IF(AF930="","",VLOOKUP(AF930,映射!W:X,2,FALSE))</f>
        <v/>
      </c>
      <c r="AH930" s="85"/>
      <c r="AI930" s="85"/>
      <c r="AJ930" s="85"/>
      <c r="AK930" s="85"/>
      <c r="AL930" s="85" t="str">
        <f>IF(AK930="","",VLOOKUP(AK930,映射!W:X,2,FALSE))</f>
        <v/>
      </c>
      <c r="AM930" s="85"/>
      <c r="AN930" s="85"/>
      <c r="AO930" s="85"/>
    </row>
    <row r="931" spans="1:41">
      <c r="A931" s="26">
        <v>140198</v>
      </c>
      <c r="B931" s="26" t="s">
        <v>323</v>
      </c>
      <c r="C931" s="14" t="s">
        <v>40</v>
      </c>
      <c r="D931" s="14" t="s">
        <v>686</v>
      </c>
      <c r="E931" s="26">
        <v>40198</v>
      </c>
      <c r="F931" s="26" t="s">
        <v>690</v>
      </c>
      <c r="G931" s="26"/>
      <c r="H931" s="26">
        <v>37</v>
      </c>
      <c r="I931" s="91">
        <v>650</v>
      </c>
      <c r="J931" s="90">
        <v>0</v>
      </c>
      <c r="K931" s="26"/>
      <c r="L931" s="79">
        <f>VLOOKUP(D931,道具产出!B:V,4,FALSE)</f>
        <v>3003</v>
      </c>
      <c r="M931" s="15" t="str">
        <f>IF(L931="","",VLOOKUP(L931,映射!W:X,2,FALSE))</f>
        <v>银</v>
      </c>
      <c r="N931" s="79">
        <f>VLOOKUP(D931,道具产出!B:V,5,FALSE)</f>
        <v>1</v>
      </c>
      <c r="O931" s="79">
        <v>1</v>
      </c>
      <c r="P931" s="79">
        <f>VLOOKUP(D931,道具产出!B:V,6,FALSE)</f>
        <v>200</v>
      </c>
      <c r="Q931" s="79">
        <f>VLOOKUP(D931,道具产出!B:V,7,FALSE)</f>
        <v>3103</v>
      </c>
      <c r="R931" s="15" t="str">
        <f>IF(Q931="","",VLOOKUP(Q931,映射!W:X,2,FALSE))</f>
        <v>黄月木</v>
      </c>
      <c r="S931" s="79">
        <f>VLOOKUP(D931,道具产出!B:V,8,FALSE)</f>
        <v>1</v>
      </c>
      <c r="T931" s="79">
        <v>1</v>
      </c>
      <c r="U931" s="79">
        <f>VLOOKUP(D931,道具产出!B:V,9,FALSE)</f>
        <v>200</v>
      </c>
      <c r="V931" s="92">
        <f>VLOOKUP(D931,道具产出!B:V,10,FALSE)</f>
        <v>3403</v>
      </c>
      <c r="W931" s="15" t="str">
        <f>IF(V931="","",VLOOKUP(V931,映射!W:X,2,FALSE))</f>
        <v>毛毡</v>
      </c>
      <c r="X931" s="92">
        <f>VLOOKUP(D931,道具产出!B:V,11,FALSE)</f>
        <v>1</v>
      </c>
      <c r="Y931" s="92">
        <v>1</v>
      </c>
      <c r="Z931" s="92">
        <f>VLOOKUP(D931,道具产出!B:V,12,FALSE)</f>
        <v>200</v>
      </c>
      <c r="AA931" s="85"/>
      <c r="AB931" s="15" t="str">
        <f>IF(AA931="","",VLOOKUP(AA931,映射!W:X,2,FALSE))</f>
        <v/>
      </c>
      <c r="AC931" s="85"/>
      <c r="AD931" s="85"/>
      <c r="AE931" s="85"/>
      <c r="AF931" s="85"/>
      <c r="AG931" s="15" t="str">
        <f>IF(AF931="","",VLOOKUP(AF931,映射!W:X,2,FALSE))</f>
        <v/>
      </c>
      <c r="AH931" s="85"/>
      <c r="AI931" s="85"/>
      <c r="AJ931" s="85"/>
      <c r="AK931" s="85"/>
      <c r="AL931" s="85" t="str">
        <f>IF(AK931="","",VLOOKUP(AK931,映射!W:X,2,FALSE))</f>
        <v/>
      </c>
      <c r="AM931" s="85"/>
      <c r="AN931" s="85"/>
      <c r="AO931" s="85"/>
    </row>
    <row r="932" spans="1:41">
      <c r="A932" s="26">
        <v>140199</v>
      </c>
      <c r="B932" s="26" t="s">
        <v>323</v>
      </c>
      <c r="C932" s="14" t="s">
        <v>40</v>
      </c>
      <c r="D932" s="14" t="s">
        <v>686</v>
      </c>
      <c r="E932" s="26">
        <v>40199</v>
      </c>
      <c r="F932" s="26" t="s">
        <v>590</v>
      </c>
      <c r="G932" s="26"/>
      <c r="H932" s="26">
        <v>37</v>
      </c>
      <c r="I932" s="91">
        <v>650</v>
      </c>
      <c r="J932" s="90">
        <v>0</v>
      </c>
      <c r="K932" s="26"/>
      <c r="L932" s="79">
        <f>VLOOKUP(D932,道具产出!B:V,4,FALSE)</f>
        <v>3003</v>
      </c>
      <c r="M932" s="15" t="str">
        <f>IF(L932="","",VLOOKUP(L932,映射!W:X,2,FALSE))</f>
        <v>银</v>
      </c>
      <c r="N932" s="79">
        <f>VLOOKUP(D932,道具产出!B:V,5,FALSE)</f>
        <v>1</v>
      </c>
      <c r="O932" s="79">
        <v>1</v>
      </c>
      <c r="P932" s="79">
        <f>VLOOKUP(D932,道具产出!B:V,6,FALSE)</f>
        <v>200</v>
      </c>
      <c r="Q932" s="79">
        <f>VLOOKUP(D932,道具产出!B:V,7,FALSE)</f>
        <v>3103</v>
      </c>
      <c r="R932" s="15" t="str">
        <f>IF(Q932="","",VLOOKUP(Q932,映射!W:X,2,FALSE))</f>
        <v>黄月木</v>
      </c>
      <c r="S932" s="79">
        <f>VLOOKUP(D932,道具产出!B:V,8,FALSE)</f>
        <v>1</v>
      </c>
      <c r="T932" s="79">
        <v>1</v>
      </c>
      <c r="U932" s="79">
        <f>VLOOKUP(D932,道具产出!B:V,9,FALSE)</f>
        <v>200</v>
      </c>
      <c r="V932" s="92">
        <f>VLOOKUP(D932,道具产出!B:V,10,FALSE)</f>
        <v>3403</v>
      </c>
      <c r="W932" s="15" t="str">
        <f>IF(V932="","",VLOOKUP(V932,映射!W:X,2,FALSE))</f>
        <v>毛毡</v>
      </c>
      <c r="X932" s="92">
        <f>VLOOKUP(D932,道具产出!B:V,11,FALSE)</f>
        <v>1</v>
      </c>
      <c r="Y932" s="92">
        <v>1</v>
      </c>
      <c r="Z932" s="92">
        <f>VLOOKUP(D932,道具产出!B:V,12,FALSE)</f>
        <v>200</v>
      </c>
      <c r="AA932" s="85"/>
      <c r="AB932" s="15" t="str">
        <f>IF(AA932="","",VLOOKUP(AA932,映射!W:X,2,FALSE))</f>
        <v/>
      </c>
      <c r="AC932" s="85"/>
      <c r="AD932" s="85"/>
      <c r="AE932" s="85"/>
      <c r="AF932" s="85"/>
      <c r="AG932" s="15" t="str">
        <f>IF(AF932="","",VLOOKUP(AF932,映射!W:X,2,FALSE))</f>
        <v/>
      </c>
      <c r="AH932" s="85"/>
      <c r="AI932" s="85"/>
      <c r="AJ932" s="85"/>
      <c r="AK932" s="85"/>
      <c r="AL932" s="85" t="str">
        <f>IF(AK932="","",VLOOKUP(AK932,映射!W:X,2,FALSE))</f>
        <v/>
      </c>
      <c r="AM932" s="85"/>
      <c r="AN932" s="85"/>
      <c r="AO932" s="85"/>
    </row>
    <row r="933" spans="1:41">
      <c r="A933" s="26">
        <v>140200</v>
      </c>
      <c r="B933" s="26" t="s">
        <v>323</v>
      </c>
      <c r="C933" s="14" t="s">
        <v>40</v>
      </c>
      <c r="D933" s="14" t="s">
        <v>686</v>
      </c>
      <c r="E933" s="26">
        <v>40200</v>
      </c>
      <c r="F933" s="26" t="s">
        <v>600</v>
      </c>
      <c r="G933" s="26"/>
      <c r="H933" s="26">
        <v>37</v>
      </c>
      <c r="I933" s="91">
        <v>650</v>
      </c>
      <c r="J933" s="90">
        <v>0</v>
      </c>
      <c r="K933" s="26"/>
      <c r="L933" s="79">
        <f>VLOOKUP(D933,道具产出!B:V,4,FALSE)</f>
        <v>3003</v>
      </c>
      <c r="M933" s="15" t="str">
        <f>IF(L933="","",VLOOKUP(L933,映射!W:X,2,FALSE))</f>
        <v>银</v>
      </c>
      <c r="N933" s="79">
        <f>VLOOKUP(D933,道具产出!B:V,5,FALSE)</f>
        <v>1</v>
      </c>
      <c r="O933" s="79">
        <v>1</v>
      </c>
      <c r="P933" s="79">
        <f>VLOOKUP(D933,道具产出!B:V,6,FALSE)</f>
        <v>200</v>
      </c>
      <c r="Q933" s="79">
        <f>VLOOKUP(D933,道具产出!B:V,7,FALSE)</f>
        <v>3103</v>
      </c>
      <c r="R933" s="15" t="str">
        <f>IF(Q933="","",VLOOKUP(Q933,映射!W:X,2,FALSE))</f>
        <v>黄月木</v>
      </c>
      <c r="S933" s="79">
        <f>VLOOKUP(D933,道具产出!B:V,8,FALSE)</f>
        <v>1</v>
      </c>
      <c r="T933" s="79">
        <v>1</v>
      </c>
      <c r="U933" s="79">
        <f>VLOOKUP(D933,道具产出!B:V,9,FALSE)</f>
        <v>200</v>
      </c>
      <c r="V933" s="92">
        <f>VLOOKUP(D933,道具产出!B:V,10,FALSE)</f>
        <v>3403</v>
      </c>
      <c r="W933" s="15" t="str">
        <f>IF(V933="","",VLOOKUP(V933,映射!W:X,2,FALSE))</f>
        <v>毛毡</v>
      </c>
      <c r="X933" s="92">
        <f>VLOOKUP(D933,道具产出!B:V,11,FALSE)</f>
        <v>1</v>
      </c>
      <c r="Y933" s="92">
        <v>1</v>
      </c>
      <c r="Z933" s="92">
        <f>VLOOKUP(D933,道具产出!B:V,12,FALSE)</f>
        <v>200</v>
      </c>
      <c r="AA933" s="85"/>
      <c r="AB933" s="15" t="str">
        <f>IF(AA933="","",VLOOKUP(AA933,映射!W:X,2,FALSE))</f>
        <v/>
      </c>
      <c r="AC933" s="85"/>
      <c r="AD933" s="85"/>
      <c r="AE933" s="85"/>
      <c r="AF933" s="85"/>
      <c r="AG933" s="15" t="str">
        <f>IF(AF933="","",VLOOKUP(AF933,映射!W:X,2,FALSE))</f>
        <v/>
      </c>
      <c r="AH933" s="85"/>
      <c r="AI933" s="85"/>
      <c r="AJ933" s="85"/>
      <c r="AK933" s="85"/>
      <c r="AL933" s="85" t="str">
        <f>IF(AK933="","",VLOOKUP(AK933,映射!W:X,2,FALSE))</f>
        <v/>
      </c>
      <c r="AM933" s="85"/>
      <c r="AN933" s="85"/>
      <c r="AO933" s="85"/>
    </row>
    <row r="934" spans="1:41">
      <c r="A934" s="26">
        <v>140201</v>
      </c>
      <c r="B934" s="26" t="s">
        <v>323</v>
      </c>
      <c r="C934" s="14" t="s">
        <v>40</v>
      </c>
      <c r="D934" s="14" t="s">
        <v>686</v>
      </c>
      <c r="E934" s="26">
        <v>40201</v>
      </c>
      <c r="F934" s="26" t="s">
        <v>631</v>
      </c>
      <c r="G934" s="26"/>
      <c r="H934" s="26">
        <v>37</v>
      </c>
      <c r="I934" s="91">
        <v>650</v>
      </c>
      <c r="J934" s="90">
        <v>0</v>
      </c>
      <c r="K934" s="26"/>
      <c r="L934" s="79">
        <f>VLOOKUP(D934,道具产出!B:V,4,FALSE)</f>
        <v>3003</v>
      </c>
      <c r="M934" s="15" t="str">
        <f>IF(L934="","",VLOOKUP(L934,映射!W:X,2,FALSE))</f>
        <v>银</v>
      </c>
      <c r="N934" s="79">
        <f>VLOOKUP(D934,道具产出!B:V,5,FALSE)</f>
        <v>1</v>
      </c>
      <c r="O934" s="79">
        <v>1</v>
      </c>
      <c r="P934" s="79">
        <f>VLOOKUP(D934,道具产出!B:V,6,FALSE)</f>
        <v>200</v>
      </c>
      <c r="Q934" s="79">
        <f>VLOOKUP(D934,道具产出!B:V,7,FALSE)</f>
        <v>3103</v>
      </c>
      <c r="R934" s="15" t="str">
        <f>IF(Q934="","",VLOOKUP(Q934,映射!W:X,2,FALSE))</f>
        <v>黄月木</v>
      </c>
      <c r="S934" s="79">
        <f>VLOOKUP(D934,道具产出!B:V,8,FALSE)</f>
        <v>1</v>
      </c>
      <c r="T934" s="79">
        <v>1</v>
      </c>
      <c r="U934" s="79">
        <f>VLOOKUP(D934,道具产出!B:V,9,FALSE)</f>
        <v>200</v>
      </c>
      <c r="V934" s="92">
        <f>VLOOKUP(D934,道具产出!B:V,10,FALSE)</f>
        <v>3403</v>
      </c>
      <c r="W934" s="15" t="str">
        <f>IF(V934="","",VLOOKUP(V934,映射!W:X,2,FALSE))</f>
        <v>毛毡</v>
      </c>
      <c r="X934" s="92">
        <f>VLOOKUP(D934,道具产出!B:V,11,FALSE)</f>
        <v>1</v>
      </c>
      <c r="Y934" s="92">
        <v>1</v>
      </c>
      <c r="Z934" s="92">
        <f>VLOOKUP(D934,道具产出!B:V,12,FALSE)</f>
        <v>200</v>
      </c>
      <c r="AA934" s="85"/>
      <c r="AB934" s="15" t="str">
        <f>IF(AA934="","",VLOOKUP(AA934,映射!W:X,2,FALSE))</f>
        <v/>
      </c>
      <c r="AC934" s="85"/>
      <c r="AD934" s="85"/>
      <c r="AE934" s="85"/>
      <c r="AF934" s="85"/>
      <c r="AG934" s="15" t="str">
        <f>IF(AF934="","",VLOOKUP(AF934,映射!W:X,2,FALSE))</f>
        <v/>
      </c>
      <c r="AH934" s="85"/>
      <c r="AI934" s="85"/>
      <c r="AJ934" s="85"/>
      <c r="AK934" s="85"/>
      <c r="AL934" s="85" t="str">
        <f>IF(AK934="","",VLOOKUP(AK934,映射!W:X,2,FALSE))</f>
        <v/>
      </c>
      <c r="AM934" s="85"/>
      <c r="AN934" s="85"/>
      <c r="AO934" s="85"/>
    </row>
    <row r="935" spans="1:41">
      <c r="A935" s="26">
        <v>140202</v>
      </c>
      <c r="B935" s="26" t="s">
        <v>323</v>
      </c>
      <c r="C935" s="14" t="s">
        <v>40</v>
      </c>
      <c r="D935" s="14" t="s">
        <v>686</v>
      </c>
      <c r="E935" s="26">
        <v>40202</v>
      </c>
      <c r="F935" s="26" t="s">
        <v>691</v>
      </c>
      <c r="G935" s="26"/>
      <c r="H935" s="26">
        <v>37</v>
      </c>
      <c r="I935" s="91">
        <v>650</v>
      </c>
      <c r="J935" s="90">
        <v>0</v>
      </c>
      <c r="K935" s="26"/>
      <c r="L935" s="79">
        <f>VLOOKUP(D935,道具产出!B:V,4,FALSE)</f>
        <v>3003</v>
      </c>
      <c r="M935" s="15" t="str">
        <f>IF(L935="","",VLOOKUP(L935,映射!W:X,2,FALSE))</f>
        <v>银</v>
      </c>
      <c r="N935" s="79">
        <f>VLOOKUP(D935,道具产出!B:V,5,FALSE)</f>
        <v>1</v>
      </c>
      <c r="O935" s="79">
        <v>1</v>
      </c>
      <c r="P935" s="79">
        <f>VLOOKUP(D935,道具产出!B:V,6,FALSE)</f>
        <v>200</v>
      </c>
      <c r="Q935" s="79">
        <f>VLOOKUP(D935,道具产出!B:V,7,FALSE)</f>
        <v>3103</v>
      </c>
      <c r="R935" s="15" t="str">
        <f>IF(Q935="","",VLOOKUP(Q935,映射!W:X,2,FALSE))</f>
        <v>黄月木</v>
      </c>
      <c r="S935" s="79">
        <f>VLOOKUP(D935,道具产出!B:V,8,FALSE)</f>
        <v>1</v>
      </c>
      <c r="T935" s="79">
        <v>1</v>
      </c>
      <c r="U935" s="79">
        <f>VLOOKUP(D935,道具产出!B:V,9,FALSE)</f>
        <v>200</v>
      </c>
      <c r="V935" s="92">
        <f>VLOOKUP(D935,道具产出!B:V,10,FALSE)</f>
        <v>3403</v>
      </c>
      <c r="W935" s="15" t="str">
        <f>IF(V935="","",VLOOKUP(V935,映射!W:X,2,FALSE))</f>
        <v>毛毡</v>
      </c>
      <c r="X935" s="92">
        <f>VLOOKUP(D935,道具产出!B:V,11,FALSE)</f>
        <v>1</v>
      </c>
      <c r="Y935" s="92">
        <v>1</v>
      </c>
      <c r="Z935" s="92">
        <f>VLOOKUP(D935,道具产出!B:V,12,FALSE)</f>
        <v>200</v>
      </c>
      <c r="AA935" s="85"/>
      <c r="AB935" s="15" t="str">
        <f>IF(AA935="","",VLOOKUP(AA935,映射!W:X,2,FALSE))</f>
        <v/>
      </c>
      <c r="AC935" s="85"/>
      <c r="AD935" s="85"/>
      <c r="AE935" s="85"/>
      <c r="AF935" s="85"/>
      <c r="AG935" s="15" t="str">
        <f>IF(AF935="","",VLOOKUP(AF935,映射!W:X,2,FALSE))</f>
        <v/>
      </c>
      <c r="AH935" s="85"/>
      <c r="AI935" s="85"/>
      <c r="AJ935" s="85"/>
      <c r="AK935" s="85"/>
      <c r="AL935" s="85" t="str">
        <f>IF(AK935="","",VLOOKUP(AK935,映射!W:X,2,FALSE))</f>
        <v/>
      </c>
      <c r="AM935" s="85"/>
      <c r="AN935" s="85"/>
      <c r="AO935" s="85"/>
    </row>
    <row r="936" spans="1:41">
      <c r="A936" s="26">
        <v>140203</v>
      </c>
      <c r="B936" s="26" t="s">
        <v>323</v>
      </c>
      <c r="C936" s="14" t="s">
        <v>40</v>
      </c>
      <c r="D936" s="14" t="s">
        <v>686</v>
      </c>
      <c r="E936" s="26">
        <v>40203</v>
      </c>
      <c r="F936" s="26" t="s">
        <v>650</v>
      </c>
      <c r="G936" s="26"/>
      <c r="H936" s="26">
        <v>37</v>
      </c>
      <c r="I936" s="91">
        <v>650</v>
      </c>
      <c r="J936" s="90">
        <v>0</v>
      </c>
      <c r="K936" s="26"/>
      <c r="L936" s="79">
        <f>VLOOKUP(D936,道具产出!B:V,4,FALSE)</f>
        <v>3003</v>
      </c>
      <c r="M936" s="15" t="str">
        <f>IF(L936="","",VLOOKUP(L936,映射!W:X,2,FALSE))</f>
        <v>银</v>
      </c>
      <c r="N936" s="79">
        <f>VLOOKUP(D936,道具产出!B:V,5,FALSE)</f>
        <v>1</v>
      </c>
      <c r="O936" s="79">
        <v>1</v>
      </c>
      <c r="P936" s="79">
        <f>VLOOKUP(D936,道具产出!B:V,6,FALSE)</f>
        <v>200</v>
      </c>
      <c r="Q936" s="79">
        <f>VLOOKUP(D936,道具产出!B:V,7,FALSE)</f>
        <v>3103</v>
      </c>
      <c r="R936" s="15" t="str">
        <f>IF(Q936="","",VLOOKUP(Q936,映射!W:X,2,FALSE))</f>
        <v>黄月木</v>
      </c>
      <c r="S936" s="79">
        <f>VLOOKUP(D936,道具产出!B:V,8,FALSE)</f>
        <v>1</v>
      </c>
      <c r="T936" s="79">
        <v>1</v>
      </c>
      <c r="U936" s="79">
        <f>VLOOKUP(D936,道具产出!B:V,9,FALSE)</f>
        <v>200</v>
      </c>
      <c r="V936" s="92">
        <f>VLOOKUP(D936,道具产出!B:V,10,FALSE)</f>
        <v>3403</v>
      </c>
      <c r="W936" s="15" t="str">
        <f>IF(V936="","",VLOOKUP(V936,映射!W:X,2,FALSE))</f>
        <v>毛毡</v>
      </c>
      <c r="X936" s="92">
        <f>VLOOKUP(D936,道具产出!B:V,11,FALSE)</f>
        <v>1</v>
      </c>
      <c r="Y936" s="92">
        <v>1</v>
      </c>
      <c r="Z936" s="92">
        <f>VLOOKUP(D936,道具产出!B:V,12,FALSE)</f>
        <v>200</v>
      </c>
      <c r="AA936" s="85"/>
      <c r="AB936" s="15" t="str">
        <f>IF(AA936="","",VLOOKUP(AA936,映射!W:X,2,FALSE))</f>
        <v/>
      </c>
      <c r="AC936" s="85"/>
      <c r="AD936" s="85"/>
      <c r="AE936" s="85"/>
      <c r="AF936" s="85"/>
      <c r="AG936" s="15" t="str">
        <f>IF(AF936="","",VLOOKUP(AF936,映射!W:X,2,FALSE))</f>
        <v/>
      </c>
      <c r="AH936" s="85"/>
      <c r="AI936" s="85"/>
      <c r="AJ936" s="85"/>
      <c r="AK936" s="85"/>
      <c r="AL936" s="85" t="str">
        <f>IF(AK936="","",VLOOKUP(AK936,映射!W:X,2,FALSE))</f>
        <v/>
      </c>
      <c r="AM936" s="85"/>
      <c r="AN936" s="85"/>
      <c r="AO936" s="85"/>
    </row>
    <row r="937" spans="1:41">
      <c r="A937" s="26">
        <v>140204</v>
      </c>
      <c r="B937" s="26" t="s">
        <v>323</v>
      </c>
      <c r="C937" s="14" t="s">
        <v>40</v>
      </c>
      <c r="D937" s="14" t="s">
        <v>686</v>
      </c>
      <c r="E937" s="26">
        <v>40204</v>
      </c>
      <c r="F937" s="26" t="s">
        <v>471</v>
      </c>
      <c r="G937" s="26"/>
      <c r="H937" s="26">
        <v>37</v>
      </c>
      <c r="I937" s="91">
        <v>650</v>
      </c>
      <c r="J937" s="90">
        <v>0</v>
      </c>
      <c r="K937" s="26"/>
      <c r="L937" s="79">
        <f>VLOOKUP(D937,道具产出!B:V,4,FALSE)</f>
        <v>3003</v>
      </c>
      <c r="M937" s="15" t="str">
        <f>IF(L937="","",VLOOKUP(L937,映射!W:X,2,FALSE))</f>
        <v>银</v>
      </c>
      <c r="N937" s="79">
        <f>VLOOKUP(D937,道具产出!B:V,5,FALSE)</f>
        <v>1</v>
      </c>
      <c r="O937" s="79">
        <v>1</v>
      </c>
      <c r="P937" s="79">
        <f>VLOOKUP(D937,道具产出!B:V,6,FALSE)</f>
        <v>200</v>
      </c>
      <c r="Q937" s="79">
        <f>VLOOKUP(D937,道具产出!B:V,7,FALSE)</f>
        <v>3103</v>
      </c>
      <c r="R937" s="15" t="str">
        <f>IF(Q937="","",VLOOKUP(Q937,映射!W:X,2,FALSE))</f>
        <v>黄月木</v>
      </c>
      <c r="S937" s="79">
        <f>VLOOKUP(D937,道具产出!B:V,8,FALSE)</f>
        <v>1</v>
      </c>
      <c r="T937" s="79">
        <v>1</v>
      </c>
      <c r="U937" s="79">
        <f>VLOOKUP(D937,道具产出!B:V,9,FALSE)</f>
        <v>200</v>
      </c>
      <c r="V937" s="92">
        <f>VLOOKUP(D937,道具产出!B:V,10,FALSE)</f>
        <v>3403</v>
      </c>
      <c r="W937" s="15" t="str">
        <f>IF(V937="","",VLOOKUP(V937,映射!W:X,2,FALSE))</f>
        <v>毛毡</v>
      </c>
      <c r="X937" s="92">
        <f>VLOOKUP(D937,道具产出!B:V,11,FALSE)</f>
        <v>1</v>
      </c>
      <c r="Y937" s="92">
        <v>1</v>
      </c>
      <c r="Z937" s="92">
        <f>VLOOKUP(D937,道具产出!B:V,12,FALSE)</f>
        <v>200</v>
      </c>
      <c r="AA937" s="85"/>
      <c r="AB937" s="15" t="str">
        <f>IF(AA937="","",VLOOKUP(AA937,映射!W:X,2,FALSE))</f>
        <v/>
      </c>
      <c r="AC937" s="85"/>
      <c r="AD937" s="85"/>
      <c r="AE937" s="85"/>
      <c r="AF937" s="85"/>
      <c r="AG937" s="15" t="str">
        <f>IF(AF937="","",VLOOKUP(AF937,映射!W:X,2,FALSE))</f>
        <v/>
      </c>
      <c r="AH937" s="85"/>
      <c r="AI937" s="85"/>
      <c r="AJ937" s="85"/>
      <c r="AK937" s="85"/>
      <c r="AL937" s="85" t="str">
        <f>IF(AK937="","",VLOOKUP(AK937,映射!W:X,2,FALSE))</f>
        <v/>
      </c>
      <c r="AM937" s="85"/>
      <c r="AN937" s="85"/>
      <c r="AO937" s="85"/>
    </row>
    <row r="938" spans="1:41">
      <c r="A938" s="26">
        <v>140205</v>
      </c>
      <c r="B938" s="26" t="s">
        <v>323</v>
      </c>
      <c r="C938" s="14" t="s">
        <v>40</v>
      </c>
      <c r="D938" s="14" t="s">
        <v>686</v>
      </c>
      <c r="E938" s="26">
        <v>40205</v>
      </c>
      <c r="F938" s="26" t="s">
        <v>496</v>
      </c>
      <c r="G938" s="26"/>
      <c r="H938" s="26">
        <v>37</v>
      </c>
      <c r="I938" s="91">
        <v>650</v>
      </c>
      <c r="J938" s="90">
        <v>0</v>
      </c>
      <c r="K938" s="26"/>
      <c r="L938" s="79">
        <f>VLOOKUP(D938,道具产出!B:V,4,FALSE)</f>
        <v>3003</v>
      </c>
      <c r="M938" s="15" t="str">
        <f>IF(L938="","",VLOOKUP(L938,映射!W:X,2,FALSE))</f>
        <v>银</v>
      </c>
      <c r="N938" s="79">
        <f>VLOOKUP(D938,道具产出!B:V,5,FALSE)</f>
        <v>1</v>
      </c>
      <c r="O938" s="79">
        <v>1</v>
      </c>
      <c r="P938" s="79">
        <f>VLOOKUP(D938,道具产出!B:V,6,FALSE)</f>
        <v>200</v>
      </c>
      <c r="Q938" s="79">
        <f>VLOOKUP(D938,道具产出!B:V,7,FALSE)</f>
        <v>3103</v>
      </c>
      <c r="R938" s="15" t="str">
        <f>IF(Q938="","",VLOOKUP(Q938,映射!W:X,2,FALSE))</f>
        <v>黄月木</v>
      </c>
      <c r="S938" s="79">
        <f>VLOOKUP(D938,道具产出!B:V,8,FALSE)</f>
        <v>1</v>
      </c>
      <c r="T938" s="79">
        <v>1</v>
      </c>
      <c r="U938" s="79">
        <f>VLOOKUP(D938,道具产出!B:V,9,FALSE)</f>
        <v>200</v>
      </c>
      <c r="V938" s="92">
        <f>VLOOKUP(D938,道具产出!B:V,10,FALSE)</f>
        <v>3403</v>
      </c>
      <c r="W938" s="15" t="str">
        <f>IF(V938="","",VLOOKUP(V938,映射!W:X,2,FALSE))</f>
        <v>毛毡</v>
      </c>
      <c r="X938" s="92">
        <f>VLOOKUP(D938,道具产出!B:V,11,FALSE)</f>
        <v>1</v>
      </c>
      <c r="Y938" s="92">
        <v>1</v>
      </c>
      <c r="Z938" s="92">
        <f>VLOOKUP(D938,道具产出!B:V,12,FALSE)</f>
        <v>200</v>
      </c>
      <c r="AA938" s="85"/>
      <c r="AB938" s="15" t="str">
        <f>IF(AA938="","",VLOOKUP(AA938,映射!W:X,2,FALSE))</f>
        <v/>
      </c>
      <c r="AC938" s="85"/>
      <c r="AD938" s="85"/>
      <c r="AE938" s="85"/>
      <c r="AF938" s="85"/>
      <c r="AG938" s="15" t="str">
        <f>IF(AF938="","",VLOOKUP(AF938,映射!W:X,2,FALSE))</f>
        <v/>
      </c>
      <c r="AH938" s="85"/>
      <c r="AI938" s="85"/>
      <c r="AJ938" s="85"/>
      <c r="AK938" s="85"/>
      <c r="AL938" s="85" t="str">
        <f>IF(AK938="","",VLOOKUP(AK938,映射!W:X,2,FALSE))</f>
        <v/>
      </c>
      <c r="AM938" s="85"/>
      <c r="AN938" s="85"/>
      <c r="AO938" s="85"/>
    </row>
    <row r="939" spans="1:41">
      <c r="A939" s="26">
        <v>140206</v>
      </c>
      <c r="B939" s="26" t="s">
        <v>323</v>
      </c>
      <c r="C939" s="14" t="s">
        <v>40</v>
      </c>
      <c r="D939" s="14" t="s">
        <v>686</v>
      </c>
      <c r="E939" s="26">
        <v>40206</v>
      </c>
      <c r="F939" s="26" t="s">
        <v>692</v>
      </c>
      <c r="G939" s="26"/>
      <c r="H939" s="26">
        <v>37</v>
      </c>
      <c r="I939" s="91">
        <v>650</v>
      </c>
      <c r="J939" s="90">
        <v>0</v>
      </c>
      <c r="K939" s="26"/>
      <c r="L939" s="79">
        <f>VLOOKUP(D939,道具产出!B:V,4,FALSE)</f>
        <v>3003</v>
      </c>
      <c r="M939" s="15" t="str">
        <f>IF(L939="","",VLOOKUP(L939,映射!W:X,2,FALSE))</f>
        <v>银</v>
      </c>
      <c r="N939" s="79">
        <f>VLOOKUP(D939,道具产出!B:V,5,FALSE)</f>
        <v>1</v>
      </c>
      <c r="O939" s="79">
        <v>1</v>
      </c>
      <c r="P939" s="79">
        <f>VLOOKUP(D939,道具产出!B:V,6,FALSE)</f>
        <v>200</v>
      </c>
      <c r="Q939" s="79">
        <f>VLOOKUP(D939,道具产出!B:V,7,FALSE)</f>
        <v>3103</v>
      </c>
      <c r="R939" s="15" t="str">
        <f>IF(Q939="","",VLOOKUP(Q939,映射!W:X,2,FALSE))</f>
        <v>黄月木</v>
      </c>
      <c r="S939" s="79">
        <f>VLOOKUP(D939,道具产出!B:V,8,FALSE)</f>
        <v>1</v>
      </c>
      <c r="T939" s="79">
        <v>1</v>
      </c>
      <c r="U939" s="79">
        <f>VLOOKUP(D939,道具产出!B:V,9,FALSE)</f>
        <v>200</v>
      </c>
      <c r="V939" s="92">
        <f>VLOOKUP(D939,道具产出!B:V,10,FALSE)</f>
        <v>3403</v>
      </c>
      <c r="W939" s="15" t="str">
        <f>IF(V939="","",VLOOKUP(V939,映射!W:X,2,FALSE))</f>
        <v>毛毡</v>
      </c>
      <c r="X939" s="92">
        <f>VLOOKUP(D939,道具产出!B:V,11,FALSE)</f>
        <v>1</v>
      </c>
      <c r="Y939" s="92">
        <v>1</v>
      </c>
      <c r="Z939" s="92">
        <f>VLOOKUP(D939,道具产出!B:V,12,FALSE)</f>
        <v>200</v>
      </c>
      <c r="AA939" s="85"/>
      <c r="AB939" s="15" t="str">
        <f>IF(AA939="","",VLOOKUP(AA939,映射!W:X,2,FALSE))</f>
        <v/>
      </c>
      <c r="AC939" s="85"/>
      <c r="AD939" s="85"/>
      <c r="AE939" s="85"/>
      <c r="AF939" s="85"/>
      <c r="AG939" s="15" t="str">
        <f>IF(AF939="","",VLOOKUP(AF939,映射!W:X,2,FALSE))</f>
        <v/>
      </c>
      <c r="AH939" s="85"/>
      <c r="AI939" s="85"/>
      <c r="AJ939" s="85"/>
      <c r="AK939" s="85"/>
      <c r="AL939" s="85" t="str">
        <f>IF(AK939="","",VLOOKUP(AK939,映射!W:X,2,FALSE))</f>
        <v/>
      </c>
      <c r="AM939" s="85"/>
      <c r="AN939" s="85"/>
      <c r="AO939" s="85"/>
    </row>
    <row r="940" spans="1:41">
      <c r="A940" s="26">
        <v>140207</v>
      </c>
      <c r="B940" s="26" t="s">
        <v>323</v>
      </c>
      <c r="C940" s="14" t="s">
        <v>40</v>
      </c>
      <c r="D940" s="14" t="s">
        <v>686</v>
      </c>
      <c r="E940" s="26">
        <v>40207</v>
      </c>
      <c r="F940" s="26" t="s">
        <v>466</v>
      </c>
      <c r="G940" s="26"/>
      <c r="H940" s="26">
        <v>37</v>
      </c>
      <c r="I940" s="91">
        <v>650</v>
      </c>
      <c r="J940" s="90">
        <v>0</v>
      </c>
      <c r="K940" s="26"/>
      <c r="L940" s="79">
        <f>VLOOKUP(D940,道具产出!B:V,4,FALSE)</f>
        <v>3003</v>
      </c>
      <c r="M940" s="15" t="str">
        <f>IF(L940="","",VLOOKUP(L940,映射!W:X,2,FALSE))</f>
        <v>银</v>
      </c>
      <c r="N940" s="79">
        <f>VLOOKUP(D940,道具产出!B:V,5,FALSE)</f>
        <v>1</v>
      </c>
      <c r="O940" s="79">
        <v>1</v>
      </c>
      <c r="P940" s="79">
        <f>VLOOKUP(D940,道具产出!B:V,6,FALSE)</f>
        <v>200</v>
      </c>
      <c r="Q940" s="79">
        <f>VLOOKUP(D940,道具产出!B:V,7,FALSE)</f>
        <v>3103</v>
      </c>
      <c r="R940" s="15" t="str">
        <f>IF(Q940="","",VLOOKUP(Q940,映射!W:X,2,FALSE))</f>
        <v>黄月木</v>
      </c>
      <c r="S940" s="79">
        <f>VLOOKUP(D940,道具产出!B:V,8,FALSE)</f>
        <v>1</v>
      </c>
      <c r="T940" s="79">
        <v>1</v>
      </c>
      <c r="U940" s="79">
        <f>VLOOKUP(D940,道具产出!B:V,9,FALSE)</f>
        <v>200</v>
      </c>
      <c r="V940" s="92">
        <f>VLOOKUP(D940,道具产出!B:V,10,FALSE)</f>
        <v>3403</v>
      </c>
      <c r="W940" s="15" t="str">
        <f>IF(V940="","",VLOOKUP(V940,映射!W:X,2,FALSE))</f>
        <v>毛毡</v>
      </c>
      <c r="X940" s="92">
        <f>VLOOKUP(D940,道具产出!B:V,11,FALSE)</f>
        <v>1</v>
      </c>
      <c r="Y940" s="92">
        <v>1</v>
      </c>
      <c r="Z940" s="92">
        <f>VLOOKUP(D940,道具产出!B:V,12,FALSE)</f>
        <v>200</v>
      </c>
      <c r="AA940" s="85"/>
      <c r="AB940" s="15" t="str">
        <f>IF(AA940="","",VLOOKUP(AA940,映射!W:X,2,FALSE))</f>
        <v/>
      </c>
      <c r="AC940" s="85"/>
      <c r="AD940" s="85"/>
      <c r="AE940" s="85"/>
      <c r="AF940" s="85"/>
      <c r="AG940" s="15" t="str">
        <f>IF(AF940="","",VLOOKUP(AF940,映射!W:X,2,FALSE))</f>
        <v/>
      </c>
      <c r="AH940" s="85"/>
      <c r="AI940" s="85"/>
      <c r="AJ940" s="85"/>
      <c r="AK940" s="85"/>
      <c r="AL940" s="85" t="str">
        <f>IF(AK940="","",VLOOKUP(AK940,映射!W:X,2,FALSE))</f>
        <v/>
      </c>
      <c r="AM940" s="85"/>
      <c r="AN940" s="85"/>
      <c r="AO940" s="85"/>
    </row>
    <row r="941" spans="1:41">
      <c r="A941" s="26">
        <v>140208</v>
      </c>
      <c r="B941" s="26" t="s">
        <v>323</v>
      </c>
      <c r="C941" s="14" t="s">
        <v>40</v>
      </c>
      <c r="D941" s="14" t="s">
        <v>686</v>
      </c>
      <c r="E941" s="26">
        <v>40208</v>
      </c>
      <c r="F941" s="26" t="s">
        <v>644</v>
      </c>
      <c r="G941" s="26"/>
      <c r="H941" s="26">
        <v>37</v>
      </c>
      <c r="I941" s="91">
        <v>650</v>
      </c>
      <c r="J941" s="90">
        <v>0</v>
      </c>
      <c r="K941" s="26"/>
      <c r="L941" s="79">
        <f>VLOOKUP(D941,道具产出!B:V,4,FALSE)</f>
        <v>3003</v>
      </c>
      <c r="M941" s="15" t="str">
        <f>IF(L941="","",VLOOKUP(L941,映射!W:X,2,FALSE))</f>
        <v>银</v>
      </c>
      <c r="N941" s="79">
        <f>VLOOKUP(D941,道具产出!B:V,5,FALSE)</f>
        <v>1</v>
      </c>
      <c r="O941" s="79">
        <v>1</v>
      </c>
      <c r="P941" s="79">
        <f>VLOOKUP(D941,道具产出!B:V,6,FALSE)</f>
        <v>200</v>
      </c>
      <c r="Q941" s="79">
        <f>VLOOKUP(D941,道具产出!B:V,7,FALSE)</f>
        <v>3103</v>
      </c>
      <c r="R941" s="15" t="str">
        <f>IF(Q941="","",VLOOKUP(Q941,映射!W:X,2,FALSE))</f>
        <v>黄月木</v>
      </c>
      <c r="S941" s="79">
        <f>VLOOKUP(D941,道具产出!B:V,8,FALSE)</f>
        <v>1</v>
      </c>
      <c r="T941" s="79">
        <v>1</v>
      </c>
      <c r="U941" s="79">
        <f>VLOOKUP(D941,道具产出!B:V,9,FALSE)</f>
        <v>200</v>
      </c>
      <c r="V941" s="92">
        <f>VLOOKUP(D941,道具产出!B:V,10,FALSE)</f>
        <v>3403</v>
      </c>
      <c r="W941" s="15" t="str">
        <f>IF(V941="","",VLOOKUP(V941,映射!W:X,2,FALSE))</f>
        <v>毛毡</v>
      </c>
      <c r="X941" s="92">
        <f>VLOOKUP(D941,道具产出!B:V,11,FALSE)</f>
        <v>1</v>
      </c>
      <c r="Y941" s="92">
        <v>1</v>
      </c>
      <c r="Z941" s="92">
        <f>VLOOKUP(D941,道具产出!B:V,12,FALSE)</f>
        <v>200</v>
      </c>
      <c r="AA941" s="85"/>
      <c r="AB941" s="15" t="str">
        <f>IF(AA941="","",VLOOKUP(AA941,映射!W:X,2,FALSE))</f>
        <v/>
      </c>
      <c r="AC941" s="85"/>
      <c r="AD941" s="85"/>
      <c r="AE941" s="85"/>
      <c r="AF941" s="85"/>
      <c r="AG941" s="15" t="str">
        <f>IF(AF941="","",VLOOKUP(AF941,映射!W:X,2,FALSE))</f>
        <v/>
      </c>
      <c r="AH941" s="85"/>
      <c r="AI941" s="85"/>
      <c r="AJ941" s="85"/>
      <c r="AK941" s="85"/>
      <c r="AL941" s="85" t="str">
        <f>IF(AK941="","",VLOOKUP(AK941,映射!W:X,2,FALSE))</f>
        <v/>
      </c>
      <c r="AM941" s="85"/>
      <c r="AN941" s="85"/>
      <c r="AO941" s="85"/>
    </row>
    <row r="942" spans="1:41">
      <c r="A942" s="26">
        <v>140209</v>
      </c>
      <c r="B942" s="26" t="s">
        <v>323</v>
      </c>
      <c r="C942" s="14" t="s">
        <v>40</v>
      </c>
      <c r="D942" s="14" t="s">
        <v>686</v>
      </c>
      <c r="E942" s="26">
        <v>40209</v>
      </c>
      <c r="F942" s="26" t="s">
        <v>521</v>
      </c>
      <c r="G942" s="26"/>
      <c r="H942" s="26">
        <v>37</v>
      </c>
      <c r="I942" s="91">
        <v>650</v>
      </c>
      <c r="J942" s="90">
        <v>0</v>
      </c>
      <c r="K942" s="26"/>
      <c r="L942" s="79">
        <f>VLOOKUP(D942,道具产出!B:V,4,FALSE)</f>
        <v>3003</v>
      </c>
      <c r="M942" s="15" t="str">
        <f>IF(L942="","",VLOOKUP(L942,映射!W:X,2,FALSE))</f>
        <v>银</v>
      </c>
      <c r="N942" s="79">
        <f>VLOOKUP(D942,道具产出!B:V,5,FALSE)</f>
        <v>1</v>
      </c>
      <c r="O942" s="79">
        <v>1</v>
      </c>
      <c r="P942" s="79">
        <f>VLOOKUP(D942,道具产出!B:V,6,FALSE)</f>
        <v>200</v>
      </c>
      <c r="Q942" s="79">
        <f>VLOOKUP(D942,道具产出!B:V,7,FALSE)</f>
        <v>3103</v>
      </c>
      <c r="R942" s="15" t="str">
        <f>IF(Q942="","",VLOOKUP(Q942,映射!W:X,2,FALSE))</f>
        <v>黄月木</v>
      </c>
      <c r="S942" s="79">
        <f>VLOOKUP(D942,道具产出!B:V,8,FALSE)</f>
        <v>1</v>
      </c>
      <c r="T942" s="79">
        <v>1</v>
      </c>
      <c r="U942" s="79">
        <f>VLOOKUP(D942,道具产出!B:V,9,FALSE)</f>
        <v>200</v>
      </c>
      <c r="V942" s="92">
        <f>VLOOKUP(D942,道具产出!B:V,10,FALSE)</f>
        <v>3403</v>
      </c>
      <c r="W942" s="15" t="str">
        <f>IF(V942="","",VLOOKUP(V942,映射!W:X,2,FALSE))</f>
        <v>毛毡</v>
      </c>
      <c r="X942" s="92">
        <f>VLOOKUP(D942,道具产出!B:V,11,FALSE)</f>
        <v>1</v>
      </c>
      <c r="Y942" s="92">
        <v>1</v>
      </c>
      <c r="Z942" s="92">
        <f>VLOOKUP(D942,道具产出!B:V,12,FALSE)</f>
        <v>200</v>
      </c>
      <c r="AA942" s="85"/>
      <c r="AB942" s="15" t="str">
        <f>IF(AA942="","",VLOOKUP(AA942,映射!W:X,2,FALSE))</f>
        <v/>
      </c>
      <c r="AC942" s="85"/>
      <c r="AD942" s="85"/>
      <c r="AE942" s="85"/>
      <c r="AF942" s="85"/>
      <c r="AG942" s="15" t="str">
        <f>IF(AF942="","",VLOOKUP(AF942,映射!W:X,2,FALSE))</f>
        <v/>
      </c>
      <c r="AH942" s="85"/>
      <c r="AI942" s="85"/>
      <c r="AJ942" s="85"/>
      <c r="AK942" s="85"/>
      <c r="AL942" s="85" t="str">
        <f>IF(AK942="","",VLOOKUP(AK942,映射!W:X,2,FALSE))</f>
        <v/>
      </c>
      <c r="AM942" s="85"/>
      <c r="AN942" s="85"/>
      <c r="AO942" s="85"/>
    </row>
    <row r="943" spans="1:41">
      <c r="A943" s="26">
        <v>140210</v>
      </c>
      <c r="B943" s="26" t="s">
        <v>323</v>
      </c>
      <c r="C943" s="14" t="s">
        <v>40</v>
      </c>
      <c r="D943" s="14" t="s">
        <v>686</v>
      </c>
      <c r="E943" s="26">
        <v>40210</v>
      </c>
      <c r="F943" s="26" t="s">
        <v>684</v>
      </c>
      <c r="G943" s="26"/>
      <c r="H943" s="26">
        <v>37</v>
      </c>
      <c r="I943" s="91">
        <v>650</v>
      </c>
      <c r="J943" s="90">
        <v>0</v>
      </c>
      <c r="K943" s="26"/>
      <c r="L943" s="79">
        <f>VLOOKUP(D943,道具产出!B:V,4,FALSE)</f>
        <v>3003</v>
      </c>
      <c r="M943" s="15" t="str">
        <f>IF(L943="","",VLOOKUP(L943,映射!W:X,2,FALSE))</f>
        <v>银</v>
      </c>
      <c r="N943" s="79">
        <f>VLOOKUP(D943,道具产出!B:V,5,FALSE)</f>
        <v>1</v>
      </c>
      <c r="O943" s="79">
        <v>1</v>
      </c>
      <c r="P943" s="79">
        <f>VLOOKUP(D943,道具产出!B:V,6,FALSE)</f>
        <v>200</v>
      </c>
      <c r="Q943" s="79">
        <f>VLOOKUP(D943,道具产出!B:V,7,FALSE)</f>
        <v>3103</v>
      </c>
      <c r="R943" s="15" t="str">
        <f>IF(Q943="","",VLOOKUP(Q943,映射!W:X,2,FALSE))</f>
        <v>黄月木</v>
      </c>
      <c r="S943" s="79">
        <f>VLOOKUP(D943,道具产出!B:V,8,FALSE)</f>
        <v>1</v>
      </c>
      <c r="T943" s="79">
        <v>1</v>
      </c>
      <c r="U943" s="79">
        <f>VLOOKUP(D943,道具产出!B:V,9,FALSE)</f>
        <v>200</v>
      </c>
      <c r="V943" s="92">
        <f>VLOOKUP(D943,道具产出!B:V,10,FALSE)</f>
        <v>3403</v>
      </c>
      <c r="W943" s="15" t="str">
        <f>IF(V943="","",VLOOKUP(V943,映射!W:X,2,FALSE))</f>
        <v>毛毡</v>
      </c>
      <c r="X943" s="92">
        <f>VLOOKUP(D943,道具产出!B:V,11,FALSE)</f>
        <v>1</v>
      </c>
      <c r="Y943" s="92">
        <v>1</v>
      </c>
      <c r="Z943" s="92">
        <f>VLOOKUP(D943,道具产出!B:V,12,FALSE)</f>
        <v>200</v>
      </c>
      <c r="AA943" s="85"/>
      <c r="AB943" s="15" t="str">
        <f>IF(AA943="","",VLOOKUP(AA943,映射!W:X,2,FALSE))</f>
        <v/>
      </c>
      <c r="AC943" s="85"/>
      <c r="AD943" s="85"/>
      <c r="AE943" s="85"/>
      <c r="AF943" s="85"/>
      <c r="AG943" s="15" t="str">
        <f>IF(AF943="","",VLOOKUP(AF943,映射!W:X,2,FALSE))</f>
        <v/>
      </c>
      <c r="AH943" s="85"/>
      <c r="AI943" s="85"/>
      <c r="AJ943" s="85"/>
      <c r="AK943" s="85"/>
      <c r="AL943" s="85" t="str">
        <f>IF(AK943="","",VLOOKUP(AK943,映射!W:X,2,FALSE))</f>
        <v/>
      </c>
      <c r="AM943" s="85"/>
      <c r="AN943" s="85"/>
      <c r="AO943" s="85"/>
    </row>
    <row r="944" spans="1:41">
      <c r="A944" s="26">
        <v>140211</v>
      </c>
      <c r="B944" s="26" t="s">
        <v>323</v>
      </c>
      <c r="C944" s="14" t="s">
        <v>40</v>
      </c>
      <c r="D944" s="14" t="s">
        <v>687</v>
      </c>
      <c r="E944" s="26">
        <v>40211</v>
      </c>
      <c r="F944" s="26" t="s">
        <v>398</v>
      </c>
      <c r="G944" s="26"/>
      <c r="H944" s="26">
        <v>42</v>
      </c>
      <c r="I944" s="91">
        <v>860</v>
      </c>
      <c r="J944" s="90">
        <v>0</v>
      </c>
      <c r="K944" s="26"/>
      <c r="L944" s="79">
        <f>VLOOKUP(D944,道具产出!B:V,4,FALSE)</f>
        <v>3004</v>
      </c>
      <c r="M944" s="15" t="str">
        <f>IF(L944="","",VLOOKUP(L944,映射!W:X,2,FALSE))</f>
        <v>铝</v>
      </c>
      <c r="N944" s="79">
        <f>VLOOKUP(D944,道具产出!B:V,5,FALSE)</f>
        <v>1</v>
      </c>
      <c r="O944" s="79">
        <v>1</v>
      </c>
      <c r="P944" s="79">
        <f>VLOOKUP(D944,道具产出!B:V,6,FALSE)</f>
        <v>100</v>
      </c>
      <c r="Q944" s="79">
        <f>VLOOKUP(D944,道具产出!B:V,7,FALSE)</f>
        <v>3104</v>
      </c>
      <c r="R944" s="15" t="str">
        <f>IF(Q944="","",VLOOKUP(Q944,映射!W:X,2,FALSE))</f>
        <v>茱萸木</v>
      </c>
      <c r="S944" s="79">
        <f>VLOOKUP(D944,道具产出!B:V,8,FALSE)</f>
        <v>1</v>
      </c>
      <c r="T944" s="79">
        <v>1</v>
      </c>
      <c r="U944" s="79">
        <f>VLOOKUP(D944,道具产出!B:V,9,FALSE)</f>
        <v>100</v>
      </c>
      <c r="V944" s="92">
        <f>VLOOKUP(D944,道具产出!B:V,10,FALSE)</f>
        <v>3404</v>
      </c>
      <c r="W944" s="15" t="str">
        <f>IF(V944="","",VLOOKUP(V944,映射!W:X,2,FALSE))</f>
        <v>棉</v>
      </c>
      <c r="X944" s="92">
        <f>VLOOKUP(D944,道具产出!B:V,11,FALSE)</f>
        <v>1</v>
      </c>
      <c r="Y944" s="92">
        <v>1</v>
      </c>
      <c r="Z944" s="92">
        <f>VLOOKUP(D944,道具产出!B:V,12,FALSE)</f>
        <v>100</v>
      </c>
      <c r="AA944" s="85"/>
      <c r="AB944" s="15" t="str">
        <f>IF(AA944="","",VLOOKUP(AA944,映射!W:X,2,FALSE))</f>
        <v/>
      </c>
      <c r="AC944" s="85"/>
      <c r="AD944" s="85"/>
      <c r="AE944" s="85"/>
      <c r="AF944" s="85"/>
      <c r="AG944" s="15" t="str">
        <f>IF(AF944="","",VLOOKUP(AF944,映射!W:X,2,FALSE))</f>
        <v/>
      </c>
      <c r="AH944" s="85"/>
      <c r="AI944" s="85"/>
      <c r="AJ944" s="85"/>
      <c r="AK944" s="85"/>
      <c r="AL944" s="85" t="str">
        <f>IF(AK944="","",VLOOKUP(AK944,映射!W:X,2,FALSE))</f>
        <v/>
      </c>
      <c r="AM944" s="85"/>
      <c r="AN944" s="85"/>
      <c r="AO944" s="85"/>
    </row>
    <row r="945" spans="1:41">
      <c r="A945" s="26">
        <v>140212</v>
      </c>
      <c r="B945" s="26" t="s">
        <v>323</v>
      </c>
      <c r="C945" s="14" t="s">
        <v>40</v>
      </c>
      <c r="D945" s="14" t="s">
        <v>687</v>
      </c>
      <c r="E945" s="26">
        <v>40212</v>
      </c>
      <c r="F945" s="26" t="s">
        <v>479</v>
      </c>
      <c r="G945" s="26"/>
      <c r="H945" s="26">
        <v>42</v>
      </c>
      <c r="I945" s="91">
        <v>860</v>
      </c>
      <c r="J945" s="90">
        <v>0</v>
      </c>
      <c r="K945" s="26"/>
      <c r="L945" s="79">
        <f>VLOOKUP(D945,道具产出!B:V,4,FALSE)</f>
        <v>3004</v>
      </c>
      <c r="M945" s="15" t="str">
        <f>IF(L945="","",VLOOKUP(L945,映射!W:X,2,FALSE))</f>
        <v>铝</v>
      </c>
      <c r="N945" s="79">
        <f>VLOOKUP(D945,道具产出!B:V,5,FALSE)</f>
        <v>1</v>
      </c>
      <c r="O945" s="79">
        <v>1</v>
      </c>
      <c r="P945" s="79">
        <f>VLOOKUP(D945,道具产出!B:V,6,FALSE)</f>
        <v>100</v>
      </c>
      <c r="Q945" s="79">
        <f>VLOOKUP(D945,道具产出!B:V,7,FALSE)</f>
        <v>3104</v>
      </c>
      <c r="R945" s="15" t="str">
        <f>IF(Q945="","",VLOOKUP(Q945,映射!W:X,2,FALSE))</f>
        <v>茱萸木</v>
      </c>
      <c r="S945" s="79">
        <f>VLOOKUP(D945,道具产出!B:V,8,FALSE)</f>
        <v>1</v>
      </c>
      <c r="T945" s="79">
        <v>1</v>
      </c>
      <c r="U945" s="79">
        <f>VLOOKUP(D945,道具产出!B:V,9,FALSE)</f>
        <v>100</v>
      </c>
      <c r="V945" s="92">
        <f>VLOOKUP(D945,道具产出!B:V,10,FALSE)</f>
        <v>3404</v>
      </c>
      <c r="W945" s="15" t="str">
        <f>IF(V945="","",VLOOKUP(V945,映射!W:X,2,FALSE))</f>
        <v>棉</v>
      </c>
      <c r="X945" s="92">
        <f>VLOOKUP(D945,道具产出!B:V,11,FALSE)</f>
        <v>1</v>
      </c>
      <c r="Y945" s="92">
        <v>1</v>
      </c>
      <c r="Z945" s="92">
        <f>VLOOKUP(D945,道具产出!B:V,12,FALSE)</f>
        <v>100</v>
      </c>
      <c r="AA945" s="85"/>
      <c r="AB945" s="15" t="str">
        <f>IF(AA945="","",VLOOKUP(AA945,映射!W:X,2,FALSE))</f>
        <v/>
      </c>
      <c r="AC945" s="85"/>
      <c r="AD945" s="85"/>
      <c r="AE945" s="85"/>
      <c r="AF945" s="85"/>
      <c r="AG945" s="15" t="str">
        <f>IF(AF945="","",VLOOKUP(AF945,映射!W:X,2,FALSE))</f>
        <v/>
      </c>
      <c r="AH945" s="85"/>
      <c r="AI945" s="85"/>
      <c r="AJ945" s="85"/>
      <c r="AK945" s="85"/>
      <c r="AL945" s="85" t="str">
        <f>IF(AK945="","",VLOOKUP(AK945,映射!W:X,2,FALSE))</f>
        <v/>
      </c>
      <c r="AM945" s="85"/>
      <c r="AN945" s="85"/>
      <c r="AO945" s="85"/>
    </row>
    <row r="946" spans="1:41">
      <c r="A946" s="26">
        <v>140213</v>
      </c>
      <c r="B946" s="26" t="s">
        <v>323</v>
      </c>
      <c r="C946" s="14" t="s">
        <v>40</v>
      </c>
      <c r="D946" s="14" t="s">
        <v>687</v>
      </c>
      <c r="E946" s="26">
        <v>40213</v>
      </c>
      <c r="F946" s="26" t="s">
        <v>690</v>
      </c>
      <c r="G946" s="26"/>
      <c r="H946" s="26">
        <v>42</v>
      </c>
      <c r="I946" s="91">
        <v>860</v>
      </c>
      <c r="J946" s="90">
        <v>0</v>
      </c>
      <c r="K946" s="26"/>
      <c r="L946" s="79">
        <f>VLOOKUP(D946,道具产出!B:V,4,FALSE)</f>
        <v>3004</v>
      </c>
      <c r="M946" s="15" t="str">
        <f>IF(L946="","",VLOOKUP(L946,映射!W:X,2,FALSE))</f>
        <v>铝</v>
      </c>
      <c r="N946" s="79">
        <f>VLOOKUP(D946,道具产出!B:V,5,FALSE)</f>
        <v>1</v>
      </c>
      <c r="O946" s="79">
        <v>1</v>
      </c>
      <c r="P946" s="79">
        <f>VLOOKUP(D946,道具产出!B:V,6,FALSE)</f>
        <v>100</v>
      </c>
      <c r="Q946" s="79">
        <f>VLOOKUP(D946,道具产出!B:V,7,FALSE)</f>
        <v>3104</v>
      </c>
      <c r="R946" s="15" t="str">
        <f>IF(Q946="","",VLOOKUP(Q946,映射!W:X,2,FALSE))</f>
        <v>茱萸木</v>
      </c>
      <c r="S946" s="79">
        <f>VLOOKUP(D946,道具产出!B:V,8,FALSE)</f>
        <v>1</v>
      </c>
      <c r="T946" s="79">
        <v>1</v>
      </c>
      <c r="U946" s="79">
        <f>VLOOKUP(D946,道具产出!B:V,9,FALSE)</f>
        <v>100</v>
      </c>
      <c r="V946" s="92">
        <f>VLOOKUP(D946,道具产出!B:V,10,FALSE)</f>
        <v>3404</v>
      </c>
      <c r="W946" s="15" t="str">
        <f>IF(V946="","",VLOOKUP(V946,映射!W:X,2,FALSE))</f>
        <v>棉</v>
      </c>
      <c r="X946" s="92">
        <f>VLOOKUP(D946,道具产出!B:V,11,FALSE)</f>
        <v>1</v>
      </c>
      <c r="Y946" s="92">
        <v>1</v>
      </c>
      <c r="Z946" s="92">
        <f>VLOOKUP(D946,道具产出!B:V,12,FALSE)</f>
        <v>100</v>
      </c>
      <c r="AA946" s="85"/>
      <c r="AB946" s="15" t="str">
        <f>IF(AA946="","",VLOOKUP(AA946,映射!W:X,2,FALSE))</f>
        <v/>
      </c>
      <c r="AC946" s="85"/>
      <c r="AD946" s="85"/>
      <c r="AE946" s="85"/>
      <c r="AF946" s="85"/>
      <c r="AG946" s="15" t="str">
        <f>IF(AF946="","",VLOOKUP(AF946,映射!W:X,2,FALSE))</f>
        <v/>
      </c>
      <c r="AH946" s="85"/>
      <c r="AI946" s="85"/>
      <c r="AJ946" s="85"/>
      <c r="AK946" s="85"/>
      <c r="AL946" s="85" t="str">
        <f>IF(AK946="","",VLOOKUP(AK946,映射!W:X,2,FALSE))</f>
        <v/>
      </c>
      <c r="AM946" s="85"/>
      <c r="AN946" s="85"/>
      <c r="AO946" s="85"/>
    </row>
    <row r="947" spans="1:41">
      <c r="A947" s="26">
        <v>140214</v>
      </c>
      <c r="B947" s="26" t="s">
        <v>323</v>
      </c>
      <c r="C947" s="14" t="s">
        <v>40</v>
      </c>
      <c r="D947" s="14" t="s">
        <v>687</v>
      </c>
      <c r="E947" s="26">
        <v>40214</v>
      </c>
      <c r="F947" s="26" t="s">
        <v>590</v>
      </c>
      <c r="G947" s="26"/>
      <c r="H947" s="26">
        <v>42</v>
      </c>
      <c r="I947" s="91">
        <v>860</v>
      </c>
      <c r="J947" s="90">
        <v>0</v>
      </c>
      <c r="K947" s="26"/>
      <c r="L947" s="79">
        <f>VLOOKUP(D947,道具产出!B:V,4,FALSE)</f>
        <v>3004</v>
      </c>
      <c r="M947" s="15" t="str">
        <f>IF(L947="","",VLOOKUP(L947,映射!W:X,2,FALSE))</f>
        <v>铝</v>
      </c>
      <c r="N947" s="79">
        <f>VLOOKUP(D947,道具产出!B:V,5,FALSE)</f>
        <v>1</v>
      </c>
      <c r="O947" s="79">
        <v>1</v>
      </c>
      <c r="P947" s="79">
        <f>VLOOKUP(D947,道具产出!B:V,6,FALSE)</f>
        <v>100</v>
      </c>
      <c r="Q947" s="79">
        <f>VLOOKUP(D947,道具产出!B:V,7,FALSE)</f>
        <v>3104</v>
      </c>
      <c r="R947" s="15" t="str">
        <f>IF(Q947="","",VLOOKUP(Q947,映射!W:X,2,FALSE))</f>
        <v>茱萸木</v>
      </c>
      <c r="S947" s="79">
        <f>VLOOKUP(D947,道具产出!B:V,8,FALSE)</f>
        <v>1</v>
      </c>
      <c r="T947" s="79">
        <v>1</v>
      </c>
      <c r="U947" s="79">
        <f>VLOOKUP(D947,道具产出!B:V,9,FALSE)</f>
        <v>100</v>
      </c>
      <c r="V947" s="92">
        <f>VLOOKUP(D947,道具产出!B:V,10,FALSE)</f>
        <v>3404</v>
      </c>
      <c r="W947" s="15" t="str">
        <f>IF(V947="","",VLOOKUP(V947,映射!W:X,2,FALSE))</f>
        <v>棉</v>
      </c>
      <c r="X947" s="92">
        <f>VLOOKUP(D947,道具产出!B:V,11,FALSE)</f>
        <v>1</v>
      </c>
      <c r="Y947" s="92">
        <v>1</v>
      </c>
      <c r="Z947" s="92">
        <f>VLOOKUP(D947,道具产出!B:V,12,FALSE)</f>
        <v>100</v>
      </c>
      <c r="AA947" s="85"/>
      <c r="AB947" s="15" t="str">
        <f>IF(AA947="","",VLOOKUP(AA947,映射!W:X,2,FALSE))</f>
        <v/>
      </c>
      <c r="AC947" s="85"/>
      <c r="AD947" s="85"/>
      <c r="AE947" s="85"/>
      <c r="AF947" s="85"/>
      <c r="AG947" s="15" t="str">
        <f>IF(AF947="","",VLOOKUP(AF947,映射!W:X,2,FALSE))</f>
        <v/>
      </c>
      <c r="AH947" s="85"/>
      <c r="AI947" s="85"/>
      <c r="AJ947" s="85"/>
      <c r="AK947" s="85"/>
      <c r="AL947" s="85" t="str">
        <f>IF(AK947="","",VLOOKUP(AK947,映射!W:X,2,FALSE))</f>
        <v/>
      </c>
      <c r="AM947" s="85"/>
      <c r="AN947" s="85"/>
      <c r="AO947" s="85"/>
    </row>
    <row r="948" spans="1:41">
      <c r="A948" s="26">
        <v>140215</v>
      </c>
      <c r="B948" s="26" t="s">
        <v>323</v>
      </c>
      <c r="C948" s="14" t="s">
        <v>40</v>
      </c>
      <c r="D948" s="14" t="s">
        <v>687</v>
      </c>
      <c r="E948" s="26">
        <v>40215</v>
      </c>
      <c r="F948" s="26" t="s">
        <v>600</v>
      </c>
      <c r="G948" s="26"/>
      <c r="H948" s="26">
        <v>42</v>
      </c>
      <c r="I948" s="91">
        <v>860</v>
      </c>
      <c r="J948" s="90">
        <v>0</v>
      </c>
      <c r="K948" s="26"/>
      <c r="L948" s="79">
        <f>VLOOKUP(D948,道具产出!B:V,4,FALSE)</f>
        <v>3004</v>
      </c>
      <c r="M948" s="15" t="str">
        <f>IF(L948="","",VLOOKUP(L948,映射!W:X,2,FALSE))</f>
        <v>铝</v>
      </c>
      <c r="N948" s="79">
        <f>VLOOKUP(D948,道具产出!B:V,5,FALSE)</f>
        <v>1</v>
      </c>
      <c r="O948" s="79">
        <v>1</v>
      </c>
      <c r="P948" s="79">
        <f>VLOOKUP(D948,道具产出!B:V,6,FALSE)</f>
        <v>100</v>
      </c>
      <c r="Q948" s="79">
        <f>VLOOKUP(D948,道具产出!B:V,7,FALSE)</f>
        <v>3104</v>
      </c>
      <c r="R948" s="15" t="str">
        <f>IF(Q948="","",VLOOKUP(Q948,映射!W:X,2,FALSE))</f>
        <v>茱萸木</v>
      </c>
      <c r="S948" s="79">
        <f>VLOOKUP(D948,道具产出!B:V,8,FALSE)</f>
        <v>1</v>
      </c>
      <c r="T948" s="79">
        <v>1</v>
      </c>
      <c r="U948" s="79">
        <f>VLOOKUP(D948,道具产出!B:V,9,FALSE)</f>
        <v>100</v>
      </c>
      <c r="V948" s="92">
        <f>VLOOKUP(D948,道具产出!B:V,10,FALSE)</f>
        <v>3404</v>
      </c>
      <c r="W948" s="15" t="str">
        <f>IF(V948="","",VLOOKUP(V948,映射!W:X,2,FALSE))</f>
        <v>棉</v>
      </c>
      <c r="X948" s="92">
        <f>VLOOKUP(D948,道具产出!B:V,11,FALSE)</f>
        <v>1</v>
      </c>
      <c r="Y948" s="92">
        <v>1</v>
      </c>
      <c r="Z948" s="92">
        <f>VLOOKUP(D948,道具产出!B:V,12,FALSE)</f>
        <v>100</v>
      </c>
      <c r="AA948" s="85"/>
      <c r="AB948" s="15" t="str">
        <f>IF(AA948="","",VLOOKUP(AA948,映射!W:X,2,FALSE))</f>
        <v/>
      </c>
      <c r="AC948" s="85"/>
      <c r="AD948" s="85"/>
      <c r="AE948" s="85"/>
      <c r="AF948" s="85"/>
      <c r="AG948" s="15" t="str">
        <f>IF(AF948="","",VLOOKUP(AF948,映射!W:X,2,FALSE))</f>
        <v/>
      </c>
      <c r="AH948" s="85"/>
      <c r="AI948" s="85"/>
      <c r="AJ948" s="85"/>
      <c r="AK948" s="85"/>
      <c r="AL948" s="85" t="str">
        <f>IF(AK948="","",VLOOKUP(AK948,映射!W:X,2,FALSE))</f>
        <v/>
      </c>
      <c r="AM948" s="85"/>
      <c r="AN948" s="85"/>
      <c r="AO948" s="85"/>
    </row>
    <row r="949" spans="1:41">
      <c r="A949" s="26">
        <v>140216</v>
      </c>
      <c r="B949" s="26" t="s">
        <v>323</v>
      </c>
      <c r="C949" s="14" t="s">
        <v>40</v>
      </c>
      <c r="D949" s="14" t="s">
        <v>687</v>
      </c>
      <c r="E949" s="26">
        <v>40216</v>
      </c>
      <c r="F949" s="26" t="s">
        <v>631</v>
      </c>
      <c r="G949" s="26"/>
      <c r="H949" s="26">
        <v>42</v>
      </c>
      <c r="I949" s="91">
        <v>860</v>
      </c>
      <c r="J949" s="90">
        <v>0</v>
      </c>
      <c r="K949" s="26"/>
      <c r="L949" s="79">
        <f>VLOOKUP(D949,道具产出!B:V,4,FALSE)</f>
        <v>3004</v>
      </c>
      <c r="M949" s="15" t="str">
        <f>IF(L949="","",VLOOKUP(L949,映射!W:X,2,FALSE))</f>
        <v>铝</v>
      </c>
      <c r="N949" s="79">
        <f>VLOOKUP(D949,道具产出!B:V,5,FALSE)</f>
        <v>1</v>
      </c>
      <c r="O949" s="79">
        <v>1</v>
      </c>
      <c r="P949" s="79">
        <f>VLOOKUP(D949,道具产出!B:V,6,FALSE)</f>
        <v>100</v>
      </c>
      <c r="Q949" s="79">
        <f>VLOOKUP(D949,道具产出!B:V,7,FALSE)</f>
        <v>3104</v>
      </c>
      <c r="R949" s="15" t="str">
        <f>IF(Q949="","",VLOOKUP(Q949,映射!W:X,2,FALSE))</f>
        <v>茱萸木</v>
      </c>
      <c r="S949" s="79">
        <f>VLOOKUP(D949,道具产出!B:V,8,FALSE)</f>
        <v>1</v>
      </c>
      <c r="T949" s="79">
        <v>1</v>
      </c>
      <c r="U949" s="79">
        <f>VLOOKUP(D949,道具产出!B:V,9,FALSE)</f>
        <v>100</v>
      </c>
      <c r="V949" s="92">
        <f>VLOOKUP(D949,道具产出!B:V,10,FALSE)</f>
        <v>3404</v>
      </c>
      <c r="W949" s="15" t="str">
        <f>IF(V949="","",VLOOKUP(V949,映射!W:X,2,FALSE))</f>
        <v>棉</v>
      </c>
      <c r="X949" s="92">
        <f>VLOOKUP(D949,道具产出!B:V,11,FALSE)</f>
        <v>1</v>
      </c>
      <c r="Y949" s="92">
        <v>1</v>
      </c>
      <c r="Z949" s="92">
        <f>VLOOKUP(D949,道具产出!B:V,12,FALSE)</f>
        <v>100</v>
      </c>
      <c r="AA949" s="85"/>
      <c r="AB949" s="15" t="str">
        <f>IF(AA949="","",VLOOKUP(AA949,映射!W:X,2,FALSE))</f>
        <v/>
      </c>
      <c r="AC949" s="85"/>
      <c r="AD949" s="85"/>
      <c r="AE949" s="85"/>
      <c r="AF949" s="85"/>
      <c r="AG949" s="15" t="str">
        <f>IF(AF949="","",VLOOKUP(AF949,映射!W:X,2,FALSE))</f>
        <v/>
      </c>
      <c r="AH949" s="85"/>
      <c r="AI949" s="85"/>
      <c r="AJ949" s="85"/>
      <c r="AK949" s="85"/>
      <c r="AL949" s="85" t="str">
        <f>IF(AK949="","",VLOOKUP(AK949,映射!W:X,2,FALSE))</f>
        <v/>
      </c>
      <c r="AM949" s="85"/>
      <c r="AN949" s="85"/>
      <c r="AO949" s="85"/>
    </row>
    <row r="950" spans="1:41">
      <c r="A950" s="26">
        <v>140217</v>
      </c>
      <c r="B950" s="26" t="s">
        <v>323</v>
      </c>
      <c r="C950" s="14" t="s">
        <v>40</v>
      </c>
      <c r="D950" s="14" t="s">
        <v>687</v>
      </c>
      <c r="E950" s="26">
        <v>40217</v>
      </c>
      <c r="F950" s="26" t="s">
        <v>691</v>
      </c>
      <c r="G950" s="26"/>
      <c r="H950" s="26">
        <v>42</v>
      </c>
      <c r="I950" s="91">
        <v>860</v>
      </c>
      <c r="J950" s="90">
        <v>0</v>
      </c>
      <c r="K950" s="26"/>
      <c r="L950" s="79">
        <f>VLOOKUP(D950,道具产出!B:V,4,FALSE)</f>
        <v>3004</v>
      </c>
      <c r="M950" s="15" t="str">
        <f>IF(L950="","",VLOOKUP(L950,映射!W:X,2,FALSE))</f>
        <v>铝</v>
      </c>
      <c r="N950" s="79">
        <f>VLOOKUP(D950,道具产出!B:V,5,FALSE)</f>
        <v>1</v>
      </c>
      <c r="O950" s="79">
        <v>1</v>
      </c>
      <c r="P950" s="79">
        <f>VLOOKUP(D950,道具产出!B:V,6,FALSE)</f>
        <v>100</v>
      </c>
      <c r="Q950" s="79">
        <f>VLOOKUP(D950,道具产出!B:V,7,FALSE)</f>
        <v>3104</v>
      </c>
      <c r="R950" s="15" t="str">
        <f>IF(Q950="","",VLOOKUP(Q950,映射!W:X,2,FALSE))</f>
        <v>茱萸木</v>
      </c>
      <c r="S950" s="79">
        <f>VLOOKUP(D950,道具产出!B:V,8,FALSE)</f>
        <v>1</v>
      </c>
      <c r="T950" s="79">
        <v>1</v>
      </c>
      <c r="U950" s="79">
        <f>VLOOKUP(D950,道具产出!B:V,9,FALSE)</f>
        <v>100</v>
      </c>
      <c r="V950" s="92">
        <f>VLOOKUP(D950,道具产出!B:V,10,FALSE)</f>
        <v>3404</v>
      </c>
      <c r="W950" s="15" t="str">
        <f>IF(V950="","",VLOOKUP(V950,映射!W:X,2,FALSE))</f>
        <v>棉</v>
      </c>
      <c r="X950" s="92">
        <f>VLOOKUP(D950,道具产出!B:V,11,FALSE)</f>
        <v>1</v>
      </c>
      <c r="Y950" s="92">
        <v>1</v>
      </c>
      <c r="Z950" s="92">
        <f>VLOOKUP(D950,道具产出!B:V,12,FALSE)</f>
        <v>100</v>
      </c>
      <c r="AA950" s="85"/>
      <c r="AB950" s="15" t="str">
        <f>IF(AA950="","",VLOOKUP(AA950,映射!W:X,2,FALSE))</f>
        <v/>
      </c>
      <c r="AC950" s="85"/>
      <c r="AD950" s="85"/>
      <c r="AE950" s="85"/>
      <c r="AF950" s="85"/>
      <c r="AG950" s="15" t="str">
        <f>IF(AF950="","",VLOOKUP(AF950,映射!W:X,2,FALSE))</f>
        <v/>
      </c>
      <c r="AH950" s="85"/>
      <c r="AI950" s="85"/>
      <c r="AJ950" s="85"/>
      <c r="AK950" s="85"/>
      <c r="AL950" s="85" t="str">
        <f>IF(AK950="","",VLOOKUP(AK950,映射!W:X,2,FALSE))</f>
        <v/>
      </c>
      <c r="AM950" s="85"/>
      <c r="AN950" s="85"/>
      <c r="AO950" s="85"/>
    </row>
    <row r="951" spans="1:41">
      <c r="A951" s="26">
        <v>140218</v>
      </c>
      <c r="B951" s="26" t="s">
        <v>323</v>
      </c>
      <c r="C951" s="14" t="s">
        <v>40</v>
      </c>
      <c r="D951" s="14" t="s">
        <v>687</v>
      </c>
      <c r="E951" s="26">
        <v>40218</v>
      </c>
      <c r="F951" s="26" t="s">
        <v>650</v>
      </c>
      <c r="G951" s="26"/>
      <c r="H951" s="26">
        <v>42</v>
      </c>
      <c r="I951" s="91">
        <v>860</v>
      </c>
      <c r="J951" s="90">
        <v>0</v>
      </c>
      <c r="K951" s="26"/>
      <c r="L951" s="79">
        <f>VLOOKUP(D951,道具产出!B:V,4,FALSE)</f>
        <v>3004</v>
      </c>
      <c r="M951" s="15" t="str">
        <f>IF(L951="","",VLOOKUP(L951,映射!W:X,2,FALSE))</f>
        <v>铝</v>
      </c>
      <c r="N951" s="79">
        <f>VLOOKUP(D951,道具产出!B:V,5,FALSE)</f>
        <v>1</v>
      </c>
      <c r="O951" s="79">
        <v>1</v>
      </c>
      <c r="P951" s="79">
        <f>VLOOKUP(D951,道具产出!B:V,6,FALSE)</f>
        <v>100</v>
      </c>
      <c r="Q951" s="79">
        <f>VLOOKUP(D951,道具产出!B:V,7,FALSE)</f>
        <v>3104</v>
      </c>
      <c r="R951" s="15" t="str">
        <f>IF(Q951="","",VLOOKUP(Q951,映射!W:X,2,FALSE))</f>
        <v>茱萸木</v>
      </c>
      <c r="S951" s="79">
        <f>VLOOKUP(D951,道具产出!B:V,8,FALSE)</f>
        <v>1</v>
      </c>
      <c r="T951" s="79">
        <v>1</v>
      </c>
      <c r="U951" s="79">
        <f>VLOOKUP(D951,道具产出!B:V,9,FALSE)</f>
        <v>100</v>
      </c>
      <c r="V951" s="92">
        <f>VLOOKUP(D951,道具产出!B:V,10,FALSE)</f>
        <v>3404</v>
      </c>
      <c r="W951" s="15" t="str">
        <f>IF(V951="","",VLOOKUP(V951,映射!W:X,2,FALSE))</f>
        <v>棉</v>
      </c>
      <c r="X951" s="92">
        <f>VLOOKUP(D951,道具产出!B:V,11,FALSE)</f>
        <v>1</v>
      </c>
      <c r="Y951" s="92">
        <v>1</v>
      </c>
      <c r="Z951" s="92">
        <f>VLOOKUP(D951,道具产出!B:V,12,FALSE)</f>
        <v>100</v>
      </c>
      <c r="AA951" s="85"/>
      <c r="AB951" s="15" t="str">
        <f>IF(AA951="","",VLOOKUP(AA951,映射!W:X,2,FALSE))</f>
        <v/>
      </c>
      <c r="AC951" s="85"/>
      <c r="AD951" s="85"/>
      <c r="AE951" s="85"/>
      <c r="AF951" s="85"/>
      <c r="AG951" s="15" t="str">
        <f>IF(AF951="","",VLOOKUP(AF951,映射!W:X,2,FALSE))</f>
        <v/>
      </c>
      <c r="AH951" s="85"/>
      <c r="AI951" s="85"/>
      <c r="AJ951" s="85"/>
      <c r="AK951" s="85"/>
      <c r="AL951" s="85" t="str">
        <f>IF(AK951="","",VLOOKUP(AK951,映射!W:X,2,FALSE))</f>
        <v/>
      </c>
      <c r="AM951" s="85"/>
      <c r="AN951" s="85"/>
      <c r="AO951" s="85"/>
    </row>
    <row r="952" spans="1:41">
      <c r="A952" s="26">
        <v>140219</v>
      </c>
      <c r="B952" s="26" t="s">
        <v>323</v>
      </c>
      <c r="C952" s="14" t="s">
        <v>40</v>
      </c>
      <c r="D952" s="14" t="s">
        <v>687</v>
      </c>
      <c r="E952" s="26">
        <v>40219</v>
      </c>
      <c r="F952" s="26" t="s">
        <v>471</v>
      </c>
      <c r="G952" s="26"/>
      <c r="H952" s="26">
        <v>42</v>
      </c>
      <c r="I952" s="91">
        <v>860</v>
      </c>
      <c r="J952" s="90">
        <v>0</v>
      </c>
      <c r="K952" s="26"/>
      <c r="L952" s="79">
        <f>VLOOKUP(D952,道具产出!B:V,4,FALSE)</f>
        <v>3004</v>
      </c>
      <c r="M952" s="15" t="str">
        <f>IF(L952="","",VLOOKUP(L952,映射!W:X,2,FALSE))</f>
        <v>铝</v>
      </c>
      <c r="N952" s="79">
        <f>VLOOKUP(D952,道具产出!B:V,5,FALSE)</f>
        <v>1</v>
      </c>
      <c r="O952" s="79">
        <v>1</v>
      </c>
      <c r="P952" s="79">
        <f>VLOOKUP(D952,道具产出!B:V,6,FALSE)</f>
        <v>100</v>
      </c>
      <c r="Q952" s="79">
        <f>VLOOKUP(D952,道具产出!B:V,7,FALSE)</f>
        <v>3104</v>
      </c>
      <c r="R952" s="15" t="str">
        <f>IF(Q952="","",VLOOKUP(Q952,映射!W:X,2,FALSE))</f>
        <v>茱萸木</v>
      </c>
      <c r="S952" s="79">
        <f>VLOOKUP(D952,道具产出!B:V,8,FALSE)</f>
        <v>1</v>
      </c>
      <c r="T952" s="79">
        <v>1</v>
      </c>
      <c r="U952" s="79">
        <f>VLOOKUP(D952,道具产出!B:V,9,FALSE)</f>
        <v>100</v>
      </c>
      <c r="V952" s="92">
        <f>VLOOKUP(D952,道具产出!B:V,10,FALSE)</f>
        <v>3404</v>
      </c>
      <c r="W952" s="15" t="str">
        <f>IF(V952="","",VLOOKUP(V952,映射!W:X,2,FALSE))</f>
        <v>棉</v>
      </c>
      <c r="X952" s="92">
        <f>VLOOKUP(D952,道具产出!B:V,11,FALSE)</f>
        <v>1</v>
      </c>
      <c r="Y952" s="92">
        <v>1</v>
      </c>
      <c r="Z952" s="92">
        <f>VLOOKUP(D952,道具产出!B:V,12,FALSE)</f>
        <v>100</v>
      </c>
      <c r="AA952" s="85"/>
      <c r="AB952" s="15" t="str">
        <f>IF(AA952="","",VLOOKUP(AA952,映射!W:X,2,FALSE))</f>
        <v/>
      </c>
      <c r="AC952" s="85"/>
      <c r="AD952" s="85"/>
      <c r="AE952" s="85"/>
      <c r="AF952" s="85"/>
      <c r="AG952" s="15" t="str">
        <f>IF(AF952="","",VLOOKUP(AF952,映射!W:X,2,FALSE))</f>
        <v/>
      </c>
      <c r="AH952" s="85"/>
      <c r="AI952" s="85"/>
      <c r="AJ952" s="85"/>
      <c r="AK952" s="85"/>
      <c r="AL952" s="85" t="str">
        <f>IF(AK952="","",VLOOKUP(AK952,映射!W:X,2,FALSE))</f>
        <v/>
      </c>
      <c r="AM952" s="85"/>
      <c r="AN952" s="85"/>
      <c r="AO952" s="85"/>
    </row>
    <row r="953" spans="1:41">
      <c r="A953" s="26">
        <v>140220</v>
      </c>
      <c r="B953" s="26" t="s">
        <v>323</v>
      </c>
      <c r="C953" s="14" t="s">
        <v>40</v>
      </c>
      <c r="D953" s="14" t="s">
        <v>687</v>
      </c>
      <c r="E953" s="26">
        <v>40220</v>
      </c>
      <c r="F953" s="26" t="s">
        <v>496</v>
      </c>
      <c r="G953" s="26"/>
      <c r="H953" s="26">
        <v>42</v>
      </c>
      <c r="I953" s="91">
        <v>860</v>
      </c>
      <c r="J953" s="90">
        <v>0</v>
      </c>
      <c r="K953" s="26"/>
      <c r="L953" s="79">
        <f>VLOOKUP(D953,道具产出!B:V,4,FALSE)</f>
        <v>3004</v>
      </c>
      <c r="M953" s="15" t="str">
        <f>IF(L953="","",VLOOKUP(L953,映射!W:X,2,FALSE))</f>
        <v>铝</v>
      </c>
      <c r="N953" s="79">
        <f>VLOOKUP(D953,道具产出!B:V,5,FALSE)</f>
        <v>1</v>
      </c>
      <c r="O953" s="79">
        <v>1</v>
      </c>
      <c r="P953" s="79">
        <f>VLOOKUP(D953,道具产出!B:V,6,FALSE)</f>
        <v>100</v>
      </c>
      <c r="Q953" s="79">
        <f>VLOOKUP(D953,道具产出!B:V,7,FALSE)</f>
        <v>3104</v>
      </c>
      <c r="R953" s="15" t="str">
        <f>IF(Q953="","",VLOOKUP(Q953,映射!W:X,2,FALSE))</f>
        <v>茱萸木</v>
      </c>
      <c r="S953" s="79">
        <f>VLOOKUP(D953,道具产出!B:V,8,FALSE)</f>
        <v>1</v>
      </c>
      <c r="T953" s="79">
        <v>1</v>
      </c>
      <c r="U953" s="79">
        <f>VLOOKUP(D953,道具产出!B:V,9,FALSE)</f>
        <v>100</v>
      </c>
      <c r="V953" s="92">
        <f>VLOOKUP(D953,道具产出!B:V,10,FALSE)</f>
        <v>3404</v>
      </c>
      <c r="W953" s="15" t="str">
        <f>IF(V953="","",VLOOKUP(V953,映射!W:X,2,FALSE))</f>
        <v>棉</v>
      </c>
      <c r="X953" s="92">
        <f>VLOOKUP(D953,道具产出!B:V,11,FALSE)</f>
        <v>1</v>
      </c>
      <c r="Y953" s="92">
        <v>1</v>
      </c>
      <c r="Z953" s="92">
        <f>VLOOKUP(D953,道具产出!B:V,12,FALSE)</f>
        <v>100</v>
      </c>
      <c r="AA953" s="85"/>
      <c r="AB953" s="15" t="str">
        <f>IF(AA953="","",VLOOKUP(AA953,映射!W:X,2,FALSE))</f>
        <v/>
      </c>
      <c r="AC953" s="85"/>
      <c r="AD953" s="85"/>
      <c r="AE953" s="85"/>
      <c r="AF953" s="85"/>
      <c r="AG953" s="15" t="str">
        <f>IF(AF953="","",VLOOKUP(AF953,映射!W:X,2,FALSE))</f>
        <v/>
      </c>
      <c r="AH953" s="85"/>
      <c r="AI953" s="85"/>
      <c r="AJ953" s="85"/>
      <c r="AK953" s="85"/>
      <c r="AL953" s="85" t="str">
        <f>IF(AK953="","",VLOOKUP(AK953,映射!W:X,2,FALSE))</f>
        <v/>
      </c>
      <c r="AM953" s="85"/>
      <c r="AN953" s="85"/>
      <c r="AO953" s="85"/>
    </row>
    <row r="954" spans="1:41">
      <c r="A954" s="26">
        <v>140221</v>
      </c>
      <c r="B954" s="26" t="s">
        <v>323</v>
      </c>
      <c r="C954" s="14" t="s">
        <v>40</v>
      </c>
      <c r="D954" s="14" t="s">
        <v>687</v>
      </c>
      <c r="E954" s="26">
        <v>40221</v>
      </c>
      <c r="F954" s="26" t="s">
        <v>692</v>
      </c>
      <c r="G954" s="26"/>
      <c r="H954" s="26">
        <v>42</v>
      </c>
      <c r="I954" s="91">
        <v>860</v>
      </c>
      <c r="J954" s="90">
        <v>0</v>
      </c>
      <c r="K954" s="26"/>
      <c r="L954" s="79">
        <f>VLOOKUP(D954,道具产出!B:V,4,FALSE)</f>
        <v>3004</v>
      </c>
      <c r="M954" s="15" t="str">
        <f>IF(L954="","",VLOOKUP(L954,映射!W:X,2,FALSE))</f>
        <v>铝</v>
      </c>
      <c r="N954" s="79">
        <f>VLOOKUP(D954,道具产出!B:V,5,FALSE)</f>
        <v>1</v>
      </c>
      <c r="O954" s="79">
        <v>1</v>
      </c>
      <c r="P954" s="79">
        <f>VLOOKUP(D954,道具产出!B:V,6,FALSE)</f>
        <v>100</v>
      </c>
      <c r="Q954" s="79">
        <f>VLOOKUP(D954,道具产出!B:V,7,FALSE)</f>
        <v>3104</v>
      </c>
      <c r="R954" s="15" t="str">
        <f>IF(Q954="","",VLOOKUP(Q954,映射!W:X,2,FALSE))</f>
        <v>茱萸木</v>
      </c>
      <c r="S954" s="79">
        <f>VLOOKUP(D954,道具产出!B:V,8,FALSE)</f>
        <v>1</v>
      </c>
      <c r="T954" s="79">
        <v>1</v>
      </c>
      <c r="U954" s="79">
        <f>VLOOKUP(D954,道具产出!B:V,9,FALSE)</f>
        <v>100</v>
      </c>
      <c r="V954" s="92">
        <f>VLOOKUP(D954,道具产出!B:V,10,FALSE)</f>
        <v>3404</v>
      </c>
      <c r="W954" s="15" t="str">
        <f>IF(V954="","",VLOOKUP(V954,映射!W:X,2,FALSE))</f>
        <v>棉</v>
      </c>
      <c r="X954" s="92">
        <f>VLOOKUP(D954,道具产出!B:V,11,FALSE)</f>
        <v>1</v>
      </c>
      <c r="Y954" s="92">
        <v>1</v>
      </c>
      <c r="Z954" s="92">
        <f>VLOOKUP(D954,道具产出!B:V,12,FALSE)</f>
        <v>100</v>
      </c>
      <c r="AA954" s="85"/>
      <c r="AB954" s="15" t="str">
        <f>IF(AA954="","",VLOOKUP(AA954,映射!W:X,2,FALSE))</f>
        <v/>
      </c>
      <c r="AC954" s="85"/>
      <c r="AD954" s="85"/>
      <c r="AE954" s="85"/>
      <c r="AF954" s="85"/>
      <c r="AG954" s="15" t="str">
        <f>IF(AF954="","",VLOOKUP(AF954,映射!W:X,2,FALSE))</f>
        <v/>
      </c>
      <c r="AH954" s="85"/>
      <c r="AI954" s="85"/>
      <c r="AJ954" s="85"/>
      <c r="AK954" s="85"/>
      <c r="AL954" s="85" t="str">
        <f>IF(AK954="","",VLOOKUP(AK954,映射!W:X,2,FALSE))</f>
        <v/>
      </c>
      <c r="AM954" s="85"/>
      <c r="AN954" s="85"/>
      <c r="AO954" s="85"/>
    </row>
    <row r="955" spans="1:41">
      <c r="A955" s="26">
        <v>140222</v>
      </c>
      <c r="B955" s="26" t="s">
        <v>323</v>
      </c>
      <c r="C955" s="14" t="s">
        <v>40</v>
      </c>
      <c r="D955" s="14" t="s">
        <v>687</v>
      </c>
      <c r="E955" s="26">
        <v>40222</v>
      </c>
      <c r="F955" s="26" t="s">
        <v>466</v>
      </c>
      <c r="G955" s="26"/>
      <c r="H955" s="26">
        <v>42</v>
      </c>
      <c r="I955" s="91">
        <v>860</v>
      </c>
      <c r="J955" s="90">
        <v>0</v>
      </c>
      <c r="K955" s="26"/>
      <c r="L955" s="79">
        <f>VLOOKUP(D955,道具产出!B:V,4,FALSE)</f>
        <v>3004</v>
      </c>
      <c r="M955" s="15" t="str">
        <f>IF(L955="","",VLOOKUP(L955,映射!W:X,2,FALSE))</f>
        <v>铝</v>
      </c>
      <c r="N955" s="79">
        <f>VLOOKUP(D955,道具产出!B:V,5,FALSE)</f>
        <v>1</v>
      </c>
      <c r="O955" s="79">
        <v>1</v>
      </c>
      <c r="P955" s="79">
        <f>VLOOKUP(D955,道具产出!B:V,6,FALSE)</f>
        <v>100</v>
      </c>
      <c r="Q955" s="79">
        <f>VLOOKUP(D955,道具产出!B:V,7,FALSE)</f>
        <v>3104</v>
      </c>
      <c r="R955" s="15" t="str">
        <f>IF(Q955="","",VLOOKUP(Q955,映射!W:X,2,FALSE))</f>
        <v>茱萸木</v>
      </c>
      <c r="S955" s="79">
        <f>VLOOKUP(D955,道具产出!B:V,8,FALSE)</f>
        <v>1</v>
      </c>
      <c r="T955" s="79">
        <v>1</v>
      </c>
      <c r="U955" s="79">
        <f>VLOOKUP(D955,道具产出!B:V,9,FALSE)</f>
        <v>100</v>
      </c>
      <c r="V955" s="92">
        <f>VLOOKUP(D955,道具产出!B:V,10,FALSE)</f>
        <v>3404</v>
      </c>
      <c r="W955" s="15" t="str">
        <f>IF(V955="","",VLOOKUP(V955,映射!W:X,2,FALSE))</f>
        <v>棉</v>
      </c>
      <c r="X955" s="92">
        <f>VLOOKUP(D955,道具产出!B:V,11,FALSE)</f>
        <v>1</v>
      </c>
      <c r="Y955" s="92">
        <v>1</v>
      </c>
      <c r="Z955" s="92">
        <f>VLOOKUP(D955,道具产出!B:V,12,FALSE)</f>
        <v>100</v>
      </c>
      <c r="AA955" s="85"/>
      <c r="AB955" s="15" t="str">
        <f>IF(AA955="","",VLOOKUP(AA955,映射!W:X,2,FALSE))</f>
        <v/>
      </c>
      <c r="AC955" s="85"/>
      <c r="AD955" s="85"/>
      <c r="AE955" s="85"/>
      <c r="AF955" s="85"/>
      <c r="AG955" s="15" t="str">
        <f>IF(AF955="","",VLOOKUP(AF955,映射!W:X,2,FALSE))</f>
        <v/>
      </c>
      <c r="AH955" s="85"/>
      <c r="AI955" s="85"/>
      <c r="AJ955" s="85"/>
      <c r="AK955" s="85"/>
      <c r="AL955" s="85" t="str">
        <f>IF(AK955="","",VLOOKUP(AK955,映射!W:X,2,FALSE))</f>
        <v/>
      </c>
      <c r="AM955" s="85"/>
      <c r="AN955" s="85"/>
      <c r="AO955" s="85"/>
    </row>
    <row r="956" spans="1:41">
      <c r="A956" s="26">
        <v>140223</v>
      </c>
      <c r="B956" s="26" t="s">
        <v>323</v>
      </c>
      <c r="C956" s="14" t="s">
        <v>40</v>
      </c>
      <c r="D956" s="14" t="s">
        <v>687</v>
      </c>
      <c r="E956" s="26">
        <v>40223</v>
      </c>
      <c r="F956" s="26" t="s">
        <v>644</v>
      </c>
      <c r="G956" s="26"/>
      <c r="H956" s="26">
        <v>42</v>
      </c>
      <c r="I956" s="91">
        <v>860</v>
      </c>
      <c r="J956" s="90">
        <v>0</v>
      </c>
      <c r="K956" s="26"/>
      <c r="L956" s="79">
        <f>VLOOKUP(D956,道具产出!B:V,4,FALSE)</f>
        <v>3004</v>
      </c>
      <c r="M956" s="15" t="str">
        <f>IF(L956="","",VLOOKUP(L956,映射!W:X,2,FALSE))</f>
        <v>铝</v>
      </c>
      <c r="N956" s="79">
        <f>VLOOKUP(D956,道具产出!B:V,5,FALSE)</f>
        <v>1</v>
      </c>
      <c r="O956" s="79">
        <v>1</v>
      </c>
      <c r="P956" s="79">
        <f>VLOOKUP(D956,道具产出!B:V,6,FALSE)</f>
        <v>100</v>
      </c>
      <c r="Q956" s="79">
        <f>VLOOKUP(D956,道具产出!B:V,7,FALSE)</f>
        <v>3104</v>
      </c>
      <c r="R956" s="15" t="str">
        <f>IF(Q956="","",VLOOKUP(Q956,映射!W:X,2,FALSE))</f>
        <v>茱萸木</v>
      </c>
      <c r="S956" s="79">
        <f>VLOOKUP(D956,道具产出!B:V,8,FALSE)</f>
        <v>1</v>
      </c>
      <c r="T956" s="79">
        <v>1</v>
      </c>
      <c r="U956" s="79">
        <f>VLOOKUP(D956,道具产出!B:V,9,FALSE)</f>
        <v>100</v>
      </c>
      <c r="V956" s="92">
        <f>VLOOKUP(D956,道具产出!B:V,10,FALSE)</f>
        <v>3404</v>
      </c>
      <c r="W956" s="15" t="str">
        <f>IF(V956="","",VLOOKUP(V956,映射!W:X,2,FALSE))</f>
        <v>棉</v>
      </c>
      <c r="X956" s="92">
        <f>VLOOKUP(D956,道具产出!B:V,11,FALSE)</f>
        <v>1</v>
      </c>
      <c r="Y956" s="92">
        <v>1</v>
      </c>
      <c r="Z956" s="92">
        <f>VLOOKUP(D956,道具产出!B:V,12,FALSE)</f>
        <v>100</v>
      </c>
      <c r="AA956" s="85"/>
      <c r="AB956" s="15" t="str">
        <f>IF(AA956="","",VLOOKUP(AA956,映射!W:X,2,FALSE))</f>
        <v/>
      </c>
      <c r="AC956" s="85"/>
      <c r="AD956" s="85"/>
      <c r="AE956" s="85"/>
      <c r="AF956" s="85"/>
      <c r="AG956" s="15" t="str">
        <f>IF(AF956="","",VLOOKUP(AF956,映射!W:X,2,FALSE))</f>
        <v/>
      </c>
      <c r="AH956" s="85"/>
      <c r="AI956" s="85"/>
      <c r="AJ956" s="85"/>
      <c r="AK956" s="85"/>
      <c r="AL956" s="85" t="str">
        <f>IF(AK956="","",VLOOKUP(AK956,映射!W:X,2,FALSE))</f>
        <v/>
      </c>
      <c r="AM956" s="85"/>
      <c r="AN956" s="85"/>
      <c r="AO956" s="85"/>
    </row>
    <row r="957" spans="1:41">
      <c r="A957" s="26">
        <v>140224</v>
      </c>
      <c r="B957" s="26" t="s">
        <v>323</v>
      </c>
      <c r="C957" s="14" t="s">
        <v>40</v>
      </c>
      <c r="D957" s="14" t="s">
        <v>687</v>
      </c>
      <c r="E957" s="26">
        <v>40224</v>
      </c>
      <c r="F957" s="26" t="s">
        <v>521</v>
      </c>
      <c r="G957" s="26"/>
      <c r="H957" s="26">
        <v>42</v>
      </c>
      <c r="I957" s="91">
        <v>860</v>
      </c>
      <c r="J957" s="90">
        <v>0</v>
      </c>
      <c r="K957" s="26"/>
      <c r="L957" s="79">
        <f>VLOOKUP(D957,道具产出!B:V,4,FALSE)</f>
        <v>3004</v>
      </c>
      <c r="M957" s="15" t="str">
        <f>IF(L957="","",VLOOKUP(L957,映射!W:X,2,FALSE))</f>
        <v>铝</v>
      </c>
      <c r="N957" s="79">
        <f>VLOOKUP(D957,道具产出!B:V,5,FALSE)</f>
        <v>1</v>
      </c>
      <c r="O957" s="79">
        <v>1</v>
      </c>
      <c r="P957" s="79">
        <f>VLOOKUP(D957,道具产出!B:V,6,FALSE)</f>
        <v>100</v>
      </c>
      <c r="Q957" s="79">
        <f>VLOOKUP(D957,道具产出!B:V,7,FALSE)</f>
        <v>3104</v>
      </c>
      <c r="R957" s="15" t="str">
        <f>IF(Q957="","",VLOOKUP(Q957,映射!W:X,2,FALSE))</f>
        <v>茱萸木</v>
      </c>
      <c r="S957" s="79">
        <f>VLOOKUP(D957,道具产出!B:V,8,FALSE)</f>
        <v>1</v>
      </c>
      <c r="T957" s="79">
        <v>1</v>
      </c>
      <c r="U957" s="79">
        <f>VLOOKUP(D957,道具产出!B:V,9,FALSE)</f>
        <v>100</v>
      </c>
      <c r="V957" s="92">
        <f>VLOOKUP(D957,道具产出!B:V,10,FALSE)</f>
        <v>3404</v>
      </c>
      <c r="W957" s="15" t="str">
        <f>IF(V957="","",VLOOKUP(V957,映射!W:X,2,FALSE))</f>
        <v>棉</v>
      </c>
      <c r="X957" s="92">
        <f>VLOOKUP(D957,道具产出!B:V,11,FALSE)</f>
        <v>1</v>
      </c>
      <c r="Y957" s="92">
        <v>1</v>
      </c>
      <c r="Z957" s="92">
        <f>VLOOKUP(D957,道具产出!B:V,12,FALSE)</f>
        <v>100</v>
      </c>
      <c r="AA957" s="85"/>
      <c r="AB957" s="15" t="str">
        <f>IF(AA957="","",VLOOKUP(AA957,映射!W:X,2,FALSE))</f>
        <v/>
      </c>
      <c r="AC957" s="85"/>
      <c r="AD957" s="85"/>
      <c r="AE957" s="85"/>
      <c r="AF957" s="85"/>
      <c r="AG957" s="15" t="str">
        <f>IF(AF957="","",VLOOKUP(AF957,映射!W:X,2,FALSE))</f>
        <v/>
      </c>
      <c r="AH957" s="85"/>
      <c r="AI957" s="85"/>
      <c r="AJ957" s="85"/>
      <c r="AK957" s="85"/>
      <c r="AL957" s="85" t="str">
        <f>IF(AK957="","",VLOOKUP(AK957,映射!W:X,2,FALSE))</f>
        <v/>
      </c>
      <c r="AM957" s="85"/>
      <c r="AN957" s="85"/>
      <c r="AO957" s="85"/>
    </row>
    <row r="958" spans="1:41">
      <c r="A958" s="26">
        <v>140225</v>
      </c>
      <c r="B958" s="26" t="s">
        <v>323</v>
      </c>
      <c r="C958" s="14" t="s">
        <v>40</v>
      </c>
      <c r="D958" s="14" t="s">
        <v>687</v>
      </c>
      <c r="E958" s="26">
        <v>40225</v>
      </c>
      <c r="F958" s="26" t="s">
        <v>684</v>
      </c>
      <c r="G958" s="26"/>
      <c r="H958" s="26">
        <v>42</v>
      </c>
      <c r="I958" s="91">
        <v>860</v>
      </c>
      <c r="J958" s="90">
        <v>0</v>
      </c>
      <c r="K958" s="26"/>
      <c r="L958" s="79">
        <f>VLOOKUP(D958,道具产出!B:V,4,FALSE)</f>
        <v>3004</v>
      </c>
      <c r="M958" s="15" t="str">
        <f>IF(L958="","",VLOOKUP(L958,映射!W:X,2,FALSE))</f>
        <v>铝</v>
      </c>
      <c r="N958" s="79">
        <f>VLOOKUP(D958,道具产出!B:V,5,FALSE)</f>
        <v>1</v>
      </c>
      <c r="O958" s="79">
        <v>1</v>
      </c>
      <c r="P958" s="79">
        <f>VLOOKUP(D958,道具产出!B:V,6,FALSE)</f>
        <v>100</v>
      </c>
      <c r="Q958" s="79">
        <f>VLOOKUP(D958,道具产出!B:V,7,FALSE)</f>
        <v>3104</v>
      </c>
      <c r="R958" s="15" t="str">
        <f>IF(Q958="","",VLOOKUP(Q958,映射!W:X,2,FALSE))</f>
        <v>茱萸木</v>
      </c>
      <c r="S958" s="79">
        <f>VLOOKUP(D958,道具产出!B:V,8,FALSE)</f>
        <v>1</v>
      </c>
      <c r="T958" s="79">
        <v>1</v>
      </c>
      <c r="U958" s="79">
        <f>VLOOKUP(D958,道具产出!B:V,9,FALSE)</f>
        <v>100</v>
      </c>
      <c r="V958" s="92">
        <f>VLOOKUP(D958,道具产出!B:V,10,FALSE)</f>
        <v>3404</v>
      </c>
      <c r="W958" s="15" t="str">
        <f>IF(V958="","",VLOOKUP(V958,映射!W:X,2,FALSE))</f>
        <v>棉</v>
      </c>
      <c r="X958" s="92">
        <f>VLOOKUP(D958,道具产出!B:V,11,FALSE)</f>
        <v>1</v>
      </c>
      <c r="Y958" s="92">
        <v>1</v>
      </c>
      <c r="Z958" s="92">
        <f>VLOOKUP(D958,道具产出!B:V,12,FALSE)</f>
        <v>100</v>
      </c>
      <c r="AA958" s="85"/>
      <c r="AB958" s="15" t="str">
        <f>IF(AA958="","",VLOOKUP(AA958,映射!W:X,2,FALSE))</f>
        <v/>
      </c>
      <c r="AC958" s="85"/>
      <c r="AD958" s="85"/>
      <c r="AE958" s="85"/>
      <c r="AF958" s="85"/>
      <c r="AG958" s="15" t="str">
        <f>IF(AF958="","",VLOOKUP(AF958,映射!W:X,2,FALSE))</f>
        <v/>
      </c>
      <c r="AH958" s="85"/>
      <c r="AI958" s="85"/>
      <c r="AJ958" s="85"/>
      <c r="AK958" s="85"/>
      <c r="AL958" s="85" t="str">
        <f>IF(AK958="","",VLOOKUP(AK958,映射!W:X,2,FALSE))</f>
        <v/>
      </c>
      <c r="AM958" s="85"/>
      <c r="AN958" s="85"/>
      <c r="AO958" s="85"/>
    </row>
    <row r="959" spans="1:41">
      <c r="A959" s="26">
        <v>140226</v>
      </c>
      <c r="B959" s="26" t="s">
        <v>323</v>
      </c>
      <c r="C959" s="14" t="s">
        <v>40</v>
      </c>
      <c r="D959" s="14" t="s">
        <v>687</v>
      </c>
      <c r="E959" s="26">
        <v>40226</v>
      </c>
      <c r="F959" s="26" t="s">
        <v>398</v>
      </c>
      <c r="G959" s="26"/>
      <c r="H959" s="26">
        <v>47</v>
      </c>
      <c r="I959" s="91">
        <v>1120</v>
      </c>
      <c r="J959" s="90">
        <v>0</v>
      </c>
      <c r="K959" s="26"/>
      <c r="L959" s="79">
        <f>VLOOKUP(D959,道具产出!B:V,4,FALSE)</f>
        <v>3004</v>
      </c>
      <c r="M959" s="15" t="str">
        <f>IF(L959="","",VLOOKUP(L959,映射!W:X,2,FALSE))</f>
        <v>铝</v>
      </c>
      <c r="N959" s="79">
        <f>VLOOKUP(D959,道具产出!B:V,5,FALSE)</f>
        <v>1</v>
      </c>
      <c r="O959" s="79">
        <v>1</v>
      </c>
      <c r="P959" s="79">
        <f>VLOOKUP(D959,道具产出!B:V,6,FALSE)</f>
        <v>100</v>
      </c>
      <c r="Q959" s="79">
        <f>VLOOKUP(D959,道具产出!B:V,7,FALSE)</f>
        <v>3104</v>
      </c>
      <c r="R959" s="15" t="str">
        <f>IF(Q959="","",VLOOKUP(Q959,映射!W:X,2,FALSE))</f>
        <v>茱萸木</v>
      </c>
      <c r="S959" s="79">
        <f>VLOOKUP(D959,道具产出!B:V,8,FALSE)</f>
        <v>1</v>
      </c>
      <c r="T959" s="79">
        <v>1</v>
      </c>
      <c r="U959" s="79">
        <f>VLOOKUP(D959,道具产出!B:V,9,FALSE)</f>
        <v>100</v>
      </c>
      <c r="V959" s="92">
        <f>VLOOKUP(D959,道具产出!B:V,10,FALSE)</f>
        <v>3404</v>
      </c>
      <c r="W959" s="15" t="str">
        <f>IF(V959="","",VLOOKUP(V959,映射!W:X,2,FALSE))</f>
        <v>棉</v>
      </c>
      <c r="X959" s="92">
        <f>VLOOKUP(D959,道具产出!B:V,11,FALSE)</f>
        <v>1</v>
      </c>
      <c r="Y959" s="92">
        <v>1</v>
      </c>
      <c r="Z959" s="92">
        <f>VLOOKUP(D959,道具产出!B:V,12,FALSE)</f>
        <v>100</v>
      </c>
      <c r="AA959" s="85"/>
      <c r="AB959" s="15" t="str">
        <f>IF(AA959="","",VLOOKUP(AA959,映射!W:X,2,FALSE))</f>
        <v/>
      </c>
      <c r="AC959" s="85"/>
      <c r="AD959" s="85"/>
      <c r="AE959" s="85"/>
      <c r="AF959" s="85"/>
      <c r="AG959" s="15" t="str">
        <f>IF(AF959="","",VLOOKUP(AF959,映射!W:X,2,FALSE))</f>
        <v/>
      </c>
      <c r="AH959" s="85"/>
      <c r="AI959" s="85"/>
      <c r="AJ959" s="85"/>
      <c r="AK959" s="85"/>
      <c r="AL959" s="85" t="str">
        <f>IF(AK959="","",VLOOKUP(AK959,映射!W:X,2,FALSE))</f>
        <v/>
      </c>
      <c r="AM959" s="85"/>
      <c r="AN959" s="85"/>
      <c r="AO959" s="85"/>
    </row>
    <row r="960" spans="1:41">
      <c r="A960" s="26">
        <v>140227</v>
      </c>
      <c r="B960" s="26" t="s">
        <v>323</v>
      </c>
      <c r="C960" s="14" t="s">
        <v>40</v>
      </c>
      <c r="D960" s="14" t="s">
        <v>687</v>
      </c>
      <c r="E960" s="26">
        <v>40227</v>
      </c>
      <c r="F960" s="26" t="s">
        <v>479</v>
      </c>
      <c r="G960" s="26"/>
      <c r="H960" s="26">
        <v>47</v>
      </c>
      <c r="I960" s="91">
        <v>1120</v>
      </c>
      <c r="J960" s="90">
        <v>0</v>
      </c>
      <c r="K960" s="26"/>
      <c r="L960" s="79">
        <f>VLOOKUP(D960,道具产出!B:V,4,FALSE)</f>
        <v>3004</v>
      </c>
      <c r="M960" s="15" t="str">
        <f>IF(L960="","",VLOOKUP(L960,映射!W:X,2,FALSE))</f>
        <v>铝</v>
      </c>
      <c r="N960" s="79">
        <f>VLOOKUP(D960,道具产出!B:V,5,FALSE)</f>
        <v>1</v>
      </c>
      <c r="O960" s="79">
        <v>1</v>
      </c>
      <c r="P960" s="79">
        <f>VLOOKUP(D960,道具产出!B:V,6,FALSE)</f>
        <v>100</v>
      </c>
      <c r="Q960" s="79">
        <f>VLOOKUP(D960,道具产出!B:V,7,FALSE)</f>
        <v>3104</v>
      </c>
      <c r="R960" s="15" t="str">
        <f>IF(Q960="","",VLOOKUP(Q960,映射!W:X,2,FALSE))</f>
        <v>茱萸木</v>
      </c>
      <c r="S960" s="79">
        <f>VLOOKUP(D960,道具产出!B:V,8,FALSE)</f>
        <v>1</v>
      </c>
      <c r="T960" s="79">
        <v>1</v>
      </c>
      <c r="U960" s="79">
        <f>VLOOKUP(D960,道具产出!B:V,9,FALSE)</f>
        <v>100</v>
      </c>
      <c r="V960" s="92">
        <f>VLOOKUP(D960,道具产出!B:V,10,FALSE)</f>
        <v>3404</v>
      </c>
      <c r="W960" s="15" t="str">
        <f>IF(V960="","",VLOOKUP(V960,映射!W:X,2,FALSE))</f>
        <v>棉</v>
      </c>
      <c r="X960" s="92">
        <f>VLOOKUP(D960,道具产出!B:V,11,FALSE)</f>
        <v>1</v>
      </c>
      <c r="Y960" s="92">
        <v>1</v>
      </c>
      <c r="Z960" s="92">
        <f>VLOOKUP(D960,道具产出!B:V,12,FALSE)</f>
        <v>100</v>
      </c>
      <c r="AA960" s="85"/>
      <c r="AB960" s="15" t="str">
        <f>IF(AA960="","",VLOOKUP(AA960,映射!W:X,2,FALSE))</f>
        <v/>
      </c>
      <c r="AC960" s="85"/>
      <c r="AD960" s="85"/>
      <c r="AE960" s="85"/>
      <c r="AF960" s="85"/>
      <c r="AG960" s="15" t="str">
        <f>IF(AF960="","",VLOOKUP(AF960,映射!W:X,2,FALSE))</f>
        <v/>
      </c>
      <c r="AH960" s="85"/>
      <c r="AI960" s="85"/>
      <c r="AJ960" s="85"/>
      <c r="AK960" s="85"/>
      <c r="AL960" s="85" t="str">
        <f>IF(AK960="","",VLOOKUP(AK960,映射!W:X,2,FALSE))</f>
        <v/>
      </c>
      <c r="AM960" s="85"/>
      <c r="AN960" s="85"/>
      <c r="AO960" s="85"/>
    </row>
    <row r="961" spans="1:41">
      <c r="A961" s="26">
        <v>140228</v>
      </c>
      <c r="B961" s="26" t="s">
        <v>323</v>
      </c>
      <c r="C961" s="14" t="s">
        <v>40</v>
      </c>
      <c r="D961" s="14" t="s">
        <v>687</v>
      </c>
      <c r="E961" s="26">
        <v>40228</v>
      </c>
      <c r="F961" s="26" t="s">
        <v>690</v>
      </c>
      <c r="G961" s="26"/>
      <c r="H961" s="26">
        <v>47</v>
      </c>
      <c r="I961" s="91">
        <v>1120</v>
      </c>
      <c r="J961" s="90">
        <v>0</v>
      </c>
      <c r="K961" s="26"/>
      <c r="L961" s="79">
        <f>VLOOKUP(D961,道具产出!B:V,4,FALSE)</f>
        <v>3004</v>
      </c>
      <c r="M961" s="15" t="str">
        <f>IF(L961="","",VLOOKUP(L961,映射!W:X,2,FALSE))</f>
        <v>铝</v>
      </c>
      <c r="N961" s="79">
        <f>VLOOKUP(D961,道具产出!B:V,5,FALSE)</f>
        <v>1</v>
      </c>
      <c r="O961" s="79">
        <v>1</v>
      </c>
      <c r="P961" s="79">
        <f>VLOOKUP(D961,道具产出!B:V,6,FALSE)</f>
        <v>100</v>
      </c>
      <c r="Q961" s="79">
        <f>VLOOKUP(D961,道具产出!B:V,7,FALSE)</f>
        <v>3104</v>
      </c>
      <c r="R961" s="15" t="str">
        <f>IF(Q961="","",VLOOKUP(Q961,映射!W:X,2,FALSE))</f>
        <v>茱萸木</v>
      </c>
      <c r="S961" s="79">
        <f>VLOOKUP(D961,道具产出!B:V,8,FALSE)</f>
        <v>1</v>
      </c>
      <c r="T961" s="79">
        <v>1</v>
      </c>
      <c r="U961" s="79">
        <f>VLOOKUP(D961,道具产出!B:V,9,FALSE)</f>
        <v>100</v>
      </c>
      <c r="V961" s="92">
        <f>VLOOKUP(D961,道具产出!B:V,10,FALSE)</f>
        <v>3404</v>
      </c>
      <c r="W961" s="15" t="str">
        <f>IF(V961="","",VLOOKUP(V961,映射!W:X,2,FALSE))</f>
        <v>棉</v>
      </c>
      <c r="X961" s="92">
        <f>VLOOKUP(D961,道具产出!B:V,11,FALSE)</f>
        <v>1</v>
      </c>
      <c r="Y961" s="92">
        <v>1</v>
      </c>
      <c r="Z961" s="92">
        <f>VLOOKUP(D961,道具产出!B:V,12,FALSE)</f>
        <v>100</v>
      </c>
      <c r="AA961" s="85"/>
      <c r="AB961" s="15" t="str">
        <f>IF(AA961="","",VLOOKUP(AA961,映射!W:X,2,FALSE))</f>
        <v/>
      </c>
      <c r="AC961" s="85"/>
      <c r="AD961" s="85"/>
      <c r="AE961" s="85"/>
      <c r="AF961" s="85"/>
      <c r="AG961" s="15" t="str">
        <f>IF(AF961="","",VLOOKUP(AF961,映射!W:X,2,FALSE))</f>
        <v/>
      </c>
      <c r="AH961" s="85"/>
      <c r="AI961" s="85"/>
      <c r="AJ961" s="85"/>
      <c r="AK961" s="85"/>
      <c r="AL961" s="85" t="str">
        <f>IF(AK961="","",VLOOKUP(AK961,映射!W:X,2,FALSE))</f>
        <v/>
      </c>
      <c r="AM961" s="85"/>
      <c r="AN961" s="85"/>
      <c r="AO961" s="85"/>
    </row>
    <row r="962" spans="1:41">
      <c r="A962" s="26">
        <v>140229</v>
      </c>
      <c r="B962" s="26" t="s">
        <v>323</v>
      </c>
      <c r="C962" s="14" t="s">
        <v>40</v>
      </c>
      <c r="D962" s="14" t="s">
        <v>687</v>
      </c>
      <c r="E962" s="26">
        <v>40229</v>
      </c>
      <c r="F962" s="26" t="s">
        <v>590</v>
      </c>
      <c r="G962" s="26"/>
      <c r="H962" s="26">
        <v>47</v>
      </c>
      <c r="I962" s="91">
        <v>1120</v>
      </c>
      <c r="J962" s="90">
        <v>0</v>
      </c>
      <c r="K962" s="26"/>
      <c r="L962" s="79">
        <f>VLOOKUP(D962,道具产出!B:V,4,FALSE)</f>
        <v>3004</v>
      </c>
      <c r="M962" s="15" t="str">
        <f>IF(L962="","",VLOOKUP(L962,映射!W:X,2,FALSE))</f>
        <v>铝</v>
      </c>
      <c r="N962" s="79">
        <f>VLOOKUP(D962,道具产出!B:V,5,FALSE)</f>
        <v>1</v>
      </c>
      <c r="O962" s="79">
        <v>1</v>
      </c>
      <c r="P962" s="79">
        <f>VLOOKUP(D962,道具产出!B:V,6,FALSE)</f>
        <v>100</v>
      </c>
      <c r="Q962" s="79">
        <f>VLOOKUP(D962,道具产出!B:V,7,FALSE)</f>
        <v>3104</v>
      </c>
      <c r="R962" s="15" t="str">
        <f>IF(Q962="","",VLOOKUP(Q962,映射!W:X,2,FALSE))</f>
        <v>茱萸木</v>
      </c>
      <c r="S962" s="79">
        <f>VLOOKUP(D962,道具产出!B:V,8,FALSE)</f>
        <v>1</v>
      </c>
      <c r="T962" s="79">
        <v>1</v>
      </c>
      <c r="U962" s="79">
        <f>VLOOKUP(D962,道具产出!B:V,9,FALSE)</f>
        <v>100</v>
      </c>
      <c r="V962" s="92">
        <f>VLOOKUP(D962,道具产出!B:V,10,FALSE)</f>
        <v>3404</v>
      </c>
      <c r="W962" s="15" t="str">
        <f>IF(V962="","",VLOOKUP(V962,映射!W:X,2,FALSE))</f>
        <v>棉</v>
      </c>
      <c r="X962" s="92">
        <f>VLOOKUP(D962,道具产出!B:V,11,FALSE)</f>
        <v>1</v>
      </c>
      <c r="Y962" s="92">
        <v>1</v>
      </c>
      <c r="Z962" s="92">
        <f>VLOOKUP(D962,道具产出!B:V,12,FALSE)</f>
        <v>100</v>
      </c>
      <c r="AA962" s="85"/>
      <c r="AB962" s="15" t="str">
        <f>IF(AA962="","",VLOOKUP(AA962,映射!W:X,2,FALSE))</f>
        <v/>
      </c>
      <c r="AC962" s="85"/>
      <c r="AD962" s="85"/>
      <c r="AE962" s="85"/>
      <c r="AF962" s="85"/>
      <c r="AG962" s="15" t="str">
        <f>IF(AF962="","",VLOOKUP(AF962,映射!W:X,2,FALSE))</f>
        <v/>
      </c>
      <c r="AH962" s="85"/>
      <c r="AI962" s="85"/>
      <c r="AJ962" s="85"/>
      <c r="AK962" s="85"/>
      <c r="AL962" s="85" t="str">
        <f>IF(AK962="","",VLOOKUP(AK962,映射!W:X,2,FALSE))</f>
        <v/>
      </c>
      <c r="AM962" s="85"/>
      <c r="AN962" s="85"/>
      <c r="AO962" s="85"/>
    </row>
    <row r="963" spans="1:41">
      <c r="A963" s="26">
        <v>140230</v>
      </c>
      <c r="B963" s="26" t="s">
        <v>323</v>
      </c>
      <c r="C963" s="14" t="s">
        <v>40</v>
      </c>
      <c r="D963" s="14" t="s">
        <v>687</v>
      </c>
      <c r="E963" s="26">
        <v>40230</v>
      </c>
      <c r="F963" s="26" t="s">
        <v>600</v>
      </c>
      <c r="G963" s="26"/>
      <c r="H963" s="26">
        <v>47</v>
      </c>
      <c r="I963" s="91">
        <v>1120</v>
      </c>
      <c r="J963" s="90">
        <v>0</v>
      </c>
      <c r="K963" s="26"/>
      <c r="L963" s="79">
        <f>VLOOKUP(D963,道具产出!B:V,4,FALSE)</f>
        <v>3004</v>
      </c>
      <c r="M963" s="15" t="str">
        <f>IF(L963="","",VLOOKUP(L963,映射!W:X,2,FALSE))</f>
        <v>铝</v>
      </c>
      <c r="N963" s="79">
        <f>VLOOKUP(D963,道具产出!B:V,5,FALSE)</f>
        <v>1</v>
      </c>
      <c r="O963" s="79">
        <v>1</v>
      </c>
      <c r="P963" s="79">
        <f>VLOOKUP(D963,道具产出!B:V,6,FALSE)</f>
        <v>100</v>
      </c>
      <c r="Q963" s="79">
        <f>VLOOKUP(D963,道具产出!B:V,7,FALSE)</f>
        <v>3104</v>
      </c>
      <c r="R963" s="15" t="str">
        <f>IF(Q963="","",VLOOKUP(Q963,映射!W:X,2,FALSE))</f>
        <v>茱萸木</v>
      </c>
      <c r="S963" s="79">
        <f>VLOOKUP(D963,道具产出!B:V,8,FALSE)</f>
        <v>1</v>
      </c>
      <c r="T963" s="79">
        <v>1</v>
      </c>
      <c r="U963" s="79">
        <f>VLOOKUP(D963,道具产出!B:V,9,FALSE)</f>
        <v>100</v>
      </c>
      <c r="V963" s="92">
        <f>VLOOKUP(D963,道具产出!B:V,10,FALSE)</f>
        <v>3404</v>
      </c>
      <c r="W963" s="15" t="str">
        <f>IF(V963="","",VLOOKUP(V963,映射!W:X,2,FALSE))</f>
        <v>棉</v>
      </c>
      <c r="X963" s="92">
        <f>VLOOKUP(D963,道具产出!B:V,11,FALSE)</f>
        <v>1</v>
      </c>
      <c r="Y963" s="92">
        <v>1</v>
      </c>
      <c r="Z963" s="92">
        <f>VLOOKUP(D963,道具产出!B:V,12,FALSE)</f>
        <v>100</v>
      </c>
      <c r="AA963" s="85"/>
      <c r="AB963" s="15" t="str">
        <f>IF(AA963="","",VLOOKUP(AA963,映射!W:X,2,FALSE))</f>
        <v/>
      </c>
      <c r="AC963" s="85"/>
      <c r="AD963" s="85"/>
      <c r="AE963" s="85"/>
      <c r="AF963" s="85"/>
      <c r="AG963" s="15" t="str">
        <f>IF(AF963="","",VLOOKUP(AF963,映射!W:X,2,FALSE))</f>
        <v/>
      </c>
      <c r="AH963" s="85"/>
      <c r="AI963" s="85"/>
      <c r="AJ963" s="85"/>
      <c r="AK963" s="85"/>
      <c r="AL963" s="85" t="str">
        <f>IF(AK963="","",VLOOKUP(AK963,映射!W:X,2,FALSE))</f>
        <v/>
      </c>
      <c r="AM963" s="85"/>
      <c r="AN963" s="85"/>
      <c r="AO963" s="85"/>
    </row>
    <row r="964" spans="1:41">
      <c r="A964" s="26">
        <v>140231</v>
      </c>
      <c r="B964" s="26" t="s">
        <v>323</v>
      </c>
      <c r="C964" s="14" t="s">
        <v>40</v>
      </c>
      <c r="D964" s="14" t="s">
        <v>687</v>
      </c>
      <c r="E964" s="26">
        <v>40231</v>
      </c>
      <c r="F964" s="26" t="s">
        <v>631</v>
      </c>
      <c r="G964" s="26"/>
      <c r="H964" s="26">
        <v>47</v>
      </c>
      <c r="I964" s="91">
        <v>1120</v>
      </c>
      <c r="J964" s="90">
        <v>0</v>
      </c>
      <c r="K964" s="26"/>
      <c r="L964" s="79">
        <f>VLOOKUP(D964,道具产出!B:V,4,FALSE)</f>
        <v>3004</v>
      </c>
      <c r="M964" s="15" t="str">
        <f>IF(L964="","",VLOOKUP(L964,映射!W:X,2,FALSE))</f>
        <v>铝</v>
      </c>
      <c r="N964" s="79">
        <f>VLOOKUP(D964,道具产出!B:V,5,FALSE)</f>
        <v>1</v>
      </c>
      <c r="O964" s="79">
        <v>1</v>
      </c>
      <c r="P964" s="79">
        <f>VLOOKUP(D964,道具产出!B:V,6,FALSE)</f>
        <v>100</v>
      </c>
      <c r="Q964" s="79">
        <f>VLOOKUP(D964,道具产出!B:V,7,FALSE)</f>
        <v>3104</v>
      </c>
      <c r="R964" s="15" t="str">
        <f>IF(Q964="","",VLOOKUP(Q964,映射!W:X,2,FALSE))</f>
        <v>茱萸木</v>
      </c>
      <c r="S964" s="79">
        <f>VLOOKUP(D964,道具产出!B:V,8,FALSE)</f>
        <v>1</v>
      </c>
      <c r="T964" s="79">
        <v>1</v>
      </c>
      <c r="U964" s="79">
        <f>VLOOKUP(D964,道具产出!B:V,9,FALSE)</f>
        <v>100</v>
      </c>
      <c r="V964" s="92">
        <f>VLOOKUP(D964,道具产出!B:V,10,FALSE)</f>
        <v>3404</v>
      </c>
      <c r="W964" s="15" t="str">
        <f>IF(V964="","",VLOOKUP(V964,映射!W:X,2,FALSE))</f>
        <v>棉</v>
      </c>
      <c r="X964" s="92">
        <f>VLOOKUP(D964,道具产出!B:V,11,FALSE)</f>
        <v>1</v>
      </c>
      <c r="Y964" s="92">
        <v>1</v>
      </c>
      <c r="Z964" s="92">
        <f>VLOOKUP(D964,道具产出!B:V,12,FALSE)</f>
        <v>100</v>
      </c>
      <c r="AA964" s="85"/>
      <c r="AB964" s="15" t="str">
        <f>IF(AA964="","",VLOOKUP(AA964,映射!W:X,2,FALSE))</f>
        <v/>
      </c>
      <c r="AC964" s="85"/>
      <c r="AD964" s="85"/>
      <c r="AE964" s="85"/>
      <c r="AF964" s="85"/>
      <c r="AG964" s="15" t="str">
        <f>IF(AF964="","",VLOOKUP(AF964,映射!W:X,2,FALSE))</f>
        <v/>
      </c>
      <c r="AH964" s="85"/>
      <c r="AI964" s="85"/>
      <c r="AJ964" s="85"/>
      <c r="AK964" s="85"/>
      <c r="AL964" s="85" t="str">
        <f>IF(AK964="","",VLOOKUP(AK964,映射!W:X,2,FALSE))</f>
        <v/>
      </c>
      <c r="AM964" s="85"/>
      <c r="AN964" s="85"/>
      <c r="AO964" s="85"/>
    </row>
    <row r="965" spans="1:41">
      <c r="A965" s="26">
        <v>140232</v>
      </c>
      <c r="B965" s="26" t="s">
        <v>323</v>
      </c>
      <c r="C965" s="14" t="s">
        <v>40</v>
      </c>
      <c r="D965" s="14" t="s">
        <v>687</v>
      </c>
      <c r="E965" s="26">
        <v>40232</v>
      </c>
      <c r="F965" s="26" t="s">
        <v>691</v>
      </c>
      <c r="G965" s="26"/>
      <c r="H965" s="26">
        <v>47</v>
      </c>
      <c r="I965" s="91">
        <v>1120</v>
      </c>
      <c r="J965" s="90">
        <v>0</v>
      </c>
      <c r="K965" s="26"/>
      <c r="L965" s="79">
        <f>VLOOKUP(D965,道具产出!B:V,4,FALSE)</f>
        <v>3004</v>
      </c>
      <c r="M965" s="15" t="str">
        <f>IF(L965="","",VLOOKUP(L965,映射!W:X,2,FALSE))</f>
        <v>铝</v>
      </c>
      <c r="N965" s="79">
        <f>VLOOKUP(D965,道具产出!B:V,5,FALSE)</f>
        <v>1</v>
      </c>
      <c r="O965" s="79">
        <v>1</v>
      </c>
      <c r="P965" s="79">
        <f>VLOOKUP(D965,道具产出!B:V,6,FALSE)</f>
        <v>100</v>
      </c>
      <c r="Q965" s="79">
        <f>VLOOKUP(D965,道具产出!B:V,7,FALSE)</f>
        <v>3104</v>
      </c>
      <c r="R965" s="15" t="str">
        <f>IF(Q965="","",VLOOKUP(Q965,映射!W:X,2,FALSE))</f>
        <v>茱萸木</v>
      </c>
      <c r="S965" s="79">
        <f>VLOOKUP(D965,道具产出!B:V,8,FALSE)</f>
        <v>1</v>
      </c>
      <c r="T965" s="79">
        <v>1</v>
      </c>
      <c r="U965" s="79">
        <f>VLOOKUP(D965,道具产出!B:V,9,FALSE)</f>
        <v>100</v>
      </c>
      <c r="V965" s="92">
        <f>VLOOKUP(D965,道具产出!B:V,10,FALSE)</f>
        <v>3404</v>
      </c>
      <c r="W965" s="15" t="str">
        <f>IF(V965="","",VLOOKUP(V965,映射!W:X,2,FALSE))</f>
        <v>棉</v>
      </c>
      <c r="X965" s="92">
        <f>VLOOKUP(D965,道具产出!B:V,11,FALSE)</f>
        <v>1</v>
      </c>
      <c r="Y965" s="92">
        <v>1</v>
      </c>
      <c r="Z965" s="92">
        <f>VLOOKUP(D965,道具产出!B:V,12,FALSE)</f>
        <v>100</v>
      </c>
      <c r="AA965" s="85"/>
      <c r="AB965" s="15" t="str">
        <f>IF(AA965="","",VLOOKUP(AA965,映射!W:X,2,FALSE))</f>
        <v/>
      </c>
      <c r="AC965" s="85"/>
      <c r="AD965" s="85"/>
      <c r="AE965" s="85"/>
      <c r="AF965" s="85"/>
      <c r="AG965" s="15" t="str">
        <f>IF(AF965="","",VLOOKUP(AF965,映射!W:X,2,FALSE))</f>
        <v/>
      </c>
      <c r="AH965" s="85"/>
      <c r="AI965" s="85"/>
      <c r="AJ965" s="85"/>
      <c r="AK965" s="85"/>
      <c r="AL965" s="85" t="str">
        <f>IF(AK965="","",VLOOKUP(AK965,映射!W:X,2,FALSE))</f>
        <v/>
      </c>
      <c r="AM965" s="85"/>
      <c r="AN965" s="85"/>
      <c r="AO965" s="85"/>
    </row>
    <row r="966" spans="1:41">
      <c r="A966" s="26">
        <v>140233</v>
      </c>
      <c r="B966" s="26" t="s">
        <v>323</v>
      </c>
      <c r="C966" s="14" t="s">
        <v>40</v>
      </c>
      <c r="D966" s="14" t="s">
        <v>687</v>
      </c>
      <c r="E966" s="26">
        <v>40233</v>
      </c>
      <c r="F966" s="26" t="s">
        <v>650</v>
      </c>
      <c r="G966" s="26"/>
      <c r="H966" s="26">
        <v>47</v>
      </c>
      <c r="I966" s="91">
        <v>1120</v>
      </c>
      <c r="J966" s="90">
        <v>0</v>
      </c>
      <c r="K966" s="26"/>
      <c r="L966" s="79">
        <f>VLOOKUP(D966,道具产出!B:V,4,FALSE)</f>
        <v>3004</v>
      </c>
      <c r="M966" s="15" t="str">
        <f>IF(L966="","",VLOOKUP(L966,映射!W:X,2,FALSE))</f>
        <v>铝</v>
      </c>
      <c r="N966" s="79">
        <f>VLOOKUP(D966,道具产出!B:V,5,FALSE)</f>
        <v>1</v>
      </c>
      <c r="O966" s="79">
        <v>1</v>
      </c>
      <c r="P966" s="79">
        <f>VLOOKUP(D966,道具产出!B:V,6,FALSE)</f>
        <v>100</v>
      </c>
      <c r="Q966" s="79">
        <f>VLOOKUP(D966,道具产出!B:V,7,FALSE)</f>
        <v>3104</v>
      </c>
      <c r="R966" s="15" t="str">
        <f>IF(Q966="","",VLOOKUP(Q966,映射!W:X,2,FALSE))</f>
        <v>茱萸木</v>
      </c>
      <c r="S966" s="79">
        <f>VLOOKUP(D966,道具产出!B:V,8,FALSE)</f>
        <v>1</v>
      </c>
      <c r="T966" s="79">
        <v>1</v>
      </c>
      <c r="U966" s="79">
        <f>VLOOKUP(D966,道具产出!B:V,9,FALSE)</f>
        <v>100</v>
      </c>
      <c r="V966" s="92">
        <f>VLOOKUP(D966,道具产出!B:V,10,FALSE)</f>
        <v>3404</v>
      </c>
      <c r="W966" s="15" t="str">
        <f>IF(V966="","",VLOOKUP(V966,映射!W:X,2,FALSE))</f>
        <v>棉</v>
      </c>
      <c r="X966" s="92">
        <f>VLOOKUP(D966,道具产出!B:V,11,FALSE)</f>
        <v>1</v>
      </c>
      <c r="Y966" s="92">
        <v>1</v>
      </c>
      <c r="Z966" s="92">
        <f>VLOOKUP(D966,道具产出!B:V,12,FALSE)</f>
        <v>100</v>
      </c>
      <c r="AA966" s="85"/>
      <c r="AB966" s="15" t="str">
        <f>IF(AA966="","",VLOOKUP(AA966,映射!W:X,2,FALSE))</f>
        <v/>
      </c>
      <c r="AC966" s="85"/>
      <c r="AD966" s="85"/>
      <c r="AE966" s="85"/>
      <c r="AF966" s="85"/>
      <c r="AG966" s="15" t="str">
        <f>IF(AF966="","",VLOOKUP(AF966,映射!W:X,2,FALSE))</f>
        <v/>
      </c>
      <c r="AH966" s="85"/>
      <c r="AI966" s="85"/>
      <c r="AJ966" s="85"/>
      <c r="AK966" s="85"/>
      <c r="AL966" s="85" t="str">
        <f>IF(AK966="","",VLOOKUP(AK966,映射!W:X,2,FALSE))</f>
        <v/>
      </c>
      <c r="AM966" s="85"/>
      <c r="AN966" s="85"/>
      <c r="AO966" s="85"/>
    </row>
    <row r="967" spans="1:41">
      <c r="A967" s="26">
        <v>140234</v>
      </c>
      <c r="B967" s="26" t="s">
        <v>323</v>
      </c>
      <c r="C967" s="14" t="s">
        <v>40</v>
      </c>
      <c r="D967" s="14" t="s">
        <v>687</v>
      </c>
      <c r="E967" s="26">
        <v>40234</v>
      </c>
      <c r="F967" s="26" t="s">
        <v>471</v>
      </c>
      <c r="G967" s="26"/>
      <c r="H967" s="26">
        <v>47</v>
      </c>
      <c r="I967" s="91">
        <v>1120</v>
      </c>
      <c r="J967" s="90">
        <v>0</v>
      </c>
      <c r="K967" s="26"/>
      <c r="L967" s="79">
        <f>VLOOKUP(D967,道具产出!B:V,4,FALSE)</f>
        <v>3004</v>
      </c>
      <c r="M967" s="15" t="str">
        <f>IF(L967="","",VLOOKUP(L967,映射!W:X,2,FALSE))</f>
        <v>铝</v>
      </c>
      <c r="N967" s="79">
        <f>VLOOKUP(D967,道具产出!B:V,5,FALSE)</f>
        <v>1</v>
      </c>
      <c r="O967" s="79">
        <v>1</v>
      </c>
      <c r="P967" s="79">
        <f>VLOOKUP(D967,道具产出!B:V,6,FALSE)</f>
        <v>100</v>
      </c>
      <c r="Q967" s="79">
        <f>VLOOKUP(D967,道具产出!B:V,7,FALSE)</f>
        <v>3104</v>
      </c>
      <c r="R967" s="15" t="str">
        <f>IF(Q967="","",VLOOKUP(Q967,映射!W:X,2,FALSE))</f>
        <v>茱萸木</v>
      </c>
      <c r="S967" s="79">
        <f>VLOOKUP(D967,道具产出!B:V,8,FALSE)</f>
        <v>1</v>
      </c>
      <c r="T967" s="79">
        <v>1</v>
      </c>
      <c r="U967" s="79">
        <f>VLOOKUP(D967,道具产出!B:V,9,FALSE)</f>
        <v>100</v>
      </c>
      <c r="V967" s="92">
        <f>VLOOKUP(D967,道具产出!B:V,10,FALSE)</f>
        <v>3404</v>
      </c>
      <c r="W967" s="15" t="str">
        <f>IF(V967="","",VLOOKUP(V967,映射!W:X,2,FALSE))</f>
        <v>棉</v>
      </c>
      <c r="X967" s="92">
        <f>VLOOKUP(D967,道具产出!B:V,11,FALSE)</f>
        <v>1</v>
      </c>
      <c r="Y967" s="92">
        <v>1</v>
      </c>
      <c r="Z967" s="92">
        <f>VLOOKUP(D967,道具产出!B:V,12,FALSE)</f>
        <v>100</v>
      </c>
      <c r="AA967" s="85"/>
      <c r="AB967" s="15" t="str">
        <f>IF(AA967="","",VLOOKUP(AA967,映射!W:X,2,FALSE))</f>
        <v/>
      </c>
      <c r="AC967" s="85"/>
      <c r="AD967" s="85"/>
      <c r="AE967" s="85"/>
      <c r="AF967" s="85"/>
      <c r="AG967" s="15" t="str">
        <f>IF(AF967="","",VLOOKUP(AF967,映射!W:X,2,FALSE))</f>
        <v/>
      </c>
      <c r="AH967" s="85"/>
      <c r="AI967" s="85"/>
      <c r="AJ967" s="85"/>
      <c r="AK967" s="85"/>
      <c r="AL967" s="85" t="str">
        <f>IF(AK967="","",VLOOKUP(AK967,映射!W:X,2,FALSE))</f>
        <v/>
      </c>
      <c r="AM967" s="85"/>
      <c r="AN967" s="85"/>
      <c r="AO967" s="85"/>
    </row>
    <row r="968" spans="1:41">
      <c r="A968" s="26">
        <v>140235</v>
      </c>
      <c r="B968" s="26" t="s">
        <v>323</v>
      </c>
      <c r="C968" s="14" t="s">
        <v>40</v>
      </c>
      <c r="D968" s="14" t="s">
        <v>687</v>
      </c>
      <c r="E968" s="26">
        <v>40235</v>
      </c>
      <c r="F968" s="26" t="s">
        <v>496</v>
      </c>
      <c r="G968" s="26"/>
      <c r="H968" s="26">
        <v>47</v>
      </c>
      <c r="I968" s="91">
        <v>1120</v>
      </c>
      <c r="J968" s="90">
        <v>0</v>
      </c>
      <c r="K968" s="26"/>
      <c r="L968" s="79">
        <f>VLOOKUP(D968,道具产出!B:V,4,FALSE)</f>
        <v>3004</v>
      </c>
      <c r="M968" s="15" t="str">
        <f>IF(L968="","",VLOOKUP(L968,映射!W:X,2,FALSE))</f>
        <v>铝</v>
      </c>
      <c r="N968" s="79">
        <f>VLOOKUP(D968,道具产出!B:V,5,FALSE)</f>
        <v>1</v>
      </c>
      <c r="O968" s="79">
        <v>1</v>
      </c>
      <c r="P968" s="79">
        <f>VLOOKUP(D968,道具产出!B:V,6,FALSE)</f>
        <v>100</v>
      </c>
      <c r="Q968" s="79">
        <f>VLOOKUP(D968,道具产出!B:V,7,FALSE)</f>
        <v>3104</v>
      </c>
      <c r="R968" s="15" t="str">
        <f>IF(Q968="","",VLOOKUP(Q968,映射!W:X,2,FALSE))</f>
        <v>茱萸木</v>
      </c>
      <c r="S968" s="79">
        <f>VLOOKUP(D968,道具产出!B:V,8,FALSE)</f>
        <v>1</v>
      </c>
      <c r="T968" s="79">
        <v>1</v>
      </c>
      <c r="U968" s="79">
        <f>VLOOKUP(D968,道具产出!B:V,9,FALSE)</f>
        <v>100</v>
      </c>
      <c r="V968" s="92">
        <f>VLOOKUP(D968,道具产出!B:V,10,FALSE)</f>
        <v>3404</v>
      </c>
      <c r="W968" s="15" t="str">
        <f>IF(V968="","",VLOOKUP(V968,映射!W:X,2,FALSE))</f>
        <v>棉</v>
      </c>
      <c r="X968" s="92">
        <f>VLOOKUP(D968,道具产出!B:V,11,FALSE)</f>
        <v>1</v>
      </c>
      <c r="Y968" s="92">
        <v>1</v>
      </c>
      <c r="Z968" s="92">
        <f>VLOOKUP(D968,道具产出!B:V,12,FALSE)</f>
        <v>100</v>
      </c>
      <c r="AA968" s="85"/>
      <c r="AB968" s="15" t="str">
        <f>IF(AA968="","",VLOOKUP(AA968,映射!W:X,2,FALSE))</f>
        <v/>
      </c>
      <c r="AC968" s="85"/>
      <c r="AD968" s="85"/>
      <c r="AE968" s="85"/>
      <c r="AF968" s="85"/>
      <c r="AG968" s="15" t="str">
        <f>IF(AF968="","",VLOOKUP(AF968,映射!W:X,2,FALSE))</f>
        <v/>
      </c>
      <c r="AH968" s="85"/>
      <c r="AI968" s="85"/>
      <c r="AJ968" s="85"/>
      <c r="AK968" s="85"/>
      <c r="AL968" s="85" t="str">
        <f>IF(AK968="","",VLOOKUP(AK968,映射!W:X,2,FALSE))</f>
        <v/>
      </c>
      <c r="AM968" s="85"/>
      <c r="AN968" s="85"/>
      <c r="AO968" s="85"/>
    </row>
    <row r="969" spans="1:41">
      <c r="A969" s="26">
        <v>140236</v>
      </c>
      <c r="B969" s="26" t="s">
        <v>323</v>
      </c>
      <c r="C969" s="14" t="s">
        <v>40</v>
      </c>
      <c r="D969" s="14" t="s">
        <v>687</v>
      </c>
      <c r="E969" s="26">
        <v>40236</v>
      </c>
      <c r="F969" s="26" t="s">
        <v>692</v>
      </c>
      <c r="G969" s="26"/>
      <c r="H969" s="26">
        <v>47</v>
      </c>
      <c r="I969" s="91">
        <v>1120</v>
      </c>
      <c r="J969" s="90">
        <v>0</v>
      </c>
      <c r="K969" s="26"/>
      <c r="L969" s="79">
        <f>VLOOKUP(D969,道具产出!B:V,4,FALSE)</f>
        <v>3004</v>
      </c>
      <c r="M969" s="15" t="str">
        <f>IF(L969="","",VLOOKUP(L969,映射!W:X,2,FALSE))</f>
        <v>铝</v>
      </c>
      <c r="N969" s="79">
        <f>VLOOKUP(D969,道具产出!B:V,5,FALSE)</f>
        <v>1</v>
      </c>
      <c r="O969" s="79">
        <v>1</v>
      </c>
      <c r="P969" s="79">
        <f>VLOOKUP(D969,道具产出!B:V,6,FALSE)</f>
        <v>100</v>
      </c>
      <c r="Q969" s="79">
        <f>VLOOKUP(D969,道具产出!B:V,7,FALSE)</f>
        <v>3104</v>
      </c>
      <c r="R969" s="15" t="str">
        <f>IF(Q969="","",VLOOKUP(Q969,映射!W:X,2,FALSE))</f>
        <v>茱萸木</v>
      </c>
      <c r="S969" s="79">
        <f>VLOOKUP(D969,道具产出!B:V,8,FALSE)</f>
        <v>1</v>
      </c>
      <c r="T969" s="79">
        <v>1</v>
      </c>
      <c r="U969" s="79">
        <f>VLOOKUP(D969,道具产出!B:V,9,FALSE)</f>
        <v>100</v>
      </c>
      <c r="V969" s="92">
        <f>VLOOKUP(D969,道具产出!B:V,10,FALSE)</f>
        <v>3404</v>
      </c>
      <c r="W969" s="15" t="str">
        <f>IF(V969="","",VLOOKUP(V969,映射!W:X,2,FALSE))</f>
        <v>棉</v>
      </c>
      <c r="X969" s="92">
        <f>VLOOKUP(D969,道具产出!B:V,11,FALSE)</f>
        <v>1</v>
      </c>
      <c r="Y969" s="92">
        <v>1</v>
      </c>
      <c r="Z969" s="92">
        <f>VLOOKUP(D969,道具产出!B:V,12,FALSE)</f>
        <v>100</v>
      </c>
      <c r="AA969" s="85"/>
      <c r="AB969" s="15" t="str">
        <f>IF(AA969="","",VLOOKUP(AA969,映射!W:X,2,FALSE))</f>
        <v/>
      </c>
      <c r="AC969" s="85"/>
      <c r="AD969" s="85"/>
      <c r="AE969" s="85"/>
      <c r="AF969" s="85"/>
      <c r="AG969" s="15" t="str">
        <f>IF(AF969="","",VLOOKUP(AF969,映射!W:X,2,FALSE))</f>
        <v/>
      </c>
      <c r="AH969" s="85"/>
      <c r="AI969" s="85"/>
      <c r="AJ969" s="85"/>
      <c r="AK969" s="85"/>
      <c r="AL969" s="85" t="str">
        <f>IF(AK969="","",VLOOKUP(AK969,映射!W:X,2,FALSE))</f>
        <v/>
      </c>
      <c r="AM969" s="85"/>
      <c r="AN969" s="85"/>
      <c r="AO969" s="85"/>
    </row>
    <row r="970" spans="1:41">
      <c r="A970" s="26">
        <v>140237</v>
      </c>
      <c r="B970" s="26" t="s">
        <v>323</v>
      </c>
      <c r="C970" s="14" t="s">
        <v>40</v>
      </c>
      <c r="D970" s="14" t="s">
        <v>687</v>
      </c>
      <c r="E970" s="26">
        <v>40237</v>
      </c>
      <c r="F970" s="26" t="s">
        <v>466</v>
      </c>
      <c r="G970" s="26"/>
      <c r="H970" s="26">
        <v>47</v>
      </c>
      <c r="I970" s="91">
        <v>1120</v>
      </c>
      <c r="J970" s="90">
        <v>0</v>
      </c>
      <c r="K970" s="26"/>
      <c r="L970" s="79">
        <f>VLOOKUP(D970,道具产出!B:V,4,FALSE)</f>
        <v>3004</v>
      </c>
      <c r="M970" s="15" t="str">
        <f>IF(L970="","",VLOOKUP(L970,映射!W:X,2,FALSE))</f>
        <v>铝</v>
      </c>
      <c r="N970" s="79">
        <f>VLOOKUP(D970,道具产出!B:V,5,FALSE)</f>
        <v>1</v>
      </c>
      <c r="O970" s="79">
        <v>1</v>
      </c>
      <c r="P970" s="79">
        <f>VLOOKUP(D970,道具产出!B:V,6,FALSE)</f>
        <v>100</v>
      </c>
      <c r="Q970" s="79">
        <f>VLOOKUP(D970,道具产出!B:V,7,FALSE)</f>
        <v>3104</v>
      </c>
      <c r="R970" s="15" t="str">
        <f>IF(Q970="","",VLOOKUP(Q970,映射!W:X,2,FALSE))</f>
        <v>茱萸木</v>
      </c>
      <c r="S970" s="79">
        <f>VLOOKUP(D970,道具产出!B:V,8,FALSE)</f>
        <v>1</v>
      </c>
      <c r="T970" s="79">
        <v>1</v>
      </c>
      <c r="U970" s="79">
        <f>VLOOKUP(D970,道具产出!B:V,9,FALSE)</f>
        <v>100</v>
      </c>
      <c r="V970" s="92">
        <f>VLOOKUP(D970,道具产出!B:V,10,FALSE)</f>
        <v>3404</v>
      </c>
      <c r="W970" s="15" t="str">
        <f>IF(V970="","",VLOOKUP(V970,映射!W:X,2,FALSE))</f>
        <v>棉</v>
      </c>
      <c r="X970" s="92">
        <f>VLOOKUP(D970,道具产出!B:V,11,FALSE)</f>
        <v>1</v>
      </c>
      <c r="Y970" s="92">
        <v>1</v>
      </c>
      <c r="Z970" s="92">
        <f>VLOOKUP(D970,道具产出!B:V,12,FALSE)</f>
        <v>100</v>
      </c>
      <c r="AA970" s="85"/>
      <c r="AB970" s="15" t="str">
        <f>IF(AA970="","",VLOOKUP(AA970,映射!W:X,2,FALSE))</f>
        <v/>
      </c>
      <c r="AC970" s="85"/>
      <c r="AD970" s="85"/>
      <c r="AE970" s="85"/>
      <c r="AF970" s="85"/>
      <c r="AG970" s="15" t="str">
        <f>IF(AF970="","",VLOOKUP(AF970,映射!W:X,2,FALSE))</f>
        <v/>
      </c>
      <c r="AH970" s="85"/>
      <c r="AI970" s="85"/>
      <c r="AJ970" s="85"/>
      <c r="AK970" s="85"/>
      <c r="AL970" s="85" t="str">
        <f>IF(AK970="","",VLOOKUP(AK970,映射!W:X,2,FALSE))</f>
        <v/>
      </c>
      <c r="AM970" s="85"/>
      <c r="AN970" s="85"/>
      <c r="AO970" s="85"/>
    </row>
    <row r="971" spans="1:41">
      <c r="A971" s="26">
        <v>140238</v>
      </c>
      <c r="B971" s="26" t="s">
        <v>323</v>
      </c>
      <c r="C971" s="14" t="s">
        <v>40</v>
      </c>
      <c r="D971" s="14" t="s">
        <v>687</v>
      </c>
      <c r="E971" s="26">
        <v>40238</v>
      </c>
      <c r="F971" s="26" t="s">
        <v>644</v>
      </c>
      <c r="G971" s="26"/>
      <c r="H971" s="26">
        <v>47</v>
      </c>
      <c r="I971" s="91">
        <v>1120</v>
      </c>
      <c r="J971" s="90">
        <v>0</v>
      </c>
      <c r="K971" s="26"/>
      <c r="L971" s="79">
        <f>VLOOKUP(D971,道具产出!B:V,4,FALSE)</f>
        <v>3004</v>
      </c>
      <c r="M971" s="15" t="str">
        <f>IF(L971="","",VLOOKUP(L971,映射!W:X,2,FALSE))</f>
        <v>铝</v>
      </c>
      <c r="N971" s="79">
        <f>VLOOKUP(D971,道具产出!B:V,5,FALSE)</f>
        <v>1</v>
      </c>
      <c r="O971" s="79">
        <v>1</v>
      </c>
      <c r="P971" s="79">
        <f>VLOOKUP(D971,道具产出!B:V,6,FALSE)</f>
        <v>100</v>
      </c>
      <c r="Q971" s="79">
        <f>VLOOKUP(D971,道具产出!B:V,7,FALSE)</f>
        <v>3104</v>
      </c>
      <c r="R971" s="15" t="str">
        <f>IF(Q971="","",VLOOKUP(Q971,映射!W:X,2,FALSE))</f>
        <v>茱萸木</v>
      </c>
      <c r="S971" s="79">
        <f>VLOOKUP(D971,道具产出!B:V,8,FALSE)</f>
        <v>1</v>
      </c>
      <c r="T971" s="79">
        <v>1</v>
      </c>
      <c r="U971" s="79">
        <f>VLOOKUP(D971,道具产出!B:V,9,FALSE)</f>
        <v>100</v>
      </c>
      <c r="V971" s="92">
        <f>VLOOKUP(D971,道具产出!B:V,10,FALSE)</f>
        <v>3404</v>
      </c>
      <c r="W971" s="15" t="str">
        <f>IF(V971="","",VLOOKUP(V971,映射!W:X,2,FALSE))</f>
        <v>棉</v>
      </c>
      <c r="X971" s="92">
        <f>VLOOKUP(D971,道具产出!B:V,11,FALSE)</f>
        <v>1</v>
      </c>
      <c r="Y971" s="92">
        <v>1</v>
      </c>
      <c r="Z971" s="92">
        <f>VLOOKUP(D971,道具产出!B:V,12,FALSE)</f>
        <v>100</v>
      </c>
      <c r="AA971" s="85"/>
      <c r="AB971" s="15" t="str">
        <f>IF(AA971="","",VLOOKUP(AA971,映射!W:X,2,FALSE))</f>
        <v/>
      </c>
      <c r="AC971" s="85"/>
      <c r="AD971" s="85"/>
      <c r="AE971" s="85"/>
      <c r="AF971" s="85"/>
      <c r="AG971" s="15" t="str">
        <f>IF(AF971="","",VLOOKUP(AF971,映射!W:X,2,FALSE))</f>
        <v/>
      </c>
      <c r="AH971" s="85"/>
      <c r="AI971" s="85"/>
      <c r="AJ971" s="85"/>
      <c r="AK971" s="85"/>
      <c r="AL971" s="85" t="str">
        <f>IF(AK971="","",VLOOKUP(AK971,映射!W:X,2,FALSE))</f>
        <v/>
      </c>
      <c r="AM971" s="85"/>
      <c r="AN971" s="85"/>
      <c r="AO971" s="85"/>
    </row>
    <row r="972" spans="1:41">
      <c r="A972" s="26">
        <v>140239</v>
      </c>
      <c r="B972" s="26" t="s">
        <v>323</v>
      </c>
      <c r="C972" s="14" t="s">
        <v>40</v>
      </c>
      <c r="D972" s="14" t="s">
        <v>687</v>
      </c>
      <c r="E972" s="26">
        <v>40239</v>
      </c>
      <c r="F972" s="26" t="s">
        <v>521</v>
      </c>
      <c r="G972" s="26"/>
      <c r="H972" s="26">
        <v>47</v>
      </c>
      <c r="I972" s="91">
        <v>1120</v>
      </c>
      <c r="J972" s="90">
        <v>0</v>
      </c>
      <c r="K972" s="26"/>
      <c r="L972" s="79">
        <f>VLOOKUP(D972,道具产出!B:V,4,FALSE)</f>
        <v>3004</v>
      </c>
      <c r="M972" s="15" t="str">
        <f>IF(L972="","",VLOOKUP(L972,映射!W:X,2,FALSE))</f>
        <v>铝</v>
      </c>
      <c r="N972" s="79">
        <f>VLOOKUP(D972,道具产出!B:V,5,FALSE)</f>
        <v>1</v>
      </c>
      <c r="O972" s="79">
        <v>1</v>
      </c>
      <c r="P972" s="79">
        <f>VLOOKUP(D972,道具产出!B:V,6,FALSE)</f>
        <v>100</v>
      </c>
      <c r="Q972" s="79">
        <f>VLOOKUP(D972,道具产出!B:V,7,FALSE)</f>
        <v>3104</v>
      </c>
      <c r="R972" s="15" t="str">
        <f>IF(Q972="","",VLOOKUP(Q972,映射!W:X,2,FALSE))</f>
        <v>茱萸木</v>
      </c>
      <c r="S972" s="79">
        <f>VLOOKUP(D972,道具产出!B:V,8,FALSE)</f>
        <v>1</v>
      </c>
      <c r="T972" s="79">
        <v>1</v>
      </c>
      <c r="U972" s="79">
        <f>VLOOKUP(D972,道具产出!B:V,9,FALSE)</f>
        <v>100</v>
      </c>
      <c r="V972" s="92">
        <f>VLOOKUP(D972,道具产出!B:V,10,FALSE)</f>
        <v>3404</v>
      </c>
      <c r="W972" s="15" t="str">
        <f>IF(V972="","",VLOOKUP(V972,映射!W:X,2,FALSE))</f>
        <v>棉</v>
      </c>
      <c r="X972" s="92">
        <f>VLOOKUP(D972,道具产出!B:V,11,FALSE)</f>
        <v>1</v>
      </c>
      <c r="Y972" s="92">
        <v>1</v>
      </c>
      <c r="Z972" s="92">
        <f>VLOOKUP(D972,道具产出!B:V,12,FALSE)</f>
        <v>100</v>
      </c>
      <c r="AA972" s="85"/>
      <c r="AB972" s="15" t="str">
        <f>IF(AA972="","",VLOOKUP(AA972,映射!W:X,2,FALSE))</f>
        <v/>
      </c>
      <c r="AC972" s="85"/>
      <c r="AD972" s="85"/>
      <c r="AE972" s="85"/>
      <c r="AF972" s="85"/>
      <c r="AG972" s="15" t="str">
        <f>IF(AF972="","",VLOOKUP(AF972,映射!W:X,2,FALSE))</f>
        <v/>
      </c>
      <c r="AH972" s="85"/>
      <c r="AI972" s="85"/>
      <c r="AJ972" s="85"/>
      <c r="AK972" s="85"/>
      <c r="AL972" s="85" t="str">
        <f>IF(AK972="","",VLOOKUP(AK972,映射!W:X,2,FALSE))</f>
        <v/>
      </c>
      <c r="AM972" s="85"/>
      <c r="AN972" s="85"/>
      <c r="AO972" s="85"/>
    </row>
    <row r="973" spans="1:41">
      <c r="A973" s="26">
        <v>140240</v>
      </c>
      <c r="B973" s="26" t="s">
        <v>323</v>
      </c>
      <c r="C973" s="14" t="s">
        <v>40</v>
      </c>
      <c r="D973" s="14" t="s">
        <v>687</v>
      </c>
      <c r="E973" s="26">
        <v>40240</v>
      </c>
      <c r="F973" s="26" t="s">
        <v>684</v>
      </c>
      <c r="G973" s="26"/>
      <c r="H973" s="26">
        <v>47</v>
      </c>
      <c r="I973" s="91">
        <v>1120</v>
      </c>
      <c r="J973" s="90">
        <v>0</v>
      </c>
      <c r="K973" s="26"/>
      <c r="L973" s="79">
        <f>VLOOKUP(D973,道具产出!B:V,4,FALSE)</f>
        <v>3004</v>
      </c>
      <c r="M973" s="15" t="str">
        <f>IF(L973="","",VLOOKUP(L973,映射!W:X,2,FALSE))</f>
        <v>铝</v>
      </c>
      <c r="N973" s="79">
        <f>VLOOKUP(D973,道具产出!B:V,5,FALSE)</f>
        <v>1</v>
      </c>
      <c r="O973" s="79">
        <v>1</v>
      </c>
      <c r="P973" s="79">
        <f>VLOOKUP(D973,道具产出!B:V,6,FALSE)</f>
        <v>100</v>
      </c>
      <c r="Q973" s="79">
        <f>VLOOKUP(D973,道具产出!B:V,7,FALSE)</f>
        <v>3104</v>
      </c>
      <c r="R973" s="15" t="str">
        <f>IF(Q973="","",VLOOKUP(Q973,映射!W:X,2,FALSE))</f>
        <v>茱萸木</v>
      </c>
      <c r="S973" s="79">
        <f>VLOOKUP(D973,道具产出!B:V,8,FALSE)</f>
        <v>1</v>
      </c>
      <c r="T973" s="79">
        <v>1</v>
      </c>
      <c r="U973" s="79">
        <f>VLOOKUP(D973,道具产出!B:V,9,FALSE)</f>
        <v>100</v>
      </c>
      <c r="V973" s="92">
        <f>VLOOKUP(D973,道具产出!B:V,10,FALSE)</f>
        <v>3404</v>
      </c>
      <c r="W973" s="15" t="str">
        <f>IF(V973="","",VLOOKUP(V973,映射!W:X,2,FALSE))</f>
        <v>棉</v>
      </c>
      <c r="X973" s="92">
        <f>VLOOKUP(D973,道具产出!B:V,11,FALSE)</f>
        <v>1</v>
      </c>
      <c r="Y973" s="92">
        <v>1</v>
      </c>
      <c r="Z973" s="92">
        <f>VLOOKUP(D973,道具产出!B:V,12,FALSE)</f>
        <v>100</v>
      </c>
      <c r="AA973" s="85"/>
      <c r="AB973" s="15" t="str">
        <f>IF(AA973="","",VLOOKUP(AA973,映射!W:X,2,FALSE))</f>
        <v/>
      </c>
      <c r="AC973" s="85"/>
      <c r="AD973" s="85"/>
      <c r="AE973" s="85"/>
      <c r="AF973" s="85"/>
      <c r="AG973" s="15" t="str">
        <f>IF(AF973="","",VLOOKUP(AF973,映射!W:X,2,FALSE))</f>
        <v/>
      </c>
      <c r="AH973" s="85"/>
      <c r="AI973" s="85"/>
      <c r="AJ973" s="85"/>
      <c r="AK973" s="85"/>
      <c r="AL973" s="85" t="str">
        <f>IF(AK973="","",VLOOKUP(AK973,映射!W:X,2,FALSE))</f>
        <v/>
      </c>
      <c r="AM973" s="85"/>
      <c r="AN973" s="85"/>
      <c r="AO973" s="85"/>
    </row>
    <row r="974" spans="1:41">
      <c r="A974" s="26">
        <v>140241</v>
      </c>
      <c r="B974" s="26" t="s">
        <v>323</v>
      </c>
      <c r="C974" s="14" t="s">
        <v>40</v>
      </c>
      <c r="D974" s="14" t="s">
        <v>688</v>
      </c>
      <c r="E974" s="26">
        <v>40241</v>
      </c>
      <c r="F974" s="26" t="s">
        <v>398</v>
      </c>
      <c r="G974" s="26"/>
      <c r="H974" s="26">
        <v>52</v>
      </c>
      <c r="I974" s="91">
        <v>1430</v>
      </c>
      <c r="J974" s="90">
        <v>0</v>
      </c>
      <c r="K974" s="26"/>
      <c r="L974" s="79">
        <f>VLOOKUP(D974,道具产出!B:V,4,FALSE)</f>
        <v>3005</v>
      </c>
      <c r="M974" s="15" t="str">
        <f>IF(L974="","",VLOOKUP(L974,映射!W:X,2,FALSE))</f>
        <v>纯银</v>
      </c>
      <c r="N974" s="79">
        <f>VLOOKUP(D974,道具产出!B:V,5,FALSE)</f>
        <v>1</v>
      </c>
      <c r="O974" s="79">
        <v>1</v>
      </c>
      <c r="P974" s="79">
        <f>VLOOKUP(D974,道具产出!B:V,6,FALSE)</f>
        <v>100</v>
      </c>
      <c r="Q974" s="79">
        <f>VLOOKUP(D974,道具产出!B:V,7,FALSE)</f>
        <v>3105</v>
      </c>
      <c r="R974" s="15" t="str">
        <f>IF(Q974="","",VLOOKUP(Q974,映射!W:X,2,FALSE))</f>
        <v>铁杉</v>
      </c>
      <c r="S974" s="79">
        <f>VLOOKUP(D974,道具产出!B:V,8,FALSE)</f>
        <v>1</v>
      </c>
      <c r="T974" s="79">
        <v>1</v>
      </c>
      <c r="U974" s="79">
        <f>VLOOKUP(D974,道具产出!B:V,9,FALSE)</f>
        <v>100</v>
      </c>
      <c r="V974" s="92">
        <f>VLOOKUP(D974,道具产出!B:V,10,FALSE)</f>
        <v>3405</v>
      </c>
      <c r="W974" s="15" t="str">
        <f>IF(V974="","",VLOOKUP(V974,映射!W:X,2,FALSE))</f>
        <v>细线</v>
      </c>
      <c r="X974" s="92">
        <f>VLOOKUP(D974,道具产出!B:V,11,FALSE)</f>
        <v>1</v>
      </c>
      <c r="Y974" s="92">
        <v>1</v>
      </c>
      <c r="Z974" s="92">
        <f>VLOOKUP(D974,道具产出!B:V,12,FALSE)</f>
        <v>100</v>
      </c>
      <c r="AA974" s="85"/>
      <c r="AB974" s="15" t="str">
        <f>IF(AA974="","",VLOOKUP(AA974,映射!W:X,2,FALSE))</f>
        <v/>
      </c>
      <c r="AC974" s="85"/>
      <c r="AD974" s="85"/>
      <c r="AE974" s="85"/>
      <c r="AF974" s="85"/>
      <c r="AG974" s="15" t="str">
        <f>IF(AF974="","",VLOOKUP(AF974,映射!W:X,2,FALSE))</f>
        <v/>
      </c>
      <c r="AH974" s="85"/>
      <c r="AI974" s="85"/>
      <c r="AJ974" s="85"/>
      <c r="AK974" s="85"/>
      <c r="AL974" s="85" t="str">
        <f>IF(AK974="","",VLOOKUP(AK974,映射!W:X,2,FALSE))</f>
        <v/>
      </c>
      <c r="AM974" s="85"/>
      <c r="AN974" s="85"/>
      <c r="AO974" s="85"/>
    </row>
    <row r="975" spans="1:41">
      <c r="A975" s="26">
        <v>140242</v>
      </c>
      <c r="B975" s="26" t="s">
        <v>323</v>
      </c>
      <c r="C975" s="14" t="s">
        <v>40</v>
      </c>
      <c r="D975" s="14" t="s">
        <v>688</v>
      </c>
      <c r="E975" s="26">
        <v>40242</v>
      </c>
      <c r="F975" s="26" t="s">
        <v>479</v>
      </c>
      <c r="G975" s="26"/>
      <c r="H975" s="26">
        <v>52</v>
      </c>
      <c r="I975" s="91">
        <v>1430</v>
      </c>
      <c r="J975" s="90">
        <v>0</v>
      </c>
      <c r="K975" s="26"/>
      <c r="L975" s="79">
        <f>VLOOKUP(D975,道具产出!B:V,4,FALSE)</f>
        <v>3005</v>
      </c>
      <c r="M975" s="15" t="str">
        <f>IF(L975="","",VLOOKUP(L975,映射!W:X,2,FALSE))</f>
        <v>纯银</v>
      </c>
      <c r="N975" s="79">
        <f>VLOOKUP(D975,道具产出!B:V,5,FALSE)</f>
        <v>1</v>
      </c>
      <c r="O975" s="79">
        <v>1</v>
      </c>
      <c r="P975" s="79">
        <f>VLOOKUP(D975,道具产出!B:V,6,FALSE)</f>
        <v>100</v>
      </c>
      <c r="Q975" s="79">
        <f>VLOOKUP(D975,道具产出!B:V,7,FALSE)</f>
        <v>3105</v>
      </c>
      <c r="R975" s="15" t="str">
        <f>IF(Q975="","",VLOOKUP(Q975,映射!W:X,2,FALSE))</f>
        <v>铁杉</v>
      </c>
      <c r="S975" s="79">
        <f>VLOOKUP(D975,道具产出!B:V,8,FALSE)</f>
        <v>1</v>
      </c>
      <c r="T975" s="79">
        <v>1</v>
      </c>
      <c r="U975" s="79">
        <f>VLOOKUP(D975,道具产出!B:V,9,FALSE)</f>
        <v>100</v>
      </c>
      <c r="V975" s="92">
        <f>VLOOKUP(D975,道具产出!B:V,10,FALSE)</f>
        <v>3405</v>
      </c>
      <c r="W975" s="15" t="str">
        <f>IF(V975="","",VLOOKUP(V975,映射!W:X,2,FALSE))</f>
        <v>细线</v>
      </c>
      <c r="X975" s="92">
        <f>VLOOKUP(D975,道具产出!B:V,11,FALSE)</f>
        <v>1</v>
      </c>
      <c r="Y975" s="92">
        <v>1</v>
      </c>
      <c r="Z975" s="92">
        <f>VLOOKUP(D975,道具产出!B:V,12,FALSE)</f>
        <v>100</v>
      </c>
      <c r="AA975" s="85"/>
      <c r="AB975" s="15" t="str">
        <f>IF(AA975="","",VLOOKUP(AA975,映射!W:X,2,FALSE))</f>
        <v/>
      </c>
      <c r="AC975" s="85"/>
      <c r="AD975" s="85"/>
      <c r="AE975" s="85"/>
      <c r="AF975" s="85"/>
      <c r="AG975" s="15" t="str">
        <f>IF(AF975="","",VLOOKUP(AF975,映射!W:X,2,FALSE))</f>
        <v/>
      </c>
      <c r="AH975" s="85"/>
      <c r="AI975" s="85"/>
      <c r="AJ975" s="85"/>
      <c r="AK975" s="85"/>
      <c r="AL975" s="85" t="str">
        <f>IF(AK975="","",VLOOKUP(AK975,映射!W:X,2,FALSE))</f>
        <v/>
      </c>
      <c r="AM975" s="85"/>
      <c r="AN975" s="85"/>
      <c r="AO975" s="85"/>
    </row>
    <row r="976" spans="1:41">
      <c r="A976" s="26">
        <v>140243</v>
      </c>
      <c r="B976" s="26" t="s">
        <v>323</v>
      </c>
      <c r="C976" s="14" t="s">
        <v>40</v>
      </c>
      <c r="D976" s="14" t="s">
        <v>688</v>
      </c>
      <c r="E976" s="26">
        <v>40243</v>
      </c>
      <c r="F976" s="26" t="s">
        <v>690</v>
      </c>
      <c r="G976" s="26"/>
      <c r="H976" s="26">
        <v>52</v>
      </c>
      <c r="I976" s="91">
        <v>1430</v>
      </c>
      <c r="J976" s="90">
        <v>0</v>
      </c>
      <c r="K976" s="26"/>
      <c r="L976" s="79">
        <f>VLOOKUP(D976,道具产出!B:V,4,FALSE)</f>
        <v>3005</v>
      </c>
      <c r="M976" s="15" t="str">
        <f>IF(L976="","",VLOOKUP(L976,映射!W:X,2,FALSE))</f>
        <v>纯银</v>
      </c>
      <c r="N976" s="79">
        <f>VLOOKUP(D976,道具产出!B:V,5,FALSE)</f>
        <v>1</v>
      </c>
      <c r="O976" s="79">
        <v>1</v>
      </c>
      <c r="P976" s="79">
        <f>VLOOKUP(D976,道具产出!B:V,6,FALSE)</f>
        <v>100</v>
      </c>
      <c r="Q976" s="79">
        <f>VLOOKUP(D976,道具产出!B:V,7,FALSE)</f>
        <v>3105</v>
      </c>
      <c r="R976" s="15" t="str">
        <f>IF(Q976="","",VLOOKUP(Q976,映射!W:X,2,FALSE))</f>
        <v>铁杉</v>
      </c>
      <c r="S976" s="79">
        <f>VLOOKUP(D976,道具产出!B:V,8,FALSE)</f>
        <v>1</v>
      </c>
      <c r="T976" s="79">
        <v>1</v>
      </c>
      <c r="U976" s="79">
        <f>VLOOKUP(D976,道具产出!B:V,9,FALSE)</f>
        <v>100</v>
      </c>
      <c r="V976" s="92">
        <f>VLOOKUP(D976,道具产出!B:V,10,FALSE)</f>
        <v>3405</v>
      </c>
      <c r="W976" s="15" t="str">
        <f>IF(V976="","",VLOOKUP(V976,映射!W:X,2,FALSE))</f>
        <v>细线</v>
      </c>
      <c r="X976" s="92">
        <f>VLOOKUP(D976,道具产出!B:V,11,FALSE)</f>
        <v>1</v>
      </c>
      <c r="Y976" s="92">
        <v>1</v>
      </c>
      <c r="Z976" s="92">
        <f>VLOOKUP(D976,道具产出!B:V,12,FALSE)</f>
        <v>100</v>
      </c>
      <c r="AA976" s="85"/>
      <c r="AB976" s="15" t="str">
        <f>IF(AA976="","",VLOOKUP(AA976,映射!W:X,2,FALSE))</f>
        <v/>
      </c>
      <c r="AC976" s="85"/>
      <c r="AD976" s="85"/>
      <c r="AE976" s="85"/>
      <c r="AF976" s="85"/>
      <c r="AG976" s="15" t="str">
        <f>IF(AF976="","",VLOOKUP(AF976,映射!W:X,2,FALSE))</f>
        <v/>
      </c>
      <c r="AH976" s="85"/>
      <c r="AI976" s="85"/>
      <c r="AJ976" s="85"/>
      <c r="AK976" s="85"/>
      <c r="AL976" s="85" t="str">
        <f>IF(AK976="","",VLOOKUP(AK976,映射!W:X,2,FALSE))</f>
        <v/>
      </c>
      <c r="AM976" s="85"/>
      <c r="AN976" s="85"/>
      <c r="AO976" s="85"/>
    </row>
    <row r="977" spans="1:41">
      <c r="A977" s="26">
        <v>140244</v>
      </c>
      <c r="B977" s="26" t="s">
        <v>323</v>
      </c>
      <c r="C977" s="14" t="s">
        <v>40</v>
      </c>
      <c r="D977" s="14" t="s">
        <v>688</v>
      </c>
      <c r="E977" s="26">
        <v>40244</v>
      </c>
      <c r="F977" s="26" t="s">
        <v>590</v>
      </c>
      <c r="G977" s="26"/>
      <c r="H977" s="26">
        <v>52</v>
      </c>
      <c r="I977" s="91">
        <v>1430</v>
      </c>
      <c r="J977" s="90">
        <v>0</v>
      </c>
      <c r="K977" s="26"/>
      <c r="L977" s="79">
        <f>VLOOKUP(D977,道具产出!B:V,4,FALSE)</f>
        <v>3005</v>
      </c>
      <c r="M977" s="15" t="str">
        <f>IF(L977="","",VLOOKUP(L977,映射!W:X,2,FALSE))</f>
        <v>纯银</v>
      </c>
      <c r="N977" s="79">
        <f>VLOOKUP(D977,道具产出!B:V,5,FALSE)</f>
        <v>1</v>
      </c>
      <c r="O977" s="79">
        <v>1</v>
      </c>
      <c r="P977" s="79">
        <f>VLOOKUP(D977,道具产出!B:V,6,FALSE)</f>
        <v>100</v>
      </c>
      <c r="Q977" s="79">
        <f>VLOOKUP(D977,道具产出!B:V,7,FALSE)</f>
        <v>3105</v>
      </c>
      <c r="R977" s="15" t="str">
        <f>IF(Q977="","",VLOOKUP(Q977,映射!W:X,2,FALSE))</f>
        <v>铁杉</v>
      </c>
      <c r="S977" s="79">
        <f>VLOOKUP(D977,道具产出!B:V,8,FALSE)</f>
        <v>1</v>
      </c>
      <c r="T977" s="79">
        <v>1</v>
      </c>
      <c r="U977" s="79">
        <f>VLOOKUP(D977,道具产出!B:V,9,FALSE)</f>
        <v>100</v>
      </c>
      <c r="V977" s="92">
        <f>VLOOKUP(D977,道具产出!B:V,10,FALSE)</f>
        <v>3405</v>
      </c>
      <c r="W977" s="15" t="str">
        <f>IF(V977="","",VLOOKUP(V977,映射!W:X,2,FALSE))</f>
        <v>细线</v>
      </c>
      <c r="X977" s="92">
        <f>VLOOKUP(D977,道具产出!B:V,11,FALSE)</f>
        <v>1</v>
      </c>
      <c r="Y977" s="92">
        <v>1</v>
      </c>
      <c r="Z977" s="92">
        <f>VLOOKUP(D977,道具产出!B:V,12,FALSE)</f>
        <v>100</v>
      </c>
      <c r="AA977" s="85"/>
      <c r="AB977" s="15" t="str">
        <f>IF(AA977="","",VLOOKUP(AA977,映射!W:X,2,FALSE))</f>
        <v/>
      </c>
      <c r="AC977" s="85"/>
      <c r="AD977" s="85"/>
      <c r="AE977" s="85"/>
      <c r="AF977" s="85"/>
      <c r="AG977" s="15" t="str">
        <f>IF(AF977="","",VLOOKUP(AF977,映射!W:X,2,FALSE))</f>
        <v/>
      </c>
      <c r="AH977" s="85"/>
      <c r="AI977" s="85"/>
      <c r="AJ977" s="85"/>
      <c r="AK977" s="85"/>
      <c r="AL977" s="85" t="str">
        <f>IF(AK977="","",VLOOKUP(AK977,映射!W:X,2,FALSE))</f>
        <v/>
      </c>
      <c r="AM977" s="85"/>
      <c r="AN977" s="85"/>
      <c r="AO977" s="85"/>
    </row>
    <row r="978" spans="1:41">
      <c r="A978" s="26">
        <v>140245</v>
      </c>
      <c r="B978" s="26" t="s">
        <v>323</v>
      </c>
      <c r="C978" s="14" t="s">
        <v>40</v>
      </c>
      <c r="D978" s="14" t="s">
        <v>688</v>
      </c>
      <c r="E978" s="26">
        <v>40245</v>
      </c>
      <c r="F978" s="26" t="s">
        <v>600</v>
      </c>
      <c r="G978" s="26"/>
      <c r="H978" s="26">
        <v>52</v>
      </c>
      <c r="I978" s="91">
        <v>1430</v>
      </c>
      <c r="J978" s="90">
        <v>0</v>
      </c>
      <c r="K978" s="26"/>
      <c r="L978" s="79">
        <f>VLOOKUP(D978,道具产出!B:V,4,FALSE)</f>
        <v>3005</v>
      </c>
      <c r="M978" s="15" t="str">
        <f>IF(L978="","",VLOOKUP(L978,映射!W:X,2,FALSE))</f>
        <v>纯银</v>
      </c>
      <c r="N978" s="79">
        <f>VLOOKUP(D978,道具产出!B:V,5,FALSE)</f>
        <v>1</v>
      </c>
      <c r="O978" s="79">
        <v>1</v>
      </c>
      <c r="P978" s="79">
        <f>VLOOKUP(D978,道具产出!B:V,6,FALSE)</f>
        <v>100</v>
      </c>
      <c r="Q978" s="79">
        <f>VLOOKUP(D978,道具产出!B:V,7,FALSE)</f>
        <v>3105</v>
      </c>
      <c r="R978" s="15" t="str">
        <f>IF(Q978="","",VLOOKUP(Q978,映射!W:X,2,FALSE))</f>
        <v>铁杉</v>
      </c>
      <c r="S978" s="79">
        <f>VLOOKUP(D978,道具产出!B:V,8,FALSE)</f>
        <v>1</v>
      </c>
      <c r="T978" s="79">
        <v>1</v>
      </c>
      <c r="U978" s="79">
        <f>VLOOKUP(D978,道具产出!B:V,9,FALSE)</f>
        <v>100</v>
      </c>
      <c r="V978" s="92">
        <f>VLOOKUP(D978,道具产出!B:V,10,FALSE)</f>
        <v>3405</v>
      </c>
      <c r="W978" s="15" t="str">
        <f>IF(V978="","",VLOOKUP(V978,映射!W:X,2,FALSE))</f>
        <v>细线</v>
      </c>
      <c r="X978" s="92">
        <f>VLOOKUP(D978,道具产出!B:V,11,FALSE)</f>
        <v>1</v>
      </c>
      <c r="Y978" s="92">
        <v>1</v>
      </c>
      <c r="Z978" s="92">
        <f>VLOOKUP(D978,道具产出!B:V,12,FALSE)</f>
        <v>100</v>
      </c>
      <c r="AA978" s="85"/>
      <c r="AB978" s="15" t="str">
        <f>IF(AA978="","",VLOOKUP(AA978,映射!W:X,2,FALSE))</f>
        <v/>
      </c>
      <c r="AC978" s="85"/>
      <c r="AD978" s="85"/>
      <c r="AE978" s="85"/>
      <c r="AF978" s="85"/>
      <c r="AG978" s="15" t="str">
        <f>IF(AF978="","",VLOOKUP(AF978,映射!W:X,2,FALSE))</f>
        <v/>
      </c>
      <c r="AH978" s="85"/>
      <c r="AI978" s="85"/>
      <c r="AJ978" s="85"/>
      <c r="AK978" s="85"/>
      <c r="AL978" s="85" t="str">
        <f>IF(AK978="","",VLOOKUP(AK978,映射!W:X,2,FALSE))</f>
        <v/>
      </c>
      <c r="AM978" s="85"/>
      <c r="AN978" s="85"/>
      <c r="AO978" s="85"/>
    </row>
    <row r="979" spans="1:41">
      <c r="A979" s="26">
        <v>140246</v>
      </c>
      <c r="B979" s="26" t="s">
        <v>323</v>
      </c>
      <c r="C979" s="14" t="s">
        <v>40</v>
      </c>
      <c r="D979" s="14" t="s">
        <v>688</v>
      </c>
      <c r="E979" s="26">
        <v>40246</v>
      </c>
      <c r="F979" s="26" t="s">
        <v>631</v>
      </c>
      <c r="G979" s="26"/>
      <c r="H979" s="26">
        <v>52</v>
      </c>
      <c r="I979" s="91">
        <v>1430</v>
      </c>
      <c r="J979" s="90">
        <v>0</v>
      </c>
      <c r="K979" s="26"/>
      <c r="L979" s="79">
        <f>VLOOKUP(D979,道具产出!B:V,4,FALSE)</f>
        <v>3005</v>
      </c>
      <c r="M979" s="15" t="str">
        <f>IF(L979="","",VLOOKUP(L979,映射!W:X,2,FALSE))</f>
        <v>纯银</v>
      </c>
      <c r="N979" s="79">
        <f>VLOOKUP(D979,道具产出!B:V,5,FALSE)</f>
        <v>1</v>
      </c>
      <c r="O979" s="79">
        <v>1</v>
      </c>
      <c r="P979" s="79">
        <f>VLOOKUP(D979,道具产出!B:V,6,FALSE)</f>
        <v>100</v>
      </c>
      <c r="Q979" s="79">
        <f>VLOOKUP(D979,道具产出!B:V,7,FALSE)</f>
        <v>3105</v>
      </c>
      <c r="R979" s="15" t="str">
        <f>IF(Q979="","",VLOOKUP(Q979,映射!W:X,2,FALSE))</f>
        <v>铁杉</v>
      </c>
      <c r="S979" s="79">
        <f>VLOOKUP(D979,道具产出!B:V,8,FALSE)</f>
        <v>1</v>
      </c>
      <c r="T979" s="79">
        <v>1</v>
      </c>
      <c r="U979" s="79">
        <f>VLOOKUP(D979,道具产出!B:V,9,FALSE)</f>
        <v>100</v>
      </c>
      <c r="V979" s="92">
        <f>VLOOKUP(D979,道具产出!B:V,10,FALSE)</f>
        <v>3405</v>
      </c>
      <c r="W979" s="15" t="str">
        <f>IF(V979="","",VLOOKUP(V979,映射!W:X,2,FALSE))</f>
        <v>细线</v>
      </c>
      <c r="X979" s="92">
        <f>VLOOKUP(D979,道具产出!B:V,11,FALSE)</f>
        <v>1</v>
      </c>
      <c r="Y979" s="92">
        <v>1</v>
      </c>
      <c r="Z979" s="92">
        <f>VLOOKUP(D979,道具产出!B:V,12,FALSE)</f>
        <v>100</v>
      </c>
      <c r="AA979" s="85"/>
      <c r="AB979" s="15" t="str">
        <f>IF(AA979="","",VLOOKUP(AA979,映射!W:X,2,FALSE))</f>
        <v/>
      </c>
      <c r="AC979" s="85"/>
      <c r="AD979" s="85"/>
      <c r="AE979" s="85"/>
      <c r="AF979" s="85"/>
      <c r="AG979" s="15" t="str">
        <f>IF(AF979="","",VLOOKUP(AF979,映射!W:X,2,FALSE))</f>
        <v/>
      </c>
      <c r="AH979" s="85"/>
      <c r="AI979" s="85"/>
      <c r="AJ979" s="85"/>
      <c r="AK979" s="85"/>
      <c r="AL979" s="85" t="str">
        <f>IF(AK979="","",VLOOKUP(AK979,映射!W:X,2,FALSE))</f>
        <v/>
      </c>
      <c r="AM979" s="85"/>
      <c r="AN979" s="85"/>
      <c r="AO979" s="85"/>
    </row>
    <row r="980" spans="1:41">
      <c r="A980" s="26">
        <v>140247</v>
      </c>
      <c r="B980" s="26" t="s">
        <v>323</v>
      </c>
      <c r="C980" s="14" t="s">
        <v>40</v>
      </c>
      <c r="D980" s="14" t="s">
        <v>688</v>
      </c>
      <c r="E980" s="26">
        <v>40247</v>
      </c>
      <c r="F980" s="26" t="s">
        <v>691</v>
      </c>
      <c r="G980" s="26"/>
      <c r="H980" s="26">
        <v>52</v>
      </c>
      <c r="I980" s="91">
        <v>1430</v>
      </c>
      <c r="J980" s="90">
        <v>0</v>
      </c>
      <c r="K980" s="26"/>
      <c r="L980" s="79">
        <f>VLOOKUP(D980,道具产出!B:V,4,FALSE)</f>
        <v>3005</v>
      </c>
      <c r="M980" s="15" t="str">
        <f>IF(L980="","",VLOOKUP(L980,映射!W:X,2,FALSE))</f>
        <v>纯银</v>
      </c>
      <c r="N980" s="79">
        <f>VLOOKUP(D980,道具产出!B:V,5,FALSE)</f>
        <v>1</v>
      </c>
      <c r="O980" s="79">
        <v>1</v>
      </c>
      <c r="P980" s="79">
        <f>VLOOKUP(D980,道具产出!B:V,6,FALSE)</f>
        <v>100</v>
      </c>
      <c r="Q980" s="79">
        <f>VLOOKUP(D980,道具产出!B:V,7,FALSE)</f>
        <v>3105</v>
      </c>
      <c r="R980" s="15" t="str">
        <f>IF(Q980="","",VLOOKUP(Q980,映射!W:X,2,FALSE))</f>
        <v>铁杉</v>
      </c>
      <c r="S980" s="79">
        <f>VLOOKUP(D980,道具产出!B:V,8,FALSE)</f>
        <v>1</v>
      </c>
      <c r="T980" s="79">
        <v>1</v>
      </c>
      <c r="U980" s="79">
        <f>VLOOKUP(D980,道具产出!B:V,9,FALSE)</f>
        <v>100</v>
      </c>
      <c r="V980" s="92">
        <f>VLOOKUP(D980,道具产出!B:V,10,FALSE)</f>
        <v>3405</v>
      </c>
      <c r="W980" s="15" t="str">
        <f>IF(V980="","",VLOOKUP(V980,映射!W:X,2,FALSE))</f>
        <v>细线</v>
      </c>
      <c r="X980" s="92">
        <f>VLOOKUP(D980,道具产出!B:V,11,FALSE)</f>
        <v>1</v>
      </c>
      <c r="Y980" s="92">
        <v>1</v>
      </c>
      <c r="Z980" s="92">
        <f>VLOOKUP(D980,道具产出!B:V,12,FALSE)</f>
        <v>100</v>
      </c>
      <c r="AA980" s="85"/>
      <c r="AB980" s="15" t="str">
        <f>IF(AA980="","",VLOOKUP(AA980,映射!W:X,2,FALSE))</f>
        <v/>
      </c>
      <c r="AC980" s="85"/>
      <c r="AD980" s="85"/>
      <c r="AE980" s="85"/>
      <c r="AF980" s="85"/>
      <c r="AG980" s="15" t="str">
        <f>IF(AF980="","",VLOOKUP(AF980,映射!W:X,2,FALSE))</f>
        <v/>
      </c>
      <c r="AH980" s="85"/>
      <c r="AI980" s="85"/>
      <c r="AJ980" s="85"/>
      <c r="AK980" s="85"/>
      <c r="AL980" s="85" t="str">
        <f>IF(AK980="","",VLOOKUP(AK980,映射!W:X,2,FALSE))</f>
        <v/>
      </c>
      <c r="AM980" s="85"/>
      <c r="AN980" s="85"/>
      <c r="AO980" s="85"/>
    </row>
    <row r="981" spans="1:41">
      <c r="A981" s="26">
        <v>140248</v>
      </c>
      <c r="B981" s="26" t="s">
        <v>323</v>
      </c>
      <c r="C981" s="14" t="s">
        <v>40</v>
      </c>
      <c r="D981" s="14" t="s">
        <v>688</v>
      </c>
      <c r="E981" s="26">
        <v>40248</v>
      </c>
      <c r="F981" s="26" t="s">
        <v>650</v>
      </c>
      <c r="G981" s="26"/>
      <c r="H981" s="26">
        <v>52</v>
      </c>
      <c r="I981" s="91">
        <v>1430</v>
      </c>
      <c r="J981" s="90">
        <v>0</v>
      </c>
      <c r="K981" s="26"/>
      <c r="L981" s="79">
        <f>VLOOKUP(D981,道具产出!B:V,4,FALSE)</f>
        <v>3005</v>
      </c>
      <c r="M981" s="15" t="str">
        <f>IF(L981="","",VLOOKUP(L981,映射!W:X,2,FALSE))</f>
        <v>纯银</v>
      </c>
      <c r="N981" s="79">
        <f>VLOOKUP(D981,道具产出!B:V,5,FALSE)</f>
        <v>1</v>
      </c>
      <c r="O981" s="79">
        <v>1</v>
      </c>
      <c r="P981" s="79">
        <f>VLOOKUP(D981,道具产出!B:V,6,FALSE)</f>
        <v>100</v>
      </c>
      <c r="Q981" s="79">
        <f>VLOOKUP(D981,道具产出!B:V,7,FALSE)</f>
        <v>3105</v>
      </c>
      <c r="R981" s="15" t="str">
        <f>IF(Q981="","",VLOOKUP(Q981,映射!W:X,2,FALSE))</f>
        <v>铁杉</v>
      </c>
      <c r="S981" s="79">
        <f>VLOOKUP(D981,道具产出!B:V,8,FALSE)</f>
        <v>1</v>
      </c>
      <c r="T981" s="79">
        <v>1</v>
      </c>
      <c r="U981" s="79">
        <f>VLOOKUP(D981,道具产出!B:V,9,FALSE)</f>
        <v>100</v>
      </c>
      <c r="V981" s="92">
        <f>VLOOKUP(D981,道具产出!B:V,10,FALSE)</f>
        <v>3405</v>
      </c>
      <c r="W981" s="15" t="str">
        <f>IF(V981="","",VLOOKUP(V981,映射!W:X,2,FALSE))</f>
        <v>细线</v>
      </c>
      <c r="X981" s="92">
        <f>VLOOKUP(D981,道具产出!B:V,11,FALSE)</f>
        <v>1</v>
      </c>
      <c r="Y981" s="92">
        <v>1</v>
      </c>
      <c r="Z981" s="92">
        <f>VLOOKUP(D981,道具产出!B:V,12,FALSE)</f>
        <v>100</v>
      </c>
      <c r="AA981" s="85"/>
      <c r="AB981" s="15" t="str">
        <f>IF(AA981="","",VLOOKUP(AA981,映射!W:X,2,FALSE))</f>
        <v/>
      </c>
      <c r="AC981" s="85"/>
      <c r="AD981" s="85"/>
      <c r="AE981" s="85"/>
      <c r="AF981" s="85"/>
      <c r="AG981" s="15" t="str">
        <f>IF(AF981="","",VLOOKUP(AF981,映射!W:X,2,FALSE))</f>
        <v/>
      </c>
      <c r="AH981" s="85"/>
      <c r="AI981" s="85"/>
      <c r="AJ981" s="85"/>
      <c r="AK981" s="85"/>
      <c r="AL981" s="85" t="str">
        <f>IF(AK981="","",VLOOKUP(AK981,映射!W:X,2,FALSE))</f>
        <v/>
      </c>
      <c r="AM981" s="85"/>
      <c r="AN981" s="85"/>
      <c r="AO981" s="85"/>
    </row>
    <row r="982" spans="1:41">
      <c r="A982" s="26">
        <v>140249</v>
      </c>
      <c r="B982" s="26" t="s">
        <v>323</v>
      </c>
      <c r="C982" s="14" t="s">
        <v>40</v>
      </c>
      <c r="D982" s="14" t="s">
        <v>688</v>
      </c>
      <c r="E982" s="26">
        <v>40249</v>
      </c>
      <c r="F982" s="26" t="s">
        <v>471</v>
      </c>
      <c r="G982" s="26"/>
      <c r="H982" s="26">
        <v>52</v>
      </c>
      <c r="I982" s="91">
        <v>1430</v>
      </c>
      <c r="J982" s="90">
        <v>0</v>
      </c>
      <c r="K982" s="26"/>
      <c r="L982" s="79">
        <f>VLOOKUP(D982,道具产出!B:V,4,FALSE)</f>
        <v>3005</v>
      </c>
      <c r="M982" s="15" t="str">
        <f>IF(L982="","",VLOOKUP(L982,映射!W:X,2,FALSE))</f>
        <v>纯银</v>
      </c>
      <c r="N982" s="79">
        <f>VLOOKUP(D982,道具产出!B:V,5,FALSE)</f>
        <v>1</v>
      </c>
      <c r="O982" s="79">
        <v>1</v>
      </c>
      <c r="P982" s="79">
        <f>VLOOKUP(D982,道具产出!B:V,6,FALSE)</f>
        <v>100</v>
      </c>
      <c r="Q982" s="79">
        <f>VLOOKUP(D982,道具产出!B:V,7,FALSE)</f>
        <v>3105</v>
      </c>
      <c r="R982" s="15" t="str">
        <f>IF(Q982="","",VLOOKUP(Q982,映射!W:X,2,FALSE))</f>
        <v>铁杉</v>
      </c>
      <c r="S982" s="79">
        <f>VLOOKUP(D982,道具产出!B:V,8,FALSE)</f>
        <v>1</v>
      </c>
      <c r="T982" s="79">
        <v>1</v>
      </c>
      <c r="U982" s="79">
        <f>VLOOKUP(D982,道具产出!B:V,9,FALSE)</f>
        <v>100</v>
      </c>
      <c r="V982" s="92">
        <f>VLOOKUP(D982,道具产出!B:V,10,FALSE)</f>
        <v>3405</v>
      </c>
      <c r="W982" s="15" t="str">
        <f>IF(V982="","",VLOOKUP(V982,映射!W:X,2,FALSE))</f>
        <v>细线</v>
      </c>
      <c r="X982" s="92">
        <f>VLOOKUP(D982,道具产出!B:V,11,FALSE)</f>
        <v>1</v>
      </c>
      <c r="Y982" s="92">
        <v>1</v>
      </c>
      <c r="Z982" s="92">
        <f>VLOOKUP(D982,道具产出!B:V,12,FALSE)</f>
        <v>100</v>
      </c>
      <c r="AA982" s="85"/>
      <c r="AB982" s="15" t="str">
        <f>IF(AA982="","",VLOOKUP(AA982,映射!W:X,2,FALSE))</f>
        <v/>
      </c>
      <c r="AC982" s="85"/>
      <c r="AD982" s="85"/>
      <c r="AE982" s="85"/>
      <c r="AF982" s="85"/>
      <c r="AG982" s="15" t="str">
        <f>IF(AF982="","",VLOOKUP(AF982,映射!W:X,2,FALSE))</f>
        <v/>
      </c>
      <c r="AH982" s="85"/>
      <c r="AI982" s="85"/>
      <c r="AJ982" s="85"/>
      <c r="AK982" s="85"/>
      <c r="AL982" s="85" t="str">
        <f>IF(AK982="","",VLOOKUP(AK982,映射!W:X,2,FALSE))</f>
        <v/>
      </c>
      <c r="AM982" s="85"/>
      <c r="AN982" s="85"/>
      <c r="AO982" s="85"/>
    </row>
    <row r="983" spans="1:41">
      <c r="A983" s="26">
        <v>140250</v>
      </c>
      <c r="B983" s="26" t="s">
        <v>323</v>
      </c>
      <c r="C983" s="14" t="s">
        <v>40</v>
      </c>
      <c r="D983" s="14" t="s">
        <v>688</v>
      </c>
      <c r="E983" s="26">
        <v>40250</v>
      </c>
      <c r="F983" s="26" t="s">
        <v>496</v>
      </c>
      <c r="G983" s="26"/>
      <c r="H983" s="26">
        <v>52</v>
      </c>
      <c r="I983" s="91">
        <v>1430</v>
      </c>
      <c r="J983" s="90">
        <v>0</v>
      </c>
      <c r="K983" s="26"/>
      <c r="L983" s="79">
        <f>VLOOKUP(D983,道具产出!B:V,4,FALSE)</f>
        <v>3005</v>
      </c>
      <c r="M983" s="15" t="str">
        <f>IF(L983="","",VLOOKUP(L983,映射!W:X,2,FALSE))</f>
        <v>纯银</v>
      </c>
      <c r="N983" s="79">
        <f>VLOOKUP(D983,道具产出!B:V,5,FALSE)</f>
        <v>1</v>
      </c>
      <c r="O983" s="79">
        <v>1</v>
      </c>
      <c r="P983" s="79">
        <f>VLOOKUP(D983,道具产出!B:V,6,FALSE)</f>
        <v>100</v>
      </c>
      <c r="Q983" s="79">
        <f>VLOOKUP(D983,道具产出!B:V,7,FALSE)</f>
        <v>3105</v>
      </c>
      <c r="R983" s="15" t="str">
        <f>IF(Q983="","",VLOOKUP(Q983,映射!W:X,2,FALSE))</f>
        <v>铁杉</v>
      </c>
      <c r="S983" s="79">
        <f>VLOOKUP(D983,道具产出!B:V,8,FALSE)</f>
        <v>1</v>
      </c>
      <c r="T983" s="79">
        <v>1</v>
      </c>
      <c r="U983" s="79">
        <f>VLOOKUP(D983,道具产出!B:V,9,FALSE)</f>
        <v>100</v>
      </c>
      <c r="V983" s="92">
        <f>VLOOKUP(D983,道具产出!B:V,10,FALSE)</f>
        <v>3405</v>
      </c>
      <c r="W983" s="15" t="str">
        <f>IF(V983="","",VLOOKUP(V983,映射!W:X,2,FALSE))</f>
        <v>细线</v>
      </c>
      <c r="X983" s="92">
        <f>VLOOKUP(D983,道具产出!B:V,11,FALSE)</f>
        <v>1</v>
      </c>
      <c r="Y983" s="92">
        <v>1</v>
      </c>
      <c r="Z983" s="92">
        <f>VLOOKUP(D983,道具产出!B:V,12,FALSE)</f>
        <v>100</v>
      </c>
      <c r="AA983" s="85"/>
      <c r="AB983" s="15" t="str">
        <f>IF(AA983="","",VLOOKUP(AA983,映射!W:X,2,FALSE))</f>
        <v/>
      </c>
      <c r="AC983" s="85"/>
      <c r="AD983" s="85"/>
      <c r="AE983" s="85"/>
      <c r="AF983" s="85"/>
      <c r="AG983" s="15" t="str">
        <f>IF(AF983="","",VLOOKUP(AF983,映射!W:X,2,FALSE))</f>
        <v/>
      </c>
      <c r="AH983" s="85"/>
      <c r="AI983" s="85"/>
      <c r="AJ983" s="85"/>
      <c r="AK983" s="85"/>
      <c r="AL983" s="85" t="str">
        <f>IF(AK983="","",VLOOKUP(AK983,映射!W:X,2,FALSE))</f>
        <v/>
      </c>
      <c r="AM983" s="85"/>
      <c r="AN983" s="85"/>
      <c r="AO983" s="85"/>
    </row>
    <row r="984" spans="1:41">
      <c r="A984" s="26">
        <v>140251</v>
      </c>
      <c r="B984" s="26" t="s">
        <v>323</v>
      </c>
      <c r="C984" s="14" t="s">
        <v>40</v>
      </c>
      <c r="D984" s="14" t="s">
        <v>688</v>
      </c>
      <c r="E984" s="26">
        <v>40251</v>
      </c>
      <c r="F984" s="26" t="s">
        <v>692</v>
      </c>
      <c r="G984" s="26"/>
      <c r="H984" s="26">
        <v>52</v>
      </c>
      <c r="I984" s="91">
        <v>1430</v>
      </c>
      <c r="J984" s="90">
        <v>0</v>
      </c>
      <c r="K984" s="26"/>
      <c r="L984" s="79">
        <f>VLOOKUP(D984,道具产出!B:V,4,FALSE)</f>
        <v>3005</v>
      </c>
      <c r="M984" s="15" t="str">
        <f>IF(L984="","",VLOOKUP(L984,映射!W:X,2,FALSE))</f>
        <v>纯银</v>
      </c>
      <c r="N984" s="79">
        <f>VLOOKUP(D984,道具产出!B:V,5,FALSE)</f>
        <v>1</v>
      </c>
      <c r="O984" s="79">
        <v>1</v>
      </c>
      <c r="P984" s="79">
        <f>VLOOKUP(D984,道具产出!B:V,6,FALSE)</f>
        <v>100</v>
      </c>
      <c r="Q984" s="79">
        <f>VLOOKUP(D984,道具产出!B:V,7,FALSE)</f>
        <v>3105</v>
      </c>
      <c r="R984" s="15" t="str">
        <f>IF(Q984="","",VLOOKUP(Q984,映射!W:X,2,FALSE))</f>
        <v>铁杉</v>
      </c>
      <c r="S984" s="79">
        <f>VLOOKUP(D984,道具产出!B:V,8,FALSE)</f>
        <v>1</v>
      </c>
      <c r="T984" s="79">
        <v>1</v>
      </c>
      <c r="U984" s="79">
        <f>VLOOKUP(D984,道具产出!B:V,9,FALSE)</f>
        <v>100</v>
      </c>
      <c r="V984" s="92">
        <f>VLOOKUP(D984,道具产出!B:V,10,FALSE)</f>
        <v>3405</v>
      </c>
      <c r="W984" s="15" t="str">
        <f>IF(V984="","",VLOOKUP(V984,映射!W:X,2,FALSE))</f>
        <v>细线</v>
      </c>
      <c r="X984" s="92">
        <f>VLOOKUP(D984,道具产出!B:V,11,FALSE)</f>
        <v>1</v>
      </c>
      <c r="Y984" s="92">
        <v>1</v>
      </c>
      <c r="Z984" s="92">
        <f>VLOOKUP(D984,道具产出!B:V,12,FALSE)</f>
        <v>100</v>
      </c>
      <c r="AA984" s="85"/>
      <c r="AB984" s="15" t="str">
        <f>IF(AA984="","",VLOOKUP(AA984,映射!W:X,2,FALSE))</f>
        <v/>
      </c>
      <c r="AC984" s="85"/>
      <c r="AD984" s="85"/>
      <c r="AE984" s="85"/>
      <c r="AF984" s="85"/>
      <c r="AG984" s="15" t="str">
        <f>IF(AF984="","",VLOOKUP(AF984,映射!W:X,2,FALSE))</f>
        <v/>
      </c>
      <c r="AH984" s="85"/>
      <c r="AI984" s="85"/>
      <c r="AJ984" s="85"/>
      <c r="AK984" s="85"/>
      <c r="AL984" s="85" t="str">
        <f>IF(AK984="","",VLOOKUP(AK984,映射!W:X,2,FALSE))</f>
        <v/>
      </c>
      <c r="AM984" s="85"/>
      <c r="AN984" s="85"/>
      <c r="AO984" s="85"/>
    </row>
    <row r="985" spans="1:41">
      <c r="A985" s="26">
        <v>140252</v>
      </c>
      <c r="B985" s="26" t="s">
        <v>323</v>
      </c>
      <c r="C985" s="14" t="s">
        <v>40</v>
      </c>
      <c r="D985" s="14" t="s">
        <v>688</v>
      </c>
      <c r="E985" s="26">
        <v>40252</v>
      </c>
      <c r="F985" s="26" t="s">
        <v>466</v>
      </c>
      <c r="G985" s="26"/>
      <c r="H985" s="26">
        <v>52</v>
      </c>
      <c r="I985" s="91">
        <v>1430</v>
      </c>
      <c r="J985" s="90">
        <v>0</v>
      </c>
      <c r="K985" s="26"/>
      <c r="L985" s="79">
        <f>VLOOKUP(D985,道具产出!B:V,4,FALSE)</f>
        <v>3005</v>
      </c>
      <c r="M985" s="15" t="str">
        <f>IF(L985="","",VLOOKUP(L985,映射!W:X,2,FALSE))</f>
        <v>纯银</v>
      </c>
      <c r="N985" s="79">
        <f>VLOOKUP(D985,道具产出!B:V,5,FALSE)</f>
        <v>1</v>
      </c>
      <c r="O985" s="79">
        <v>1</v>
      </c>
      <c r="P985" s="79">
        <f>VLOOKUP(D985,道具产出!B:V,6,FALSE)</f>
        <v>100</v>
      </c>
      <c r="Q985" s="79">
        <f>VLOOKUP(D985,道具产出!B:V,7,FALSE)</f>
        <v>3105</v>
      </c>
      <c r="R985" s="15" t="str">
        <f>IF(Q985="","",VLOOKUP(Q985,映射!W:X,2,FALSE))</f>
        <v>铁杉</v>
      </c>
      <c r="S985" s="79">
        <f>VLOOKUP(D985,道具产出!B:V,8,FALSE)</f>
        <v>1</v>
      </c>
      <c r="T985" s="79">
        <v>1</v>
      </c>
      <c r="U985" s="79">
        <f>VLOOKUP(D985,道具产出!B:V,9,FALSE)</f>
        <v>100</v>
      </c>
      <c r="V985" s="92">
        <f>VLOOKUP(D985,道具产出!B:V,10,FALSE)</f>
        <v>3405</v>
      </c>
      <c r="W985" s="15" t="str">
        <f>IF(V985="","",VLOOKUP(V985,映射!W:X,2,FALSE))</f>
        <v>细线</v>
      </c>
      <c r="X985" s="92">
        <f>VLOOKUP(D985,道具产出!B:V,11,FALSE)</f>
        <v>1</v>
      </c>
      <c r="Y985" s="92">
        <v>1</v>
      </c>
      <c r="Z985" s="92">
        <f>VLOOKUP(D985,道具产出!B:V,12,FALSE)</f>
        <v>100</v>
      </c>
      <c r="AA985" s="85"/>
      <c r="AB985" s="15" t="str">
        <f>IF(AA985="","",VLOOKUP(AA985,映射!W:X,2,FALSE))</f>
        <v/>
      </c>
      <c r="AC985" s="85"/>
      <c r="AD985" s="85"/>
      <c r="AE985" s="85"/>
      <c r="AF985" s="85"/>
      <c r="AG985" s="15" t="str">
        <f>IF(AF985="","",VLOOKUP(AF985,映射!W:X,2,FALSE))</f>
        <v/>
      </c>
      <c r="AH985" s="85"/>
      <c r="AI985" s="85"/>
      <c r="AJ985" s="85"/>
      <c r="AK985" s="85"/>
      <c r="AL985" s="85" t="str">
        <f>IF(AK985="","",VLOOKUP(AK985,映射!W:X,2,FALSE))</f>
        <v/>
      </c>
      <c r="AM985" s="85"/>
      <c r="AN985" s="85"/>
      <c r="AO985" s="85"/>
    </row>
    <row r="986" spans="1:41">
      <c r="A986" s="26">
        <v>140253</v>
      </c>
      <c r="B986" s="26" t="s">
        <v>323</v>
      </c>
      <c r="C986" s="14" t="s">
        <v>40</v>
      </c>
      <c r="D986" s="14" t="s">
        <v>688</v>
      </c>
      <c r="E986" s="26">
        <v>40253</v>
      </c>
      <c r="F986" s="26" t="s">
        <v>644</v>
      </c>
      <c r="G986" s="26"/>
      <c r="H986" s="26">
        <v>52</v>
      </c>
      <c r="I986" s="91">
        <v>1430</v>
      </c>
      <c r="J986" s="90">
        <v>0</v>
      </c>
      <c r="K986" s="26"/>
      <c r="L986" s="79">
        <f>VLOOKUP(D986,道具产出!B:V,4,FALSE)</f>
        <v>3005</v>
      </c>
      <c r="M986" s="15" t="str">
        <f>IF(L986="","",VLOOKUP(L986,映射!W:X,2,FALSE))</f>
        <v>纯银</v>
      </c>
      <c r="N986" s="79">
        <f>VLOOKUP(D986,道具产出!B:V,5,FALSE)</f>
        <v>1</v>
      </c>
      <c r="O986" s="79">
        <v>1</v>
      </c>
      <c r="P986" s="79">
        <f>VLOOKUP(D986,道具产出!B:V,6,FALSE)</f>
        <v>100</v>
      </c>
      <c r="Q986" s="79">
        <f>VLOOKUP(D986,道具产出!B:V,7,FALSE)</f>
        <v>3105</v>
      </c>
      <c r="R986" s="15" t="str">
        <f>IF(Q986="","",VLOOKUP(Q986,映射!W:X,2,FALSE))</f>
        <v>铁杉</v>
      </c>
      <c r="S986" s="79">
        <f>VLOOKUP(D986,道具产出!B:V,8,FALSE)</f>
        <v>1</v>
      </c>
      <c r="T986" s="79">
        <v>1</v>
      </c>
      <c r="U986" s="79">
        <f>VLOOKUP(D986,道具产出!B:V,9,FALSE)</f>
        <v>100</v>
      </c>
      <c r="V986" s="92">
        <f>VLOOKUP(D986,道具产出!B:V,10,FALSE)</f>
        <v>3405</v>
      </c>
      <c r="W986" s="15" t="str">
        <f>IF(V986="","",VLOOKUP(V986,映射!W:X,2,FALSE))</f>
        <v>细线</v>
      </c>
      <c r="X986" s="92">
        <f>VLOOKUP(D986,道具产出!B:V,11,FALSE)</f>
        <v>1</v>
      </c>
      <c r="Y986" s="92">
        <v>1</v>
      </c>
      <c r="Z986" s="92">
        <f>VLOOKUP(D986,道具产出!B:V,12,FALSE)</f>
        <v>100</v>
      </c>
      <c r="AA986" s="85"/>
      <c r="AB986" s="15" t="str">
        <f>IF(AA986="","",VLOOKUP(AA986,映射!W:X,2,FALSE))</f>
        <v/>
      </c>
      <c r="AC986" s="85"/>
      <c r="AD986" s="85"/>
      <c r="AE986" s="85"/>
      <c r="AF986" s="85"/>
      <c r="AG986" s="15" t="str">
        <f>IF(AF986="","",VLOOKUP(AF986,映射!W:X,2,FALSE))</f>
        <v/>
      </c>
      <c r="AH986" s="85"/>
      <c r="AI986" s="85"/>
      <c r="AJ986" s="85"/>
      <c r="AK986" s="85"/>
      <c r="AL986" s="85" t="str">
        <f>IF(AK986="","",VLOOKUP(AK986,映射!W:X,2,FALSE))</f>
        <v/>
      </c>
      <c r="AM986" s="85"/>
      <c r="AN986" s="85"/>
      <c r="AO986" s="85"/>
    </row>
    <row r="987" spans="1:41">
      <c r="A987" s="26">
        <v>140254</v>
      </c>
      <c r="B987" s="26" t="s">
        <v>323</v>
      </c>
      <c r="C987" s="14" t="s">
        <v>40</v>
      </c>
      <c r="D987" s="14" t="s">
        <v>688</v>
      </c>
      <c r="E987" s="26">
        <v>40254</v>
      </c>
      <c r="F987" s="26" t="s">
        <v>521</v>
      </c>
      <c r="G987" s="26"/>
      <c r="H987" s="26">
        <v>52</v>
      </c>
      <c r="I987" s="91">
        <v>1430</v>
      </c>
      <c r="J987" s="90">
        <v>0</v>
      </c>
      <c r="K987" s="26"/>
      <c r="L987" s="79">
        <f>VLOOKUP(D987,道具产出!B:V,4,FALSE)</f>
        <v>3005</v>
      </c>
      <c r="M987" s="15" t="str">
        <f>IF(L987="","",VLOOKUP(L987,映射!W:X,2,FALSE))</f>
        <v>纯银</v>
      </c>
      <c r="N987" s="79">
        <f>VLOOKUP(D987,道具产出!B:V,5,FALSE)</f>
        <v>1</v>
      </c>
      <c r="O987" s="79">
        <v>1</v>
      </c>
      <c r="P987" s="79">
        <f>VLOOKUP(D987,道具产出!B:V,6,FALSE)</f>
        <v>100</v>
      </c>
      <c r="Q987" s="79">
        <f>VLOOKUP(D987,道具产出!B:V,7,FALSE)</f>
        <v>3105</v>
      </c>
      <c r="R987" s="15" t="str">
        <f>IF(Q987="","",VLOOKUP(Q987,映射!W:X,2,FALSE))</f>
        <v>铁杉</v>
      </c>
      <c r="S987" s="79">
        <f>VLOOKUP(D987,道具产出!B:V,8,FALSE)</f>
        <v>1</v>
      </c>
      <c r="T987" s="79">
        <v>1</v>
      </c>
      <c r="U987" s="79">
        <f>VLOOKUP(D987,道具产出!B:V,9,FALSE)</f>
        <v>100</v>
      </c>
      <c r="V987" s="92">
        <f>VLOOKUP(D987,道具产出!B:V,10,FALSE)</f>
        <v>3405</v>
      </c>
      <c r="W987" s="15" t="str">
        <f>IF(V987="","",VLOOKUP(V987,映射!W:X,2,FALSE))</f>
        <v>细线</v>
      </c>
      <c r="X987" s="92">
        <f>VLOOKUP(D987,道具产出!B:V,11,FALSE)</f>
        <v>1</v>
      </c>
      <c r="Y987" s="92">
        <v>1</v>
      </c>
      <c r="Z987" s="92">
        <f>VLOOKUP(D987,道具产出!B:V,12,FALSE)</f>
        <v>100</v>
      </c>
      <c r="AA987" s="85"/>
      <c r="AB987" s="15" t="str">
        <f>IF(AA987="","",VLOOKUP(AA987,映射!W:X,2,FALSE))</f>
        <v/>
      </c>
      <c r="AC987" s="85"/>
      <c r="AD987" s="85"/>
      <c r="AE987" s="85"/>
      <c r="AF987" s="85"/>
      <c r="AG987" s="15" t="str">
        <f>IF(AF987="","",VLOOKUP(AF987,映射!W:X,2,FALSE))</f>
        <v/>
      </c>
      <c r="AH987" s="85"/>
      <c r="AI987" s="85"/>
      <c r="AJ987" s="85"/>
      <c r="AK987" s="85"/>
      <c r="AL987" s="85" t="str">
        <f>IF(AK987="","",VLOOKUP(AK987,映射!W:X,2,FALSE))</f>
        <v/>
      </c>
      <c r="AM987" s="85"/>
      <c r="AN987" s="85"/>
      <c r="AO987" s="85"/>
    </row>
    <row r="988" spans="1:41">
      <c r="A988" s="26">
        <v>140255</v>
      </c>
      <c r="B988" s="26" t="s">
        <v>323</v>
      </c>
      <c r="C988" s="14" t="s">
        <v>40</v>
      </c>
      <c r="D988" s="14" t="s">
        <v>688</v>
      </c>
      <c r="E988" s="26">
        <v>40255</v>
      </c>
      <c r="F988" s="26" t="s">
        <v>684</v>
      </c>
      <c r="G988" s="26"/>
      <c r="H988" s="26">
        <v>52</v>
      </c>
      <c r="I988" s="91">
        <v>1430</v>
      </c>
      <c r="J988" s="90">
        <v>0</v>
      </c>
      <c r="K988" s="26"/>
      <c r="L988" s="79">
        <f>VLOOKUP(D988,道具产出!B:V,4,FALSE)</f>
        <v>3005</v>
      </c>
      <c r="M988" s="15" t="str">
        <f>IF(L988="","",VLOOKUP(L988,映射!W:X,2,FALSE))</f>
        <v>纯银</v>
      </c>
      <c r="N988" s="79">
        <f>VLOOKUP(D988,道具产出!B:V,5,FALSE)</f>
        <v>1</v>
      </c>
      <c r="O988" s="79">
        <v>1</v>
      </c>
      <c r="P988" s="79">
        <f>VLOOKUP(D988,道具产出!B:V,6,FALSE)</f>
        <v>100</v>
      </c>
      <c r="Q988" s="79">
        <f>VLOOKUP(D988,道具产出!B:V,7,FALSE)</f>
        <v>3105</v>
      </c>
      <c r="R988" s="15" t="str">
        <f>IF(Q988="","",VLOOKUP(Q988,映射!W:X,2,FALSE))</f>
        <v>铁杉</v>
      </c>
      <c r="S988" s="79">
        <f>VLOOKUP(D988,道具产出!B:V,8,FALSE)</f>
        <v>1</v>
      </c>
      <c r="T988" s="79">
        <v>1</v>
      </c>
      <c r="U988" s="79">
        <f>VLOOKUP(D988,道具产出!B:V,9,FALSE)</f>
        <v>100</v>
      </c>
      <c r="V988" s="92">
        <f>VLOOKUP(D988,道具产出!B:V,10,FALSE)</f>
        <v>3405</v>
      </c>
      <c r="W988" s="15" t="str">
        <f>IF(V988="","",VLOOKUP(V988,映射!W:X,2,FALSE))</f>
        <v>细线</v>
      </c>
      <c r="X988" s="92">
        <f>VLOOKUP(D988,道具产出!B:V,11,FALSE)</f>
        <v>1</v>
      </c>
      <c r="Y988" s="92">
        <v>1</v>
      </c>
      <c r="Z988" s="92">
        <f>VLOOKUP(D988,道具产出!B:V,12,FALSE)</f>
        <v>100</v>
      </c>
      <c r="AA988" s="85"/>
      <c r="AB988" s="15" t="str">
        <f>IF(AA988="","",VLOOKUP(AA988,映射!W:X,2,FALSE))</f>
        <v/>
      </c>
      <c r="AC988" s="85"/>
      <c r="AD988" s="85"/>
      <c r="AE988" s="85"/>
      <c r="AF988" s="85"/>
      <c r="AG988" s="15" t="str">
        <f>IF(AF988="","",VLOOKUP(AF988,映射!W:X,2,FALSE))</f>
        <v/>
      </c>
      <c r="AH988" s="85"/>
      <c r="AI988" s="85"/>
      <c r="AJ988" s="85"/>
      <c r="AK988" s="85"/>
      <c r="AL988" s="85" t="str">
        <f>IF(AK988="","",VLOOKUP(AK988,映射!W:X,2,FALSE))</f>
        <v/>
      </c>
      <c r="AM988" s="85"/>
      <c r="AN988" s="85"/>
      <c r="AO988" s="85"/>
    </row>
    <row r="989" spans="1:41">
      <c r="A989" s="26">
        <v>140256</v>
      </c>
      <c r="B989" s="26" t="s">
        <v>323</v>
      </c>
      <c r="C989" s="14" t="s">
        <v>40</v>
      </c>
      <c r="D989" s="14" t="s">
        <v>688</v>
      </c>
      <c r="E989" s="26">
        <v>40256</v>
      </c>
      <c r="F989" s="26" t="s">
        <v>398</v>
      </c>
      <c r="G989" s="26"/>
      <c r="H989" s="26">
        <v>57</v>
      </c>
      <c r="I989" s="91">
        <v>1800</v>
      </c>
      <c r="J989" s="90">
        <v>0</v>
      </c>
      <c r="K989" s="26"/>
      <c r="L989" s="79">
        <f>VLOOKUP(D989,道具产出!B:V,4,FALSE)</f>
        <v>3005</v>
      </c>
      <c r="M989" s="15" t="str">
        <f>IF(L989="","",VLOOKUP(L989,映射!W:X,2,FALSE))</f>
        <v>纯银</v>
      </c>
      <c r="N989" s="79">
        <f>VLOOKUP(D989,道具产出!B:V,5,FALSE)</f>
        <v>1</v>
      </c>
      <c r="O989" s="79">
        <v>1</v>
      </c>
      <c r="P989" s="79">
        <f>VLOOKUP(D989,道具产出!B:V,6,FALSE)</f>
        <v>100</v>
      </c>
      <c r="Q989" s="79">
        <f>VLOOKUP(D989,道具产出!B:V,7,FALSE)</f>
        <v>3105</v>
      </c>
      <c r="R989" s="15" t="str">
        <f>IF(Q989="","",VLOOKUP(Q989,映射!W:X,2,FALSE))</f>
        <v>铁杉</v>
      </c>
      <c r="S989" s="79">
        <f>VLOOKUP(D989,道具产出!B:V,8,FALSE)</f>
        <v>1</v>
      </c>
      <c r="T989" s="79">
        <v>1</v>
      </c>
      <c r="U989" s="79">
        <f>VLOOKUP(D989,道具产出!B:V,9,FALSE)</f>
        <v>100</v>
      </c>
      <c r="V989" s="92">
        <f>VLOOKUP(D989,道具产出!B:V,10,FALSE)</f>
        <v>3405</v>
      </c>
      <c r="W989" s="15" t="str">
        <f>IF(V989="","",VLOOKUP(V989,映射!W:X,2,FALSE))</f>
        <v>细线</v>
      </c>
      <c r="X989" s="92">
        <f>VLOOKUP(D989,道具产出!B:V,11,FALSE)</f>
        <v>1</v>
      </c>
      <c r="Y989" s="92">
        <v>1</v>
      </c>
      <c r="Z989" s="92">
        <f>VLOOKUP(D989,道具产出!B:V,12,FALSE)</f>
        <v>100</v>
      </c>
      <c r="AA989" s="85"/>
      <c r="AB989" s="15" t="str">
        <f>IF(AA989="","",VLOOKUP(AA989,映射!W:X,2,FALSE))</f>
        <v/>
      </c>
      <c r="AC989" s="85"/>
      <c r="AD989" s="85"/>
      <c r="AE989" s="85"/>
      <c r="AF989" s="85"/>
      <c r="AG989" s="15" t="str">
        <f>IF(AF989="","",VLOOKUP(AF989,映射!W:X,2,FALSE))</f>
        <v/>
      </c>
      <c r="AH989" s="85"/>
      <c r="AI989" s="85"/>
      <c r="AJ989" s="85"/>
      <c r="AK989" s="85"/>
      <c r="AL989" s="85" t="str">
        <f>IF(AK989="","",VLOOKUP(AK989,映射!W:X,2,FALSE))</f>
        <v/>
      </c>
      <c r="AM989" s="85"/>
      <c r="AN989" s="85"/>
      <c r="AO989" s="85"/>
    </row>
    <row r="990" spans="1:41">
      <c r="A990" s="26">
        <v>140257</v>
      </c>
      <c r="B990" s="26" t="s">
        <v>323</v>
      </c>
      <c r="C990" s="14" t="s">
        <v>40</v>
      </c>
      <c r="D990" s="14" t="s">
        <v>688</v>
      </c>
      <c r="E990" s="26">
        <v>40257</v>
      </c>
      <c r="F990" s="26" t="s">
        <v>479</v>
      </c>
      <c r="G990" s="26"/>
      <c r="H990" s="26">
        <v>57</v>
      </c>
      <c r="I990" s="91">
        <v>1800</v>
      </c>
      <c r="J990" s="90">
        <v>0</v>
      </c>
      <c r="K990" s="26"/>
      <c r="L990" s="79">
        <f>VLOOKUP(D990,道具产出!B:V,4,FALSE)</f>
        <v>3005</v>
      </c>
      <c r="M990" s="15" t="str">
        <f>IF(L990="","",VLOOKUP(L990,映射!W:X,2,FALSE))</f>
        <v>纯银</v>
      </c>
      <c r="N990" s="79">
        <f>VLOOKUP(D990,道具产出!B:V,5,FALSE)</f>
        <v>1</v>
      </c>
      <c r="O990" s="79">
        <v>1</v>
      </c>
      <c r="P990" s="79">
        <f>VLOOKUP(D990,道具产出!B:V,6,FALSE)</f>
        <v>100</v>
      </c>
      <c r="Q990" s="79">
        <f>VLOOKUP(D990,道具产出!B:V,7,FALSE)</f>
        <v>3105</v>
      </c>
      <c r="R990" s="15" t="str">
        <f>IF(Q990="","",VLOOKUP(Q990,映射!W:X,2,FALSE))</f>
        <v>铁杉</v>
      </c>
      <c r="S990" s="79">
        <f>VLOOKUP(D990,道具产出!B:V,8,FALSE)</f>
        <v>1</v>
      </c>
      <c r="T990" s="79">
        <v>1</v>
      </c>
      <c r="U990" s="79">
        <f>VLOOKUP(D990,道具产出!B:V,9,FALSE)</f>
        <v>100</v>
      </c>
      <c r="V990" s="92">
        <f>VLOOKUP(D990,道具产出!B:V,10,FALSE)</f>
        <v>3405</v>
      </c>
      <c r="W990" s="15" t="str">
        <f>IF(V990="","",VLOOKUP(V990,映射!W:X,2,FALSE))</f>
        <v>细线</v>
      </c>
      <c r="X990" s="92">
        <f>VLOOKUP(D990,道具产出!B:V,11,FALSE)</f>
        <v>1</v>
      </c>
      <c r="Y990" s="92">
        <v>1</v>
      </c>
      <c r="Z990" s="92">
        <f>VLOOKUP(D990,道具产出!B:V,12,FALSE)</f>
        <v>100</v>
      </c>
      <c r="AA990" s="85"/>
      <c r="AB990" s="15" t="str">
        <f>IF(AA990="","",VLOOKUP(AA990,映射!W:X,2,FALSE))</f>
        <v/>
      </c>
      <c r="AC990" s="85"/>
      <c r="AD990" s="85"/>
      <c r="AE990" s="85"/>
      <c r="AF990" s="85"/>
      <c r="AG990" s="15" t="str">
        <f>IF(AF990="","",VLOOKUP(AF990,映射!W:X,2,FALSE))</f>
        <v/>
      </c>
      <c r="AH990" s="85"/>
      <c r="AI990" s="85"/>
      <c r="AJ990" s="85"/>
      <c r="AK990" s="85"/>
      <c r="AL990" s="85" t="str">
        <f>IF(AK990="","",VLOOKUP(AK990,映射!W:X,2,FALSE))</f>
        <v/>
      </c>
      <c r="AM990" s="85"/>
      <c r="AN990" s="85"/>
      <c r="AO990" s="85"/>
    </row>
    <row r="991" spans="1:41">
      <c r="A991" s="26">
        <v>140258</v>
      </c>
      <c r="B991" s="26" t="s">
        <v>323</v>
      </c>
      <c r="C991" s="14" t="s">
        <v>40</v>
      </c>
      <c r="D991" s="14" t="s">
        <v>688</v>
      </c>
      <c r="E991" s="26">
        <v>40258</v>
      </c>
      <c r="F991" s="26" t="s">
        <v>690</v>
      </c>
      <c r="G991" s="26"/>
      <c r="H991" s="26">
        <v>57</v>
      </c>
      <c r="I991" s="91">
        <v>1800</v>
      </c>
      <c r="J991" s="90">
        <v>0</v>
      </c>
      <c r="K991" s="26"/>
      <c r="L991" s="79">
        <f>VLOOKUP(D991,道具产出!B:V,4,FALSE)</f>
        <v>3005</v>
      </c>
      <c r="M991" s="15" t="str">
        <f>IF(L991="","",VLOOKUP(L991,映射!W:X,2,FALSE))</f>
        <v>纯银</v>
      </c>
      <c r="N991" s="79">
        <f>VLOOKUP(D991,道具产出!B:V,5,FALSE)</f>
        <v>1</v>
      </c>
      <c r="O991" s="79">
        <v>1</v>
      </c>
      <c r="P991" s="79">
        <f>VLOOKUP(D991,道具产出!B:V,6,FALSE)</f>
        <v>100</v>
      </c>
      <c r="Q991" s="79">
        <f>VLOOKUP(D991,道具产出!B:V,7,FALSE)</f>
        <v>3105</v>
      </c>
      <c r="R991" s="15" t="str">
        <f>IF(Q991="","",VLOOKUP(Q991,映射!W:X,2,FALSE))</f>
        <v>铁杉</v>
      </c>
      <c r="S991" s="79">
        <f>VLOOKUP(D991,道具产出!B:V,8,FALSE)</f>
        <v>1</v>
      </c>
      <c r="T991" s="79">
        <v>1</v>
      </c>
      <c r="U991" s="79">
        <f>VLOOKUP(D991,道具产出!B:V,9,FALSE)</f>
        <v>100</v>
      </c>
      <c r="V991" s="92">
        <f>VLOOKUP(D991,道具产出!B:V,10,FALSE)</f>
        <v>3405</v>
      </c>
      <c r="W991" s="15" t="str">
        <f>IF(V991="","",VLOOKUP(V991,映射!W:X,2,FALSE))</f>
        <v>细线</v>
      </c>
      <c r="X991" s="92">
        <f>VLOOKUP(D991,道具产出!B:V,11,FALSE)</f>
        <v>1</v>
      </c>
      <c r="Y991" s="92">
        <v>1</v>
      </c>
      <c r="Z991" s="92">
        <f>VLOOKUP(D991,道具产出!B:V,12,FALSE)</f>
        <v>100</v>
      </c>
      <c r="AA991" s="85"/>
      <c r="AB991" s="15" t="str">
        <f>IF(AA991="","",VLOOKUP(AA991,映射!W:X,2,FALSE))</f>
        <v/>
      </c>
      <c r="AC991" s="85"/>
      <c r="AD991" s="85"/>
      <c r="AE991" s="85"/>
      <c r="AF991" s="85"/>
      <c r="AG991" s="15" t="str">
        <f>IF(AF991="","",VLOOKUP(AF991,映射!W:X,2,FALSE))</f>
        <v/>
      </c>
      <c r="AH991" s="85"/>
      <c r="AI991" s="85"/>
      <c r="AJ991" s="85"/>
      <c r="AK991" s="85"/>
      <c r="AL991" s="85" t="str">
        <f>IF(AK991="","",VLOOKUP(AK991,映射!W:X,2,FALSE))</f>
        <v/>
      </c>
      <c r="AM991" s="85"/>
      <c r="AN991" s="85"/>
      <c r="AO991" s="85"/>
    </row>
    <row r="992" spans="1:41">
      <c r="A992" s="26">
        <v>140259</v>
      </c>
      <c r="B992" s="26" t="s">
        <v>323</v>
      </c>
      <c r="C992" s="14" t="s">
        <v>40</v>
      </c>
      <c r="D992" s="14" t="s">
        <v>688</v>
      </c>
      <c r="E992" s="26">
        <v>40259</v>
      </c>
      <c r="F992" s="26" t="s">
        <v>590</v>
      </c>
      <c r="G992" s="26"/>
      <c r="H992" s="26">
        <v>57</v>
      </c>
      <c r="I992" s="91">
        <v>1800</v>
      </c>
      <c r="J992" s="90">
        <v>0</v>
      </c>
      <c r="K992" s="26"/>
      <c r="L992" s="79">
        <f>VLOOKUP(D992,道具产出!B:V,4,FALSE)</f>
        <v>3005</v>
      </c>
      <c r="M992" s="15" t="str">
        <f>IF(L992="","",VLOOKUP(L992,映射!W:X,2,FALSE))</f>
        <v>纯银</v>
      </c>
      <c r="N992" s="79">
        <f>VLOOKUP(D992,道具产出!B:V,5,FALSE)</f>
        <v>1</v>
      </c>
      <c r="O992" s="79">
        <v>1</v>
      </c>
      <c r="P992" s="79">
        <f>VLOOKUP(D992,道具产出!B:V,6,FALSE)</f>
        <v>100</v>
      </c>
      <c r="Q992" s="79">
        <f>VLOOKUP(D992,道具产出!B:V,7,FALSE)</f>
        <v>3105</v>
      </c>
      <c r="R992" s="15" t="str">
        <f>IF(Q992="","",VLOOKUP(Q992,映射!W:X,2,FALSE))</f>
        <v>铁杉</v>
      </c>
      <c r="S992" s="79">
        <f>VLOOKUP(D992,道具产出!B:V,8,FALSE)</f>
        <v>1</v>
      </c>
      <c r="T992" s="79">
        <v>1</v>
      </c>
      <c r="U992" s="79">
        <f>VLOOKUP(D992,道具产出!B:V,9,FALSE)</f>
        <v>100</v>
      </c>
      <c r="V992" s="92">
        <f>VLOOKUP(D992,道具产出!B:V,10,FALSE)</f>
        <v>3405</v>
      </c>
      <c r="W992" s="15" t="str">
        <f>IF(V992="","",VLOOKUP(V992,映射!W:X,2,FALSE))</f>
        <v>细线</v>
      </c>
      <c r="X992" s="92">
        <f>VLOOKUP(D992,道具产出!B:V,11,FALSE)</f>
        <v>1</v>
      </c>
      <c r="Y992" s="92">
        <v>1</v>
      </c>
      <c r="Z992" s="92">
        <f>VLOOKUP(D992,道具产出!B:V,12,FALSE)</f>
        <v>100</v>
      </c>
      <c r="AA992" s="85"/>
      <c r="AB992" s="15" t="str">
        <f>IF(AA992="","",VLOOKUP(AA992,映射!W:X,2,FALSE))</f>
        <v/>
      </c>
      <c r="AC992" s="85"/>
      <c r="AD992" s="85"/>
      <c r="AE992" s="85"/>
      <c r="AF992" s="85"/>
      <c r="AG992" s="15" t="str">
        <f>IF(AF992="","",VLOOKUP(AF992,映射!W:X,2,FALSE))</f>
        <v/>
      </c>
      <c r="AH992" s="85"/>
      <c r="AI992" s="85"/>
      <c r="AJ992" s="85"/>
      <c r="AK992" s="85"/>
      <c r="AL992" s="85" t="str">
        <f>IF(AK992="","",VLOOKUP(AK992,映射!W:X,2,FALSE))</f>
        <v/>
      </c>
      <c r="AM992" s="85"/>
      <c r="AN992" s="85"/>
      <c r="AO992" s="85"/>
    </row>
    <row r="993" spans="1:41">
      <c r="A993" s="26">
        <v>140260</v>
      </c>
      <c r="B993" s="26" t="s">
        <v>323</v>
      </c>
      <c r="C993" s="14" t="s">
        <v>40</v>
      </c>
      <c r="D993" s="14" t="s">
        <v>688</v>
      </c>
      <c r="E993" s="26">
        <v>40260</v>
      </c>
      <c r="F993" s="26" t="s">
        <v>600</v>
      </c>
      <c r="G993" s="26"/>
      <c r="H993" s="26">
        <v>57</v>
      </c>
      <c r="I993" s="91">
        <v>1800</v>
      </c>
      <c r="J993" s="90">
        <v>0</v>
      </c>
      <c r="K993" s="26"/>
      <c r="L993" s="79">
        <f>VLOOKUP(D993,道具产出!B:V,4,FALSE)</f>
        <v>3005</v>
      </c>
      <c r="M993" s="15" t="str">
        <f>IF(L993="","",VLOOKUP(L993,映射!W:X,2,FALSE))</f>
        <v>纯银</v>
      </c>
      <c r="N993" s="79">
        <f>VLOOKUP(D993,道具产出!B:V,5,FALSE)</f>
        <v>1</v>
      </c>
      <c r="O993" s="79">
        <v>1</v>
      </c>
      <c r="P993" s="79">
        <f>VLOOKUP(D993,道具产出!B:V,6,FALSE)</f>
        <v>100</v>
      </c>
      <c r="Q993" s="79">
        <f>VLOOKUP(D993,道具产出!B:V,7,FALSE)</f>
        <v>3105</v>
      </c>
      <c r="R993" s="15" t="str">
        <f>IF(Q993="","",VLOOKUP(Q993,映射!W:X,2,FALSE))</f>
        <v>铁杉</v>
      </c>
      <c r="S993" s="79">
        <f>VLOOKUP(D993,道具产出!B:V,8,FALSE)</f>
        <v>1</v>
      </c>
      <c r="T993" s="79">
        <v>1</v>
      </c>
      <c r="U993" s="79">
        <f>VLOOKUP(D993,道具产出!B:V,9,FALSE)</f>
        <v>100</v>
      </c>
      <c r="V993" s="92">
        <f>VLOOKUP(D993,道具产出!B:V,10,FALSE)</f>
        <v>3405</v>
      </c>
      <c r="W993" s="15" t="str">
        <f>IF(V993="","",VLOOKUP(V993,映射!W:X,2,FALSE))</f>
        <v>细线</v>
      </c>
      <c r="X993" s="92">
        <f>VLOOKUP(D993,道具产出!B:V,11,FALSE)</f>
        <v>1</v>
      </c>
      <c r="Y993" s="92">
        <v>1</v>
      </c>
      <c r="Z993" s="92">
        <f>VLOOKUP(D993,道具产出!B:V,12,FALSE)</f>
        <v>100</v>
      </c>
      <c r="AA993" s="85"/>
      <c r="AB993" s="15" t="str">
        <f>IF(AA993="","",VLOOKUP(AA993,映射!W:X,2,FALSE))</f>
        <v/>
      </c>
      <c r="AC993" s="85"/>
      <c r="AD993" s="85"/>
      <c r="AE993" s="85"/>
      <c r="AF993" s="85"/>
      <c r="AG993" s="15" t="str">
        <f>IF(AF993="","",VLOOKUP(AF993,映射!W:X,2,FALSE))</f>
        <v/>
      </c>
      <c r="AH993" s="85"/>
      <c r="AI993" s="85"/>
      <c r="AJ993" s="85"/>
      <c r="AK993" s="85"/>
      <c r="AL993" s="85" t="str">
        <f>IF(AK993="","",VLOOKUP(AK993,映射!W:X,2,FALSE))</f>
        <v/>
      </c>
      <c r="AM993" s="85"/>
      <c r="AN993" s="85"/>
      <c r="AO993" s="85"/>
    </row>
    <row r="994" spans="1:41">
      <c r="A994" s="26">
        <v>140261</v>
      </c>
      <c r="B994" s="26" t="s">
        <v>323</v>
      </c>
      <c r="C994" s="14" t="s">
        <v>40</v>
      </c>
      <c r="D994" s="14" t="s">
        <v>688</v>
      </c>
      <c r="E994" s="26">
        <v>40261</v>
      </c>
      <c r="F994" s="26" t="s">
        <v>631</v>
      </c>
      <c r="G994" s="26"/>
      <c r="H994" s="26">
        <v>57</v>
      </c>
      <c r="I994" s="91">
        <v>1800</v>
      </c>
      <c r="J994" s="90">
        <v>0</v>
      </c>
      <c r="K994" s="26"/>
      <c r="L994" s="79">
        <f>VLOOKUP(D994,道具产出!B:V,4,FALSE)</f>
        <v>3005</v>
      </c>
      <c r="M994" s="15" t="str">
        <f>IF(L994="","",VLOOKUP(L994,映射!W:X,2,FALSE))</f>
        <v>纯银</v>
      </c>
      <c r="N994" s="79">
        <f>VLOOKUP(D994,道具产出!B:V,5,FALSE)</f>
        <v>1</v>
      </c>
      <c r="O994" s="79">
        <v>1</v>
      </c>
      <c r="P994" s="79">
        <f>VLOOKUP(D994,道具产出!B:V,6,FALSE)</f>
        <v>100</v>
      </c>
      <c r="Q994" s="79">
        <f>VLOOKUP(D994,道具产出!B:V,7,FALSE)</f>
        <v>3105</v>
      </c>
      <c r="R994" s="15" t="str">
        <f>IF(Q994="","",VLOOKUP(Q994,映射!W:X,2,FALSE))</f>
        <v>铁杉</v>
      </c>
      <c r="S994" s="79">
        <f>VLOOKUP(D994,道具产出!B:V,8,FALSE)</f>
        <v>1</v>
      </c>
      <c r="T994" s="79">
        <v>1</v>
      </c>
      <c r="U994" s="79">
        <f>VLOOKUP(D994,道具产出!B:V,9,FALSE)</f>
        <v>100</v>
      </c>
      <c r="V994" s="92">
        <f>VLOOKUP(D994,道具产出!B:V,10,FALSE)</f>
        <v>3405</v>
      </c>
      <c r="W994" s="15" t="str">
        <f>IF(V994="","",VLOOKUP(V994,映射!W:X,2,FALSE))</f>
        <v>细线</v>
      </c>
      <c r="X994" s="92">
        <f>VLOOKUP(D994,道具产出!B:V,11,FALSE)</f>
        <v>1</v>
      </c>
      <c r="Y994" s="92">
        <v>1</v>
      </c>
      <c r="Z994" s="92">
        <f>VLOOKUP(D994,道具产出!B:V,12,FALSE)</f>
        <v>100</v>
      </c>
      <c r="AA994" s="85"/>
      <c r="AB994" s="15" t="str">
        <f>IF(AA994="","",VLOOKUP(AA994,映射!W:X,2,FALSE))</f>
        <v/>
      </c>
      <c r="AC994" s="85"/>
      <c r="AD994" s="85"/>
      <c r="AE994" s="85"/>
      <c r="AF994" s="85"/>
      <c r="AG994" s="15" t="str">
        <f>IF(AF994="","",VLOOKUP(AF994,映射!W:X,2,FALSE))</f>
        <v/>
      </c>
      <c r="AH994" s="85"/>
      <c r="AI994" s="85"/>
      <c r="AJ994" s="85"/>
      <c r="AK994" s="85"/>
      <c r="AL994" s="85" t="str">
        <f>IF(AK994="","",VLOOKUP(AK994,映射!W:X,2,FALSE))</f>
        <v/>
      </c>
      <c r="AM994" s="85"/>
      <c r="AN994" s="85"/>
      <c r="AO994" s="85"/>
    </row>
    <row r="995" spans="1:41">
      <c r="A995" s="26">
        <v>140262</v>
      </c>
      <c r="B995" s="26" t="s">
        <v>323</v>
      </c>
      <c r="C995" s="14" t="s">
        <v>40</v>
      </c>
      <c r="D995" s="14" t="s">
        <v>688</v>
      </c>
      <c r="E995" s="26">
        <v>40262</v>
      </c>
      <c r="F995" s="26" t="s">
        <v>691</v>
      </c>
      <c r="G995" s="26"/>
      <c r="H995" s="26">
        <v>57</v>
      </c>
      <c r="I995" s="91">
        <v>1800</v>
      </c>
      <c r="J995" s="90">
        <v>0</v>
      </c>
      <c r="K995" s="26"/>
      <c r="L995" s="79">
        <f>VLOOKUP(D995,道具产出!B:V,4,FALSE)</f>
        <v>3005</v>
      </c>
      <c r="M995" s="15" t="str">
        <f>IF(L995="","",VLOOKUP(L995,映射!W:X,2,FALSE))</f>
        <v>纯银</v>
      </c>
      <c r="N995" s="79">
        <f>VLOOKUP(D995,道具产出!B:V,5,FALSE)</f>
        <v>1</v>
      </c>
      <c r="O995" s="79">
        <v>1</v>
      </c>
      <c r="P995" s="79">
        <f>VLOOKUP(D995,道具产出!B:V,6,FALSE)</f>
        <v>100</v>
      </c>
      <c r="Q995" s="79">
        <f>VLOOKUP(D995,道具产出!B:V,7,FALSE)</f>
        <v>3105</v>
      </c>
      <c r="R995" s="15" t="str">
        <f>IF(Q995="","",VLOOKUP(Q995,映射!W:X,2,FALSE))</f>
        <v>铁杉</v>
      </c>
      <c r="S995" s="79">
        <f>VLOOKUP(D995,道具产出!B:V,8,FALSE)</f>
        <v>1</v>
      </c>
      <c r="T995" s="79">
        <v>1</v>
      </c>
      <c r="U995" s="79">
        <f>VLOOKUP(D995,道具产出!B:V,9,FALSE)</f>
        <v>100</v>
      </c>
      <c r="V995" s="92">
        <f>VLOOKUP(D995,道具产出!B:V,10,FALSE)</f>
        <v>3405</v>
      </c>
      <c r="W995" s="15" t="str">
        <f>IF(V995="","",VLOOKUP(V995,映射!W:X,2,FALSE))</f>
        <v>细线</v>
      </c>
      <c r="X995" s="92">
        <f>VLOOKUP(D995,道具产出!B:V,11,FALSE)</f>
        <v>1</v>
      </c>
      <c r="Y995" s="92">
        <v>1</v>
      </c>
      <c r="Z995" s="92">
        <f>VLOOKUP(D995,道具产出!B:V,12,FALSE)</f>
        <v>100</v>
      </c>
      <c r="AA995" s="85"/>
      <c r="AB995" s="15" t="str">
        <f>IF(AA995="","",VLOOKUP(AA995,映射!W:X,2,FALSE))</f>
        <v/>
      </c>
      <c r="AC995" s="85"/>
      <c r="AD995" s="85"/>
      <c r="AE995" s="85"/>
      <c r="AF995" s="85"/>
      <c r="AG995" s="15" t="str">
        <f>IF(AF995="","",VLOOKUP(AF995,映射!W:X,2,FALSE))</f>
        <v/>
      </c>
      <c r="AH995" s="85"/>
      <c r="AI995" s="85"/>
      <c r="AJ995" s="85"/>
      <c r="AK995" s="85"/>
      <c r="AL995" s="85" t="str">
        <f>IF(AK995="","",VLOOKUP(AK995,映射!W:X,2,FALSE))</f>
        <v/>
      </c>
      <c r="AM995" s="85"/>
      <c r="AN995" s="85"/>
      <c r="AO995" s="85"/>
    </row>
    <row r="996" spans="1:41">
      <c r="A996" s="26">
        <v>140263</v>
      </c>
      <c r="B996" s="26" t="s">
        <v>323</v>
      </c>
      <c r="C996" s="14" t="s">
        <v>40</v>
      </c>
      <c r="D996" s="14" t="s">
        <v>688</v>
      </c>
      <c r="E996" s="26">
        <v>40263</v>
      </c>
      <c r="F996" s="26" t="s">
        <v>650</v>
      </c>
      <c r="G996" s="26"/>
      <c r="H996" s="26">
        <v>57</v>
      </c>
      <c r="I996" s="91">
        <v>1800</v>
      </c>
      <c r="J996" s="90">
        <v>0</v>
      </c>
      <c r="K996" s="26"/>
      <c r="L996" s="79">
        <f>VLOOKUP(D996,道具产出!B:V,4,FALSE)</f>
        <v>3005</v>
      </c>
      <c r="M996" s="15" t="str">
        <f>IF(L996="","",VLOOKUP(L996,映射!W:X,2,FALSE))</f>
        <v>纯银</v>
      </c>
      <c r="N996" s="79">
        <f>VLOOKUP(D996,道具产出!B:V,5,FALSE)</f>
        <v>1</v>
      </c>
      <c r="O996" s="79">
        <v>1</v>
      </c>
      <c r="P996" s="79">
        <f>VLOOKUP(D996,道具产出!B:V,6,FALSE)</f>
        <v>100</v>
      </c>
      <c r="Q996" s="79">
        <f>VLOOKUP(D996,道具产出!B:V,7,FALSE)</f>
        <v>3105</v>
      </c>
      <c r="R996" s="15" t="str">
        <f>IF(Q996="","",VLOOKUP(Q996,映射!W:X,2,FALSE))</f>
        <v>铁杉</v>
      </c>
      <c r="S996" s="79">
        <f>VLOOKUP(D996,道具产出!B:V,8,FALSE)</f>
        <v>1</v>
      </c>
      <c r="T996" s="79">
        <v>1</v>
      </c>
      <c r="U996" s="79">
        <f>VLOOKUP(D996,道具产出!B:V,9,FALSE)</f>
        <v>100</v>
      </c>
      <c r="V996" s="92">
        <f>VLOOKUP(D996,道具产出!B:V,10,FALSE)</f>
        <v>3405</v>
      </c>
      <c r="W996" s="15" t="str">
        <f>IF(V996="","",VLOOKUP(V996,映射!W:X,2,FALSE))</f>
        <v>细线</v>
      </c>
      <c r="X996" s="92">
        <f>VLOOKUP(D996,道具产出!B:V,11,FALSE)</f>
        <v>1</v>
      </c>
      <c r="Y996" s="92">
        <v>1</v>
      </c>
      <c r="Z996" s="92">
        <f>VLOOKUP(D996,道具产出!B:V,12,FALSE)</f>
        <v>100</v>
      </c>
      <c r="AA996" s="85"/>
      <c r="AB996" s="15" t="str">
        <f>IF(AA996="","",VLOOKUP(AA996,映射!W:X,2,FALSE))</f>
        <v/>
      </c>
      <c r="AC996" s="85"/>
      <c r="AD996" s="85"/>
      <c r="AE996" s="85"/>
      <c r="AF996" s="85"/>
      <c r="AG996" s="15" t="str">
        <f>IF(AF996="","",VLOOKUP(AF996,映射!W:X,2,FALSE))</f>
        <v/>
      </c>
      <c r="AH996" s="85"/>
      <c r="AI996" s="85"/>
      <c r="AJ996" s="85"/>
      <c r="AK996" s="85"/>
      <c r="AL996" s="85" t="str">
        <f>IF(AK996="","",VLOOKUP(AK996,映射!W:X,2,FALSE))</f>
        <v/>
      </c>
      <c r="AM996" s="85"/>
      <c r="AN996" s="85"/>
      <c r="AO996" s="85"/>
    </row>
    <row r="997" spans="1:41">
      <c r="A997" s="26">
        <v>140264</v>
      </c>
      <c r="B997" s="26" t="s">
        <v>323</v>
      </c>
      <c r="C997" s="14" t="s">
        <v>40</v>
      </c>
      <c r="D997" s="14" t="s">
        <v>688</v>
      </c>
      <c r="E997" s="26">
        <v>40264</v>
      </c>
      <c r="F997" s="26" t="s">
        <v>471</v>
      </c>
      <c r="G997" s="26"/>
      <c r="H997" s="26">
        <v>57</v>
      </c>
      <c r="I997" s="91">
        <v>1800</v>
      </c>
      <c r="J997" s="90">
        <v>0</v>
      </c>
      <c r="K997" s="26"/>
      <c r="L997" s="79">
        <f>VLOOKUP(D997,道具产出!B:V,4,FALSE)</f>
        <v>3005</v>
      </c>
      <c r="M997" s="15" t="str">
        <f>IF(L997="","",VLOOKUP(L997,映射!W:X,2,FALSE))</f>
        <v>纯银</v>
      </c>
      <c r="N997" s="79">
        <f>VLOOKUP(D997,道具产出!B:V,5,FALSE)</f>
        <v>1</v>
      </c>
      <c r="O997" s="79">
        <v>1</v>
      </c>
      <c r="P997" s="79">
        <f>VLOOKUP(D997,道具产出!B:V,6,FALSE)</f>
        <v>100</v>
      </c>
      <c r="Q997" s="79">
        <f>VLOOKUP(D997,道具产出!B:V,7,FALSE)</f>
        <v>3105</v>
      </c>
      <c r="R997" s="15" t="str">
        <f>IF(Q997="","",VLOOKUP(Q997,映射!W:X,2,FALSE))</f>
        <v>铁杉</v>
      </c>
      <c r="S997" s="79">
        <f>VLOOKUP(D997,道具产出!B:V,8,FALSE)</f>
        <v>1</v>
      </c>
      <c r="T997" s="79">
        <v>1</v>
      </c>
      <c r="U997" s="79">
        <f>VLOOKUP(D997,道具产出!B:V,9,FALSE)</f>
        <v>100</v>
      </c>
      <c r="V997" s="92">
        <f>VLOOKUP(D997,道具产出!B:V,10,FALSE)</f>
        <v>3405</v>
      </c>
      <c r="W997" s="15" t="str">
        <f>IF(V997="","",VLOOKUP(V997,映射!W:X,2,FALSE))</f>
        <v>细线</v>
      </c>
      <c r="X997" s="92">
        <f>VLOOKUP(D997,道具产出!B:V,11,FALSE)</f>
        <v>1</v>
      </c>
      <c r="Y997" s="92">
        <v>1</v>
      </c>
      <c r="Z997" s="92">
        <f>VLOOKUP(D997,道具产出!B:V,12,FALSE)</f>
        <v>100</v>
      </c>
      <c r="AA997" s="85"/>
      <c r="AB997" s="15" t="str">
        <f>IF(AA997="","",VLOOKUP(AA997,映射!W:X,2,FALSE))</f>
        <v/>
      </c>
      <c r="AC997" s="85"/>
      <c r="AD997" s="85"/>
      <c r="AE997" s="85"/>
      <c r="AF997" s="85"/>
      <c r="AG997" s="15" t="str">
        <f>IF(AF997="","",VLOOKUP(AF997,映射!W:X,2,FALSE))</f>
        <v/>
      </c>
      <c r="AH997" s="85"/>
      <c r="AI997" s="85"/>
      <c r="AJ997" s="85"/>
      <c r="AK997" s="85"/>
      <c r="AL997" s="85" t="str">
        <f>IF(AK997="","",VLOOKUP(AK997,映射!W:X,2,FALSE))</f>
        <v/>
      </c>
      <c r="AM997" s="85"/>
      <c r="AN997" s="85"/>
      <c r="AO997" s="85"/>
    </row>
    <row r="998" spans="1:41">
      <c r="A998" s="26">
        <v>140265</v>
      </c>
      <c r="B998" s="26" t="s">
        <v>323</v>
      </c>
      <c r="C998" s="14" t="s">
        <v>40</v>
      </c>
      <c r="D998" s="14" t="s">
        <v>688</v>
      </c>
      <c r="E998" s="26">
        <v>40265</v>
      </c>
      <c r="F998" s="26" t="s">
        <v>496</v>
      </c>
      <c r="G998" s="26"/>
      <c r="H998" s="26">
        <v>57</v>
      </c>
      <c r="I998" s="91">
        <v>1800</v>
      </c>
      <c r="J998" s="90">
        <v>0</v>
      </c>
      <c r="K998" s="26"/>
      <c r="L998" s="79">
        <f>VLOOKUP(D998,道具产出!B:V,4,FALSE)</f>
        <v>3005</v>
      </c>
      <c r="M998" s="15" t="str">
        <f>IF(L998="","",VLOOKUP(L998,映射!W:X,2,FALSE))</f>
        <v>纯银</v>
      </c>
      <c r="N998" s="79">
        <f>VLOOKUP(D998,道具产出!B:V,5,FALSE)</f>
        <v>1</v>
      </c>
      <c r="O998" s="79">
        <v>1</v>
      </c>
      <c r="P998" s="79">
        <f>VLOOKUP(D998,道具产出!B:V,6,FALSE)</f>
        <v>100</v>
      </c>
      <c r="Q998" s="79">
        <f>VLOOKUP(D998,道具产出!B:V,7,FALSE)</f>
        <v>3105</v>
      </c>
      <c r="R998" s="15" t="str">
        <f>IF(Q998="","",VLOOKUP(Q998,映射!W:X,2,FALSE))</f>
        <v>铁杉</v>
      </c>
      <c r="S998" s="79">
        <f>VLOOKUP(D998,道具产出!B:V,8,FALSE)</f>
        <v>1</v>
      </c>
      <c r="T998" s="79">
        <v>1</v>
      </c>
      <c r="U998" s="79">
        <f>VLOOKUP(D998,道具产出!B:V,9,FALSE)</f>
        <v>100</v>
      </c>
      <c r="V998" s="92">
        <f>VLOOKUP(D998,道具产出!B:V,10,FALSE)</f>
        <v>3405</v>
      </c>
      <c r="W998" s="15" t="str">
        <f>IF(V998="","",VLOOKUP(V998,映射!W:X,2,FALSE))</f>
        <v>细线</v>
      </c>
      <c r="X998" s="92">
        <f>VLOOKUP(D998,道具产出!B:V,11,FALSE)</f>
        <v>1</v>
      </c>
      <c r="Y998" s="92">
        <v>1</v>
      </c>
      <c r="Z998" s="92">
        <f>VLOOKUP(D998,道具产出!B:V,12,FALSE)</f>
        <v>100</v>
      </c>
      <c r="AA998" s="85"/>
      <c r="AB998" s="15" t="str">
        <f>IF(AA998="","",VLOOKUP(AA998,映射!W:X,2,FALSE))</f>
        <v/>
      </c>
      <c r="AC998" s="85"/>
      <c r="AD998" s="85"/>
      <c r="AE998" s="85"/>
      <c r="AF998" s="85"/>
      <c r="AG998" s="15" t="str">
        <f>IF(AF998="","",VLOOKUP(AF998,映射!W:X,2,FALSE))</f>
        <v/>
      </c>
      <c r="AH998" s="85"/>
      <c r="AI998" s="85"/>
      <c r="AJ998" s="85"/>
      <c r="AK998" s="85"/>
      <c r="AL998" s="85" t="str">
        <f>IF(AK998="","",VLOOKUP(AK998,映射!W:X,2,FALSE))</f>
        <v/>
      </c>
      <c r="AM998" s="85"/>
      <c r="AN998" s="85"/>
      <c r="AO998" s="85"/>
    </row>
    <row r="999" spans="1:41">
      <c r="A999" s="26">
        <v>140266</v>
      </c>
      <c r="B999" s="26" t="s">
        <v>323</v>
      </c>
      <c r="C999" s="14" t="s">
        <v>40</v>
      </c>
      <c r="D999" s="14" t="s">
        <v>689</v>
      </c>
      <c r="E999" s="26">
        <v>40266</v>
      </c>
      <c r="F999" s="26" t="s">
        <v>692</v>
      </c>
      <c r="G999" s="26"/>
      <c r="H999" s="26">
        <v>57</v>
      </c>
      <c r="I999" s="91">
        <v>1800</v>
      </c>
      <c r="J999" s="90">
        <v>0</v>
      </c>
      <c r="K999" s="26"/>
      <c r="L999" s="79">
        <f>VLOOKUP(D999,道具产出!B:V,4,FALSE)</f>
        <v>3006</v>
      </c>
      <c r="M999" s="15" t="str">
        <f>IF(L999="","",VLOOKUP(L999,映射!W:X,2,FALSE))</f>
        <v>金</v>
      </c>
      <c r="N999" s="79">
        <f>VLOOKUP(D999,道具产出!B:V,5,FALSE)</f>
        <v>1</v>
      </c>
      <c r="O999" s="79">
        <v>1</v>
      </c>
      <c r="P999" s="79">
        <f>VLOOKUP(D999,道具产出!B:V,6,FALSE)</f>
        <v>50</v>
      </c>
      <c r="Q999" s="79">
        <f>VLOOKUP(D999,道具产出!B:V,7,FALSE)</f>
        <v>3106</v>
      </c>
      <c r="R999" s="15" t="str">
        <f>IF(Q999="","",VLOOKUP(Q999,映射!W:X,2,FALSE))</f>
        <v>琵琶木</v>
      </c>
      <c r="S999" s="79">
        <f>VLOOKUP(D999,道具产出!B:V,8,FALSE)</f>
        <v>1</v>
      </c>
      <c r="T999" s="79">
        <v>1</v>
      </c>
      <c r="U999" s="79">
        <f>VLOOKUP(D999,道具产出!B:V,9,FALSE)</f>
        <v>50</v>
      </c>
      <c r="V999" s="92">
        <f>VLOOKUP(D999,道具产出!B:V,10,FALSE)</f>
        <v>3406</v>
      </c>
      <c r="W999" s="15" t="str">
        <f>IF(V999="","",VLOOKUP(V999,映射!W:X,2,FALSE))</f>
        <v>绢布</v>
      </c>
      <c r="X999" s="92">
        <f>VLOOKUP(D999,道具产出!B:V,11,FALSE)</f>
        <v>1</v>
      </c>
      <c r="Y999" s="92">
        <v>1</v>
      </c>
      <c r="Z999" s="92">
        <f>VLOOKUP(D999,道具产出!B:V,12,FALSE)</f>
        <v>50</v>
      </c>
      <c r="AA999" s="85"/>
      <c r="AB999" s="15" t="str">
        <f>IF(AA999="","",VLOOKUP(AA999,映射!W:X,2,FALSE))</f>
        <v/>
      </c>
      <c r="AC999" s="85"/>
      <c r="AD999" s="85"/>
      <c r="AE999" s="85"/>
      <c r="AF999" s="85"/>
      <c r="AG999" s="15" t="str">
        <f>IF(AF999="","",VLOOKUP(AF999,映射!W:X,2,FALSE))</f>
        <v/>
      </c>
      <c r="AH999" s="85"/>
      <c r="AI999" s="85"/>
      <c r="AJ999" s="85"/>
      <c r="AK999" s="85"/>
      <c r="AL999" s="85" t="str">
        <f>IF(AK999="","",VLOOKUP(AK999,映射!W:X,2,FALSE))</f>
        <v/>
      </c>
      <c r="AM999" s="85"/>
      <c r="AN999" s="85"/>
      <c r="AO999" s="85"/>
    </row>
    <row r="1000" spans="1:41">
      <c r="A1000" s="26">
        <v>140267</v>
      </c>
      <c r="B1000" s="26" t="s">
        <v>323</v>
      </c>
      <c r="C1000" s="14" t="s">
        <v>40</v>
      </c>
      <c r="D1000" s="14" t="s">
        <v>689</v>
      </c>
      <c r="E1000" s="26">
        <v>40267</v>
      </c>
      <c r="F1000" s="26" t="s">
        <v>466</v>
      </c>
      <c r="G1000" s="26"/>
      <c r="H1000" s="26">
        <v>57</v>
      </c>
      <c r="I1000" s="91">
        <v>1800</v>
      </c>
      <c r="J1000" s="90">
        <v>0</v>
      </c>
      <c r="K1000" s="26"/>
      <c r="L1000" s="79">
        <f>VLOOKUP(D1000,道具产出!B:V,4,FALSE)</f>
        <v>3006</v>
      </c>
      <c r="M1000" s="15" t="str">
        <f>IF(L1000="","",VLOOKUP(L1000,映射!W:X,2,FALSE))</f>
        <v>金</v>
      </c>
      <c r="N1000" s="79">
        <f>VLOOKUP(D1000,道具产出!B:V,5,FALSE)</f>
        <v>1</v>
      </c>
      <c r="O1000" s="79">
        <v>1</v>
      </c>
      <c r="P1000" s="79">
        <f>VLOOKUP(D1000,道具产出!B:V,6,FALSE)</f>
        <v>50</v>
      </c>
      <c r="Q1000" s="79">
        <f>VLOOKUP(D1000,道具产出!B:V,7,FALSE)</f>
        <v>3106</v>
      </c>
      <c r="R1000" s="15" t="str">
        <f>IF(Q1000="","",VLOOKUP(Q1000,映射!W:X,2,FALSE))</f>
        <v>琵琶木</v>
      </c>
      <c r="S1000" s="79">
        <f>VLOOKUP(D1000,道具产出!B:V,8,FALSE)</f>
        <v>1</v>
      </c>
      <c r="T1000" s="79">
        <v>1</v>
      </c>
      <c r="U1000" s="79">
        <f>VLOOKUP(D1000,道具产出!B:V,9,FALSE)</f>
        <v>50</v>
      </c>
      <c r="V1000" s="92">
        <f>VLOOKUP(D1000,道具产出!B:V,10,FALSE)</f>
        <v>3406</v>
      </c>
      <c r="W1000" s="15" t="str">
        <f>IF(V1000="","",VLOOKUP(V1000,映射!W:X,2,FALSE))</f>
        <v>绢布</v>
      </c>
      <c r="X1000" s="92">
        <f>VLOOKUP(D1000,道具产出!B:V,11,FALSE)</f>
        <v>1</v>
      </c>
      <c r="Y1000" s="92">
        <v>1</v>
      </c>
      <c r="Z1000" s="92">
        <f>VLOOKUP(D1000,道具产出!B:V,12,FALSE)</f>
        <v>50</v>
      </c>
      <c r="AA1000" s="85"/>
      <c r="AB1000" s="15" t="str">
        <f>IF(AA1000="","",VLOOKUP(AA1000,映射!W:X,2,FALSE))</f>
        <v/>
      </c>
      <c r="AC1000" s="85"/>
      <c r="AD1000" s="85"/>
      <c r="AE1000" s="85"/>
      <c r="AF1000" s="85"/>
      <c r="AG1000" s="15" t="str">
        <f>IF(AF1000="","",VLOOKUP(AF1000,映射!W:X,2,FALSE))</f>
        <v/>
      </c>
      <c r="AH1000" s="85"/>
      <c r="AI1000" s="85"/>
      <c r="AJ1000" s="85"/>
      <c r="AK1000" s="85"/>
      <c r="AL1000" s="85" t="str">
        <f>IF(AK1000="","",VLOOKUP(AK1000,映射!W:X,2,FALSE))</f>
        <v/>
      </c>
      <c r="AM1000" s="85"/>
      <c r="AN1000" s="85"/>
      <c r="AO1000" s="85"/>
    </row>
    <row r="1001" spans="1:41">
      <c r="A1001" s="26">
        <v>140268</v>
      </c>
      <c r="B1001" s="26" t="s">
        <v>323</v>
      </c>
      <c r="C1001" s="14" t="s">
        <v>40</v>
      </c>
      <c r="D1001" s="14" t="s">
        <v>689</v>
      </c>
      <c r="E1001" s="26">
        <v>40268</v>
      </c>
      <c r="F1001" s="26" t="s">
        <v>644</v>
      </c>
      <c r="G1001" s="26"/>
      <c r="H1001" s="26">
        <v>57</v>
      </c>
      <c r="I1001" s="91">
        <v>1800</v>
      </c>
      <c r="J1001" s="90">
        <v>0</v>
      </c>
      <c r="K1001" s="26"/>
      <c r="L1001" s="79">
        <f>VLOOKUP(D1001,道具产出!B:V,4,FALSE)</f>
        <v>3006</v>
      </c>
      <c r="M1001" s="15" t="str">
        <f>IF(L1001="","",VLOOKUP(L1001,映射!W:X,2,FALSE))</f>
        <v>金</v>
      </c>
      <c r="N1001" s="79">
        <f>VLOOKUP(D1001,道具产出!B:V,5,FALSE)</f>
        <v>1</v>
      </c>
      <c r="O1001" s="79">
        <v>1</v>
      </c>
      <c r="P1001" s="79">
        <f>VLOOKUP(D1001,道具产出!B:V,6,FALSE)</f>
        <v>50</v>
      </c>
      <c r="Q1001" s="79">
        <f>VLOOKUP(D1001,道具产出!B:V,7,FALSE)</f>
        <v>3106</v>
      </c>
      <c r="R1001" s="15" t="str">
        <f>IF(Q1001="","",VLOOKUP(Q1001,映射!W:X,2,FALSE))</f>
        <v>琵琶木</v>
      </c>
      <c r="S1001" s="79">
        <f>VLOOKUP(D1001,道具产出!B:V,8,FALSE)</f>
        <v>1</v>
      </c>
      <c r="T1001" s="79">
        <v>1</v>
      </c>
      <c r="U1001" s="79">
        <f>VLOOKUP(D1001,道具产出!B:V,9,FALSE)</f>
        <v>50</v>
      </c>
      <c r="V1001" s="92">
        <f>VLOOKUP(D1001,道具产出!B:V,10,FALSE)</f>
        <v>3406</v>
      </c>
      <c r="W1001" s="15" t="str">
        <f>IF(V1001="","",VLOOKUP(V1001,映射!W:X,2,FALSE))</f>
        <v>绢布</v>
      </c>
      <c r="X1001" s="92">
        <f>VLOOKUP(D1001,道具产出!B:V,11,FALSE)</f>
        <v>1</v>
      </c>
      <c r="Y1001" s="92">
        <v>1</v>
      </c>
      <c r="Z1001" s="92">
        <f>VLOOKUP(D1001,道具产出!B:V,12,FALSE)</f>
        <v>50</v>
      </c>
      <c r="AA1001" s="85"/>
      <c r="AB1001" s="15" t="str">
        <f>IF(AA1001="","",VLOOKUP(AA1001,映射!W:X,2,FALSE))</f>
        <v/>
      </c>
      <c r="AC1001" s="85"/>
      <c r="AD1001" s="85"/>
      <c r="AE1001" s="85"/>
      <c r="AF1001" s="85"/>
      <c r="AG1001" s="15" t="str">
        <f>IF(AF1001="","",VLOOKUP(AF1001,映射!W:X,2,FALSE))</f>
        <v/>
      </c>
      <c r="AH1001" s="85"/>
      <c r="AI1001" s="85"/>
      <c r="AJ1001" s="85"/>
      <c r="AK1001" s="85"/>
      <c r="AL1001" s="85" t="str">
        <f>IF(AK1001="","",VLOOKUP(AK1001,映射!W:X,2,FALSE))</f>
        <v/>
      </c>
      <c r="AM1001" s="85"/>
      <c r="AN1001" s="85"/>
      <c r="AO1001" s="85"/>
    </row>
    <row r="1002" spans="1:41">
      <c r="A1002" s="26">
        <v>140269</v>
      </c>
      <c r="B1002" s="26" t="s">
        <v>323</v>
      </c>
      <c r="C1002" s="14" t="s">
        <v>40</v>
      </c>
      <c r="D1002" s="14" t="s">
        <v>689</v>
      </c>
      <c r="E1002" s="26">
        <v>40269</v>
      </c>
      <c r="F1002" s="26" t="s">
        <v>521</v>
      </c>
      <c r="G1002" s="26"/>
      <c r="H1002" s="26">
        <v>57</v>
      </c>
      <c r="I1002" s="91">
        <v>1800</v>
      </c>
      <c r="J1002" s="90">
        <v>0</v>
      </c>
      <c r="K1002" s="26"/>
      <c r="L1002" s="79">
        <f>VLOOKUP(D1002,道具产出!B:V,4,FALSE)</f>
        <v>3006</v>
      </c>
      <c r="M1002" s="15" t="str">
        <f>IF(L1002="","",VLOOKUP(L1002,映射!W:X,2,FALSE))</f>
        <v>金</v>
      </c>
      <c r="N1002" s="79">
        <f>VLOOKUP(D1002,道具产出!B:V,5,FALSE)</f>
        <v>1</v>
      </c>
      <c r="O1002" s="79">
        <v>1</v>
      </c>
      <c r="P1002" s="79">
        <f>VLOOKUP(D1002,道具产出!B:V,6,FALSE)</f>
        <v>50</v>
      </c>
      <c r="Q1002" s="79">
        <f>VLOOKUP(D1002,道具产出!B:V,7,FALSE)</f>
        <v>3106</v>
      </c>
      <c r="R1002" s="15" t="str">
        <f>IF(Q1002="","",VLOOKUP(Q1002,映射!W:X,2,FALSE))</f>
        <v>琵琶木</v>
      </c>
      <c r="S1002" s="79">
        <f>VLOOKUP(D1002,道具产出!B:V,8,FALSE)</f>
        <v>1</v>
      </c>
      <c r="T1002" s="79">
        <v>1</v>
      </c>
      <c r="U1002" s="79">
        <f>VLOOKUP(D1002,道具产出!B:V,9,FALSE)</f>
        <v>50</v>
      </c>
      <c r="V1002" s="92">
        <f>VLOOKUP(D1002,道具产出!B:V,10,FALSE)</f>
        <v>3406</v>
      </c>
      <c r="W1002" s="15" t="str">
        <f>IF(V1002="","",VLOOKUP(V1002,映射!W:X,2,FALSE))</f>
        <v>绢布</v>
      </c>
      <c r="X1002" s="92">
        <f>VLOOKUP(D1002,道具产出!B:V,11,FALSE)</f>
        <v>1</v>
      </c>
      <c r="Y1002" s="92">
        <v>1</v>
      </c>
      <c r="Z1002" s="92">
        <f>VLOOKUP(D1002,道具产出!B:V,12,FALSE)</f>
        <v>50</v>
      </c>
      <c r="AA1002" s="85"/>
      <c r="AB1002" s="15" t="str">
        <f>IF(AA1002="","",VLOOKUP(AA1002,映射!W:X,2,FALSE))</f>
        <v/>
      </c>
      <c r="AC1002" s="85"/>
      <c r="AD1002" s="85"/>
      <c r="AE1002" s="85"/>
      <c r="AF1002" s="85"/>
      <c r="AG1002" s="15" t="str">
        <f>IF(AF1002="","",VLOOKUP(AF1002,映射!W:X,2,FALSE))</f>
        <v/>
      </c>
      <c r="AH1002" s="85"/>
      <c r="AI1002" s="85"/>
      <c r="AJ1002" s="85"/>
      <c r="AK1002" s="85"/>
      <c r="AL1002" s="85" t="str">
        <f>IF(AK1002="","",VLOOKUP(AK1002,映射!W:X,2,FALSE))</f>
        <v/>
      </c>
      <c r="AM1002" s="85"/>
      <c r="AN1002" s="85"/>
      <c r="AO1002" s="85"/>
    </row>
    <row r="1003" spans="1:41">
      <c r="A1003" s="26">
        <v>140270</v>
      </c>
      <c r="B1003" s="26" t="s">
        <v>323</v>
      </c>
      <c r="C1003" s="14" t="s">
        <v>40</v>
      </c>
      <c r="D1003" s="14" t="s">
        <v>689</v>
      </c>
      <c r="E1003" s="26">
        <v>40270</v>
      </c>
      <c r="F1003" s="26" t="s">
        <v>684</v>
      </c>
      <c r="G1003" s="26"/>
      <c r="H1003" s="26">
        <v>57</v>
      </c>
      <c r="I1003" s="91">
        <v>1800</v>
      </c>
      <c r="J1003" s="90">
        <v>0</v>
      </c>
      <c r="K1003" s="26"/>
      <c r="L1003" s="79">
        <f>VLOOKUP(D1003,道具产出!B:V,4,FALSE)</f>
        <v>3006</v>
      </c>
      <c r="M1003" s="15" t="str">
        <f>IF(L1003="","",VLOOKUP(L1003,映射!W:X,2,FALSE))</f>
        <v>金</v>
      </c>
      <c r="N1003" s="79">
        <f>VLOOKUP(D1003,道具产出!B:V,5,FALSE)</f>
        <v>1</v>
      </c>
      <c r="O1003" s="79">
        <v>1</v>
      </c>
      <c r="P1003" s="79">
        <f>VLOOKUP(D1003,道具产出!B:V,6,FALSE)</f>
        <v>50</v>
      </c>
      <c r="Q1003" s="79">
        <f>VLOOKUP(D1003,道具产出!B:V,7,FALSE)</f>
        <v>3106</v>
      </c>
      <c r="R1003" s="15" t="str">
        <f>IF(Q1003="","",VLOOKUP(Q1003,映射!W:X,2,FALSE))</f>
        <v>琵琶木</v>
      </c>
      <c r="S1003" s="79">
        <f>VLOOKUP(D1003,道具产出!B:V,8,FALSE)</f>
        <v>1</v>
      </c>
      <c r="T1003" s="79">
        <v>1</v>
      </c>
      <c r="U1003" s="79">
        <f>VLOOKUP(D1003,道具产出!B:V,9,FALSE)</f>
        <v>50</v>
      </c>
      <c r="V1003" s="92">
        <f>VLOOKUP(D1003,道具产出!B:V,10,FALSE)</f>
        <v>3406</v>
      </c>
      <c r="W1003" s="15" t="str">
        <f>IF(V1003="","",VLOOKUP(V1003,映射!W:X,2,FALSE))</f>
        <v>绢布</v>
      </c>
      <c r="X1003" s="92">
        <f>VLOOKUP(D1003,道具产出!B:V,11,FALSE)</f>
        <v>1</v>
      </c>
      <c r="Y1003" s="92">
        <v>1</v>
      </c>
      <c r="Z1003" s="92">
        <f>VLOOKUP(D1003,道具产出!B:V,12,FALSE)</f>
        <v>50</v>
      </c>
      <c r="AA1003" s="85"/>
      <c r="AB1003" s="15" t="str">
        <f>IF(AA1003="","",VLOOKUP(AA1003,映射!W:X,2,FALSE))</f>
        <v/>
      </c>
      <c r="AC1003" s="85"/>
      <c r="AD1003" s="85"/>
      <c r="AE1003" s="85"/>
      <c r="AF1003" s="85"/>
      <c r="AG1003" s="15" t="str">
        <f>IF(AF1003="","",VLOOKUP(AF1003,映射!W:X,2,FALSE))</f>
        <v/>
      </c>
      <c r="AH1003" s="85"/>
      <c r="AI1003" s="85"/>
      <c r="AJ1003" s="85"/>
      <c r="AK1003" s="85"/>
      <c r="AL1003" s="85" t="str">
        <f>IF(AK1003="","",VLOOKUP(AK1003,映射!W:X,2,FALSE))</f>
        <v/>
      </c>
      <c r="AM1003" s="85"/>
      <c r="AN1003" s="85"/>
      <c r="AO1003" s="85"/>
    </row>
    <row r="1004" spans="1:41">
      <c r="A1004" s="26">
        <v>140271</v>
      </c>
      <c r="B1004" s="26" t="s">
        <v>323</v>
      </c>
      <c r="C1004" s="14" t="s">
        <v>40</v>
      </c>
      <c r="D1004" s="14" t="s">
        <v>683</v>
      </c>
      <c r="E1004" s="26">
        <v>40271</v>
      </c>
      <c r="F1004" s="26" t="s">
        <v>447</v>
      </c>
      <c r="G1004" s="26"/>
      <c r="H1004" s="26">
        <v>17</v>
      </c>
      <c r="I1004" s="91">
        <v>150</v>
      </c>
      <c r="J1004" s="90">
        <v>0</v>
      </c>
      <c r="K1004" s="26"/>
      <c r="L1004" s="79">
        <f>VLOOKUP(D1004,道具产出!B:V,4,FALSE)</f>
        <v>3001</v>
      </c>
      <c r="M1004" s="15" t="str">
        <f>IF(L1004="","",VLOOKUP(L1004,映射!W:X,2,FALSE))</f>
        <v>铜</v>
      </c>
      <c r="N1004" s="79">
        <f>VLOOKUP(D1004,道具产出!B:V,5,FALSE)</f>
        <v>1</v>
      </c>
      <c r="O1004" s="79">
        <v>1</v>
      </c>
      <c r="P1004" s="79">
        <f>VLOOKUP(D1004,道具产出!B:V,6,FALSE)</f>
        <v>500</v>
      </c>
      <c r="Q1004" s="79">
        <f>VLOOKUP(D1004,道具产出!B:V,7,FALSE)</f>
        <v>3101</v>
      </c>
      <c r="R1004" s="15" t="str">
        <f>IF(Q1004="","",VLOOKUP(Q1004,映射!W:X,2,FALSE))</f>
        <v>印度轻木</v>
      </c>
      <c r="S1004" s="79">
        <f>VLOOKUP(D1004,道具产出!B:V,8,FALSE)</f>
        <v>1</v>
      </c>
      <c r="T1004" s="79">
        <v>1</v>
      </c>
      <c r="U1004" s="79">
        <f>VLOOKUP(D1004,道具产出!B:V,9,FALSE)</f>
        <v>500</v>
      </c>
      <c r="V1004" s="92">
        <f>VLOOKUP(D1004,道具产出!B:V,10,FALSE)</f>
        <v>3401</v>
      </c>
      <c r="W1004" s="15" t="str">
        <f>IF(V1004="","",VLOOKUP(V1004,映射!W:X,2,FALSE))</f>
        <v>麻布</v>
      </c>
      <c r="X1004" s="92">
        <f>VLOOKUP(D1004,道具产出!B:V,11,FALSE)</f>
        <v>1</v>
      </c>
      <c r="Y1004" s="92">
        <v>1</v>
      </c>
      <c r="Z1004" s="92">
        <f>VLOOKUP(D1004,道具产出!B:V,12,FALSE)</f>
        <v>500</v>
      </c>
      <c r="AA1004" s="85"/>
      <c r="AB1004" s="15" t="str">
        <f>IF(AA1004="","",VLOOKUP(AA1004,映射!W:X,2,FALSE))</f>
        <v/>
      </c>
      <c r="AC1004" s="85"/>
      <c r="AD1004" s="85"/>
      <c r="AE1004" s="85"/>
      <c r="AF1004" s="85"/>
      <c r="AG1004" s="15" t="str">
        <f>IF(AF1004="","",VLOOKUP(AF1004,映射!W:X,2,FALSE))</f>
        <v/>
      </c>
      <c r="AH1004" s="85"/>
      <c r="AI1004" s="85"/>
      <c r="AJ1004" s="85"/>
      <c r="AK1004" s="85"/>
      <c r="AL1004" s="85" t="str">
        <f>IF(AK1004="","",VLOOKUP(AK1004,映射!W:X,2,FALSE))</f>
        <v/>
      </c>
      <c r="AM1004" s="85"/>
      <c r="AN1004" s="85"/>
      <c r="AO1004" s="85"/>
    </row>
    <row r="1005" spans="1:41">
      <c r="A1005" s="26">
        <v>140272</v>
      </c>
      <c r="B1005" s="26" t="s">
        <v>323</v>
      </c>
      <c r="C1005" s="14" t="s">
        <v>40</v>
      </c>
      <c r="D1005" s="14" t="s">
        <v>683</v>
      </c>
      <c r="E1005" s="26">
        <v>40272</v>
      </c>
      <c r="F1005" s="26" t="s">
        <v>479</v>
      </c>
      <c r="G1005" s="26"/>
      <c r="H1005" s="26">
        <v>17</v>
      </c>
      <c r="I1005" s="91">
        <v>150</v>
      </c>
      <c r="J1005" s="90">
        <v>0</v>
      </c>
      <c r="K1005" s="26"/>
      <c r="L1005" s="79">
        <f>VLOOKUP(D1005,道具产出!B:V,4,FALSE)</f>
        <v>3001</v>
      </c>
      <c r="M1005" s="15" t="str">
        <f>IF(L1005="","",VLOOKUP(L1005,映射!W:X,2,FALSE))</f>
        <v>铜</v>
      </c>
      <c r="N1005" s="79">
        <f>VLOOKUP(D1005,道具产出!B:V,5,FALSE)</f>
        <v>1</v>
      </c>
      <c r="O1005" s="79">
        <v>1</v>
      </c>
      <c r="P1005" s="79">
        <f>VLOOKUP(D1005,道具产出!B:V,6,FALSE)</f>
        <v>500</v>
      </c>
      <c r="Q1005" s="79">
        <f>VLOOKUP(D1005,道具产出!B:V,7,FALSE)</f>
        <v>3101</v>
      </c>
      <c r="R1005" s="15" t="str">
        <f>IF(Q1005="","",VLOOKUP(Q1005,映射!W:X,2,FALSE))</f>
        <v>印度轻木</v>
      </c>
      <c r="S1005" s="79">
        <f>VLOOKUP(D1005,道具产出!B:V,8,FALSE)</f>
        <v>1</v>
      </c>
      <c r="T1005" s="79">
        <v>1</v>
      </c>
      <c r="U1005" s="79">
        <f>VLOOKUP(D1005,道具产出!B:V,9,FALSE)</f>
        <v>500</v>
      </c>
      <c r="V1005" s="92">
        <f>VLOOKUP(D1005,道具产出!B:V,10,FALSE)</f>
        <v>3401</v>
      </c>
      <c r="W1005" s="15" t="str">
        <f>IF(V1005="","",VLOOKUP(V1005,映射!W:X,2,FALSE))</f>
        <v>麻布</v>
      </c>
      <c r="X1005" s="92">
        <f>VLOOKUP(D1005,道具产出!B:V,11,FALSE)</f>
        <v>1</v>
      </c>
      <c r="Y1005" s="92">
        <v>1</v>
      </c>
      <c r="Z1005" s="92">
        <f>VLOOKUP(D1005,道具产出!B:V,12,FALSE)</f>
        <v>500</v>
      </c>
      <c r="AA1005" s="85"/>
      <c r="AB1005" s="15" t="str">
        <f>IF(AA1005="","",VLOOKUP(AA1005,映射!W:X,2,FALSE))</f>
        <v/>
      </c>
      <c r="AC1005" s="85"/>
      <c r="AD1005" s="85"/>
      <c r="AE1005" s="85"/>
      <c r="AF1005" s="85"/>
      <c r="AG1005" s="15" t="str">
        <f>IF(AF1005="","",VLOOKUP(AF1005,映射!W:X,2,FALSE))</f>
        <v/>
      </c>
      <c r="AH1005" s="85"/>
      <c r="AI1005" s="85"/>
      <c r="AJ1005" s="85"/>
      <c r="AK1005" s="85"/>
      <c r="AL1005" s="85" t="str">
        <f>IF(AK1005="","",VLOOKUP(AK1005,映射!W:X,2,FALSE))</f>
        <v/>
      </c>
      <c r="AM1005" s="85"/>
      <c r="AN1005" s="85"/>
      <c r="AO1005" s="85"/>
    </row>
    <row r="1006" spans="1:41">
      <c r="A1006" s="26">
        <v>140273</v>
      </c>
      <c r="B1006" s="26" t="s">
        <v>323</v>
      </c>
      <c r="C1006" s="14" t="s">
        <v>40</v>
      </c>
      <c r="D1006" s="14" t="s">
        <v>683</v>
      </c>
      <c r="E1006" s="26">
        <v>40273</v>
      </c>
      <c r="F1006" s="26" t="s">
        <v>397</v>
      </c>
      <c r="G1006" s="26"/>
      <c r="H1006" s="26">
        <v>17</v>
      </c>
      <c r="I1006" s="91">
        <v>150</v>
      </c>
      <c r="J1006" s="90">
        <v>0</v>
      </c>
      <c r="K1006" s="26"/>
      <c r="L1006" s="79">
        <f>VLOOKUP(D1006,道具产出!B:V,4,FALSE)</f>
        <v>3001</v>
      </c>
      <c r="M1006" s="15" t="str">
        <f>IF(L1006="","",VLOOKUP(L1006,映射!W:X,2,FALSE))</f>
        <v>铜</v>
      </c>
      <c r="N1006" s="79">
        <f>VLOOKUP(D1006,道具产出!B:V,5,FALSE)</f>
        <v>1</v>
      </c>
      <c r="O1006" s="79">
        <v>1</v>
      </c>
      <c r="P1006" s="79">
        <f>VLOOKUP(D1006,道具产出!B:V,6,FALSE)</f>
        <v>500</v>
      </c>
      <c r="Q1006" s="79">
        <f>VLOOKUP(D1006,道具产出!B:V,7,FALSE)</f>
        <v>3101</v>
      </c>
      <c r="R1006" s="15" t="str">
        <f>IF(Q1006="","",VLOOKUP(Q1006,映射!W:X,2,FALSE))</f>
        <v>印度轻木</v>
      </c>
      <c r="S1006" s="79">
        <f>VLOOKUP(D1006,道具产出!B:V,8,FALSE)</f>
        <v>1</v>
      </c>
      <c r="T1006" s="79">
        <v>1</v>
      </c>
      <c r="U1006" s="79">
        <f>VLOOKUP(D1006,道具产出!B:V,9,FALSE)</f>
        <v>500</v>
      </c>
      <c r="V1006" s="92">
        <f>VLOOKUP(D1006,道具产出!B:V,10,FALSE)</f>
        <v>3401</v>
      </c>
      <c r="W1006" s="15" t="str">
        <f>IF(V1006="","",VLOOKUP(V1006,映射!W:X,2,FALSE))</f>
        <v>麻布</v>
      </c>
      <c r="X1006" s="92">
        <f>VLOOKUP(D1006,道具产出!B:V,11,FALSE)</f>
        <v>1</v>
      </c>
      <c r="Y1006" s="92">
        <v>1</v>
      </c>
      <c r="Z1006" s="92">
        <f>VLOOKUP(D1006,道具产出!B:V,12,FALSE)</f>
        <v>500</v>
      </c>
      <c r="AA1006" s="85"/>
      <c r="AB1006" s="15" t="str">
        <f>IF(AA1006="","",VLOOKUP(AA1006,映射!W:X,2,FALSE))</f>
        <v/>
      </c>
      <c r="AC1006" s="85"/>
      <c r="AD1006" s="85"/>
      <c r="AE1006" s="85"/>
      <c r="AF1006" s="85"/>
      <c r="AG1006" s="15" t="str">
        <f>IF(AF1006="","",VLOOKUP(AF1006,映射!W:X,2,FALSE))</f>
        <v/>
      </c>
      <c r="AH1006" s="85"/>
      <c r="AI1006" s="85"/>
      <c r="AJ1006" s="85"/>
      <c r="AK1006" s="85"/>
      <c r="AL1006" s="85" t="str">
        <f>IF(AK1006="","",VLOOKUP(AK1006,映射!W:X,2,FALSE))</f>
        <v/>
      </c>
      <c r="AM1006" s="85"/>
      <c r="AN1006" s="85"/>
      <c r="AO1006" s="85"/>
    </row>
    <row r="1007" spans="1:41">
      <c r="A1007" s="26">
        <v>140274</v>
      </c>
      <c r="B1007" s="26" t="s">
        <v>323</v>
      </c>
      <c r="C1007" s="14" t="s">
        <v>40</v>
      </c>
      <c r="D1007" s="14" t="s">
        <v>683</v>
      </c>
      <c r="E1007" s="26">
        <v>40274</v>
      </c>
      <c r="F1007" s="26" t="s">
        <v>459</v>
      </c>
      <c r="G1007" s="26"/>
      <c r="H1007" s="26">
        <v>17</v>
      </c>
      <c r="I1007" s="91">
        <v>150</v>
      </c>
      <c r="J1007" s="90">
        <v>0</v>
      </c>
      <c r="K1007" s="26"/>
      <c r="L1007" s="79">
        <f>VLOOKUP(D1007,道具产出!B:V,4,FALSE)</f>
        <v>3001</v>
      </c>
      <c r="M1007" s="15" t="str">
        <f>IF(L1007="","",VLOOKUP(L1007,映射!W:X,2,FALSE))</f>
        <v>铜</v>
      </c>
      <c r="N1007" s="79">
        <f>VLOOKUP(D1007,道具产出!B:V,5,FALSE)</f>
        <v>1</v>
      </c>
      <c r="O1007" s="79">
        <v>1</v>
      </c>
      <c r="P1007" s="79">
        <f>VLOOKUP(D1007,道具产出!B:V,6,FALSE)</f>
        <v>500</v>
      </c>
      <c r="Q1007" s="79">
        <f>VLOOKUP(D1007,道具产出!B:V,7,FALSE)</f>
        <v>3101</v>
      </c>
      <c r="R1007" s="15" t="str">
        <f>IF(Q1007="","",VLOOKUP(Q1007,映射!W:X,2,FALSE))</f>
        <v>印度轻木</v>
      </c>
      <c r="S1007" s="79">
        <f>VLOOKUP(D1007,道具产出!B:V,8,FALSE)</f>
        <v>1</v>
      </c>
      <c r="T1007" s="79">
        <v>1</v>
      </c>
      <c r="U1007" s="79">
        <f>VLOOKUP(D1007,道具产出!B:V,9,FALSE)</f>
        <v>500</v>
      </c>
      <c r="V1007" s="92">
        <f>VLOOKUP(D1007,道具产出!B:V,10,FALSE)</f>
        <v>3401</v>
      </c>
      <c r="W1007" s="15" t="str">
        <f>IF(V1007="","",VLOOKUP(V1007,映射!W:X,2,FALSE))</f>
        <v>麻布</v>
      </c>
      <c r="X1007" s="92">
        <f>VLOOKUP(D1007,道具产出!B:V,11,FALSE)</f>
        <v>1</v>
      </c>
      <c r="Y1007" s="92">
        <v>1</v>
      </c>
      <c r="Z1007" s="92">
        <f>VLOOKUP(D1007,道具产出!B:V,12,FALSE)</f>
        <v>500</v>
      </c>
      <c r="AA1007" s="85"/>
      <c r="AB1007" s="15" t="str">
        <f>IF(AA1007="","",VLOOKUP(AA1007,映射!W:X,2,FALSE))</f>
        <v/>
      </c>
      <c r="AC1007" s="85"/>
      <c r="AD1007" s="85"/>
      <c r="AE1007" s="85"/>
      <c r="AF1007" s="85"/>
      <c r="AG1007" s="15" t="str">
        <f>IF(AF1007="","",VLOOKUP(AF1007,映射!W:X,2,FALSE))</f>
        <v/>
      </c>
      <c r="AH1007" s="85"/>
      <c r="AI1007" s="85"/>
      <c r="AJ1007" s="85"/>
      <c r="AK1007" s="85"/>
      <c r="AL1007" s="85" t="str">
        <f>IF(AK1007="","",VLOOKUP(AK1007,映射!W:X,2,FALSE))</f>
        <v/>
      </c>
      <c r="AM1007" s="85"/>
      <c r="AN1007" s="85"/>
      <c r="AO1007" s="85"/>
    </row>
    <row r="1008" spans="1:41">
      <c r="A1008" s="26">
        <v>140275</v>
      </c>
      <c r="B1008" s="26" t="s">
        <v>323</v>
      </c>
      <c r="C1008" s="14" t="s">
        <v>40</v>
      </c>
      <c r="D1008" s="14" t="s">
        <v>683</v>
      </c>
      <c r="E1008" s="26">
        <v>40275</v>
      </c>
      <c r="F1008" s="26" t="s">
        <v>615</v>
      </c>
      <c r="G1008" s="26"/>
      <c r="H1008" s="26">
        <v>17</v>
      </c>
      <c r="I1008" s="91">
        <v>150</v>
      </c>
      <c r="J1008" s="90">
        <v>0</v>
      </c>
      <c r="K1008" s="26"/>
      <c r="L1008" s="79">
        <f>VLOOKUP(D1008,道具产出!B:V,4,FALSE)</f>
        <v>3001</v>
      </c>
      <c r="M1008" s="15" t="str">
        <f>IF(L1008="","",VLOOKUP(L1008,映射!W:X,2,FALSE))</f>
        <v>铜</v>
      </c>
      <c r="N1008" s="79">
        <f>VLOOKUP(D1008,道具产出!B:V,5,FALSE)</f>
        <v>1</v>
      </c>
      <c r="O1008" s="79">
        <v>1</v>
      </c>
      <c r="P1008" s="79">
        <f>VLOOKUP(D1008,道具产出!B:V,6,FALSE)</f>
        <v>500</v>
      </c>
      <c r="Q1008" s="79">
        <f>VLOOKUP(D1008,道具产出!B:V,7,FALSE)</f>
        <v>3101</v>
      </c>
      <c r="R1008" s="15" t="str">
        <f>IF(Q1008="","",VLOOKUP(Q1008,映射!W:X,2,FALSE))</f>
        <v>印度轻木</v>
      </c>
      <c r="S1008" s="79">
        <f>VLOOKUP(D1008,道具产出!B:V,8,FALSE)</f>
        <v>1</v>
      </c>
      <c r="T1008" s="79">
        <v>1</v>
      </c>
      <c r="U1008" s="79">
        <f>VLOOKUP(D1008,道具产出!B:V,9,FALSE)</f>
        <v>500</v>
      </c>
      <c r="V1008" s="92">
        <f>VLOOKUP(D1008,道具产出!B:V,10,FALSE)</f>
        <v>3401</v>
      </c>
      <c r="W1008" s="15" t="str">
        <f>IF(V1008="","",VLOOKUP(V1008,映射!W:X,2,FALSE))</f>
        <v>麻布</v>
      </c>
      <c r="X1008" s="92">
        <f>VLOOKUP(D1008,道具产出!B:V,11,FALSE)</f>
        <v>1</v>
      </c>
      <c r="Y1008" s="92">
        <v>1</v>
      </c>
      <c r="Z1008" s="92">
        <f>VLOOKUP(D1008,道具产出!B:V,12,FALSE)</f>
        <v>500</v>
      </c>
      <c r="AA1008" s="85"/>
      <c r="AB1008" s="15" t="str">
        <f>IF(AA1008="","",VLOOKUP(AA1008,映射!W:X,2,FALSE))</f>
        <v/>
      </c>
      <c r="AC1008" s="85"/>
      <c r="AD1008" s="85"/>
      <c r="AE1008" s="85"/>
      <c r="AF1008" s="85"/>
      <c r="AG1008" s="15" t="str">
        <f>IF(AF1008="","",VLOOKUP(AF1008,映射!W:X,2,FALSE))</f>
        <v/>
      </c>
      <c r="AH1008" s="85"/>
      <c r="AI1008" s="85"/>
      <c r="AJ1008" s="85"/>
      <c r="AK1008" s="85"/>
      <c r="AL1008" s="85" t="str">
        <f>IF(AK1008="","",VLOOKUP(AK1008,映射!W:X,2,FALSE))</f>
        <v/>
      </c>
      <c r="AM1008" s="85"/>
      <c r="AN1008" s="85"/>
      <c r="AO1008" s="85"/>
    </row>
    <row r="1009" spans="1:41">
      <c r="A1009" s="26">
        <v>140276</v>
      </c>
      <c r="B1009" s="26" t="s">
        <v>323</v>
      </c>
      <c r="C1009" s="14" t="s">
        <v>40</v>
      </c>
      <c r="D1009" s="14" t="s">
        <v>683</v>
      </c>
      <c r="E1009" s="26">
        <v>40276</v>
      </c>
      <c r="F1009" s="26" t="s">
        <v>642</v>
      </c>
      <c r="G1009" s="26"/>
      <c r="H1009" s="26">
        <v>17</v>
      </c>
      <c r="I1009" s="91">
        <v>150</v>
      </c>
      <c r="J1009" s="90">
        <v>0</v>
      </c>
      <c r="K1009" s="26"/>
      <c r="L1009" s="79">
        <f>VLOOKUP(D1009,道具产出!B:V,4,FALSE)</f>
        <v>3001</v>
      </c>
      <c r="M1009" s="15" t="str">
        <f>IF(L1009="","",VLOOKUP(L1009,映射!W:X,2,FALSE))</f>
        <v>铜</v>
      </c>
      <c r="N1009" s="79">
        <f>VLOOKUP(D1009,道具产出!B:V,5,FALSE)</f>
        <v>1</v>
      </c>
      <c r="O1009" s="79">
        <v>1</v>
      </c>
      <c r="P1009" s="79">
        <f>VLOOKUP(D1009,道具产出!B:V,6,FALSE)</f>
        <v>500</v>
      </c>
      <c r="Q1009" s="79">
        <f>VLOOKUP(D1009,道具产出!B:V,7,FALSE)</f>
        <v>3101</v>
      </c>
      <c r="R1009" s="15" t="str">
        <f>IF(Q1009="","",VLOOKUP(Q1009,映射!W:X,2,FALSE))</f>
        <v>印度轻木</v>
      </c>
      <c r="S1009" s="79">
        <f>VLOOKUP(D1009,道具产出!B:V,8,FALSE)</f>
        <v>1</v>
      </c>
      <c r="T1009" s="79">
        <v>1</v>
      </c>
      <c r="U1009" s="79">
        <f>VLOOKUP(D1009,道具产出!B:V,9,FALSE)</f>
        <v>500</v>
      </c>
      <c r="V1009" s="92">
        <f>VLOOKUP(D1009,道具产出!B:V,10,FALSE)</f>
        <v>3401</v>
      </c>
      <c r="W1009" s="15" t="str">
        <f>IF(V1009="","",VLOOKUP(V1009,映射!W:X,2,FALSE))</f>
        <v>麻布</v>
      </c>
      <c r="X1009" s="92">
        <f>VLOOKUP(D1009,道具产出!B:V,11,FALSE)</f>
        <v>1</v>
      </c>
      <c r="Y1009" s="92">
        <v>1</v>
      </c>
      <c r="Z1009" s="92">
        <f>VLOOKUP(D1009,道具产出!B:V,12,FALSE)</f>
        <v>500</v>
      </c>
      <c r="AA1009" s="85"/>
      <c r="AB1009" s="15" t="str">
        <f>IF(AA1009="","",VLOOKUP(AA1009,映射!W:X,2,FALSE))</f>
        <v/>
      </c>
      <c r="AC1009" s="85"/>
      <c r="AD1009" s="85"/>
      <c r="AE1009" s="85"/>
      <c r="AF1009" s="85"/>
      <c r="AG1009" s="15" t="str">
        <f>IF(AF1009="","",VLOOKUP(AF1009,映射!W:X,2,FALSE))</f>
        <v/>
      </c>
      <c r="AH1009" s="85"/>
      <c r="AI1009" s="85"/>
      <c r="AJ1009" s="85"/>
      <c r="AK1009" s="85"/>
      <c r="AL1009" s="85" t="str">
        <f>IF(AK1009="","",VLOOKUP(AK1009,映射!W:X,2,FALSE))</f>
        <v/>
      </c>
      <c r="AM1009" s="85"/>
      <c r="AN1009" s="85"/>
      <c r="AO1009" s="85"/>
    </row>
    <row r="1010" spans="1:41">
      <c r="A1010" s="26">
        <v>140277</v>
      </c>
      <c r="B1010" s="26" t="s">
        <v>323</v>
      </c>
      <c r="C1010" s="14" t="s">
        <v>40</v>
      </c>
      <c r="D1010" s="14" t="s">
        <v>683</v>
      </c>
      <c r="E1010" s="26">
        <v>40277</v>
      </c>
      <c r="F1010" s="26" t="s">
        <v>647</v>
      </c>
      <c r="G1010" s="26"/>
      <c r="H1010" s="26">
        <v>17</v>
      </c>
      <c r="I1010" s="91">
        <v>150</v>
      </c>
      <c r="J1010" s="90">
        <v>0</v>
      </c>
      <c r="K1010" s="26"/>
      <c r="L1010" s="79">
        <f>VLOOKUP(D1010,道具产出!B:V,4,FALSE)</f>
        <v>3001</v>
      </c>
      <c r="M1010" s="15" t="str">
        <f>IF(L1010="","",VLOOKUP(L1010,映射!W:X,2,FALSE))</f>
        <v>铜</v>
      </c>
      <c r="N1010" s="79">
        <f>VLOOKUP(D1010,道具产出!B:V,5,FALSE)</f>
        <v>1</v>
      </c>
      <c r="O1010" s="79">
        <v>1</v>
      </c>
      <c r="P1010" s="79">
        <f>VLOOKUP(D1010,道具产出!B:V,6,FALSE)</f>
        <v>500</v>
      </c>
      <c r="Q1010" s="79">
        <f>VLOOKUP(D1010,道具产出!B:V,7,FALSE)</f>
        <v>3101</v>
      </c>
      <c r="R1010" s="15" t="str">
        <f>IF(Q1010="","",VLOOKUP(Q1010,映射!W:X,2,FALSE))</f>
        <v>印度轻木</v>
      </c>
      <c r="S1010" s="79">
        <f>VLOOKUP(D1010,道具产出!B:V,8,FALSE)</f>
        <v>1</v>
      </c>
      <c r="T1010" s="79">
        <v>1</v>
      </c>
      <c r="U1010" s="79">
        <f>VLOOKUP(D1010,道具产出!B:V,9,FALSE)</f>
        <v>500</v>
      </c>
      <c r="V1010" s="92">
        <f>VLOOKUP(D1010,道具产出!B:V,10,FALSE)</f>
        <v>3401</v>
      </c>
      <c r="W1010" s="15" t="str">
        <f>IF(V1010="","",VLOOKUP(V1010,映射!W:X,2,FALSE))</f>
        <v>麻布</v>
      </c>
      <c r="X1010" s="92">
        <f>VLOOKUP(D1010,道具产出!B:V,11,FALSE)</f>
        <v>1</v>
      </c>
      <c r="Y1010" s="92">
        <v>1</v>
      </c>
      <c r="Z1010" s="92">
        <f>VLOOKUP(D1010,道具产出!B:V,12,FALSE)</f>
        <v>500</v>
      </c>
      <c r="AA1010" s="85"/>
      <c r="AB1010" s="15" t="str">
        <f>IF(AA1010="","",VLOOKUP(AA1010,映射!W:X,2,FALSE))</f>
        <v/>
      </c>
      <c r="AC1010" s="85"/>
      <c r="AD1010" s="85"/>
      <c r="AE1010" s="85"/>
      <c r="AF1010" s="85"/>
      <c r="AG1010" s="15" t="str">
        <f>IF(AF1010="","",VLOOKUP(AF1010,映射!W:X,2,FALSE))</f>
        <v/>
      </c>
      <c r="AH1010" s="85"/>
      <c r="AI1010" s="85"/>
      <c r="AJ1010" s="85"/>
      <c r="AK1010" s="85"/>
      <c r="AL1010" s="85" t="str">
        <f>IF(AK1010="","",VLOOKUP(AK1010,映射!W:X,2,FALSE))</f>
        <v/>
      </c>
      <c r="AM1010" s="85"/>
      <c r="AN1010" s="85"/>
      <c r="AO1010" s="85"/>
    </row>
    <row r="1011" spans="1:41">
      <c r="A1011" s="26">
        <v>140278</v>
      </c>
      <c r="B1011" s="26" t="s">
        <v>323</v>
      </c>
      <c r="C1011" s="14" t="s">
        <v>40</v>
      </c>
      <c r="D1011" s="14" t="s">
        <v>683</v>
      </c>
      <c r="E1011" s="26">
        <v>40278</v>
      </c>
      <c r="F1011" s="26" t="s">
        <v>655</v>
      </c>
      <c r="G1011" s="26"/>
      <c r="H1011" s="26">
        <v>17</v>
      </c>
      <c r="I1011" s="91">
        <v>150</v>
      </c>
      <c r="J1011" s="90">
        <v>0</v>
      </c>
      <c r="K1011" s="26"/>
      <c r="L1011" s="79">
        <f>VLOOKUP(D1011,道具产出!B:V,4,FALSE)</f>
        <v>3001</v>
      </c>
      <c r="M1011" s="15" t="str">
        <f>IF(L1011="","",VLOOKUP(L1011,映射!W:X,2,FALSE))</f>
        <v>铜</v>
      </c>
      <c r="N1011" s="79">
        <f>VLOOKUP(D1011,道具产出!B:V,5,FALSE)</f>
        <v>1</v>
      </c>
      <c r="O1011" s="79">
        <v>1</v>
      </c>
      <c r="P1011" s="79">
        <f>VLOOKUP(D1011,道具产出!B:V,6,FALSE)</f>
        <v>500</v>
      </c>
      <c r="Q1011" s="79">
        <f>VLOOKUP(D1011,道具产出!B:V,7,FALSE)</f>
        <v>3101</v>
      </c>
      <c r="R1011" s="15" t="str">
        <f>IF(Q1011="","",VLOOKUP(Q1011,映射!W:X,2,FALSE))</f>
        <v>印度轻木</v>
      </c>
      <c r="S1011" s="79">
        <f>VLOOKUP(D1011,道具产出!B:V,8,FALSE)</f>
        <v>1</v>
      </c>
      <c r="T1011" s="79">
        <v>1</v>
      </c>
      <c r="U1011" s="79">
        <f>VLOOKUP(D1011,道具产出!B:V,9,FALSE)</f>
        <v>500</v>
      </c>
      <c r="V1011" s="92">
        <f>VLOOKUP(D1011,道具产出!B:V,10,FALSE)</f>
        <v>3401</v>
      </c>
      <c r="W1011" s="15" t="str">
        <f>IF(V1011="","",VLOOKUP(V1011,映射!W:X,2,FALSE))</f>
        <v>麻布</v>
      </c>
      <c r="X1011" s="92">
        <f>VLOOKUP(D1011,道具产出!B:V,11,FALSE)</f>
        <v>1</v>
      </c>
      <c r="Y1011" s="92">
        <v>1</v>
      </c>
      <c r="Z1011" s="92">
        <f>VLOOKUP(D1011,道具产出!B:V,12,FALSE)</f>
        <v>500</v>
      </c>
      <c r="AA1011" s="85"/>
      <c r="AB1011" s="15" t="str">
        <f>IF(AA1011="","",VLOOKUP(AA1011,映射!W:X,2,FALSE))</f>
        <v/>
      </c>
      <c r="AC1011" s="85"/>
      <c r="AD1011" s="85"/>
      <c r="AE1011" s="85"/>
      <c r="AF1011" s="85"/>
      <c r="AG1011" s="15" t="str">
        <f>IF(AF1011="","",VLOOKUP(AF1011,映射!W:X,2,FALSE))</f>
        <v/>
      </c>
      <c r="AH1011" s="85"/>
      <c r="AI1011" s="85"/>
      <c r="AJ1011" s="85"/>
      <c r="AK1011" s="85"/>
      <c r="AL1011" s="85" t="str">
        <f>IF(AK1011="","",VLOOKUP(AK1011,映射!W:X,2,FALSE))</f>
        <v/>
      </c>
      <c r="AM1011" s="85"/>
      <c r="AN1011" s="85"/>
      <c r="AO1011" s="85"/>
    </row>
    <row r="1012" spans="1:41">
      <c r="A1012" s="26">
        <v>140279</v>
      </c>
      <c r="B1012" s="26" t="s">
        <v>323</v>
      </c>
      <c r="C1012" s="14" t="s">
        <v>40</v>
      </c>
      <c r="D1012" s="14" t="s">
        <v>683</v>
      </c>
      <c r="E1012" s="26">
        <v>40279</v>
      </c>
      <c r="F1012" s="26" t="s">
        <v>595</v>
      </c>
      <c r="G1012" s="26"/>
      <c r="H1012" s="26">
        <v>17</v>
      </c>
      <c r="I1012" s="91">
        <v>150</v>
      </c>
      <c r="J1012" s="90">
        <v>0</v>
      </c>
      <c r="K1012" s="26"/>
      <c r="L1012" s="79">
        <f>VLOOKUP(D1012,道具产出!B:V,4,FALSE)</f>
        <v>3001</v>
      </c>
      <c r="M1012" s="15" t="str">
        <f>IF(L1012="","",VLOOKUP(L1012,映射!W:X,2,FALSE))</f>
        <v>铜</v>
      </c>
      <c r="N1012" s="79">
        <f>VLOOKUP(D1012,道具产出!B:V,5,FALSE)</f>
        <v>1</v>
      </c>
      <c r="O1012" s="79">
        <v>1</v>
      </c>
      <c r="P1012" s="79">
        <f>VLOOKUP(D1012,道具产出!B:V,6,FALSE)</f>
        <v>500</v>
      </c>
      <c r="Q1012" s="79">
        <f>VLOOKUP(D1012,道具产出!B:V,7,FALSE)</f>
        <v>3101</v>
      </c>
      <c r="R1012" s="15" t="str">
        <f>IF(Q1012="","",VLOOKUP(Q1012,映射!W:X,2,FALSE))</f>
        <v>印度轻木</v>
      </c>
      <c r="S1012" s="79">
        <f>VLOOKUP(D1012,道具产出!B:V,8,FALSE)</f>
        <v>1</v>
      </c>
      <c r="T1012" s="79">
        <v>1</v>
      </c>
      <c r="U1012" s="79">
        <f>VLOOKUP(D1012,道具产出!B:V,9,FALSE)</f>
        <v>500</v>
      </c>
      <c r="V1012" s="92">
        <f>VLOOKUP(D1012,道具产出!B:V,10,FALSE)</f>
        <v>3401</v>
      </c>
      <c r="W1012" s="15" t="str">
        <f>IF(V1012="","",VLOOKUP(V1012,映射!W:X,2,FALSE))</f>
        <v>麻布</v>
      </c>
      <c r="X1012" s="92">
        <f>VLOOKUP(D1012,道具产出!B:V,11,FALSE)</f>
        <v>1</v>
      </c>
      <c r="Y1012" s="92">
        <v>1</v>
      </c>
      <c r="Z1012" s="92">
        <f>VLOOKUP(D1012,道具产出!B:V,12,FALSE)</f>
        <v>500</v>
      </c>
      <c r="AA1012" s="85"/>
      <c r="AB1012" s="15" t="str">
        <f>IF(AA1012="","",VLOOKUP(AA1012,映射!W:X,2,FALSE))</f>
        <v/>
      </c>
      <c r="AC1012" s="85"/>
      <c r="AD1012" s="85"/>
      <c r="AE1012" s="85"/>
      <c r="AF1012" s="85"/>
      <c r="AG1012" s="15" t="str">
        <f>IF(AF1012="","",VLOOKUP(AF1012,映射!W:X,2,FALSE))</f>
        <v/>
      </c>
      <c r="AH1012" s="85"/>
      <c r="AI1012" s="85"/>
      <c r="AJ1012" s="85"/>
      <c r="AK1012" s="85"/>
      <c r="AL1012" s="85" t="str">
        <f>IF(AK1012="","",VLOOKUP(AK1012,映射!W:X,2,FALSE))</f>
        <v/>
      </c>
      <c r="AM1012" s="85"/>
      <c r="AN1012" s="85"/>
      <c r="AO1012" s="85"/>
    </row>
    <row r="1013" spans="1:41">
      <c r="A1013" s="26">
        <v>140280</v>
      </c>
      <c r="B1013" s="26" t="s">
        <v>323</v>
      </c>
      <c r="C1013" s="14" t="s">
        <v>40</v>
      </c>
      <c r="D1013" s="14" t="s">
        <v>683</v>
      </c>
      <c r="E1013" s="26">
        <v>40280</v>
      </c>
      <c r="F1013" s="26" t="s">
        <v>649</v>
      </c>
      <c r="G1013" s="26"/>
      <c r="H1013" s="26">
        <v>17</v>
      </c>
      <c r="I1013" s="91">
        <v>150</v>
      </c>
      <c r="J1013" s="90">
        <v>0</v>
      </c>
      <c r="K1013" s="26"/>
      <c r="L1013" s="79">
        <f>VLOOKUP(D1013,道具产出!B:V,4,FALSE)</f>
        <v>3001</v>
      </c>
      <c r="M1013" s="15" t="str">
        <f>IF(L1013="","",VLOOKUP(L1013,映射!W:X,2,FALSE))</f>
        <v>铜</v>
      </c>
      <c r="N1013" s="79">
        <f>VLOOKUP(D1013,道具产出!B:V,5,FALSE)</f>
        <v>1</v>
      </c>
      <c r="O1013" s="79">
        <v>1</v>
      </c>
      <c r="P1013" s="79">
        <f>VLOOKUP(D1013,道具产出!B:V,6,FALSE)</f>
        <v>500</v>
      </c>
      <c r="Q1013" s="79">
        <f>VLOOKUP(D1013,道具产出!B:V,7,FALSE)</f>
        <v>3101</v>
      </c>
      <c r="R1013" s="15" t="str">
        <f>IF(Q1013="","",VLOOKUP(Q1013,映射!W:X,2,FALSE))</f>
        <v>印度轻木</v>
      </c>
      <c r="S1013" s="79">
        <f>VLOOKUP(D1013,道具产出!B:V,8,FALSE)</f>
        <v>1</v>
      </c>
      <c r="T1013" s="79">
        <v>1</v>
      </c>
      <c r="U1013" s="79">
        <f>VLOOKUP(D1013,道具产出!B:V,9,FALSE)</f>
        <v>500</v>
      </c>
      <c r="V1013" s="92">
        <f>VLOOKUP(D1013,道具产出!B:V,10,FALSE)</f>
        <v>3401</v>
      </c>
      <c r="W1013" s="15" t="str">
        <f>IF(V1013="","",VLOOKUP(V1013,映射!W:X,2,FALSE))</f>
        <v>麻布</v>
      </c>
      <c r="X1013" s="92">
        <f>VLOOKUP(D1013,道具产出!B:V,11,FALSE)</f>
        <v>1</v>
      </c>
      <c r="Y1013" s="92">
        <v>1</v>
      </c>
      <c r="Z1013" s="92">
        <f>VLOOKUP(D1013,道具产出!B:V,12,FALSE)</f>
        <v>500</v>
      </c>
      <c r="AA1013" s="85"/>
      <c r="AB1013" s="15" t="str">
        <f>IF(AA1013="","",VLOOKUP(AA1013,映射!W:X,2,FALSE))</f>
        <v/>
      </c>
      <c r="AC1013" s="85"/>
      <c r="AD1013" s="85"/>
      <c r="AE1013" s="85"/>
      <c r="AF1013" s="85"/>
      <c r="AG1013" s="15" t="str">
        <f>IF(AF1013="","",VLOOKUP(AF1013,映射!W:X,2,FALSE))</f>
        <v/>
      </c>
      <c r="AH1013" s="85"/>
      <c r="AI1013" s="85"/>
      <c r="AJ1013" s="85"/>
      <c r="AK1013" s="85"/>
      <c r="AL1013" s="85" t="str">
        <f>IF(AK1013="","",VLOOKUP(AK1013,映射!W:X,2,FALSE))</f>
        <v/>
      </c>
      <c r="AM1013" s="85"/>
      <c r="AN1013" s="85"/>
      <c r="AO1013" s="85"/>
    </row>
    <row r="1014" spans="1:41">
      <c r="A1014" s="26">
        <v>140281</v>
      </c>
      <c r="B1014" s="26" t="s">
        <v>323</v>
      </c>
      <c r="C1014" s="14" t="s">
        <v>40</v>
      </c>
      <c r="D1014" s="14" t="s">
        <v>683</v>
      </c>
      <c r="E1014" s="26">
        <v>40281</v>
      </c>
      <c r="F1014" s="26" t="s">
        <v>642</v>
      </c>
      <c r="G1014" s="26"/>
      <c r="H1014" s="26">
        <v>17</v>
      </c>
      <c r="I1014" s="91">
        <v>150</v>
      </c>
      <c r="J1014" s="90">
        <v>0</v>
      </c>
      <c r="K1014" s="26"/>
      <c r="L1014" s="79">
        <f>VLOOKUP(D1014,道具产出!B:V,4,FALSE)</f>
        <v>3001</v>
      </c>
      <c r="M1014" s="15" t="str">
        <f>IF(L1014="","",VLOOKUP(L1014,映射!W:X,2,FALSE))</f>
        <v>铜</v>
      </c>
      <c r="N1014" s="79">
        <f>VLOOKUP(D1014,道具产出!B:V,5,FALSE)</f>
        <v>1</v>
      </c>
      <c r="O1014" s="79">
        <v>1</v>
      </c>
      <c r="P1014" s="79">
        <f>VLOOKUP(D1014,道具产出!B:V,6,FALSE)</f>
        <v>500</v>
      </c>
      <c r="Q1014" s="79">
        <f>VLOOKUP(D1014,道具产出!B:V,7,FALSE)</f>
        <v>3101</v>
      </c>
      <c r="R1014" s="15" t="str">
        <f>IF(Q1014="","",VLOOKUP(Q1014,映射!W:X,2,FALSE))</f>
        <v>印度轻木</v>
      </c>
      <c r="S1014" s="79">
        <f>VLOOKUP(D1014,道具产出!B:V,8,FALSE)</f>
        <v>1</v>
      </c>
      <c r="T1014" s="79">
        <v>1</v>
      </c>
      <c r="U1014" s="79">
        <f>VLOOKUP(D1014,道具产出!B:V,9,FALSE)</f>
        <v>500</v>
      </c>
      <c r="V1014" s="92">
        <f>VLOOKUP(D1014,道具产出!B:V,10,FALSE)</f>
        <v>3401</v>
      </c>
      <c r="W1014" s="15" t="str">
        <f>IF(V1014="","",VLOOKUP(V1014,映射!W:X,2,FALSE))</f>
        <v>麻布</v>
      </c>
      <c r="X1014" s="92">
        <f>VLOOKUP(D1014,道具产出!B:V,11,FALSE)</f>
        <v>1</v>
      </c>
      <c r="Y1014" s="92">
        <v>1</v>
      </c>
      <c r="Z1014" s="92">
        <f>VLOOKUP(D1014,道具产出!B:V,12,FALSE)</f>
        <v>500</v>
      </c>
      <c r="AA1014" s="85"/>
      <c r="AB1014" s="15" t="str">
        <f>IF(AA1014="","",VLOOKUP(AA1014,映射!W:X,2,FALSE))</f>
        <v/>
      </c>
      <c r="AC1014" s="85"/>
      <c r="AD1014" s="85"/>
      <c r="AE1014" s="85"/>
      <c r="AF1014" s="85"/>
      <c r="AG1014" s="15" t="str">
        <f>IF(AF1014="","",VLOOKUP(AF1014,映射!W:X,2,FALSE))</f>
        <v/>
      </c>
      <c r="AH1014" s="85"/>
      <c r="AI1014" s="85"/>
      <c r="AJ1014" s="85"/>
      <c r="AK1014" s="85"/>
      <c r="AL1014" s="85" t="str">
        <f>IF(AK1014="","",VLOOKUP(AK1014,映射!W:X,2,FALSE))</f>
        <v/>
      </c>
      <c r="AM1014" s="85"/>
      <c r="AN1014" s="85"/>
      <c r="AO1014" s="85"/>
    </row>
    <row r="1015" spans="1:41">
      <c r="A1015" s="26">
        <v>140282</v>
      </c>
      <c r="B1015" s="26" t="s">
        <v>323</v>
      </c>
      <c r="C1015" s="14" t="s">
        <v>40</v>
      </c>
      <c r="D1015" s="14" t="s">
        <v>683</v>
      </c>
      <c r="E1015" s="26">
        <v>40282</v>
      </c>
      <c r="F1015" s="26" t="s">
        <v>598</v>
      </c>
      <c r="G1015" s="26"/>
      <c r="H1015" s="26">
        <v>17</v>
      </c>
      <c r="I1015" s="91">
        <v>150</v>
      </c>
      <c r="J1015" s="90">
        <v>0</v>
      </c>
      <c r="K1015" s="26"/>
      <c r="L1015" s="79">
        <f>VLOOKUP(D1015,道具产出!B:V,4,FALSE)</f>
        <v>3001</v>
      </c>
      <c r="M1015" s="15" t="str">
        <f>IF(L1015="","",VLOOKUP(L1015,映射!W:X,2,FALSE))</f>
        <v>铜</v>
      </c>
      <c r="N1015" s="79">
        <f>VLOOKUP(D1015,道具产出!B:V,5,FALSE)</f>
        <v>1</v>
      </c>
      <c r="O1015" s="79">
        <v>1</v>
      </c>
      <c r="P1015" s="79">
        <f>VLOOKUP(D1015,道具产出!B:V,6,FALSE)</f>
        <v>500</v>
      </c>
      <c r="Q1015" s="79">
        <f>VLOOKUP(D1015,道具产出!B:V,7,FALSE)</f>
        <v>3101</v>
      </c>
      <c r="R1015" s="15" t="str">
        <f>IF(Q1015="","",VLOOKUP(Q1015,映射!W:X,2,FALSE))</f>
        <v>印度轻木</v>
      </c>
      <c r="S1015" s="79">
        <f>VLOOKUP(D1015,道具产出!B:V,8,FALSE)</f>
        <v>1</v>
      </c>
      <c r="T1015" s="79">
        <v>1</v>
      </c>
      <c r="U1015" s="79">
        <f>VLOOKUP(D1015,道具产出!B:V,9,FALSE)</f>
        <v>500</v>
      </c>
      <c r="V1015" s="92">
        <f>VLOOKUP(D1015,道具产出!B:V,10,FALSE)</f>
        <v>3401</v>
      </c>
      <c r="W1015" s="15" t="str">
        <f>IF(V1015="","",VLOOKUP(V1015,映射!W:X,2,FALSE))</f>
        <v>麻布</v>
      </c>
      <c r="X1015" s="92">
        <f>VLOOKUP(D1015,道具产出!B:V,11,FALSE)</f>
        <v>1</v>
      </c>
      <c r="Y1015" s="92">
        <v>1</v>
      </c>
      <c r="Z1015" s="92">
        <f>VLOOKUP(D1015,道具产出!B:V,12,FALSE)</f>
        <v>500</v>
      </c>
      <c r="AA1015" s="85"/>
      <c r="AB1015" s="15" t="str">
        <f>IF(AA1015="","",VLOOKUP(AA1015,映射!W:X,2,FALSE))</f>
        <v/>
      </c>
      <c r="AC1015" s="85"/>
      <c r="AD1015" s="85"/>
      <c r="AE1015" s="85"/>
      <c r="AF1015" s="85"/>
      <c r="AG1015" s="15" t="str">
        <f>IF(AF1015="","",VLOOKUP(AF1015,映射!W:X,2,FALSE))</f>
        <v/>
      </c>
      <c r="AH1015" s="85"/>
      <c r="AI1015" s="85"/>
      <c r="AJ1015" s="85"/>
      <c r="AK1015" s="85"/>
      <c r="AL1015" s="85" t="str">
        <f>IF(AK1015="","",VLOOKUP(AK1015,映射!W:X,2,FALSE))</f>
        <v/>
      </c>
      <c r="AM1015" s="85"/>
      <c r="AN1015" s="85"/>
      <c r="AO1015" s="85"/>
    </row>
    <row r="1016" spans="1:41">
      <c r="A1016" s="26">
        <v>140283</v>
      </c>
      <c r="B1016" s="26" t="s">
        <v>323</v>
      </c>
      <c r="C1016" s="14" t="s">
        <v>40</v>
      </c>
      <c r="D1016" s="14" t="s">
        <v>683</v>
      </c>
      <c r="E1016" s="26">
        <v>40283</v>
      </c>
      <c r="F1016" s="26" t="s">
        <v>474</v>
      </c>
      <c r="G1016" s="26"/>
      <c r="H1016" s="26">
        <v>17</v>
      </c>
      <c r="I1016" s="91">
        <v>150</v>
      </c>
      <c r="J1016" s="90">
        <v>0</v>
      </c>
      <c r="K1016" s="26"/>
      <c r="L1016" s="79">
        <f>VLOOKUP(D1016,道具产出!B:V,4,FALSE)</f>
        <v>3001</v>
      </c>
      <c r="M1016" s="15" t="str">
        <f>IF(L1016="","",VLOOKUP(L1016,映射!W:X,2,FALSE))</f>
        <v>铜</v>
      </c>
      <c r="N1016" s="79">
        <f>VLOOKUP(D1016,道具产出!B:V,5,FALSE)</f>
        <v>1</v>
      </c>
      <c r="O1016" s="79">
        <v>1</v>
      </c>
      <c r="P1016" s="79">
        <f>VLOOKUP(D1016,道具产出!B:V,6,FALSE)</f>
        <v>500</v>
      </c>
      <c r="Q1016" s="79">
        <f>VLOOKUP(D1016,道具产出!B:V,7,FALSE)</f>
        <v>3101</v>
      </c>
      <c r="R1016" s="15" t="str">
        <f>IF(Q1016="","",VLOOKUP(Q1016,映射!W:X,2,FALSE))</f>
        <v>印度轻木</v>
      </c>
      <c r="S1016" s="79">
        <f>VLOOKUP(D1016,道具产出!B:V,8,FALSE)</f>
        <v>1</v>
      </c>
      <c r="T1016" s="79">
        <v>1</v>
      </c>
      <c r="U1016" s="79">
        <f>VLOOKUP(D1016,道具产出!B:V,9,FALSE)</f>
        <v>500</v>
      </c>
      <c r="V1016" s="92">
        <f>VLOOKUP(D1016,道具产出!B:V,10,FALSE)</f>
        <v>3401</v>
      </c>
      <c r="W1016" s="15" t="str">
        <f>IF(V1016="","",VLOOKUP(V1016,映射!W:X,2,FALSE))</f>
        <v>麻布</v>
      </c>
      <c r="X1016" s="92">
        <f>VLOOKUP(D1016,道具产出!B:V,11,FALSE)</f>
        <v>1</v>
      </c>
      <c r="Y1016" s="92">
        <v>1</v>
      </c>
      <c r="Z1016" s="92">
        <f>VLOOKUP(D1016,道具产出!B:V,12,FALSE)</f>
        <v>500</v>
      </c>
      <c r="AA1016" s="85"/>
      <c r="AB1016" s="15" t="str">
        <f>IF(AA1016="","",VLOOKUP(AA1016,映射!W:X,2,FALSE))</f>
        <v/>
      </c>
      <c r="AC1016" s="85"/>
      <c r="AD1016" s="85"/>
      <c r="AE1016" s="85"/>
      <c r="AF1016" s="85"/>
      <c r="AG1016" s="15" t="str">
        <f>IF(AF1016="","",VLOOKUP(AF1016,映射!W:X,2,FALSE))</f>
        <v/>
      </c>
      <c r="AH1016" s="85"/>
      <c r="AI1016" s="85"/>
      <c r="AJ1016" s="85"/>
      <c r="AK1016" s="85"/>
      <c r="AL1016" s="85" t="str">
        <f>IF(AK1016="","",VLOOKUP(AK1016,映射!W:X,2,FALSE))</f>
        <v/>
      </c>
      <c r="AM1016" s="85"/>
      <c r="AN1016" s="85"/>
      <c r="AO1016" s="85"/>
    </row>
    <row r="1017" spans="1:41">
      <c r="A1017" s="26">
        <v>140284</v>
      </c>
      <c r="B1017" s="26" t="s">
        <v>323</v>
      </c>
      <c r="C1017" s="14" t="s">
        <v>40</v>
      </c>
      <c r="D1017" s="14" t="s">
        <v>683</v>
      </c>
      <c r="E1017" s="26">
        <v>40284</v>
      </c>
      <c r="F1017" s="26" t="s">
        <v>693</v>
      </c>
      <c r="G1017" s="26"/>
      <c r="H1017" s="26">
        <v>17</v>
      </c>
      <c r="I1017" s="91">
        <v>150</v>
      </c>
      <c r="J1017" s="90">
        <v>0</v>
      </c>
      <c r="K1017" s="26"/>
      <c r="L1017" s="79">
        <f>VLOOKUP(D1017,道具产出!B:V,4,FALSE)</f>
        <v>3001</v>
      </c>
      <c r="M1017" s="15" t="str">
        <f>IF(L1017="","",VLOOKUP(L1017,映射!W:X,2,FALSE))</f>
        <v>铜</v>
      </c>
      <c r="N1017" s="79">
        <f>VLOOKUP(D1017,道具产出!B:V,5,FALSE)</f>
        <v>1</v>
      </c>
      <c r="O1017" s="79">
        <v>1</v>
      </c>
      <c r="P1017" s="79">
        <f>VLOOKUP(D1017,道具产出!B:V,6,FALSE)</f>
        <v>500</v>
      </c>
      <c r="Q1017" s="79">
        <f>VLOOKUP(D1017,道具产出!B:V,7,FALSE)</f>
        <v>3101</v>
      </c>
      <c r="R1017" s="15" t="str">
        <f>IF(Q1017="","",VLOOKUP(Q1017,映射!W:X,2,FALSE))</f>
        <v>印度轻木</v>
      </c>
      <c r="S1017" s="79">
        <f>VLOOKUP(D1017,道具产出!B:V,8,FALSE)</f>
        <v>1</v>
      </c>
      <c r="T1017" s="79">
        <v>1</v>
      </c>
      <c r="U1017" s="79">
        <f>VLOOKUP(D1017,道具产出!B:V,9,FALSE)</f>
        <v>500</v>
      </c>
      <c r="V1017" s="92">
        <f>VLOOKUP(D1017,道具产出!B:V,10,FALSE)</f>
        <v>3401</v>
      </c>
      <c r="W1017" s="15" t="str">
        <f>IF(V1017="","",VLOOKUP(V1017,映射!W:X,2,FALSE))</f>
        <v>麻布</v>
      </c>
      <c r="X1017" s="92">
        <f>VLOOKUP(D1017,道具产出!B:V,11,FALSE)</f>
        <v>1</v>
      </c>
      <c r="Y1017" s="92">
        <v>1</v>
      </c>
      <c r="Z1017" s="92">
        <f>VLOOKUP(D1017,道具产出!B:V,12,FALSE)</f>
        <v>500</v>
      </c>
      <c r="AA1017" s="85"/>
      <c r="AB1017" s="15" t="str">
        <f>IF(AA1017="","",VLOOKUP(AA1017,映射!W:X,2,FALSE))</f>
        <v/>
      </c>
      <c r="AC1017" s="85"/>
      <c r="AD1017" s="85"/>
      <c r="AE1017" s="85"/>
      <c r="AF1017" s="85"/>
      <c r="AG1017" s="15" t="str">
        <f>IF(AF1017="","",VLOOKUP(AF1017,映射!W:X,2,FALSE))</f>
        <v/>
      </c>
      <c r="AH1017" s="85"/>
      <c r="AI1017" s="85"/>
      <c r="AJ1017" s="85"/>
      <c r="AK1017" s="85"/>
      <c r="AL1017" s="85" t="str">
        <f>IF(AK1017="","",VLOOKUP(AK1017,映射!W:X,2,FALSE))</f>
        <v/>
      </c>
      <c r="AM1017" s="85"/>
      <c r="AN1017" s="85"/>
      <c r="AO1017" s="85"/>
    </row>
    <row r="1018" spans="1:41">
      <c r="A1018" s="26">
        <v>140285</v>
      </c>
      <c r="B1018" s="26" t="s">
        <v>323</v>
      </c>
      <c r="C1018" s="14" t="s">
        <v>40</v>
      </c>
      <c r="D1018" s="14" t="s">
        <v>683</v>
      </c>
      <c r="E1018" s="26">
        <v>40285</v>
      </c>
      <c r="F1018" s="26" t="s">
        <v>694</v>
      </c>
      <c r="G1018" s="26"/>
      <c r="H1018" s="26">
        <v>17</v>
      </c>
      <c r="I1018" s="91">
        <v>150</v>
      </c>
      <c r="J1018" s="90">
        <v>0</v>
      </c>
      <c r="K1018" s="26"/>
      <c r="L1018" s="79">
        <f>VLOOKUP(D1018,道具产出!B:V,4,FALSE)</f>
        <v>3001</v>
      </c>
      <c r="M1018" s="15" t="str">
        <f>IF(L1018="","",VLOOKUP(L1018,映射!W:X,2,FALSE))</f>
        <v>铜</v>
      </c>
      <c r="N1018" s="79">
        <f>VLOOKUP(D1018,道具产出!B:V,5,FALSE)</f>
        <v>1</v>
      </c>
      <c r="O1018" s="79">
        <v>1</v>
      </c>
      <c r="P1018" s="79">
        <f>VLOOKUP(D1018,道具产出!B:V,6,FALSE)</f>
        <v>500</v>
      </c>
      <c r="Q1018" s="79">
        <f>VLOOKUP(D1018,道具产出!B:V,7,FALSE)</f>
        <v>3101</v>
      </c>
      <c r="R1018" s="15" t="str">
        <f>IF(Q1018="","",VLOOKUP(Q1018,映射!W:X,2,FALSE))</f>
        <v>印度轻木</v>
      </c>
      <c r="S1018" s="79">
        <f>VLOOKUP(D1018,道具产出!B:V,8,FALSE)</f>
        <v>1</v>
      </c>
      <c r="T1018" s="79">
        <v>1</v>
      </c>
      <c r="U1018" s="79">
        <f>VLOOKUP(D1018,道具产出!B:V,9,FALSE)</f>
        <v>500</v>
      </c>
      <c r="V1018" s="92">
        <f>VLOOKUP(D1018,道具产出!B:V,10,FALSE)</f>
        <v>3401</v>
      </c>
      <c r="W1018" s="15" t="str">
        <f>IF(V1018="","",VLOOKUP(V1018,映射!W:X,2,FALSE))</f>
        <v>麻布</v>
      </c>
      <c r="X1018" s="92">
        <f>VLOOKUP(D1018,道具产出!B:V,11,FALSE)</f>
        <v>1</v>
      </c>
      <c r="Y1018" s="92">
        <v>1</v>
      </c>
      <c r="Z1018" s="92">
        <f>VLOOKUP(D1018,道具产出!B:V,12,FALSE)</f>
        <v>500</v>
      </c>
      <c r="AA1018" s="85"/>
      <c r="AB1018" s="15" t="str">
        <f>IF(AA1018="","",VLOOKUP(AA1018,映射!W:X,2,FALSE))</f>
        <v/>
      </c>
      <c r="AC1018" s="85"/>
      <c r="AD1018" s="85"/>
      <c r="AE1018" s="85"/>
      <c r="AF1018" s="85"/>
      <c r="AG1018" s="15" t="str">
        <f>IF(AF1018="","",VLOOKUP(AF1018,映射!W:X,2,FALSE))</f>
        <v/>
      </c>
      <c r="AH1018" s="85"/>
      <c r="AI1018" s="85"/>
      <c r="AJ1018" s="85"/>
      <c r="AK1018" s="85"/>
      <c r="AL1018" s="85" t="str">
        <f>IF(AK1018="","",VLOOKUP(AK1018,映射!W:X,2,FALSE))</f>
        <v/>
      </c>
      <c r="AM1018" s="85"/>
      <c r="AN1018" s="85"/>
      <c r="AO1018" s="85"/>
    </row>
    <row r="1019" spans="1:41">
      <c r="A1019" s="26">
        <v>140286</v>
      </c>
      <c r="B1019" s="26" t="s">
        <v>323</v>
      </c>
      <c r="C1019" s="14" t="s">
        <v>40</v>
      </c>
      <c r="D1019" s="14" t="s">
        <v>685</v>
      </c>
      <c r="E1019" s="26">
        <v>40286</v>
      </c>
      <c r="F1019" s="26" t="s">
        <v>447</v>
      </c>
      <c r="G1019" s="26"/>
      <c r="H1019" s="26">
        <v>22</v>
      </c>
      <c r="I1019" s="91">
        <v>230</v>
      </c>
      <c r="J1019" s="90">
        <v>0</v>
      </c>
      <c r="K1019" s="26"/>
      <c r="L1019" s="79">
        <f>VLOOKUP(D1019,道具产出!B:V,4,FALSE)</f>
        <v>3002</v>
      </c>
      <c r="M1019" s="15" t="str">
        <f>IF(L1019="","",VLOOKUP(L1019,映射!W:X,2,FALSE))</f>
        <v>铁</v>
      </c>
      <c r="N1019" s="79">
        <f>VLOOKUP(D1019,道具产出!B:V,5,FALSE)</f>
        <v>1</v>
      </c>
      <c r="O1019" s="79">
        <v>1</v>
      </c>
      <c r="P1019" s="79">
        <f>VLOOKUP(D1019,道具产出!B:V,6,FALSE)</f>
        <v>300</v>
      </c>
      <c r="Q1019" s="79">
        <f>VLOOKUP(D1019,道具产出!B:V,7,FALSE)</f>
        <v>3102</v>
      </c>
      <c r="R1019" s="15" t="str">
        <f>IF(Q1019="","",VLOOKUP(Q1019,映射!W:X,2,FALSE))</f>
        <v>枞</v>
      </c>
      <c r="S1019" s="79">
        <f>VLOOKUP(D1019,道具产出!B:V,8,FALSE)</f>
        <v>1</v>
      </c>
      <c r="T1019" s="79">
        <v>1</v>
      </c>
      <c r="U1019" s="79">
        <f>VLOOKUP(D1019,道具产出!B:V,9,FALSE)</f>
        <v>300</v>
      </c>
      <c r="V1019" s="92">
        <f>VLOOKUP(D1019,道具产出!B:V,10,FALSE)</f>
        <v>3402</v>
      </c>
      <c r="W1019" s="15" t="str">
        <f>IF(V1019="","",VLOOKUP(V1019,映射!W:X,2,FALSE))</f>
        <v>木绵布</v>
      </c>
      <c r="X1019" s="92">
        <f>VLOOKUP(D1019,道具产出!B:V,11,FALSE)</f>
        <v>1</v>
      </c>
      <c r="Y1019" s="92">
        <v>1</v>
      </c>
      <c r="Z1019" s="92">
        <f>VLOOKUP(D1019,道具产出!B:V,12,FALSE)</f>
        <v>300</v>
      </c>
      <c r="AA1019" s="85"/>
      <c r="AB1019" s="15" t="str">
        <f>IF(AA1019="","",VLOOKUP(AA1019,映射!W:X,2,FALSE))</f>
        <v/>
      </c>
      <c r="AC1019" s="85"/>
      <c r="AD1019" s="85"/>
      <c r="AE1019" s="85"/>
      <c r="AF1019" s="85"/>
      <c r="AG1019" s="15" t="str">
        <f>IF(AF1019="","",VLOOKUP(AF1019,映射!W:X,2,FALSE))</f>
        <v/>
      </c>
      <c r="AH1019" s="85"/>
      <c r="AI1019" s="85"/>
      <c r="AJ1019" s="85"/>
      <c r="AK1019" s="85"/>
      <c r="AL1019" s="85" t="str">
        <f>IF(AK1019="","",VLOOKUP(AK1019,映射!W:X,2,FALSE))</f>
        <v/>
      </c>
      <c r="AM1019" s="85"/>
      <c r="AN1019" s="85"/>
      <c r="AO1019" s="85"/>
    </row>
    <row r="1020" spans="1:41">
      <c r="A1020" s="26">
        <v>140287</v>
      </c>
      <c r="B1020" s="26" t="s">
        <v>323</v>
      </c>
      <c r="C1020" s="14" t="s">
        <v>40</v>
      </c>
      <c r="D1020" s="14" t="s">
        <v>685</v>
      </c>
      <c r="E1020" s="26">
        <v>40287</v>
      </c>
      <c r="F1020" s="26" t="s">
        <v>479</v>
      </c>
      <c r="G1020" s="26"/>
      <c r="H1020" s="26">
        <v>22</v>
      </c>
      <c r="I1020" s="91">
        <v>230</v>
      </c>
      <c r="J1020" s="90">
        <v>0</v>
      </c>
      <c r="K1020" s="26"/>
      <c r="L1020" s="79">
        <f>VLOOKUP(D1020,道具产出!B:V,4,FALSE)</f>
        <v>3002</v>
      </c>
      <c r="M1020" s="15" t="str">
        <f>IF(L1020="","",VLOOKUP(L1020,映射!W:X,2,FALSE))</f>
        <v>铁</v>
      </c>
      <c r="N1020" s="79">
        <f>VLOOKUP(D1020,道具产出!B:V,5,FALSE)</f>
        <v>1</v>
      </c>
      <c r="O1020" s="79">
        <v>1</v>
      </c>
      <c r="P1020" s="79">
        <f>VLOOKUP(D1020,道具产出!B:V,6,FALSE)</f>
        <v>300</v>
      </c>
      <c r="Q1020" s="79">
        <f>VLOOKUP(D1020,道具产出!B:V,7,FALSE)</f>
        <v>3102</v>
      </c>
      <c r="R1020" s="15" t="str">
        <f>IF(Q1020="","",VLOOKUP(Q1020,映射!W:X,2,FALSE))</f>
        <v>枞</v>
      </c>
      <c r="S1020" s="79">
        <f>VLOOKUP(D1020,道具产出!B:V,8,FALSE)</f>
        <v>1</v>
      </c>
      <c r="T1020" s="79">
        <v>1</v>
      </c>
      <c r="U1020" s="79">
        <f>VLOOKUP(D1020,道具产出!B:V,9,FALSE)</f>
        <v>300</v>
      </c>
      <c r="V1020" s="92">
        <f>VLOOKUP(D1020,道具产出!B:V,10,FALSE)</f>
        <v>3402</v>
      </c>
      <c r="W1020" s="15" t="str">
        <f>IF(V1020="","",VLOOKUP(V1020,映射!W:X,2,FALSE))</f>
        <v>木绵布</v>
      </c>
      <c r="X1020" s="92">
        <f>VLOOKUP(D1020,道具产出!B:V,11,FALSE)</f>
        <v>1</v>
      </c>
      <c r="Y1020" s="92">
        <v>1</v>
      </c>
      <c r="Z1020" s="92">
        <f>VLOOKUP(D1020,道具产出!B:V,12,FALSE)</f>
        <v>300</v>
      </c>
      <c r="AA1020" s="85"/>
      <c r="AB1020" s="15" t="str">
        <f>IF(AA1020="","",VLOOKUP(AA1020,映射!W:X,2,FALSE))</f>
        <v/>
      </c>
      <c r="AC1020" s="85"/>
      <c r="AD1020" s="85"/>
      <c r="AE1020" s="85"/>
      <c r="AF1020" s="85"/>
      <c r="AG1020" s="15" t="str">
        <f>IF(AF1020="","",VLOOKUP(AF1020,映射!W:X,2,FALSE))</f>
        <v/>
      </c>
      <c r="AH1020" s="85"/>
      <c r="AI1020" s="85"/>
      <c r="AJ1020" s="85"/>
      <c r="AK1020" s="85"/>
      <c r="AL1020" s="85" t="str">
        <f>IF(AK1020="","",VLOOKUP(AK1020,映射!W:X,2,FALSE))</f>
        <v/>
      </c>
      <c r="AM1020" s="85"/>
      <c r="AN1020" s="85"/>
      <c r="AO1020" s="85"/>
    </row>
    <row r="1021" spans="1:41">
      <c r="A1021" s="26">
        <v>140288</v>
      </c>
      <c r="B1021" s="26" t="s">
        <v>323</v>
      </c>
      <c r="C1021" s="14" t="s">
        <v>40</v>
      </c>
      <c r="D1021" s="14" t="s">
        <v>685</v>
      </c>
      <c r="E1021" s="26">
        <v>40288</v>
      </c>
      <c r="F1021" s="26" t="s">
        <v>397</v>
      </c>
      <c r="G1021" s="26"/>
      <c r="H1021" s="26">
        <v>22</v>
      </c>
      <c r="I1021" s="91">
        <v>230</v>
      </c>
      <c r="J1021" s="90">
        <v>0</v>
      </c>
      <c r="K1021" s="26"/>
      <c r="L1021" s="79">
        <f>VLOOKUP(D1021,道具产出!B:V,4,FALSE)</f>
        <v>3002</v>
      </c>
      <c r="M1021" s="15" t="str">
        <f>IF(L1021="","",VLOOKUP(L1021,映射!W:X,2,FALSE))</f>
        <v>铁</v>
      </c>
      <c r="N1021" s="79">
        <f>VLOOKUP(D1021,道具产出!B:V,5,FALSE)</f>
        <v>1</v>
      </c>
      <c r="O1021" s="79">
        <v>1</v>
      </c>
      <c r="P1021" s="79">
        <f>VLOOKUP(D1021,道具产出!B:V,6,FALSE)</f>
        <v>300</v>
      </c>
      <c r="Q1021" s="79">
        <f>VLOOKUP(D1021,道具产出!B:V,7,FALSE)</f>
        <v>3102</v>
      </c>
      <c r="R1021" s="15" t="str">
        <f>IF(Q1021="","",VLOOKUP(Q1021,映射!W:X,2,FALSE))</f>
        <v>枞</v>
      </c>
      <c r="S1021" s="79">
        <f>VLOOKUP(D1021,道具产出!B:V,8,FALSE)</f>
        <v>1</v>
      </c>
      <c r="T1021" s="79">
        <v>1</v>
      </c>
      <c r="U1021" s="79">
        <f>VLOOKUP(D1021,道具产出!B:V,9,FALSE)</f>
        <v>300</v>
      </c>
      <c r="V1021" s="92">
        <f>VLOOKUP(D1021,道具产出!B:V,10,FALSE)</f>
        <v>3402</v>
      </c>
      <c r="W1021" s="15" t="str">
        <f>IF(V1021="","",VLOOKUP(V1021,映射!W:X,2,FALSE))</f>
        <v>木绵布</v>
      </c>
      <c r="X1021" s="92">
        <f>VLOOKUP(D1021,道具产出!B:V,11,FALSE)</f>
        <v>1</v>
      </c>
      <c r="Y1021" s="92">
        <v>1</v>
      </c>
      <c r="Z1021" s="92">
        <f>VLOOKUP(D1021,道具产出!B:V,12,FALSE)</f>
        <v>300</v>
      </c>
      <c r="AA1021" s="85"/>
      <c r="AB1021" s="15" t="str">
        <f>IF(AA1021="","",VLOOKUP(AA1021,映射!W:X,2,FALSE))</f>
        <v/>
      </c>
      <c r="AC1021" s="85"/>
      <c r="AD1021" s="85"/>
      <c r="AE1021" s="85"/>
      <c r="AF1021" s="85"/>
      <c r="AG1021" s="15" t="str">
        <f>IF(AF1021="","",VLOOKUP(AF1021,映射!W:X,2,FALSE))</f>
        <v/>
      </c>
      <c r="AH1021" s="85"/>
      <c r="AI1021" s="85"/>
      <c r="AJ1021" s="85"/>
      <c r="AK1021" s="85"/>
      <c r="AL1021" s="85" t="str">
        <f>IF(AK1021="","",VLOOKUP(AK1021,映射!W:X,2,FALSE))</f>
        <v/>
      </c>
      <c r="AM1021" s="85"/>
      <c r="AN1021" s="85"/>
      <c r="AO1021" s="85"/>
    </row>
    <row r="1022" spans="1:41">
      <c r="A1022" s="26">
        <v>140289</v>
      </c>
      <c r="B1022" s="26" t="s">
        <v>323</v>
      </c>
      <c r="C1022" s="14" t="s">
        <v>40</v>
      </c>
      <c r="D1022" s="14" t="s">
        <v>685</v>
      </c>
      <c r="E1022" s="26">
        <v>40289</v>
      </c>
      <c r="F1022" s="26" t="s">
        <v>459</v>
      </c>
      <c r="G1022" s="26"/>
      <c r="H1022" s="26">
        <v>22</v>
      </c>
      <c r="I1022" s="91">
        <v>230</v>
      </c>
      <c r="J1022" s="90">
        <v>0</v>
      </c>
      <c r="K1022" s="26"/>
      <c r="L1022" s="79">
        <f>VLOOKUP(D1022,道具产出!B:V,4,FALSE)</f>
        <v>3002</v>
      </c>
      <c r="M1022" s="15" t="str">
        <f>IF(L1022="","",VLOOKUP(L1022,映射!W:X,2,FALSE))</f>
        <v>铁</v>
      </c>
      <c r="N1022" s="79">
        <f>VLOOKUP(D1022,道具产出!B:V,5,FALSE)</f>
        <v>1</v>
      </c>
      <c r="O1022" s="79">
        <v>1</v>
      </c>
      <c r="P1022" s="79">
        <f>VLOOKUP(D1022,道具产出!B:V,6,FALSE)</f>
        <v>300</v>
      </c>
      <c r="Q1022" s="79">
        <f>VLOOKUP(D1022,道具产出!B:V,7,FALSE)</f>
        <v>3102</v>
      </c>
      <c r="R1022" s="15" t="str">
        <f>IF(Q1022="","",VLOOKUP(Q1022,映射!W:X,2,FALSE))</f>
        <v>枞</v>
      </c>
      <c r="S1022" s="79">
        <f>VLOOKUP(D1022,道具产出!B:V,8,FALSE)</f>
        <v>1</v>
      </c>
      <c r="T1022" s="79">
        <v>1</v>
      </c>
      <c r="U1022" s="79">
        <f>VLOOKUP(D1022,道具产出!B:V,9,FALSE)</f>
        <v>300</v>
      </c>
      <c r="V1022" s="92">
        <f>VLOOKUP(D1022,道具产出!B:V,10,FALSE)</f>
        <v>3402</v>
      </c>
      <c r="W1022" s="15" t="str">
        <f>IF(V1022="","",VLOOKUP(V1022,映射!W:X,2,FALSE))</f>
        <v>木绵布</v>
      </c>
      <c r="X1022" s="92">
        <f>VLOOKUP(D1022,道具产出!B:V,11,FALSE)</f>
        <v>1</v>
      </c>
      <c r="Y1022" s="92">
        <v>1</v>
      </c>
      <c r="Z1022" s="92">
        <f>VLOOKUP(D1022,道具产出!B:V,12,FALSE)</f>
        <v>300</v>
      </c>
      <c r="AA1022" s="85"/>
      <c r="AB1022" s="15" t="str">
        <f>IF(AA1022="","",VLOOKUP(AA1022,映射!W:X,2,FALSE))</f>
        <v/>
      </c>
      <c r="AC1022" s="85"/>
      <c r="AD1022" s="85"/>
      <c r="AE1022" s="85"/>
      <c r="AF1022" s="85"/>
      <c r="AG1022" s="15" t="str">
        <f>IF(AF1022="","",VLOOKUP(AF1022,映射!W:X,2,FALSE))</f>
        <v/>
      </c>
      <c r="AH1022" s="85"/>
      <c r="AI1022" s="85"/>
      <c r="AJ1022" s="85"/>
      <c r="AK1022" s="85"/>
      <c r="AL1022" s="85" t="str">
        <f>IF(AK1022="","",VLOOKUP(AK1022,映射!W:X,2,FALSE))</f>
        <v/>
      </c>
      <c r="AM1022" s="85"/>
      <c r="AN1022" s="85"/>
      <c r="AO1022" s="85"/>
    </row>
    <row r="1023" spans="1:41">
      <c r="A1023" s="26">
        <v>140290</v>
      </c>
      <c r="B1023" s="26" t="s">
        <v>323</v>
      </c>
      <c r="C1023" s="14" t="s">
        <v>40</v>
      </c>
      <c r="D1023" s="14" t="s">
        <v>685</v>
      </c>
      <c r="E1023" s="26">
        <v>40290</v>
      </c>
      <c r="F1023" s="26" t="s">
        <v>615</v>
      </c>
      <c r="G1023" s="26"/>
      <c r="H1023" s="26">
        <v>22</v>
      </c>
      <c r="I1023" s="91">
        <v>230</v>
      </c>
      <c r="J1023" s="90">
        <v>0</v>
      </c>
      <c r="K1023" s="26"/>
      <c r="L1023" s="79">
        <f>VLOOKUP(D1023,道具产出!B:V,4,FALSE)</f>
        <v>3002</v>
      </c>
      <c r="M1023" s="15" t="str">
        <f>IF(L1023="","",VLOOKUP(L1023,映射!W:X,2,FALSE))</f>
        <v>铁</v>
      </c>
      <c r="N1023" s="79">
        <f>VLOOKUP(D1023,道具产出!B:V,5,FALSE)</f>
        <v>1</v>
      </c>
      <c r="O1023" s="79">
        <v>1</v>
      </c>
      <c r="P1023" s="79">
        <f>VLOOKUP(D1023,道具产出!B:V,6,FALSE)</f>
        <v>300</v>
      </c>
      <c r="Q1023" s="79">
        <f>VLOOKUP(D1023,道具产出!B:V,7,FALSE)</f>
        <v>3102</v>
      </c>
      <c r="R1023" s="15" t="str">
        <f>IF(Q1023="","",VLOOKUP(Q1023,映射!W:X,2,FALSE))</f>
        <v>枞</v>
      </c>
      <c r="S1023" s="79">
        <f>VLOOKUP(D1023,道具产出!B:V,8,FALSE)</f>
        <v>1</v>
      </c>
      <c r="T1023" s="79">
        <v>1</v>
      </c>
      <c r="U1023" s="79">
        <f>VLOOKUP(D1023,道具产出!B:V,9,FALSE)</f>
        <v>300</v>
      </c>
      <c r="V1023" s="92">
        <f>VLOOKUP(D1023,道具产出!B:V,10,FALSE)</f>
        <v>3402</v>
      </c>
      <c r="W1023" s="15" t="str">
        <f>IF(V1023="","",VLOOKUP(V1023,映射!W:X,2,FALSE))</f>
        <v>木绵布</v>
      </c>
      <c r="X1023" s="92">
        <f>VLOOKUP(D1023,道具产出!B:V,11,FALSE)</f>
        <v>1</v>
      </c>
      <c r="Y1023" s="92">
        <v>1</v>
      </c>
      <c r="Z1023" s="92">
        <f>VLOOKUP(D1023,道具产出!B:V,12,FALSE)</f>
        <v>300</v>
      </c>
      <c r="AA1023" s="85"/>
      <c r="AB1023" s="15" t="str">
        <f>IF(AA1023="","",VLOOKUP(AA1023,映射!W:X,2,FALSE))</f>
        <v/>
      </c>
      <c r="AC1023" s="85"/>
      <c r="AD1023" s="85"/>
      <c r="AE1023" s="85"/>
      <c r="AF1023" s="85"/>
      <c r="AG1023" s="15" t="str">
        <f>IF(AF1023="","",VLOOKUP(AF1023,映射!W:X,2,FALSE))</f>
        <v/>
      </c>
      <c r="AH1023" s="85"/>
      <c r="AI1023" s="85"/>
      <c r="AJ1023" s="85"/>
      <c r="AK1023" s="85"/>
      <c r="AL1023" s="85" t="str">
        <f>IF(AK1023="","",VLOOKUP(AK1023,映射!W:X,2,FALSE))</f>
        <v/>
      </c>
      <c r="AM1023" s="85"/>
      <c r="AN1023" s="85"/>
      <c r="AO1023" s="85"/>
    </row>
    <row r="1024" spans="1:41">
      <c r="A1024" s="26">
        <v>140291</v>
      </c>
      <c r="B1024" s="26" t="s">
        <v>323</v>
      </c>
      <c r="C1024" s="14" t="s">
        <v>40</v>
      </c>
      <c r="D1024" s="14" t="s">
        <v>685</v>
      </c>
      <c r="E1024" s="26">
        <v>40291</v>
      </c>
      <c r="F1024" s="26" t="s">
        <v>642</v>
      </c>
      <c r="G1024" s="26"/>
      <c r="H1024" s="26">
        <v>22</v>
      </c>
      <c r="I1024" s="91">
        <v>230</v>
      </c>
      <c r="J1024" s="90">
        <v>0</v>
      </c>
      <c r="K1024" s="26"/>
      <c r="L1024" s="79">
        <f>VLOOKUP(D1024,道具产出!B:V,4,FALSE)</f>
        <v>3002</v>
      </c>
      <c r="M1024" s="15" t="str">
        <f>IF(L1024="","",VLOOKUP(L1024,映射!W:X,2,FALSE))</f>
        <v>铁</v>
      </c>
      <c r="N1024" s="79">
        <f>VLOOKUP(D1024,道具产出!B:V,5,FALSE)</f>
        <v>1</v>
      </c>
      <c r="O1024" s="79">
        <v>1</v>
      </c>
      <c r="P1024" s="79">
        <f>VLOOKUP(D1024,道具产出!B:V,6,FALSE)</f>
        <v>300</v>
      </c>
      <c r="Q1024" s="79">
        <f>VLOOKUP(D1024,道具产出!B:V,7,FALSE)</f>
        <v>3102</v>
      </c>
      <c r="R1024" s="15" t="str">
        <f>IF(Q1024="","",VLOOKUP(Q1024,映射!W:X,2,FALSE))</f>
        <v>枞</v>
      </c>
      <c r="S1024" s="79">
        <f>VLOOKUP(D1024,道具产出!B:V,8,FALSE)</f>
        <v>1</v>
      </c>
      <c r="T1024" s="79">
        <v>1</v>
      </c>
      <c r="U1024" s="79">
        <f>VLOOKUP(D1024,道具产出!B:V,9,FALSE)</f>
        <v>300</v>
      </c>
      <c r="V1024" s="92">
        <f>VLOOKUP(D1024,道具产出!B:V,10,FALSE)</f>
        <v>3402</v>
      </c>
      <c r="W1024" s="15" t="str">
        <f>IF(V1024="","",VLOOKUP(V1024,映射!W:X,2,FALSE))</f>
        <v>木绵布</v>
      </c>
      <c r="X1024" s="92">
        <f>VLOOKUP(D1024,道具产出!B:V,11,FALSE)</f>
        <v>1</v>
      </c>
      <c r="Y1024" s="92">
        <v>1</v>
      </c>
      <c r="Z1024" s="92">
        <f>VLOOKUP(D1024,道具产出!B:V,12,FALSE)</f>
        <v>300</v>
      </c>
      <c r="AA1024" s="85"/>
      <c r="AB1024" s="15" t="str">
        <f>IF(AA1024="","",VLOOKUP(AA1024,映射!W:X,2,FALSE))</f>
        <v/>
      </c>
      <c r="AC1024" s="85"/>
      <c r="AD1024" s="85"/>
      <c r="AE1024" s="85"/>
      <c r="AF1024" s="85"/>
      <c r="AG1024" s="15" t="str">
        <f>IF(AF1024="","",VLOOKUP(AF1024,映射!W:X,2,FALSE))</f>
        <v/>
      </c>
      <c r="AH1024" s="85"/>
      <c r="AI1024" s="85"/>
      <c r="AJ1024" s="85"/>
      <c r="AK1024" s="85"/>
      <c r="AL1024" s="85" t="str">
        <f>IF(AK1024="","",VLOOKUP(AK1024,映射!W:X,2,FALSE))</f>
        <v/>
      </c>
      <c r="AM1024" s="85"/>
      <c r="AN1024" s="85"/>
      <c r="AO1024" s="85"/>
    </row>
    <row r="1025" spans="1:41">
      <c r="A1025" s="26">
        <v>140292</v>
      </c>
      <c r="B1025" s="26" t="s">
        <v>323</v>
      </c>
      <c r="C1025" s="14" t="s">
        <v>40</v>
      </c>
      <c r="D1025" s="14" t="s">
        <v>685</v>
      </c>
      <c r="E1025" s="26">
        <v>40292</v>
      </c>
      <c r="F1025" s="26" t="s">
        <v>647</v>
      </c>
      <c r="G1025" s="26"/>
      <c r="H1025" s="26">
        <v>22</v>
      </c>
      <c r="I1025" s="91">
        <v>230</v>
      </c>
      <c r="J1025" s="90">
        <v>0</v>
      </c>
      <c r="K1025" s="26"/>
      <c r="L1025" s="79">
        <f>VLOOKUP(D1025,道具产出!B:V,4,FALSE)</f>
        <v>3002</v>
      </c>
      <c r="M1025" s="15" t="str">
        <f>IF(L1025="","",VLOOKUP(L1025,映射!W:X,2,FALSE))</f>
        <v>铁</v>
      </c>
      <c r="N1025" s="79">
        <f>VLOOKUP(D1025,道具产出!B:V,5,FALSE)</f>
        <v>1</v>
      </c>
      <c r="O1025" s="79">
        <v>1</v>
      </c>
      <c r="P1025" s="79">
        <f>VLOOKUP(D1025,道具产出!B:V,6,FALSE)</f>
        <v>300</v>
      </c>
      <c r="Q1025" s="79">
        <f>VLOOKUP(D1025,道具产出!B:V,7,FALSE)</f>
        <v>3102</v>
      </c>
      <c r="R1025" s="15" t="str">
        <f>IF(Q1025="","",VLOOKUP(Q1025,映射!W:X,2,FALSE))</f>
        <v>枞</v>
      </c>
      <c r="S1025" s="79">
        <f>VLOOKUP(D1025,道具产出!B:V,8,FALSE)</f>
        <v>1</v>
      </c>
      <c r="T1025" s="79">
        <v>1</v>
      </c>
      <c r="U1025" s="79">
        <f>VLOOKUP(D1025,道具产出!B:V,9,FALSE)</f>
        <v>300</v>
      </c>
      <c r="V1025" s="92">
        <f>VLOOKUP(D1025,道具产出!B:V,10,FALSE)</f>
        <v>3402</v>
      </c>
      <c r="W1025" s="15" t="str">
        <f>IF(V1025="","",VLOOKUP(V1025,映射!W:X,2,FALSE))</f>
        <v>木绵布</v>
      </c>
      <c r="X1025" s="92">
        <f>VLOOKUP(D1025,道具产出!B:V,11,FALSE)</f>
        <v>1</v>
      </c>
      <c r="Y1025" s="92">
        <v>1</v>
      </c>
      <c r="Z1025" s="92">
        <f>VLOOKUP(D1025,道具产出!B:V,12,FALSE)</f>
        <v>300</v>
      </c>
      <c r="AA1025" s="85"/>
      <c r="AB1025" s="15" t="str">
        <f>IF(AA1025="","",VLOOKUP(AA1025,映射!W:X,2,FALSE))</f>
        <v/>
      </c>
      <c r="AC1025" s="85"/>
      <c r="AD1025" s="85"/>
      <c r="AE1025" s="85"/>
      <c r="AF1025" s="85"/>
      <c r="AG1025" s="15" t="str">
        <f>IF(AF1025="","",VLOOKUP(AF1025,映射!W:X,2,FALSE))</f>
        <v/>
      </c>
      <c r="AH1025" s="85"/>
      <c r="AI1025" s="85"/>
      <c r="AJ1025" s="85"/>
      <c r="AK1025" s="85"/>
      <c r="AL1025" s="85" t="str">
        <f>IF(AK1025="","",VLOOKUP(AK1025,映射!W:X,2,FALSE))</f>
        <v/>
      </c>
      <c r="AM1025" s="85"/>
      <c r="AN1025" s="85"/>
      <c r="AO1025" s="85"/>
    </row>
    <row r="1026" spans="1:41">
      <c r="A1026" s="26">
        <v>140293</v>
      </c>
      <c r="B1026" s="26" t="s">
        <v>323</v>
      </c>
      <c r="C1026" s="14" t="s">
        <v>40</v>
      </c>
      <c r="D1026" s="14" t="s">
        <v>685</v>
      </c>
      <c r="E1026" s="26">
        <v>40293</v>
      </c>
      <c r="F1026" s="26" t="s">
        <v>655</v>
      </c>
      <c r="G1026" s="26"/>
      <c r="H1026" s="26">
        <v>22</v>
      </c>
      <c r="I1026" s="91">
        <v>230</v>
      </c>
      <c r="J1026" s="90">
        <v>0</v>
      </c>
      <c r="K1026" s="26"/>
      <c r="L1026" s="79">
        <f>VLOOKUP(D1026,道具产出!B:V,4,FALSE)</f>
        <v>3002</v>
      </c>
      <c r="M1026" s="15" t="str">
        <f>IF(L1026="","",VLOOKUP(L1026,映射!W:X,2,FALSE))</f>
        <v>铁</v>
      </c>
      <c r="N1026" s="79">
        <f>VLOOKUP(D1026,道具产出!B:V,5,FALSE)</f>
        <v>1</v>
      </c>
      <c r="O1026" s="79">
        <v>1</v>
      </c>
      <c r="P1026" s="79">
        <f>VLOOKUP(D1026,道具产出!B:V,6,FALSE)</f>
        <v>300</v>
      </c>
      <c r="Q1026" s="79">
        <f>VLOOKUP(D1026,道具产出!B:V,7,FALSE)</f>
        <v>3102</v>
      </c>
      <c r="R1026" s="15" t="str">
        <f>IF(Q1026="","",VLOOKUP(Q1026,映射!W:X,2,FALSE))</f>
        <v>枞</v>
      </c>
      <c r="S1026" s="79">
        <f>VLOOKUP(D1026,道具产出!B:V,8,FALSE)</f>
        <v>1</v>
      </c>
      <c r="T1026" s="79">
        <v>1</v>
      </c>
      <c r="U1026" s="79">
        <f>VLOOKUP(D1026,道具产出!B:V,9,FALSE)</f>
        <v>300</v>
      </c>
      <c r="V1026" s="92">
        <f>VLOOKUP(D1026,道具产出!B:V,10,FALSE)</f>
        <v>3402</v>
      </c>
      <c r="W1026" s="15" t="str">
        <f>IF(V1026="","",VLOOKUP(V1026,映射!W:X,2,FALSE))</f>
        <v>木绵布</v>
      </c>
      <c r="X1026" s="92">
        <f>VLOOKUP(D1026,道具产出!B:V,11,FALSE)</f>
        <v>1</v>
      </c>
      <c r="Y1026" s="92">
        <v>1</v>
      </c>
      <c r="Z1026" s="92">
        <f>VLOOKUP(D1026,道具产出!B:V,12,FALSE)</f>
        <v>300</v>
      </c>
      <c r="AA1026" s="85"/>
      <c r="AB1026" s="15" t="str">
        <f>IF(AA1026="","",VLOOKUP(AA1026,映射!W:X,2,FALSE))</f>
        <v/>
      </c>
      <c r="AC1026" s="85"/>
      <c r="AD1026" s="85"/>
      <c r="AE1026" s="85"/>
      <c r="AF1026" s="85"/>
      <c r="AG1026" s="15" t="str">
        <f>IF(AF1026="","",VLOOKUP(AF1026,映射!W:X,2,FALSE))</f>
        <v/>
      </c>
      <c r="AH1026" s="85"/>
      <c r="AI1026" s="85"/>
      <c r="AJ1026" s="85"/>
      <c r="AK1026" s="85"/>
      <c r="AL1026" s="85" t="str">
        <f>IF(AK1026="","",VLOOKUP(AK1026,映射!W:X,2,FALSE))</f>
        <v/>
      </c>
      <c r="AM1026" s="85"/>
      <c r="AN1026" s="85"/>
      <c r="AO1026" s="85"/>
    </row>
    <row r="1027" spans="1:41">
      <c r="A1027" s="26">
        <v>140294</v>
      </c>
      <c r="B1027" s="26" t="s">
        <v>323</v>
      </c>
      <c r="C1027" s="14" t="s">
        <v>40</v>
      </c>
      <c r="D1027" s="14" t="s">
        <v>685</v>
      </c>
      <c r="E1027" s="26">
        <v>40294</v>
      </c>
      <c r="F1027" s="26" t="s">
        <v>595</v>
      </c>
      <c r="G1027" s="26"/>
      <c r="H1027" s="26">
        <v>22</v>
      </c>
      <c r="I1027" s="91">
        <v>230</v>
      </c>
      <c r="J1027" s="90">
        <v>0</v>
      </c>
      <c r="K1027" s="26"/>
      <c r="L1027" s="79">
        <f>VLOOKUP(D1027,道具产出!B:V,4,FALSE)</f>
        <v>3002</v>
      </c>
      <c r="M1027" s="15" t="str">
        <f>IF(L1027="","",VLOOKUP(L1027,映射!W:X,2,FALSE))</f>
        <v>铁</v>
      </c>
      <c r="N1027" s="79">
        <f>VLOOKUP(D1027,道具产出!B:V,5,FALSE)</f>
        <v>1</v>
      </c>
      <c r="O1027" s="79">
        <v>1</v>
      </c>
      <c r="P1027" s="79">
        <f>VLOOKUP(D1027,道具产出!B:V,6,FALSE)</f>
        <v>300</v>
      </c>
      <c r="Q1027" s="79">
        <f>VLOOKUP(D1027,道具产出!B:V,7,FALSE)</f>
        <v>3102</v>
      </c>
      <c r="R1027" s="15" t="str">
        <f>IF(Q1027="","",VLOOKUP(Q1027,映射!W:X,2,FALSE))</f>
        <v>枞</v>
      </c>
      <c r="S1027" s="79">
        <f>VLOOKUP(D1027,道具产出!B:V,8,FALSE)</f>
        <v>1</v>
      </c>
      <c r="T1027" s="79">
        <v>1</v>
      </c>
      <c r="U1027" s="79">
        <f>VLOOKUP(D1027,道具产出!B:V,9,FALSE)</f>
        <v>300</v>
      </c>
      <c r="V1027" s="92">
        <f>VLOOKUP(D1027,道具产出!B:V,10,FALSE)</f>
        <v>3402</v>
      </c>
      <c r="W1027" s="15" t="str">
        <f>IF(V1027="","",VLOOKUP(V1027,映射!W:X,2,FALSE))</f>
        <v>木绵布</v>
      </c>
      <c r="X1027" s="92">
        <f>VLOOKUP(D1027,道具产出!B:V,11,FALSE)</f>
        <v>1</v>
      </c>
      <c r="Y1027" s="92">
        <v>1</v>
      </c>
      <c r="Z1027" s="92">
        <f>VLOOKUP(D1027,道具产出!B:V,12,FALSE)</f>
        <v>300</v>
      </c>
      <c r="AA1027" s="85"/>
      <c r="AB1027" s="15" t="str">
        <f>IF(AA1027="","",VLOOKUP(AA1027,映射!W:X,2,FALSE))</f>
        <v/>
      </c>
      <c r="AC1027" s="85"/>
      <c r="AD1027" s="85"/>
      <c r="AE1027" s="85"/>
      <c r="AF1027" s="85"/>
      <c r="AG1027" s="15" t="str">
        <f>IF(AF1027="","",VLOOKUP(AF1027,映射!W:X,2,FALSE))</f>
        <v/>
      </c>
      <c r="AH1027" s="85"/>
      <c r="AI1027" s="85"/>
      <c r="AJ1027" s="85"/>
      <c r="AK1027" s="85"/>
      <c r="AL1027" s="85" t="str">
        <f>IF(AK1027="","",VLOOKUP(AK1027,映射!W:X,2,FALSE))</f>
        <v/>
      </c>
      <c r="AM1027" s="85"/>
      <c r="AN1027" s="85"/>
      <c r="AO1027" s="85"/>
    </row>
    <row r="1028" spans="1:41">
      <c r="A1028" s="26">
        <v>140295</v>
      </c>
      <c r="B1028" s="26" t="s">
        <v>323</v>
      </c>
      <c r="C1028" s="14" t="s">
        <v>40</v>
      </c>
      <c r="D1028" s="14" t="s">
        <v>685</v>
      </c>
      <c r="E1028" s="26">
        <v>40295</v>
      </c>
      <c r="F1028" s="26" t="s">
        <v>649</v>
      </c>
      <c r="G1028" s="26"/>
      <c r="H1028" s="26">
        <v>22</v>
      </c>
      <c r="I1028" s="91">
        <v>230</v>
      </c>
      <c r="J1028" s="90">
        <v>0</v>
      </c>
      <c r="K1028" s="26"/>
      <c r="L1028" s="79">
        <f>VLOOKUP(D1028,道具产出!B:V,4,FALSE)</f>
        <v>3002</v>
      </c>
      <c r="M1028" s="15" t="str">
        <f>IF(L1028="","",VLOOKUP(L1028,映射!W:X,2,FALSE))</f>
        <v>铁</v>
      </c>
      <c r="N1028" s="79">
        <f>VLOOKUP(D1028,道具产出!B:V,5,FALSE)</f>
        <v>1</v>
      </c>
      <c r="O1028" s="79">
        <v>1</v>
      </c>
      <c r="P1028" s="79">
        <f>VLOOKUP(D1028,道具产出!B:V,6,FALSE)</f>
        <v>300</v>
      </c>
      <c r="Q1028" s="79">
        <f>VLOOKUP(D1028,道具产出!B:V,7,FALSE)</f>
        <v>3102</v>
      </c>
      <c r="R1028" s="15" t="str">
        <f>IF(Q1028="","",VLOOKUP(Q1028,映射!W:X,2,FALSE))</f>
        <v>枞</v>
      </c>
      <c r="S1028" s="79">
        <f>VLOOKUP(D1028,道具产出!B:V,8,FALSE)</f>
        <v>1</v>
      </c>
      <c r="T1028" s="79">
        <v>1</v>
      </c>
      <c r="U1028" s="79">
        <f>VLOOKUP(D1028,道具产出!B:V,9,FALSE)</f>
        <v>300</v>
      </c>
      <c r="V1028" s="92">
        <f>VLOOKUP(D1028,道具产出!B:V,10,FALSE)</f>
        <v>3402</v>
      </c>
      <c r="W1028" s="15" t="str">
        <f>IF(V1028="","",VLOOKUP(V1028,映射!W:X,2,FALSE))</f>
        <v>木绵布</v>
      </c>
      <c r="X1028" s="92">
        <f>VLOOKUP(D1028,道具产出!B:V,11,FALSE)</f>
        <v>1</v>
      </c>
      <c r="Y1028" s="92">
        <v>1</v>
      </c>
      <c r="Z1028" s="92">
        <f>VLOOKUP(D1028,道具产出!B:V,12,FALSE)</f>
        <v>300</v>
      </c>
      <c r="AA1028" s="85"/>
      <c r="AB1028" s="15" t="str">
        <f>IF(AA1028="","",VLOOKUP(AA1028,映射!W:X,2,FALSE))</f>
        <v/>
      </c>
      <c r="AC1028" s="85"/>
      <c r="AD1028" s="85"/>
      <c r="AE1028" s="85"/>
      <c r="AF1028" s="85"/>
      <c r="AG1028" s="15" t="str">
        <f>IF(AF1028="","",VLOOKUP(AF1028,映射!W:X,2,FALSE))</f>
        <v/>
      </c>
      <c r="AH1028" s="85"/>
      <c r="AI1028" s="85"/>
      <c r="AJ1028" s="85"/>
      <c r="AK1028" s="85"/>
      <c r="AL1028" s="85" t="str">
        <f>IF(AK1028="","",VLOOKUP(AK1028,映射!W:X,2,FALSE))</f>
        <v/>
      </c>
      <c r="AM1028" s="85"/>
      <c r="AN1028" s="85"/>
      <c r="AO1028" s="85"/>
    </row>
    <row r="1029" spans="1:41">
      <c r="A1029" s="26">
        <v>140296</v>
      </c>
      <c r="B1029" s="26" t="s">
        <v>323</v>
      </c>
      <c r="C1029" s="14" t="s">
        <v>40</v>
      </c>
      <c r="D1029" s="14" t="s">
        <v>685</v>
      </c>
      <c r="E1029" s="26">
        <v>40296</v>
      </c>
      <c r="F1029" s="26" t="s">
        <v>642</v>
      </c>
      <c r="G1029" s="26"/>
      <c r="H1029" s="26">
        <v>22</v>
      </c>
      <c r="I1029" s="91">
        <v>230</v>
      </c>
      <c r="J1029" s="90">
        <v>0</v>
      </c>
      <c r="K1029" s="26"/>
      <c r="L1029" s="79">
        <f>VLOOKUP(D1029,道具产出!B:V,4,FALSE)</f>
        <v>3002</v>
      </c>
      <c r="M1029" s="15" t="str">
        <f>IF(L1029="","",VLOOKUP(L1029,映射!W:X,2,FALSE))</f>
        <v>铁</v>
      </c>
      <c r="N1029" s="79">
        <f>VLOOKUP(D1029,道具产出!B:V,5,FALSE)</f>
        <v>1</v>
      </c>
      <c r="O1029" s="79">
        <v>1</v>
      </c>
      <c r="P1029" s="79">
        <f>VLOOKUP(D1029,道具产出!B:V,6,FALSE)</f>
        <v>300</v>
      </c>
      <c r="Q1029" s="79">
        <f>VLOOKUP(D1029,道具产出!B:V,7,FALSE)</f>
        <v>3102</v>
      </c>
      <c r="R1029" s="15" t="str">
        <f>IF(Q1029="","",VLOOKUP(Q1029,映射!W:X,2,FALSE))</f>
        <v>枞</v>
      </c>
      <c r="S1029" s="79">
        <f>VLOOKUP(D1029,道具产出!B:V,8,FALSE)</f>
        <v>1</v>
      </c>
      <c r="T1029" s="79">
        <v>1</v>
      </c>
      <c r="U1029" s="79">
        <f>VLOOKUP(D1029,道具产出!B:V,9,FALSE)</f>
        <v>300</v>
      </c>
      <c r="V1029" s="92">
        <f>VLOOKUP(D1029,道具产出!B:V,10,FALSE)</f>
        <v>3402</v>
      </c>
      <c r="W1029" s="15" t="str">
        <f>IF(V1029="","",VLOOKUP(V1029,映射!W:X,2,FALSE))</f>
        <v>木绵布</v>
      </c>
      <c r="X1029" s="92">
        <f>VLOOKUP(D1029,道具产出!B:V,11,FALSE)</f>
        <v>1</v>
      </c>
      <c r="Y1029" s="92">
        <v>1</v>
      </c>
      <c r="Z1029" s="92">
        <f>VLOOKUP(D1029,道具产出!B:V,12,FALSE)</f>
        <v>300</v>
      </c>
      <c r="AA1029" s="85"/>
      <c r="AB1029" s="15" t="str">
        <f>IF(AA1029="","",VLOOKUP(AA1029,映射!W:X,2,FALSE))</f>
        <v/>
      </c>
      <c r="AC1029" s="85"/>
      <c r="AD1029" s="85"/>
      <c r="AE1029" s="85"/>
      <c r="AF1029" s="85"/>
      <c r="AG1029" s="15" t="str">
        <f>IF(AF1029="","",VLOOKUP(AF1029,映射!W:X,2,FALSE))</f>
        <v/>
      </c>
      <c r="AH1029" s="85"/>
      <c r="AI1029" s="85"/>
      <c r="AJ1029" s="85"/>
      <c r="AK1029" s="85"/>
      <c r="AL1029" s="85" t="str">
        <f>IF(AK1029="","",VLOOKUP(AK1029,映射!W:X,2,FALSE))</f>
        <v/>
      </c>
      <c r="AM1029" s="85"/>
      <c r="AN1029" s="85"/>
      <c r="AO1029" s="85"/>
    </row>
    <row r="1030" spans="1:41">
      <c r="A1030" s="26">
        <v>140297</v>
      </c>
      <c r="B1030" s="26" t="s">
        <v>323</v>
      </c>
      <c r="C1030" s="14" t="s">
        <v>40</v>
      </c>
      <c r="D1030" s="14" t="s">
        <v>685</v>
      </c>
      <c r="E1030" s="26">
        <v>40297</v>
      </c>
      <c r="F1030" s="26" t="s">
        <v>598</v>
      </c>
      <c r="G1030" s="26"/>
      <c r="H1030" s="26">
        <v>22</v>
      </c>
      <c r="I1030" s="91">
        <v>230</v>
      </c>
      <c r="J1030" s="90">
        <v>0</v>
      </c>
      <c r="K1030" s="26"/>
      <c r="L1030" s="79">
        <f>VLOOKUP(D1030,道具产出!B:V,4,FALSE)</f>
        <v>3002</v>
      </c>
      <c r="M1030" s="15" t="str">
        <f>IF(L1030="","",VLOOKUP(L1030,映射!W:X,2,FALSE))</f>
        <v>铁</v>
      </c>
      <c r="N1030" s="79">
        <f>VLOOKUP(D1030,道具产出!B:V,5,FALSE)</f>
        <v>1</v>
      </c>
      <c r="O1030" s="79">
        <v>1</v>
      </c>
      <c r="P1030" s="79">
        <f>VLOOKUP(D1030,道具产出!B:V,6,FALSE)</f>
        <v>300</v>
      </c>
      <c r="Q1030" s="79">
        <f>VLOOKUP(D1030,道具产出!B:V,7,FALSE)</f>
        <v>3102</v>
      </c>
      <c r="R1030" s="15" t="str">
        <f>IF(Q1030="","",VLOOKUP(Q1030,映射!W:X,2,FALSE))</f>
        <v>枞</v>
      </c>
      <c r="S1030" s="79">
        <f>VLOOKUP(D1030,道具产出!B:V,8,FALSE)</f>
        <v>1</v>
      </c>
      <c r="T1030" s="79">
        <v>1</v>
      </c>
      <c r="U1030" s="79">
        <f>VLOOKUP(D1030,道具产出!B:V,9,FALSE)</f>
        <v>300</v>
      </c>
      <c r="V1030" s="92">
        <f>VLOOKUP(D1030,道具产出!B:V,10,FALSE)</f>
        <v>3402</v>
      </c>
      <c r="W1030" s="15" t="str">
        <f>IF(V1030="","",VLOOKUP(V1030,映射!W:X,2,FALSE))</f>
        <v>木绵布</v>
      </c>
      <c r="X1030" s="92">
        <f>VLOOKUP(D1030,道具产出!B:V,11,FALSE)</f>
        <v>1</v>
      </c>
      <c r="Y1030" s="92">
        <v>1</v>
      </c>
      <c r="Z1030" s="92">
        <f>VLOOKUP(D1030,道具产出!B:V,12,FALSE)</f>
        <v>300</v>
      </c>
      <c r="AA1030" s="85"/>
      <c r="AB1030" s="15" t="str">
        <f>IF(AA1030="","",VLOOKUP(AA1030,映射!W:X,2,FALSE))</f>
        <v/>
      </c>
      <c r="AC1030" s="85"/>
      <c r="AD1030" s="85"/>
      <c r="AE1030" s="85"/>
      <c r="AF1030" s="85"/>
      <c r="AG1030" s="15" t="str">
        <f>IF(AF1030="","",VLOOKUP(AF1030,映射!W:X,2,FALSE))</f>
        <v/>
      </c>
      <c r="AH1030" s="85"/>
      <c r="AI1030" s="85"/>
      <c r="AJ1030" s="85"/>
      <c r="AK1030" s="85"/>
      <c r="AL1030" s="85" t="str">
        <f>IF(AK1030="","",VLOOKUP(AK1030,映射!W:X,2,FALSE))</f>
        <v/>
      </c>
      <c r="AM1030" s="85"/>
      <c r="AN1030" s="85"/>
      <c r="AO1030" s="85"/>
    </row>
    <row r="1031" spans="1:41">
      <c r="A1031" s="26">
        <v>140298</v>
      </c>
      <c r="B1031" s="26" t="s">
        <v>323</v>
      </c>
      <c r="C1031" s="14" t="s">
        <v>40</v>
      </c>
      <c r="D1031" s="14" t="s">
        <v>685</v>
      </c>
      <c r="E1031" s="26">
        <v>40298</v>
      </c>
      <c r="F1031" s="26" t="s">
        <v>474</v>
      </c>
      <c r="G1031" s="26"/>
      <c r="H1031" s="26">
        <v>22</v>
      </c>
      <c r="I1031" s="91">
        <v>230</v>
      </c>
      <c r="J1031" s="90">
        <v>0</v>
      </c>
      <c r="K1031" s="26"/>
      <c r="L1031" s="79">
        <f>VLOOKUP(D1031,道具产出!B:V,4,FALSE)</f>
        <v>3002</v>
      </c>
      <c r="M1031" s="15" t="str">
        <f>IF(L1031="","",VLOOKUP(L1031,映射!W:X,2,FALSE))</f>
        <v>铁</v>
      </c>
      <c r="N1031" s="79">
        <f>VLOOKUP(D1031,道具产出!B:V,5,FALSE)</f>
        <v>1</v>
      </c>
      <c r="O1031" s="79">
        <v>1</v>
      </c>
      <c r="P1031" s="79">
        <f>VLOOKUP(D1031,道具产出!B:V,6,FALSE)</f>
        <v>300</v>
      </c>
      <c r="Q1031" s="79">
        <f>VLOOKUP(D1031,道具产出!B:V,7,FALSE)</f>
        <v>3102</v>
      </c>
      <c r="R1031" s="15" t="str">
        <f>IF(Q1031="","",VLOOKUP(Q1031,映射!W:X,2,FALSE))</f>
        <v>枞</v>
      </c>
      <c r="S1031" s="79">
        <f>VLOOKUP(D1031,道具产出!B:V,8,FALSE)</f>
        <v>1</v>
      </c>
      <c r="T1031" s="79">
        <v>1</v>
      </c>
      <c r="U1031" s="79">
        <f>VLOOKUP(D1031,道具产出!B:V,9,FALSE)</f>
        <v>300</v>
      </c>
      <c r="V1031" s="92">
        <f>VLOOKUP(D1031,道具产出!B:V,10,FALSE)</f>
        <v>3402</v>
      </c>
      <c r="W1031" s="15" t="str">
        <f>IF(V1031="","",VLOOKUP(V1031,映射!W:X,2,FALSE))</f>
        <v>木绵布</v>
      </c>
      <c r="X1031" s="92">
        <f>VLOOKUP(D1031,道具产出!B:V,11,FALSE)</f>
        <v>1</v>
      </c>
      <c r="Y1031" s="92">
        <v>1</v>
      </c>
      <c r="Z1031" s="92">
        <f>VLOOKUP(D1031,道具产出!B:V,12,FALSE)</f>
        <v>300</v>
      </c>
      <c r="AA1031" s="85"/>
      <c r="AB1031" s="15" t="str">
        <f>IF(AA1031="","",VLOOKUP(AA1031,映射!W:X,2,FALSE))</f>
        <v/>
      </c>
      <c r="AC1031" s="85"/>
      <c r="AD1031" s="85"/>
      <c r="AE1031" s="85"/>
      <c r="AF1031" s="85"/>
      <c r="AG1031" s="15" t="str">
        <f>IF(AF1031="","",VLOOKUP(AF1031,映射!W:X,2,FALSE))</f>
        <v/>
      </c>
      <c r="AH1031" s="85"/>
      <c r="AI1031" s="85"/>
      <c r="AJ1031" s="85"/>
      <c r="AK1031" s="85"/>
      <c r="AL1031" s="85" t="str">
        <f>IF(AK1031="","",VLOOKUP(AK1031,映射!W:X,2,FALSE))</f>
        <v/>
      </c>
      <c r="AM1031" s="85"/>
      <c r="AN1031" s="85"/>
      <c r="AO1031" s="85"/>
    </row>
    <row r="1032" spans="1:41">
      <c r="A1032" s="26">
        <v>140299</v>
      </c>
      <c r="B1032" s="26" t="s">
        <v>323</v>
      </c>
      <c r="C1032" s="14" t="s">
        <v>40</v>
      </c>
      <c r="D1032" s="14" t="s">
        <v>685</v>
      </c>
      <c r="E1032" s="26">
        <v>40299</v>
      </c>
      <c r="F1032" s="26" t="s">
        <v>693</v>
      </c>
      <c r="G1032" s="26"/>
      <c r="H1032" s="26">
        <v>22</v>
      </c>
      <c r="I1032" s="91">
        <v>230</v>
      </c>
      <c r="J1032" s="90">
        <v>0</v>
      </c>
      <c r="K1032" s="26"/>
      <c r="L1032" s="79">
        <f>VLOOKUP(D1032,道具产出!B:V,4,FALSE)</f>
        <v>3002</v>
      </c>
      <c r="M1032" s="15" t="str">
        <f>IF(L1032="","",VLOOKUP(L1032,映射!W:X,2,FALSE))</f>
        <v>铁</v>
      </c>
      <c r="N1032" s="79">
        <f>VLOOKUP(D1032,道具产出!B:V,5,FALSE)</f>
        <v>1</v>
      </c>
      <c r="O1032" s="79">
        <v>1</v>
      </c>
      <c r="P1032" s="79">
        <f>VLOOKUP(D1032,道具产出!B:V,6,FALSE)</f>
        <v>300</v>
      </c>
      <c r="Q1032" s="79">
        <f>VLOOKUP(D1032,道具产出!B:V,7,FALSE)</f>
        <v>3102</v>
      </c>
      <c r="R1032" s="15" t="str">
        <f>IF(Q1032="","",VLOOKUP(Q1032,映射!W:X,2,FALSE))</f>
        <v>枞</v>
      </c>
      <c r="S1032" s="79">
        <f>VLOOKUP(D1032,道具产出!B:V,8,FALSE)</f>
        <v>1</v>
      </c>
      <c r="T1032" s="79">
        <v>1</v>
      </c>
      <c r="U1032" s="79">
        <f>VLOOKUP(D1032,道具产出!B:V,9,FALSE)</f>
        <v>300</v>
      </c>
      <c r="V1032" s="92">
        <f>VLOOKUP(D1032,道具产出!B:V,10,FALSE)</f>
        <v>3402</v>
      </c>
      <c r="W1032" s="15" t="str">
        <f>IF(V1032="","",VLOOKUP(V1032,映射!W:X,2,FALSE))</f>
        <v>木绵布</v>
      </c>
      <c r="X1032" s="92">
        <f>VLOOKUP(D1032,道具产出!B:V,11,FALSE)</f>
        <v>1</v>
      </c>
      <c r="Y1032" s="92">
        <v>1</v>
      </c>
      <c r="Z1032" s="92">
        <f>VLOOKUP(D1032,道具产出!B:V,12,FALSE)</f>
        <v>300</v>
      </c>
      <c r="AA1032" s="85"/>
      <c r="AB1032" s="15" t="str">
        <f>IF(AA1032="","",VLOOKUP(AA1032,映射!W:X,2,FALSE))</f>
        <v/>
      </c>
      <c r="AC1032" s="85"/>
      <c r="AD1032" s="85"/>
      <c r="AE1032" s="85"/>
      <c r="AF1032" s="85"/>
      <c r="AG1032" s="15" t="str">
        <f>IF(AF1032="","",VLOOKUP(AF1032,映射!W:X,2,FALSE))</f>
        <v/>
      </c>
      <c r="AH1032" s="85"/>
      <c r="AI1032" s="85"/>
      <c r="AJ1032" s="85"/>
      <c r="AK1032" s="85"/>
      <c r="AL1032" s="85" t="str">
        <f>IF(AK1032="","",VLOOKUP(AK1032,映射!W:X,2,FALSE))</f>
        <v/>
      </c>
      <c r="AM1032" s="85"/>
      <c r="AN1032" s="85"/>
      <c r="AO1032" s="85"/>
    </row>
    <row r="1033" spans="1:41">
      <c r="A1033" s="26">
        <v>140300</v>
      </c>
      <c r="B1033" s="26" t="s">
        <v>323</v>
      </c>
      <c r="C1033" s="14" t="s">
        <v>40</v>
      </c>
      <c r="D1033" s="14" t="s">
        <v>685</v>
      </c>
      <c r="E1033" s="26">
        <v>40300</v>
      </c>
      <c r="F1033" s="26" t="s">
        <v>694</v>
      </c>
      <c r="G1033" s="26"/>
      <c r="H1033" s="26">
        <v>22</v>
      </c>
      <c r="I1033" s="91">
        <v>230</v>
      </c>
      <c r="J1033" s="90">
        <v>0</v>
      </c>
      <c r="K1033" s="26"/>
      <c r="L1033" s="79">
        <f>VLOOKUP(D1033,道具产出!B:V,4,FALSE)</f>
        <v>3002</v>
      </c>
      <c r="M1033" s="15" t="str">
        <f>IF(L1033="","",VLOOKUP(L1033,映射!W:X,2,FALSE))</f>
        <v>铁</v>
      </c>
      <c r="N1033" s="79">
        <f>VLOOKUP(D1033,道具产出!B:V,5,FALSE)</f>
        <v>1</v>
      </c>
      <c r="O1033" s="79">
        <v>1</v>
      </c>
      <c r="P1033" s="79">
        <f>VLOOKUP(D1033,道具产出!B:V,6,FALSE)</f>
        <v>300</v>
      </c>
      <c r="Q1033" s="79">
        <f>VLOOKUP(D1033,道具产出!B:V,7,FALSE)</f>
        <v>3102</v>
      </c>
      <c r="R1033" s="15" t="str">
        <f>IF(Q1033="","",VLOOKUP(Q1033,映射!W:X,2,FALSE))</f>
        <v>枞</v>
      </c>
      <c r="S1033" s="79">
        <f>VLOOKUP(D1033,道具产出!B:V,8,FALSE)</f>
        <v>1</v>
      </c>
      <c r="T1033" s="79">
        <v>1</v>
      </c>
      <c r="U1033" s="79">
        <f>VLOOKUP(D1033,道具产出!B:V,9,FALSE)</f>
        <v>300</v>
      </c>
      <c r="V1033" s="92">
        <f>VLOOKUP(D1033,道具产出!B:V,10,FALSE)</f>
        <v>3402</v>
      </c>
      <c r="W1033" s="15" t="str">
        <f>IF(V1033="","",VLOOKUP(V1033,映射!W:X,2,FALSE))</f>
        <v>木绵布</v>
      </c>
      <c r="X1033" s="92">
        <f>VLOOKUP(D1033,道具产出!B:V,11,FALSE)</f>
        <v>1</v>
      </c>
      <c r="Y1033" s="92">
        <v>1</v>
      </c>
      <c r="Z1033" s="92">
        <f>VLOOKUP(D1033,道具产出!B:V,12,FALSE)</f>
        <v>300</v>
      </c>
      <c r="AA1033" s="85"/>
      <c r="AB1033" s="15" t="str">
        <f>IF(AA1033="","",VLOOKUP(AA1033,映射!W:X,2,FALSE))</f>
        <v/>
      </c>
      <c r="AC1033" s="85"/>
      <c r="AD1033" s="85"/>
      <c r="AE1033" s="85"/>
      <c r="AF1033" s="85"/>
      <c r="AG1033" s="15" t="str">
        <f>IF(AF1033="","",VLOOKUP(AF1033,映射!W:X,2,FALSE))</f>
        <v/>
      </c>
      <c r="AH1033" s="85"/>
      <c r="AI1033" s="85"/>
      <c r="AJ1033" s="85"/>
      <c r="AK1033" s="85"/>
      <c r="AL1033" s="85" t="str">
        <f>IF(AK1033="","",VLOOKUP(AK1033,映射!W:X,2,FALSE))</f>
        <v/>
      </c>
      <c r="AM1033" s="85"/>
      <c r="AN1033" s="85"/>
      <c r="AO1033" s="85"/>
    </row>
    <row r="1034" spans="1:41">
      <c r="A1034" s="26">
        <v>140301</v>
      </c>
      <c r="B1034" s="26" t="s">
        <v>323</v>
      </c>
      <c r="C1034" s="14" t="s">
        <v>40</v>
      </c>
      <c r="D1034" s="14" t="s">
        <v>685</v>
      </c>
      <c r="E1034" s="26">
        <v>40301</v>
      </c>
      <c r="F1034" s="26" t="s">
        <v>447</v>
      </c>
      <c r="G1034" s="26"/>
      <c r="H1034" s="26">
        <v>27</v>
      </c>
      <c r="I1034" s="91">
        <v>340</v>
      </c>
      <c r="J1034" s="90">
        <v>0</v>
      </c>
      <c r="K1034" s="26"/>
      <c r="L1034" s="79">
        <f>VLOOKUP(D1034,道具产出!B:V,4,FALSE)</f>
        <v>3002</v>
      </c>
      <c r="M1034" s="15" t="str">
        <f>IF(L1034="","",VLOOKUP(L1034,映射!W:X,2,FALSE))</f>
        <v>铁</v>
      </c>
      <c r="N1034" s="79">
        <f>VLOOKUP(D1034,道具产出!B:V,5,FALSE)</f>
        <v>1</v>
      </c>
      <c r="O1034" s="79">
        <v>1</v>
      </c>
      <c r="P1034" s="79">
        <f>VLOOKUP(D1034,道具产出!B:V,6,FALSE)</f>
        <v>300</v>
      </c>
      <c r="Q1034" s="79">
        <f>VLOOKUP(D1034,道具产出!B:V,7,FALSE)</f>
        <v>3102</v>
      </c>
      <c r="R1034" s="15" t="str">
        <f>IF(Q1034="","",VLOOKUP(Q1034,映射!W:X,2,FALSE))</f>
        <v>枞</v>
      </c>
      <c r="S1034" s="79">
        <f>VLOOKUP(D1034,道具产出!B:V,8,FALSE)</f>
        <v>1</v>
      </c>
      <c r="T1034" s="79">
        <v>1</v>
      </c>
      <c r="U1034" s="79">
        <f>VLOOKUP(D1034,道具产出!B:V,9,FALSE)</f>
        <v>300</v>
      </c>
      <c r="V1034" s="92">
        <f>VLOOKUP(D1034,道具产出!B:V,10,FALSE)</f>
        <v>3402</v>
      </c>
      <c r="W1034" s="15" t="str">
        <f>IF(V1034="","",VLOOKUP(V1034,映射!W:X,2,FALSE))</f>
        <v>木绵布</v>
      </c>
      <c r="X1034" s="92">
        <f>VLOOKUP(D1034,道具产出!B:V,11,FALSE)</f>
        <v>1</v>
      </c>
      <c r="Y1034" s="92">
        <v>1</v>
      </c>
      <c r="Z1034" s="92">
        <f>VLOOKUP(D1034,道具产出!B:V,12,FALSE)</f>
        <v>300</v>
      </c>
      <c r="AA1034" s="85"/>
      <c r="AB1034" s="15" t="str">
        <f>IF(AA1034="","",VLOOKUP(AA1034,映射!W:X,2,FALSE))</f>
        <v/>
      </c>
      <c r="AC1034" s="85"/>
      <c r="AD1034" s="85"/>
      <c r="AE1034" s="85"/>
      <c r="AF1034" s="85"/>
      <c r="AG1034" s="15" t="str">
        <f>IF(AF1034="","",VLOOKUP(AF1034,映射!W:X,2,FALSE))</f>
        <v/>
      </c>
      <c r="AH1034" s="85"/>
      <c r="AI1034" s="85"/>
      <c r="AJ1034" s="85"/>
      <c r="AK1034" s="85"/>
      <c r="AL1034" s="85" t="str">
        <f>IF(AK1034="","",VLOOKUP(AK1034,映射!W:X,2,FALSE))</f>
        <v/>
      </c>
      <c r="AM1034" s="85"/>
      <c r="AN1034" s="85"/>
      <c r="AO1034" s="85"/>
    </row>
    <row r="1035" spans="1:41">
      <c r="A1035" s="26">
        <v>140302</v>
      </c>
      <c r="B1035" s="26" t="s">
        <v>323</v>
      </c>
      <c r="C1035" s="14" t="s">
        <v>40</v>
      </c>
      <c r="D1035" s="14" t="s">
        <v>685</v>
      </c>
      <c r="E1035" s="26">
        <v>40302</v>
      </c>
      <c r="F1035" s="26" t="s">
        <v>479</v>
      </c>
      <c r="G1035" s="26"/>
      <c r="H1035" s="26">
        <v>27</v>
      </c>
      <c r="I1035" s="91">
        <v>340</v>
      </c>
      <c r="J1035" s="90">
        <v>0</v>
      </c>
      <c r="K1035" s="26"/>
      <c r="L1035" s="79">
        <f>VLOOKUP(D1035,道具产出!B:V,4,FALSE)</f>
        <v>3002</v>
      </c>
      <c r="M1035" s="15" t="str">
        <f>IF(L1035="","",VLOOKUP(L1035,映射!W:X,2,FALSE))</f>
        <v>铁</v>
      </c>
      <c r="N1035" s="79">
        <f>VLOOKUP(D1035,道具产出!B:V,5,FALSE)</f>
        <v>1</v>
      </c>
      <c r="O1035" s="79">
        <v>1</v>
      </c>
      <c r="P1035" s="79">
        <f>VLOOKUP(D1035,道具产出!B:V,6,FALSE)</f>
        <v>300</v>
      </c>
      <c r="Q1035" s="79">
        <f>VLOOKUP(D1035,道具产出!B:V,7,FALSE)</f>
        <v>3102</v>
      </c>
      <c r="R1035" s="15" t="str">
        <f>IF(Q1035="","",VLOOKUP(Q1035,映射!W:X,2,FALSE))</f>
        <v>枞</v>
      </c>
      <c r="S1035" s="79">
        <f>VLOOKUP(D1035,道具产出!B:V,8,FALSE)</f>
        <v>1</v>
      </c>
      <c r="T1035" s="79">
        <v>1</v>
      </c>
      <c r="U1035" s="79">
        <f>VLOOKUP(D1035,道具产出!B:V,9,FALSE)</f>
        <v>300</v>
      </c>
      <c r="V1035" s="92">
        <f>VLOOKUP(D1035,道具产出!B:V,10,FALSE)</f>
        <v>3402</v>
      </c>
      <c r="W1035" s="15" t="str">
        <f>IF(V1035="","",VLOOKUP(V1035,映射!W:X,2,FALSE))</f>
        <v>木绵布</v>
      </c>
      <c r="X1035" s="92">
        <f>VLOOKUP(D1035,道具产出!B:V,11,FALSE)</f>
        <v>1</v>
      </c>
      <c r="Y1035" s="92">
        <v>1</v>
      </c>
      <c r="Z1035" s="92">
        <f>VLOOKUP(D1035,道具产出!B:V,12,FALSE)</f>
        <v>300</v>
      </c>
      <c r="AA1035" s="85"/>
      <c r="AB1035" s="15" t="str">
        <f>IF(AA1035="","",VLOOKUP(AA1035,映射!W:X,2,FALSE))</f>
        <v/>
      </c>
      <c r="AC1035" s="85"/>
      <c r="AD1035" s="85"/>
      <c r="AE1035" s="85"/>
      <c r="AF1035" s="85"/>
      <c r="AG1035" s="15" t="str">
        <f>IF(AF1035="","",VLOOKUP(AF1035,映射!W:X,2,FALSE))</f>
        <v/>
      </c>
      <c r="AH1035" s="85"/>
      <c r="AI1035" s="85"/>
      <c r="AJ1035" s="85"/>
      <c r="AK1035" s="85"/>
      <c r="AL1035" s="85" t="str">
        <f>IF(AK1035="","",VLOOKUP(AK1035,映射!W:X,2,FALSE))</f>
        <v/>
      </c>
      <c r="AM1035" s="85"/>
      <c r="AN1035" s="85"/>
      <c r="AO1035" s="85"/>
    </row>
    <row r="1036" spans="1:41">
      <c r="A1036" s="26">
        <v>140303</v>
      </c>
      <c r="B1036" s="26" t="s">
        <v>323</v>
      </c>
      <c r="C1036" s="14" t="s">
        <v>40</v>
      </c>
      <c r="D1036" s="14" t="s">
        <v>685</v>
      </c>
      <c r="E1036" s="26">
        <v>40303</v>
      </c>
      <c r="F1036" s="26" t="s">
        <v>397</v>
      </c>
      <c r="G1036" s="26"/>
      <c r="H1036" s="26">
        <v>27</v>
      </c>
      <c r="I1036" s="91">
        <v>340</v>
      </c>
      <c r="J1036" s="90">
        <v>0</v>
      </c>
      <c r="K1036" s="26"/>
      <c r="L1036" s="79">
        <f>VLOOKUP(D1036,道具产出!B:V,4,FALSE)</f>
        <v>3002</v>
      </c>
      <c r="M1036" s="15" t="str">
        <f>IF(L1036="","",VLOOKUP(L1036,映射!W:X,2,FALSE))</f>
        <v>铁</v>
      </c>
      <c r="N1036" s="79">
        <f>VLOOKUP(D1036,道具产出!B:V,5,FALSE)</f>
        <v>1</v>
      </c>
      <c r="O1036" s="79">
        <v>1</v>
      </c>
      <c r="P1036" s="79">
        <f>VLOOKUP(D1036,道具产出!B:V,6,FALSE)</f>
        <v>300</v>
      </c>
      <c r="Q1036" s="79">
        <f>VLOOKUP(D1036,道具产出!B:V,7,FALSE)</f>
        <v>3102</v>
      </c>
      <c r="R1036" s="15" t="str">
        <f>IF(Q1036="","",VLOOKUP(Q1036,映射!W:X,2,FALSE))</f>
        <v>枞</v>
      </c>
      <c r="S1036" s="79">
        <f>VLOOKUP(D1036,道具产出!B:V,8,FALSE)</f>
        <v>1</v>
      </c>
      <c r="T1036" s="79">
        <v>1</v>
      </c>
      <c r="U1036" s="79">
        <f>VLOOKUP(D1036,道具产出!B:V,9,FALSE)</f>
        <v>300</v>
      </c>
      <c r="V1036" s="92">
        <f>VLOOKUP(D1036,道具产出!B:V,10,FALSE)</f>
        <v>3402</v>
      </c>
      <c r="W1036" s="15" t="str">
        <f>IF(V1036="","",VLOOKUP(V1036,映射!W:X,2,FALSE))</f>
        <v>木绵布</v>
      </c>
      <c r="X1036" s="92">
        <f>VLOOKUP(D1036,道具产出!B:V,11,FALSE)</f>
        <v>1</v>
      </c>
      <c r="Y1036" s="92">
        <v>1</v>
      </c>
      <c r="Z1036" s="92">
        <f>VLOOKUP(D1036,道具产出!B:V,12,FALSE)</f>
        <v>300</v>
      </c>
      <c r="AA1036" s="85"/>
      <c r="AB1036" s="15" t="str">
        <f>IF(AA1036="","",VLOOKUP(AA1036,映射!W:X,2,FALSE))</f>
        <v/>
      </c>
      <c r="AC1036" s="85"/>
      <c r="AD1036" s="85"/>
      <c r="AE1036" s="85"/>
      <c r="AF1036" s="85"/>
      <c r="AG1036" s="15" t="str">
        <f>IF(AF1036="","",VLOOKUP(AF1036,映射!W:X,2,FALSE))</f>
        <v/>
      </c>
      <c r="AH1036" s="85"/>
      <c r="AI1036" s="85"/>
      <c r="AJ1036" s="85"/>
      <c r="AK1036" s="85"/>
      <c r="AL1036" s="85" t="str">
        <f>IF(AK1036="","",VLOOKUP(AK1036,映射!W:X,2,FALSE))</f>
        <v/>
      </c>
      <c r="AM1036" s="85"/>
      <c r="AN1036" s="85"/>
      <c r="AO1036" s="85"/>
    </row>
    <row r="1037" spans="1:41">
      <c r="A1037" s="26">
        <v>140304</v>
      </c>
      <c r="B1037" s="26" t="s">
        <v>323</v>
      </c>
      <c r="C1037" s="14" t="s">
        <v>40</v>
      </c>
      <c r="D1037" s="14" t="s">
        <v>685</v>
      </c>
      <c r="E1037" s="26">
        <v>40304</v>
      </c>
      <c r="F1037" s="26" t="s">
        <v>459</v>
      </c>
      <c r="G1037" s="26"/>
      <c r="H1037" s="26">
        <v>27</v>
      </c>
      <c r="I1037" s="91">
        <v>340</v>
      </c>
      <c r="J1037" s="90">
        <v>0</v>
      </c>
      <c r="K1037" s="26"/>
      <c r="L1037" s="79">
        <f>VLOOKUP(D1037,道具产出!B:V,4,FALSE)</f>
        <v>3002</v>
      </c>
      <c r="M1037" s="15" t="str">
        <f>IF(L1037="","",VLOOKUP(L1037,映射!W:X,2,FALSE))</f>
        <v>铁</v>
      </c>
      <c r="N1037" s="79">
        <f>VLOOKUP(D1037,道具产出!B:V,5,FALSE)</f>
        <v>1</v>
      </c>
      <c r="O1037" s="79">
        <v>1</v>
      </c>
      <c r="P1037" s="79">
        <f>VLOOKUP(D1037,道具产出!B:V,6,FALSE)</f>
        <v>300</v>
      </c>
      <c r="Q1037" s="79">
        <f>VLOOKUP(D1037,道具产出!B:V,7,FALSE)</f>
        <v>3102</v>
      </c>
      <c r="R1037" s="15" t="str">
        <f>IF(Q1037="","",VLOOKUP(Q1037,映射!W:X,2,FALSE))</f>
        <v>枞</v>
      </c>
      <c r="S1037" s="79">
        <f>VLOOKUP(D1037,道具产出!B:V,8,FALSE)</f>
        <v>1</v>
      </c>
      <c r="T1037" s="79">
        <v>1</v>
      </c>
      <c r="U1037" s="79">
        <f>VLOOKUP(D1037,道具产出!B:V,9,FALSE)</f>
        <v>300</v>
      </c>
      <c r="V1037" s="92">
        <f>VLOOKUP(D1037,道具产出!B:V,10,FALSE)</f>
        <v>3402</v>
      </c>
      <c r="W1037" s="15" t="str">
        <f>IF(V1037="","",VLOOKUP(V1037,映射!W:X,2,FALSE))</f>
        <v>木绵布</v>
      </c>
      <c r="X1037" s="92">
        <f>VLOOKUP(D1037,道具产出!B:V,11,FALSE)</f>
        <v>1</v>
      </c>
      <c r="Y1037" s="92">
        <v>1</v>
      </c>
      <c r="Z1037" s="92">
        <f>VLOOKUP(D1037,道具产出!B:V,12,FALSE)</f>
        <v>300</v>
      </c>
      <c r="AA1037" s="85"/>
      <c r="AB1037" s="15" t="str">
        <f>IF(AA1037="","",VLOOKUP(AA1037,映射!W:X,2,FALSE))</f>
        <v/>
      </c>
      <c r="AC1037" s="85"/>
      <c r="AD1037" s="85"/>
      <c r="AE1037" s="85"/>
      <c r="AF1037" s="85"/>
      <c r="AG1037" s="15" t="str">
        <f>IF(AF1037="","",VLOOKUP(AF1037,映射!W:X,2,FALSE))</f>
        <v/>
      </c>
      <c r="AH1037" s="85"/>
      <c r="AI1037" s="85"/>
      <c r="AJ1037" s="85"/>
      <c r="AK1037" s="85"/>
      <c r="AL1037" s="85" t="str">
        <f>IF(AK1037="","",VLOOKUP(AK1037,映射!W:X,2,FALSE))</f>
        <v/>
      </c>
      <c r="AM1037" s="85"/>
      <c r="AN1037" s="85"/>
      <c r="AO1037" s="85"/>
    </row>
    <row r="1038" spans="1:41">
      <c r="A1038" s="26">
        <v>140305</v>
      </c>
      <c r="B1038" s="26" t="s">
        <v>323</v>
      </c>
      <c r="C1038" s="14" t="s">
        <v>40</v>
      </c>
      <c r="D1038" s="14" t="s">
        <v>685</v>
      </c>
      <c r="E1038" s="26">
        <v>40305</v>
      </c>
      <c r="F1038" s="26" t="s">
        <v>615</v>
      </c>
      <c r="G1038" s="26"/>
      <c r="H1038" s="26">
        <v>27</v>
      </c>
      <c r="I1038" s="91">
        <v>340</v>
      </c>
      <c r="J1038" s="90">
        <v>0</v>
      </c>
      <c r="K1038" s="26"/>
      <c r="L1038" s="79">
        <f>VLOOKUP(D1038,道具产出!B:V,4,FALSE)</f>
        <v>3002</v>
      </c>
      <c r="M1038" s="15" t="str">
        <f>IF(L1038="","",VLOOKUP(L1038,映射!W:X,2,FALSE))</f>
        <v>铁</v>
      </c>
      <c r="N1038" s="79">
        <f>VLOOKUP(D1038,道具产出!B:V,5,FALSE)</f>
        <v>1</v>
      </c>
      <c r="O1038" s="79">
        <v>1</v>
      </c>
      <c r="P1038" s="79">
        <f>VLOOKUP(D1038,道具产出!B:V,6,FALSE)</f>
        <v>300</v>
      </c>
      <c r="Q1038" s="79">
        <f>VLOOKUP(D1038,道具产出!B:V,7,FALSE)</f>
        <v>3102</v>
      </c>
      <c r="R1038" s="15" t="str">
        <f>IF(Q1038="","",VLOOKUP(Q1038,映射!W:X,2,FALSE))</f>
        <v>枞</v>
      </c>
      <c r="S1038" s="79">
        <f>VLOOKUP(D1038,道具产出!B:V,8,FALSE)</f>
        <v>1</v>
      </c>
      <c r="T1038" s="79">
        <v>1</v>
      </c>
      <c r="U1038" s="79">
        <f>VLOOKUP(D1038,道具产出!B:V,9,FALSE)</f>
        <v>300</v>
      </c>
      <c r="V1038" s="92">
        <f>VLOOKUP(D1038,道具产出!B:V,10,FALSE)</f>
        <v>3402</v>
      </c>
      <c r="W1038" s="15" t="str">
        <f>IF(V1038="","",VLOOKUP(V1038,映射!W:X,2,FALSE))</f>
        <v>木绵布</v>
      </c>
      <c r="X1038" s="92">
        <f>VLOOKUP(D1038,道具产出!B:V,11,FALSE)</f>
        <v>1</v>
      </c>
      <c r="Y1038" s="92">
        <v>1</v>
      </c>
      <c r="Z1038" s="92">
        <f>VLOOKUP(D1038,道具产出!B:V,12,FALSE)</f>
        <v>300</v>
      </c>
      <c r="AA1038" s="85"/>
      <c r="AB1038" s="15" t="str">
        <f>IF(AA1038="","",VLOOKUP(AA1038,映射!W:X,2,FALSE))</f>
        <v/>
      </c>
      <c r="AC1038" s="85"/>
      <c r="AD1038" s="85"/>
      <c r="AE1038" s="85"/>
      <c r="AF1038" s="85"/>
      <c r="AG1038" s="15" t="str">
        <f>IF(AF1038="","",VLOOKUP(AF1038,映射!W:X,2,FALSE))</f>
        <v/>
      </c>
      <c r="AH1038" s="85"/>
      <c r="AI1038" s="85"/>
      <c r="AJ1038" s="85"/>
      <c r="AK1038" s="85"/>
      <c r="AL1038" s="85" t="str">
        <f>IF(AK1038="","",VLOOKUP(AK1038,映射!W:X,2,FALSE))</f>
        <v/>
      </c>
      <c r="AM1038" s="85"/>
      <c r="AN1038" s="85"/>
      <c r="AO1038" s="85"/>
    </row>
    <row r="1039" spans="1:41">
      <c r="A1039" s="26">
        <v>140306</v>
      </c>
      <c r="B1039" s="26" t="s">
        <v>323</v>
      </c>
      <c r="C1039" s="14" t="s">
        <v>40</v>
      </c>
      <c r="D1039" s="14" t="s">
        <v>685</v>
      </c>
      <c r="E1039" s="26">
        <v>40306</v>
      </c>
      <c r="F1039" s="26" t="s">
        <v>642</v>
      </c>
      <c r="G1039" s="26"/>
      <c r="H1039" s="26">
        <v>27</v>
      </c>
      <c r="I1039" s="91">
        <v>340</v>
      </c>
      <c r="J1039" s="90">
        <v>0</v>
      </c>
      <c r="K1039" s="26"/>
      <c r="L1039" s="79">
        <f>VLOOKUP(D1039,道具产出!B:V,4,FALSE)</f>
        <v>3002</v>
      </c>
      <c r="M1039" s="15" t="str">
        <f>IF(L1039="","",VLOOKUP(L1039,映射!W:X,2,FALSE))</f>
        <v>铁</v>
      </c>
      <c r="N1039" s="79">
        <f>VLOOKUP(D1039,道具产出!B:V,5,FALSE)</f>
        <v>1</v>
      </c>
      <c r="O1039" s="79">
        <v>1</v>
      </c>
      <c r="P1039" s="79">
        <f>VLOOKUP(D1039,道具产出!B:V,6,FALSE)</f>
        <v>300</v>
      </c>
      <c r="Q1039" s="79">
        <f>VLOOKUP(D1039,道具产出!B:V,7,FALSE)</f>
        <v>3102</v>
      </c>
      <c r="R1039" s="15" t="str">
        <f>IF(Q1039="","",VLOOKUP(Q1039,映射!W:X,2,FALSE))</f>
        <v>枞</v>
      </c>
      <c r="S1039" s="79">
        <f>VLOOKUP(D1039,道具产出!B:V,8,FALSE)</f>
        <v>1</v>
      </c>
      <c r="T1039" s="79">
        <v>1</v>
      </c>
      <c r="U1039" s="79">
        <f>VLOOKUP(D1039,道具产出!B:V,9,FALSE)</f>
        <v>300</v>
      </c>
      <c r="V1039" s="92">
        <f>VLOOKUP(D1039,道具产出!B:V,10,FALSE)</f>
        <v>3402</v>
      </c>
      <c r="W1039" s="15" t="str">
        <f>IF(V1039="","",VLOOKUP(V1039,映射!W:X,2,FALSE))</f>
        <v>木绵布</v>
      </c>
      <c r="X1039" s="92">
        <f>VLOOKUP(D1039,道具产出!B:V,11,FALSE)</f>
        <v>1</v>
      </c>
      <c r="Y1039" s="92">
        <v>1</v>
      </c>
      <c r="Z1039" s="92">
        <f>VLOOKUP(D1039,道具产出!B:V,12,FALSE)</f>
        <v>300</v>
      </c>
      <c r="AA1039" s="85"/>
      <c r="AB1039" s="15" t="str">
        <f>IF(AA1039="","",VLOOKUP(AA1039,映射!W:X,2,FALSE))</f>
        <v/>
      </c>
      <c r="AC1039" s="85"/>
      <c r="AD1039" s="85"/>
      <c r="AE1039" s="85"/>
      <c r="AF1039" s="85"/>
      <c r="AG1039" s="15" t="str">
        <f>IF(AF1039="","",VLOOKUP(AF1039,映射!W:X,2,FALSE))</f>
        <v/>
      </c>
      <c r="AH1039" s="85"/>
      <c r="AI1039" s="85"/>
      <c r="AJ1039" s="85"/>
      <c r="AK1039" s="85"/>
      <c r="AL1039" s="85" t="str">
        <f>IF(AK1039="","",VLOOKUP(AK1039,映射!W:X,2,FALSE))</f>
        <v/>
      </c>
      <c r="AM1039" s="85"/>
      <c r="AN1039" s="85"/>
      <c r="AO1039" s="85"/>
    </row>
    <row r="1040" spans="1:41">
      <c r="A1040" s="26">
        <v>140307</v>
      </c>
      <c r="B1040" s="26" t="s">
        <v>323</v>
      </c>
      <c r="C1040" s="14" t="s">
        <v>40</v>
      </c>
      <c r="D1040" s="14" t="s">
        <v>685</v>
      </c>
      <c r="E1040" s="26">
        <v>40307</v>
      </c>
      <c r="F1040" s="26" t="s">
        <v>647</v>
      </c>
      <c r="G1040" s="26"/>
      <c r="H1040" s="26">
        <v>27</v>
      </c>
      <c r="I1040" s="91">
        <v>340</v>
      </c>
      <c r="J1040" s="90">
        <v>0</v>
      </c>
      <c r="K1040" s="26"/>
      <c r="L1040" s="79">
        <f>VLOOKUP(D1040,道具产出!B:V,4,FALSE)</f>
        <v>3002</v>
      </c>
      <c r="M1040" s="15" t="str">
        <f>IF(L1040="","",VLOOKUP(L1040,映射!W:X,2,FALSE))</f>
        <v>铁</v>
      </c>
      <c r="N1040" s="79">
        <f>VLOOKUP(D1040,道具产出!B:V,5,FALSE)</f>
        <v>1</v>
      </c>
      <c r="O1040" s="79">
        <v>1</v>
      </c>
      <c r="P1040" s="79">
        <f>VLOOKUP(D1040,道具产出!B:V,6,FALSE)</f>
        <v>300</v>
      </c>
      <c r="Q1040" s="79">
        <f>VLOOKUP(D1040,道具产出!B:V,7,FALSE)</f>
        <v>3102</v>
      </c>
      <c r="R1040" s="15" t="str">
        <f>IF(Q1040="","",VLOOKUP(Q1040,映射!W:X,2,FALSE))</f>
        <v>枞</v>
      </c>
      <c r="S1040" s="79">
        <f>VLOOKUP(D1040,道具产出!B:V,8,FALSE)</f>
        <v>1</v>
      </c>
      <c r="T1040" s="79">
        <v>1</v>
      </c>
      <c r="U1040" s="79">
        <f>VLOOKUP(D1040,道具产出!B:V,9,FALSE)</f>
        <v>300</v>
      </c>
      <c r="V1040" s="92">
        <f>VLOOKUP(D1040,道具产出!B:V,10,FALSE)</f>
        <v>3402</v>
      </c>
      <c r="W1040" s="15" t="str">
        <f>IF(V1040="","",VLOOKUP(V1040,映射!W:X,2,FALSE))</f>
        <v>木绵布</v>
      </c>
      <c r="X1040" s="92">
        <f>VLOOKUP(D1040,道具产出!B:V,11,FALSE)</f>
        <v>1</v>
      </c>
      <c r="Y1040" s="92">
        <v>1</v>
      </c>
      <c r="Z1040" s="92">
        <f>VLOOKUP(D1040,道具产出!B:V,12,FALSE)</f>
        <v>300</v>
      </c>
      <c r="AA1040" s="85"/>
      <c r="AB1040" s="15" t="str">
        <f>IF(AA1040="","",VLOOKUP(AA1040,映射!W:X,2,FALSE))</f>
        <v/>
      </c>
      <c r="AC1040" s="85"/>
      <c r="AD1040" s="85"/>
      <c r="AE1040" s="85"/>
      <c r="AF1040" s="85"/>
      <c r="AG1040" s="15" t="str">
        <f>IF(AF1040="","",VLOOKUP(AF1040,映射!W:X,2,FALSE))</f>
        <v/>
      </c>
      <c r="AH1040" s="85"/>
      <c r="AI1040" s="85"/>
      <c r="AJ1040" s="85"/>
      <c r="AK1040" s="85"/>
      <c r="AL1040" s="85" t="str">
        <f>IF(AK1040="","",VLOOKUP(AK1040,映射!W:X,2,FALSE))</f>
        <v/>
      </c>
      <c r="AM1040" s="85"/>
      <c r="AN1040" s="85"/>
      <c r="AO1040" s="85"/>
    </row>
    <row r="1041" spans="1:41">
      <c r="A1041" s="26">
        <v>140308</v>
      </c>
      <c r="B1041" s="26" t="s">
        <v>323</v>
      </c>
      <c r="C1041" s="14" t="s">
        <v>40</v>
      </c>
      <c r="D1041" s="14" t="s">
        <v>685</v>
      </c>
      <c r="E1041" s="26">
        <v>40308</v>
      </c>
      <c r="F1041" s="26" t="s">
        <v>655</v>
      </c>
      <c r="G1041" s="26"/>
      <c r="H1041" s="26">
        <v>27</v>
      </c>
      <c r="I1041" s="91">
        <v>340</v>
      </c>
      <c r="J1041" s="90">
        <v>0</v>
      </c>
      <c r="K1041" s="26"/>
      <c r="L1041" s="79">
        <f>VLOOKUP(D1041,道具产出!B:V,4,FALSE)</f>
        <v>3002</v>
      </c>
      <c r="M1041" s="15" t="str">
        <f>IF(L1041="","",VLOOKUP(L1041,映射!W:X,2,FALSE))</f>
        <v>铁</v>
      </c>
      <c r="N1041" s="79">
        <f>VLOOKUP(D1041,道具产出!B:V,5,FALSE)</f>
        <v>1</v>
      </c>
      <c r="O1041" s="79">
        <v>1</v>
      </c>
      <c r="P1041" s="79">
        <f>VLOOKUP(D1041,道具产出!B:V,6,FALSE)</f>
        <v>300</v>
      </c>
      <c r="Q1041" s="79">
        <f>VLOOKUP(D1041,道具产出!B:V,7,FALSE)</f>
        <v>3102</v>
      </c>
      <c r="R1041" s="15" t="str">
        <f>IF(Q1041="","",VLOOKUP(Q1041,映射!W:X,2,FALSE))</f>
        <v>枞</v>
      </c>
      <c r="S1041" s="79">
        <f>VLOOKUP(D1041,道具产出!B:V,8,FALSE)</f>
        <v>1</v>
      </c>
      <c r="T1041" s="79">
        <v>1</v>
      </c>
      <c r="U1041" s="79">
        <f>VLOOKUP(D1041,道具产出!B:V,9,FALSE)</f>
        <v>300</v>
      </c>
      <c r="V1041" s="92">
        <f>VLOOKUP(D1041,道具产出!B:V,10,FALSE)</f>
        <v>3402</v>
      </c>
      <c r="W1041" s="15" t="str">
        <f>IF(V1041="","",VLOOKUP(V1041,映射!W:X,2,FALSE))</f>
        <v>木绵布</v>
      </c>
      <c r="X1041" s="92">
        <f>VLOOKUP(D1041,道具产出!B:V,11,FALSE)</f>
        <v>1</v>
      </c>
      <c r="Y1041" s="92">
        <v>1</v>
      </c>
      <c r="Z1041" s="92">
        <f>VLOOKUP(D1041,道具产出!B:V,12,FALSE)</f>
        <v>300</v>
      </c>
      <c r="AA1041" s="85"/>
      <c r="AB1041" s="15" t="str">
        <f>IF(AA1041="","",VLOOKUP(AA1041,映射!W:X,2,FALSE))</f>
        <v/>
      </c>
      <c r="AC1041" s="85"/>
      <c r="AD1041" s="85"/>
      <c r="AE1041" s="85"/>
      <c r="AF1041" s="85"/>
      <c r="AG1041" s="15" t="str">
        <f>IF(AF1041="","",VLOOKUP(AF1041,映射!W:X,2,FALSE))</f>
        <v/>
      </c>
      <c r="AH1041" s="85"/>
      <c r="AI1041" s="85"/>
      <c r="AJ1041" s="85"/>
      <c r="AK1041" s="85"/>
      <c r="AL1041" s="85" t="str">
        <f>IF(AK1041="","",VLOOKUP(AK1041,映射!W:X,2,FALSE))</f>
        <v/>
      </c>
      <c r="AM1041" s="85"/>
      <c r="AN1041" s="85"/>
      <c r="AO1041" s="85"/>
    </row>
    <row r="1042" spans="1:41">
      <c r="A1042" s="26">
        <v>140309</v>
      </c>
      <c r="B1042" s="26" t="s">
        <v>323</v>
      </c>
      <c r="C1042" s="14" t="s">
        <v>40</v>
      </c>
      <c r="D1042" s="14" t="s">
        <v>685</v>
      </c>
      <c r="E1042" s="26">
        <v>40309</v>
      </c>
      <c r="F1042" s="26" t="s">
        <v>595</v>
      </c>
      <c r="G1042" s="26"/>
      <c r="H1042" s="26">
        <v>27</v>
      </c>
      <c r="I1042" s="91">
        <v>340</v>
      </c>
      <c r="J1042" s="90">
        <v>0</v>
      </c>
      <c r="K1042" s="26"/>
      <c r="L1042" s="79">
        <f>VLOOKUP(D1042,道具产出!B:V,4,FALSE)</f>
        <v>3002</v>
      </c>
      <c r="M1042" s="15" t="str">
        <f>IF(L1042="","",VLOOKUP(L1042,映射!W:X,2,FALSE))</f>
        <v>铁</v>
      </c>
      <c r="N1042" s="79">
        <f>VLOOKUP(D1042,道具产出!B:V,5,FALSE)</f>
        <v>1</v>
      </c>
      <c r="O1042" s="79">
        <v>1</v>
      </c>
      <c r="P1042" s="79">
        <f>VLOOKUP(D1042,道具产出!B:V,6,FALSE)</f>
        <v>300</v>
      </c>
      <c r="Q1042" s="79">
        <f>VLOOKUP(D1042,道具产出!B:V,7,FALSE)</f>
        <v>3102</v>
      </c>
      <c r="R1042" s="15" t="str">
        <f>IF(Q1042="","",VLOOKUP(Q1042,映射!W:X,2,FALSE))</f>
        <v>枞</v>
      </c>
      <c r="S1042" s="79">
        <f>VLOOKUP(D1042,道具产出!B:V,8,FALSE)</f>
        <v>1</v>
      </c>
      <c r="T1042" s="79">
        <v>1</v>
      </c>
      <c r="U1042" s="79">
        <f>VLOOKUP(D1042,道具产出!B:V,9,FALSE)</f>
        <v>300</v>
      </c>
      <c r="V1042" s="92">
        <f>VLOOKUP(D1042,道具产出!B:V,10,FALSE)</f>
        <v>3402</v>
      </c>
      <c r="W1042" s="15" t="str">
        <f>IF(V1042="","",VLOOKUP(V1042,映射!W:X,2,FALSE))</f>
        <v>木绵布</v>
      </c>
      <c r="X1042" s="92">
        <f>VLOOKUP(D1042,道具产出!B:V,11,FALSE)</f>
        <v>1</v>
      </c>
      <c r="Y1042" s="92">
        <v>1</v>
      </c>
      <c r="Z1042" s="92">
        <f>VLOOKUP(D1042,道具产出!B:V,12,FALSE)</f>
        <v>300</v>
      </c>
      <c r="AA1042" s="85"/>
      <c r="AB1042" s="15" t="str">
        <f>IF(AA1042="","",VLOOKUP(AA1042,映射!W:X,2,FALSE))</f>
        <v/>
      </c>
      <c r="AC1042" s="85"/>
      <c r="AD1042" s="85"/>
      <c r="AE1042" s="85"/>
      <c r="AF1042" s="85"/>
      <c r="AG1042" s="15" t="str">
        <f>IF(AF1042="","",VLOOKUP(AF1042,映射!W:X,2,FALSE))</f>
        <v/>
      </c>
      <c r="AH1042" s="85"/>
      <c r="AI1042" s="85"/>
      <c r="AJ1042" s="85"/>
      <c r="AK1042" s="85"/>
      <c r="AL1042" s="85" t="str">
        <f>IF(AK1042="","",VLOOKUP(AK1042,映射!W:X,2,FALSE))</f>
        <v/>
      </c>
      <c r="AM1042" s="85"/>
      <c r="AN1042" s="85"/>
      <c r="AO1042" s="85"/>
    </row>
    <row r="1043" spans="1:41">
      <c r="A1043" s="26">
        <v>140310</v>
      </c>
      <c r="B1043" s="26" t="s">
        <v>323</v>
      </c>
      <c r="C1043" s="14" t="s">
        <v>40</v>
      </c>
      <c r="D1043" s="14" t="s">
        <v>685</v>
      </c>
      <c r="E1043" s="26">
        <v>40310</v>
      </c>
      <c r="F1043" s="26" t="s">
        <v>649</v>
      </c>
      <c r="G1043" s="26"/>
      <c r="H1043" s="26">
        <v>27</v>
      </c>
      <c r="I1043" s="91">
        <v>340</v>
      </c>
      <c r="J1043" s="90">
        <v>0</v>
      </c>
      <c r="K1043" s="26"/>
      <c r="L1043" s="79">
        <f>VLOOKUP(D1043,道具产出!B:V,4,FALSE)</f>
        <v>3002</v>
      </c>
      <c r="M1043" s="15" t="str">
        <f>IF(L1043="","",VLOOKUP(L1043,映射!W:X,2,FALSE))</f>
        <v>铁</v>
      </c>
      <c r="N1043" s="79">
        <f>VLOOKUP(D1043,道具产出!B:V,5,FALSE)</f>
        <v>1</v>
      </c>
      <c r="O1043" s="79">
        <v>1</v>
      </c>
      <c r="P1043" s="79">
        <f>VLOOKUP(D1043,道具产出!B:V,6,FALSE)</f>
        <v>300</v>
      </c>
      <c r="Q1043" s="79">
        <f>VLOOKUP(D1043,道具产出!B:V,7,FALSE)</f>
        <v>3102</v>
      </c>
      <c r="R1043" s="15" t="str">
        <f>IF(Q1043="","",VLOOKUP(Q1043,映射!W:X,2,FALSE))</f>
        <v>枞</v>
      </c>
      <c r="S1043" s="79">
        <f>VLOOKUP(D1043,道具产出!B:V,8,FALSE)</f>
        <v>1</v>
      </c>
      <c r="T1043" s="79">
        <v>1</v>
      </c>
      <c r="U1043" s="79">
        <f>VLOOKUP(D1043,道具产出!B:V,9,FALSE)</f>
        <v>300</v>
      </c>
      <c r="V1043" s="92">
        <f>VLOOKUP(D1043,道具产出!B:V,10,FALSE)</f>
        <v>3402</v>
      </c>
      <c r="W1043" s="15" t="str">
        <f>IF(V1043="","",VLOOKUP(V1043,映射!W:X,2,FALSE))</f>
        <v>木绵布</v>
      </c>
      <c r="X1043" s="92">
        <f>VLOOKUP(D1043,道具产出!B:V,11,FALSE)</f>
        <v>1</v>
      </c>
      <c r="Y1043" s="92">
        <v>1</v>
      </c>
      <c r="Z1043" s="92">
        <f>VLOOKUP(D1043,道具产出!B:V,12,FALSE)</f>
        <v>300</v>
      </c>
      <c r="AA1043" s="85"/>
      <c r="AB1043" s="15" t="str">
        <f>IF(AA1043="","",VLOOKUP(AA1043,映射!W:X,2,FALSE))</f>
        <v/>
      </c>
      <c r="AC1043" s="85"/>
      <c r="AD1043" s="85"/>
      <c r="AE1043" s="85"/>
      <c r="AF1043" s="85"/>
      <c r="AG1043" s="15" t="str">
        <f>IF(AF1043="","",VLOOKUP(AF1043,映射!W:X,2,FALSE))</f>
        <v/>
      </c>
      <c r="AH1043" s="85"/>
      <c r="AI1043" s="85"/>
      <c r="AJ1043" s="85"/>
      <c r="AK1043" s="85"/>
      <c r="AL1043" s="85" t="str">
        <f>IF(AK1043="","",VLOOKUP(AK1043,映射!W:X,2,FALSE))</f>
        <v/>
      </c>
      <c r="AM1043" s="85"/>
      <c r="AN1043" s="85"/>
      <c r="AO1043" s="85"/>
    </row>
    <row r="1044" spans="1:41">
      <c r="A1044" s="26">
        <v>140311</v>
      </c>
      <c r="B1044" s="26" t="s">
        <v>323</v>
      </c>
      <c r="C1044" s="14" t="s">
        <v>40</v>
      </c>
      <c r="D1044" s="14" t="s">
        <v>685</v>
      </c>
      <c r="E1044" s="26">
        <v>40311</v>
      </c>
      <c r="F1044" s="26" t="s">
        <v>642</v>
      </c>
      <c r="G1044" s="26"/>
      <c r="H1044" s="26">
        <v>27</v>
      </c>
      <c r="I1044" s="91">
        <v>340</v>
      </c>
      <c r="J1044" s="90">
        <v>0</v>
      </c>
      <c r="K1044" s="26"/>
      <c r="L1044" s="79">
        <f>VLOOKUP(D1044,道具产出!B:V,4,FALSE)</f>
        <v>3002</v>
      </c>
      <c r="M1044" s="15" t="str">
        <f>IF(L1044="","",VLOOKUP(L1044,映射!W:X,2,FALSE))</f>
        <v>铁</v>
      </c>
      <c r="N1044" s="79">
        <f>VLOOKUP(D1044,道具产出!B:V,5,FALSE)</f>
        <v>1</v>
      </c>
      <c r="O1044" s="79">
        <v>1</v>
      </c>
      <c r="P1044" s="79">
        <f>VLOOKUP(D1044,道具产出!B:V,6,FALSE)</f>
        <v>300</v>
      </c>
      <c r="Q1044" s="79">
        <f>VLOOKUP(D1044,道具产出!B:V,7,FALSE)</f>
        <v>3102</v>
      </c>
      <c r="R1044" s="15" t="str">
        <f>IF(Q1044="","",VLOOKUP(Q1044,映射!W:X,2,FALSE))</f>
        <v>枞</v>
      </c>
      <c r="S1044" s="79">
        <f>VLOOKUP(D1044,道具产出!B:V,8,FALSE)</f>
        <v>1</v>
      </c>
      <c r="T1044" s="79">
        <v>1</v>
      </c>
      <c r="U1044" s="79">
        <f>VLOOKUP(D1044,道具产出!B:V,9,FALSE)</f>
        <v>300</v>
      </c>
      <c r="V1044" s="92">
        <f>VLOOKUP(D1044,道具产出!B:V,10,FALSE)</f>
        <v>3402</v>
      </c>
      <c r="W1044" s="15" t="str">
        <f>IF(V1044="","",VLOOKUP(V1044,映射!W:X,2,FALSE))</f>
        <v>木绵布</v>
      </c>
      <c r="X1044" s="92">
        <f>VLOOKUP(D1044,道具产出!B:V,11,FALSE)</f>
        <v>1</v>
      </c>
      <c r="Y1044" s="92">
        <v>1</v>
      </c>
      <c r="Z1044" s="92">
        <f>VLOOKUP(D1044,道具产出!B:V,12,FALSE)</f>
        <v>300</v>
      </c>
      <c r="AA1044" s="85"/>
      <c r="AB1044" s="15" t="str">
        <f>IF(AA1044="","",VLOOKUP(AA1044,映射!W:X,2,FALSE))</f>
        <v/>
      </c>
      <c r="AC1044" s="85"/>
      <c r="AD1044" s="85"/>
      <c r="AE1044" s="85"/>
      <c r="AF1044" s="85"/>
      <c r="AG1044" s="15" t="str">
        <f>IF(AF1044="","",VLOOKUP(AF1044,映射!W:X,2,FALSE))</f>
        <v/>
      </c>
      <c r="AH1044" s="85"/>
      <c r="AI1044" s="85"/>
      <c r="AJ1044" s="85"/>
      <c r="AK1044" s="85"/>
      <c r="AL1044" s="85" t="str">
        <f>IF(AK1044="","",VLOOKUP(AK1044,映射!W:X,2,FALSE))</f>
        <v/>
      </c>
      <c r="AM1044" s="85"/>
      <c r="AN1044" s="85"/>
      <c r="AO1044" s="85"/>
    </row>
    <row r="1045" spans="1:41">
      <c r="A1045" s="26">
        <v>140312</v>
      </c>
      <c r="B1045" s="26" t="s">
        <v>323</v>
      </c>
      <c r="C1045" s="14" t="s">
        <v>40</v>
      </c>
      <c r="D1045" s="14" t="s">
        <v>685</v>
      </c>
      <c r="E1045" s="26">
        <v>40312</v>
      </c>
      <c r="F1045" s="26" t="s">
        <v>598</v>
      </c>
      <c r="G1045" s="26"/>
      <c r="H1045" s="26">
        <v>27</v>
      </c>
      <c r="I1045" s="91">
        <v>340</v>
      </c>
      <c r="J1045" s="90">
        <v>0</v>
      </c>
      <c r="K1045" s="26"/>
      <c r="L1045" s="79">
        <f>VLOOKUP(D1045,道具产出!B:V,4,FALSE)</f>
        <v>3002</v>
      </c>
      <c r="M1045" s="15" t="str">
        <f>IF(L1045="","",VLOOKUP(L1045,映射!W:X,2,FALSE))</f>
        <v>铁</v>
      </c>
      <c r="N1045" s="79">
        <f>VLOOKUP(D1045,道具产出!B:V,5,FALSE)</f>
        <v>1</v>
      </c>
      <c r="O1045" s="79">
        <v>1</v>
      </c>
      <c r="P1045" s="79">
        <f>VLOOKUP(D1045,道具产出!B:V,6,FALSE)</f>
        <v>300</v>
      </c>
      <c r="Q1045" s="79">
        <f>VLOOKUP(D1045,道具产出!B:V,7,FALSE)</f>
        <v>3102</v>
      </c>
      <c r="R1045" s="15" t="str">
        <f>IF(Q1045="","",VLOOKUP(Q1045,映射!W:X,2,FALSE))</f>
        <v>枞</v>
      </c>
      <c r="S1045" s="79">
        <f>VLOOKUP(D1045,道具产出!B:V,8,FALSE)</f>
        <v>1</v>
      </c>
      <c r="T1045" s="79">
        <v>1</v>
      </c>
      <c r="U1045" s="79">
        <f>VLOOKUP(D1045,道具产出!B:V,9,FALSE)</f>
        <v>300</v>
      </c>
      <c r="V1045" s="92">
        <f>VLOOKUP(D1045,道具产出!B:V,10,FALSE)</f>
        <v>3402</v>
      </c>
      <c r="W1045" s="15" t="str">
        <f>IF(V1045="","",VLOOKUP(V1045,映射!W:X,2,FALSE))</f>
        <v>木绵布</v>
      </c>
      <c r="X1045" s="92">
        <f>VLOOKUP(D1045,道具产出!B:V,11,FALSE)</f>
        <v>1</v>
      </c>
      <c r="Y1045" s="92">
        <v>1</v>
      </c>
      <c r="Z1045" s="92">
        <f>VLOOKUP(D1045,道具产出!B:V,12,FALSE)</f>
        <v>300</v>
      </c>
      <c r="AA1045" s="85"/>
      <c r="AB1045" s="15" t="str">
        <f>IF(AA1045="","",VLOOKUP(AA1045,映射!W:X,2,FALSE))</f>
        <v/>
      </c>
      <c r="AC1045" s="85"/>
      <c r="AD1045" s="85"/>
      <c r="AE1045" s="85"/>
      <c r="AF1045" s="85"/>
      <c r="AG1045" s="15" t="str">
        <f>IF(AF1045="","",VLOOKUP(AF1045,映射!W:X,2,FALSE))</f>
        <v/>
      </c>
      <c r="AH1045" s="85"/>
      <c r="AI1045" s="85"/>
      <c r="AJ1045" s="85"/>
      <c r="AK1045" s="85"/>
      <c r="AL1045" s="85" t="str">
        <f>IF(AK1045="","",VLOOKUP(AK1045,映射!W:X,2,FALSE))</f>
        <v/>
      </c>
      <c r="AM1045" s="85"/>
      <c r="AN1045" s="85"/>
      <c r="AO1045" s="85"/>
    </row>
    <row r="1046" spans="1:41">
      <c r="A1046" s="26">
        <v>140313</v>
      </c>
      <c r="B1046" s="26" t="s">
        <v>323</v>
      </c>
      <c r="C1046" s="14" t="s">
        <v>40</v>
      </c>
      <c r="D1046" s="14" t="s">
        <v>685</v>
      </c>
      <c r="E1046" s="26">
        <v>40313</v>
      </c>
      <c r="F1046" s="26" t="s">
        <v>474</v>
      </c>
      <c r="G1046" s="26"/>
      <c r="H1046" s="26">
        <v>27</v>
      </c>
      <c r="I1046" s="91">
        <v>340</v>
      </c>
      <c r="J1046" s="90">
        <v>0</v>
      </c>
      <c r="K1046" s="26"/>
      <c r="L1046" s="79">
        <f>VLOOKUP(D1046,道具产出!B:V,4,FALSE)</f>
        <v>3002</v>
      </c>
      <c r="M1046" s="15" t="str">
        <f>IF(L1046="","",VLOOKUP(L1046,映射!W:X,2,FALSE))</f>
        <v>铁</v>
      </c>
      <c r="N1046" s="79">
        <f>VLOOKUP(D1046,道具产出!B:V,5,FALSE)</f>
        <v>1</v>
      </c>
      <c r="O1046" s="79">
        <v>1</v>
      </c>
      <c r="P1046" s="79">
        <f>VLOOKUP(D1046,道具产出!B:V,6,FALSE)</f>
        <v>300</v>
      </c>
      <c r="Q1046" s="79">
        <f>VLOOKUP(D1046,道具产出!B:V,7,FALSE)</f>
        <v>3102</v>
      </c>
      <c r="R1046" s="15" t="str">
        <f>IF(Q1046="","",VLOOKUP(Q1046,映射!W:X,2,FALSE))</f>
        <v>枞</v>
      </c>
      <c r="S1046" s="79">
        <f>VLOOKUP(D1046,道具产出!B:V,8,FALSE)</f>
        <v>1</v>
      </c>
      <c r="T1046" s="79">
        <v>1</v>
      </c>
      <c r="U1046" s="79">
        <f>VLOOKUP(D1046,道具产出!B:V,9,FALSE)</f>
        <v>300</v>
      </c>
      <c r="V1046" s="92">
        <f>VLOOKUP(D1046,道具产出!B:V,10,FALSE)</f>
        <v>3402</v>
      </c>
      <c r="W1046" s="15" t="str">
        <f>IF(V1046="","",VLOOKUP(V1046,映射!W:X,2,FALSE))</f>
        <v>木绵布</v>
      </c>
      <c r="X1046" s="92">
        <f>VLOOKUP(D1046,道具产出!B:V,11,FALSE)</f>
        <v>1</v>
      </c>
      <c r="Y1046" s="92">
        <v>1</v>
      </c>
      <c r="Z1046" s="92">
        <f>VLOOKUP(D1046,道具产出!B:V,12,FALSE)</f>
        <v>300</v>
      </c>
      <c r="AA1046" s="85"/>
      <c r="AB1046" s="15" t="str">
        <f>IF(AA1046="","",VLOOKUP(AA1046,映射!W:X,2,FALSE))</f>
        <v/>
      </c>
      <c r="AC1046" s="85"/>
      <c r="AD1046" s="85"/>
      <c r="AE1046" s="85"/>
      <c r="AF1046" s="85"/>
      <c r="AG1046" s="15" t="str">
        <f>IF(AF1046="","",VLOOKUP(AF1046,映射!W:X,2,FALSE))</f>
        <v/>
      </c>
      <c r="AH1046" s="85"/>
      <c r="AI1046" s="85"/>
      <c r="AJ1046" s="85"/>
      <c r="AK1046" s="85"/>
      <c r="AL1046" s="85" t="str">
        <f>IF(AK1046="","",VLOOKUP(AK1046,映射!W:X,2,FALSE))</f>
        <v/>
      </c>
      <c r="AM1046" s="85"/>
      <c r="AN1046" s="85"/>
      <c r="AO1046" s="85"/>
    </row>
    <row r="1047" spans="1:41">
      <c r="A1047" s="26">
        <v>140314</v>
      </c>
      <c r="B1047" s="26" t="s">
        <v>323</v>
      </c>
      <c r="C1047" s="14" t="s">
        <v>40</v>
      </c>
      <c r="D1047" s="14" t="s">
        <v>685</v>
      </c>
      <c r="E1047" s="26">
        <v>40314</v>
      </c>
      <c r="F1047" s="26" t="s">
        <v>693</v>
      </c>
      <c r="G1047" s="26"/>
      <c r="H1047" s="26">
        <v>27</v>
      </c>
      <c r="I1047" s="91">
        <v>340</v>
      </c>
      <c r="J1047" s="90">
        <v>0</v>
      </c>
      <c r="K1047" s="26"/>
      <c r="L1047" s="79">
        <f>VLOOKUP(D1047,道具产出!B:V,4,FALSE)</f>
        <v>3002</v>
      </c>
      <c r="M1047" s="15" t="str">
        <f>IF(L1047="","",VLOOKUP(L1047,映射!W:X,2,FALSE))</f>
        <v>铁</v>
      </c>
      <c r="N1047" s="79">
        <f>VLOOKUP(D1047,道具产出!B:V,5,FALSE)</f>
        <v>1</v>
      </c>
      <c r="O1047" s="79">
        <v>1</v>
      </c>
      <c r="P1047" s="79">
        <f>VLOOKUP(D1047,道具产出!B:V,6,FALSE)</f>
        <v>300</v>
      </c>
      <c r="Q1047" s="79">
        <f>VLOOKUP(D1047,道具产出!B:V,7,FALSE)</f>
        <v>3102</v>
      </c>
      <c r="R1047" s="15" t="str">
        <f>IF(Q1047="","",VLOOKUP(Q1047,映射!W:X,2,FALSE))</f>
        <v>枞</v>
      </c>
      <c r="S1047" s="79">
        <f>VLOOKUP(D1047,道具产出!B:V,8,FALSE)</f>
        <v>1</v>
      </c>
      <c r="T1047" s="79">
        <v>1</v>
      </c>
      <c r="U1047" s="79">
        <f>VLOOKUP(D1047,道具产出!B:V,9,FALSE)</f>
        <v>300</v>
      </c>
      <c r="V1047" s="92">
        <f>VLOOKUP(D1047,道具产出!B:V,10,FALSE)</f>
        <v>3402</v>
      </c>
      <c r="W1047" s="15" t="str">
        <f>IF(V1047="","",VLOOKUP(V1047,映射!W:X,2,FALSE))</f>
        <v>木绵布</v>
      </c>
      <c r="X1047" s="92">
        <f>VLOOKUP(D1047,道具产出!B:V,11,FALSE)</f>
        <v>1</v>
      </c>
      <c r="Y1047" s="92">
        <v>1</v>
      </c>
      <c r="Z1047" s="92">
        <f>VLOOKUP(D1047,道具产出!B:V,12,FALSE)</f>
        <v>300</v>
      </c>
      <c r="AA1047" s="85"/>
      <c r="AB1047" s="15" t="str">
        <f>IF(AA1047="","",VLOOKUP(AA1047,映射!W:X,2,FALSE))</f>
        <v/>
      </c>
      <c r="AC1047" s="85"/>
      <c r="AD1047" s="85"/>
      <c r="AE1047" s="85"/>
      <c r="AF1047" s="85"/>
      <c r="AG1047" s="15" t="str">
        <f>IF(AF1047="","",VLOOKUP(AF1047,映射!W:X,2,FALSE))</f>
        <v/>
      </c>
      <c r="AH1047" s="85"/>
      <c r="AI1047" s="85"/>
      <c r="AJ1047" s="85"/>
      <c r="AK1047" s="85"/>
      <c r="AL1047" s="85" t="str">
        <f>IF(AK1047="","",VLOOKUP(AK1047,映射!W:X,2,FALSE))</f>
        <v/>
      </c>
      <c r="AM1047" s="85"/>
      <c r="AN1047" s="85"/>
      <c r="AO1047" s="85"/>
    </row>
    <row r="1048" spans="1:41">
      <c r="A1048" s="26">
        <v>140315</v>
      </c>
      <c r="B1048" s="26" t="s">
        <v>323</v>
      </c>
      <c r="C1048" s="14" t="s">
        <v>40</v>
      </c>
      <c r="D1048" s="14" t="s">
        <v>685</v>
      </c>
      <c r="E1048" s="26">
        <v>40315</v>
      </c>
      <c r="F1048" s="26" t="s">
        <v>694</v>
      </c>
      <c r="G1048" s="26"/>
      <c r="H1048" s="26">
        <v>27</v>
      </c>
      <c r="I1048" s="91">
        <v>340</v>
      </c>
      <c r="J1048" s="90">
        <v>0</v>
      </c>
      <c r="K1048" s="26"/>
      <c r="L1048" s="79">
        <f>VLOOKUP(D1048,道具产出!B:V,4,FALSE)</f>
        <v>3002</v>
      </c>
      <c r="M1048" s="15" t="str">
        <f>IF(L1048="","",VLOOKUP(L1048,映射!W:X,2,FALSE))</f>
        <v>铁</v>
      </c>
      <c r="N1048" s="79">
        <f>VLOOKUP(D1048,道具产出!B:V,5,FALSE)</f>
        <v>1</v>
      </c>
      <c r="O1048" s="79">
        <v>1</v>
      </c>
      <c r="P1048" s="79">
        <f>VLOOKUP(D1048,道具产出!B:V,6,FALSE)</f>
        <v>300</v>
      </c>
      <c r="Q1048" s="79">
        <f>VLOOKUP(D1048,道具产出!B:V,7,FALSE)</f>
        <v>3102</v>
      </c>
      <c r="R1048" s="15" t="str">
        <f>IF(Q1048="","",VLOOKUP(Q1048,映射!W:X,2,FALSE))</f>
        <v>枞</v>
      </c>
      <c r="S1048" s="79">
        <f>VLOOKUP(D1048,道具产出!B:V,8,FALSE)</f>
        <v>1</v>
      </c>
      <c r="T1048" s="79">
        <v>1</v>
      </c>
      <c r="U1048" s="79">
        <f>VLOOKUP(D1048,道具产出!B:V,9,FALSE)</f>
        <v>300</v>
      </c>
      <c r="V1048" s="92">
        <f>VLOOKUP(D1048,道具产出!B:V,10,FALSE)</f>
        <v>3402</v>
      </c>
      <c r="W1048" s="15" t="str">
        <f>IF(V1048="","",VLOOKUP(V1048,映射!W:X,2,FALSE))</f>
        <v>木绵布</v>
      </c>
      <c r="X1048" s="92">
        <f>VLOOKUP(D1048,道具产出!B:V,11,FALSE)</f>
        <v>1</v>
      </c>
      <c r="Y1048" s="92">
        <v>1</v>
      </c>
      <c r="Z1048" s="92">
        <f>VLOOKUP(D1048,道具产出!B:V,12,FALSE)</f>
        <v>300</v>
      </c>
      <c r="AA1048" s="85"/>
      <c r="AB1048" s="15" t="str">
        <f>IF(AA1048="","",VLOOKUP(AA1048,映射!W:X,2,FALSE))</f>
        <v/>
      </c>
      <c r="AC1048" s="85"/>
      <c r="AD1048" s="85"/>
      <c r="AE1048" s="85"/>
      <c r="AF1048" s="85"/>
      <c r="AG1048" s="15" t="str">
        <f>IF(AF1048="","",VLOOKUP(AF1048,映射!W:X,2,FALSE))</f>
        <v/>
      </c>
      <c r="AH1048" s="85"/>
      <c r="AI1048" s="85"/>
      <c r="AJ1048" s="85"/>
      <c r="AK1048" s="85"/>
      <c r="AL1048" s="85" t="str">
        <f>IF(AK1048="","",VLOOKUP(AK1048,映射!W:X,2,FALSE))</f>
        <v/>
      </c>
      <c r="AM1048" s="85"/>
      <c r="AN1048" s="85"/>
      <c r="AO1048" s="85"/>
    </row>
    <row r="1049" spans="1:41">
      <c r="A1049" s="26">
        <v>140316</v>
      </c>
      <c r="B1049" s="26" t="s">
        <v>323</v>
      </c>
      <c r="C1049" s="14" t="s">
        <v>40</v>
      </c>
      <c r="D1049" s="14" t="s">
        <v>686</v>
      </c>
      <c r="E1049" s="26">
        <v>40316</v>
      </c>
      <c r="F1049" s="26" t="s">
        <v>447</v>
      </c>
      <c r="G1049" s="26"/>
      <c r="H1049" s="26">
        <v>32</v>
      </c>
      <c r="I1049" s="91">
        <v>480</v>
      </c>
      <c r="J1049" s="90">
        <v>0</v>
      </c>
      <c r="K1049" s="26"/>
      <c r="L1049" s="79">
        <f>VLOOKUP(D1049,道具产出!B:V,4,FALSE)</f>
        <v>3003</v>
      </c>
      <c r="M1049" s="15" t="str">
        <f>IF(L1049="","",VLOOKUP(L1049,映射!W:X,2,FALSE))</f>
        <v>银</v>
      </c>
      <c r="N1049" s="79">
        <f>VLOOKUP(D1049,道具产出!B:V,5,FALSE)</f>
        <v>1</v>
      </c>
      <c r="O1049" s="79">
        <v>1</v>
      </c>
      <c r="P1049" s="79">
        <f>VLOOKUP(D1049,道具产出!B:V,6,FALSE)</f>
        <v>200</v>
      </c>
      <c r="Q1049" s="79">
        <f>VLOOKUP(D1049,道具产出!B:V,7,FALSE)</f>
        <v>3103</v>
      </c>
      <c r="R1049" s="15" t="str">
        <f>IF(Q1049="","",VLOOKUP(Q1049,映射!W:X,2,FALSE))</f>
        <v>黄月木</v>
      </c>
      <c r="S1049" s="79">
        <f>VLOOKUP(D1049,道具产出!B:V,8,FALSE)</f>
        <v>1</v>
      </c>
      <c r="T1049" s="79">
        <v>1</v>
      </c>
      <c r="U1049" s="79">
        <f>VLOOKUP(D1049,道具产出!B:V,9,FALSE)</f>
        <v>200</v>
      </c>
      <c r="V1049" s="92">
        <f>VLOOKUP(D1049,道具产出!B:V,10,FALSE)</f>
        <v>3403</v>
      </c>
      <c r="W1049" s="15" t="str">
        <f>IF(V1049="","",VLOOKUP(V1049,映射!W:X,2,FALSE))</f>
        <v>毛毡</v>
      </c>
      <c r="X1049" s="92">
        <f>VLOOKUP(D1049,道具产出!B:V,11,FALSE)</f>
        <v>1</v>
      </c>
      <c r="Y1049" s="92">
        <v>1</v>
      </c>
      <c r="Z1049" s="92">
        <f>VLOOKUP(D1049,道具产出!B:V,12,FALSE)</f>
        <v>200</v>
      </c>
      <c r="AA1049" s="85"/>
      <c r="AB1049" s="15" t="str">
        <f>IF(AA1049="","",VLOOKUP(AA1049,映射!W:X,2,FALSE))</f>
        <v/>
      </c>
      <c r="AC1049" s="85"/>
      <c r="AD1049" s="85"/>
      <c r="AE1049" s="85"/>
      <c r="AF1049" s="85"/>
      <c r="AG1049" s="15" t="str">
        <f>IF(AF1049="","",VLOOKUP(AF1049,映射!W:X,2,FALSE))</f>
        <v/>
      </c>
      <c r="AH1049" s="85"/>
      <c r="AI1049" s="85"/>
      <c r="AJ1049" s="85"/>
      <c r="AK1049" s="85"/>
      <c r="AL1049" s="85" t="str">
        <f>IF(AK1049="","",VLOOKUP(AK1049,映射!W:X,2,FALSE))</f>
        <v/>
      </c>
      <c r="AM1049" s="85"/>
      <c r="AN1049" s="85"/>
      <c r="AO1049" s="85"/>
    </row>
    <row r="1050" spans="1:41">
      <c r="A1050" s="26">
        <v>140317</v>
      </c>
      <c r="B1050" s="26" t="s">
        <v>323</v>
      </c>
      <c r="C1050" s="14" t="s">
        <v>40</v>
      </c>
      <c r="D1050" s="14" t="s">
        <v>686</v>
      </c>
      <c r="E1050" s="26">
        <v>40317</v>
      </c>
      <c r="F1050" s="26" t="s">
        <v>479</v>
      </c>
      <c r="G1050" s="26"/>
      <c r="H1050" s="26">
        <v>32</v>
      </c>
      <c r="I1050" s="91">
        <v>480</v>
      </c>
      <c r="J1050" s="90">
        <v>0</v>
      </c>
      <c r="K1050" s="26"/>
      <c r="L1050" s="79">
        <f>VLOOKUP(D1050,道具产出!B:V,4,FALSE)</f>
        <v>3003</v>
      </c>
      <c r="M1050" s="15" t="str">
        <f>IF(L1050="","",VLOOKUP(L1050,映射!W:X,2,FALSE))</f>
        <v>银</v>
      </c>
      <c r="N1050" s="79">
        <f>VLOOKUP(D1050,道具产出!B:V,5,FALSE)</f>
        <v>1</v>
      </c>
      <c r="O1050" s="79">
        <v>1</v>
      </c>
      <c r="P1050" s="79">
        <f>VLOOKUP(D1050,道具产出!B:V,6,FALSE)</f>
        <v>200</v>
      </c>
      <c r="Q1050" s="79">
        <f>VLOOKUP(D1050,道具产出!B:V,7,FALSE)</f>
        <v>3103</v>
      </c>
      <c r="R1050" s="15" t="str">
        <f>IF(Q1050="","",VLOOKUP(Q1050,映射!W:X,2,FALSE))</f>
        <v>黄月木</v>
      </c>
      <c r="S1050" s="79">
        <f>VLOOKUP(D1050,道具产出!B:V,8,FALSE)</f>
        <v>1</v>
      </c>
      <c r="T1050" s="79">
        <v>1</v>
      </c>
      <c r="U1050" s="79">
        <f>VLOOKUP(D1050,道具产出!B:V,9,FALSE)</f>
        <v>200</v>
      </c>
      <c r="V1050" s="92">
        <f>VLOOKUP(D1050,道具产出!B:V,10,FALSE)</f>
        <v>3403</v>
      </c>
      <c r="W1050" s="15" t="str">
        <f>IF(V1050="","",VLOOKUP(V1050,映射!W:X,2,FALSE))</f>
        <v>毛毡</v>
      </c>
      <c r="X1050" s="92">
        <f>VLOOKUP(D1050,道具产出!B:V,11,FALSE)</f>
        <v>1</v>
      </c>
      <c r="Y1050" s="92">
        <v>1</v>
      </c>
      <c r="Z1050" s="92">
        <f>VLOOKUP(D1050,道具产出!B:V,12,FALSE)</f>
        <v>200</v>
      </c>
      <c r="AA1050" s="85"/>
      <c r="AB1050" s="15" t="str">
        <f>IF(AA1050="","",VLOOKUP(AA1050,映射!W:X,2,FALSE))</f>
        <v/>
      </c>
      <c r="AC1050" s="85"/>
      <c r="AD1050" s="85"/>
      <c r="AE1050" s="85"/>
      <c r="AF1050" s="85"/>
      <c r="AG1050" s="15" t="str">
        <f>IF(AF1050="","",VLOOKUP(AF1050,映射!W:X,2,FALSE))</f>
        <v/>
      </c>
      <c r="AH1050" s="85"/>
      <c r="AI1050" s="85"/>
      <c r="AJ1050" s="85"/>
      <c r="AK1050" s="85"/>
      <c r="AL1050" s="85" t="str">
        <f>IF(AK1050="","",VLOOKUP(AK1050,映射!W:X,2,FALSE))</f>
        <v/>
      </c>
      <c r="AM1050" s="85"/>
      <c r="AN1050" s="85"/>
      <c r="AO1050" s="85"/>
    </row>
    <row r="1051" spans="1:41">
      <c r="A1051" s="26">
        <v>140318</v>
      </c>
      <c r="B1051" s="26" t="s">
        <v>323</v>
      </c>
      <c r="C1051" s="14" t="s">
        <v>40</v>
      </c>
      <c r="D1051" s="14" t="s">
        <v>686</v>
      </c>
      <c r="E1051" s="26">
        <v>40318</v>
      </c>
      <c r="F1051" s="26" t="s">
        <v>397</v>
      </c>
      <c r="G1051" s="26"/>
      <c r="H1051" s="26">
        <v>32</v>
      </c>
      <c r="I1051" s="91">
        <v>480</v>
      </c>
      <c r="J1051" s="90">
        <v>0</v>
      </c>
      <c r="K1051" s="26"/>
      <c r="L1051" s="79">
        <f>VLOOKUP(D1051,道具产出!B:V,4,FALSE)</f>
        <v>3003</v>
      </c>
      <c r="M1051" s="15" t="str">
        <f>IF(L1051="","",VLOOKUP(L1051,映射!W:X,2,FALSE))</f>
        <v>银</v>
      </c>
      <c r="N1051" s="79">
        <f>VLOOKUP(D1051,道具产出!B:V,5,FALSE)</f>
        <v>1</v>
      </c>
      <c r="O1051" s="79">
        <v>1</v>
      </c>
      <c r="P1051" s="79">
        <f>VLOOKUP(D1051,道具产出!B:V,6,FALSE)</f>
        <v>200</v>
      </c>
      <c r="Q1051" s="79">
        <f>VLOOKUP(D1051,道具产出!B:V,7,FALSE)</f>
        <v>3103</v>
      </c>
      <c r="R1051" s="15" t="str">
        <f>IF(Q1051="","",VLOOKUP(Q1051,映射!W:X,2,FALSE))</f>
        <v>黄月木</v>
      </c>
      <c r="S1051" s="79">
        <f>VLOOKUP(D1051,道具产出!B:V,8,FALSE)</f>
        <v>1</v>
      </c>
      <c r="T1051" s="79">
        <v>1</v>
      </c>
      <c r="U1051" s="79">
        <f>VLOOKUP(D1051,道具产出!B:V,9,FALSE)</f>
        <v>200</v>
      </c>
      <c r="V1051" s="92">
        <f>VLOOKUP(D1051,道具产出!B:V,10,FALSE)</f>
        <v>3403</v>
      </c>
      <c r="W1051" s="15" t="str">
        <f>IF(V1051="","",VLOOKUP(V1051,映射!W:X,2,FALSE))</f>
        <v>毛毡</v>
      </c>
      <c r="X1051" s="92">
        <f>VLOOKUP(D1051,道具产出!B:V,11,FALSE)</f>
        <v>1</v>
      </c>
      <c r="Y1051" s="92">
        <v>1</v>
      </c>
      <c r="Z1051" s="92">
        <f>VLOOKUP(D1051,道具产出!B:V,12,FALSE)</f>
        <v>200</v>
      </c>
      <c r="AA1051" s="85"/>
      <c r="AB1051" s="15" t="str">
        <f>IF(AA1051="","",VLOOKUP(AA1051,映射!W:X,2,FALSE))</f>
        <v/>
      </c>
      <c r="AC1051" s="85"/>
      <c r="AD1051" s="85"/>
      <c r="AE1051" s="85"/>
      <c r="AF1051" s="85"/>
      <c r="AG1051" s="15" t="str">
        <f>IF(AF1051="","",VLOOKUP(AF1051,映射!W:X,2,FALSE))</f>
        <v/>
      </c>
      <c r="AH1051" s="85"/>
      <c r="AI1051" s="85"/>
      <c r="AJ1051" s="85"/>
      <c r="AK1051" s="85"/>
      <c r="AL1051" s="85" t="str">
        <f>IF(AK1051="","",VLOOKUP(AK1051,映射!W:X,2,FALSE))</f>
        <v/>
      </c>
      <c r="AM1051" s="85"/>
      <c r="AN1051" s="85"/>
      <c r="AO1051" s="85"/>
    </row>
    <row r="1052" spans="1:41">
      <c r="A1052" s="26">
        <v>140319</v>
      </c>
      <c r="B1052" s="26" t="s">
        <v>323</v>
      </c>
      <c r="C1052" s="14" t="s">
        <v>40</v>
      </c>
      <c r="D1052" s="14" t="s">
        <v>686</v>
      </c>
      <c r="E1052" s="26">
        <v>40319</v>
      </c>
      <c r="F1052" s="26" t="s">
        <v>459</v>
      </c>
      <c r="G1052" s="26"/>
      <c r="H1052" s="26">
        <v>32</v>
      </c>
      <c r="I1052" s="91">
        <v>480</v>
      </c>
      <c r="J1052" s="90">
        <v>0</v>
      </c>
      <c r="K1052" s="26"/>
      <c r="L1052" s="79">
        <f>VLOOKUP(D1052,道具产出!B:V,4,FALSE)</f>
        <v>3003</v>
      </c>
      <c r="M1052" s="15" t="str">
        <f>IF(L1052="","",VLOOKUP(L1052,映射!W:X,2,FALSE))</f>
        <v>银</v>
      </c>
      <c r="N1052" s="79">
        <f>VLOOKUP(D1052,道具产出!B:V,5,FALSE)</f>
        <v>1</v>
      </c>
      <c r="O1052" s="79">
        <v>1</v>
      </c>
      <c r="P1052" s="79">
        <f>VLOOKUP(D1052,道具产出!B:V,6,FALSE)</f>
        <v>200</v>
      </c>
      <c r="Q1052" s="79">
        <f>VLOOKUP(D1052,道具产出!B:V,7,FALSE)</f>
        <v>3103</v>
      </c>
      <c r="R1052" s="15" t="str">
        <f>IF(Q1052="","",VLOOKUP(Q1052,映射!W:X,2,FALSE))</f>
        <v>黄月木</v>
      </c>
      <c r="S1052" s="79">
        <f>VLOOKUP(D1052,道具产出!B:V,8,FALSE)</f>
        <v>1</v>
      </c>
      <c r="T1052" s="79">
        <v>1</v>
      </c>
      <c r="U1052" s="79">
        <f>VLOOKUP(D1052,道具产出!B:V,9,FALSE)</f>
        <v>200</v>
      </c>
      <c r="V1052" s="92">
        <f>VLOOKUP(D1052,道具产出!B:V,10,FALSE)</f>
        <v>3403</v>
      </c>
      <c r="W1052" s="15" t="str">
        <f>IF(V1052="","",VLOOKUP(V1052,映射!W:X,2,FALSE))</f>
        <v>毛毡</v>
      </c>
      <c r="X1052" s="92">
        <f>VLOOKUP(D1052,道具产出!B:V,11,FALSE)</f>
        <v>1</v>
      </c>
      <c r="Y1052" s="92">
        <v>1</v>
      </c>
      <c r="Z1052" s="92">
        <f>VLOOKUP(D1052,道具产出!B:V,12,FALSE)</f>
        <v>200</v>
      </c>
      <c r="AA1052" s="85"/>
      <c r="AB1052" s="15" t="str">
        <f>IF(AA1052="","",VLOOKUP(AA1052,映射!W:X,2,FALSE))</f>
        <v/>
      </c>
      <c r="AC1052" s="85"/>
      <c r="AD1052" s="85"/>
      <c r="AE1052" s="85"/>
      <c r="AF1052" s="85"/>
      <c r="AG1052" s="15" t="str">
        <f>IF(AF1052="","",VLOOKUP(AF1052,映射!W:X,2,FALSE))</f>
        <v/>
      </c>
      <c r="AH1052" s="85"/>
      <c r="AI1052" s="85"/>
      <c r="AJ1052" s="85"/>
      <c r="AK1052" s="85"/>
      <c r="AL1052" s="85" t="str">
        <f>IF(AK1052="","",VLOOKUP(AK1052,映射!W:X,2,FALSE))</f>
        <v/>
      </c>
      <c r="AM1052" s="85"/>
      <c r="AN1052" s="85"/>
      <c r="AO1052" s="85"/>
    </row>
    <row r="1053" spans="1:41">
      <c r="A1053" s="26">
        <v>140320</v>
      </c>
      <c r="B1053" s="26" t="s">
        <v>323</v>
      </c>
      <c r="C1053" s="14" t="s">
        <v>40</v>
      </c>
      <c r="D1053" s="14" t="s">
        <v>686</v>
      </c>
      <c r="E1053" s="26">
        <v>40320</v>
      </c>
      <c r="F1053" s="26" t="s">
        <v>615</v>
      </c>
      <c r="G1053" s="26"/>
      <c r="H1053" s="26">
        <v>32</v>
      </c>
      <c r="I1053" s="91">
        <v>480</v>
      </c>
      <c r="J1053" s="90">
        <v>0</v>
      </c>
      <c r="K1053" s="26"/>
      <c r="L1053" s="79">
        <f>VLOOKUP(D1053,道具产出!B:V,4,FALSE)</f>
        <v>3003</v>
      </c>
      <c r="M1053" s="15" t="str">
        <f>IF(L1053="","",VLOOKUP(L1053,映射!W:X,2,FALSE))</f>
        <v>银</v>
      </c>
      <c r="N1053" s="79">
        <f>VLOOKUP(D1053,道具产出!B:V,5,FALSE)</f>
        <v>1</v>
      </c>
      <c r="O1053" s="79">
        <v>1</v>
      </c>
      <c r="P1053" s="79">
        <f>VLOOKUP(D1053,道具产出!B:V,6,FALSE)</f>
        <v>200</v>
      </c>
      <c r="Q1053" s="79">
        <f>VLOOKUP(D1053,道具产出!B:V,7,FALSE)</f>
        <v>3103</v>
      </c>
      <c r="R1053" s="15" t="str">
        <f>IF(Q1053="","",VLOOKUP(Q1053,映射!W:X,2,FALSE))</f>
        <v>黄月木</v>
      </c>
      <c r="S1053" s="79">
        <f>VLOOKUP(D1053,道具产出!B:V,8,FALSE)</f>
        <v>1</v>
      </c>
      <c r="T1053" s="79">
        <v>1</v>
      </c>
      <c r="U1053" s="79">
        <f>VLOOKUP(D1053,道具产出!B:V,9,FALSE)</f>
        <v>200</v>
      </c>
      <c r="V1053" s="92">
        <f>VLOOKUP(D1053,道具产出!B:V,10,FALSE)</f>
        <v>3403</v>
      </c>
      <c r="W1053" s="15" t="str">
        <f>IF(V1053="","",VLOOKUP(V1053,映射!W:X,2,FALSE))</f>
        <v>毛毡</v>
      </c>
      <c r="X1053" s="92">
        <f>VLOOKUP(D1053,道具产出!B:V,11,FALSE)</f>
        <v>1</v>
      </c>
      <c r="Y1053" s="92">
        <v>1</v>
      </c>
      <c r="Z1053" s="92">
        <f>VLOOKUP(D1053,道具产出!B:V,12,FALSE)</f>
        <v>200</v>
      </c>
      <c r="AA1053" s="85"/>
      <c r="AB1053" s="15" t="str">
        <f>IF(AA1053="","",VLOOKUP(AA1053,映射!W:X,2,FALSE))</f>
        <v/>
      </c>
      <c r="AC1053" s="85"/>
      <c r="AD1053" s="85"/>
      <c r="AE1053" s="85"/>
      <c r="AF1053" s="85"/>
      <c r="AG1053" s="15" t="str">
        <f>IF(AF1053="","",VLOOKUP(AF1053,映射!W:X,2,FALSE))</f>
        <v/>
      </c>
      <c r="AH1053" s="85"/>
      <c r="AI1053" s="85"/>
      <c r="AJ1053" s="85"/>
      <c r="AK1053" s="85"/>
      <c r="AL1053" s="85" t="str">
        <f>IF(AK1053="","",VLOOKUP(AK1053,映射!W:X,2,FALSE))</f>
        <v/>
      </c>
      <c r="AM1053" s="85"/>
      <c r="AN1053" s="85"/>
      <c r="AO1053" s="85"/>
    </row>
    <row r="1054" spans="1:41">
      <c r="A1054" s="26">
        <v>140321</v>
      </c>
      <c r="B1054" s="26" t="s">
        <v>323</v>
      </c>
      <c r="C1054" s="14" t="s">
        <v>40</v>
      </c>
      <c r="D1054" s="14" t="s">
        <v>686</v>
      </c>
      <c r="E1054" s="26">
        <v>40321</v>
      </c>
      <c r="F1054" s="26" t="s">
        <v>642</v>
      </c>
      <c r="G1054" s="26"/>
      <c r="H1054" s="26">
        <v>32</v>
      </c>
      <c r="I1054" s="91">
        <v>480</v>
      </c>
      <c r="J1054" s="90">
        <v>0</v>
      </c>
      <c r="K1054" s="26"/>
      <c r="L1054" s="79">
        <f>VLOOKUP(D1054,道具产出!B:V,4,FALSE)</f>
        <v>3003</v>
      </c>
      <c r="M1054" s="15" t="str">
        <f>IF(L1054="","",VLOOKUP(L1054,映射!W:X,2,FALSE))</f>
        <v>银</v>
      </c>
      <c r="N1054" s="79">
        <f>VLOOKUP(D1054,道具产出!B:V,5,FALSE)</f>
        <v>1</v>
      </c>
      <c r="O1054" s="79">
        <v>1</v>
      </c>
      <c r="P1054" s="79">
        <f>VLOOKUP(D1054,道具产出!B:V,6,FALSE)</f>
        <v>200</v>
      </c>
      <c r="Q1054" s="79">
        <f>VLOOKUP(D1054,道具产出!B:V,7,FALSE)</f>
        <v>3103</v>
      </c>
      <c r="R1054" s="15" t="str">
        <f>IF(Q1054="","",VLOOKUP(Q1054,映射!W:X,2,FALSE))</f>
        <v>黄月木</v>
      </c>
      <c r="S1054" s="79">
        <f>VLOOKUP(D1054,道具产出!B:V,8,FALSE)</f>
        <v>1</v>
      </c>
      <c r="T1054" s="79">
        <v>1</v>
      </c>
      <c r="U1054" s="79">
        <f>VLOOKUP(D1054,道具产出!B:V,9,FALSE)</f>
        <v>200</v>
      </c>
      <c r="V1054" s="92">
        <f>VLOOKUP(D1054,道具产出!B:V,10,FALSE)</f>
        <v>3403</v>
      </c>
      <c r="W1054" s="15" t="str">
        <f>IF(V1054="","",VLOOKUP(V1054,映射!W:X,2,FALSE))</f>
        <v>毛毡</v>
      </c>
      <c r="X1054" s="92">
        <f>VLOOKUP(D1054,道具产出!B:V,11,FALSE)</f>
        <v>1</v>
      </c>
      <c r="Y1054" s="92">
        <v>1</v>
      </c>
      <c r="Z1054" s="92">
        <f>VLOOKUP(D1054,道具产出!B:V,12,FALSE)</f>
        <v>200</v>
      </c>
      <c r="AA1054" s="85"/>
      <c r="AB1054" s="15" t="str">
        <f>IF(AA1054="","",VLOOKUP(AA1054,映射!W:X,2,FALSE))</f>
        <v/>
      </c>
      <c r="AC1054" s="85"/>
      <c r="AD1054" s="85"/>
      <c r="AE1054" s="85"/>
      <c r="AF1054" s="85"/>
      <c r="AG1054" s="15" t="str">
        <f>IF(AF1054="","",VLOOKUP(AF1054,映射!W:X,2,FALSE))</f>
        <v/>
      </c>
      <c r="AH1054" s="85"/>
      <c r="AI1054" s="85"/>
      <c r="AJ1054" s="85"/>
      <c r="AK1054" s="85"/>
      <c r="AL1054" s="85" t="str">
        <f>IF(AK1054="","",VLOOKUP(AK1054,映射!W:X,2,FALSE))</f>
        <v/>
      </c>
      <c r="AM1054" s="85"/>
      <c r="AN1054" s="85"/>
      <c r="AO1054" s="85"/>
    </row>
    <row r="1055" spans="1:41">
      <c r="A1055" s="26">
        <v>140322</v>
      </c>
      <c r="B1055" s="26" t="s">
        <v>323</v>
      </c>
      <c r="C1055" s="14" t="s">
        <v>40</v>
      </c>
      <c r="D1055" s="14" t="s">
        <v>686</v>
      </c>
      <c r="E1055" s="26">
        <v>40322</v>
      </c>
      <c r="F1055" s="26" t="s">
        <v>647</v>
      </c>
      <c r="G1055" s="26"/>
      <c r="H1055" s="26">
        <v>32</v>
      </c>
      <c r="I1055" s="91">
        <v>480</v>
      </c>
      <c r="J1055" s="90">
        <v>0</v>
      </c>
      <c r="K1055" s="26"/>
      <c r="L1055" s="79">
        <f>VLOOKUP(D1055,道具产出!B:V,4,FALSE)</f>
        <v>3003</v>
      </c>
      <c r="M1055" s="15" t="str">
        <f>IF(L1055="","",VLOOKUP(L1055,映射!W:X,2,FALSE))</f>
        <v>银</v>
      </c>
      <c r="N1055" s="79">
        <f>VLOOKUP(D1055,道具产出!B:V,5,FALSE)</f>
        <v>1</v>
      </c>
      <c r="O1055" s="79">
        <v>1</v>
      </c>
      <c r="P1055" s="79">
        <f>VLOOKUP(D1055,道具产出!B:V,6,FALSE)</f>
        <v>200</v>
      </c>
      <c r="Q1055" s="79">
        <f>VLOOKUP(D1055,道具产出!B:V,7,FALSE)</f>
        <v>3103</v>
      </c>
      <c r="R1055" s="15" t="str">
        <f>IF(Q1055="","",VLOOKUP(Q1055,映射!W:X,2,FALSE))</f>
        <v>黄月木</v>
      </c>
      <c r="S1055" s="79">
        <f>VLOOKUP(D1055,道具产出!B:V,8,FALSE)</f>
        <v>1</v>
      </c>
      <c r="T1055" s="79">
        <v>1</v>
      </c>
      <c r="U1055" s="79">
        <f>VLOOKUP(D1055,道具产出!B:V,9,FALSE)</f>
        <v>200</v>
      </c>
      <c r="V1055" s="92">
        <f>VLOOKUP(D1055,道具产出!B:V,10,FALSE)</f>
        <v>3403</v>
      </c>
      <c r="W1055" s="15" t="str">
        <f>IF(V1055="","",VLOOKUP(V1055,映射!W:X,2,FALSE))</f>
        <v>毛毡</v>
      </c>
      <c r="X1055" s="92">
        <f>VLOOKUP(D1055,道具产出!B:V,11,FALSE)</f>
        <v>1</v>
      </c>
      <c r="Y1055" s="92">
        <v>1</v>
      </c>
      <c r="Z1055" s="92">
        <f>VLOOKUP(D1055,道具产出!B:V,12,FALSE)</f>
        <v>200</v>
      </c>
      <c r="AA1055" s="85"/>
      <c r="AB1055" s="15" t="str">
        <f>IF(AA1055="","",VLOOKUP(AA1055,映射!W:X,2,FALSE))</f>
        <v/>
      </c>
      <c r="AC1055" s="85"/>
      <c r="AD1055" s="85"/>
      <c r="AE1055" s="85"/>
      <c r="AF1055" s="85"/>
      <c r="AG1055" s="15" t="str">
        <f>IF(AF1055="","",VLOOKUP(AF1055,映射!W:X,2,FALSE))</f>
        <v/>
      </c>
      <c r="AH1055" s="85"/>
      <c r="AI1055" s="85"/>
      <c r="AJ1055" s="85"/>
      <c r="AK1055" s="85"/>
      <c r="AL1055" s="85" t="str">
        <f>IF(AK1055="","",VLOOKUP(AK1055,映射!W:X,2,FALSE))</f>
        <v/>
      </c>
      <c r="AM1055" s="85"/>
      <c r="AN1055" s="85"/>
      <c r="AO1055" s="85"/>
    </row>
    <row r="1056" spans="1:41">
      <c r="A1056" s="26">
        <v>140323</v>
      </c>
      <c r="B1056" s="26" t="s">
        <v>323</v>
      </c>
      <c r="C1056" s="14" t="s">
        <v>40</v>
      </c>
      <c r="D1056" s="14" t="s">
        <v>686</v>
      </c>
      <c r="E1056" s="26">
        <v>40323</v>
      </c>
      <c r="F1056" s="26" t="s">
        <v>655</v>
      </c>
      <c r="G1056" s="26"/>
      <c r="H1056" s="26">
        <v>32</v>
      </c>
      <c r="I1056" s="91">
        <v>480</v>
      </c>
      <c r="J1056" s="90">
        <v>0</v>
      </c>
      <c r="K1056" s="26"/>
      <c r="L1056" s="79">
        <f>VLOOKUP(D1056,道具产出!B:V,4,FALSE)</f>
        <v>3003</v>
      </c>
      <c r="M1056" s="15" t="str">
        <f>IF(L1056="","",VLOOKUP(L1056,映射!W:X,2,FALSE))</f>
        <v>银</v>
      </c>
      <c r="N1056" s="79">
        <f>VLOOKUP(D1056,道具产出!B:V,5,FALSE)</f>
        <v>1</v>
      </c>
      <c r="O1056" s="79">
        <v>1</v>
      </c>
      <c r="P1056" s="79">
        <f>VLOOKUP(D1056,道具产出!B:V,6,FALSE)</f>
        <v>200</v>
      </c>
      <c r="Q1056" s="79">
        <f>VLOOKUP(D1056,道具产出!B:V,7,FALSE)</f>
        <v>3103</v>
      </c>
      <c r="R1056" s="15" t="str">
        <f>IF(Q1056="","",VLOOKUP(Q1056,映射!W:X,2,FALSE))</f>
        <v>黄月木</v>
      </c>
      <c r="S1056" s="79">
        <f>VLOOKUP(D1056,道具产出!B:V,8,FALSE)</f>
        <v>1</v>
      </c>
      <c r="T1056" s="79">
        <v>1</v>
      </c>
      <c r="U1056" s="79">
        <f>VLOOKUP(D1056,道具产出!B:V,9,FALSE)</f>
        <v>200</v>
      </c>
      <c r="V1056" s="92">
        <f>VLOOKUP(D1056,道具产出!B:V,10,FALSE)</f>
        <v>3403</v>
      </c>
      <c r="W1056" s="15" t="str">
        <f>IF(V1056="","",VLOOKUP(V1056,映射!W:X,2,FALSE))</f>
        <v>毛毡</v>
      </c>
      <c r="X1056" s="92">
        <f>VLOOKUP(D1056,道具产出!B:V,11,FALSE)</f>
        <v>1</v>
      </c>
      <c r="Y1056" s="92">
        <v>1</v>
      </c>
      <c r="Z1056" s="92">
        <f>VLOOKUP(D1056,道具产出!B:V,12,FALSE)</f>
        <v>200</v>
      </c>
      <c r="AA1056" s="85"/>
      <c r="AB1056" s="15" t="str">
        <f>IF(AA1056="","",VLOOKUP(AA1056,映射!W:X,2,FALSE))</f>
        <v/>
      </c>
      <c r="AC1056" s="85"/>
      <c r="AD1056" s="85"/>
      <c r="AE1056" s="85"/>
      <c r="AF1056" s="85"/>
      <c r="AG1056" s="15" t="str">
        <f>IF(AF1056="","",VLOOKUP(AF1056,映射!W:X,2,FALSE))</f>
        <v/>
      </c>
      <c r="AH1056" s="85"/>
      <c r="AI1056" s="85"/>
      <c r="AJ1056" s="85"/>
      <c r="AK1056" s="85"/>
      <c r="AL1056" s="85" t="str">
        <f>IF(AK1056="","",VLOOKUP(AK1056,映射!W:X,2,FALSE))</f>
        <v/>
      </c>
      <c r="AM1056" s="85"/>
      <c r="AN1056" s="85"/>
      <c r="AO1056" s="85"/>
    </row>
    <row r="1057" spans="1:41">
      <c r="A1057" s="26">
        <v>140324</v>
      </c>
      <c r="B1057" s="26" t="s">
        <v>323</v>
      </c>
      <c r="C1057" s="14" t="s">
        <v>40</v>
      </c>
      <c r="D1057" s="14" t="s">
        <v>686</v>
      </c>
      <c r="E1057" s="26">
        <v>40324</v>
      </c>
      <c r="F1057" s="26" t="s">
        <v>595</v>
      </c>
      <c r="G1057" s="26"/>
      <c r="H1057" s="26">
        <v>32</v>
      </c>
      <c r="I1057" s="91">
        <v>480</v>
      </c>
      <c r="J1057" s="90">
        <v>0</v>
      </c>
      <c r="K1057" s="26"/>
      <c r="L1057" s="79">
        <f>VLOOKUP(D1057,道具产出!B:V,4,FALSE)</f>
        <v>3003</v>
      </c>
      <c r="M1057" s="15" t="str">
        <f>IF(L1057="","",VLOOKUP(L1057,映射!W:X,2,FALSE))</f>
        <v>银</v>
      </c>
      <c r="N1057" s="79">
        <f>VLOOKUP(D1057,道具产出!B:V,5,FALSE)</f>
        <v>1</v>
      </c>
      <c r="O1057" s="79">
        <v>1</v>
      </c>
      <c r="P1057" s="79">
        <f>VLOOKUP(D1057,道具产出!B:V,6,FALSE)</f>
        <v>200</v>
      </c>
      <c r="Q1057" s="79">
        <f>VLOOKUP(D1057,道具产出!B:V,7,FALSE)</f>
        <v>3103</v>
      </c>
      <c r="R1057" s="15" t="str">
        <f>IF(Q1057="","",VLOOKUP(Q1057,映射!W:X,2,FALSE))</f>
        <v>黄月木</v>
      </c>
      <c r="S1057" s="79">
        <f>VLOOKUP(D1057,道具产出!B:V,8,FALSE)</f>
        <v>1</v>
      </c>
      <c r="T1057" s="79">
        <v>1</v>
      </c>
      <c r="U1057" s="79">
        <f>VLOOKUP(D1057,道具产出!B:V,9,FALSE)</f>
        <v>200</v>
      </c>
      <c r="V1057" s="92">
        <f>VLOOKUP(D1057,道具产出!B:V,10,FALSE)</f>
        <v>3403</v>
      </c>
      <c r="W1057" s="15" t="str">
        <f>IF(V1057="","",VLOOKUP(V1057,映射!W:X,2,FALSE))</f>
        <v>毛毡</v>
      </c>
      <c r="X1057" s="92">
        <f>VLOOKUP(D1057,道具产出!B:V,11,FALSE)</f>
        <v>1</v>
      </c>
      <c r="Y1057" s="92">
        <v>1</v>
      </c>
      <c r="Z1057" s="92">
        <f>VLOOKUP(D1057,道具产出!B:V,12,FALSE)</f>
        <v>200</v>
      </c>
      <c r="AA1057" s="85"/>
      <c r="AB1057" s="15" t="str">
        <f>IF(AA1057="","",VLOOKUP(AA1057,映射!W:X,2,FALSE))</f>
        <v/>
      </c>
      <c r="AC1057" s="85"/>
      <c r="AD1057" s="85"/>
      <c r="AE1057" s="85"/>
      <c r="AF1057" s="85"/>
      <c r="AG1057" s="15" t="str">
        <f>IF(AF1057="","",VLOOKUP(AF1057,映射!W:X,2,FALSE))</f>
        <v/>
      </c>
      <c r="AH1057" s="85"/>
      <c r="AI1057" s="85"/>
      <c r="AJ1057" s="85"/>
      <c r="AK1057" s="85"/>
      <c r="AL1057" s="85" t="str">
        <f>IF(AK1057="","",VLOOKUP(AK1057,映射!W:X,2,FALSE))</f>
        <v/>
      </c>
      <c r="AM1057" s="85"/>
      <c r="AN1057" s="85"/>
      <c r="AO1057" s="85"/>
    </row>
    <row r="1058" spans="1:41">
      <c r="A1058" s="26">
        <v>140325</v>
      </c>
      <c r="B1058" s="26" t="s">
        <v>323</v>
      </c>
      <c r="C1058" s="14" t="s">
        <v>40</v>
      </c>
      <c r="D1058" s="14" t="s">
        <v>686</v>
      </c>
      <c r="E1058" s="26">
        <v>40325</v>
      </c>
      <c r="F1058" s="26" t="s">
        <v>649</v>
      </c>
      <c r="G1058" s="26"/>
      <c r="H1058" s="26">
        <v>32</v>
      </c>
      <c r="I1058" s="91">
        <v>480</v>
      </c>
      <c r="J1058" s="90">
        <v>0</v>
      </c>
      <c r="K1058" s="26"/>
      <c r="L1058" s="79">
        <f>VLOOKUP(D1058,道具产出!B:V,4,FALSE)</f>
        <v>3003</v>
      </c>
      <c r="M1058" s="15" t="str">
        <f>IF(L1058="","",VLOOKUP(L1058,映射!W:X,2,FALSE))</f>
        <v>银</v>
      </c>
      <c r="N1058" s="79">
        <f>VLOOKUP(D1058,道具产出!B:V,5,FALSE)</f>
        <v>1</v>
      </c>
      <c r="O1058" s="79">
        <v>1</v>
      </c>
      <c r="P1058" s="79">
        <f>VLOOKUP(D1058,道具产出!B:V,6,FALSE)</f>
        <v>200</v>
      </c>
      <c r="Q1058" s="79">
        <f>VLOOKUP(D1058,道具产出!B:V,7,FALSE)</f>
        <v>3103</v>
      </c>
      <c r="R1058" s="15" t="str">
        <f>IF(Q1058="","",VLOOKUP(Q1058,映射!W:X,2,FALSE))</f>
        <v>黄月木</v>
      </c>
      <c r="S1058" s="79">
        <f>VLOOKUP(D1058,道具产出!B:V,8,FALSE)</f>
        <v>1</v>
      </c>
      <c r="T1058" s="79">
        <v>1</v>
      </c>
      <c r="U1058" s="79">
        <f>VLOOKUP(D1058,道具产出!B:V,9,FALSE)</f>
        <v>200</v>
      </c>
      <c r="V1058" s="92">
        <f>VLOOKUP(D1058,道具产出!B:V,10,FALSE)</f>
        <v>3403</v>
      </c>
      <c r="W1058" s="15" t="str">
        <f>IF(V1058="","",VLOOKUP(V1058,映射!W:X,2,FALSE))</f>
        <v>毛毡</v>
      </c>
      <c r="X1058" s="92">
        <f>VLOOKUP(D1058,道具产出!B:V,11,FALSE)</f>
        <v>1</v>
      </c>
      <c r="Y1058" s="92">
        <v>1</v>
      </c>
      <c r="Z1058" s="92">
        <f>VLOOKUP(D1058,道具产出!B:V,12,FALSE)</f>
        <v>200</v>
      </c>
      <c r="AA1058" s="85"/>
      <c r="AB1058" s="15" t="str">
        <f>IF(AA1058="","",VLOOKUP(AA1058,映射!W:X,2,FALSE))</f>
        <v/>
      </c>
      <c r="AC1058" s="85"/>
      <c r="AD1058" s="85"/>
      <c r="AE1058" s="85"/>
      <c r="AF1058" s="85"/>
      <c r="AG1058" s="15" t="str">
        <f>IF(AF1058="","",VLOOKUP(AF1058,映射!W:X,2,FALSE))</f>
        <v/>
      </c>
      <c r="AH1058" s="85"/>
      <c r="AI1058" s="85"/>
      <c r="AJ1058" s="85"/>
      <c r="AK1058" s="85"/>
      <c r="AL1058" s="85" t="str">
        <f>IF(AK1058="","",VLOOKUP(AK1058,映射!W:X,2,FALSE))</f>
        <v/>
      </c>
      <c r="AM1058" s="85"/>
      <c r="AN1058" s="85"/>
      <c r="AO1058" s="85"/>
    </row>
    <row r="1059" spans="1:41">
      <c r="A1059" s="26">
        <v>140326</v>
      </c>
      <c r="B1059" s="26" t="s">
        <v>323</v>
      </c>
      <c r="C1059" s="14" t="s">
        <v>40</v>
      </c>
      <c r="D1059" s="14" t="s">
        <v>686</v>
      </c>
      <c r="E1059" s="26">
        <v>40326</v>
      </c>
      <c r="F1059" s="26" t="s">
        <v>642</v>
      </c>
      <c r="G1059" s="26"/>
      <c r="H1059" s="26">
        <v>32</v>
      </c>
      <c r="I1059" s="91">
        <v>480</v>
      </c>
      <c r="J1059" s="90">
        <v>0</v>
      </c>
      <c r="K1059" s="26"/>
      <c r="L1059" s="79">
        <f>VLOOKUP(D1059,道具产出!B:V,4,FALSE)</f>
        <v>3003</v>
      </c>
      <c r="M1059" s="15" t="str">
        <f>IF(L1059="","",VLOOKUP(L1059,映射!W:X,2,FALSE))</f>
        <v>银</v>
      </c>
      <c r="N1059" s="79">
        <f>VLOOKUP(D1059,道具产出!B:V,5,FALSE)</f>
        <v>1</v>
      </c>
      <c r="O1059" s="79">
        <v>1</v>
      </c>
      <c r="P1059" s="79">
        <f>VLOOKUP(D1059,道具产出!B:V,6,FALSE)</f>
        <v>200</v>
      </c>
      <c r="Q1059" s="79">
        <f>VLOOKUP(D1059,道具产出!B:V,7,FALSE)</f>
        <v>3103</v>
      </c>
      <c r="R1059" s="15" t="str">
        <f>IF(Q1059="","",VLOOKUP(Q1059,映射!W:X,2,FALSE))</f>
        <v>黄月木</v>
      </c>
      <c r="S1059" s="79">
        <f>VLOOKUP(D1059,道具产出!B:V,8,FALSE)</f>
        <v>1</v>
      </c>
      <c r="T1059" s="79">
        <v>1</v>
      </c>
      <c r="U1059" s="79">
        <f>VLOOKUP(D1059,道具产出!B:V,9,FALSE)</f>
        <v>200</v>
      </c>
      <c r="V1059" s="92">
        <f>VLOOKUP(D1059,道具产出!B:V,10,FALSE)</f>
        <v>3403</v>
      </c>
      <c r="W1059" s="15" t="str">
        <f>IF(V1059="","",VLOOKUP(V1059,映射!W:X,2,FALSE))</f>
        <v>毛毡</v>
      </c>
      <c r="X1059" s="92">
        <f>VLOOKUP(D1059,道具产出!B:V,11,FALSE)</f>
        <v>1</v>
      </c>
      <c r="Y1059" s="92">
        <v>1</v>
      </c>
      <c r="Z1059" s="92">
        <f>VLOOKUP(D1059,道具产出!B:V,12,FALSE)</f>
        <v>200</v>
      </c>
      <c r="AA1059" s="85"/>
      <c r="AB1059" s="15" t="str">
        <f>IF(AA1059="","",VLOOKUP(AA1059,映射!W:X,2,FALSE))</f>
        <v/>
      </c>
      <c r="AC1059" s="85"/>
      <c r="AD1059" s="85"/>
      <c r="AE1059" s="85"/>
      <c r="AF1059" s="85"/>
      <c r="AG1059" s="15" t="str">
        <f>IF(AF1059="","",VLOOKUP(AF1059,映射!W:X,2,FALSE))</f>
        <v/>
      </c>
      <c r="AH1059" s="85"/>
      <c r="AI1059" s="85"/>
      <c r="AJ1059" s="85"/>
      <c r="AK1059" s="85"/>
      <c r="AL1059" s="85" t="str">
        <f>IF(AK1059="","",VLOOKUP(AK1059,映射!W:X,2,FALSE))</f>
        <v/>
      </c>
      <c r="AM1059" s="85"/>
      <c r="AN1059" s="85"/>
      <c r="AO1059" s="85"/>
    </row>
    <row r="1060" spans="1:41">
      <c r="A1060" s="26">
        <v>140327</v>
      </c>
      <c r="B1060" s="26" t="s">
        <v>323</v>
      </c>
      <c r="C1060" s="14" t="s">
        <v>40</v>
      </c>
      <c r="D1060" s="14" t="s">
        <v>686</v>
      </c>
      <c r="E1060" s="26">
        <v>40327</v>
      </c>
      <c r="F1060" s="26" t="s">
        <v>598</v>
      </c>
      <c r="G1060" s="26"/>
      <c r="H1060" s="26">
        <v>32</v>
      </c>
      <c r="I1060" s="91">
        <v>480</v>
      </c>
      <c r="J1060" s="90">
        <v>0</v>
      </c>
      <c r="K1060" s="26"/>
      <c r="L1060" s="79">
        <f>VLOOKUP(D1060,道具产出!B:V,4,FALSE)</f>
        <v>3003</v>
      </c>
      <c r="M1060" s="15" t="str">
        <f>IF(L1060="","",VLOOKUP(L1060,映射!W:X,2,FALSE))</f>
        <v>银</v>
      </c>
      <c r="N1060" s="79">
        <f>VLOOKUP(D1060,道具产出!B:V,5,FALSE)</f>
        <v>1</v>
      </c>
      <c r="O1060" s="79">
        <v>1</v>
      </c>
      <c r="P1060" s="79">
        <f>VLOOKUP(D1060,道具产出!B:V,6,FALSE)</f>
        <v>200</v>
      </c>
      <c r="Q1060" s="79">
        <f>VLOOKUP(D1060,道具产出!B:V,7,FALSE)</f>
        <v>3103</v>
      </c>
      <c r="R1060" s="15" t="str">
        <f>IF(Q1060="","",VLOOKUP(Q1060,映射!W:X,2,FALSE))</f>
        <v>黄月木</v>
      </c>
      <c r="S1060" s="79">
        <f>VLOOKUP(D1060,道具产出!B:V,8,FALSE)</f>
        <v>1</v>
      </c>
      <c r="T1060" s="79">
        <v>1</v>
      </c>
      <c r="U1060" s="79">
        <f>VLOOKUP(D1060,道具产出!B:V,9,FALSE)</f>
        <v>200</v>
      </c>
      <c r="V1060" s="92">
        <f>VLOOKUP(D1060,道具产出!B:V,10,FALSE)</f>
        <v>3403</v>
      </c>
      <c r="W1060" s="15" t="str">
        <f>IF(V1060="","",VLOOKUP(V1060,映射!W:X,2,FALSE))</f>
        <v>毛毡</v>
      </c>
      <c r="X1060" s="92">
        <f>VLOOKUP(D1060,道具产出!B:V,11,FALSE)</f>
        <v>1</v>
      </c>
      <c r="Y1060" s="92">
        <v>1</v>
      </c>
      <c r="Z1060" s="92">
        <f>VLOOKUP(D1060,道具产出!B:V,12,FALSE)</f>
        <v>200</v>
      </c>
      <c r="AA1060" s="85"/>
      <c r="AB1060" s="15" t="str">
        <f>IF(AA1060="","",VLOOKUP(AA1060,映射!W:X,2,FALSE))</f>
        <v/>
      </c>
      <c r="AC1060" s="85"/>
      <c r="AD1060" s="85"/>
      <c r="AE1060" s="85"/>
      <c r="AF1060" s="85"/>
      <c r="AG1060" s="15" t="str">
        <f>IF(AF1060="","",VLOOKUP(AF1060,映射!W:X,2,FALSE))</f>
        <v/>
      </c>
      <c r="AH1060" s="85"/>
      <c r="AI1060" s="85"/>
      <c r="AJ1060" s="85"/>
      <c r="AK1060" s="85"/>
      <c r="AL1060" s="85" t="str">
        <f>IF(AK1060="","",VLOOKUP(AK1060,映射!W:X,2,FALSE))</f>
        <v/>
      </c>
      <c r="AM1060" s="85"/>
      <c r="AN1060" s="85"/>
      <c r="AO1060" s="85"/>
    </row>
    <row r="1061" spans="1:41">
      <c r="A1061" s="26">
        <v>140328</v>
      </c>
      <c r="B1061" s="26" t="s">
        <v>323</v>
      </c>
      <c r="C1061" s="14" t="s">
        <v>40</v>
      </c>
      <c r="D1061" s="14" t="s">
        <v>686</v>
      </c>
      <c r="E1061" s="26">
        <v>40328</v>
      </c>
      <c r="F1061" s="26" t="s">
        <v>474</v>
      </c>
      <c r="G1061" s="26"/>
      <c r="H1061" s="26">
        <v>32</v>
      </c>
      <c r="I1061" s="91">
        <v>480</v>
      </c>
      <c r="J1061" s="90">
        <v>0</v>
      </c>
      <c r="K1061" s="26"/>
      <c r="L1061" s="79">
        <f>VLOOKUP(D1061,道具产出!B:V,4,FALSE)</f>
        <v>3003</v>
      </c>
      <c r="M1061" s="15" t="str">
        <f>IF(L1061="","",VLOOKUP(L1061,映射!W:X,2,FALSE))</f>
        <v>银</v>
      </c>
      <c r="N1061" s="79">
        <f>VLOOKUP(D1061,道具产出!B:V,5,FALSE)</f>
        <v>1</v>
      </c>
      <c r="O1061" s="79">
        <v>1</v>
      </c>
      <c r="P1061" s="79">
        <f>VLOOKUP(D1061,道具产出!B:V,6,FALSE)</f>
        <v>200</v>
      </c>
      <c r="Q1061" s="79">
        <f>VLOOKUP(D1061,道具产出!B:V,7,FALSE)</f>
        <v>3103</v>
      </c>
      <c r="R1061" s="15" t="str">
        <f>IF(Q1061="","",VLOOKUP(Q1061,映射!W:X,2,FALSE))</f>
        <v>黄月木</v>
      </c>
      <c r="S1061" s="79">
        <f>VLOOKUP(D1061,道具产出!B:V,8,FALSE)</f>
        <v>1</v>
      </c>
      <c r="T1061" s="79">
        <v>1</v>
      </c>
      <c r="U1061" s="79">
        <f>VLOOKUP(D1061,道具产出!B:V,9,FALSE)</f>
        <v>200</v>
      </c>
      <c r="V1061" s="92">
        <f>VLOOKUP(D1061,道具产出!B:V,10,FALSE)</f>
        <v>3403</v>
      </c>
      <c r="W1061" s="15" t="str">
        <f>IF(V1061="","",VLOOKUP(V1061,映射!W:X,2,FALSE))</f>
        <v>毛毡</v>
      </c>
      <c r="X1061" s="92">
        <f>VLOOKUP(D1061,道具产出!B:V,11,FALSE)</f>
        <v>1</v>
      </c>
      <c r="Y1061" s="92">
        <v>1</v>
      </c>
      <c r="Z1061" s="92">
        <f>VLOOKUP(D1061,道具产出!B:V,12,FALSE)</f>
        <v>200</v>
      </c>
      <c r="AA1061" s="85"/>
      <c r="AB1061" s="15" t="str">
        <f>IF(AA1061="","",VLOOKUP(AA1061,映射!W:X,2,FALSE))</f>
        <v/>
      </c>
      <c r="AC1061" s="85"/>
      <c r="AD1061" s="85"/>
      <c r="AE1061" s="85"/>
      <c r="AF1061" s="85"/>
      <c r="AG1061" s="15" t="str">
        <f>IF(AF1061="","",VLOOKUP(AF1061,映射!W:X,2,FALSE))</f>
        <v/>
      </c>
      <c r="AH1061" s="85"/>
      <c r="AI1061" s="85"/>
      <c r="AJ1061" s="85"/>
      <c r="AK1061" s="85"/>
      <c r="AL1061" s="85" t="str">
        <f>IF(AK1061="","",VLOOKUP(AK1061,映射!W:X,2,FALSE))</f>
        <v/>
      </c>
      <c r="AM1061" s="85"/>
      <c r="AN1061" s="85"/>
      <c r="AO1061" s="85"/>
    </row>
    <row r="1062" spans="1:41">
      <c r="A1062" s="26">
        <v>140329</v>
      </c>
      <c r="B1062" s="26" t="s">
        <v>323</v>
      </c>
      <c r="C1062" s="14" t="s">
        <v>40</v>
      </c>
      <c r="D1062" s="14" t="s">
        <v>686</v>
      </c>
      <c r="E1062" s="26">
        <v>40329</v>
      </c>
      <c r="F1062" s="26" t="s">
        <v>693</v>
      </c>
      <c r="G1062" s="26"/>
      <c r="H1062" s="26">
        <v>32</v>
      </c>
      <c r="I1062" s="91">
        <v>480</v>
      </c>
      <c r="J1062" s="90">
        <v>0</v>
      </c>
      <c r="K1062" s="26"/>
      <c r="L1062" s="79">
        <f>VLOOKUP(D1062,道具产出!B:V,4,FALSE)</f>
        <v>3003</v>
      </c>
      <c r="M1062" s="15" t="str">
        <f>IF(L1062="","",VLOOKUP(L1062,映射!W:X,2,FALSE))</f>
        <v>银</v>
      </c>
      <c r="N1062" s="79">
        <f>VLOOKUP(D1062,道具产出!B:V,5,FALSE)</f>
        <v>1</v>
      </c>
      <c r="O1062" s="79">
        <v>1</v>
      </c>
      <c r="P1062" s="79">
        <f>VLOOKUP(D1062,道具产出!B:V,6,FALSE)</f>
        <v>200</v>
      </c>
      <c r="Q1062" s="79">
        <f>VLOOKUP(D1062,道具产出!B:V,7,FALSE)</f>
        <v>3103</v>
      </c>
      <c r="R1062" s="15" t="str">
        <f>IF(Q1062="","",VLOOKUP(Q1062,映射!W:X,2,FALSE))</f>
        <v>黄月木</v>
      </c>
      <c r="S1062" s="79">
        <f>VLOOKUP(D1062,道具产出!B:V,8,FALSE)</f>
        <v>1</v>
      </c>
      <c r="T1062" s="79">
        <v>1</v>
      </c>
      <c r="U1062" s="79">
        <f>VLOOKUP(D1062,道具产出!B:V,9,FALSE)</f>
        <v>200</v>
      </c>
      <c r="V1062" s="92">
        <f>VLOOKUP(D1062,道具产出!B:V,10,FALSE)</f>
        <v>3403</v>
      </c>
      <c r="W1062" s="15" t="str">
        <f>IF(V1062="","",VLOOKUP(V1062,映射!W:X,2,FALSE))</f>
        <v>毛毡</v>
      </c>
      <c r="X1062" s="92">
        <f>VLOOKUP(D1062,道具产出!B:V,11,FALSE)</f>
        <v>1</v>
      </c>
      <c r="Y1062" s="92">
        <v>1</v>
      </c>
      <c r="Z1062" s="92">
        <f>VLOOKUP(D1062,道具产出!B:V,12,FALSE)</f>
        <v>200</v>
      </c>
      <c r="AA1062" s="85"/>
      <c r="AB1062" s="15" t="str">
        <f>IF(AA1062="","",VLOOKUP(AA1062,映射!W:X,2,FALSE))</f>
        <v/>
      </c>
      <c r="AC1062" s="85"/>
      <c r="AD1062" s="85"/>
      <c r="AE1062" s="85"/>
      <c r="AF1062" s="85"/>
      <c r="AG1062" s="15" t="str">
        <f>IF(AF1062="","",VLOOKUP(AF1062,映射!W:X,2,FALSE))</f>
        <v/>
      </c>
      <c r="AH1062" s="85"/>
      <c r="AI1062" s="85"/>
      <c r="AJ1062" s="85"/>
      <c r="AK1062" s="85"/>
      <c r="AL1062" s="85" t="str">
        <f>IF(AK1062="","",VLOOKUP(AK1062,映射!W:X,2,FALSE))</f>
        <v/>
      </c>
      <c r="AM1062" s="85"/>
      <c r="AN1062" s="85"/>
      <c r="AO1062" s="85"/>
    </row>
    <row r="1063" spans="1:41">
      <c r="A1063" s="26">
        <v>140330</v>
      </c>
      <c r="B1063" s="26" t="s">
        <v>323</v>
      </c>
      <c r="C1063" s="14" t="s">
        <v>40</v>
      </c>
      <c r="D1063" s="14" t="s">
        <v>686</v>
      </c>
      <c r="E1063" s="26">
        <v>40330</v>
      </c>
      <c r="F1063" s="26" t="s">
        <v>694</v>
      </c>
      <c r="G1063" s="26"/>
      <c r="H1063" s="26">
        <v>32</v>
      </c>
      <c r="I1063" s="91">
        <v>480</v>
      </c>
      <c r="J1063" s="90">
        <v>0</v>
      </c>
      <c r="K1063" s="26"/>
      <c r="L1063" s="79">
        <f>VLOOKUP(D1063,道具产出!B:V,4,FALSE)</f>
        <v>3003</v>
      </c>
      <c r="M1063" s="15" t="str">
        <f>IF(L1063="","",VLOOKUP(L1063,映射!W:X,2,FALSE))</f>
        <v>银</v>
      </c>
      <c r="N1063" s="79">
        <f>VLOOKUP(D1063,道具产出!B:V,5,FALSE)</f>
        <v>1</v>
      </c>
      <c r="O1063" s="79">
        <v>1</v>
      </c>
      <c r="P1063" s="79">
        <f>VLOOKUP(D1063,道具产出!B:V,6,FALSE)</f>
        <v>200</v>
      </c>
      <c r="Q1063" s="79">
        <f>VLOOKUP(D1063,道具产出!B:V,7,FALSE)</f>
        <v>3103</v>
      </c>
      <c r="R1063" s="15" t="str">
        <f>IF(Q1063="","",VLOOKUP(Q1063,映射!W:X,2,FALSE))</f>
        <v>黄月木</v>
      </c>
      <c r="S1063" s="79">
        <f>VLOOKUP(D1063,道具产出!B:V,8,FALSE)</f>
        <v>1</v>
      </c>
      <c r="T1063" s="79">
        <v>1</v>
      </c>
      <c r="U1063" s="79">
        <f>VLOOKUP(D1063,道具产出!B:V,9,FALSE)</f>
        <v>200</v>
      </c>
      <c r="V1063" s="92">
        <f>VLOOKUP(D1063,道具产出!B:V,10,FALSE)</f>
        <v>3403</v>
      </c>
      <c r="W1063" s="15" t="str">
        <f>IF(V1063="","",VLOOKUP(V1063,映射!W:X,2,FALSE))</f>
        <v>毛毡</v>
      </c>
      <c r="X1063" s="92">
        <f>VLOOKUP(D1063,道具产出!B:V,11,FALSE)</f>
        <v>1</v>
      </c>
      <c r="Y1063" s="92">
        <v>1</v>
      </c>
      <c r="Z1063" s="92">
        <f>VLOOKUP(D1063,道具产出!B:V,12,FALSE)</f>
        <v>200</v>
      </c>
      <c r="AA1063" s="85"/>
      <c r="AB1063" s="15" t="str">
        <f>IF(AA1063="","",VLOOKUP(AA1063,映射!W:X,2,FALSE))</f>
        <v/>
      </c>
      <c r="AC1063" s="85"/>
      <c r="AD1063" s="85"/>
      <c r="AE1063" s="85"/>
      <c r="AF1063" s="85"/>
      <c r="AG1063" s="15" t="str">
        <f>IF(AF1063="","",VLOOKUP(AF1063,映射!W:X,2,FALSE))</f>
        <v/>
      </c>
      <c r="AH1063" s="85"/>
      <c r="AI1063" s="85"/>
      <c r="AJ1063" s="85"/>
      <c r="AK1063" s="85"/>
      <c r="AL1063" s="85" t="str">
        <f>IF(AK1063="","",VLOOKUP(AK1063,映射!W:X,2,FALSE))</f>
        <v/>
      </c>
      <c r="AM1063" s="85"/>
      <c r="AN1063" s="85"/>
      <c r="AO1063" s="85"/>
    </row>
    <row r="1064" spans="1:41">
      <c r="A1064" s="26">
        <v>140331</v>
      </c>
      <c r="B1064" s="26" t="s">
        <v>323</v>
      </c>
      <c r="C1064" s="14" t="s">
        <v>40</v>
      </c>
      <c r="D1064" s="14" t="s">
        <v>686</v>
      </c>
      <c r="E1064" s="26">
        <v>40331</v>
      </c>
      <c r="F1064" s="26" t="s">
        <v>447</v>
      </c>
      <c r="G1064" s="26"/>
      <c r="H1064" s="26">
        <v>37</v>
      </c>
      <c r="I1064" s="91">
        <v>650</v>
      </c>
      <c r="J1064" s="90">
        <v>0</v>
      </c>
      <c r="K1064" s="26"/>
      <c r="L1064" s="79">
        <f>VLOOKUP(D1064,道具产出!B:V,4,FALSE)</f>
        <v>3003</v>
      </c>
      <c r="M1064" s="15" t="str">
        <f>IF(L1064="","",VLOOKUP(L1064,映射!W:X,2,FALSE))</f>
        <v>银</v>
      </c>
      <c r="N1064" s="79">
        <f>VLOOKUP(D1064,道具产出!B:V,5,FALSE)</f>
        <v>1</v>
      </c>
      <c r="O1064" s="79">
        <v>1</v>
      </c>
      <c r="P1064" s="79">
        <f>VLOOKUP(D1064,道具产出!B:V,6,FALSE)</f>
        <v>200</v>
      </c>
      <c r="Q1064" s="79">
        <f>VLOOKUP(D1064,道具产出!B:V,7,FALSE)</f>
        <v>3103</v>
      </c>
      <c r="R1064" s="15" t="str">
        <f>IF(Q1064="","",VLOOKUP(Q1064,映射!W:X,2,FALSE))</f>
        <v>黄月木</v>
      </c>
      <c r="S1064" s="79">
        <f>VLOOKUP(D1064,道具产出!B:V,8,FALSE)</f>
        <v>1</v>
      </c>
      <c r="T1064" s="79">
        <v>1</v>
      </c>
      <c r="U1064" s="79">
        <f>VLOOKUP(D1064,道具产出!B:V,9,FALSE)</f>
        <v>200</v>
      </c>
      <c r="V1064" s="92">
        <f>VLOOKUP(D1064,道具产出!B:V,10,FALSE)</f>
        <v>3403</v>
      </c>
      <c r="W1064" s="15" t="str">
        <f>IF(V1064="","",VLOOKUP(V1064,映射!W:X,2,FALSE))</f>
        <v>毛毡</v>
      </c>
      <c r="X1064" s="92">
        <f>VLOOKUP(D1064,道具产出!B:V,11,FALSE)</f>
        <v>1</v>
      </c>
      <c r="Y1064" s="92">
        <v>1</v>
      </c>
      <c r="Z1064" s="92">
        <f>VLOOKUP(D1064,道具产出!B:V,12,FALSE)</f>
        <v>200</v>
      </c>
      <c r="AA1064" s="85"/>
      <c r="AB1064" s="15" t="str">
        <f>IF(AA1064="","",VLOOKUP(AA1064,映射!W:X,2,FALSE))</f>
        <v/>
      </c>
      <c r="AC1064" s="85"/>
      <c r="AD1064" s="85"/>
      <c r="AE1064" s="85"/>
      <c r="AF1064" s="85"/>
      <c r="AG1064" s="15" t="str">
        <f>IF(AF1064="","",VLOOKUP(AF1064,映射!W:X,2,FALSE))</f>
        <v/>
      </c>
      <c r="AH1064" s="85"/>
      <c r="AI1064" s="85"/>
      <c r="AJ1064" s="85"/>
      <c r="AK1064" s="85"/>
      <c r="AL1064" s="85" t="str">
        <f>IF(AK1064="","",VLOOKUP(AK1064,映射!W:X,2,FALSE))</f>
        <v/>
      </c>
      <c r="AM1064" s="85"/>
      <c r="AN1064" s="85"/>
      <c r="AO1064" s="85"/>
    </row>
    <row r="1065" spans="1:41">
      <c r="A1065" s="26">
        <v>140332</v>
      </c>
      <c r="B1065" s="26" t="s">
        <v>323</v>
      </c>
      <c r="C1065" s="14" t="s">
        <v>40</v>
      </c>
      <c r="D1065" s="14" t="s">
        <v>686</v>
      </c>
      <c r="E1065" s="26">
        <v>40332</v>
      </c>
      <c r="F1065" s="26" t="s">
        <v>479</v>
      </c>
      <c r="G1065" s="26"/>
      <c r="H1065" s="26">
        <v>37</v>
      </c>
      <c r="I1065" s="91">
        <v>650</v>
      </c>
      <c r="J1065" s="90">
        <v>0</v>
      </c>
      <c r="K1065" s="26"/>
      <c r="L1065" s="79">
        <f>VLOOKUP(D1065,道具产出!B:V,4,FALSE)</f>
        <v>3003</v>
      </c>
      <c r="M1065" s="15" t="str">
        <f>IF(L1065="","",VLOOKUP(L1065,映射!W:X,2,FALSE))</f>
        <v>银</v>
      </c>
      <c r="N1065" s="79">
        <f>VLOOKUP(D1065,道具产出!B:V,5,FALSE)</f>
        <v>1</v>
      </c>
      <c r="O1065" s="79">
        <v>1</v>
      </c>
      <c r="P1065" s="79">
        <f>VLOOKUP(D1065,道具产出!B:V,6,FALSE)</f>
        <v>200</v>
      </c>
      <c r="Q1065" s="79">
        <f>VLOOKUP(D1065,道具产出!B:V,7,FALSE)</f>
        <v>3103</v>
      </c>
      <c r="R1065" s="15" t="str">
        <f>IF(Q1065="","",VLOOKUP(Q1065,映射!W:X,2,FALSE))</f>
        <v>黄月木</v>
      </c>
      <c r="S1065" s="79">
        <f>VLOOKUP(D1065,道具产出!B:V,8,FALSE)</f>
        <v>1</v>
      </c>
      <c r="T1065" s="79">
        <v>1</v>
      </c>
      <c r="U1065" s="79">
        <f>VLOOKUP(D1065,道具产出!B:V,9,FALSE)</f>
        <v>200</v>
      </c>
      <c r="V1065" s="92">
        <f>VLOOKUP(D1065,道具产出!B:V,10,FALSE)</f>
        <v>3403</v>
      </c>
      <c r="W1065" s="15" t="str">
        <f>IF(V1065="","",VLOOKUP(V1065,映射!W:X,2,FALSE))</f>
        <v>毛毡</v>
      </c>
      <c r="X1065" s="92">
        <f>VLOOKUP(D1065,道具产出!B:V,11,FALSE)</f>
        <v>1</v>
      </c>
      <c r="Y1065" s="92">
        <v>1</v>
      </c>
      <c r="Z1065" s="92">
        <f>VLOOKUP(D1065,道具产出!B:V,12,FALSE)</f>
        <v>200</v>
      </c>
      <c r="AA1065" s="85"/>
      <c r="AB1065" s="15" t="str">
        <f>IF(AA1065="","",VLOOKUP(AA1065,映射!W:X,2,FALSE))</f>
        <v/>
      </c>
      <c r="AC1065" s="85"/>
      <c r="AD1065" s="85"/>
      <c r="AE1065" s="85"/>
      <c r="AF1065" s="85"/>
      <c r="AG1065" s="15" t="str">
        <f>IF(AF1065="","",VLOOKUP(AF1065,映射!W:X,2,FALSE))</f>
        <v/>
      </c>
      <c r="AH1065" s="85"/>
      <c r="AI1065" s="85"/>
      <c r="AJ1065" s="85"/>
      <c r="AK1065" s="85"/>
      <c r="AL1065" s="85" t="str">
        <f>IF(AK1065="","",VLOOKUP(AK1065,映射!W:X,2,FALSE))</f>
        <v/>
      </c>
      <c r="AM1065" s="85"/>
      <c r="AN1065" s="85"/>
      <c r="AO1065" s="85"/>
    </row>
    <row r="1066" spans="1:41">
      <c r="A1066" s="26">
        <v>140333</v>
      </c>
      <c r="B1066" s="26" t="s">
        <v>323</v>
      </c>
      <c r="C1066" s="14" t="s">
        <v>40</v>
      </c>
      <c r="D1066" s="14" t="s">
        <v>686</v>
      </c>
      <c r="E1066" s="26">
        <v>40333</v>
      </c>
      <c r="F1066" s="26" t="s">
        <v>397</v>
      </c>
      <c r="G1066" s="26"/>
      <c r="H1066" s="26">
        <v>37</v>
      </c>
      <c r="I1066" s="91">
        <v>650</v>
      </c>
      <c r="J1066" s="90">
        <v>0</v>
      </c>
      <c r="K1066" s="26"/>
      <c r="L1066" s="79">
        <f>VLOOKUP(D1066,道具产出!B:V,4,FALSE)</f>
        <v>3003</v>
      </c>
      <c r="M1066" s="15" t="str">
        <f>IF(L1066="","",VLOOKUP(L1066,映射!W:X,2,FALSE))</f>
        <v>银</v>
      </c>
      <c r="N1066" s="79">
        <f>VLOOKUP(D1066,道具产出!B:V,5,FALSE)</f>
        <v>1</v>
      </c>
      <c r="O1066" s="79">
        <v>1</v>
      </c>
      <c r="P1066" s="79">
        <f>VLOOKUP(D1066,道具产出!B:V,6,FALSE)</f>
        <v>200</v>
      </c>
      <c r="Q1066" s="79">
        <f>VLOOKUP(D1066,道具产出!B:V,7,FALSE)</f>
        <v>3103</v>
      </c>
      <c r="R1066" s="15" t="str">
        <f>IF(Q1066="","",VLOOKUP(Q1066,映射!W:X,2,FALSE))</f>
        <v>黄月木</v>
      </c>
      <c r="S1066" s="79">
        <f>VLOOKUP(D1066,道具产出!B:V,8,FALSE)</f>
        <v>1</v>
      </c>
      <c r="T1066" s="79">
        <v>1</v>
      </c>
      <c r="U1066" s="79">
        <f>VLOOKUP(D1066,道具产出!B:V,9,FALSE)</f>
        <v>200</v>
      </c>
      <c r="V1066" s="92">
        <f>VLOOKUP(D1066,道具产出!B:V,10,FALSE)</f>
        <v>3403</v>
      </c>
      <c r="W1066" s="15" t="str">
        <f>IF(V1066="","",VLOOKUP(V1066,映射!W:X,2,FALSE))</f>
        <v>毛毡</v>
      </c>
      <c r="X1066" s="92">
        <f>VLOOKUP(D1066,道具产出!B:V,11,FALSE)</f>
        <v>1</v>
      </c>
      <c r="Y1066" s="92">
        <v>1</v>
      </c>
      <c r="Z1066" s="92">
        <f>VLOOKUP(D1066,道具产出!B:V,12,FALSE)</f>
        <v>200</v>
      </c>
      <c r="AA1066" s="85"/>
      <c r="AB1066" s="15" t="str">
        <f>IF(AA1066="","",VLOOKUP(AA1066,映射!W:X,2,FALSE))</f>
        <v/>
      </c>
      <c r="AC1066" s="85"/>
      <c r="AD1066" s="85"/>
      <c r="AE1066" s="85"/>
      <c r="AF1066" s="85"/>
      <c r="AG1066" s="15" t="str">
        <f>IF(AF1066="","",VLOOKUP(AF1066,映射!W:X,2,FALSE))</f>
        <v/>
      </c>
      <c r="AH1066" s="85"/>
      <c r="AI1066" s="85"/>
      <c r="AJ1066" s="85"/>
      <c r="AK1066" s="85"/>
      <c r="AL1066" s="85" t="str">
        <f>IF(AK1066="","",VLOOKUP(AK1066,映射!W:X,2,FALSE))</f>
        <v/>
      </c>
      <c r="AM1066" s="85"/>
      <c r="AN1066" s="85"/>
      <c r="AO1066" s="85"/>
    </row>
    <row r="1067" spans="1:41">
      <c r="A1067" s="26">
        <v>140334</v>
      </c>
      <c r="B1067" s="26" t="s">
        <v>323</v>
      </c>
      <c r="C1067" s="14" t="s">
        <v>40</v>
      </c>
      <c r="D1067" s="14" t="s">
        <v>686</v>
      </c>
      <c r="E1067" s="26">
        <v>40334</v>
      </c>
      <c r="F1067" s="26" t="s">
        <v>459</v>
      </c>
      <c r="G1067" s="26"/>
      <c r="H1067" s="26">
        <v>37</v>
      </c>
      <c r="I1067" s="91">
        <v>650</v>
      </c>
      <c r="J1067" s="90">
        <v>0</v>
      </c>
      <c r="K1067" s="26"/>
      <c r="L1067" s="79">
        <f>VLOOKUP(D1067,道具产出!B:V,4,FALSE)</f>
        <v>3003</v>
      </c>
      <c r="M1067" s="15" t="str">
        <f>IF(L1067="","",VLOOKUP(L1067,映射!W:X,2,FALSE))</f>
        <v>银</v>
      </c>
      <c r="N1067" s="79">
        <f>VLOOKUP(D1067,道具产出!B:V,5,FALSE)</f>
        <v>1</v>
      </c>
      <c r="O1067" s="79">
        <v>1</v>
      </c>
      <c r="P1067" s="79">
        <f>VLOOKUP(D1067,道具产出!B:V,6,FALSE)</f>
        <v>200</v>
      </c>
      <c r="Q1067" s="79">
        <f>VLOOKUP(D1067,道具产出!B:V,7,FALSE)</f>
        <v>3103</v>
      </c>
      <c r="R1067" s="15" t="str">
        <f>IF(Q1067="","",VLOOKUP(Q1067,映射!W:X,2,FALSE))</f>
        <v>黄月木</v>
      </c>
      <c r="S1067" s="79">
        <f>VLOOKUP(D1067,道具产出!B:V,8,FALSE)</f>
        <v>1</v>
      </c>
      <c r="T1067" s="79">
        <v>1</v>
      </c>
      <c r="U1067" s="79">
        <f>VLOOKUP(D1067,道具产出!B:V,9,FALSE)</f>
        <v>200</v>
      </c>
      <c r="V1067" s="92">
        <f>VLOOKUP(D1067,道具产出!B:V,10,FALSE)</f>
        <v>3403</v>
      </c>
      <c r="W1067" s="15" t="str">
        <f>IF(V1067="","",VLOOKUP(V1067,映射!W:X,2,FALSE))</f>
        <v>毛毡</v>
      </c>
      <c r="X1067" s="92">
        <f>VLOOKUP(D1067,道具产出!B:V,11,FALSE)</f>
        <v>1</v>
      </c>
      <c r="Y1067" s="92">
        <v>1</v>
      </c>
      <c r="Z1067" s="92">
        <f>VLOOKUP(D1067,道具产出!B:V,12,FALSE)</f>
        <v>200</v>
      </c>
      <c r="AA1067" s="85"/>
      <c r="AB1067" s="15" t="str">
        <f>IF(AA1067="","",VLOOKUP(AA1067,映射!W:X,2,FALSE))</f>
        <v/>
      </c>
      <c r="AC1067" s="85"/>
      <c r="AD1067" s="85"/>
      <c r="AE1067" s="85"/>
      <c r="AF1067" s="85"/>
      <c r="AG1067" s="15" t="str">
        <f>IF(AF1067="","",VLOOKUP(AF1067,映射!W:X,2,FALSE))</f>
        <v/>
      </c>
      <c r="AH1067" s="85"/>
      <c r="AI1067" s="85"/>
      <c r="AJ1067" s="85"/>
      <c r="AK1067" s="85"/>
      <c r="AL1067" s="85" t="str">
        <f>IF(AK1067="","",VLOOKUP(AK1067,映射!W:X,2,FALSE))</f>
        <v/>
      </c>
      <c r="AM1067" s="85"/>
      <c r="AN1067" s="85"/>
      <c r="AO1067" s="85"/>
    </row>
    <row r="1068" spans="1:41">
      <c r="A1068" s="26">
        <v>140335</v>
      </c>
      <c r="B1068" s="26" t="s">
        <v>323</v>
      </c>
      <c r="C1068" s="14" t="s">
        <v>40</v>
      </c>
      <c r="D1068" s="14" t="s">
        <v>686</v>
      </c>
      <c r="E1068" s="26">
        <v>40335</v>
      </c>
      <c r="F1068" s="26" t="s">
        <v>615</v>
      </c>
      <c r="G1068" s="26"/>
      <c r="H1068" s="26">
        <v>37</v>
      </c>
      <c r="I1068" s="91">
        <v>650</v>
      </c>
      <c r="J1068" s="90">
        <v>0</v>
      </c>
      <c r="K1068" s="26"/>
      <c r="L1068" s="79">
        <f>VLOOKUP(D1068,道具产出!B:V,4,FALSE)</f>
        <v>3003</v>
      </c>
      <c r="M1068" s="15" t="str">
        <f>IF(L1068="","",VLOOKUP(L1068,映射!W:X,2,FALSE))</f>
        <v>银</v>
      </c>
      <c r="N1068" s="79">
        <f>VLOOKUP(D1068,道具产出!B:V,5,FALSE)</f>
        <v>1</v>
      </c>
      <c r="O1068" s="79">
        <v>1</v>
      </c>
      <c r="P1068" s="79">
        <f>VLOOKUP(D1068,道具产出!B:V,6,FALSE)</f>
        <v>200</v>
      </c>
      <c r="Q1068" s="79">
        <f>VLOOKUP(D1068,道具产出!B:V,7,FALSE)</f>
        <v>3103</v>
      </c>
      <c r="R1068" s="15" t="str">
        <f>IF(Q1068="","",VLOOKUP(Q1068,映射!W:X,2,FALSE))</f>
        <v>黄月木</v>
      </c>
      <c r="S1068" s="79">
        <f>VLOOKUP(D1068,道具产出!B:V,8,FALSE)</f>
        <v>1</v>
      </c>
      <c r="T1068" s="79">
        <v>1</v>
      </c>
      <c r="U1068" s="79">
        <f>VLOOKUP(D1068,道具产出!B:V,9,FALSE)</f>
        <v>200</v>
      </c>
      <c r="V1068" s="92">
        <f>VLOOKUP(D1068,道具产出!B:V,10,FALSE)</f>
        <v>3403</v>
      </c>
      <c r="W1068" s="15" t="str">
        <f>IF(V1068="","",VLOOKUP(V1068,映射!W:X,2,FALSE))</f>
        <v>毛毡</v>
      </c>
      <c r="X1068" s="92">
        <f>VLOOKUP(D1068,道具产出!B:V,11,FALSE)</f>
        <v>1</v>
      </c>
      <c r="Y1068" s="92">
        <v>1</v>
      </c>
      <c r="Z1068" s="92">
        <f>VLOOKUP(D1068,道具产出!B:V,12,FALSE)</f>
        <v>200</v>
      </c>
      <c r="AA1068" s="85"/>
      <c r="AB1068" s="15" t="str">
        <f>IF(AA1068="","",VLOOKUP(AA1068,映射!W:X,2,FALSE))</f>
        <v/>
      </c>
      <c r="AC1068" s="85"/>
      <c r="AD1068" s="85"/>
      <c r="AE1068" s="85"/>
      <c r="AF1068" s="85"/>
      <c r="AG1068" s="15" t="str">
        <f>IF(AF1068="","",VLOOKUP(AF1068,映射!W:X,2,FALSE))</f>
        <v/>
      </c>
      <c r="AH1068" s="85"/>
      <c r="AI1068" s="85"/>
      <c r="AJ1068" s="85"/>
      <c r="AK1068" s="85"/>
      <c r="AL1068" s="85" t="str">
        <f>IF(AK1068="","",VLOOKUP(AK1068,映射!W:X,2,FALSE))</f>
        <v/>
      </c>
      <c r="AM1068" s="85"/>
      <c r="AN1068" s="85"/>
      <c r="AO1068" s="85"/>
    </row>
    <row r="1069" spans="1:41">
      <c r="A1069" s="26">
        <v>140336</v>
      </c>
      <c r="B1069" s="26" t="s">
        <v>323</v>
      </c>
      <c r="C1069" s="14" t="s">
        <v>40</v>
      </c>
      <c r="D1069" s="14" t="s">
        <v>686</v>
      </c>
      <c r="E1069" s="26">
        <v>40336</v>
      </c>
      <c r="F1069" s="26" t="s">
        <v>642</v>
      </c>
      <c r="G1069" s="26"/>
      <c r="H1069" s="26">
        <v>37</v>
      </c>
      <c r="I1069" s="91">
        <v>650</v>
      </c>
      <c r="J1069" s="90">
        <v>0</v>
      </c>
      <c r="K1069" s="26"/>
      <c r="L1069" s="79">
        <f>VLOOKUP(D1069,道具产出!B:V,4,FALSE)</f>
        <v>3003</v>
      </c>
      <c r="M1069" s="15" t="str">
        <f>IF(L1069="","",VLOOKUP(L1069,映射!W:X,2,FALSE))</f>
        <v>银</v>
      </c>
      <c r="N1069" s="79">
        <f>VLOOKUP(D1069,道具产出!B:V,5,FALSE)</f>
        <v>1</v>
      </c>
      <c r="O1069" s="79">
        <v>1</v>
      </c>
      <c r="P1069" s="79">
        <f>VLOOKUP(D1069,道具产出!B:V,6,FALSE)</f>
        <v>200</v>
      </c>
      <c r="Q1069" s="79">
        <f>VLOOKUP(D1069,道具产出!B:V,7,FALSE)</f>
        <v>3103</v>
      </c>
      <c r="R1069" s="15" t="str">
        <f>IF(Q1069="","",VLOOKUP(Q1069,映射!W:X,2,FALSE))</f>
        <v>黄月木</v>
      </c>
      <c r="S1069" s="79">
        <f>VLOOKUP(D1069,道具产出!B:V,8,FALSE)</f>
        <v>1</v>
      </c>
      <c r="T1069" s="79">
        <v>1</v>
      </c>
      <c r="U1069" s="79">
        <f>VLOOKUP(D1069,道具产出!B:V,9,FALSE)</f>
        <v>200</v>
      </c>
      <c r="V1069" s="92">
        <f>VLOOKUP(D1069,道具产出!B:V,10,FALSE)</f>
        <v>3403</v>
      </c>
      <c r="W1069" s="15" t="str">
        <f>IF(V1069="","",VLOOKUP(V1069,映射!W:X,2,FALSE))</f>
        <v>毛毡</v>
      </c>
      <c r="X1069" s="92">
        <f>VLOOKUP(D1069,道具产出!B:V,11,FALSE)</f>
        <v>1</v>
      </c>
      <c r="Y1069" s="92">
        <v>1</v>
      </c>
      <c r="Z1069" s="92">
        <f>VLOOKUP(D1069,道具产出!B:V,12,FALSE)</f>
        <v>200</v>
      </c>
      <c r="AA1069" s="85"/>
      <c r="AB1069" s="15" t="str">
        <f>IF(AA1069="","",VLOOKUP(AA1069,映射!W:X,2,FALSE))</f>
        <v/>
      </c>
      <c r="AC1069" s="85"/>
      <c r="AD1069" s="85"/>
      <c r="AE1069" s="85"/>
      <c r="AF1069" s="85"/>
      <c r="AG1069" s="15" t="str">
        <f>IF(AF1069="","",VLOOKUP(AF1069,映射!W:X,2,FALSE))</f>
        <v/>
      </c>
      <c r="AH1069" s="85"/>
      <c r="AI1069" s="85"/>
      <c r="AJ1069" s="85"/>
      <c r="AK1069" s="85"/>
      <c r="AL1069" s="85" t="str">
        <f>IF(AK1069="","",VLOOKUP(AK1069,映射!W:X,2,FALSE))</f>
        <v/>
      </c>
      <c r="AM1069" s="85"/>
      <c r="AN1069" s="85"/>
      <c r="AO1069" s="85"/>
    </row>
    <row r="1070" spans="1:41">
      <c r="A1070" s="26">
        <v>140337</v>
      </c>
      <c r="B1070" s="26" t="s">
        <v>323</v>
      </c>
      <c r="C1070" s="14" t="s">
        <v>40</v>
      </c>
      <c r="D1070" s="14" t="s">
        <v>686</v>
      </c>
      <c r="E1070" s="26">
        <v>40337</v>
      </c>
      <c r="F1070" s="26" t="s">
        <v>647</v>
      </c>
      <c r="G1070" s="26"/>
      <c r="H1070" s="26">
        <v>37</v>
      </c>
      <c r="I1070" s="91">
        <v>650</v>
      </c>
      <c r="J1070" s="90">
        <v>0</v>
      </c>
      <c r="K1070" s="26"/>
      <c r="L1070" s="79">
        <f>VLOOKUP(D1070,道具产出!B:V,4,FALSE)</f>
        <v>3003</v>
      </c>
      <c r="M1070" s="15" t="str">
        <f>IF(L1070="","",VLOOKUP(L1070,映射!W:X,2,FALSE))</f>
        <v>银</v>
      </c>
      <c r="N1070" s="79">
        <f>VLOOKUP(D1070,道具产出!B:V,5,FALSE)</f>
        <v>1</v>
      </c>
      <c r="O1070" s="79">
        <v>1</v>
      </c>
      <c r="P1070" s="79">
        <f>VLOOKUP(D1070,道具产出!B:V,6,FALSE)</f>
        <v>200</v>
      </c>
      <c r="Q1070" s="79">
        <f>VLOOKUP(D1070,道具产出!B:V,7,FALSE)</f>
        <v>3103</v>
      </c>
      <c r="R1070" s="15" t="str">
        <f>IF(Q1070="","",VLOOKUP(Q1070,映射!W:X,2,FALSE))</f>
        <v>黄月木</v>
      </c>
      <c r="S1070" s="79">
        <f>VLOOKUP(D1070,道具产出!B:V,8,FALSE)</f>
        <v>1</v>
      </c>
      <c r="T1070" s="79">
        <v>1</v>
      </c>
      <c r="U1070" s="79">
        <f>VLOOKUP(D1070,道具产出!B:V,9,FALSE)</f>
        <v>200</v>
      </c>
      <c r="V1070" s="92">
        <f>VLOOKUP(D1070,道具产出!B:V,10,FALSE)</f>
        <v>3403</v>
      </c>
      <c r="W1070" s="15" t="str">
        <f>IF(V1070="","",VLOOKUP(V1070,映射!W:X,2,FALSE))</f>
        <v>毛毡</v>
      </c>
      <c r="X1070" s="92">
        <f>VLOOKUP(D1070,道具产出!B:V,11,FALSE)</f>
        <v>1</v>
      </c>
      <c r="Y1070" s="92">
        <v>1</v>
      </c>
      <c r="Z1070" s="92">
        <f>VLOOKUP(D1070,道具产出!B:V,12,FALSE)</f>
        <v>200</v>
      </c>
      <c r="AA1070" s="85"/>
      <c r="AB1070" s="15" t="str">
        <f>IF(AA1070="","",VLOOKUP(AA1070,映射!W:X,2,FALSE))</f>
        <v/>
      </c>
      <c r="AC1070" s="85"/>
      <c r="AD1070" s="85"/>
      <c r="AE1070" s="85"/>
      <c r="AF1070" s="85"/>
      <c r="AG1070" s="15" t="str">
        <f>IF(AF1070="","",VLOOKUP(AF1070,映射!W:X,2,FALSE))</f>
        <v/>
      </c>
      <c r="AH1070" s="85"/>
      <c r="AI1070" s="85"/>
      <c r="AJ1070" s="85"/>
      <c r="AK1070" s="85"/>
      <c r="AL1070" s="85" t="str">
        <f>IF(AK1070="","",VLOOKUP(AK1070,映射!W:X,2,FALSE))</f>
        <v/>
      </c>
      <c r="AM1070" s="85"/>
      <c r="AN1070" s="85"/>
      <c r="AO1070" s="85"/>
    </row>
    <row r="1071" spans="1:41">
      <c r="A1071" s="26">
        <v>140338</v>
      </c>
      <c r="B1071" s="26" t="s">
        <v>323</v>
      </c>
      <c r="C1071" s="14" t="s">
        <v>40</v>
      </c>
      <c r="D1071" s="14" t="s">
        <v>686</v>
      </c>
      <c r="E1071" s="26">
        <v>40338</v>
      </c>
      <c r="F1071" s="26" t="s">
        <v>655</v>
      </c>
      <c r="G1071" s="26"/>
      <c r="H1071" s="26">
        <v>37</v>
      </c>
      <c r="I1071" s="91">
        <v>650</v>
      </c>
      <c r="J1071" s="90">
        <v>0</v>
      </c>
      <c r="K1071" s="26"/>
      <c r="L1071" s="79">
        <f>VLOOKUP(D1071,道具产出!B:V,4,FALSE)</f>
        <v>3003</v>
      </c>
      <c r="M1071" s="15" t="str">
        <f>IF(L1071="","",VLOOKUP(L1071,映射!W:X,2,FALSE))</f>
        <v>银</v>
      </c>
      <c r="N1071" s="79">
        <f>VLOOKUP(D1071,道具产出!B:V,5,FALSE)</f>
        <v>1</v>
      </c>
      <c r="O1071" s="79">
        <v>1</v>
      </c>
      <c r="P1071" s="79">
        <f>VLOOKUP(D1071,道具产出!B:V,6,FALSE)</f>
        <v>200</v>
      </c>
      <c r="Q1071" s="79">
        <f>VLOOKUP(D1071,道具产出!B:V,7,FALSE)</f>
        <v>3103</v>
      </c>
      <c r="R1071" s="15" t="str">
        <f>IF(Q1071="","",VLOOKUP(Q1071,映射!W:X,2,FALSE))</f>
        <v>黄月木</v>
      </c>
      <c r="S1071" s="79">
        <f>VLOOKUP(D1071,道具产出!B:V,8,FALSE)</f>
        <v>1</v>
      </c>
      <c r="T1071" s="79">
        <v>1</v>
      </c>
      <c r="U1071" s="79">
        <f>VLOOKUP(D1071,道具产出!B:V,9,FALSE)</f>
        <v>200</v>
      </c>
      <c r="V1071" s="92">
        <f>VLOOKUP(D1071,道具产出!B:V,10,FALSE)</f>
        <v>3403</v>
      </c>
      <c r="W1071" s="15" t="str">
        <f>IF(V1071="","",VLOOKUP(V1071,映射!W:X,2,FALSE))</f>
        <v>毛毡</v>
      </c>
      <c r="X1071" s="92">
        <f>VLOOKUP(D1071,道具产出!B:V,11,FALSE)</f>
        <v>1</v>
      </c>
      <c r="Y1071" s="92">
        <v>1</v>
      </c>
      <c r="Z1071" s="92">
        <f>VLOOKUP(D1071,道具产出!B:V,12,FALSE)</f>
        <v>200</v>
      </c>
      <c r="AA1071" s="85"/>
      <c r="AB1071" s="15" t="str">
        <f>IF(AA1071="","",VLOOKUP(AA1071,映射!W:X,2,FALSE))</f>
        <v/>
      </c>
      <c r="AC1071" s="85"/>
      <c r="AD1071" s="85"/>
      <c r="AE1071" s="85"/>
      <c r="AF1071" s="85"/>
      <c r="AG1071" s="15" t="str">
        <f>IF(AF1071="","",VLOOKUP(AF1071,映射!W:X,2,FALSE))</f>
        <v/>
      </c>
      <c r="AH1071" s="85"/>
      <c r="AI1071" s="85"/>
      <c r="AJ1071" s="85"/>
      <c r="AK1071" s="85"/>
      <c r="AL1071" s="85" t="str">
        <f>IF(AK1071="","",VLOOKUP(AK1071,映射!W:X,2,FALSE))</f>
        <v/>
      </c>
      <c r="AM1071" s="85"/>
      <c r="AN1071" s="85"/>
      <c r="AO1071" s="85"/>
    </row>
    <row r="1072" spans="1:41">
      <c r="A1072" s="26">
        <v>140339</v>
      </c>
      <c r="B1072" s="26" t="s">
        <v>323</v>
      </c>
      <c r="C1072" s="14" t="s">
        <v>40</v>
      </c>
      <c r="D1072" s="14" t="s">
        <v>686</v>
      </c>
      <c r="E1072" s="26">
        <v>40339</v>
      </c>
      <c r="F1072" s="26" t="s">
        <v>595</v>
      </c>
      <c r="G1072" s="26"/>
      <c r="H1072" s="26">
        <v>37</v>
      </c>
      <c r="I1072" s="91">
        <v>650</v>
      </c>
      <c r="J1072" s="90">
        <v>0</v>
      </c>
      <c r="K1072" s="26"/>
      <c r="L1072" s="79">
        <f>VLOOKUP(D1072,道具产出!B:V,4,FALSE)</f>
        <v>3003</v>
      </c>
      <c r="M1072" s="15" t="str">
        <f>IF(L1072="","",VLOOKUP(L1072,映射!W:X,2,FALSE))</f>
        <v>银</v>
      </c>
      <c r="N1072" s="79">
        <f>VLOOKUP(D1072,道具产出!B:V,5,FALSE)</f>
        <v>1</v>
      </c>
      <c r="O1072" s="79">
        <v>1</v>
      </c>
      <c r="P1072" s="79">
        <f>VLOOKUP(D1072,道具产出!B:V,6,FALSE)</f>
        <v>200</v>
      </c>
      <c r="Q1072" s="79">
        <f>VLOOKUP(D1072,道具产出!B:V,7,FALSE)</f>
        <v>3103</v>
      </c>
      <c r="R1072" s="15" t="str">
        <f>IF(Q1072="","",VLOOKUP(Q1072,映射!W:X,2,FALSE))</f>
        <v>黄月木</v>
      </c>
      <c r="S1072" s="79">
        <f>VLOOKUP(D1072,道具产出!B:V,8,FALSE)</f>
        <v>1</v>
      </c>
      <c r="T1072" s="79">
        <v>1</v>
      </c>
      <c r="U1072" s="79">
        <f>VLOOKUP(D1072,道具产出!B:V,9,FALSE)</f>
        <v>200</v>
      </c>
      <c r="V1072" s="92">
        <f>VLOOKUP(D1072,道具产出!B:V,10,FALSE)</f>
        <v>3403</v>
      </c>
      <c r="W1072" s="15" t="str">
        <f>IF(V1072="","",VLOOKUP(V1072,映射!W:X,2,FALSE))</f>
        <v>毛毡</v>
      </c>
      <c r="X1072" s="92">
        <f>VLOOKUP(D1072,道具产出!B:V,11,FALSE)</f>
        <v>1</v>
      </c>
      <c r="Y1072" s="92">
        <v>1</v>
      </c>
      <c r="Z1072" s="92">
        <f>VLOOKUP(D1072,道具产出!B:V,12,FALSE)</f>
        <v>200</v>
      </c>
      <c r="AA1072" s="85"/>
      <c r="AB1072" s="15" t="str">
        <f>IF(AA1072="","",VLOOKUP(AA1072,映射!W:X,2,FALSE))</f>
        <v/>
      </c>
      <c r="AC1072" s="85"/>
      <c r="AD1072" s="85"/>
      <c r="AE1072" s="85"/>
      <c r="AF1072" s="85"/>
      <c r="AG1072" s="15" t="str">
        <f>IF(AF1072="","",VLOOKUP(AF1072,映射!W:X,2,FALSE))</f>
        <v/>
      </c>
      <c r="AH1072" s="85"/>
      <c r="AI1072" s="85"/>
      <c r="AJ1072" s="85"/>
      <c r="AK1072" s="85"/>
      <c r="AL1072" s="85" t="str">
        <f>IF(AK1072="","",VLOOKUP(AK1072,映射!W:X,2,FALSE))</f>
        <v/>
      </c>
      <c r="AM1072" s="85"/>
      <c r="AN1072" s="85"/>
      <c r="AO1072" s="85"/>
    </row>
    <row r="1073" spans="1:41">
      <c r="A1073" s="26">
        <v>140340</v>
      </c>
      <c r="B1073" s="26" t="s">
        <v>323</v>
      </c>
      <c r="C1073" s="14" t="s">
        <v>40</v>
      </c>
      <c r="D1073" s="14" t="s">
        <v>686</v>
      </c>
      <c r="E1073" s="26">
        <v>40340</v>
      </c>
      <c r="F1073" s="26" t="s">
        <v>649</v>
      </c>
      <c r="G1073" s="26"/>
      <c r="H1073" s="26">
        <v>37</v>
      </c>
      <c r="I1073" s="91">
        <v>650</v>
      </c>
      <c r="J1073" s="90">
        <v>0</v>
      </c>
      <c r="K1073" s="26"/>
      <c r="L1073" s="79">
        <f>VLOOKUP(D1073,道具产出!B:V,4,FALSE)</f>
        <v>3003</v>
      </c>
      <c r="M1073" s="15" t="str">
        <f>IF(L1073="","",VLOOKUP(L1073,映射!W:X,2,FALSE))</f>
        <v>银</v>
      </c>
      <c r="N1073" s="79">
        <f>VLOOKUP(D1073,道具产出!B:V,5,FALSE)</f>
        <v>1</v>
      </c>
      <c r="O1073" s="79">
        <v>1</v>
      </c>
      <c r="P1073" s="79">
        <f>VLOOKUP(D1073,道具产出!B:V,6,FALSE)</f>
        <v>200</v>
      </c>
      <c r="Q1073" s="79">
        <f>VLOOKUP(D1073,道具产出!B:V,7,FALSE)</f>
        <v>3103</v>
      </c>
      <c r="R1073" s="15" t="str">
        <f>IF(Q1073="","",VLOOKUP(Q1073,映射!W:X,2,FALSE))</f>
        <v>黄月木</v>
      </c>
      <c r="S1073" s="79">
        <f>VLOOKUP(D1073,道具产出!B:V,8,FALSE)</f>
        <v>1</v>
      </c>
      <c r="T1073" s="79">
        <v>1</v>
      </c>
      <c r="U1073" s="79">
        <f>VLOOKUP(D1073,道具产出!B:V,9,FALSE)</f>
        <v>200</v>
      </c>
      <c r="V1073" s="92">
        <f>VLOOKUP(D1073,道具产出!B:V,10,FALSE)</f>
        <v>3403</v>
      </c>
      <c r="W1073" s="15" t="str">
        <f>IF(V1073="","",VLOOKUP(V1073,映射!W:X,2,FALSE))</f>
        <v>毛毡</v>
      </c>
      <c r="X1073" s="92">
        <f>VLOOKUP(D1073,道具产出!B:V,11,FALSE)</f>
        <v>1</v>
      </c>
      <c r="Y1073" s="92">
        <v>1</v>
      </c>
      <c r="Z1073" s="92">
        <f>VLOOKUP(D1073,道具产出!B:V,12,FALSE)</f>
        <v>200</v>
      </c>
      <c r="AA1073" s="85"/>
      <c r="AB1073" s="15" t="str">
        <f>IF(AA1073="","",VLOOKUP(AA1073,映射!W:X,2,FALSE))</f>
        <v/>
      </c>
      <c r="AC1073" s="85"/>
      <c r="AD1073" s="85"/>
      <c r="AE1073" s="85"/>
      <c r="AF1073" s="85"/>
      <c r="AG1073" s="15" t="str">
        <f>IF(AF1073="","",VLOOKUP(AF1073,映射!W:X,2,FALSE))</f>
        <v/>
      </c>
      <c r="AH1073" s="85"/>
      <c r="AI1073" s="85"/>
      <c r="AJ1073" s="85"/>
      <c r="AK1073" s="85"/>
      <c r="AL1073" s="85" t="str">
        <f>IF(AK1073="","",VLOOKUP(AK1073,映射!W:X,2,FALSE))</f>
        <v/>
      </c>
      <c r="AM1073" s="85"/>
      <c r="AN1073" s="85"/>
      <c r="AO1073" s="85"/>
    </row>
    <row r="1074" spans="1:41">
      <c r="A1074" s="26">
        <v>140341</v>
      </c>
      <c r="B1074" s="26" t="s">
        <v>323</v>
      </c>
      <c r="C1074" s="14" t="s">
        <v>40</v>
      </c>
      <c r="D1074" s="14" t="s">
        <v>686</v>
      </c>
      <c r="E1074" s="26">
        <v>40341</v>
      </c>
      <c r="F1074" s="26" t="s">
        <v>642</v>
      </c>
      <c r="G1074" s="26"/>
      <c r="H1074" s="26">
        <v>37</v>
      </c>
      <c r="I1074" s="91">
        <v>650</v>
      </c>
      <c r="J1074" s="90">
        <v>0</v>
      </c>
      <c r="K1074" s="26"/>
      <c r="L1074" s="79">
        <f>VLOOKUP(D1074,道具产出!B:V,4,FALSE)</f>
        <v>3003</v>
      </c>
      <c r="M1074" s="15" t="str">
        <f>IF(L1074="","",VLOOKUP(L1074,映射!W:X,2,FALSE))</f>
        <v>银</v>
      </c>
      <c r="N1074" s="79">
        <f>VLOOKUP(D1074,道具产出!B:V,5,FALSE)</f>
        <v>1</v>
      </c>
      <c r="O1074" s="79">
        <v>1</v>
      </c>
      <c r="P1074" s="79">
        <f>VLOOKUP(D1074,道具产出!B:V,6,FALSE)</f>
        <v>200</v>
      </c>
      <c r="Q1074" s="79">
        <f>VLOOKUP(D1074,道具产出!B:V,7,FALSE)</f>
        <v>3103</v>
      </c>
      <c r="R1074" s="15" t="str">
        <f>IF(Q1074="","",VLOOKUP(Q1074,映射!W:X,2,FALSE))</f>
        <v>黄月木</v>
      </c>
      <c r="S1074" s="79">
        <f>VLOOKUP(D1074,道具产出!B:V,8,FALSE)</f>
        <v>1</v>
      </c>
      <c r="T1074" s="79">
        <v>1</v>
      </c>
      <c r="U1074" s="79">
        <f>VLOOKUP(D1074,道具产出!B:V,9,FALSE)</f>
        <v>200</v>
      </c>
      <c r="V1074" s="92">
        <f>VLOOKUP(D1074,道具产出!B:V,10,FALSE)</f>
        <v>3403</v>
      </c>
      <c r="W1074" s="15" t="str">
        <f>IF(V1074="","",VLOOKUP(V1074,映射!W:X,2,FALSE))</f>
        <v>毛毡</v>
      </c>
      <c r="X1074" s="92">
        <f>VLOOKUP(D1074,道具产出!B:V,11,FALSE)</f>
        <v>1</v>
      </c>
      <c r="Y1074" s="92">
        <v>1</v>
      </c>
      <c r="Z1074" s="92">
        <f>VLOOKUP(D1074,道具产出!B:V,12,FALSE)</f>
        <v>200</v>
      </c>
      <c r="AA1074" s="85"/>
      <c r="AB1074" s="15" t="str">
        <f>IF(AA1074="","",VLOOKUP(AA1074,映射!W:X,2,FALSE))</f>
        <v/>
      </c>
      <c r="AC1074" s="85"/>
      <c r="AD1074" s="85"/>
      <c r="AE1074" s="85"/>
      <c r="AF1074" s="85"/>
      <c r="AG1074" s="15" t="str">
        <f>IF(AF1074="","",VLOOKUP(AF1074,映射!W:X,2,FALSE))</f>
        <v/>
      </c>
      <c r="AH1074" s="85"/>
      <c r="AI1074" s="85"/>
      <c r="AJ1074" s="85"/>
      <c r="AK1074" s="85"/>
      <c r="AL1074" s="85" t="str">
        <f>IF(AK1074="","",VLOOKUP(AK1074,映射!W:X,2,FALSE))</f>
        <v/>
      </c>
      <c r="AM1074" s="85"/>
      <c r="AN1074" s="85"/>
      <c r="AO1074" s="85"/>
    </row>
    <row r="1075" spans="1:41">
      <c r="A1075" s="26">
        <v>140342</v>
      </c>
      <c r="B1075" s="26" t="s">
        <v>323</v>
      </c>
      <c r="C1075" s="14" t="s">
        <v>40</v>
      </c>
      <c r="D1075" s="14" t="s">
        <v>686</v>
      </c>
      <c r="E1075" s="26">
        <v>40342</v>
      </c>
      <c r="F1075" s="26" t="s">
        <v>598</v>
      </c>
      <c r="G1075" s="26"/>
      <c r="H1075" s="26">
        <v>37</v>
      </c>
      <c r="I1075" s="91">
        <v>650</v>
      </c>
      <c r="J1075" s="90">
        <v>0</v>
      </c>
      <c r="K1075" s="26"/>
      <c r="L1075" s="79">
        <f>VLOOKUP(D1075,道具产出!B:V,4,FALSE)</f>
        <v>3003</v>
      </c>
      <c r="M1075" s="15" t="str">
        <f>IF(L1075="","",VLOOKUP(L1075,映射!W:X,2,FALSE))</f>
        <v>银</v>
      </c>
      <c r="N1075" s="79">
        <f>VLOOKUP(D1075,道具产出!B:V,5,FALSE)</f>
        <v>1</v>
      </c>
      <c r="O1075" s="79">
        <v>1</v>
      </c>
      <c r="P1075" s="79">
        <f>VLOOKUP(D1075,道具产出!B:V,6,FALSE)</f>
        <v>200</v>
      </c>
      <c r="Q1075" s="79">
        <f>VLOOKUP(D1075,道具产出!B:V,7,FALSE)</f>
        <v>3103</v>
      </c>
      <c r="R1075" s="15" t="str">
        <f>IF(Q1075="","",VLOOKUP(Q1075,映射!W:X,2,FALSE))</f>
        <v>黄月木</v>
      </c>
      <c r="S1075" s="79">
        <f>VLOOKUP(D1075,道具产出!B:V,8,FALSE)</f>
        <v>1</v>
      </c>
      <c r="T1075" s="79">
        <v>1</v>
      </c>
      <c r="U1075" s="79">
        <f>VLOOKUP(D1075,道具产出!B:V,9,FALSE)</f>
        <v>200</v>
      </c>
      <c r="V1075" s="92">
        <f>VLOOKUP(D1075,道具产出!B:V,10,FALSE)</f>
        <v>3403</v>
      </c>
      <c r="W1075" s="15" t="str">
        <f>IF(V1075="","",VLOOKUP(V1075,映射!W:X,2,FALSE))</f>
        <v>毛毡</v>
      </c>
      <c r="X1075" s="92">
        <f>VLOOKUP(D1075,道具产出!B:V,11,FALSE)</f>
        <v>1</v>
      </c>
      <c r="Y1075" s="92">
        <v>1</v>
      </c>
      <c r="Z1075" s="92">
        <f>VLOOKUP(D1075,道具产出!B:V,12,FALSE)</f>
        <v>200</v>
      </c>
      <c r="AA1075" s="85"/>
      <c r="AB1075" s="15" t="str">
        <f>IF(AA1075="","",VLOOKUP(AA1075,映射!W:X,2,FALSE))</f>
        <v/>
      </c>
      <c r="AC1075" s="85"/>
      <c r="AD1075" s="85"/>
      <c r="AE1075" s="85"/>
      <c r="AF1075" s="85"/>
      <c r="AG1075" s="15" t="str">
        <f>IF(AF1075="","",VLOOKUP(AF1075,映射!W:X,2,FALSE))</f>
        <v/>
      </c>
      <c r="AH1075" s="85"/>
      <c r="AI1075" s="85"/>
      <c r="AJ1075" s="85"/>
      <c r="AK1075" s="85"/>
      <c r="AL1075" s="85" t="str">
        <f>IF(AK1075="","",VLOOKUP(AK1075,映射!W:X,2,FALSE))</f>
        <v/>
      </c>
      <c r="AM1075" s="85"/>
      <c r="AN1075" s="85"/>
      <c r="AO1075" s="85"/>
    </row>
    <row r="1076" spans="1:41">
      <c r="A1076" s="26">
        <v>140343</v>
      </c>
      <c r="B1076" s="26" t="s">
        <v>323</v>
      </c>
      <c r="C1076" s="14" t="s">
        <v>40</v>
      </c>
      <c r="D1076" s="14" t="s">
        <v>686</v>
      </c>
      <c r="E1076" s="26">
        <v>40343</v>
      </c>
      <c r="F1076" s="26" t="s">
        <v>474</v>
      </c>
      <c r="G1076" s="26"/>
      <c r="H1076" s="26">
        <v>37</v>
      </c>
      <c r="I1076" s="91">
        <v>650</v>
      </c>
      <c r="J1076" s="90">
        <v>0</v>
      </c>
      <c r="K1076" s="26"/>
      <c r="L1076" s="79">
        <f>VLOOKUP(D1076,道具产出!B:V,4,FALSE)</f>
        <v>3003</v>
      </c>
      <c r="M1076" s="15" t="str">
        <f>IF(L1076="","",VLOOKUP(L1076,映射!W:X,2,FALSE))</f>
        <v>银</v>
      </c>
      <c r="N1076" s="79">
        <f>VLOOKUP(D1076,道具产出!B:V,5,FALSE)</f>
        <v>1</v>
      </c>
      <c r="O1076" s="79">
        <v>1</v>
      </c>
      <c r="P1076" s="79">
        <f>VLOOKUP(D1076,道具产出!B:V,6,FALSE)</f>
        <v>200</v>
      </c>
      <c r="Q1076" s="79">
        <f>VLOOKUP(D1076,道具产出!B:V,7,FALSE)</f>
        <v>3103</v>
      </c>
      <c r="R1076" s="15" t="str">
        <f>IF(Q1076="","",VLOOKUP(Q1076,映射!W:X,2,FALSE))</f>
        <v>黄月木</v>
      </c>
      <c r="S1076" s="79">
        <f>VLOOKUP(D1076,道具产出!B:V,8,FALSE)</f>
        <v>1</v>
      </c>
      <c r="T1076" s="79">
        <v>1</v>
      </c>
      <c r="U1076" s="79">
        <f>VLOOKUP(D1076,道具产出!B:V,9,FALSE)</f>
        <v>200</v>
      </c>
      <c r="V1076" s="92">
        <f>VLOOKUP(D1076,道具产出!B:V,10,FALSE)</f>
        <v>3403</v>
      </c>
      <c r="W1076" s="15" t="str">
        <f>IF(V1076="","",VLOOKUP(V1076,映射!W:X,2,FALSE))</f>
        <v>毛毡</v>
      </c>
      <c r="X1076" s="92">
        <f>VLOOKUP(D1076,道具产出!B:V,11,FALSE)</f>
        <v>1</v>
      </c>
      <c r="Y1076" s="92">
        <v>1</v>
      </c>
      <c r="Z1076" s="92">
        <f>VLOOKUP(D1076,道具产出!B:V,12,FALSE)</f>
        <v>200</v>
      </c>
      <c r="AA1076" s="85"/>
      <c r="AB1076" s="15" t="str">
        <f>IF(AA1076="","",VLOOKUP(AA1076,映射!W:X,2,FALSE))</f>
        <v/>
      </c>
      <c r="AC1076" s="85"/>
      <c r="AD1076" s="85"/>
      <c r="AE1076" s="85"/>
      <c r="AF1076" s="85"/>
      <c r="AG1076" s="15" t="str">
        <f>IF(AF1076="","",VLOOKUP(AF1076,映射!W:X,2,FALSE))</f>
        <v/>
      </c>
      <c r="AH1076" s="85"/>
      <c r="AI1076" s="85"/>
      <c r="AJ1076" s="85"/>
      <c r="AK1076" s="85"/>
      <c r="AL1076" s="85" t="str">
        <f>IF(AK1076="","",VLOOKUP(AK1076,映射!W:X,2,FALSE))</f>
        <v/>
      </c>
      <c r="AM1076" s="85"/>
      <c r="AN1076" s="85"/>
      <c r="AO1076" s="85"/>
    </row>
    <row r="1077" spans="1:41">
      <c r="A1077" s="26">
        <v>140344</v>
      </c>
      <c r="B1077" s="26" t="s">
        <v>323</v>
      </c>
      <c r="C1077" s="14" t="s">
        <v>40</v>
      </c>
      <c r="D1077" s="14" t="s">
        <v>686</v>
      </c>
      <c r="E1077" s="26">
        <v>40344</v>
      </c>
      <c r="F1077" s="26" t="s">
        <v>693</v>
      </c>
      <c r="G1077" s="26"/>
      <c r="H1077" s="26">
        <v>37</v>
      </c>
      <c r="I1077" s="91">
        <v>650</v>
      </c>
      <c r="J1077" s="90">
        <v>0</v>
      </c>
      <c r="K1077" s="26"/>
      <c r="L1077" s="79">
        <f>VLOOKUP(D1077,道具产出!B:V,4,FALSE)</f>
        <v>3003</v>
      </c>
      <c r="M1077" s="15" t="str">
        <f>IF(L1077="","",VLOOKUP(L1077,映射!W:X,2,FALSE))</f>
        <v>银</v>
      </c>
      <c r="N1077" s="79">
        <f>VLOOKUP(D1077,道具产出!B:V,5,FALSE)</f>
        <v>1</v>
      </c>
      <c r="O1077" s="79">
        <v>1</v>
      </c>
      <c r="P1077" s="79">
        <f>VLOOKUP(D1077,道具产出!B:V,6,FALSE)</f>
        <v>200</v>
      </c>
      <c r="Q1077" s="79">
        <f>VLOOKUP(D1077,道具产出!B:V,7,FALSE)</f>
        <v>3103</v>
      </c>
      <c r="R1077" s="15" t="str">
        <f>IF(Q1077="","",VLOOKUP(Q1077,映射!W:X,2,FALSE))</f>
        <v>黄月木</v>
      </c>
      <c r="S1077" s="79">
        <f>VLOOKUP(D1077,道具产出!B:V,8,FALSE)</f>
        <v>1</v>
      </c>
      <c r="T1077" s="79">
        <v>1</v>
      </c>
      <c r="U1077" s="79">
        <f>VLOOKUP(D1077,道具产出!B:V,9,FALSE)</f>
        <v>200</v>
      </c>
      <c r="V1077" s="92">
        <f>VLOOKUP(D1077,道具产出!B:V,10,FALSE)</f>
        <v>3403</v>
      </c>
      <c r="W1077" s="15" t="str">
        <f>IF(V1077="","",VLOOKUP(V1077,映射!W:X,2,FALSE))</f>
        <v>毛毡</v>
      </c>
      <c r="X1077" s="92">
        <f>VLOOKUP(D1077,道具产出!B:V,11,FALSE)</f>
        <v>1</v>
      </c>
      <c r="Y1077" s="92">
        <v>1</v>
      </c>
      <c r="Z1077" s="92">
        <f>VLOOKUP(D1077,道具产出!B:V,12,FALSE)</f>
        <v>200</v>
      </c>
      <c r="AA1077" s="85"/>
      <c r="AB1077" s="15" t="str">
        <f>IF(AA1077="","",VLOOKUP(AA1077,映射!W:X,2,FALSE))</f>
        <v/>
      </c>
      <c r="AC1077" s="85"/>
      <c r="AD1077" s="85"/>
      <c r="AE1077" s="85"/>
      <c r="AF1077" s="85"/>
      <c r="AG1077" s="15" t="str">
        <f>IF(AF1077="","",VLOOKUP(AF1077,映射!W:X,2,FALSE))</f>
        <v/>
      </c>
      <c r="AH1077" s="85"/>
      <c r="AI1077" s="85"/>
      <c r="AJ1077" s="85"/>
      <c r="AK1077" s="85"/>
      <c r="AL1077" s="85" t="str">
        <f>IF(AK1077="","",VLOOKUP(AK1077,映射!W:X,2,FALSE))</f>
        <v/>
      </c>
      <c r="AM1077" s="85"/>
      <c r="AN1077" s="85"/>
      <c r="AO1077" s="85"/>
    </row>
    <row r="1078" spans="1:41">
      <c r="A1078" s="26">
        <v>140345</v>
      </c>
      <c r="B1078" s="26" t="s">
        <v>323</v>
      </c>
      <c r="C1078" s="14" t="s">
        <v>40</v>
      </c>
      <c r="D1078" s="14" t="s">
        <v>686</v>
      </c>
      <c r="E1078" s="26">
        <v>40345</v>
      </c>
      <c r="F1078" s="26" t="s">
        <v>694</v>
      </c>
      <c r="G1078" s="26"/>
      <c r="H1078" s="26">
        <v>37</v>
      </c>
      <c r="I1078" s="91">
        <v>650</v>
      </c>
      <c r="J1078" s="90">
        <v>0</v>
      </c>
      <c r="K1078" s="26"/>
      <c r="L1078" s="79">
        <f>VLOOKUP(D1078,道具产出!B:V,4,FALSE)</f>
        <v>3003</v>
      </c>
      <c r="M1078" s="15" t="str">
        <f>IF(L1078="","",VLOOKUP(L1078,映射!W:X,2,FALSE))</f>
        <v>银</v>
      </c>
      <c r="N1078" s="79">
        <f>VLOOKUP(D1078,道具产出!B:V,5,FALSE)</f>
        <v>1</v>
      </c>
      <c r="O1078" s="79">
        <v>1</v>
      </c>
      <c r="P1078" s="79">
        <f>VLOOKUP(D1078,道具产出!B:V,6,FALSE)</f>
        <v>200</v>
      </c>
      <c r="Q1078" s="79">
        <f>VLOOKUP(D1078,道具产出!B:V,7,FALSE)</f>
        <v>3103</v>
      </c>
      <c r="R1078" s="15" t="str">
        <f>IF(Q1078="","",VLOOKUP(Q1078,映射!W:X,2,FALSE))</f>
        <v>黄月木</v>
      </c>
      <c r="S1078" s="79">
        <f>VLOOKUP(D1078,道具产出!B:V,8,FALSE)</f>
        <v>1</v>
      </c>
      <c r="T1078" s="79">
        <v>1</v>
      </c>
      <c r="U1078" s="79">
        <f>VLOOKUP(D1078,道具产出!B:V,9,FALSE)</f>
        <v>200</v>
      </c>
      <c r="V1078" s="92">
        <f>VLOOKUP(D1078,道具产出!B:V,10,FALSE)</f>
        <v>3403</v>
      </c>
      <c r="W1078" s="15" t="str">
        <f>IF(V1078="","",VLOOKUP(V1078,映射!W:X,2,FALSE))</f>
        <v>毛毡</v>
      </c>
      <c r="X1078" s="92">
        <f>VLOOKUP(D1078,道具产出!B:V,11,FALSE)</f>
        <v>1</v>
      </c>
      <c r="Y1078" s="92">
        <v>1</v>
      </c>
      <c r="Z1078" s="92">
        <f>VLOOKUP(D1078,道具产出!B:V,12,FALSE)</f>
        <v>200</v>
      </c>
      <c r="AA1078" s="85"/>
      <c r="AB1078" s="15" t="str">
        <f>IF(AA1078="","",VLOOKUP(AA1078,映射!W:X,2,FALSE))</f>
        <v/>
      </c>
      <c r="AC1078" s="85"/>
      <c r="AD1078" s="85"/>
      <c r="AE1078" s="85"/>
      <c r="AF1078" s="85"/>
      <c r="AG1078" s="15" t="str">
        <f>IF(AF1078="","",VLOOKUP(AF1078,映射!W:X,2,FALSE))</f>
        <v/>
      </c>
      <c r="AH1078" s="85"/>
      <c r="AI1078" s="85"/>
      <c r="AJ1078" s="85"/>
      <c r="AK1078" s="85"/>
      <c r="AL1078" s="85" t="str">
        <f>IF(AK1078="","",VLOOKUP(AK1078,映射!W:X,2,FALSE))</f>
        <v/>
      </c>
      <c r="AM1078" s="85"/>
      <c r="AN1078" s="85"/>
      <c r="AO1078" s="85"/>
    </row>
    <row r="1079" spans="1:41">
      <c r="A1079" s="26">
        <v>140346</v>
      </c>
      <c r="B1079" s="26" t="s">
        <v>323</v>
      </c>
      <c r="C1079" s="14" t="s">
        <v>40</v>
      </c>
      <c r="D1079" s="14" t="s">
        <v>687</v>
      </c>
      <c r="E1079" s="26">
        <v>40346</v>
      </c>
      <c r="F1079" s="26" t="s">
        <v>447</v>
      </c>
      <c r="G1079" s="26"/>
      <c r="H1079" s="26">
        <v>42</v>
      </c>
      <c r="I1079" s="91">
        <v>860</v>
      </c>
      <c r="J1079" s="90">
        <v>0</v>
      </c>
      <c r="K1079" s="26"/>
      <c r="L1079" s="79">
        <f>VLOOKUP(D1079,道具产出!B:V,4,FALSE)</f>
        <v>3004</v>
      </c>
      <c r="M1079" s="15" t="str">
        <f>IF(L1079="","",VLOOKUP(L1079,映射!W:X,2,FALSE))</f>
        <v>铝</v>
      </c>
      <c r="N1079" s="79">
        <f>VLOOKUP(D1079,道具产出!B:V,5,FALSE)</f>
        <v>1</v>
      </c>
      <c r="O1079" s="79">
        <v>1</v>
      </c>
      <c r="P1079" s="79">
        <f>VLOOKUP(D1079,道具产出!B:V,6,FALSE)</f>
        <v>100</v>
      </c>
      <c r="Q1079" s="79">
        <f>VLOOKUP(D1079,道具产出!B:V,7,FALSE)</f>
        <v>3104</v>
      </c>
      <c r="R1079" s="15" t="str">
        <f>IF(Q1079="","",VLOOKUP(Q1079,映射!W:X,2,FALSE))</f>
        <v>茱萸木</v>
      </c>
      <c r="S1079" s="79">
        <f>VLOOKUP(D1079,道具产出!B:V,8,FALSE)</f>
        <v>1</v>
      </c>
      <c r="T1079" s="79">
        <v>1</v>
      </c>
      <c r="U1079" s="79">
        <f>VLOOKUP(D1079,道具产出!B:V,9,FALSE)</f>
        <v>100</v>
      </c>
      <c r="V1079" s="92">
        <f>VLOOKUP(D1079,道具产出!B:V,10,FALSE)</f>
        <v>3404</v>
      </c>
      <c r="W1079" s="15" t="str">
        <f>IF(V1079="","",VLOOKUP(V1079,映射!W:X,2,FALSE))</f>
        <v>棉</v>
      </c>
      <c r="X1079" s="92">
        <f>VLOOKUP(D1079,道具产出!B:V,11,FALSE)</f>
        <v>1</v>
      </c>
      <c r="Y1079" s="92">
        <v>1</v>
      </c>
      <c r="Z1079" s="92">
        <f>VLOOKUP(D1079,道具产出!B:V,12,FALSE)</f>
        <v>100</v>
      </c>
      <c r="AA1079" s="85"/>
      <c r="AB1079" s="15" t="str">
        <f>IF(AA1079="","",VLOOKUP(AA1079,映射!W:X,2,FALSE))</f>
        <v/>
      </c>
      <c r="AC1079" s="85"/>
      <c r="AD1079" s="85"/>
      <c r="AE1079" s="85"/>
      <c r="AF1079" s="85"/>
      <c r="AG1079" s="15" t="str">
        <f>IF(AF1079="","",VLOOKUP(AF1079,映射!W:X,2,FALSE))</f>
        <v/>
      </c>
      <c r="AH1079" s="85"/>
      <c r="AI1079" s="85"/>
      <c r="AJ1079" s="85"/>
      <c r="AK1079" s="85"/>
      <c r="AL1079" s="85" t="str">
        <f>IF(AK1079="","",VLOOKUP(AK1079,映射!W:X,2,FALSE))</f>
        <v/>
      </c>
      <c r="AM1079" s="85"/>
      <c r="AN1079" s="85"/>
      <c r="AO1079" s="85"/>
    </row>
    <row r="1080" spans="1:41">
      <c r="A1080" s="26">
        <v>140347</v>
      </c>
      <c r="B1080" s="26" t="s">
        <v>323</v>
      </c>
      <c r="C1080" s="14" t="s">
        <v>40</v>
      </c>
      <c r="D1080" s="14" t="s">
        <v>687</v>
      </c>
      <c r="E1080" s="26">
        <v>40347</v>
      </c>
      <c r="F1080" s="26" t="s">
        <v>479</v>
      </c>
      <c r="G1080" s="26"/>
      <c r="H1080" s="26">
        <v>42</v>
      </c>
      <c r="I1080" s="91">
        <v>860</v>
      </c>
      <c r="J1080" s="90">
        <v>0</v>
      </c>
      <c r="K1080" s="26"/>
      <c r="L1080" s="79">
        <f>VLOOKUP(D1080,道具产出!B:V,4,FALSE)</f>
        <v>3004</v>
      </c>
      <c r="M1080" s="15" t="str">
        <f>IF(L1080="","",VLOOKUP(L1080,映射!W:X,2,FALSE))</f>
        <v>铝</v>
      </c>
      <c r="N1080" s="79">
        <f>VLOOKUP(D1080,道具产出!B:V,5,FALSE)</f>
        <v>1</v>
      </c>
      <c r="O1080" s="79">
        <v>1</v>
      </c>
      <c r="P1080" s="79">
        <f>VLOOKUP(D1080,道具产出!B:V,6,FALSE)</f>
        <v>100</v>
      </c>
      <c r="Q1080" s="79">
        <f>VLOOKUP(D1080,道具产出!B:V,7,FALSE)</f>
        <v>3104</v>
      </c>
      <c r="R1080" s="15" t="str">
        <f>IF(Q1080="","",VLOOKUP(Q1080,映射!W:X,2,FALSE))</f>
        <v>茱萸木</v>
      </c>
      <c r="S1080" s="79">
        <f>VLOOKUP(D1080,道具产出!B:V,8,FALSE)</f>
        <v>1</v>
      </c>
      <c r="T1080" s="79">
        <v>1</v>
      </c>
      <c r="U1080" s="79">
        <f>VLOOKUP(D1080,道具产出!B:V,9,FALSE)</f>
        <v>100</v>
      </c>
      <c r="V1080" s="92">
        <f>VLOOKUP(D1080,道具产出!B:V,10,FALSE)</f>
        <v>3404</v>
      </c>
      <c r="W1080" s="15" t="str">
        <f>IF(V1080="","",VLOOKUP(V1080,映射!W:X,2,FALSE))</f>
        <v>棉</v>
      </c>
      <c r="X1080" s="92">
        <f>VLOOKUP(D1080,道具产出!B:V,11,FALSE)</f>
        <v>1</v>
      </c>
      <c r="Y1080" s="92">
        <v>1</v>
      </c>
      <c r="Z1080" s="92">
        <f>VLOOKUP(D1080,道具产出!B:V,12,FALSE)</f>
        <v>100</v>
      </c>
      <c r="AA1080" s="85"/>
      <c r="AB1080" s="15" t="str">
        <f>IF(AA1080="","",VLOOKUP(AA1080,映射!W:X,2,FALSE))</f>
        <v/>
      </c>
      <c r="AC1080" s="85"/>
      <c r="AD1080" s="85"/>
      <c r="AE1080" s="85"/>
      <c r="AF1080" s="85"/>
      <c r="AG1080" s="15" t="str">
        <f>IF(AF1080="","",VLOOKUP(AF1080,映射!W:X,2,FALSE))</f>
        <v/>
      </c>
      <c r="AH1080" s="85"/>
      <c r="AI1080" s="85"/>
      <c r="AJ1080" s="85"/>
      <c r="AK1080" s="85"/>
      <c r="AL1080" s="85" t="str">
        <f>IF(AK1080="","",VLOOKUP(AK1080,映射!W:X,2,FALSE))</f>
        <v/>
      </c>
      <c r="AM1080" s="85"/>
      <c r="AN1080" s="85"/>
      <c r="AO1080" s="85"/>
    </row>
    <row r="1081" spans="1:41">
      <c r="A1081" s="26">
        <v>140348</v>
      </c>
      <c r="B1081" s="26" t="s">
        <v>323</v>
      </c>
      <c r="C1081" s="14" t="s">
        <v>40</v>
      </c>
      <c r="D1081" s="14" t="s">
        <v>687</v>
      </c>
      <c r="E1081" s="26">
        <v>40348</v>
      </c>
      <c r="F1081" s="26" t="s">
        <v>397</v>
      </c>
      <c r="G1081" s="26"/>
      <c r="H1081" s="26">
        <v>42</v>
      </c>
      <c r="I1081" s="91">
        <v>860</v>
      </c>
      <c r="J1081" s="90">
        <v>0</v>
      </c>
      <c r="K1081" s="26"/>
      <c r="L1081" s="79">
        <f>VLOOKUP(D1081,道具产出!B:V,4,FALSE)</f>
        <v>3004</v>
      </c>
      <c r="M1081" s="15" t="str">
        <f>IF(L1081="","",VLOOKUP(L1081,映射!W:X,2,FALSE))</f>
        <v>铝</v>
      </c>
      <c r="N1081" s="79">
        <f>VLOOKUP(D1081,道具产出!B:V,5,FALSE)</f>
        <v>1</v>
      </c>
      <c r="O1081" s="79">
        <v>1</v>
      </c>
      <c r="P1081" s="79">
        <f>VLOOKUP(D1081,道具产出!B:V,6,FALSE)</f>
        <v>100</v>
      </c>
      <c r="Q1081" s="79">
        <f>VLOOKUP(D1081,道具产出!B:V,7,FALSE)</f>
        <v>3104</v>
      </c>
      <c r="R1081" s="15" t="str">
        <f>IF(Q1081="","",VLOOKUP(Q1081,映射!W:X,2,FALSE))</f>
        <v>茱萸木</v>
      </c>
      <c r="S1081" s="79">
        <f>VLOOKUP(D1081,道具产出!B:V,8,FALSE)</f>
        <v>1</v>
      </c>
      <c r="T1081" s="79">
        <v>1</v>
      </c>
      <c r="U1081" s="79">
        <f>VLOOKUP(D1081,道具产出!B:V,9,FALSE)</f>
        <v>100</v>
      </c>
      <c r="V1081" s="92">
        <f>VLOOKUP(D1081,道具产出!B:V,10,FALSE)</f>
        <v>3404</v>
      </c>
      <c r="W1081" s="15" t="str">
        <f>IF(V1081="","",VLOOKUP(V1081,映射!W:X,2,FALSE))</f>
        <v>棉</v>
      </c>
      <c r="X1081" s="92">
        <f>VLOOKUP(D1081,道具产出!B:V,11,FALSE)</f>
        <v>1</v>
      </c>
      <c r="Y1081" s="92">
        <v>1</v>
      </c>
      <c r="Z1081" s="92">
        <f>VLOOKUP(D1081,道具产出!B:V,12,FALSE)</f>
        <v>100</v>
      </c>
      <c r="AA1081" s="85"/>
      <c r="AB1081" s="15" t="str">
        <f>IF(AA1081="","",VLOOKUP(AA1081,映射!W:X,2,FALSE))</f>
        <v/>
      </c>
      <c r="AC1081" s="85"/>
      <c r="AD1081" s="85"/>
      <c r="AE1081" s="85"/>
      <c r="AF1081" s="85"/>
      <c r="AG1081" s="15" t="str">
        <f>IF(AF1081="","",VLOOKUP(AF1081,映射!W:X,2,FALSE))</f>
        <v/>
      </c>
      <c r="AH1081" s="85"/>
      <c r="AI1081" s="85"/>
      <c r="AJ1081" s="85"/>
      <c r="AK1081" s="85"/>
      <c r="AL1081" s="85" t="str">
        <f>IF(AK1081="","",VLOOKUP(AK1081,映射!W:X,2,FALSE))</f>
        <v/>
      </c>
      <c r="AM1081" s="85"/>
      <c r="AN1081" s="85"/>
      <c r="AO1081" s="85"/>
    </row>
    <row r="1082" spans="1:41">
      <c r="A1082" s="26">
        <v>140349</v>
      </c>
      <c r="B1082" s="26" t="s">
        <v>323</v>
      </c>
      <c r="C1082" s="14" t="s">
        <v>40</v>
      </c>
      <c r="D1082" s="14" t="s">
        <v>687</v>
      </c>
      <c r="E1082" s="26">
        <v>40349</v>
      </c>
      <c r="F1082" s="26" t="s">
        <v>459</v>
      </c>
      <c r="G1082" s="26"/>
      <c r="H1082" s="26">
        <v>42</v>
      </c>
      <c r="I1082" s="91">
        <v>860</v>
      </c>
      <c r="J1082" s="90">
        <v>0</v>
      </c>
      <c r="K1082" s="26"/>
      <c r="L1082" s="79">
        <f>VLOOKUP(D1082,道具产出!B:V,4,FALSE)</f>
        <v>3004</v>
      </c>
      <c r="M1082" s="15" t="str">
        <f>IF(L1082="","",VLOOKUP(L1082,映射!W:X,2,FALSE))</f>
        <v>铝</v>
      </c>
      <c r="N1082" s="79">
        <f>VLOOKUP(D1082,道具产出!B:V,5,FALSE)</f>
        <v>1</v>
      </c>
      <c r="O1082" s="79">
        <v>1</v>
      </c>
      <c r="P1082" s="79">
        <f>VLOOKUP(D1082,道具产出!B:V,6,FALSE)</f>
        <v>100</v>
      </c>
      <c r="Q1082" s="79">
        <f>VLOOKUP(D1082,道具产出!B:V,7,FALSE)</f>
        <v>3104</v>
      </c>
      <c r="R1082" s="15" t="str">
        <f>IF(Q1082="","",VLOOKUP(Q1082,映射!W:X,2,FALSE))</f>
        <v>茱萸木</v>
      </c>
      <c r="S1082" s="79">
        <f>VLOOKUP(D1082,道具产出!B:V,8,FALSE)</f>
        <v>1</v>
      </c>
      <c r="T1082" s="79">
        <v>1</v>
      </c>
      <c r="U1082" s="79">
        <f>VLOOKUP(D1082,道具产出!B:V,9,FALSE)</f>
        <v>100</v>
      </c>
      <c r="V1082" s="92">
        <f>VLOOKUP(D1082,道具产出!B:V,10,FALSE)</f>
        <v>3404</v>
      </c>
      <c r="W1082" s="15" t="str">
        <f>IF(V1082="","",VLOOKUP(V1082,映射!W:X,2,FALSE))</f>
        <v>棉</v>
      </c>
      <c r="X1082" s="92">
        <f>VLOOKUP(D1082,道具产出!B:V,11,FALSE)</f>
        <v>1</v>
      </c>
      <c r="Y1082" s="92">
        <v>1</v>
      </c>
      <c r="Z1082" s="92">
        <f>VLOOKUP(D1082,道具产出!B:V,12,FALSE)</f>
        <v>100</v>
      </c>
      <c r="AA1082" s="85"/>
      <c r="AB1082" s="15" t="str">
        <f>IF(AA1082="","",VLOOKUP(AA1082,映射!W:X,2,FALSE))</f>
        <v/>
      </c>
      <c r="AC1082" s="85"/>
      <c r="AD1082" s="85"/>
      <c r="AE1082" s="85"/>
      <c r="AF1082" s="85"/>
      <c r="AG1082" s="15" t="str">
        <f>IF(AF1082="","",VLOOKUP(AF1082,映射!W:X,2,FALSE))</f>
        <v/>
      </c>
      <c r="AH1082" s="85"/>
      <c r="AI1082" s="85"/>
      <c r="AJ1082" s="85"/>
      <c r="AK1082" s="85"/>
      <c r="AL1082" s="85" t="str">
        <f>IF(AK1082="","",VLOOKUP(AK1082,映射!W:X,2,FALSE))</f>
        <v/>
      </c>
      <c r="AM1082" s="85"/>
      <c r="AN1082" s="85"/>
      <c r="AO1082" s="85"/>
    </row>
    <row r="1083" spans="1:41">
      <c r="A1083" s="26">
        <v>140350</v>
      </c>
      <c r="B1083" s="26" t="s">
        <v>323</v>
      </c>
      <c r="C1083" s="14" t="s">
        <v>40</v>
      </c>
      <c r="D1083" s="14" t="s">
        <v>687</v>
      </c>
      <c r="E1083" s="26">
        <v>40350</v>
      </c>
      <c r="F1083" s="26" t="s">
        <v>615</v>
      </c>
      <c r="G1083" s="26"/>
      <c r="H1083" s="26">
        <v>42</v>
      </c>
      <c r="I1083" s="91">
        <v>860</v>
      </c>
      <c r="J1083" s="90">
        <v>0</v>
      </c>
      <c r="K1083" s="26"/>
      <c r="L1083" s="79">
        <f>VLOOKUP(D1083,道具产出!B:V,4,FALSE)</f>
        <v>3004</v>
      </c>
      <c r="M1083" s="15" t="str">
        <f>IF(L1083="","",VLOOKUP(L1083,映射!W:X,2,FALSE))</f>
        <v>铝</v>
      </c>
      <c r="N1083" s="79">
        <f>VLOOKUP(D1083,道具产出!B:V,5,FALSE)</f>
        <v>1</v>
      </c>
      <c r="O1083" s="79">
        <v>1</v>
      </c>
      <c r="P1083" s="79">
        <f>VLOOKUP(D1083,道具产出!B:V,6,FALSE)</f>
        <v>100</v>
      </c>
      <c r="Q1083" s="79">
        <f>VLOOKUP(D1083,道具产出!B:V,7,FALSE)</f>
        <v>3104</v>
      </c>
      <c r="R1083" s="15" t="str">
        <f>IF(Q1083="","",VLOOKUP(Q1083,映射!W:X,2,FALSE))</f>
        <v>茱萸木</v>
      </c>
      <c r="S1083" s="79">
        <f>VLOOKUP(D1083,道具产出!B:V,8,FALSE)</f>
        <v>1</v>
      </c>
      <c r="T1083" s="79">
        <v>1</v>
      </c>
      <c r="U1083" s="79">
        <f>VLOOKUP(D1083,道具产出!B:V,9,FALSE)</f>
        <v>100</v>
      </c>
      <c r="V1083" s="92">
        <f>VLOOKUP(D1083,道具产出!B:V,10,FALSE)</f>
        <v>3404</v>
      </c>
      <c r="W1083" s="15" t="str">
        <f>IF(V1083="","",VLOOKUP(V1083,映射!W:X,2,FALSE))</f>
        <v>棉</v>
      </c>
      <c r="X1083" s="92">
        <f>VLOOKUP(D1083,道具产出!B:V,11,FALSE)</f>
        <v>1</v>
      </c>
      <c r="Y1083" s="92">
        <v>1</v>
      </c>
      <c r="Z1083" s="92">
        <f>VLOOKUP(D1083,道具产出!B:V,12,FALSE)</f>
        <v>100</v>
      </c>
      <c r="AA1083" s="85"/>
      <c r="AB1083" s="15" t="str">
        <f>IF(AA1083="","",VLOOKUP(AA1083,映射!W:X,2,FALSE))</f>
        <v/>
      </c>
      <c r="AC1083" s="85"/>
      <c r="AD1083" s="85"/>
      <c r="AE1083" s="85"/>
      <c r="AF1083" s="85"/>
      <c r="AG1083" s="15" t="str">
        <f>IF(AF1083="","",VLOOKUP(AF1083,映射!W:X,2,FALSE))</f>
        <v/>
      </c>
      <c r="AH1083" s="85"/>
      <c r="AI1083" s="85"/>
      <c r="AJ1083" s="85"/>
      <c r="AK1083" s="85"/>
      <c r="AL1083" s="85" t="str">
        <f>IF(AK1083="","",VLOOKUP(AK1083,映射!W:X,2,FALSE))</f>
        <v/>
      </c>
      <c r="AM1083" s="85"/>
      <c r="AN1083" s="85"/>
      <c r="AO1083" s="85"/>
    </row>
    <row r="1084" spans="1:41">
      <c r="A1084" s="26">
        <v>140351</v>
      </c>
      <c r="B1084" s="26" t="s">
        <v>323</v>
      </c>
      <c r="C1084" s="14" t="s">
        <v>40</v>
      </c>
      <c r="D1084" s="14" t="s">
        <v>687</v>
      </c>
      <c r="E1084" s="26">
        <v>40351</v>
      </c>
      <c r="F1084" s="26" t="s">
        <v>642</v>
      </c>
      <c r="G1084" s="26"/>
      <c r="H1084" s="26">
        <v>42</v>
      </c>
      <c r="I1084" s="91">
        <v>860</v>
      </c>
      <c r="J1084" s="90">
        <v>0</v>
      </c>
      <c r="K1084" s="26"/>
      <c r="L1084" s="79">
        <f>VLOOKUP(D1084,道具产出!B:V,4,FALSE)</f>
        <v>3004</v>
      </c>
      <c r="M1084" s="15" t="str">
        <f>IF(L1084="","",VLOOKUP(L1084,映射!W:X,2,FALSE))</f>
        <v>铝</v>
      </c>
      <c r="N1084" s="79">
        <f>VLOOKUP(D1084,道具产出!B:V,5,FALSE)</f>
        <v>1</v>
      </c>
      <c r="O1084" s="79">
        <v>1</v>
      </c>
      <c r="P1084" s="79">
        <f>VLOOKUP(D1084,道具产出!B:V,6,FALSE)</f>
        <v>100</v>
      </c>
      <c r="Q1084" s="79">
        <f>VLOOKUP(D1084,道具产出!B:V,7,FALSE)</f>
        <v>3104</v>
      </c>
      <c r="R1084" s="15" t="str">
        <f>IF(Q1084="","",VLOOKUP(Q1084,映射!W:X,2,FALSE))</f>
        <v>茱萸木</v>
      </c>
      <c r="S1084" s="79">
        <f>VLOOKUP(D1084,道具产出!B:V,8,FALSE)</f>
        <v>1</v>
      </c>
      <c r="T1084" s="79">
        <v>1</v>
      </c>
      <c r="U1084" s="79">
        <f>VLOOKUP(D1084,道具产出!B:V,9,FALSE)</f>
        <v>100</v>
      </c>
      <c r="V1084" s="92">
        <f>VLOOKUP(D1084,道具产出!B:V,10,FALSE)</f>
        <v>3404</v>
      </c>
      <c r="W1084" s="15" t="str">
        <f>IF(V1084="","",VLOOKUP(V1084,映射!W:X,2,FALSE))</f>
        <v>棉</v>
      </c>
      <c r="X1084" s="92">
        <f>VLOOKUP(D1084,道具产出!B:V,11,FALSE)</f>
        <v>1</v>
      </c>
      <c r="Y1084" s="92">
        <v>1</v>
      </c>
      <c r="Z1084" s="92">
        <f>VLOOKUP(D1084,道具产出!B:V,12,FALSE)</f>
        <v>100</v>
      </c>
      <c r="AA1084" s="85"/>
      <c r="AB1084" s="15" t="str">
        <f>IF(AA1084="","",VLOOKUP(AA1084,映射!W:X,2,FALSE))</f>
        <v/>
      </c>
      <c r="AC1084" s="85"/>
      <c r="AD1084" s="85"/>
      <c r="AE1084" s="85"/>
      <c r="AF1084" s="85"/>
      <c r="AG1084" s="15" t="str">
        <f>IF(AF1084="","",VLOOKUP(AF1084,映射!W:X,2,FALSE))</f>
        <v/>
      </c>
      <c r="AH1084" s="85"/>
      <c r="AI1084" s="85"/>
      <c r="AJ1084" s="85"/>
      <c r="AK1084" s="85"/>
      <c r="AL1084" s="85" t="str">
        <f>IF(AK1084="","",VLOOKUP(AK1084,映射!W:X,2,FALSE))</f>
        <v/>
      </c>
      <c r="AM1084" s="85"/>
      <c r="AN1084" s="85"/>
      <c r="AO1084" s="85"/>
    </row>
    <row r="1085" spans="1:41">
      <c r="A1085" s="26">
        <v>140352</v>
      </c>
      <c r="B1085" s="26" t="s">
        <v>323</v>
      </c>
      <c r="C1085" s="14" t="s">
        <v>40</v>
      </c>
      <c r="D1085" s="14" t="s">
        <v>687</v>
      </c>
      <c r="E1085" s="26">
        <v>40352</v>
      </c>
      <c r="F1085" s="26" t="s">
        <v>647</v>
      </c>
      <c r="G1085" s="26"/>
      <c r="H1085" s="26">
        <v>42</v>
      </c>
      <c r="I1085" s="91">
        <v>860</v>
      </c>
      <c r="J1085" s="90">
        <v>0</v>
      </c>
      <c r="K1085" s="26"/>
      <c r="L1085" s="79">
        <f>VLOOKUP(D1085,道具产出!B:V,4,FALSE)</f>
        <v>3004</v>
      </c>
      <c r="M1085" s="15" t="str">
        <f>IF(L1085="","",VLOOKUP(L1085,映射!W:X,2,FALSE))</f>
        <v>铝</v>
      </c>
      <c r="N1085" s="79">
        <f>VLOOKUP(D1085,道具产出!B:V,5,FALSE)</f>
        <v>1</v>
      </c>
      <c r="O1085" s="79">
        <v>1</v>
      </c>
      <c r="P1085" s="79">
        <f>VLOOKUP(D1085,道具产出!B:V,6,FALSE)</f>
        <v>100</v>
      </c>
      <c r="Q1085" s="79">
        <f>VLOOKUP(D1085,道具产出!B:V,7,FALSE)</f>
        <v>3104</v>
      </c>
      <c r="R1085" s="15" t="str">
        <f>IF(Q1085="","",VLOOKUP(Q1085,映射!W:X,2,FALSE))</f>
        <v>茱萸木</v>
      </c>
      <c r="S1085" s="79">
        <f>VLOOKUP(D1085,道具产出!B:V,8,FALSE)</f>
        <v>1</v>
      </c>
      <c r="T1085" s="79">
        <v>1</v>
      </c>
      <c r="U1085" s="79">
        <f>VLOOKUP(D1085,道具产出!B:V,9,FALSE)</f>
        <v>100</v>
      </c>
      <c r="V1085" s="92">
        <f>VLOOKUP(D1085,道具产出!B:V,10,FALSE)</f>
        <v>3404</v>
      </c>
      <c r="W1085" s="15" t="str">
        <f>IF(V1085="","",VLOOKUP(V1085,映射!W:X,2,FALSE))</f>
        <v>棉</v>
      </c>
      <c r="X1085" s="92">
        <f>VLOOKUP(D1085,道具产出!B:V,11,FALSE)</f>
        <v>1</v>
      </c>
      <c r="Y1085" s="92">
        <v>1</v>
      </c>
      <c r="Z1085" s="92">
        <f>VLOOKUP(D1085,道具产出!B:V,12,FALSE)</f>
        <v>100</v>
      </c>
      <c r="AA1085" s="85"/>
      <c r="AB1085" s="15" t="str">
        <f>IF(AA1085="","",VLOOKUP(AA1085,映射!W:X,2,FALSE))</f>
        <v/>
      </c>
      <c r="AC1085" s="85"/>
      <c r="AD1085" s="85"/>
      <c r="AE1085" s="85"/>
      <c r="AF1085" s="85"/>
      <c r="AG1085" s="15" t="str">
        <f>IF(AF1085="","",VLOOKUP(AF1085,映射!W:X,2,FALSE))</f>
        <v/>
      </c>
      <c r="AH1085" s="85"/>
      <c r="AI1085" s="85"/>
      <c r="AJ1085" s="85"/>
      <c r="AK1085" s="85"/>
      <c r="AL1085" s="85" t="str">
        <f>IF(AK1085="","",VLOOKUP(AK1085,映射!W:X,2,FALSE))</f>
        <v/>
      </c>
      <c r="AM1085" s="85"/>
      <c r="AN1085" s="85"/>
      <c r="AO1085" s="85"/>
    </row>
    <row r="1086" spans="1:41">
      <c r="A1086" s="26">
        <v>140353</v>
      </c>
      <c r="B1086" s="26" t="s">
        <v>323</v>
      </c>
      <c r="C1086" s="14" t="s">
        <v>40</v>
      </c>
      <c r="D1086" s="14" t="s">
        <v>687</v>
      </c>
      <c r="E1086" s="26">
        <v>40353</v>
      </c>
      <c r="F1086" s="26" t="s">
        <v>655</v>
      </c>
      <c r="G1086" s="26"/>
      <c r="H1086" s="26">
        <v>42</v>
      </c>
      <c r="I1086" s="91">
        <v>860</v>
      </c>
      <c r="J1086" s="90">
        <v>0</v>
      </c>
      <c r="K1086" s="26"/>
      <c r="L1086" s="79">
        <f>VLOOKUP(D1086,道具产出!B:V,4,FALSE)</f>
        <v>3004</v>
      </c>
      <c r="M1086" s="15" t="str">
        <f>IF(L1086="","",VLOOKUP(L1086,映射!W:X,2,FALSE))</f>
        <v>铝</v>
      </c>
      <c r="N1086" s="79">
        <f>VLOOKUP(D1086,道具产出!B:V,5,FALSE)</f>
        <v>1</v>
      </c>
      <c r="O1086" s="79">
        <v>1</v>
      </c>
      <c r="P1086" s="79">
        <f>VLOOKUP(D1086,道具产出!B:V,6,FALSE)</f>
        <v>100</v>
      </c>
      <c r="Q1086" s="79">
        <f>VLOOKUP(D1086,道具产出!B:V,7,FALSE)</f>
        <v>3104</v>
      </c>
      <c r="R1086" s="15" t="str">
        <f>IF(Q1086="","",VLOOKUP(Q1086,映射!W:X,2,FALSE))</f>
        <v>茱萸木</v>
      </c>
      <c r="S1086" s="79">
        <f>VLOOKUP(D1086,道具产出!B:V,8,FALSE)</f>
        <v>1</v>
      </c>
      <c r="T1086" s="79">
        <v>1</v>
      </c>
      <c r="U1086" s="79">
        <f>VLOOKUP(D1086,道具产出!B:V,9,FALSE)</f>
        <v>100</v>
      </c>
      <c r="V1086" s="92">
        <f>VLOOKUP(D1086,道具产出!B:V,10,FALSE)</f>
        <v>3404</v>
      </c>
      <c r="W1086" s="15" t="str">
        <f>IF(V1086="","",VLOOKUP(V1086,映射!W:X,2,FALSE))</f>
        <v>棉</v>
      </c>
      <c r="X1086" s="92">
        <f>VLOOKUP(D1086,道具产出!B:V,11,FALSE)</f>
        <v>1</v>
      </c>
      <c r="Y1086" s="92">
        <v>1</v>
      </c>
      <c r="Z1086" s="92">
        <f>VLOOKUP(D1086,道具产出!B:V,12,FALSE)</f>
        <v>100</v>
      </c>
      <c r="AA1086" s="85"/>
      <c r="AB1086" s="15" t="str">
        <f>IF(AA1086="","",VLOOKUP(AA1086,映射!W:X,2,FALSE))</f>
        <v/>
      </c>
      <c r="AC1086" s="85"/>
      <c r="AD1086" s="85"/>
      <c r="AE1086" s="85"/>
      <c r="AF1086" s="85"/>
      <c r="AG1086" s="15" t="str">
        <f>IF(AF1086="","",VLOOKUP(AF1086,映射!W:X,2,FALSE))</f>
        <v/>
      </c>
      <c r="AH1086" s="85"/>
      <c r="AI1086" s="85"/>
      <c r="AJ1086" s="85"/>
      <c r="AK1086" s="85"/>
      <c r="AL1086" s="85" t="str">
        <f>IF(AK1086="","",VLOOKUP(AK1086,映射!W:X,2,FALSE))</f>
        <v/>
      </c>
      <c r="AM1086" s="85"/>
      <c r="AN1086" s="85"/>
      <c r="AO1086" s="85"/>
    </row>
    <row r="1087" spans="1:41">
      <c r="A1087" s="26">
        <v>140354</v>
      </c>
      <c r="B1087" s="26" t="s">
        <v>323</v>
      </c>
      <c r="C1087" s="14" t="s">
        <v>40</v>
      </c>
      <c r="D1087" s="14" t="s">
        <v>687</v>
      </c>
      <c r="E1087" s="26">
        <v>40354</v>
      </c>
      <c r="F1087" s="26" t="s">
        <v>595</v>
      </c>
      <c r="G1087" s="26"/>
      <c r="H1087" s="26">
        <v>42</v>
      </c>
      <c r="I1087" s="91">
        <v>860</v>
      </c>
      <c r="J1087" s="90">
        <v>0</v>
      </c>
      <c r="K1087" s="26"/>
      <c r="L1087" s="79">
        <f>VLOOKUP(D1087,道具产出!B:V,4,FALSE)</f>
        <v>3004</v>
      </c>
      <c r="M1087" s="15" t="str">
        <f>IF(L1087="","",VLOOKUP(L1087,映射!W:X,2,FALSE))</f>
        <v>铝</v>
      </c>
      <c r="N1087" s="79">
        <f>VLOOKUP(D1087,道具产出!B:V,5,FALSE)</f>
        <v>1</v>
      </c>
      <c r="O1087" s="79">
        <v>1</v>
      </c>
      <c r="P1087" s="79">
        <f>VLOOKUP(D1087,道具产出!B:V,6,FALSE)</f>
        <v>100</v>
      </c>
      <c r="Q1087" s="79">
        <f>VLOOKUP(D1087,道具产出!B:V,7,FALSE)</f>
        <v>3104</v>
      </c>
      <c r="R1087" s="15" t="str">
        <f>IF(Q1087="","",VLOOKUP(Q1087,映射!W:X,2,FALSE))</f>
        <v>茱萸木</v>
      </c>
      <c r="S1087" s="79">
        <f>VLOOKUP(D1087,道具产出!B:V,8,FALSE)</f>
        <v>1</v>
      </c>
      <c r="T1087" s="79">
        <v>1</v>
      </c>
      <c r="U1087" s="79">
        <f>VLOOKUP(D1087,道具产出!B:V,9,FALSE)</f>
        <v>100</v>
      </c>
      <c r="V1087" s="92">
        <f>VLOOKUP(D1087,道具产出!B:V,10,FALSE)</f>
        <v>3404</v>
      </c>
      <c r="W1087" s="15" t="str">
        <f>IF(V1087="","",VLOOKUP(V1087,映射!W:X,2,FALSE))</f>
        <v>棉</v>
      </c>
      <c r="X1087" s="92">
        <f>VLOOKUP(D1087,道具产出!B:V,11,FALSE)</f>
        <v>1</v>
      </c>
      <c r="Y1087" s="92">
        <v>1</v>
      </c>
      <c r="Z1087" s="92">
        <f>VLOOKUP(D1087,道具产出!B:V,12,FALSE)</f>
        <v>100</v>
      </c>
      <c r="AA1087" s="85"/>
      <c r="AB1087" s="15" t="str">
        <f>IF(AA1087="","",VLOOKUP(AA1087,映射!W:X,2,FALSE))</f>
        <v/>
      </c>
      <c r="AC1087" s="85"/>
      <c r="AD1087" s="85"/>
      <c r="AE1087" s="85"/>
      <c r="AF1087" s="85"/>
      <c r="AG1087" s="15" t="str">
        <f>IF(AF1087="","",VLOOKUP(AF1087,映射!W:X,2,FALSE))</f>
        <v/>
      </c>
      <c r="AH1087" s="85"/>
      <c r="AI1087" s="85"/>
      <c r="AJ1087" s="85"/>
      <c r="AK1087" s="85"/>
      <c r="AL1087" s="85" t="str">
        <f>IF(AK1087="","",VLOOKUP(AK1087,映射!W:X,2,FALSE))</f>
        <v/>
      </c>
      <c r="AM1087" s="85"/>
      <c r="AN1087" s="85"/>
      <c r="AO1087" s="85"/>
    </row>
    <row r="1088" spans="1:41">
      <c r="A1088" s="26">
        <v>140355</v>
      </c>
      <c r="B1088" s="26" t="s">
        <v>323</v>
      </c>
      <c r="C1088" s="14" t="s">
        <v>40</v>
      </c>
      <c r="D1088" s="14" t="s">
        <v>687</v>
      </c>
      <c r="E1088" s="26">
        <v>40355</v>
      </c>
      <c r="F1088" s="26" t="s">
        <v>649</v>
      </c>
      <c r="G1088" s="26"/>
      <c r="H1088" s="26">
        <v>42</v>
      </c>
      <c r="I1088" s="91">
        <v>860</v>
      </c>
      <c r="J1088" s="90">
        <v>0</v>
      </c>
      <c r="K1088" s="26"/>
      <c r="L1088" s="79">
        <f>VLOOKUP(D1088,道具产出!B:V,4,FALSE)</f>
        <v>3004</v>
      </c>
      <c r="M1088" s="15" t="str">
        <f>IF(L1088="","",VLOOKUP(L1088,映射!W:X,2,FALSE))</f>
        <v>铝</v>
      </c>
      <c r="N1088" s="79">
        <f>VLOOKUP(D1088,道具产出!B:V,5,FALSE)</f>
        <v>1</v>
      </c>
      <c r="O1088" s="79">
        <v>1</v>
      </c>
      <c r="P1088" s="79">
        <f>VLOOKUP(D1088,道具产出!B:V,6,FALSE)</f>
        <v>100</v>
      </c>
      <c r="Q1088" s="79">
        <f>VLOOKUP(D1088,道具产出!B:V,7,FALSE)</f>
        <v>3104</v>
      </c>
      <c r="R1088" s="15" t="str">
        <f>IF(Q1088="","",VLOOKUP(Q1088,映射!W:X,2,FALSE))</f>
        <v>茱萸木</v>
      </c>
      <c r="S1088" s="79">
        <f>VLOOKUP(D1088,道具产出!B:V,8,FALSE)</f>
        <v>1</v>
      </c>
      <c r="T1088" s="79">
        <v>1</v>
      </c>
      <c r="U1088" s="79">
        <f>VLOOKUP(D1088,道具产出!B:V,9,FALSE)</f>
        <v>100</v>
      </c>
      <c r="V1088" s="92">
        <f>VLOOKUP(D1088,道具产出!B:V,10,FALSE)</f>
        <v>3404</v>
      </c>
      <c r="W1088" s="15" t="str">
        <f>IF(V1088="","",VLOOKUP(V1088,映射!W:X,2,FALSE))</f>
        <v>棉</v>
      </c>
      <c r="X1088" s="92">
        <f>VLOOKUP(D1088,道具产出!B:V,11,FALSE)</f>
        <v>1</v>
      </c>
      <c r="Y1088" s="92">
        <v>1</v>
      </c>
      <c r="Z1088" s="92">
        <f>VLOOKUP(D1088,道具产出!B:V,12,FALSE)</f>
        <v>100</v>
      </c>
      <c r="AA1088" s="85"/>
      <c r="AB1088" s="15" t="str">
        <f>IF(AA1088="","",VLOOKUP(AA1088,映射!W:X,2,FALSE))</f>
        <v/>
      </c>
      <c r="AC1088" s="85"/>
      <c r="AD1088" s="85"/>
      <c r="AE1088" s="85"/>
      <c r="AF1088" s="85"/>
      <c r="AG1088" s="15" t="str">
        <f>IF(AF1088="","",VLOOKUP(AF1088,映射!W:X,2,FALSE))</f>
        <v/>
      </c>
      <c r="AH1088" s="85"/>
      <c r="AI1088" s="85"/>
      <c r="AJ1088" s="85"/>
      <c r="AK1088" s="85"/>
      <c r="AL1088" s="85" t="str">
        <f>IF(AK1088="","",VLOOKUP(AK1088,映射!W:X,2,FALSE))</f>
        <v/>
      </c>
      <c r="AM1088" s="85"/>
      <c r="AN1088" s="85"/>
      <c r="AO1088" s="85"/>
    </row>
    <row r="1089" spans="1:41">
      <c r="A1089" s="26">
        <v>140356</v>
      </c>
      <c r="B1089" s="26" t="s">
        <v>323</v>
      </c>
      <c r="C1089" s="14" t="s">
        <v>40</v>
      </c>
      <c r="D1089" s="14" t="s">
        <v>687</v>
      </c>
      <c r="E1089" s="26">
        <v>40356</v>
      </c>
      <c r="F1089" s="26" t="s">
        <v>642</v>
      </c>
      <c r="G1089" s="26"/>
      <c r="H1089" s="26">
        <v>42</v>
      </c>
      <c r="I1089" s="91">
        <v>860</v>
      </c>
      <c r="J1089" s="90">
        <v>0</v>
      </c>
      <c r="K1089" s="26"/>
      <c r="L1089" s="79">
        <f>VLOOKUP(D1089,道具产出!B:V,4,FALSE)</f>
        <v>3004</v>
      </c>
      <c r="M1089" s="15" t="str">
        <f>IF(L1089="","",VLOOKUP(L1089,映射!W:X,2,FALSE))</f>
        <v>铝</v>
      </c>
      <c r="N1089" s="79">
        <f>VLOOKUP(D1089,道具产出!B:V,5,FALSE)</f>
        <v>1</v>
      </c>
      <c r="O1089" s="79">
        <v>1</v>
      </c>
      <c r="P1089" s="79">
        <f>VLOOKUP(D1089,道具产出!B:V,6,FALSE)</f>
        <v>100</v>
      </c>
      <c r="Q1089" s="79">
        <f>VLOOKUP(D1089,道具产出!B:V,7,FALSE)</f>
        <v>3104</v>
      </c>
      <c r="R1089" s="15" t="str">
        <f>IF(Q1089="","",VLOOKUP(Q1089,映射!W:X,2,FALSE))</f>
        <v>茱萸木</v>
      </c>
      <c r="S1089" s="79">
        <f>VLOOKUP(D1089,道具产出!B:V,8,FALSE)</f>
        <v>1</v>
      </c>
      <c r="T1089" s="79">
        <v>1</v>
      </c>
      <c r="U1089" s="79">
        <f>VLOOKUP(D1089,道具产出!B:V,9,FALSE)</f>
        <v>100</v>
      </c>
      <c r="V1089" s="92">
        <f>VLOOKUP(D1089,道具产出!B:V,10,FALSE)</f>
        <v>3404</v>
      </c>
      <c r="W1089" s="15" t="str">
        <f>IF(V1089="","",VLOOKUP(V1089,映射!W:X,2,FALSE))</f>
        <v>棉</v>
      </c>
      <c r="X1089" s="92">
        <f>VLOOKUP(D1089,道具产出!B:V,11,FALSE)</f>
        <v>1</v>
      </c>
      <c r="Y1089" s="92">
        <v>1</v>
      </c>
      <c r="Z1089" s="92">
        <f>VLOOKUP(D1089,道具产出!B:V,12,FALSE)</f>
        <v>100</v>
      </c>
      <c r="AA1089" s="85"/>
      <c r="AB1089" s="15" t="str">
        <f>IF(AA1089="","",VLOOKUP(AA1089,映射!W:X,2,FALSE))</f>
        <v/>
      </c>
      <c r="AC1089" s="85"/>
      <c r="AD1089" s="85"/>
      <c r="AE1089" s="85"/>
      <c r="AF1089" s="85"/>
      <c r="AG1089" s="15" t="str">
        <f>IF(AF1089="","",VLOOKUP(AF1089,映射!W:X,2,FALSE))</f>
        <v/>
      </c>
      <c r="AH1089" s="85"/>
      <c r="AI1089" s="85"/>
      <c r="AJ1089" s="85"/>
      <c r="AK1089" s="85"/>
      <c r="AL1089" s="85" t="str">
        <f>IF(AK1089="","",VLOOKUP(AK1089,映射!W:X,2,FALSE))</f>
        <v/>
      </c>
      <c r="AM1089" s="85"/>
      <c r="AN1089" s="85"/>
      <c r="AO1089" s="85"/>
    </row>
    <row r="1090" spans="1:41">
      <c r="A1090" s="26">
        <v>140357</v>
      </c>
      <c r="B1090" s="26" t="s">
        <v>323</v>
      </c>
      <c r="C1090" s="14" t="s">
        <v>40</v>
      </c>
      <c r="D1090" s="14" t="s">
        <v>687</v>
      </c>
      <c r="E1090" s="26">
        <v>40357</v>
      </c>
      <c r="F1090" s="26" t="s">
        <v>598</v>
      </c>
      <c r="G1090" s="26"/>
      <c r="H1090" s="26">
        <v>42</v>
      </c>
      <c r="I1090" s="91">
        <v>860</v>
      </c>
      <c r="J1090" s="90">
        <v>0</v>
      </c>
      <c r="K1090" s="26"/>
      <c r="L1090" s="79">
        <f>VLOOKUP(D1090,道具产出!B:V,4,FALSE)</f>
        <v>3004</v>
      </c>
      <c r="M1090" s="15" t="str">
        <f>IF(L1090="","",VLOOKUP(L1090,映射!W:X,2,FALSE))</f>
        <v>铝</v>
      </c>
      <c r="N1090" s="79">
        <f>VLOOKUP(D1090,道具产出!B:V,5,FALSE)</f>
        <v>1</v>
      </c>
      <c r="O1090" s="79">
        <v>1</v>
      </c>
      <c r="P1090" s="79">
        <f>VLOOKUP(D1090,道具产出!B:V,6,FALSE)</f>
        <v>100</v>
      </c>
      <c r="Q1090" s="79">
        <f>VLOOKUP(D1090,道具产出!B:V,7,FALSE)</f>
        <v>3104</v>
      </c>
      <c r="R1090" s="15" t="str">
        <f>IF(Q1090="","",VLOOKUP(Q1090,映射!W:X,2,FALSE))</f>
        <v>茱萸木</v>
      </c>
      <c r="S1090" s="79">
        <f>VLOOKUP(D1090,道具产出!B:V,8,FALSE)</f>
        <v>1</v>
      </c>
      <c r="T1090" s="79">
        <v>1</v>
      </c>
      <c r="U1090" s="79">
        <f>VLOOKUP(D1090,道具产出!B:V,9,FALSE)</f>
        <v>100</v>
      </c>
      <c r="V1090" s="92">
        <f>VLOOKUP(D1090,道具产出!B:V,10,FALSE)</f>
        <v>3404</v>
      </c>
      <c r="W1090" s="15" t="str">
        <f>IF(V1090="","",VLOOKUP(V1090,映射!W:X,2,FALSE))</f>
        <v>棉</v>
      </c>
      <c r="X1090" s="92">
        <f>VLOOKUP(D1090,道具产出!B:V,11,FALSE)</f>
        <v>1</v>
      </c>
      <c r="Y1090" s="92">
        <v>1</v>
      </c>
      <c r="Z1090" s="92">
        <f>VLOOKUP(D1090,道具产出!B:V,12,FALSE)</f>
        <v>100</v>
      </c>
      <c r="AA1090" s="85"/>
      <c r="AB1090" s="15" t="str">
        <f>IF(AA1090="","",VLOOKUP(AA1090,映射!W:X,2,FALSE))</f>
        <v/>
      </c>
      <c r="AC1090" s="85"/>
      <c r="AD1090" s="85"/>
      <c r="AE1090" s="85"/>
      <c r="AF1090" s="85"/>
      <c r="AG1090" s="15" t="str">
        <f>IF(AF1090="","",VLOOKUP(AF1090,映射!W:X,2,FALSE))</f>
        <v/>
      </c>
      <c r="AH1090" s="85"/>
      <c r="AI1090" s="85"/>
      <c r="AJ1090" s="85"/>
      <c r="AK1090" s="85"/>
      <c r="AL1090" s="85" t="str">
        <f>IF(AK1090="","",VLOOKUP(AK1090,映射!W:X,2,FALSE))</f>
        <v/>
      </c>
      <c r="AM1090" s="85"/>
      <c r="AN1090" s="85"/>
      <c r="AO1090" s="85"/>
    </row>
    <row r="1091" spans="1:41">
      <c r="A1091" s="26">
        <v>140358</v>
      </c>
      <c r="B1091" s="26" t="s">
        <v>323</v>
      </c>
      <c r="C1091" s="14" t="s">
        <v>40</v>
      </c>
      <c r="D1091" s="14" t="s">
        <v>687</v>
      </c>
      <c r="E1091" s="26">
        <v>40358</v>
      </c>
      <c r="F1091" s="26" t="s">
        <v>474</v>
      </c>
      <c r="G1091" s="26"/>
      <c r="H1091" s="26">
        <v>42</v>
      </c>
      <c r="I1091" s="91">
        <v>860</v>
      </c>
      <c r="J1091" s="90">
        <v>0</v>
      </c>
      <c r="K1091" s="26"/>
      <c r="L1091" s="79">
        <f>VLOOKUP(D1091,道具产出!B:V,4,FALSE)</f>
        <v>3004</v>
      </c>
      <c r="M1091" s="15" t="str">
        <f>IF(L1091="","",VLOOKUP(L1091,映射!W:X,2,FALSE))</f>
        <v>铝</v>
      </c>
      <c r="N1091" s="79">
        <f>VLOOKUP(D1091,道具产出!B:V,5,FALSE)</f>
        <v>1</v>
      </c>
      <c r="O1091" s="79">
        <v>1</v>
      </c>
      <c r="P1091" s="79">
        <f>VLOOKUP(D1091,道具产出!B:V,6,FALSE)</f>
        <v>100</v>
      </c>
      <c r="Q1091" s="79">
        <f>VLOOKUP(D1091,道具产出!B:V,7,FALSE)</f>
        <v>3104</v>
      </c>
      <c r="R1091" s="15" t="str">
        <f>IF(Q1091="","",VLOOKUP(Q1091,映射!W:X,2,FALSE))</f>
        <v>茱萸木</v>
      </c>
      <c r="S1091" s="79">
        <f>VLOOKUP(D1091,道具产出!B:V,8,FALSE)</f>
        <v>1</v>
      </c>
      <c r="T1091" s="79">
        <v>1</v>
      </c>
      <c r="U1091" s="79">
        <f>VLOOKUP(D1091,道具产出!B:V,9,FALSE)</f>
        <v>100</v>
      </c>
      <c r="V1091" s="92">
        <f>VLOOKUP(D1091,道具产出!B:V,10,FALSE)</f>
        <v>3404</v>
      </c>
      <c r="W1091" s="15" t="str">
        <f>IF(V1091="","",VLOOKUP(V1091,映射!W:X,2,FALSE))</f>
        <v>棉</v>
      </c>
      <c r="X1091" s="92">
        <f>VLOOKUP(D1091,道具产出!B:V,11,FALSE)</f>
        <v>1</v>
      </c>
      <c r="Y1091" s="92">
        <v>1</v>
      </c>
      <c r="Z1091" s="92">
        <f>VLOOKUP(D1091,道具产出!B:V,12,FALSE)</f>
        <v>100</v>
      </c>
      <c r="AA1091" s="85"/>
      <c r="AB1091" s="15" t="str">
        <f>IF(AA1091="","",VLOOKUP(AA1091,映射!W:X,2,FALSE))</f>
        <v/>
      </c>
      <c r="AC1091" s="85"/>
      <c r="AD1091" s="85"/>
      <c r="AE1091" s="85"/>
      <c r="AF1091" s="85"/>
      <c r="AG1091" s="15" t="str">
        <f>IF(AF1091="","",VLOOKUP(AF1091,映射!W:X,2,FALSE))</f>
        <v/>
      </c>
      <c r="AH1091" s="85"/>
      <c r="AI1091" s="85"/>
      <c r="AJ1091" s="85"/>
      <c r="AK1091" s="85"/>
      <c r="AL1091" s="85" t="str">
        <f>IF(AK1091="","",VLOOKUP(AK1091,映射!W:X,2,FALSE))</f>
        <v/>
      </c>
      <c r="AM1091" s="85"/>
      <c r="AN1091" s="85"/>
      <c r="AO1091" s="85"/>
    </row>
    <row r="1092" spans="1:41">
      <c r="A1092" s="26">
        <v>140359</v>
      </c>
      <c r="B1092" s="26" t="s">
        <v>323</v>
      </c>
      <c r="C1092" s="14" t="s">
        <v>40</v>
      </c>
      <c r="D1092" s="14" t="s">
        <v>687</v>
      </c>
      <c r="E1092" s="26">
        <v>40359</v>
      </c>
      <c r="F1092" s="26" t="s">
        <v>693</v>
      </c>
      <c r="G1092" s="26"/>
      <c r="H1092" s="26">
        <v>42</v>
      </c>
      <c r="I1092" s="91">
        <v>860</v>
      </c>
      <c r="J1092" s="90">
        <v>0</v>
      </c>
      <c r="K1092" s="26"/>
      <c r="L1092" s="79">
        <f>VLOOKUP(D1092,道具产出!B:V,4,FALSE)</f>
        <v>3004</v>
      </c>
      <c r="M1092" s="15" t="str">
        <f>IF(L1092="","",VLOOKUP(L1092,映射!W:X,2,FALSE))</f>
        <v>铝</v>
      </c>
      <c r="N1092" s="79">
        <f>VLOOKUP(D1092,道具产出!B:V,5,FALSE)</f>
        <v>1</v>
      </c>
      <c r="O1092" s="79">
        <v>1</v>
      </c>
      <c r="P1092" s="79">
        <f>VLOOKUP(D1092,道具产出!B:V,6,FALSE)</f>
        <v>100</v>
      </c>
      <c r="Q1092" s="79">
        <f>VLOOKUP(D1092,道具产出!B:V,7,FALSE)</f>
        <v>3104</v>
      </c>
      <c r="R1092" s="15" t="str">
        <f>IF(Q1092="","",VLOOKUP(Q1092,映射!W:X,2,FALSE))</f>
        <v>茱萸木</v>
      </c>
      <c r="S1092" s="79">
        <f>VLOOKUP(D1092,道具产出!B:V,8,FALSE)</f>
        <v>1</v>
      </c>
      <c r="T1092" s="79">
        <v>1</v>
      </c>
      <c r="U1092" s="79">
        <f>VLOOKUP(D1092,道具产出!B:V,9,FALSE)</f>
        <v>100</v>
      </c>
      <c r="V1092" s="92">
        <f>VLOOKUP(D1092,道具产出!B:V,10,FALSE)</f>
        <v>3404</v>
      </c>
      <c r="W1092" s="15" t="str">
        <f>IF(V1092="","",VLOOKUP(V1092,映射!W:X,2,FALSE))</f>
        <v>棉</v>
      </c>
      <c r="X1092" s="92">
        <f>VLOOKUP(D1092,道具产出!B:V,11,FALSE)</f>
        <v>1</v>
      </c>
      <c r="Y1092" s="92">
        <v>1</v>
      </c>
      <c r="Z1092" s="92">
        <f>VLOOKUP(D1092,道具产出!B:V,12,FALSE)</f>
        <v>100</v>
      </c>
      <c r="AA1092" s="85"/>
      <c r="AB1092" s="15" t="str">
        <f>IF(AA1092="","",VLOOKUP(AA1092,映射!W:X,2,FALSE))</f>
        <v/>
      </c>
      <c r="AC1092" s="85"/>
      <c r="AD1092" s="85"/>
      <c r="AE1092" s="85"/>
      <c r="AF1092" s="85"/>
      <c r="AG1092" s="15" t="str">
        <f>IF(AF1092="","",VLOOKUP(AF1092,映射!W:X,2,FALSE))</f>
        <v/>
      </c>
      <c r="AH1092" s="85"/>
      <c r="AI1092" s="85"/>
      <c r="AJ1092" s="85"/>
      <c r="AK1092" s="85"/>
      <c r="AL1092" s="85" t="str">
        <f>IF(AK1092="","",VLOOKUP(AK1092,映射!W:X,2,FALSE))</f>
        <v/>
      </c>
      <c r="AM1092" s="85"/>
      <c r="AN1092" s="85"/>
      <c r="AO1092" s="85"/>
    </row>
    <row r="1093" spans="1:41">
      <c r="A1093" s="26">
        <v>140360</v>
      </c>
      <c r="B1093" s="26" t="s">
        <v>323</v>
      </c>
      <c r="C1093" s="14" t="s">
        <v>40</v>
      </c>
      <c r="D1093" s="14" t="s">
        <v>687</v>
      </c>
      <c r="E1093" s="26">
        <v>40360</v>
      </c>
      <c r="F1093" s="26" t="s">
        <v>694</v>
      </c>
      <c r="G1093" s="26"/>
      <c r="H1093" s="26">
        <v>42</v>
      </c>
      <c r="I1093" s="91">
        <v>860</v>
      </c>
      <c r="J1093" s="90">
        <v>0</v>
      </c>
      <c r="K1093" s="26"/>
      <c r="L1093" s="79">
        <f>VLOOKUP(D1093,道具产出!B:V,4,FALSE)</f>
        <v>3004</v>
      </c>
      <c r="M1093" s="15" t="str">
        <f>IF(L1093="","",VLOOKUP(L1093,映射!W:X,2,FALSE))</f>
        <v>铝</v>
      </c>
      <c r="N1093" s="79">
        <f>VLOOKUP(D1093,道具产出!B:V,5,FALSE)</f>
        <v>1</v>
      </c>
      <c r="O1093" s="79">
        <v>1</v>
      </c>
      <c r="P1093" s="79">
        <f>VLOOKUP(D1093,道具产出!B:V,6,FALSE)</f>
        <v>100</v>
      </c>
      <c r="Q1093" s="79">
        <f>VLOOKUP(D1093,道具产出!B:V,7,FALSE)</f>
        <v>3104</v>
      </c>
      <c r="R1093" s="15" t="str">
        <f>IF(Q1093="","",VLOOKUP(Q1093,映射!W:X,2,FALSE))</f>
        <v>茱萸木</v>
      </c>
      <c r="S1093" s="79">
        <f>VLOOKUP(D1093,道具产出!B:V,8,FALSE)</f>
        <v>1</v>
      </c>
      <c r="T1093" s="79">
        <v>1</v>
      </c>
      <c r="U1093" s="79">
        <f>VLOOKUP(D1093,道具产出!B:V,9,FALSE)</f>
        <v>100</v>
      </c>
      <c r="V1093" s="92">
        <f>VLOOKUP(D1093,道具产出!B:V,10,FALSE)</f>
        <v>3404</v>
      </c>
      <c r="W1093" s="15" t="str">
        <f>IF(V1093="","",VLOOKUP(V1093,映射!W:X,2,FALSE))</f>
        <v>棉</v>
      </c>
      <c r="X1093" s="92">
        <f>VLOOKUP(D1093,道具产出!B:V,11,FALSE)</f>
        <v>1</v>
      </c>
      <c r="Y1093" s="92">
        <v>1</v>
      </c>
      <c r="Z1093" s="92">
        <f>VLOOKUP(D1093,道具产出!B:V,12,FALSE)</f>
        <v>100</v>
      </c>
      <c r="AA1093" s="85"/>
      <c r="AB1093" s="15" t="str">
        <f>IF(AA1093="","",VLOOKUP(AA1093,映射!W:X,2,FALSE))</f>
        <v/>
      </c>
      <c r="AC1093" s="85"/>
      <c r="AD1093" s="85"/>
      <c r="AE1093" s="85"/>
      <c r="AF1093" s="85"/>
      <c r="AG1093" s="15" t="str">
        <f>IF(AF1093="","",VLOOKUP(AF1093,映射!W:X,2,FALSE))</f>
        <v/>
      </c>
      <c r="AH1093" s="85"/>
      <c r="AI1093" s="85"/>
      <c r="AJ1093" s="85"/>
      <c r="AK1093" s="85"/>
      <c r="AL1093" s="85" t="str">
        <f>IF(AK1093="","",VLOOKUP(AK1093,映射!W:X,2,FALSE))</f>
        <v/>
      </c>
      <c r="AM1093" s="85"/>
      <c r="AN1093" s="85"/>
      <c r="AO1093" s="85"/>
    </row>
    <row r="1094" spans="1:41">
      <c r="A1094" s="26">
        <v>140361</v>
      </c>
      <c r="B1094" s="26" t="s">
        <v>323</v>
      </c>
      <c r="C1094" s="14" t="s">
        <v>40</v>
      </c>
      <c r="D1094" s="14" t="s">
        <v>687</v>
      </c>
      <c r="E1094" s="26">
        <v>40361</v>
      </c>
      <c r="F1094" s="26" t="s">
        <v>447</v>
      </c>
      <c r="G1094" s="26"/>
      <c r="H1094" s="26">
        <v>47</v>
      </c>
      <c r="I1094" s="91">
        <v>1120</v>
      </c>
      <c r="J1094" s="90">
        <v>0</v>
      </c>
      <c r="K1094" s="26"/>
      <c r="L1094" s="79">
        <f>VLOOKUP(D1094,道具产出!B:V,4,FALSE)</f>
        <v>3004</v>
      </c>
      <c r="M1094" s="15" t="str">
        <f>IF(L1094="","",VLOOKUP(L1094,映射!W:X,2,FALSE))</f>
        <v>铝</v>
      </c>
      <c r="N1094" s="79">
        <f>VLOOKUP(D1094,道具产出!B:V,5,FALSE)</f>
        <v>1</v>
      </c>
      <c r="O1094" s="79">
        <v>1</v>
      </c>
      <c r="P1094" s="79">
        <f>VLOOKUP(D1094,道具产出!B:V,6,FALSE)</f>
        <v>100</v>
      </c>
      <c r="Q1094" s="79">
        <f>VLOOKUP(D1094,道具产出!B:V,7,FALSE)</f>
        <v>3104</v>
      </c>
      <c r="R1094" s="15" t="str">
        <f>IF(Q1094="","",VLOOKUP(Q1094,映射!W:X,2,FALSE))</f>
        <v>茱萸木</v>
      </c>
      <c r="S1094" s="79">
        <f>VLOOKUP(D1094,道具产出!B:V,8,FALSE)</f>
        <v>1</v>
      </c>
      <c r="T1094" s="79">
        <v>1</v>
      </c>
      <c r="U1094" s="79">
        <f>VLOOKUP(D1094,道具产出!B:V,9,FALSE)</f>
        <v>100</v>
      </c>
      <c r="V1094" s="92">
        <f>VLOOKUP(D1094,道具产出!B:V,10,FALSE)</f>
        <v>3404</v>
      </c>
      <c r="W1094" s="15" t="str">
        <f>IF(V1094="","",VLOOKUP(V1094,映射!W:X,2,FALSE))</f>
        <v>棉</v>
      </c>
      <c r="X1094" s="92">
        <f>VLOOKUP(D1094,道具产出!B:V,11,FALSE)</f>
        <v>1</v>
      </c>
      <c r="Y1094" s="92">
        <v>1</v>
      </c>
      <c r="Z1094" s="92">
        <f>VLOOKUP(D1094,道具产出!B:V,12,FALSE)</f>
        <v>100</v>
      </c>
      <c r="AA1094" s="85"/>
      <c r="AB1094" s="15" t="str">
        <f>IF(AA1094="","",VLOOKUP(AA1094,映射!W:X,2,FALSE))</f>
        <v/>
      </c>
      <c r="AC1094" s="85"/>
      <c r="AD1094" s="85"/>
      <c r="AE1094" s="85"/>
      <c r="AF1094" s="85"/>
      <c r="AG1094" s="15" t="str">
        <f>IF(AF1094="","",VLOOKUP(AF1094,映射!W:X,2,FALSE))</f>
        <v/>
      </c>
      <c r="AH1094" s="85"/>
      <c r="AI1094" s="85"/>
      <c r="AJ1094" s="85"/>
      <c r="AK1094" s="85"/>
      <c r="AL1094" s="85" t="str">
        <f>IF(AK1094="","",VLOOKUP(AK1094,映射!W:X,2,FALSE))</f>
        <v/>
      </c>
      <c r="AM1094" s="85"/>
      <c r="AN1094" s="85"/>
      <c r="AO1094" s="85"/>
    </row>
    <row r="1095" spans="1:41">
      <c r="A1095" s="26">
        <v>140362</v>
      </c>
      <c r="B1095" s="26" t="s">
        <v>323</v>
      </c>
      <c r="C1095" s="14" t="s">
        <v>40</v>
      </c>
      <c r="D1095" s="14" t="s">
        <v>687</v>
      </c>
      <c r="E1095" s="26">
        <v>40362</v>
      </c>
      <c r="F1095" s="26" t="s">
        <v>479</v>
      </c>
      <c r="G1095" s="26"/>
      <c r="H1095" s="26">
        <v>47</v>
      </c>
      <c r="I1095" s="91">
        <v>1120</v>
      </c>
      <c r="J1095" s="90">
        <v>0</v>
      </c>
      <c r="K1095" s="26"/>
      <c r="L1095" s="79">
        <f>VLOOKUP(D1095,道具产出!B:V,4,FALSE)</f>
        <v>3004</v>
      </c>
      <c r="M1095" s="15" t="str">
        <f>IF(L1095="","",VLOOKUP(L1095,映射!W:X,2,FALSE))</f>
        <v>铝</v>
      </c>
      <c r="N1095" s="79">
        <f>VLOOKUP(D1095,道具产出!B:V,5,FALSE)</f>
        <v>1</v>
      </c>
      <c r="O1095" s="79">
        <v>1</v>
      </c>
      <c r="P1095" s="79">
        <f>VLOOKUP(D1095,道具产出!B:V,6,FALSE)</f>
        <v>100</v>
      </c>
      <c r="Q1095" s="79">
        <f>VLOOKUP(D1095,道具产出!B:V,7,FALSE)</f>
        <v>3104</v>
      </c>
      <c r="R1095" s="15" t="str">
        <f>IF(Q1095="","",VLOOKUP(Q1095,映射!W:X,2,FALSE))</f>
        <v>茱萸木</v>
      </c>
      <c r="S1095" s="79">
        <f>VLOOKUP(D1095,道具产出!B:V,8,FALSE)</f>
        <v>1</v>
      </c>
      <c r="T1095" s="79">
        <v>1</v>
      </c>
      <c r="U1095" s="79">
        <f>VLOOKUP(D1095,道具产出!B:V,9,FALSE)</f>
        <v>100</v>
      </c>
      <c r="V1095" s="92">
        <f>VLOOKUP(D1095,道具产出!B:V,10,FALSE)</f>
        <v>3404</v>
      </c>
      <c r="W1095" s="15" t="str">
        <f>IF(V1095="","",VLOOKUP(V1095,映射!W:X,2,FALSE))</f>
        <v>棉</v>
      </c>
      <c r="X1095" s="92">
        <f>VLOOKUP(D1095,道具产出!B:V,11,FALSE)</f>
        <v>1</v>
      </c>
      <c r="Y1095" s="92">
        <v>1</v>
      </c>
      <c r="Z1095" s="92">
        <f>VLOOKUP(D1095,道具产出!B:V,12,FALSE)</f>
        <v>100</v>
      </c>
      <c r="AA1095" s="85"/>
      <c r="AB1095" s="15" t="str">
        <f>IF(AA1095="","",VLOOKUP(AA1095,映射!W:X,2,FALSE))</f>
        <v/>
      </c>
      <c r="AC1095" s="85"/>
      <c r="AD1095" s="85"/>
      <c r="AE1095" s="85"/>
      <c r="AF1095" s="85"/>
      <c r="AG1095" s="15" t="str">
        <f>IF(AF1095="","",VLOOKUP(AF1095,映射!W:X,2,FALSE))</f>
        <v/>
      </c>
      <c r="AH1095" s="85"/>
      <c r="AI1095" s="85"/>
      <c r="AJ1095" s="85"/>
      <c r="AK1095" s="85"/>
      <c r="AL1095" s="85" t="str">
        <f>IF(AK1095="","",VLOOKUP(AK1095,映射!W:X,2,FALSE))</f>
        <v/>
      </c>
      <c r="AM1095" s="85"/>
      <c r="AN1095" s="85"/>
      <c r="AO1095" s="85"/>
    </row>
    <row r="1096" spans="1:41">
      <c r="A1096" s="26">
        <v>140363</v>
      </c>
      <c r="B1096" s="26" t="s">
        <v>323</v>
      </c>
      <c r="C1096" s="14" t="s">
        <v>40</v>
      </c>
      <c r="D1096" s="14" t="s">
        <v>687</v>
      </c>
      <c r="E1096" s="26">
        <v>40363</v>
      </c>
      <c r="F1096" s="26" t="s">
        <v>397</v>
      </c>
      <c r="G1096" s="26"/>
      <c r="H1096" s="26">
        <v>47</v>
      </c>
      <c r="I1096" s="91">
        <v>1120</v>
      </c>
      <c r="J1096" s="90">
        <v>0</v>
      </c>
      <c r="K1096" s="26"/>
      <c r="L1096" s="79">
        <f>VLOOKUP(D1096,道具产出!B:V,4,FALSE)</f>
        <v>3004</v>
      </c>
      <c r="M1096" s="15" t="str">
        <f>IF(L1096="","",VLOOKUP(L1096,映射!W:X,2,FALSE))</f>
        <v>铝</v>
      </c>
      <c r="N1096" s="79">
        <f>VLOOKUP(D1096,道具产出!B:V,5,FALSE)</f>
        <v>1</v>
      </c>
      <c r="O1096" s="79">
        <v>1</v>
      </c>
      <c r="P1096" s="79">
        <f>VLOOKUP(D1096,道具产出!B:V,6,FALSE)</f>
        <v>100</v>
      </c>
      <c r="Q1096" s="79">
        <f>VLOOKUP(D1096,道具产出!B:V,7,FALSE)</f>
        <v>3104</v>
      </c>
      <c r="R1096" s="15" t="str">
        <f>IF(Q1096="","",VLOOKUP(Q1096,映射!W:X,2,FALSE))</f>
        <v>茱萸木</v>
      </c>
      <c r="S1096" s="79">
        <f>VLOOKUP(D1096,道具产出!B:V,8,FALSE)</f>
        <v>1</v>
      </c>
      <c r="T1096" s="79">
        <v>1</v>
      </c>
      <c r="U1096" s="79">
        <f>VLOOKUP(D1096,道具产出!B:V,9,FALSE)</f>
        <v>100</v>
      </c>
      <c r="V1096" s="92">
        <f>VLOOKUP(D1096,道具产出!B:V,10,FALSE)</f>
        <v>3404</v>
      </c>
      <c r="W1096" s="15" t="str">
        <f>IF(V1096="","",VLOOKUP(V1096,映射!W:X,2,FALSE))</f>
        <v>棉</v>
      </c>
      <c r="X1096" s="92">
        <f>VLOOKUP(D1096,道具产出!B:V,11,FALSE)</f>
        <v>1</v>
      </c>
      <c r="Y1096" s="92">
        <v>1</v>
      </c>
      <c r="Z1096" s="92">
        <f>VLOOKUP(D1096,道具产出!B:V,12,FALSE)</f>
        <v>100</v>
      </c>
      <c r="AA1096" s="85"/>
      <c r="AB1096" s="15" t="str">
        <f>IF(AA1096="","",VLOOKUP(AA1096,映射!W:X,2,FALSE))</f>
        <v/>
      </c>
      <c r="AC1096" s="85"/>
      <c r="AD1096" s="85"/>
      <c r="AE1096" s="85"/>
      <c r="AF1096" s="85"/>
      <c r="AG1096" s="15" t="str">
        <f>IF(AF1096="","",VLOOKUP(AF1096,映射!W:X,2,FALSE))</f>
        <v/>
      </c>
      <c r="AH1096" s="85"/>
      <c r="AI1096" s="85"/>
      <c r="AJ1096" s="85"/>
      <c r="AK1096" s="85"/>
      <c r="AL1096" s="85" t="str">
        <f>IF(AK1096="","",VLOOKUP(AK1096,映射!W:X,2,FALSE))</f>
        <v/>
      </c>
      <c r="AM1096" s="85"/>
      <c r="AN1096" s="85"/>
      <c r="AO1096" s="85"/>
    </row>
    <row r="1097" spans="1:41">
      <c r="A1097" s="26">
        <v>140364</v>
      </c>
      <c r="B1097" s="26" t="s">
        <v>323</v>
      </c>
      <c r="C1097" s="14" t="s">
        <v>40</v>
      </c>
      <c r="D1097" s="14" t="s">
        <v>687</v>
      </c>
      <c r="E1097" s="26">
        <v>40364</v>
      </c>
      <c r="F1097" s="26" t="s">
        <v>459</v>
      </c>
      <c r="G1097" s="26"/>
      <c r="H1097" s="26">
        <v>47</v>
      </c>
      <c r="I1097" s="91">
        <v>1120</v>
      </c>
      <c r="J1097" s="90">
        <v>0</v>
      </c>
      <c r="K1097" s="26"/>
      <c r="L1097" s="79">
        <f>VLOOKUP(D1097,道具产出!B:V,4,FALSE)</f>
        <v>3004</v>
      </c>
      <c r="M1097" s="15" t="str">
        <f>IF(L1097="","",VLOOKUP(L1097,映射!W:X,2,FALSE))</f>
        <v>铝</v>
      </c>
      <c r="N1097" s="79">
        <f>VLOOKUP(D1097,道具产出!B:V,5,FALSE)</f>
        <v>1</v>
      </c>
      <c r="O1097" s="79">
        <v>1</v>
      </c>
      <c r="P1097" s="79">
        <f>VLOOKUP(D1097,道具产出!B:V,6,FALSE)</f>
        <v>100</v>
      </c>
      <c r="Q1097" s="79">
        <f>VLOOKUP(D1097,道具产出!B:V,7,FALSE)</f>
        <v>3104</v>
      </c>
      <c r="R1097" s="15" t="str">
        <f>IF(Q1097="","",VLOOKUP(Q1097,映射!W:X,2,FALSE))</f>
        <v>茱萸木</v>
      </c>
      <c r="S1097" s="79">
        <f>VLOOKUP(D1097,道具产出!B:V,8,FALSE)</f>
        <v>1</v>
      </c>
      <c r="T1097" s="79">
        <v>1</v>
      </c>
      <c r="U1097" s="79">
        <f>VLOOKUP(D1097,道具产出!B:V,9,FALSE)</f>
        <v>100</v>
      </c>
      <c r="V1097" s="92">
        <f>VLOOKUP(D1097,道具产出!B:V,10,FALSE)</f>
        <v>3404</v>
      </c>
      <c r="W1097" s="15" t="str">
        <f>IF(V1097="","",VLOOKUP(V1097,映射!W:X,2,FALSE))</f>
        <v>棉</v>
      </c>
      <c r="X1097" s="92">
        <f>VLOOKUP(D1097,道具产出!B:V,11,FALSE)</f>
        <v>1</v>
      </c>
      <c r="Y1097" s="92">
        <v>1</v>
      </c>
      <c r="Z1097" s="92">
        <f>VLOOKUP(D1097,道具产出!B:V,12,FALSE)</f>
        <v>100</v>
      </c>
      <c r="AA1097" s="85"/>
      <c r="AB1097" s="15" t="str">
        <f>IF(AA1097="","",VLOOKUP(AA1097,映射!W:X,2,FALSE))</f>
        <v/>
      </c>
      <c r="AC1097" s="85"/>
      <c r="AD1097" s="85"/>
      <c r="AE1097" s="85"/>
      <c r="AF1097" s="85"/>
      <c r="AG1097" s="15" t="str">
        <f>IF(AF1097="","",VLOOKUP(AF1097,映射!W:X,2,FALSE))</f>
        <v/>
      </c>
      <c r="AH1097" s="85"/>
      <c r="AI1097" s="85"/>
      <c r="AJ1097" s="85"/>
      <c r="AK1097" s="85"/>
      <c r="AL1097" s="85" t="str">
        <f>IF(AK1097="","",VLOOKUP(AK1097,映射!W:X,2,FALSE))</f>
        <v/>
      </c>
      <c r="AM1097" s="85"/>
      <c r="AN1097" s="85"/>
      <c r="AO1097" s="85"/>
    </row>
    <row r="1098" spans="1:41">
      <c r="A1098" s="26">
        <v>140365</v>
      </c>
      <c r="B1098" s="26" t="s">
        <v>323</v>
      </c>
      <c r="C1098" s="14" t="s">
        <v>40</v>
      </c>
      <c r="D1098" s="14" t="s">
        <v>687</v>
      </c>
      <c r="E1098" s="26">
        <v>40365</v>
      </c>
      <c r="F1098" s="26" t="s">
        <v>615</v>
      </c>
      <c r="G1098" s="26"/>
      <c r="H1098" s="26">
        <v>47</v>
      </c>
      <c r="I1098" s="91">
        <v>1120</v>
      </c>
      <c r="J1098" s="90">
        <v>0</v>
      </c>
      <c r="K1098" s="26"/>
      <c r="L1098" s="79">
        <f>VLOOKUP(D1098,道具产出!B:V,4,FALSE)</f>
        <v>3004</v>
      </c>
      <c r="M1098" s="15" t="str">
        <f>IF(L1098="","",VLOOKUP(L1098,映射!W:X,2,FALSE))</f>
        <v>铝</v>
      </c>
      <c r="N1098" s="79">
        <f>VLOOKUP(D1098,道具产出!B:V,5,FALSE)</f>
        <v>1</v>
      </c>
      <c r="O1098" s="79">
        <v>1</v>
      </c>
      <c r="P1098" s="79">
        <f>VLOOKUP(D1098,道具产出!B:V,6,FALSE)</f>
        <v>100</v>
      </c>
      <c r="Q1098" s="79">
        <f>VLOOKUP(D1098,道具产出!B:V,7,FALSE)</f>
        <v>3104</v>
      </c>
      <c r="R1098" s="15" t="str">
        <f>IF(Q1098="","",VLOOKUP(Q1098,映射!W:X,2,FALSE))</f>
        <v>茱萸木</v>
      </c>
      <c r="S1098" s="79">
        <f>VLOOKUP(D1098,道具产出!B:V,8,FALSE)</f>
        <v>1</v>
      </c>
      <c r="T1098" s="79">
        <v>1</v>
      </c>
      <c r="U1098" s="79">
        <f>VLOOKUP(D1098,道具产出!B:V,9,FALSE)</f>
        <v>100</v>
      </c>
      <c r="V1098" s="92">
        <f>VLOOKUP(D1098,道具产出!B:V,10,FALSE)</f>
        <v>3404</v>
      </c>
      <c r="W1098" s="15" t="str">
        <f>IF(V1098="","",VLOOKUP(V1098,映射!W:X,2,FALSE))</f>
        <v>棉</v>
      </c>
      <c r="X1098" s="92">
        <f>VLOOKUP(D1098,道具产出!B:V,11,FALSE)</f>
        <v>1</v>
      </c>
      <c r="Y1098" s="92">
        <v>1</v>
      </c>
      <c r="Z1098" s="92">
        <f>VLOOKUP(D1098,道具产出!B:V,12,FALSE)</f>
        <v>100</v>
      </c>
      <c r="AA1098" s="85"/>
      <c r="AB1098" s="15" t="str">
        <f>IF(AA1098="","",VLOOKUP(AA1098,映射!W:X,2,FALSE))</f>
        <v/>
      </c>
      <c r="AC1098" s="85"/>
      <c r="AD1098" s="85"/>
      <c r="AE1098" s="85"/>
      <c r="AF1098" s="85"/>
      <c r="AG1098" s="15" t="str">
        <f>IF(AF1098="","",VLOOKUP(AF1098,映射!W:X,2,FALSE))</f>
        <v/>
      </c>
      <c r="AH1098" s="85"/>
      <c r="AI1098" s="85"/>
      <c r="AJ1098" s="85"/>
      <c r="AK1098" s="85"/>
      <c r="AL1098" s="85" t="str">
        <f>IF(AK1098="","",VLOOKUP(AK1098,映射!W:X,2,FALSE))</f>
        <v/>
      </c>
      <c r="AM1098" s="85"/>
      <c r="AN1098" s="85"/>
      <c r="AO1098" s="85"/>
    </row>
    <row r="1099" spans="1:41">
      <c r="A1099" s="26">
        <v>140366</v>
      </c>
      <c r="B1099" s="26" t="s">
        <v>323</v>
      </c>
      <c r="C1099" s="14" t="s">
        <v>40</v>
      </c>
      <c r="D1099" s="14" t="s">
        <v>687</v>
      </c>
      <c r="E1099" s="26">
        <v>40366</v>
      </c>
      <c r="F1099" s="26" t="s">
        <v>642</v>
      </c>
      <c r="G1099" s="26"/>
      <c r="H1099" s="26">
        <v>47</v>
      </c>
      <c r="I1099" s="91">
        <v>1120</v>
      </c>
      <c r="J1099" s="90">
        <v>0</v>
      </c>
      <c r="K1099" s="26"/>
      <c r="L1099" s="79">
        <f>VLOOKUP(D1099,道具产出!B:V,4,FALSE)</f>
        <v>3004</v>
      </c>
      <c r="M1099" s="15" t="str">
        <f>IF(L1099="","",VLOOKUP(L1099,映射!W:X,2,FALSE))</f>
        <v>铝</v>
      </c>
      <c r="N1099" s="79">
        <f>VLOOKUP(D1099,道具产出!B:V,5,FALSE)</f>
        <v>1</v>
      </c>
      <c r="O1099" s="79">
        <v>1</v>
      </c>
      <c r="P1099" s="79">
        <f>VLOOKUP(D1099,道具产出!B:V,6,FALSE)</f>
        <v>100</v>
      </c>
      <c r="Q1099" s="79">
        <f>VLOOKUP(D1099,道具产出!B:V,7,FALSE)</f>
        <v>3104</v>
      </c>
      <c r="R1099" s="15" t="str">
        <f>IF(Q1099="","",VLOOKUP(Q1099,映射!W:X,2,FALSE))</f>
        <v>茱萸木</v>
      </c>
      <c r="S1099" s="79">
        <f>VLOOKUP(D1099,道具产出!B:V,8,FALSE)</f>
        <v>1</v>
      </c>
      <c r="T1099" s="79">
        <v>1</v>
      </c>
      <c r="U1099" s="79">
        <f>VLOOKUP(D1099,道具产出!B:V,9,FALSE)</f>
        <v>100</v>
      </c>
      <c r="V1099" s="92">
        <f>VLOOKUP(D1099,道具产出!B:V,10,FALSE)</f>
        <v>3404</v>
      </c>
      <c r="W1099" s="15" t="str">
        <f>IF(V1099="","",VLOOKUP(V1099,映射!W:X,2,FALSE))</f>
        <v>棉</v>
      </c>
      <c r="X1099" s="92">
        <f>VLOOKUP(D1099,道具产出!B:V,11,FALSE)</f>
        <v>1</v>
      </c>
      <c r="Y1099" s="92">
        <v>1</v>
      </c>
      <c r="Z1099" s="92">
        <f>VLOOKUP(D1099,道具产出!B:V,12,FALSE)</f>
        <v>100</v>
      </c>
      <c r="AA1099" s="85"/>
      <c r="AB1099" s="15" t="str">
        <f>IF(AA1099="","",VLOOKUP(AA1099,映射!W:X,2,FALSE))</f>
        <v/>
      </c>
      <c r="AC1099" s="85"/>
      <c r="AD1099" s="85"/>
      <c r="AE1099" s="85"/>
      <c r="AF1099" s="85"/>
      <c r="AG1099" s="15" t="str">
        <f>IF(AF1099="","",VLOOKUP(AF1099,映射!W:X,2,FALSE))</f>
        <v/>
      </c>
      <c r="AH1099" s="85"/>
      <c r="AI1099" s="85"/>
      <c r="AJ1099" s="85"/>
      <c r="AK1099" s="85"/>
      <c r="AL1099" s="85" t="str">
        <f>IF(AK1099="","",VLOOKUP(AK1099,映射!W:X,2,FALSE))</f>
        <v/>
      </c>
      <c r="AM1099" s="85"/>
      <c r="AN1099" s="85"/>
      <c r="AO1099" s="85"/>
    </row>
    <row r="1100" spans="1:41">
      <c r="A1100" s="26">
        <v>140367</v>
      </c>
      <c r="B1100" s="26" t="s">
        <v>323</v>
      </c>
      <c r="C1100" s="14" t="s">
        <v>40</v>
      </c>
      <c r="D1100" s="14" t="s">
        <v>687</v>
      </c>
      <c r="E1100" s="26">
        <v>40367</v>
      </c>
      <c r="F1100" s="26" t="s">
        <v>647</v>
      </c>
      <c r="G1100" s="26"/>
      <c r="H1100" s="26">
        <v>47</v>
      </c>
      <c r="I1100" s="91">
        <v>1120</v>
      </c>
      <c r="J1100" s="90">
        <v>0</v>
      </c>
      <c r="K1100" s="26"/>
      <c r="L1100" s="79">
        <f>VLOOKUP(D1100,道具产出!B:V,4,FALSE)</f>
        <v>3004</v>
      </c>
      <c r="M1100" s="15" t="str">
        <f>IF(L1100="","",VLOOKUP(L1100,映射!W:X,2,FALSE))</f>
        <v>铝</v>
      </c>
      <c r="N1100" s="79">
        <f>VLOOKUP(D1100,道具产出!B:V,5,FALSE)</f>
        <v>1</v>
      </c>
      <c r="O1100" s="79">
        <v>1</v>
      </c>
      <c r="P1100" s="79">
        <f>VLOOKUP(D1100,道具产出!B:V,6,FALSE)</f>
        <v>100</v>
      </c>
      <c r="Q1100" s="79">
        <f>VLOOKUP(D1100,道具产出!B:V,7,FALSE)</f>
        <v>3104</v>
      </c>
      <c r="R1100" s="15" t="str">
        <f>IF(Q1100="","",VLOOKUP(Q1100,映射!W:X,2,FALSE))</f>
        <v>茱萸木</v>
      </c>
      <c r="S1100" s="79">
        <f>VLOOKUP(D1100,道具产出!B:V,8,FALSE)</f>
        <v>1</v>
      </c>
      <c r="T1100" s="79">
        <v>1</v>
      </c>
      <c r="U1100" s="79">
        <f>VLOOKUP(D1100,道具产出!B:V,9,FALSE)</f>
        <v>100</v>
      </c>
      <c r="V1100" s="92">
        <f>VLOOKUP(D1100,道具产出!B:V,10,FALSE)</f>
        <v>3404</v>
      </c>
      <c r="W1100" s="15" t="str">
        <f>IF(V1100="","",VLOOKUP(V1100,映射!W:X,2,FALSE))</f>
        <v>棉</v>
      </c>
      <c r="X1100" s="92">
        <f>VLOOKUP(D1100,道具产出!B:V,11,FALSE)</f>
        <v>1</v>
      </c>
      <c r="Y1100" s="92">
        <v>1</v>
      </c>
      <c r="Z1100" s="92">
        <f>VLOOKUP(D1100,道具产出!B:V,12,FALSE)</f>
        <v>100</v>
      </c>
      <c r="AA1100" s="85"/>
      <c r="AB1100" s="15" t="str">
        <f>IF(AA1100="","",VLOOKUP(AA1100,映射!W:X,2,FALSE))</f>
        <v/>
      </c>
      <c r="AC1100" s="85"/>
      <c r="AD1100" s="85"/>
      <c r="AE1100" s="85"/>
      <c r="AF1100" s="85"/>
      <c r="AG1100" s="15" t="str">
        <f>IF(AF1100="","",VLOOKUP(AF1100,映射!W:X,2,FALSE))</f>
        <v/>
      </c>
      <c r="AH1100" s="85"/>
      <c r="AI1100" s="85"/>
      <c r="AJ1100" s="85"/>
      <c r="AK1100" s="85"/>
      <c r="AL1100" s="85" t="str">
        <f>IF(AK1100="","",VLOOKUP(AK1100,映射!W:X,2,FALSE))</f>
        <v/>
      </c>
      <c r="AM1100" s="85"/>
      <c r="AN1100" s="85"/>
      <c r="AO1100" s="85"/>
    </row>
    <row r="1101" spans="1:41">
      <c r="A1101" s="26">
        <v>140368</v>
      </c>
      <c r="B1101" s="26" t="s">
        <v>323</v>
      </c>
      <c r="C1101" s="14" t="s">
        <v>40</v>
      </c>
      <c r="D1101" s="14" t="s">
        <v>687</v>
      </c>
      <c r="E1101" s="26">
        <v>40368</v>
      </c>
      <c r="F1101" s="26" t="s">
        <v>655</v>
      </c>
      <c r="G1101" s="26"/>
      <c r="H1101" s="26">
        <v>47</v>
      </c>
      <c r="I1101" s="91">
        <v>1120</v>
      </c>
      <c r="J1101" s="90">
        <v>0</v>
      </c>
      <c r="K1101" s="26"/>
      <c r="L1101" s="79">
        <f>VLOOKUP(D1101,道具产出!B:V,4,FALSE)</f>
        <v>3004</v>
      </c>
      <c r="M1101" s="15" t="str">
        <f>IF(L1101="","",VLOOKUP(L1101,映射!W:X,2,FALSE))</f>
        <v>铝</v>
      </c>
      <c r="N1101" s="79">
        <f>VLOOKUP(D1101,道具产出!B:V,5,FALSE)</f>
        <v>1</v>
      </c>
      <c r="O1101" s="79">
        <v>1</v>
      </c>
      <c r="P1101" s="79">
        <f>VLOOKUP(D1101,道具产出!B:V,6,FALSE)</f>
        <v>100</v>
      </c>
      <c r="Q1101" s="79">
        <f>VLOOKUP(D1101,道具产出!B:V,7,FALSE)</f>
        <v>3104</v>
      </c>
      <c r="R1101" s="15" t="str">
        <f>IF(Q1101="","",VLOOKUP(Q1101,映射!W:X,2,FALSE))</f>
        <v>茱萸木</v>
      </c>
      <c r="S1101" s="79">
        <f>VLOOKUP(D1101,道具产出!B:V,8,FALSE)</f>
        <v>1</v>
      </c>
      <c r="T1101" s="79">
        <v>1</v>
      </c>
      <c r="U1101" s="79">
        <f>VLOOKUP(D1101,道具产出!B:V,9,FALSE)</f>
        <v>100</v>
      </c>
      <c r="V1101" s="92">
        <f>VLOOKUP(D1101,道具产出!B:V,10,FALSE)</f>
        <v>3404</v>
      </c>
      <c r="W1101" s="15" t="str">
        <f>IF(V1101="","",VLOOKUP(V1101,映射!W:X,2,FALSE))</f>
        <v>棉</v>
      </c>
      <c r="X1101" s="92">
        <f>VLOOKUP(D1101,道具产出!B:V,11,FALSE)</f>
        <v>1</v>
      </c>
      <c r="Y1101" s="92">
        <v>1</v>
      </c>
      <c r="Z1101" s="92">
        <f>VLOOKUP(D1101,道具产出!B:V,12,FALSE)</f>
        <v>100</v>
      </c>
      <c r="AA1101" s="85"/>
      <c r="AB1101" s="15" t="str">
        <f>IF(AA1101="","",VLOOKUP(AA1101,映射!W:X,2,FALSE))</f>
        <v/>
      </c>
      <c r="AC1101" s="85"/>
      <c r="AD1101" s="85"/>
      <c r="AE1101" s="85"/>
      <c r="AF1101" s="85"/>
      <c r="AG1101" s="15" t="str">
        <f>IF(AF1101="","",VLOOKUP(AF1101,映射!W:X,2,FALSE))</f>
        <v/>
      </c>
      <c r="AH1101" s="85"/>
      <c r="AI1101" s="85"/>
      <c r="AJ1101" s="85"/>
      <c r="AK1101" s="85"/>
      <c r="AL1101" s="85" t="str">
        <f>IF(AK1101="","",VLOOKUP(AK1101,映射!W:X,2,FALSE))</f>
        <v/>
      </c>
      <c r="AM1101" s="85"/>
      <c r="AN1101" s="85"/>
      <c r="AO1101" s="85"/>
    </row>
    <row r="1102" spans="1:41">
      <c r="A1102" s="26">
        <v>140369</v>
      </c>
      <c r="B1102" s="26" t="s">
        <v>323</v>
      </c>
      <c r="C1102" s="14" t="s">
        <v>40</v>
      </c>
      <c r="D1102" s="14" t="s">
        <v>687</v>
      </c>
      <c r="E1102" s="26">
        <v>40369</v>
      </c>
      <c r="F1102" s="26" t="s">
        <v>595</v>
      </c>
      <c r="G1102" s="26"/>
      <c r="H1102" s="26">
        <v>47</v>
      </c>
      <c r="I1102" s="91">
        <v>1120</v>
      </c>
      <c r="J1102" s="90">
        <v>0</v>
      </c>
      <c r="K1102" s="26"/>
      <c r="L1102" s="79">
        <f>VLOOKUP(D1102,道具产出!B:V,4,FALSE)</f>
        <v>3004</v>
      </c>
      <c r="M1102" s="15" t="str">
        <f>IF(L1102="","",VLOOKUP(L1102,映射!W:X,2,FALSE))</f>
        <v>铝</v>
      </c>
      <c r="N1102" s="79">
        <f>VLOOKUP(D1102,道具产出!B:V,5,FALSE)</f>
        <v>1</v>
      </c>
      <c r="O1102" s="79">
        <v>1</v>
      </c>
      <c r="P1102" s="79">
        <f>VLOOKUP(D1102,道具产出!B:V,6,FALSE)</f>
        <v>100</v>
      </c>
      <c r="Q1102" s="79">
        <f>VLOOKUP(D1102,道具产出!B:V,7,FALSE)</f>
        <v>3104</v>
      </c>
      <c r="R1102" s="15" t="str">
        <f>IF(Q1102="","",VLOOKUP(Q1102,映射!W:X,2,FALSE))</f>
        <v>茱萸木</v>
      </c>
      <c r="S1102" s="79">
        <f>VLOOKUP(D1102,道具产出!B:V,8,FALSE)</f>
        <v>1</v>
      </c>
      <c r="T1102" s="79">
        <v>1</v>
      </c>
      <c r="U1102" s="79">
        <f>VLOOKUP(D1102,道具产出!B:V,9,FALSE)</f>
        <v>100</v>
      </c>
      <c r="V1102" s="92">
        <f>VLOOKUP(D1102,道具产出!B:V,10,FALSE)</f>
        <v>3404</v>
      </c>
      <c r="W1102" s="15" t="str">
        <f>IF(V1102="","",VLOOKUP(V1102,映射!W:X,2,FALSE))</f>
        <v>棉</v>
      </c>
      <c r="X1102" s="92">
        <f>VLOOKUP(D1102,道具产出!B:V,11,FALSE)</f>
        <v>1</v>
      </c>
      <c r="Y1102" s="92">
        <v>1</v>
      </c>
      <c r="Z1102" s="92">
        <f>VLOOKUP(D1102,道具产出!B:V,12,FALSE)</f>
        <v>100</v>
      </c>
      <c r="AA1102" s="85"/>
      <c r="AB1102" s="15" t="str">
        <f>IF(AA1102="","",VLOOKUP(AA1102,映射!W:X,2,FALSE))</f>
        <v/>
      </c>
      <c r="AC1102" s="85"/>
      <c r="AD1102" s="85"/>
      <c r="AE1102" s="85"/>
      <c r="AF1102" s="85"/>
      <c r="AG1102" s="15" t="str">
        <f>IF(AF1102="","",VLOOKUP(AF1102,映射!W:X,2,FALSE))</f>
        <v/>
      </c>
      <c r="AH1102" s="85"/>
      <c r="AI1102" s="85"/>
      <c r="AJ1102" s="85"/>
      <c r="AK1102" s="85"/>
      <c r="AL1102" s="85" t="str">
        <f>IF(AK1102="","",VLOOKUP(AK1102,映射!W:X,2,FALSE))</f>
        <v/>
      </c>
      <c r="AM1102" s="85"/>
      <c r="AN1102" s="85"/>
      <c r="AO1102" s="85"/>
    </row>
    <row r="1103" spans="1:41">
      <c r="A1103" s="26">
        <v>140370</v>
      </c>
      <c r="B1103" s="26" t="s">
        <v>323</v>
      </c>
      <c r="C1103" s="14" t="s">
        <v>40</v>
      </c>
      <c r="D1103" s="14" t="s">
        <v>687</v>
      </c>
      <c r="E1103" s="26">
        <v>40370</v>
      </c>
      <c r="F1103" s="26" t="s">
        <v>649</v>
      </c>
      <c r="G1103" s="26"/>
      <c r="H1103" s="26">
        <v>47</v>
      </c>
      <c r="I1103" s="91">
        <v>1120</v>
      </c>
      <c r="J1103" s="90">
        <v>0</v>
      </c>
      <c r="K1103" s="26"/>
      <c r="L1103" s="79">
        <f>VLOOKUP(D1103,道具产出!B:V,4,FALSE)</f>
        <v>3004</v>
      </c>
      <c r="M1103" s="15" t="str">
        <f>IF(L1103="","",VLOOKUP(L1103,映射!W:X,2,FALSE))</f>
        <v>铝</v>
      </c>
      <c r="N1103" s="79">
        <f>VLOOKUP(D1103,道具产出!B:V,5,FALSE)</f>
        <v>1</v>
      </c>
      <c r="O1103" s="79">
        <v>1</v>
      </c>
      <c r="P1103" s="79">
        <f>VLOOKUP(D1103,道具产出!B:V,6,FALSE)</f>
        <v>100</v>
      </c>
      <c r="Q1103" s="79">
        <f>VLOOKUP(D1103,道具产出!B:V,7,FALSE)</f>
        <v>3104</v>
      </c>
      <c r="R1103" s="15" t="str">
        <f>IF(Q1103="","",VLOOKUP(Q1103,映射!W:X,2,FALSE))</f>
        <v>茱萸木</v>
      </c>
      <c r="S1103" s="79">
        <f>VLOOKUP(D1103,道具产出!B:V,8,FALSE)</f>
        <v>1</v>
      </c>
      <c r="T1103" s="79">
        <v>1</v>
      </c>
      <c r="U1103" s="79">
        <f>VLOOKUP(D1103,道具产出!B:V,9,FALSE)</f>
        <v>100</v>
      </c>
      <c r="V1103" s="92">
        <f>VLOOKUP(D1103,道具产出!B:V,10,FALSE)</f>
        <v>3404</v>
      </c>
      <c r="W1103" s="15" t="str">
        <f>IF(V1103="","",VLOOKUP(V1103,映射!W:X,2,FALSE))</f>
        <v>棉</v>
      </c>
      <c r="X1103" s="92">
        <f>VLOOKUP(D1103,道具产出!B:V,11,FALSE)</f>
        <v>1</v>
      </c>
      <c r="Y1103" s="92">
        <v>1</v>
      </c>
      <c r="Z1103" s="92">
        <f>VLOOKUP(D1103,道具产出!B:V,12,FALSE)</f>
        <v>100</v>
      </c>
      <c r="AA1103" s="85"/>
      <c r="AB1103" s="15" t="str">
        <f>IF(AA1103="","",VLOOKUP(AA1103,映射!W:X,2,FALSE))</f>
        <v/>
      </c>
      <c r="AC1103" s="85"/>
      <c r="AD1103" s="85"/>
      <c r="AE1103" s="85"/>
      <c r="AF1103" s="85"/>
      <c r="AG1103" s="15" t="str">
        <f>IF(AF1103="","",VLOOKUP(AF1103,映射!W:X,2,FALSE))</f>
        <v/>
      </c>
      <c r="AH1103" s="85"/>
      <c r="AI1103" s="85"/>
      <c r="AJ1103" s="85"/>
      <c r="AK1103" s="85"/>
      <c r="AL1103" s="85" t="str">
        <f>IF(AK1103="","",VLOOKUP(AK1103,映射!W:X,2,FALSE))</f>
        <v/>
      </c>
      <c r="AM1103" s="85"/>
      <c r="AN1103" s="85"/>
      <c r="AO1103" s="85"/>
    </row>
    <row r="1104" spans="1:41">
      <c r="A1104" s="26">
        <v>140371</v>
      </c>
      <c r="B1104" s="26" t="s">
        <v>323</v>
      </c>
      <c r="C1104" s="14" t="s">
        <v>40</v>
      </c>
      <c r="D1104" s="14" t="s">
        <v>687</v>
      </c>
      <c r="E1104" s="26">
        <v>40371</v>
      </c>
      <c r="F1104" s="26" t="s">
        <v>642</v>
      </c>
      <c r="G1104" s="26"/>
      <c r="H1104" s="26">
        <v>47</v>
      </c>
      <c r="I1104" s="91">
        <v>1120</v>
      </c>
      <c r="J1104" s="90">
        <v>0</v>
      </c>
      <c r="K1104" s="26"/>
      <c r="L1104" s="79">
        <f>VLOOKUP(D1104,道具产出!B:V,4,FALSE)</f>
        <v>3004</v>
      </c>
      <c r="M1104" s="15" t="str">
        <f>IF(L1104="","",VLOOKUP(L1104,映射!W:X,2,FALSE))</f>
        <v>铝</v>
      </c>
      <c r="N1104" s="79">
        <f>VLOOKUP(D1104,道具产出!B:V,5,FALSE)</f>
        <v>1</v>
      </c>
      <c r="O1104" s="79">
        <v>1</v>
      </c>
      <c r="P1104" s="79">
        <f>VLOOKUP(D1104,道具产出!B:V,6,FALSE)</f>
        <v>100</v>
      </c>
      <c r="Q1104" s="79">
        <f>VLOOKUP(D1104,道具产出!B:V,7,FALSE)</f>
        <v>3104</v>
      </c>
      <c r="R1104" s="15" t="str">
        <f>IF(Q1104="","",VLOOKUP(Q1104,映射!W:X,2,FALSE))</f>
        <v>茱萸木</v>
      </c>
      <c r="S1104" s="79">
        <f>VLOOKUP(D1104,道具产出!B:V,8,FALSE)</f>
        <v>1</v>
      </c>
      <c r="T1104" s="79">
        <v>1</v>
      </c>
      <c r="U1104" s="79">
        <f>VLOOKUP(D1104,道具产出!B:V,9,FALSE)</f>
        <v>100</v>
      </c>
      <c r="V1104" s="92">
        <f>VLOOKUP(D1104,道具产出!B:V,10,FALSE)</f>
        <v>3404</v>
      </c>
      <c r="W1104" s="15" t="str">
        <f>IF(V1104="","",VLOOKUP(V1104,映射!W:X,2,FALSE))</f>
        <v>棉</v>
      </c>
      <c r="X1104" s="92">
        <f>VLOOKUP(D1104,道具产出!B:V,11,FALSE)</f>
        <v>1</v>
      </c>
      <c r="Y1104" s="92">
        <v>1</v>
      </c>
      <c r="Z1104" s="92">
        <f>VLOOKUP(D1104,道具产出!B:V,12,FALSE)</f>
        <v>100</v>
      </c>
      <c r="AA1104" s="85"/>
      <c r="AB1104" s="15" t="str">
        <f>IF(AA1104="","",VLOOKUP(AA1104,映射!W:X,2,FALSE))</f>
        <v/>
      </c>
      <c r="AC1104" s="85"/>
      <c r="AD1104" s="85"/>
      <c r="AE1104" s="85"/>
      <c r="AF1104" s="85"/>
      <c r="AG1104" s="15" t="str">
        <f>IF(AF1104="","",VLOOKUP(AF1104,映射!W:X,2,FALSE))</f>
        <v/>
      </c>
      <c r="AH1104" s="85"/>
      <c r="AI1104" s="85"/>
      <c r="AJ1104" s="85"/>
      <c r="AK1104" s="85"/>
      <c r="AL1104" s="85" t="str">
        <f>IF(AK1104="","",VLOOKUP(AK1104,映射!W:X,2,FALSE))</f>
        <v/>
      </c>
      <c r="AM1104" s="85"/>
      <c r="AN1104" s="85"/>
      <c r="AO1104" s="85"/>
    </row>
    <row r="1105" spans="1:41">
      <c r="A1105" s="26">
        <v>140372</v>
      </c>
      <c r="B1105" s="26" t="s">
        <v>323</v>
      </c>
      <c r="C1105" s="14" t="s">
        <v>40</v>
      </c>
      <c r="D1105" s="14" t="s">
        <v>687</v>
      </c>
      <c r="E1105" s="26">
        <v>40372</v>
      </c>
      <c r="F1105" s="26" t="s">
        <v>598</v>
      </c>
      <c r="G1105" s="26"/>
      <c r="H1105" s="26">
        <v>47</v>
      </c>
      <c r="I1105" s="91">
        <v>1120</v>
      </c>
      <c r="J1105" s="90">
        <v>0</v>
      </c>
      <c r="K1105" s="26"/>
      <c r="L1105" s="79">
        <f>VLOOKUP(D1105,道具产出!B:V,4,FALSE)</f>
        <v>3004</v>
      </c>
      <c r="M1105" s="15" t="str">
        <f>IF(L1105="","",VLOOKUP(L1105,映射!W:X,2,FALSE))</f>
        <v>铝</v>
      </c>
      <c r="N1105" s="79">
        <f>VLOOKUP(D1105,道具产出!B:V,5,FALSE)</f>
        <v>1</v>
      </c>
      <c r="O1105" s="79">
        <v>1</v>
      </c>
      <c r="P1105" s="79">
        <f>VLOOKUP(D1105,道具产出!B:V,6,FALSE)</f>
        <v>100</v>
      </c>
      <c r="Q1105" s="79">
        <f>VLOOKUP(D1105,道具产出!B:V,7,FALSE)</f>
        <v>3104</v>
      </c>
      <c r="R1105" s="15" t="str">
        <f>IF(Q1105="","",VLOOKUP(Q1105,映射!W:X,2,FALSE))</f>
        <v>茱萸木</v>
      </c>
      <c r="S1105" s="79">
        <f>VLOOKUP(D1105,道具产出!B:V,8,FALSE)</f>
        <v>1</v>
      </c>
      <c r="T1105" s="79">
        <v>1</v>
      </c>
      <c r="U1105" s="79">
        <f>VLOOKUP(D1105,道具产出!B:V,9,FALSE)</f>
        <v>100</v>
      </c>
      <c r="V1105" s="92">
        <f>VLOOKUP(D1105,道具产出!B:V,10,FALSE)</f>
        <v>3404</v>
      </c>
      <c r="W1105" s="15" t="str">
        <f>IF(V1105="","",VLOOKUP(V1105,映射!W:X,2,FALSE))</f>
        <v>棉</v>
      </c>
      <c r="X1105" s="92">
        <f>VLOOKUP(D1105,道具产出!B:V,11,FALSE)</f>
        <v>1</v>
      </c>
      <c r="Y1105" s="92">
        <v>1</v>
      </c>
      <c r="Z1105" s="92">
        <f>VLOOKUP(D1105,道具产出!B:V,12,FALSE)</f>
        <v>100</v>
      </c>
      <c r="AA1105" s="85"/>
      <c r="AB1105" s="15" t="str">
        <f>IF(AA1105="","",VLOOKUP(AA1105,映射!W:X,2,FALSE))</f>
        <v/>
      </c>
      <c r="AC1105" s="85"/>
      <c r="AD1105" s="85"/>
      <c r="AE1105" s="85"/>
      <c r="AF1105" s="85"/>
      <c r="AG1105" s="15" t="str">
        <f>IF(AF1105="","",VLOOKUP(AF1105,映射!W:X,2,FALSE))</f>
        <v/>
      </c>
      <c r="AH1105" s="85"/>
      <c r="AI1105" s="85"/>
      <c r="AJ1105" s="85"/>
      <c r="AK1105" s="85"/>
      <c r="AL1105" s="85" t="str">
        <f>IF(AK1105="","",VLOOKUP(AK1105,映射!W:X,2,FALSE))</f>
        <v/>
      </c>
      <c r="AM1105" s="85"/>
      <c r="AN1105" s="85"/>
      <c r="AO1105" s="85"/>
    </row>
    <row r="1106" spans="1:41">
      <c r="A1106" s="26">
        <v>140373</v>
      </c>
      <c r="B1106" s="26" t="s">
        <v>323</v>
      </c>
      <c r="C1106" s="14" t="s">
        <v>40</v>
      </c>
      <c r="D1106" s="14" t="s">
        <v>687</v>
      </c>
      <c r="E1106" s="26">
        <v>40373</v>
      </c>
      <c r="F1106" s="26" t="s">
        <v>474</v>
      </c>
      <c r="G1106" s="26"/>
      <c r="H1106" s="26">
        <v>47</v>
      </c>
      <c r="I1106" s="91">
        <v>1120</v>
      </c>
      <c r="J1106" s="90">
        <v>0</v>
      </c>
      <c r="K1106" s="26"/>
      <c r="L1106" s="79">
        <f>VLOOKUP(D1106,道具产出!B:V,4,FALSE)</f>
        <v>3004</v>
      </c>
      <c r="M1106" s="15" t="str">
        <f>IF(L1106="","",VLOOKUP(L1106,映射!W:X,2,FALSE))</f>
        <v>铝</v>
      </c>
      <c r="N1106" s="79">
        <f>VLOOKUP(D1106,道具产出!B:V,5,FALSE)</f>
        <v>1</v>
      </c>
      <c r="O1106" s="79">
        <v>1</v>
      </c>
      <c r="P1106" s="79">
        <f>VLOOKUP(D1106,道具产出!B:V,6,FALSE)</f>
        <v>100</v>
      </c>
      <c r="Q1106" s="79">
        <f>VLOOKUP(D1106,道具产出!B:V,7,FALSE)</f>
        <v>3104</v>
      </c>
      <c r="R1106" s="15" t="str">
        <f>IF(Q1106="","",VLOOKUP(Q1106,映射!W:X,2,FALSE))</f>
        <v>茱萸木</v>
      </c>
      <c r="S1106" s="79">
        <f>VLOOKUP(D1106,道具产出!B:V,8,FALSE)</f>
        <v>1</v>
      </c>
      <c r="T1106" s="79">
        <v>1</v>
      </c>
      <c r="U1106" s="79">
        <f>VLOOKUP(D1106,道具产出!B:V,9,FALSE)</f>
        <v>100</v>
      </c>
      <c r="V1106" s="92">
        <f>VLOOKUP(D1106,道具产出!B:V,10,FALSE)</f>
        <v>3404</v>
      </c>
      <c r="W1106" s="15" t="str">
        <f>IF(V1106="","",VLOOKUP(V1106,映射!W:X,2,FALSE))</f>
        <v>棉</v>
      </c>
      <c r="X1106" s="92">
        <f>VLOOKUP(D1106,道具产出!B:V,11,FALSE)</f>
        <v>1</v>
      </c>
      <c r="Y1106" s="92">
        <v>1</v>
      </c>
      <c r="Z1106" s="92">
        <f>VLOOKUP(D1106,道具产出!B:V,12,FALSE)</f>
        <v>100</v>
      </c>
      <c r="AA1106" s="85"/>
      <c r="AB1106" s="15" t="str">
        <f>IF(AA1106="","",VLOOKUP(AA1106,映射!W:X,2,FALSE))</f>
        <v/>
      </c>
      <c r="AC1106" s="85"/>
      <c r="AD1106" s="85"/>
      <c r="AE1106" s="85"/>
      <c r="AF1106" s="85"/>
      <c r="AG1106" s="15" t="str">
        <f>IF(AF1106="","",VLOOKUP(AF1106,映射!W:X,2,FALSE))</f>
        <v/>
      </c>
      <c r="AH1106" s="85"/>
      <c r="AI1106" s="85"/>
      <c r="AJ1106" s="85"/>
      <c r="AK1106" s="85"/>
      <c r="AL1106" s="85" t="str">
        <f>IF(AK1106="","",VLOOKUP(AK1106,映射!W:X,2,FALSE))</f>
        <v/>
      </c>
      <c r="AM1106" s="85"/>
      <c r="AN1106" s="85"/>
      <c r="AO1106" s="85"/>
    </row>
    <row r="1107" spans="1:41">
      <c r="A1107" s="26">
        <v>140374</v>
      </c>
      <c r="B1107" s="26" t="s">
        <v>323</v>
      </c>
      <c r="C1107" s="14" t="s">
        <v>40</v>
      </c>
      <c r="D1107" s="14" t="s">
        <v>687</v>
      </c>
      <c r="E1107" s="26">
        <v>40374</v>
      </c>
      <c r="F1107" s="26" t="s">
        <v>693</v>
      </c>
      <c r="G1107" s="26"/>
      <c r="H1107" s="26">
        <v>47</v>
      </c>
      <c r="I1107" s="91">
        <v>1120</v>
      </c>
      <c r="J1107" s="90">
        <v>0</v>
      </c>
      <c r="K1107" s="26"/>
      <c r="L1107" s="79">
        <f>VLOOKUP(D1107,道具产出!B:V,4,FALSE)</f>
        <v>3004</v>
      </c>
      <c r="M1107" s="15" t="str">
        <f>IF(L1107="","",VLOOKUP(L1107,映射!W:X,2,FALSE))</f>
        <v>铝</v>
      </c>
      <c r="N1107" s="79">
        <f>VLOOKUP(D1107,道具产出!B:V,5,FALSE)</f>
        <v>1</v>
      </c>
      <c r="O1107" s="79">
        <v>1</v>
      </c>
      <c r="P1107" s="79">
        <f>VLOOKUP(D1107,道具产出!B:V,6,FALSE)</f>
        <v>100</v>
      </c>
      <c r="Q1107" s="79">
        <f>VLOOKUP(D1107,道具产出!B:V,7,FALSE)</f>
        <v>3104</v>
      </c>
      <c r="R1107" s="15" t="str">
        <f>IF(Q1107="","",VLOOKUP(Q1107,映射!W:X,2,FALSE))</f>
        <v>茱萸木</v>
      </c>
      <c r="S1107" s="79">
        <f>VLOOKUP(D1107,道具产出!B:V,8,FALSE)</f>
        <v>1</v>
      </c>
      <c r="T1107" s="79">
        <v>1</v>
      </c>
      <c r="U1107" s="79">
        <f>VLOOKUP(D1107,道具产出!B:V,9,FALSE)</f>
        <v>100</v>
      </c>
      <c r="V1107" s="92">
        <f>VLOOKUP(D1107,道具产出!B:V,10,FALSE)</f>
        <v>3404</v>
      </c>
      <c r="W1107" s="15" t="str">
        <f>IF(V1107="","",VLOOKUP(V1107,映射!W:X,2,FALSE))</f>
        <v>棉</v>
      </c>
      <c r="X1107" s="92">
        <f>VLOOKUP(D1107,道具产出!B:V,11,FALSE)</f>
        <v>1</v>
      </c>
      <c r="Y1107" s="92">
        <v>1</v>
      </c>
      <c r="Z1107" s="92">
        <f>VLOOKUP(D1107,道具产出!B:V,12,FALSE)</f>
        <v>100</v>
      </c>
      <c r="AA1107" s="85"/>
      <c r="AB1107" s="15" t="str">
        <f>IF(AA1107="","",VLOOKUP(AA1107,映射!W:X,2,FALSE))</f>
        <v/>
      </c>
      <c r="AC1107" s="85"/>
      <c r="AD1107" s="85"/>
      <c r="AE1107" s="85"/>
      <c r="AF1107" s="85"/>
      <c r="AG1107" s="15" t="str">
        <f>IF(AF1107="","",VLOOKUP(AF1107,映射!W:X,2,FALSE))</f>
        <v/>
      </c>
      <c r="AH1107" s="85"/>
      <c r="AI1107" s="85"/>
      <c r="AJ1107" s="85"/>
      <c r="AK1107" s="85"/>
      <c r="AL1107" s="85" t="str">
        <f>IF(AK1107="","",VLOOKUP(AK1107,映射!W:X,2,FALSE))</f>
        <v/>
      </c>
      <c r="AM1107" s="85"/>
      <c r="AN1107" s="85"/>
      <c r="AO1107" s="85"/>
    </row>
    <row r="1108" spans="1:41">
      <c r="A1108" s="26">
        <v>140375</v>
      </c>
      <c r="B1108" s="26" t="s">
        <v>323</v>
      </c>
      <c r="C1108" s="14" t="s">
        <v>40</v>
      </c>
      <c r="D1108" s="14" t="s">
        <v>687</v>
      </c>
      <c r="E1108" s="26">
        <v>40375</v>
      </c>
      <c r="F1108" s="26" t="s">
        <v>694</v>
      </c>
      <c r="G1108" s="26"/>
      <c r="H1108" s="26">
        <v>47</v>
      </c>
      <c r="I1108" s="91">
        <v>1120</v>
      </c>
      <c r="J1108" s="90">
        <v>0</v>
      </c>
      <c r="K1108" s="26"/>
      <c r="L1108" s="79">
        <f>VLOOKUP(D1108,道具产出!B:V,4,FALSE)</f>
        <v>3004</v>
      </c>
      <c r="M1108" s="15" t="str">
        <f>IF(L1108="","",VLOOKUP(L1108,映射!W:X,2,FALSE))</f>
        <v>铝</v>
      </c>
      <c r="N1108" s="79">
        <f>VLOOKUP(D1108,道具产出!B:V,5,FALSE)</f>
        <v>1</v>
      </c>
      <c r="O1108" s="79">
        <v>1</v>
      </c>
      <c r="P1108" s="79">
        <f>VLOOKUP(D1108,道具产出!B:V,6,FALSE)</f>
        <v>100</v>
      </c>
      <c r="Q1108" s="79">
        <f>VLOOKUP(D1108,道具产出!B:V,7,FALSE)</f>
        <v>3104</v>
      </c>
      <c r="R1108" s="15" t="str">
        <f>IF(Q1108="","",VLOOKUP(Q1108,映射!W:X,2,FALSE))</f>
        <v>茱萸木</v>
      </c>
      <c r="S1108" s="79">
        <f>VLOOKUP(D1108,道具产出!B:V,8,FALSE)</f>
        <v>1</v>
      </c>
      <c r="T1108" s="79">
        <v>1</v>
      </c>
      <c r="U1108" s="79">
        <f>VLOOKUP(D1108,道具产出!B:V,9,FALSE)</f>
        <v>100</v>
      </c>
      <c r="V1108" s="92">
        <f>VLOOKUP(D1108,道具产出!B:V,10,FALSE)</f>
        <v>3404</v>
      </c>
      <c r="W1108" s="15" t="str">
        <f>IF(V1108="","",VLOOKUP(V1108,映射!W:X,2,FALSE))</f>
        <v>棉</v>
      </c>
      <c r="X1108" s="92">
        <f>VLOOKUP(D1108,道具产出!B:V,11,FALSE)</f>
        <v>1</v>
      </c>
      <c r="Y1108" s="92">
        <v>1</v>
      </c>
      <c r="Z1108" s="92">
        <f>VLOOKUP(D1108,道具产出!B:V,12,FALSE)</f>
        <v>100</v>
      </c>
      <c r="AA1108" s="85"/>
      <c r="AB1108" s="15" t="str">
        <f>IF(AA1108="","",VLOOKUP(AA1108,映射!W:X,2,FALSE))</f>
        <v/>
      </c>
      <c r="AC1108" s="85"/>
      <c r="AD1108" s="85"/>
      <c r="AE1108" s="85"/>
      <c r="AF1108" s="85"/>
      <c r="AG1108" s="15" t="str">
        <f>IF(AF1108="","",VLOOKUP(AF1108,映射!W:X,2,FALSE))</f>
        <v/>
      </c>
      <c r="AH1108" s="85"/>
      <c r="AI1108" s="85"/>
      <c r="AJ1108" s="85"/>
      <c r="AK1108" s="85"/>
      <c r="AL1108" s="85" t="str">
        <f>IF(AK1108="","",VLOOKUP(AK1108,映射!W:X,2,FALSE))</f>
        <v/>
      </c>
      <c r="AM1108" s="85"/>
      <c r="AN1108" s="85"/>
      <c r="AO1108" s="85"/>
    </row>
    <row r="1109" spans="1:41">
      <c r="A1109" s="26">
        <v>140376</v>
      </c>
      <c r="B1109" s="26" t="s">
        <v>323</v>
      </c>
      <c r="C1109" s="14" t="s">
        <v>40</v>
      </c>
      <c r="D1109" s="14" t="s">
        <v>688</v>
      </c>
      <c r="E1109" s="26">
        <v>40376</v>
      </c>
      <c r="F1109" s="26" t="s">
        <v>447</v>
      </c>
      <c r="G1109" s="26"/>
      <c r="H1109" s="26">
        <v>52</v>
      </c>
      <c r="I1109" s="91">
        <v>1430</v>
      </c>
      <c r="J1109" s="90">
        <v>0</v>
      </c>
      <c r="K1109" s="26"/>
      <c r="L1109" s="79">
        <f>VLOOKUP(D1109,道具产出!B:V,4,FALSE)</f>
        <v>3005</v>
      </c>
      <c r="M1109" s="15" t="str">
        <f>IF(L1109="","",VLOOKUP(L1109,映射!W:X,2,FALSE))</f>
        <v>纯银</v>
      </c>
      <c r="N1109" s="79">
        <f>VLOOKUP(D1109,道具产出!B:V,5,FALSE)</f>
        <v>1</v>
      </c>
      <c r="O1109" s="79">
        <v>1</v>
      </c>
      <c r="P1109" s="79">
        <f>VLOOKUP(D1109,道具产出!B:V,6,FALSE)</f>
        <v>100</v>
      </c>
      <c r="Q1109" s="79">
        <f>VLOOKUP(D1109,道具产出!B:V,7,FALSE)</f>
        <v>3105</v>
      </c>
      <c r="R1109" s="15" t="str">
        <f>IF(Q1109="","",VLOOKUP(Q1109,映射!W:X,2,FALSE))</f>
        <v>铁杉</v>
      </c>
      <c r="S1109" s="79">
        <f>VLOOKUP(D1109,道具产出!B:V,8,FALSE)</f>
        <v>1</v>
      </c>
      <c r="T1109" s="79">
        <v>1</v>
      </c>
      <c r="U1109" s="79">
        <f>VLOOKUP(D1109,道具产出!B:V,9,FALSE)</f>
        <v>100</v>
      </c>
      <c r="V1109" s="92">
        <f>VLOOKUP(D1109,道具产出!B:V,10,FALSE)</f>
        <v>3405</v>
      </c>
      <c r="W1109" s="15" t="str">
        <f>IF(V1109="","",VLOOKUP(V1109,映射!W:X,2,FALSE))</f>
        <v>细线</v>
      </c>
      <c r="X1109" s="92">
        <f>VLOOKUP(D1109,道具产出!B:V,11,FALSE)</f>
        <v>1</v>
      </c>
      <c r="Y1109" s="92">
        <v>1</v>
      </c>
      <c r="Z1109" s="92">
        <f>VLOOKUP(D1109,道具产出!B:V,12,FALSE)</f>
        <v>100</v>
      </c>
      <c r="AA1109" s="85"/>
      <c r="AB1109" s="15" t="str">
        <f>IF(AA1109="","",VLOOKUP(AA1109,映射!W:X,2,FALSE))</f>
        <v/>
      </c>
      <c r="AC1109" s="85"/>
      <c r="AD1109" s="85"/>
      <c r="AE1109" s="85"/>
      <c r="AF1109" s="85"/>
      <c r="AG1109" s="15" t="str">
        <f>IF(AF1109="","",VLOOKUP(AF1109,映射!W:X,2,FALSE))</f>
        <v/>
      </c>
      <c r="AH1109" s="85"/>
      <c r="AI1109" s="85"/>
      <c r="AJ1109" s="85"/>
      <c r="AK1109" s="85"/>
      <c r="AL1109" s="85" t="str">
        <f>IF(AK1109="","",VLOOKUP(AK1109,映射!W:X,2,FALSE))</f>
        <v/>
      </c>
      <c r="AM1109" s="85"/>
      <c r="AN1109" s="85"/>
      <c r="AO1109" s="85"/>
    </row>
    <row r="1110" spans="1:41">
      <c r="A1110" s="26">
        <v>140377</v>
      </c>
      <c r="B1110" s="26" t="s">
        <v>323</v>
      </c>
      <c r="C1110" s="14" t="s">
        <v>40</v>
      </c>
      <c r="D1110" s="14" t="s">
        <v>688</v>
      </c>
      <c r="E1110" s="26">
        <v>40377</v>
      </c>
      <c r="F1110" s="26" t="s">
        <v>479</v>
      </c>
      <c r="G1110" s="26"/>
      <c r="H1110" s="26">
        <v>52</v>
      </c>
      <c r="I1110" s="91">
        <v>1430</v>
      </c>
      <c r="J1110" s="90">
        <v>0</v>
      </c>
      <c r="K1110" s="26"/>
      <c r="L1110" s="79">
        <f>VLOOKUP(D1110,道具产出!B:V,4,FALSE)</f>
        <v>3005</v>
      </c>
      <c r="M1110" s="15" t="str">
        <f>IF(L1110="","",VLOOKUP(L1110,映射!W:X,2,FALSE))</f>
        <v>纯银</v>
      </c>
      <c r="N1110" s="79">
        <f>VLOOKUP(D1110,道具产出!B:V,5,FALSE)</f>
        <v>1</v>
      </c>
      <c r="O1110" s="79">
        <v>1</v>
      </c>
      <c r="P1110" s="79">
        <f>VLOOKUP(D1110,道具产出!B:V,6,FALSE)</f>
        <v>100</v>
      </c>
      <c r="Q1110" s="79">
        <f>VLOOKUP(D1110,道具产出!B:V,7,FALSE)</f>
        <v>3105</v>
      </c>
      <c r="R1110" s="15" t="str">
        <f>IF(Q1110="","",VLOOKUP(Q1110,映射!W:X,2,FALSE))</f>
        <v>铁杉</v>
      </c>
      <c r="S1110" s="79">
        <f>VLOOKUP(D1110,道具产出!B:V,8,FALSE)</f>
        <v>1</v>
      </c>
      <c r="T1110" s="79">
        <v>1</v>
      </c>
      <c r="U1110" s="79">
        <f>VLOOKUP(D1110,道具产出!B:V,9,FALSE)</f>
        <v>100</v>
      </c>
      <c r="V1110" s="92">
        <f>VLOOKUP(D1110,道具产出!B:V,10,FALSE)</f>
        <v>3405</v>
      </c>
      <c r="W1110" s="15" t="str">
        <f>IF(V1110="","",VLOOKUP(V1110,映射!W:X,2,FALSE))</f>
        <v>细线</v>
      </c>
      <c r="X1110" s="92">
        <f>VLOOKUP(D1110,道具产出!B:V,11,FALSE)</f>
        <v>1</v>
      </c>
      <c r="Y1110" s="92">
        <v>1</v>
      </c>
      <c r="Z1110" s="92">
        <f>VLOOKUP(D1110,道具产出!B:V,12,FALSE)</f>
        <v>100</v>
      </c>
      <c r="AA1110" s="85"/>
      <c r="AB1110" s="15" t="str">
        <f>IF(AA1110="","",VLOOKUP(AA1110,映射!W:X,2,FALSE))</f>
        <v/>
      </c>
      <c r="AC1110" s="85"/>
      <c r="AD1110" s="85"/>
      <c r="AE1110" s="85"/>
      <c r="AF1110" s="85"/>
      <c r="AG1110" s="15" t="str">
        <f>IF(AF1110="","",VLOOKUP(AF1110,映射!W:X,2,FALSE))</f>
        <v/>
      </c>
      <c r="AH1110" s="85"/>
      <c r="AI1110" s="85"/>
      <c r="AJ1110" s="85"/>
      <c r="AK1110" s="85"/>
      <c r="AL1110" s="85" t="str">
        <f>IF(AK1110="","",VLOOKUP(AK1110,映射!W:X,2,FALSE))</f>
        <v/>
      </c>
      <c r="AM1110" s="85"/>
      <c r="AN1110" s="85"/>
      <c r="AO1110" s="85"/>
    </row>
    <row r="1111" spans="1:41">
      <c r="A1111" s="26">
        <v>140378</v>
      </c>
      <c r="B1111" s="26" t="s">
        <v>323</v>
      </c>
      <c r="C1111" s="14" t="s">
        <v>40</v>
      </c>
      <c r="D1111" s="14" t="s">
        <v>688</v>
      </c>
      <c r="E1111" s="26">
        <v>40378</v>
      </c>
      <c r="F1111" s="26" t="s">
        <v>397</v>
      </c>
      <c r="G1111" s="26"/>
      <c r="H1111" s="26">
        <v>52</v>
      </c>
      <c r="I1111" s="91">
        <v>1430</v>
      </c>
      <c r="J1111" s="90">
        <v>0</v>
      </c>
      <c r="K1111" s="26"/>
      <c r="L1111" s="79">
        <f>VLOOKUP(D1111,道具产出!B:V,4,FALSE)</f>
        <v>3005</v>
      </c>
      <c r="M1111" s="15" t="str">
        <f>IF(L1111="","",VLOOKUP(L1111,映射!W:X,2,FALSE))</f>
        <v>纯银</v>
      </c>
      <c r="N1111" s="79">
        <f>VLOOKUP(D1111,道具产出!B:V,5,FALSE)</f>
        <v>1</v>
      </c>
      <c r="O1111" s="79">
        <v>1</v>
      </c>
      <c r="P1111" s="79">
        <f>VLOOKUP(D1111,道具产出!B:V,6,FALSE)</f>
        <v>100</v>
      </c>
      <c r="Q1111" s="79">
        <f>VLOOKUP(D1111,道具产出!B:V,7,FALSE)</f>
        <v>3105</v>
      </c>
      <c r="R1111" s="15" t="str">
        <f>IF(Q1111="","",VLOOKUP(Q1111,映射!W:X,2,FALSE))</f>
        <v>铁杉</v>
      </c>
      <c r="S1111" s="79">
        <f>VLOOKUP(D1111,道具产出!B:V,8,FALSE)</f>
        <v>1</v>
      </c>
      <c r="T1111" s="79">
        <v>1</v>
      </c>
      <c r="U1111" s="79">
        <f>VLOOKUP(D1111,道具产出!B:V,9,FALSE)</f>
        <v>100</v>
      </c>
      <c r="V1111" s="92">
        <f>VLOOKUP(D1111,道具产出!B:V,10,FALSE)</f>
        <v>3405</v>
      </c>
      <c r="W1111" s="15" t="str">
        <f>IF(V1111="","",VLOOKUP(V1111,映射!W:X,2,FALSE))</f>
        <v>细线</v>
      </c>
      <c r="X1111" s="92">
        <f>VLOOKUP(D1111,道具产出!B:V,11,FALSE)</f>
        <v>1</v>
      </c>
      <c r="Y1111" s="92">
        <v>1</v>
      </c>
      <c r="Z1111" s="92">
        <f>VLOOKUP(D1111,道具产出!B:V,12,FALSE)</f>
        <v>100</v>
      </c>
      <c r="AA1111" s="85"/>
      <c r="AB1111" s="15" t="str">
        <f>IF(AA1111="","",VLOOKUP(AA1111,映射!W:X,2,FALSE))</f>
        <v/>
      </c>
      <c r="AC1111" s="85"/>
      <c r="AD1111" s="85"/>
      <c r="AE1111" s="85"/>
      <c r="AF1111" s="85"/>
      <c r="AG1111" s="15" t="str">
        <f>IF(AF1111="","",VLOOKUP(AF1111,映射!W:X,2,FALSE))</f>
        <v/>
      </c>
      <c r="AH1111" s="85"/>
      <c r="AI1111" s="85"/>
      <c r="AJ1111" s="85"/>
      <c r="AK1111" s="85"/>
      <c r="AL1111" s="85" t="str">
        <f>IF(AK1111="","",VLOOKUP(AK1111,映射!W:X,2,FALSE))</f>
        <v/>
      </c>
      <c r="AM1111" s="85"/>
      <c r="AN1111" s="85"/>
      <c r="AO1111" s="85"/>
    </row>
    <row r="1112" spans="1:41">
      <c r="A1112" s="26">
        <v>140379</v>
      </c>
      <c r="B1112" s="26" t="s">
        <v>323</v>
      </c>
      <c r="C1112" s="14" t="s">
        <v>40</v>
      </c>
      <c r="D1112" s="14" t="s">
        <v>688</v>
      </c>
      <c r="E1112" s="26">
        <v>40379</v>
      </c>
      <c r="F1112" s="26" t="s">
        <v>459</v>
      </c>
      <c r="G1112" s="26"/>
      <c r="H1112" s="26">
        <v>52</v>
      </c>
      <c r="I1112" s="91">
        <v>1430</v>
      </c>
      <c r="J1112" s="90">
        <v>0</v>
      </c>
      <c r="K1112" s="26"/>
      <c r="L1112" s="79">
        <f>VLOOKUP(D1112,道具产出!B:V,4,FALSE)</f>
        <v>3005</v>
      </c>
      <c r="M1112" s="15" t="str">
        <f>IF(L1112="","",VLOOKUP(L1112,映射!W:X,2,FALSE))</f>
        <v>纯银</v>
      </c>
      <c r="N1112" s="79">
        <f>VLOOKUP(D1112,道具产出!B:V,5,FALSE)</f>
        <v>1</v>
      </c>
      <c r="O1112" s="79">
        <v>1</v>
      </c>
      <c r="P1112" s="79">
        <f>VLOOKUP(D1112,道具产出!B:V,6,FALSE)</f>
        <v>100</v>
      </c>
      <c r="Q1112" s="79">
        <f>VLOOKUP(D1112,道具产出!B:V,7,FALSE)</f>
        <v>3105</v>
      </c>
      <c r="R1112" s="15" t="str">
        <f>IF(Q1112="","",VLOOKUP(Q1112,映射!W:X,2,FALSE))</f>
        <v>铁杉</v>
      </c>
      <c r="S1112" s="79">
        <f>VLOOKUP(D1112,道具产出!B:V,8,FALSE)</f>
        <v>1</v>
      </c>
      <c r="T1112" s="79">
        <v>1</v>
      </c>
      <c r="U1112" s="79">
        <f>VLOOKUP(D1112,道具产出!B:V,9,FALSE)</f>
        <v>100</v>
      </c>
      <c r="V1112" s="92">
        <f>VLOOKUP(D1112,道具产出!B:V,10,FALSE)</f>
        <v>3405</v>
      </c>
      <c r="W1112" s="15" t="str">
        <f>IF(V1112="","",VLOOKUP(V1112,映射!W:X,2,FALSE))</f>
        <v>细线</v>
      </c>
      <c r="X1112" s="92">
        <f>VLOOKUP(D1112,道具产出!B:V,11,FALSE)</f>
        <v>1</v>
      </c>
      <c r="Y1112" s="92">
        <v>1</v>
      </c>
      <c r="Z1112" s="92">
        <f>VLOOKUP(D1112,道具产出!B:V,12,FALSE)</f>
        <v>100</v>
      </c>
      <c r="AA1112" s="85"/>
      <c r="AB1112" s="15" t="str">
        <f>IF(AA1112="","",VLOOKUP(AA1112,映射!W:X,2,FALSE))</f>
        <v/>
      </c>
      <c r="AC1112" s="85"/>
      <c r="AD1112" s="85"/>
      <c r="AE1112" s="85"/>
      <c r="AF1112" s="85"/>
      <c r="AG1112" s="15" t="str">
        <f>IF(AF1112="","",VLOOKUP(AF1112,映射!W:X,2,FALSE))</f>
        <v/>
      </c>
      <c r="AH1112" s="85"/>
      <c r="AI1112" s="85"/>
      <c r="AJ1112" s="85"/>
      <c r="AK1112" s="85"/>
      <c r="AL1112" s="85" t="str">
        <f>IF(AK1112="","",VLOOKUP(AK1112,映射!W:X,2,FALSE))</f>
        <v/>
      </c>
      <c r="AM1112" s="85"/>
      <c r="AN1112" s="85"/>
      <c r="AO1112" s="85"/>
    </row>
    <row r="1113" spans="1:41">
      <c r="A1113" s="26">
        <v>140380</v>
      </c>
      <c r="B1113" s="26" t="s">
        <v>323</v>
      </c>
      <c r="C1113" s="14" t="s">
        <v>40</v>
      </c>
      <c r="D1113" s="14" t="s">
        <v>688</v>
      </c>
      <c r="E1113" s="26">
        <v>40380</v>
      </c>
      <c r="F1113" s="26" t="s">
        <v>615</v>
      </c>
      <c r="G1113" s="26"/>
      <c r="H1113" s="26">
        <v>52</v>
      </c>
      <c r="I1113" s="91">
        <v>1430</v>
      </c>
      <c r="J1113" s="90">
        <v>0</v>
      </c>
      <c r="K1113" s="26"/>
      <c r="L1113" s="79">
        <f>VLOOKUP(D1113,道具产出!B:V,4,FALSE)</f>
        <v>3005</v>
      </c>
      <c r="M1113" s="15" t="str">
        <f>IF(L1113="","",VLOOKUP(L1113,映射!W:X,2,FALSE))</f>
        <v>纯银</v>
      </c>
      <c r="N1113" s="79">
        <f>VLOOKUP(D1113,道具产出!B:V,5,FALSE)</f>
        <v>1</v>
      </c>
      <c r="O1113" s="79">
        <v>1</v>
      </c>
      <c r="P1113" s="79">
        <f>VLOOKUP(D1113,道具产出!B:V,6,FALSE)</f>
        <v>100</v>
      </c>
      <c r="Q1113" s="79">
        <f>VLOOKUP(D1113,道具产出!B:V,7,FALSE)</f>
        <v>3105</v>
      </c>
      <c r="R1113" s="15" t="str">
        <f>IF(Q1113="","",VLOOKUP(Q1113,映射!W:X,2,FALSE))</f>
        <v>铁杉</v>
      </c>
      <c r="S1113" s="79">
        <f>VLOOKUP(D1113,道具产出!B:V,8,FALSE)</f>
        <v>1</v>
      </c>
      <c r="T1113" s="79">
        <v>1</v>
      </c>
      <c r="U1113" s="79">
        <f>VLOOKUP(D1113,道具产出!B:V,9,FALSE)</f>
        <v>100</v>
      </c>
      <c r="V1113" s="92">
        <f>VLOOKUP(D1113,道具产出!B:V,10,FALSE)</f>
        <v>3405</v>
      </c>
      <c r="W1113" s="15" t="str">
        <f>IF(V1113="","",VLOOKUP(V1113,映射!W:X,2,FALSE))</f>
        <v>细线</v>
      </c>
      <c r="X1113" s="92">
        <f>VLOOKUP(D1113,道具产出!B:V,11,FALSE)</f>
        <v>1</v>
      </c>
      <c r="Y1113" s="92">
        <v>1</v>
      </c>
      <c r="Z1113" s="92">
        <f>VLOOKUP(D1113,道具产出!B:V,12,FALSE)</f>
        <v>100</v>
      </c>
      <c r="AA1113" s="85"/>
      <c r="AB1113" s="15" t="str">
        <f>IF(AA1113="","",VLOOKUP(AA1113,映射!W:X,2,FALSE))</f>
        <v/>
      </c>
      <c r="AC1113" s="85"/>
      <c r="AD1113" s="85"/>
      <c r="AE1113" s="85"/>
      <c r="AF1113" s="85"/>
      <c r="AG1113" s="15" t="str">
        <f>IF(AF1113="","",VLOOKUP(AF1113,映射!W:X,2,FALSE))</f>
        <v/>
      </c>
      <c r="AH1113" s="85"/>
      <c r="AI1113" s="85"/>
      <c r="AJ1113" s="85"/>
      <c r="AK1113" s="85"/>
      <c r="AL1113" s="85" t="str">
        <f>IF(AK1113="","",VLOOKUP(AK1113,映射!W:X,2,FALSE))</f>
        <v/>
      </c>
      <c r="AM1113" s="85"/>
      <c r="AN1113" s="85"/>
      <c r="AO1113" s="85"/>
    </row>
    <row r="1114" spans="1:41">
      <c r="A1114" s="26">
        <v>140381</v>
      </c>
      <c r="B1114" s="26" t="s">
        <v>323</v>
      </c>
      <c r="C1114" s="14" t="s">
        <v>40</v>
      </c>
      <c r="D1114" s="14" t="s">
        <v>688</v>
      </c>
      <c r="E1114" s="26">
        <v>40381</v>
      </c>
      <c r="F1114" s="26" t="s">
        <v>642</v>
      </c>
      <c r="G1114" s="26"/>
      <c r="H1114" s="26">
        <v>52</v>
      </c>
      <c r="I1114" s="91">
        <v>1430</v>
      </c>
      <c r="J1114" s="90">
        <v>0</v>
      </c>
      <c r="K1114" s="26"/>
      <c r="L1114" s="79">
        <f>VLOOKUP(D1114,道具产出!B:V,4,FALSE)</f>
        <v>3005</v>
      </c>
      <c r="M1114" s="15" t="str">
        <f>IF(L1114="","",VLOOKUP(L1114,映射!W:X,2,FALSE))</f>
        <v>纯银</v>
      </c>
      <c r="N1114" s="79">
        <f>VLOOKUP(D1114,道具产出!B:V,5,FALSE)</f>
        <v>1</v>
      </c>
      <c r="O1114" s="79">
        <v>1</v>
      </c>
      <c r="P1114" s="79">
        <f>VLOOKUP(D1114,道具产出!B:V,6,FALSE)</f>
        <v>100</v>
      </c>
      <c r="Q1114" s="79">
        <f>VLOOKUP(D1114,道具产出!B:V,7,FALSE)</f>
        <v>3105</v>
      </c>
      <c r="R1114" s="15" t="str">
        <f>IF(Q1114="","",VLOOKUP(Q1114,映射!W:X,2,FALSE))</f>
        <v>铁杉</v>
      </c>
      <c r="S1114" s="79">
        <f>VLOOKUP(D1114,道具产出!B:V,8,FALSE)</f>
        <v>1</v>
      </c>
      <c r="T1114" s="79">
        <v>1</v>
      </c>
      <c r="U1114" s="79">
        <f>VLOOKUP(D1114,道具产出!B:V,9,FALSE)</f>
        <v>100</v>
      </c>
      <c r="V1114" s="92">
        <f>VLOOKUP(D1114,道具产出!B:V,10,FALSE)</f>
        <v>3405</v>
      </c>
      <c r="W1114" s="15" t="str">
        <f>IF(V1114="","",VLOOKUP(V1114,映射!W:X,2,FALSE))</f>
        <v>细线</v>
      </c>
      <c r="X1114" s="92">
        <f>VLOOKUP(D1114,道具产出!B:V,11,FALSE)</f>
        <v>1</v>
      </c>
      <c r="Y1114" s="92">
        <v>1</v>
      </c>
      <c r="Z1114" s="92">
        <f>VLOOKUP(D1114,道具产出!B:V,12,FALSE)</f>
        <v>100</v>
      </c>
      <c r="AA1114" s="85"/>
      <c r="AB1114" s="15" t="str">
        <f>IF(AA1114="","",VLOOKUP(AA1114,映射!W:X,2,FALSE))</f>
        <v/>
      </c>
      <c r="AC1114" s="85"/>
      <c r="AD1114" s="85"/>
      <c r="AE1114" s="85"/>
      <c r="AF1114" s="85"/>
      <c r="AG1114" s="15" t="str">
        <f>IF(AF1114="","",VLOOKUP(AF1114,映射!W:X,2,FALSE))</f>
        <v/>
      </c>
      <c r="AH1114" s="85"/>
      <c r="AI1114" s="85"/>
      <c r="AJ1114" s="85"/>
      <c r="AK1114" s="85"/>
      <c r="AL1114" s="85" t="str">
        <f>IF(AK1114="","",VLOOKUP(AK1114,映射!W:X,2,FALSE))</f>
        <v/>
      </c>
      <c r="AM1114" s="85"/>
      <c r="AN1114" s="85"/>
      <c r="AO1114" s="85"/>
    </row>
    <row r="1115" spans="1:41">
      <c r="A1115" s="26">
        <v>140382</v>
      </c>
      <c r="B1115" s="26" t="s">
        <v>323</v>
      </c>
      <c r="C1115" s="14" t="s">
        <v>40</v>
      </c>
      <c r="D1115" s="14" t="s">
        <v>688</v>
      </c>
      <c r="E1115" s="26">
        <v>40382</v>
      </c>
      <c r="F1115" s="26" t="s">
        <v>647</v>
      </c>
      <c r="G1115" s="26"/>
      <c r="H1115" s="26">
        <v>52</v>
      </c>
      <c r="I1115" s="91">
        <v>1430</v>
      </c>
      <c r="J1115" s="90">
        <v>0</v>
      </c>
      <c r="K1115" s="26"/>
      <c r="L1115" s="79">
        <f>VLOOKUP(D1115,道具产出!B:V,4,FALSE)</f>
        <v>3005</v>
      </c>
      <c r="M1115" s="15" t="str">
        <f>IF(L1115="","",VLOOKUP(L1115,映射!W:X,2,FALSE))</f>
        <v>纯银</v>
      </c>
      <c r="N1115" s="79">
        <f>VLOOKUP(D1115,道具产出!B:V,5,FALSE)</f>
        <v>1</v>
      </c>
      <c r="O1115" s="79">
        <v>1</v>
      </c>
      <c r="P1115" s="79">
        <f>VLOOKUP(D1115,道具产出!B:V,6,FALSE)</f>
        <v>100</v>
      </c>
      <c r="Q1115" s="79">
        <f>VLOOKUP(D1115,道具产出!B:V,7,FALSE)</f>
        <v>3105</v>
      </c>
      <c r="R1115" s="15" t="str">
        <f>IF(Q1115="","",VLOOKUP(Q1115,映射!W:X,2,FALSE))</f>
        <v>铁杉</v>
      </c>
      <c r="S1115" s="79">
        <f>VLOOKUP(D1115,道具产出!B:V,8,FALSE)</f>
        <v>1</v>
      </c>
      <c r="T1115" s="79">
        <v>1</v>
      </c>
      <c r="U1115" s="79">
        <f>VLOOKUP(D1115,道具产出!B:V,9,FALSE)</f>
        <v>100</v>
      </c>
      <c r="V1115" s="92">
        <f>VLOOKUP(D1115,道具产出!B:V,10,FALSE)</f>
        <v>3405</v>
      </c>
      <c r="W1115" s="15" t="str">
        <f>IF(V1115="","",VLOOKUP(V1115,映射!W:X,2,FALSE))</f>
        <v>细线</v>
      </c>
      <c r="X1115" s="92">
        <f>VLOOKUP(D1115,道具产出!B:V,11,FALSE)</f>
        <v>1</v>
      </c>
      <c r="Y1115" s="92">
        <v>1</v>
      </c>
      <c r="Z1115" s="92">
        <f>VLOOKUP(D1115,道具产出!B:V,12,FALSE)</f>
        <v>100</v>
      </c>
      <c r="AA1115" s="85"/>
      <c r="AB1115" s="15" t="str">
        <f>IF(AA1115="","",VLOOKUP(AA1115,映射!W:X,2,FALSE))</f>
        <v/>
      </c>
      <c r="AC1115" s="85"/>
      <c r="AD1115" s="85"/>
      <c r="AE1115" s="85"/>
      <c r="AF1115" s="85"/>
      <c r="AG1115" s="15" t="str">
        <f>IF(AF1115="","",VLOOKUP(AF1115,映射!W:X,2,FALSE))</f>
        <v/>
      </c>
      <c r="AH1115" s="85"/>
      <c r="AI1115" s="85"/>
      <c r="AJ1115" s="85"/>
      <c r="AK1115" s="85"/>
      <c r="AL1115" s="85" t="str">
        <f>IF(AK1115="","",VLOOKUP(AK1115,映射!W:X,2,FALSE))</f>
        <v/>
      </c>
      <c r="AM1115" s="85"/>
      <c r="AN1115" s="85"/>
      <c r="AO1115" s="85"/>
    </row>
    <row r="1116" spans="1:41">
      <c r="A1116" s="26">
        <v>140383</v>
      </c>
      <c r="B1116" s="26" t="s">
        <v>323</v>
      </c>
      <c r="C1116" s="14" t="s">
        <v>40</v>
      </c>
      <c r="D1116" s="14" t="s">
        <v>688</v>
      </c>
      <c r="E1116" s="26">
        <v>40383</v>
      </c>
      <c r="F1116" s="26" t="s">
        <v>655</v>
      </c>
      <c r="G1116" s="26"/>
      <c r="H1116" s="26">
        <v>52</v>
      </c>
      <c r="I1116" s="91">
        <v>1430</v>
      </c>
      <c r="J1116" s="90">
        <v>0</v>
      </c>
      <c r="K1116" s="26"/>
      <c r="L1116" s="79">
        <f>VLOOKUP(D1116,道具产出!B:V,4,FALSE)</f>
        <v>3005</v>
      </c>
      <c r="M1116" s="15" t="str">
        <f>IF(L1116="","",VLOOKUP(L1116,映射!W:X,2,FALSE))</f>
        <v>纯银</v>
      </c>
      <c r="N1116" s="79">
        <f>VLOOKUP(D1116,道具产出!B:V,5,FALSE)</f>
        <v>1</v>
      </c>
      <c r="O1116" s="79">
        <v>1</v>
      </c>
      <c r="P1116" s="79">
        <f>VLOOKUP(D1116,道具产出!B:V,6,FALSE)</f>
        <v>100</v>
      </c>
      <c r="Q1116" s="79">
        <f>VLOOKUP(D1116,道具产出!B:V,7,FALSE)</f>
        <v>3105</v>
      </c>
      <c r="R1116" s="15" t="str">
        <f>IF(Q1116="","",VLOOKUP(Q1116,映射!W:X,2,FALSE))</f>
        <v>铁杉</v>
      </c>
      <c r="S1116" s="79">
        <f>VLOOKUP(D1116,道具产出!B:V,8,FALSE)</f>
        <v>1</v>
      </c>
      <c r="T1116" s="79">
        <v>1</v>
      </c>
      <c r="U1116" s="79">
        <f>VLOOKUP(D1116,道具产出!B:V,9,FALSE)</f>
        <v>100</v>
      </c>
      <c r="V1116" s="92">
        <f>VLOOKUP(D1116,道具产出!B:V,10,FALSE)</f>
        <v>3405</v>
      </c>
      <c r="W1116" s="15" t="str">
        <f>IF(V1116="","",VLOOKUP(V1116,映射!W:X,2,FALSE))</f>
        <v>细线</v>
      </c>
      <c r="X1116" s="92">
        <f>VLOOKUP(D1116,道具产出!B:V,11,FALSE)</f>
        <v>1</v>
      </c>
      <c r="Y1116" s="92">
        <v>1</v>
      </c>
      <c r="Z1116" s="92">
        <f>VLOOKUP(D1116,道具产出!B:V,12,FALSE)</f>
        <v>100</v>
      </c>
      <c r="AA1116" s="85"/>
      <c r="AB1116" s="15" t="str">
        <f>IF(AA1116="","",VLOOKUP(AA1116,映射!W:X,2,FALSE))</f>
        <v/>
      </c>
      <c r="AC1116" s="85"/>
      <c r="AD1116" s="85"/>
      <c r="AE1116" s="85"/>
      <c r="AF1116" s="85"/>
      <c r="AG1116" s="15" t="str">
        <f>IF(AF1116="","",VLOOKUP(AF1116,映射!W:X,2,FALSE))</f>
        <v/>
      </c>
      <c r="AH1116" s="85"/>
      <c r="AI1116" s="85"/>
      <c r="AJ1116" s="85"/>
      <c r="AK1116" s="85"/>
      <c r="AL1116" s="85" t="str">
        <f>IF(AK1116="","",VLOOKUP(AK1116,映射!W:X,2,FALSE))</f>
        <v/>
      </c>
      <c r="AM1116" s="85"/>
      <c r="AN1116" s="85"/>
      <c r="AO1116" s="85"/>
    </row>
    <row r="1117" spans="1:41">
      <c r="A1117" s="26">
        <v>140384</v>
      </c>
      <c r="B1117" s="26" t="s">
        <v>323</v>
      </c>
      <c r="C1117" s="14" t="s">
        <v>40</v>
      </c>
      <c r="D1117" s="14" t="s">
        <v>688</v>
      </c>
      <c r="E1117" s="26">
        <v>40384</v>
      </c>
      <c r="F1117" s="26" t="s">
        <v>595</v>
      </c>
      <c r="G1117" s="26"/>
      <c r="H1117" s="26">
        <v>52</v>
      </c>
      <c r="I1117" s="91">
        <v>1430</v>
      </c>
      <c r="J1117" s="90">
        <v>0</v>
      </c>
      <c r="K1117" s="26"/>
      <c r="L1117" s="79">
        <f>VLOOKUP(D1117,道具产出!B:V,4,FALSE)</f>
        <v>3005</v>
      </c>
      <c r="M1117" s="15" t="str">
        <f>IF(L1117="","",VLOOKUP(L1117,映射!W:X,2,FALSE))</f>
        <v>纯银</v>
      </c>
      <c r="N1117" s="79">
        <f>VLOOKUP(D1117,道具产出!B:V,5,FALSE)</f>
        <v>1</v>
      </c>
      <c r="O1117" s="79">
        <v>1</v>
      </c>
      <c r="P1117" s="79">
        <f>VLOOKUP(D1117,道具产出!B:V,6,FALSE)</f>
        <v>100</v>
      </c>
      <c r="Q1117" s="79">
        <f>VLOOKUP(D1117,道具产出!B:V,7,FALSE)</f>
        <v>3105</v>
      </c>
      <c r="R1117" s="15" t="str">
        <f>IF(Q1117="","",VLOOKUP(Q1117,映射!W:X,2,FALSE))</f>
        <v>铁杉</v>
      </c>
      <c r="S1117" s="79">
        <f>VLOOKUP(D1117,道具产出!B:V,8,FALSE)</f>
        <v>1</v>
      </c>
      <c r="T1117" s="79">
        <v>1</v>
      </c>
      <c r="U1117" s="79">
        <f>VLOOKUP(D1117,道具产出!B:V,9,FALSE)</f>
        <v>100</v>
      </c>
      <c r="V1117" s="92">
        <f>VLOOKUP(D1117,道具产出!B:V,10,FALSE)</f>
        <v>3405</v>
      </c>
      <c r="W1117" s="15" t="str">
        <f>IF(V1117="","",VLOOKUP(V1117,映射!W:X,2,FALSE))</f>
        <v>细线</v>
      </c>
      <c r="X1117" s="92">
        <f>VLOOKUP(D1117,道具产出!B:V,11,FALSE)</f>
        <v>1</v>
      </c>
      <c r="Y1117" s="92">
        <v>1</v>
      </c>
      <c r="Z1117" s="92">
        <f>VLOOKUP(D1117,道具产出!B:V,12,FALSE)</f>
        <v>100</v>
      </c>
      <c r="AA1117" s="85"/>
      <c r="AB1117" s="15" t="str">
        <f>IF(AA1117="","",VLOOKUP(AA1117,映射!W:X,2,FALSE))</f>
        <v/>
      </c>
      <c r="AC1117" s="85"/>
      <c r="AD1117" s="85"/>
      <c r="AE1117" s="85"/>
      <c r="AF1117" s="85"/>
      <c r="AG1117" s="15" t="str">
        <f>IF(AF1117="","",VLOOKUP(AF1117,映射!W:X,2,FALSE))</f>
        <v/>
      </c>
      <c r="AH1117" s="85"/>
      <c r="AI1117" s="85"/>
      <c r="AJ1117" s="85"/>
      <c r="AK1117" s="85"/>
      <c r="AL1117" s="85" t="str">
        <f>IF(AK1117="","",VLOOKUP(AK1117,映射!W:X,2,FALSE))</f>
        <v/>
      </c>
      <c r="AM1117" s="85"/>
      <c r="AN1117" s="85"/>
      <c r="AO1117" s="85"/>
    </row>
    <row r="1118" spans="1:41">
      <c r="A1118" s="26">
        <v>140385</v>
      </c>
      <c r="B1118" s="26" t="s">
        <v>323</v>
      </c>
      <c r="C1118" s="14" t="s">
        <v>40</v>
      </c>
      <c r="D1118" s="14" t="s">
        <v>688</v>
      </c>
      <c r="E1118" s="26">
        <v>40385</v>
      </c>
      <c r="F1118" s="26" t="s">
        <v>649</v>
      </c>
      <c r="G1118" s="26"/>
      <c r="H1118" s="26">
        <v>52</v>
      </c>
      <c r="I1118" s="91">
        <v>1430</v>
      </c>
      <c r="J1118" s="90">
        <v>0</v>
      </c>
      <c r="K1118" s="26"/>
      <c r="L1118" s="79">
        <f>VLOOKUP(D1118,道具产出!B:V,4,FALSE)</f>
        <v>3005</v>
      </c>
      <c r="M1118" s="15" t="str">
        <f>IF(L1118="","",VLOOKUP(L1118,映射!W:X,2,FALSE))</f>
        <v>纯银</v>
      </c>
      <c r="N1118" s="79">
        <f>VLOOKUP(D1118,道具产出!B:V,5,FALSE)</f>
        <v>1</v>
      </c>
      <c r="O1118" s="79">
        <v>1</v>
      </c>
      <c r="P1118" s="79">
        <f>VLOOKUP(D1118,道具产出!B:V,6,FALSE)</f>
        <v>100</v>
      </c>
      <c r="Q1118" s="79">
        <f>VLOOKUP(D1118,道具产出!B:V,7,FALSE)</f>
        <v>3105</v>
      </c>
      <c r="R1118" s="15" t="str">
        <f>IF(Q1118="","",VLOOKUP(Q1118,映射!W:X,2,FALSE))</f>
        <v>铁杉</v>
      </c>
      <c r="S1118" s="79">
        <f>VLOOKUP(D1118,道具产出!B:V,8,FALSE)</f>
        <v>1</v>
      </c>
      <c r="T1118" s="79">
        <v>1</v>
      </c>
      <c r="U1118" s="79">
        <f>VLOOKUP(D1118,道具产出!B:V,9,FALSE)</f>
        <v>100</v>
      </c>
      <c r="V1118" s="92">
        <f>VLOOKUP(D1118,道具产出!B:V,10,FALSE)</f>
        <v>3405</v>
      </c>
      <c r="W1118" s="15" t="str">
        <f>IF(V1118="","",VLOOKUP(V1118,映射!W:X,2,FALSE))</f>
        <v>细线</v>
      </c>
      <c r="X1118" s="92">
        <f>VLOOKUP(D1118,道具产出!B:V,11,FALSE)</f>
        <v>1</v>
      </c>
      <c r="Y1118" s="92">
        <v>1</v>
      </c>
      <c r="Z1118" s="92">
        <f>VLOOKUP(D1118,道具产出!B:V,12,FALSE)</f>
        <v>100</v>
      </c>
      <c r="AA1118" s="85"/>
      <c r="AB1118" s="15" t="str">
        <f>IF(AA1118="","",VLOOKUP(AA1118,映射!W:X,2,FALSE))</f>
        <v/>
      </c>
      <c r="AC1118" s="85"/>
      <c r="AD1118" s="85"/>
      <c r="AE1118" s="85"/>
      <c r="AF1118" s="85"/>
      <c r="AG1118" s="15" t="str">
        <f>IF(AF1118="","",VLOOKUP(AF1118,映射!W:X,2,FALSE))</f>
        <v/>
      </c>
      <c r="AH1118" s="85"/>
      <c r="AI1118" s="85"/>
      <c r="AJ1118" s="85"/>
      <c r="AK1118" s="85"/>
      <c r="AL1118" s="85" t="str">
        <f>IF(AK1118="","",VLOOKUP(AK1118,映射!W:X,2,FALSE))</f>
        <v/>
      </c>
      <c r="AM1118" s="85"/>
      <c r="AN1118" s="85"/>
      <c r="AO1118" s="85"/>
    </row>
    <row r="1119" spans="1:41">
      <c r="A1119" s="26">
        <v>140386</v>
      </c>
      <c r="B1119" s="26" t="s">
        <v>323</v>
      </c>
      <c r="C1119" s="14" t="s">
        <v>40</v>
      </c>
      <c r="D1119" s="14" t="s">
        <v>688</v>
      </c>
      <c r="E1119" s="26">
        <v>40386</v>
      </c>
      <c r="F1119" s="26" t="s">
        <v>642</v>
      </c>
      <c r="G1119" s="26"/>
      <c r="H1119" s="26">
        <v>52</v>
      </c>
      <c r="I1119" s="91">
        <v>1430</v>
      </c>
      <c r="J1119" s="90">
        <v>0</v>
      </c>
      <c r="K1119" s="26"/>
      <c r="L1119" s="79">
        <f>VLOOKUP(D1119,道具产出!B:V,4,FALSE)</f>
        <v>3005</v>
      </c>
      <c r="M1119" s="15" t="str">
        <f>IF(L1119="","",VLOOKUP(L1119,映射!W:X,2,FALSE))</f>
        <v>纯银</v>
      </c>
      <c r="N1119" s="79">
        <f>VLOOKUP(D1119,道具产出!B:V,5,FALSE)</f>
        <v>1</v>
      </c>
      <c r="O1119" s="79">
        <v>1</v>
      </c>
      <c r="P1119" s="79">
        <f>VLOOKUP(D1119,道具产出!B:V,6,FALSE)</f>
        <v>100</v>
      </c>
      <c r="Q1119" s="79">
        <f>VLOOKUP(D1119,道具产出!B:V,7,FALSE)</f>
        <v>3105</v>
      </c>
      <c r="R1119" s="15" t="str">
        <f>IF(Q1119="","",VLOOKUP(Q1119,映射!W:X,2,FALSE))</f>
        <v>铁杉</v>
      </c>
      <c r="S1119" s="79">
        <f>VLOOKUP(D1119,道具产出!B:V,8,FALSE)</f>
        <v>1</v>
      </c>
      <c r="T1119" s="79">
        <v>1</v>
      </c>
      <c r="U1119" s="79">
        <f>VLOOKUP(D1119,道具产出!B:V,9,FALSE)</f>
        <v>100</v>
      </c>
      <c r="V1119" s="92">
        <f>VLOOKUP(D1119,道具产出!B:V,10,FALSE)</f>
        <v>3405</v>
      </c>
      <c r="W1119" s="15" t="str">
        <f>IF(V1119="","",VLOOKUP(V1119,映射!W:X,2,FALSE))</f>
        <v>细线</v>
      </c>
      <c r="X1119" s="92">
        <f>VLOOKUP(D1119,道具产出!B:V,11,FALSE)</f>
        <v>1</v>
      </c>
      <c r="Y1119" s="92">
        <v>1</v>
      </c>
      <c r="Z1119" s="92">
        <f>VLOOKUP(D1119,道具产出!B:V,12,FALSE)</f>
        <v>100</v>
      </c>
      <c r="AA1119" s="85"/>
      <c r="AB1119" s="15" t="str">
        <f>IF(AA1119="","",VLOOKUP(AA1119,映射!W:X,2,FALSE))</f>
        <v/>
      </c>
      <c r="AC1119" s="85"/>
      <c r="AD1119" s="85"/>
      <c r="AE1119" s="85"/>
      <c r="AF1119" s="85"/>
      <c r="AG1119" s="15" t="str">
        <f>IF(AF1119="","",VLOOKUP(AF1119,映射!W:X,2,FALSE))</f>
        <v/>
      </c>
      <c r="AH1119" s="85"/>
      <c r="AI1119" s="85"/>
      <c r="AJ1119" s="85"/>
      <c r="AK1119" s="85"/>
      <c r="AL1119" s="85" t="str">
        <f>IF(AK1119="","",VLOOKUP(AK1119,映射!W:X,2,FALSE))</f>
        <v/>
      </c>
      <c r="AM1119" s="85"/>
      <c r="AN1119" s="85"/>
      <c r="AO1119" s="85"/>
    </row>
    <row r="1120" spans="1:41">
      <c r="A1120" s="26">
        <v>140387</v>
      </c>
      <c r="B1120" s="26" t="s">
        <v>323</v>
      </c>
      <c r="C1120" s="14" t="s">
        <v>40</v>
      </c>
      <c r="D1120" s="14" t="s">
        <v>688</v>
      </c>
      <c r="E1120" s="26">
        <v>40387</v>
      </c>
      <c r="F1120" s="26" t="s">
        <v>598</v>
      </c>
      <c r="G1120" s="26"/>
      <c r="H1120" s="26">
        <v>52</v>
      </c>
      <c r="I1120" s="91">
        <v>1430</v>
      </c>
      <c r="J1120" s="90">
        <v>0</v>
      </c>
      <c r="K1120" s="26"/>
      <c r="L1120" s="79">
        <f>VLOOKUP(D1120,道具产出!B:V,4,FALSE)</f>
        <v>3005</v>
      </c>
      <c r="M1120" s="15" t="str">
        <f>IF(L1120="","",VLOOKUP(L1120,映射!W:X,2,FALSE))</f>
        <v>纯银</v>
      </c>
      <c r="N1120" s="79">
        <f>VLOOKUP(D1120,道具产出!B:V,5,FALSE)</f>
        <v>1</v>
      </c>
      <c r="O1120" s="79">
        <v>1</v>
      </c>
      <c r="P1120" s="79">
        <f>VLOOKUP(D1120,道具产出!B:V,6,FALSE)</f>
        <v>100</v>
      </c>
      <c r="Q1120" s="79">
        <f>VLOOKUP(D1120,道具产出!B:V,7,FALSE)</f>
        <v>3105</v>
      </c>
      <c r="R1120" s="15" t="str">
        <f>IF(Q1120="","",VLOOKUP(Q1120,映射!W:X,2,FALSE))</f>
        <v>铁杉</v>
      </c>
      <c r="S1120" s="79">
        <f>VLOOKUP(D1120,道具产出!B:V,8,FALSE)</f>
        <v>1</v>
      </c>
      <c r="T1120" s="79">
        <v>1</v>
      </c>
      <c r="U1120" s="79">
        <f>VLOOKUP(D1120,道具产出!B:V,9,FALSE)</f>
        <v>100</v>
      </c>
      <c r="V1120" s="92">
        <f>VLOOKUP(D1120,道具产出!B:V,10,FALSE)</f>
        <v>3405</v>
      </c>
      <c r="W1120" s="15" t="str">
        <f>IF(V1120="","",VLOOKUP(V1120,映射!W:X,2,FALSE))</f>
        <v>细线</v>
      </c>
      <c r="X1120" s="92">
        <f>VLOOKUP(D1120,道具产出!B:V,11,FALSE)</f>
        <v>1</v>
      </c>
      <c r="Y1120" s="92">
        <v>1</v>
      </c>
      <c r="Z1120" s="92">
        <f>VLOOKUP(D1120,道具产出!B:V,12,FALSE)</f>
        <v>100</v>
      </c>
      <c r="AA1120" s="85"/>
      <c r="AB1120" s="15" t="str">
        <f>IF(AA1120="","",VLOOKUP(AA1120,映射!W:X,2,FALSE))</f>
        <v/>
      </c>
      <c r="AC1120" s="85"/>
      <c r="AD1120" s="85"/>
      <c r="AE1120" s="85"/>
      <c r="AF1120" s="85"/>
      <c r="AG1120" s="15" t="str">
        <f>IF(AF1120="","",VLOOKUP(AF1120,映射!W:X,2,FALSE))</f>
        <v/>
      </c>
      <c r="AH1120" s="85"/>
      <c r="AI1120" s="85"/>
      <c r="AJ1120" s="85"/>
      <c r="AK1120" s="85"/>
      <c r="AL1120" s="85" t="str">
        <f>IF(AK1120="","",VLOOKUP(AK1120,映射!W:X,2,FALSE))</f>
        <v/>
      </c>
      <c r="AM1120" s="85"/>
      <c r="AN1120" s="85"/>
      <c r="AO1120" s="85"/>
    </row>
    <row r="1121" spans="1:41">
      <c r="A1121" s="26">
        <v>140388</v>
      </c>
      <c r="B1121" s="26" t="s">
        <v>323</v>
      </c>
      <c r="C1121" s="14" t="s">
        <v>40</v>
      </c>
      <c r="D1121" s="14" t="s">
        <v>688</v>
      </c>
      <c r="E1121" s="26">
        <v>40388</v>
      </c>
      <c r="F1121" s="26" t="s">
        <v>474</v>
      </c>
      <c r="G1121" s="26"/>
      <c r="H1121" s="26">
        <v>52</v>
      </c>
      <c r="I1121" s="91">
        <v>1430</v>
      </c>
      <c r="J1121" s="90">
        <v>0</v>
      </c>
      <c r="K1121" s="26"/>
      <c r="L1121" s="79">
        <f>VLOOKUP(D1121,道具产出!B:V,4,FALSE)</f>
        <v>3005</v>
      </c>
      <c r="M1121" s="15" t="str">
        <f>IF(L1121="","",VLOOKUP(L1121,映射!W:X,2,FALSE))</f>
        <v>纯银</v>
      </c>
      <c r="N1121" s="79">
        <f>VLOOKUP(D1121,道具产出!B:V,5,FALSE)</f>
        <v>1</v>
      </c>
      <c r="O1121" s="79">
        <v>1</v>
      </c>
      <c r="P1121" s="79">
        <f>VLOOKUP(D1121,道具产出!B:V,6,FALSE)</f>
        <v>100</v>
      </c>
      <c r="Q1121" s="79">
        <f>VLOOKUP(D1121,道具产出!B:V,7,FALSE)</f>
        <v>3105</v>
      </c>
      <c r="R1121" s="15" t="str">
        <f>IF(Q1121="","",VLOOKUP(Q1121,映射!W:X,2,FALSE))</f>
        <v>铁杉</v>
      </c>
      <c r="S1121" s="79">
        <f>VLOOKUP(D1121,道具产出!B:V,8,FALSE)</f>
        <v>1</v>
      </c>
      <c r="T1121" s="79">
        <v>1</v>
      </c>
      <c r="U1121" s="79">
        <f>VLOOKUP(D1121,道具产出!B:V,9,FALSE)</f>
        <v>100</v>
      </c>
      <c r="V1121" s="92">
        <f>VLOOKUP(D1121,道具产出!B:V,10,FALSE)</f>
        <v>3405</v>
      </c>
      <c r="W1121" s="15" t="str">
        <f>IF(V1121="","",VLOOKUP(V1121,映射!W:X,2,FALSE))</f>
        <v>细线</v>
      </c>
      <c r="X1121" s="92">
        <f>VLOOKUP(D1121,道具产出!B:V,11,FALSE)</f>
        <v>1</v>
      </c>
      <c r="Y1121" s="92">
        <v>1</v>
      </c>
      <c r="Z1121" s="92">
        <f>VLOOKUP(D1121,道具产出!B:V,12,FALSE)</f>
        <v>100</v>
      </c>
      <c r="AA1121" s="85"/>
      <c r="AB1121" s="15" t="str">
        <f>IF(AA1121="","",VLOOKUP(AA1121,映射!W:X,2,FALSE))</f>
        <v/>
      </c>
      <c r="AC1121" s="85"/>
      <c r="AD1121" s="85"/>
      <c r="AE1121" s="85"/>
      <c r="AF1121" s="85"/>
      <c r="AG1121" s="15" t="str">
        <f>IF(AF1121="","",VLOOKUP(AF1121,映射!W:X,2,FALSE))</f>
        <v/>
      </c>
      <c r="AH1121" s="85"/>
      <c r="AI1121" s="85"/>
      <c r="AJ1121" s="85"/>
      <c r="AK1121" s="85"/>
      <c r="AL1121" s="85" t="str">
        <f>IF(AK1121="","",VLOOKUP(AK1121,映射!W:X,2,FALSE))</f>
        <v/>
      </c>
      <c r="AM1121" s="85"/>
      <c r="AN1121" s="85"/>
      <c r="AO1121" s="85"/>
    </row>
    <row r="1122" spans="1:41">
      <c r="A1122" s="26">
        <v>140389</v>
      </c>
      <c r="B1122" s="26" t="s">
        <v>323</v>
      </c>
      <c r="C1122" s="14" t="s">
        <v>40</v>
      </c>
      <c r="D1122" s="14" t="s">
        <v>688</v>
      </c>
      <c r="E1122" s="26">
        <v>40389</v>
      </c>
      <c r="F1122" s="26" t="s">
        <v>693</v>
      </c>
      <c r="G1122" s="26"/>
      <c r="H1122" s="26">
        <v>52</v>
      </c>
      <c r="I1122" s="91">
        <v>1430</v>
      </c>
      <c r="J1122" s="90">
        <v>0</v>
      </c>
      <c r="K1122" s="26"/>
      <c r="L1122" s="79">
        <f>VLOOKUP(D1122,道具产出!B:V,4,FALSE)</f>
        <v>3005</v>
      </c>
      <c r="M1122" s="15" t="str">
        <f>IF(L1122="","",VLOOKUP(L1122,映射!W:X,2,FALSE))</f>
        <v>纯银</v>
      </c>
      <c r="N1122" s="79">
        <f>VLOOKUP(D1122,道具产出!B:V,5,FALSE)</f>
        <v>1</v>
      </c>
      <c r="O1122" s="79">
        <v>1</v>
      </c>
      <c r="P1122" s="79">
        <f>VLOOKUP(D1122,道具产出!B:V,6,FALSE)</f>
        <v>100</v>
      </c>
      <c r="Q1122" s="79">
        <f>VLOOKUP(D1122,道具产出!B:V,7,FALSE)</f>
        <v>3105</v>
      </c>
      <c r="R1122" s="15" t="str">
        <f>IF(Q1122="","",VLOOKUP(Q1122,映射!W:X,2,FALSE))</f>
        <v>铁杉</v>
      </c>
      <c r="S1122" s="79">
        <f>VLOOKUP(D1122,道具产出!B:V,8,FALSE)</f>
        <v>1</v>
      </c>
      <c r="T1122" s="79">
        <v>1</v>
      </c>
      <c r="U1122" s="79">
        <f>VLOOKUP(D1122,道具产出!B:V,9,FALSE)</f>
        <v>100</v>
      </c>
      <c r="V1122" s="92">
        <f>VLOOKUP(D1122,道具产出!B:V,10,FALSE)</f>
        <v>3405</v>
      </c>
      <c r="W1122" s="15" t="str">
        <f>IF(V1122="","",VLOOKUP(V1122,映射!W:X,2,FALSE))</f>
        <v>细线</v>
      </c>
      <c r="X1122" s="92">
        <f>VLOOKUP(D1122,道具产出!B:V,11,FALSE)</f>
        <v>1</v>
      </c>
      <c r="Y1122" s="92">
        <v>1</v>
      </c>
      <c r="Z1122" s="92">
        <f>VLOOKUP(D1122,道具产出!B:V,12,FALSE)</f>
        <v>100</v>
      </c>
      <c r="AA1122" s="85"/>
      <c r="AB1122" s="15" t="str">
        <f>IF(AA1122="","",VLOOKUP(AA1122,映射!W:X,2,FALSE))</f>
        <v/>
      </c>
      <c r="AC1122" s="85"/>
      <c r="AD1122" s="85"/>
      <c r="AE1122" s="85"/>
      <c r="AF1122" s="85"/>
      <c r="AG1122" s="15" t="str">
        <f>IF(AF1122="","",VLOOKUP(AF1122,映射!W:X,2,FALSE))</f>
        <v/>
      </c>
      <c r="AH1122" s="85"/>
      <c r="AI1122" s="85"/>
      <c r="AJ1122" s="85"/>
      <c r="AK1122" s="85"/>
      <c r="AL1122" s="85" t="str">
        <f>IF(AK1122="","",VLOOKUP(AK1122,映射!W:X,2,FALSE))</f>
        <v/>
      </c>
      <c r="AM1122" s="85"/>
      <c r="AN1122" s="85"/>
      <c r="AO1122" s="85"/>
    </row>
    <row r="1123" spans="1:41">
      <c r="A1123" s="26">
        <v>140390</v>
      </c>
      <c r="B1123" s="26" t="s">
        <v>323</v>
      </c>
      <c r="C1123" s="14" t="s">
        <v>40</v>
      </c>
      <c r="D1123" s="14" t="s">
        <v>688</v>
      </c>
      <c r="E1123" s="26">
        <v>40390</v>
      </c>
      <c r="F1123" s="26" t="s">
        <v>694</v>
      </c>
      <c r="G1123" s="26"/>
      <c r="H1123" s="26">
        <v>52</v>
      </c>
      <c r="I1123" s="91">
        <v>1430</v>
      </c>
      <c r="J1123" s="90">
        <v>0</v>
      </c>
      <c r="K1123" s="26"/>
      <c r="L1123" s="79">
        <f>VLOOKUP(D1123,道具产出!B:V,4,FALSE)</f>
        <v>3005</v>
      </c>
      <c r="M1123" s="15" t="str">
        <f>IF(L1123="","",VLOOKUP(L1123,映射!W:X,2,FALSE))</f>
        <v>纯银</v>
      </c>
      <c r="N1123" s="79">
        <f>VLOOKUP(D1123,道具产出!B:V,5,FALSE)</f>
        <v>1</v>
      </c>
      <c r="O1123" s="79">
        <v>1</v>
      </c>
      <c r="P1123" s="79">
        <f>VLOOKUP(D1123,道具产出!B:V,6,FALSE)</f>
        <v>100</v>
      </c>
      <c r="Q1123" s="79">
        <f>VLOOKUP(D1123,道具产出!B:V,7,FALSE)</f>
        <v>3105</v>
      </c>
      <c r="R1123" s="15" t="str">
        <f>IF(Q1123="","",VLOOKUP(Q1123,映射!W:X,2,FALSE))</f>
        <v>铁杉</v>
      </c>
      <c r="S1123" s="79">
        <f>VLOOKUP(D1123,道具产出!B:V,8,FALSE)</f>
        <v>1</v>
      </c>
      <c r="T1123" s="79">
        <v>1</v>
      </c>
      <c r="U1123" s="79">
        <f>VLOOKUP(D1123,道具产出!B:V,9,FALSE)</f>
        <v>100</v>
      </c>
      <c r="V1123" s="92">
        <f>VLOOKUP(D1123,道具产出!B:V,10,FALSE)</f>
        <v>3405</v>
      </c>
      <c r="W1123" s="15" t="str">
        <f>IF(V1123="","",VLOOKUP(V1123,映射!W:X,2,FALSE))</f>
        <v>细线</v>
      </c>
      <c r="X1123" s="92">
        <f>VLOOKUP(D1123,道具产出!B:V,11,FALSE)</f>
        <v>1</v>
      </c>
      <c r="Y1123" s="92">
        <v>1</v>
      </c>
      <c r="Z1123" s="92">
        <f>VLOOKUP(D1123,道具产出!B:V,12,FALSE)</f>
        <v>100</v>
      </c>
      <c r="AA1123" s="85"/>
      <c r="AB1123" s="15" t="str">
        <f>IF(AA1123="","",VLOOKUP(AA1123,映射!W:X,2,FALSE))</f>
        <v/>
      </c>
      <c r="AC1123" s="85"/>
      <c r="AD1123" s="85"/>
      <c r="AE1123" s="85"/>
      <c r="AF1123" s="85"/>
      <c r="AG1123" s="15" t="str">
        <f>IF(AF1123="","",VLOOKUP(AF1123,映射!W:X,2,FALSE))</f>
        <v/>
      </c>
      <c r="AH1123" s="85"/>
      <c r="AI1123" s="85"/>
      <c r="AJ1123" s="85"/>
      <c r="AK1123" s="85"/>
      <c r="AL1123" s="85" t="str">
        <f>IF(AK1123="","",VLOOKUP(AK1123,映射!W:X,2,FALSE))</f>
        <v/>
      </c>
      <c r="AM1123" s="85"/>
      <c r="AN1123" s="85"/>
      <c r="AO1123" s="85"/>
    </row>
    <row r="1124" spans="1:41">
      <c r="A1124" s="26">
        <v>140391</v>
      </c>
      <c r="B1124" s="26" t="s">
        <v>323</v>
      </c>
      <c r="C1124" s="14" t="s">
        <v>40</v>
      </c>
      <c r="D1124" s="14" t="s">
        <v>688</v>
      </c>
      <c r="E1124" s="26">
        <v>40391</v>
      </c>
      <c r="F1124" s="26" t="s">
        <v>447</v>
      </c>
      <c r="G1124" s="26"/>
      <c r="H1124" s="26">
        <v>57</v>
      </c>
      <c r="I1124" s="91">
        <v>1800</v>
      </c>
      <c r="J1124" s="90">
        <v>0</v>
      </c>
      <c r="K1124" s="26"/>
      <c r="L1124" s="79">
        <f>VLOOKUP(D1124,道具产出!B:V,4,FALSE)</f>
        <v>3005</v>
      </c>
      <c r="M1124" s="15" t="str">
        <f>IF(L1124="","",VLOOKUP(L1124,映射!W:X,2,FALSE))</f>
        <v>纯银</v>
      </c>
      <c r="N1124" s="79">
        <f>VLOOKUP(D1124,道具产出!B:V,5,FALSE)</f>
        <v>1</v>
      </c>
      <c r="O1124" s="79">
        <v>1</v>
      </c>
      <c r="P1124" s="79">
        <f>VLOOKUP(D1124,道具产出!B:V,6,FALSE)</f>
        <v>100</v>
      </c>
      <c r="Q1124" s="79">
        <f>VLOOKUP(D1124,道具产出!B:V,7,FALSE)</f>
        <v>3105</v>
      </c>
      <c r="R1124" s="15" t="str">
        <f>IF(Q1124="","",VLOOKUP(Q1124,映射!W:X,2,FALSE))</f>
        <v>铁杉</v>
      </c>
      <c r="S1124" s="79">
        <f>VLOOKUP(D1124,道具产出!B:V,8,FALSE)</f>
        <v>1</v>
      </c>
      <c r="T1124" s="79">
        <v>1</v>
      </c>
      <c r="U1124" s="79">
        <f>VLOOKUP(D1124,道具产出!B:V,9,FALSE)</f>
        <v>100</v>
      </c>
      <c r="V1124" s="92">
        <f>VLOOKUP(D1124,道具产出!B:V,10,FALSE)</f>
        <v>3405</v>
      </c>
      <c r="W1124" s="15" t="str">
        <f>IF(V1124="","",VLOOKUP(V1124,映射!W:X,2,FALSE))</f>
        <v>细线</v>
      </c>
      <c r="X1124" s="92">
        <f>VLOOKUP(D1124,道具产出!B:V,11,FALSE)</f>
        <v>1</v>
      </c>
      <c r="Y1124" s="92">
        <v>1</v>
      </c>
      <c r="Z1124" s="92">
        <f>VLOOKUP(D1124,道具产出!B:V,12,FALSE)</f>
        <v>100</v>
      </c>
      <c r="AA1124" s="85"/>
      <c r="AB1124" s="15" t="str">
        <f>IF(AA1124="","",VLOOKUP(AA1124,映射!W:X,2,FALSE))</f>
        <v/>
      </c>
      <c r="AC1124" s="85"/>
      <c r="AD1124" s="85"/>
      <c r="AE1124" s="85"/>
      <c r="AF1124" s="85"/>
      <c r="AG1124" s="15" t="str">
        <f>IF(AF1124="","",VLOOKUP(AF1124,映射!W:X,2,FALSE))</f>
        <v/>
      </c>
      <c r="AH1124" s="85"/>
      <c r="AI1124" s="85"/>
      <c r="AJ1124" s="85"/>
      <c r="AK1124" s="85"/>
      <c r="AL1124" s="85" t="str">
        <f>IF(AK1124="","",VLOOKUP(AK1124,映射!W:X,2,FALSE))</f>
        <v/>
      </c>
      <c r="AM1124" s="85"/>
      <c r="AN1124" s="85"/>
      <c r="AO1124" s="85"/>
    </row>
    <row r="1125" spans="1:41">
      <c r="A1125" s="26">
        <v>140392</v>
      </c>
      <c r="B1125" s="26" t="s">
        <v>323</v>
      </c>
      <c r="C1125" s="14" t="s">
        <v>40</v>
      </c>
      <c r="D1125" s="14" t="s">
        <v>688</v>
      </c>
      <c r="E1125" s="26">
        <v>40392</v>
      </c>
      <c r="F1125" s="26" t="s">
        <v>479</v>
      </c>
      <c r="G1125" s="26"/>
      <c r="H1125" s="26">
        <v>57</v>
      </c>
      <c r="I1125" s="91">
        <v>1800</v>
      </c>
      <c r="J1125" s="90">
        <v>0</v>
      </c>
      <c r="K1125" s="26"/>
      <c r="L1125" s="79">
        <f>VLOOKUP(D1125,道具产出!B:V,4,FALSE)</f>
        <v>3005</v>
      </c>
      <c r="M1125" s="15" t="str">
        <f>IF(L1125="","",VLOOKUP(L1125,映射!W:X,2,FALSE))</f>
        <v>纯银</v>
      </c>
      <c r="N1125" s="79">
        <f>VLOOKUP(D1125,道具产出!B:V,5,FALSE)</f>
        <v>1</v>
      </c>
      <c r="O1125" s="79">
        <v>1</v>
      </c>
      <c r="P1125" s="79">
        <f>VLOOKUP(D1125,道具产出!B:V,6,FALSE)</f>
        <v>100</v>
      </c>
      <c r="Q1125" s="79">
        <f>VLOOKUP(D1125,道具产出!B:V,7,FALSE)</f>
        <v>3105</v>
      </c>
      <c r="R1125" s="15" t="str">
        <f>IF(Q1125="","",VLOOKUP(Q1125,映射!W:X,2,FALSE))</f>
        <v>铁杉</v>
      </c>
      <c r="S1125" s="79">
        <f>VLOOKUP(D1125,道具产出!B:V,8,FALSE)</f>
        <v>1</v>
      </c>
      <c r="T1125" s="79">
        <v>1</v>
      </c>
      <c r="U1125" s="79">
        <f>VLOOKUP(D1125,道具产出!B:V,9,FALSE)</f>
        <v>100</v>
      </c>
      <c r="V1125" s="92">
        <f>VLOOKUP(D1125,道具产出!B:V,10,FALSE)</f>
        <v>3405</v>
      </c>
      <c r="W1125" s="15" t="str">
        <f>IF(V1125="","",VLOOKUP(V1125,映射!W:X,2,FALSE))</f>
        <v>细线</v>
      </c>
      <c r="X1125" s="92">
        <f>VLOOKUP(D1125,道具产出!B:V,11,FALSE)</f>
        <v>1</v>
      </c>
      <c r="Y1125" s="92">
        <v>1</v>
      </c>
      <c r="Z1125" s="92">
        <f>VLOOKUP(D1125,道具产出!B:V,12,FALSE)</f>
        <v>100</v>
      </c>
      <c r="AA1125" s="85"/>
      <c r="AB1125" s="15" t="str">
        <f>IF(AA1125="","",VLOOKUP(AA1125,映射!W:X,2,FALSE))</f>
        <v/>
      </c>
      <c r="AC1125" s="85"/>
      <c r="AD1125" s="85"/>
      <c r="AE1125" s="85"/>
      <c r="AF1125" s="85"/>
      <c r="AG1125" s="15" t="str">
        <f>IF(AF1125="","",VLOOKUP(AF1125,映射!W:X,2,FALSE))</f>
        <v/>
      </c>
      <c r="AH1125" s="85"/>
      <c r="AI1125" s="85"/>
      <c r="AJ1125" s="85"/>
      <c r="AK1125" s="85"/>
      <c r="AL1125" s="85" t="str">
        <f>IF(AK1125="","",VLOOKUP(AK1125,映射!W:X,2,FALSE))</f>
        <v/>
      </c>
      <c r="AM1125" s="85"/>
      <c r="AN1125" s="85"/>
      <c r="AO1125" s="85"/>
    </row>
    <row r="1126" spans="1:41">
      <c r="A1126" s="26">
        <v>140393</v>
      </c>
      <c r="B1126" s="26" t="s">
        <v>323</v>
      </c>
      <c r="C1126" s="14" t="s">
        <v>40</v>
      </c>
      <c r="D1126" s="14" t="s">
        <v>688</v>
      </c>
      <c r="E1126" s="26">
        <v>40393</v>
      </c>
      <c r="F1126" s="26" t="s">
        <v>397</v>
      </c>
      <c r="G1126" s="26"/>
      <c r="H1126" s="26">
        <v>57</v>
      </c>
      <c r="I1126" s="91">
        <v>1800</v>
      </c>
      <c r="J1126" s="90">
        <v>0</v>
      </c>
      <c r="K1126" s="26"/>
      <c r="L1126" s="79">
        <f>VLOOKUP(D1126,道具产出!B:V,4,FALSE)</f>
        <v>3005</v>
      </c>
      <c r="M1126" s="15" t="str">
        <f>IF(L1126="","",VLOOKUP(L1126,映射!W:X,2,FALSE))</f>
        <v>纯银</v>
      </c>
      <c r="N1126" s="79">
        <f>VLOOKUP(D1126,道具产出!B:V,5,FALSE)</f>
        <v>1</v>
      </c>
      <c r="O1126" s="79">
        <v>1</v>
      </c>
      <c r="P1126" s="79">
        <f>VLOOKUP(D1126,道具产出!B:V,6,FALSE)</f>
        <v>100</v>
      </c>
      <c r="Q1126" s="79">
        <f>VLOOKUP(D1126,道具产出!B:V,7,FALSE)</f>
        <v>3105</v>
      </c>
      <c r="R1126" s="15" t="str">
        <f>IF(Q1126="","",VLOOKUP(Q1126,映射!W:X,2,FALSE))</f>
        <v>铁杉</v>
      </c>
      <c r="S1126" s="79">
        <f>VLOOKUP(D1126,道具产出!B:V,8,FALSE)</f>
        <v>1</v>
      </c>
      <c r="T1126" s="79">
        <v>1</v>
      </c>
      <c r="U1126" s="79">
        <f>VLOOKUP(D1126,道具产出!B:V,9,FALSE)</f>
        <v>100</v>
      </c>
      <c r="V1126" s="92">
        <f>VLOOKUP(D1126,道具产出!B:V,10,FALSE)</f>
        <v>3405</v>
      </c>
      <c r="W1126" s="15" t="str">
        <f>IF(V1126="","",VLOOKUP(V1126,映射!W:X,2,FALSE))</f>
        <v>细线</v>
      </c>
      <c r="X1126" s="92">
        <f>VLOOKUP(D1126,道具产出!B:V,11,FALSE)</f>
        <v>1</v>
      </c>
      <c r="Y1126" s="92">
        <v>1</v>
      </c>
      <c r="Z1126" s="92">
        <f>VLOOKUP(D1126,道具产出!B:V,12,FALSE)</f>
        <v>100</v>
      </c>
      <c r="AA1126" s="85"/>
      <c r="AB1126" s="15" t="str">
        <f>IF(AA1126="","",VLOOKUP(AA1126,映射!W:X,2,FALSE))</f>
        <v/>
      </c>
      <c r="AC1126" s="85"/>
      <c r="AD1126" s="85"/>
      <c r="AE1126" s="85"/>
      <c r="AF1126" s="85"/>
      <c r="AG1126" s="15" t="str">
        <f>IF(AF1126="","",VLOOKUP(AF1126,映射!W:X,2,FALSE))</f>
        <v/>
      </c>
      <c r="AH1126" s="85"/>
      <c r="AI1126" s="85"/>
      <c r="AJ1126" s="85"/>
      <c r="AK1126" s="85"/>
      <c r="AL1126" s="85" t="str">
        <f>IF(AK1126="","",VLOOKUP(AK1126,映射!W:X,2,FALSE))</f>
        <v/>
      </c>
      <c r="AM1126" s="85"/>
      <c r="AN1126" s="85"/>
      <c r="AO1126" s="85"/>
    </row>
    <row r="1127" spans="1:41">
      <c r="A1127" s="26">
        <v>140394</v>
      </c>
      <c r="B1127" s="26" t="s">
        <v>323</v>
      </c>
      <c r="C1127" s="14" t="s">
        <v>40</v>
      </c>
      <c r="D1127" s="14" t="s">
        <v>688</v>
      </c>
      <c r="E1127" s="26">
        <v>40394</v>
      </c>
      <c r="F1127" s="26" t="s">
        <v>459</v>
      </c>
      <c r="G1127" s="26"/>
      <c r="H1127" s="26">
        <v>57</v>
      </c>
      <c r="I1127" s="91">
        <v>1800</v>
      </c>
      <c r="J1127" s="90">
        <v>0</v>
      </c>
      <c r="K1127" s="26"/>
      <c r="L1127" s="79">
        <f>VLOOKUP(D1127,道具产出!B:V,4,FALSE)</f>
        <v>3005</v>
      </c>
      <c r="M1127" s="15" t="str">
        <f>IF(L1127="","",VLOOKUP(L1127,映射!W:X,2,FALSE))</f>
        <v>纯银</v>
      </c>
      <c r="N1127" s="79">
        <f>VLOOKUP(D1127,道具产出!B:V,5,FALSE)</f>
        <v>1</v>
      </c>
      <c r="O1127" s="79">
        <v>1</v>
      </c>
      <c r="P1127" s="79">
        <f>VLOOKUP(D1127,道具产出!B:V,6,FALSE)</f>
        <v>100</v>
      </c>
      <c r="Q1127" s="79">
        <f>VLOOKUP(D1127,道具产出!B:V,7,FALSE)</f>
        <v>3105</v>
      </c>
      <c r="R1127" s="15" t="str">
        <f>IF(Q1127="","",VLOOKUP(Q1127,映射!W:X,2,FALSE))</f>
        <v>铁杉</v>
      </c>
      <c r="S1127" s="79">
        <f>VLOOKUP(D1127,道具产出!B:V,8,FALSE)</f>
        <v>1</v>
      </c>
      <c r="T1127" s="79">
        <v>1</v>
      </c>
      <c r="U1127" s="79">
        <f>VLOOKUP(D1127,道具产出!B:V,9,FALSE)</f>
        <v>100</v>
      </c>
      <c r="V1127" s="92">
        <f>VLOOKUP(D1127,道具产出!B:V,10,FALSE)</f>
        <v>3405</v>
      </c>
      <c r="W1127" s="15" t="str">
        <f>IF(V1127="","",VLOOKUP(V1127,映射!W:X,2,FALSE))</f>
        <v>细线</v>
      </c>
      <c r="X1127" s="92">
        <f>VLOOKUP(D1127,道具产出!B:V,11,FALSE)</f>
        <v>1</v>
      </c>
      <c r="Y1127" s="92">
        <v>1</v>
      </c>
      <c r="Z1127" s="92">
        <f>VLOOKUP(D1127,道具产出!B:V,12,FALSE)</f>
        <v>100</v>
      </c>
      <c r="AA1127" s="85"/>
      <c r="AB1127" s="15" t="str">
        <f>IF(AA1127="","",VLOOKUP(AA1127,映射!W:X,2,FALSE))</f>
        <v/>
      </c>
      <c r="AC1127" s="85"/>
      <c r="AD1127" s="85"/>
      <c r="AE1127" s="85"/>
      <c r="AF1127" s="85"/>
      <c r="AG1127" s="15" t="str">
        <f>IF(AF1127="","",VLOOKUP(AF1127,映射!W:X,2,FALSE))</f>
        <v/>
      </c>
      <c r="AH1127" s="85"/>
      <c r="AI1127" s="85"/>
      <c r="AJ1127" s="85"/>
      <c r="AK1127" s="85"/>
      <c r="AL1127" s="85" t="str">
        <f>IF(AK1127="","",VLOOKUP(AK1127,映射!W:X,2,FALSE))</f>
        <v/>
      </c>
      <c r="AM1127" s="85"/>
      <c r="AN1127" s="85"/>
      <c r="AO1127" s="85"/>
    </row>
    <row r="1128" spans="1:41">
      <c r="A1128" s="26">
        <v>140395</v>
      </c>
      <c r="B1128" s="26" t="s">
        <v>323</v>
      </c>
      <c r="C1128" s="14" t="s">
        <v>40</v>
      </c>
      <c r="D1128" s="14" t="s">
        <v>688</v>
      </c>
      <c r="E1128" s="26">
        <v>40395</v>
      </c>
      <c r="F1128" s="26" t="s">
        <v>615</v>
      </c>
      <c r="G1128" s="26"/>
      <c r="H1128" s="26">
        <v>57</v>
      </c>
      <c r="I1128" s="91">
        <v>1800</v>
      </c>
      <c r="J1128" s="90">
        <v>0</v>
      </c>
      <c r="K1128" s="26"/>
      <c r="L1128" s="79">
        <f>VLOOKUP(D1128,道具产出!B:V,4,FALSE)</f>
        <v>3005</v>
      </c>
      <c r="M1128" s="15" t="str">
        <f>IF(L1128="","",VLOOKUP(L1128,映射!W:X,2,FALSE))</f>
        <v>纯银</v>
      </c>
      <c r="N1128" s="79">
        <f>VLOOKUP(D1128,道具产出!B:V,5,FALSE)</f>
        <v>1</v>
      </c>
      <c r="O1128" s="79">
        <v>1</v>
      </c>
      <c r="P1128" s="79">
        <f>VLOOKUP(D1128,道具产出!B:V,6,FALSE)</f>
        <v>100</v>
      </c>
      <c r="Q1128" s="79">
        <f>VLOOKUP(D1128,道具产出!B:V,7,FALSE)</f>
        <v>3105</v>
      </c>
      <c r="R1128" s="15" t="str">
        <f>IF(Q1128="","",VLOOKUP(Q1128,映射!W:X,2,FALSE))</f>
        <v>铁杉</v>
      </c>
      <c r="S1128" s="79">
        <f>VLOOKUP(D1128,道具产出!B:V,8,FALSE)</f>
        <v>1</v>
      </c>
      <c r="T1128" s="79">
        <v>1</v>
      </c>
      <c r="U1128" s="79">
        <f>VLOOKUP(D1128,道具产出!B:V,9,FALSE)</f>
        <v>100</v>
      </c>
      <c r="V1128" s="92">
        <f>VLOOKUP(D1128,道具产出!B:V,10,FALSE)</f>
        <v>3405</v>
      </c>
      <c r="W1128" s="15" t="str">
        <f>IF(V1128="","",VLOOKUP(V1128,映射!W:X,2,FALSE))</f>
        <v>细线</v>
      </c>
      <c r="X1128" s="92">
        <f>VLOOKUP(D1128,道具产出!B:V,11,FALSE)</f>
        <v>1</v>
      </c>
      <c r="Y1128" s="92">
        <v>1</v>
      </c>
      <c r="Z1128" s="92">
        <f>VLOOKUP(D1128,道具产出!B:V,12,FALSE)</f>
        <v>100</v>
      </c>
      <c r="AA1128" s="85"/>
      <c r="AB1128" s="15" t="str">
        <f>IF(AA1128="","",VLOOKUP(AA1128,映射!W:X,2,FALSE))</f>
        <v/>
      </c>
      <c r="AC1128" s="85"/>
      <c r="AD1128" s="85"/>
      <c r="AE1128" s="85"/>
      <c r="AF1128" s="85"/>
      <c r="AG1128" s="15" t="str">
        <f>IF(AF1128="","",VLOOKUP(AF1128,映射!W:X,2,FALSE))</f>
        <v/>
      </c>
      <c r="AH1128" s="85"/>
      <c r="AI1128" s="85"/>
      <c r="AJ1128" s="85"/>
      <c r="AK1128" s="85"/>
      <c r="AL1128" s="85" t="str">
        <f>IF(AK1128="","",VLOOKUP(AK1128,映射!W:X,2,FALSE))</f>
        <v/>
      </c>
      <c r="AM1128" s="85"/>
      <c r="AN1128" s="85"/>
      <c r="AO1128" s="85"/>
    </row>
    <row r="1129" spans="1:41">
      <c r="A1129" s="26">
        <v>140396</v>
      </c>
      <c r="B1129" s="26" t="s">
        <v>323</v>
      </c>
      <c r="C1129" s="14" t="s">
        <v>40</v>
      </c>
      <c r="D1129" s="14" t="s">
        <v>688</v>
      </c>
      <c r="E1129" s="26">
        <v>40396</v>
      </c>
      <c r="F1129" s="26" t="s">
        <v>642</v>
      </c>
      <c r="G1129" s="26"/>
      <c r="H1129" s="26">
        <v>57</v>
      </c>
      <c r="I1129" s="91">
        <v>1800</v>
      </c>
      <c r="J1129" s="90">
        <v>0</v>
      </c>
      <c r="K1129" s="26"/>
      <c r="L1129" s="79">
        <f>VLOOKUP(D1129,道具产出!B:V,4,FALSE)</f>
        <v>3005</v>
      </c>
      <c r="M1129" s="15" t="str">
        <f>IF(L1129="","",VLOOKUP(L1129,映射!W:X,2,FALSE))</f>
        <v>纯银</v>
      </c>
      <c r="N1129" s="79">
        <f>VLOOKUP(D1129,道具产出!B:V,5,FALSE)</f>
        <v>1</v>
      </c>
      <c r="O1129" s="79">
        <v>1</v>
      </c>
      <c r="P1129" s="79">
        <f>VLOOKUP(D1129,道具产出!B:V,6,FALSE)</f>
        <v>100</v>
      </c>
      <c r="Q1129" s="79">
        <f>VLOOKUP(D1129,道具产出!B:V,7,FALSE)</f>
        <v>3105</v>
      </c>
      <c r="R1129" s="15" t="str">
        <f>IF(Q1129="","",VLOOKUP(Q1129,映射!W:X,2,FALSE))</f>
        <v>铁杉</v>
      </c>
      <c r="S1129" s="79">
        <f>VLOOKUP(D1129,道具产出!B:V,8,FALSE)</f>
        <v>1</v>
      </c>
      <c r="T1129" s="79">
        <v>1</v>
      </c>
      <c r="U1129" s="79">
        <f>VLOOKUP(D1129,道具产出!B:V,9,FALSE)</f>
        <v>100</v>
      </c>
      <c r="V1129" s="92">
        <f>VLOOKUP(D1129,道具产出!B:V,10,FALSE)</f>
        <v>3405</v>
      </c>
      <c r="W1129" s="15" t="str">
        <f>IF(V1129="","",VLOOKUP(V1129,映射!W:X,2,FALSE))</f>
        <v>细线</v>
      </c>
      <c r="X1129" s="92">
        <f>VLOOKUP(D1129,道具产出!B:V,11,FALSE)</f>
        <v>1</v>
      </c>
      <c r="Y1129" s="92">
        <v>1</v>
      </c>
      <c r="Z1129" s="92">
        <f>VLOOKUP(D1129,道具产出!B:V,12,FALSE)</f>
        <v>100</v>
      </c>
      <c r="AA1129" s="85"/>
      <c r="AB1129" s="15" t="str">
        <f>IF(AA1129="","",VLOOKUP(AA1129,映射!W:X,2,FALSE))</f>
        <v/>
      </c>
      <c r="AC1129" s="85"/>
      <c r="AD1129" s="85"/>
      <c r="AE1129" s="85"/>
      <c r="AF1129" s="85"/>
      <c r="AG1129" s="15" t="str">
        <f>IF(AF1129="","",VLOOKUP(AF1129,映射!W:X,2,FALSE))</f>
        <v/>
      </c>
      <c r="AH1129" s="85"/>
      <c r="AI1129" s="85"/>
      <c r="AJ1129" s="85"/>
      <c r="AK1129" s="85"/>
      <c r="AL1129" s="85" t="str">
        <f>IF(AK1129="","",VLOOKUP(AK1129,映射!W:X,2,FALSE))</f>
        <v/>
      </c>
      <c r="AM1129" s="85"/>
      <c r="AN1129" s="85"/>
      <c r="AO1129" s="85"/>
    </row>
    <row r="1130" spans="1:41">
      <c r="A1130" s="26">
        <v>140397</v>
      </c>
      <c r="B1130" s="26" t="s">
        <v>323</v>
      </c>
      <c r="C1130" s="14" t="s">
        <v>40</v>
      </c>
      <c r="D1130" s="14" t="s">
        <v>688</v>
      </c>
      <c r="E1130" s="26">
        <v>40397</v>
      </c>
      <c r="F1130" s="26" t="s">
        <v>647</v>
      </c>
      <c r="G1130" s="26"/>
      <c r="H1130" s="26">
        <v>57</v>
      </c>
      <c r="I1130" s="91">
        <v>1800</v>
      </c>
      <c r="J1130" s="90">
        <v>0</v>
      </c>
      <c r="K1130" s="26"/>
      <c r="L1130" s="79">
        <f>VLOOKUP(D1130,道具产出!B:V,4,FALSE)</f>
        <v>3005</v>
      </c>
      <c r="M1130" s="15" t="str">
        <f>IF(L1130="","",VLOOKUP(L1130,映射!W:X,2,FALSE))</f>
        <v>纯银</v>
      </c>
      <c r="N1130" s="79">
        <f>VLOOKUP(D1130,道具产出!B:V,5,FALSE)</f>
        <v>1</v>
      </c>
      <c r="O1130" s="79">
        <v>1</v>
      </c>
      <c r="P1130" s="79">
        <f>VLOOKUP(D1130,道具产出!B:V,6,FALSE)</f>
        <v>100</v>
      </c>
      <c r="Q1130" s="79">
        <f>VLOOKUP(D1130,道具产出!B:V,7,FALSE)</f>
        <v>3105</v>
      </c>
      <c r="R1130" s="15" t="str">
        <f>IF(Q1130="","",VLOOKUP(Q1130,映射!W:X,2,FALSE))</f>
        <v>铁杉</v>
      </c>
      <c r="S1130" s="79">
        <f>VLOOKUP(D1130,道具产出!B:V,8,FALSE)</f>
        <v>1</v>
      </c>
      <c r="T1130" s="79">
        <v>1</v>
      </c>
      <c r="U1130" s="79">
        <f>VLOOKUP(D1130,道具产出!B:V,9,FALSE)</f>
        <v>100</v>
      </c>
      <c r="V1130" s="92">
        <f>VLOOKUP(D1130,道具产出!B:V,10,FALSE)</f>
        <v>3405</v>
      </c>
      <c r="W1130" s="15" t="str">
        <f>IF(V1130="","",VLOOKUP(V1130,映射!W:X,2,FALSE))</f>
        <v>细线</v>
      </c>
      <c r="X1130" s="92">
        <f>VLOOKUP(D1130,道具产出!B:V,11,FALSE)</f>
        <v>1</v>
      </c>
      <c r="Y1130" s="92">
        <v>1</v>
      </c>
      <c r="Z1130" s="92">
        <f>VLOOKUP(D1130,道具产出!B:V,12,FALSE)</f>
        <v>100</v>
      </c>
      <c r="AA1130" s="85"/>
      <c r="AB1130" s="15" t="str">
        <f>IF(AA1130="","",VLOOKUP(AA1130,映射!W:X,2,FALSE))</f>
        <v/>
      </c>
      <c r="AC1130" s="85"/>
      <c r="AD1130" s="85"/>
      <c r="AE1130" s="85"/>
      <c r="AF1130" s="85"/>
      <c r="AG1130" s="15" t="str">
        <f>IF(AF1130="","",VLOOKUP(AF1130,映射!W:X,2,FALSE))</f>
        <v/>
      </c>
      <c r="AH1130" s="85"/>
      <c r="AI1130" s="85"/>
      <c r="AJ1130" s="85"/>
      <c r="AK1130" s="85"/>
      <c r="AL1130" s="85" t="str">
        <f>IF(AK1130="","",VLOOKUP(AK1130,映射!W:X,2,FALSE))</f>
        <v/>
      </c>
      <c r="AM1130" s="85"/>
      <c r="AN1130" s="85"/>
      <c r="AO1130" s="85"/>
    </row>
    <row r="1131" spans="1:41">
      <c r="A1131" s="26">
        <v>140398</v>
      </c>
      <c r="B1131" s="26" t="s">
        <v>323</v>
      </c>
      <c r="C1131" s="14" t="s">
        <v>40</v>
      </c>
      <c r="D1131" s="14" t="s">
        <v>688</v>
      </c>
      <c r="E1131" s="26">
        <v>40398</v>
      </c>
      <c r="F1131" s="26" t="s">
        <v>655</v>
      </c>
      <c r="G1131" s="26"/>
      <c r="H1131" s="26">
        <v>57</v>
      </c>
      <c r="I1131" s="91">
        <v>1800</v>
      </c>
      <c r="J1131" s="90">
        <v>0</v>
      </c>
      <c r="K1131" s="26"/>
      <c r="L1131" s="79">
        <f>VLOOKUP(D1131,道具产出!B:V,4,FALSE)</f>
        <v>3005</v>
      </c>
      <c r="M1131" s="15" t="str">
        <f>IF(L1131="","",VLOOKUP(L1131,映射!W:X,2,FALSE))</f>
        <v>纯银</v>
      </c>
      <c r="N1131" s="79">
        <f>VLOOKUP(D1131,道具产出!B:V,5,FALSE)</f>
        <v>1</v>
      </c>
      <c r="O1131" s="79">
        <v>1</v>
      </c>
      <c r="P1131" s="79">
        <f>VLOOKUP(D1131,道具产出!B:V,6,FALSE)</f>
        <v>100</v>
      </c>
      <c r="Q1131" s="79">
        <f>VLOOKUP(D1131,道具产出!B:V,7,FALSE)</f>
        <v>3105</v>
      </c>
      <c r="R1131" s="15" t="str">
        <f>IF(Q1131="","",VLOOKUP(Q1131,映射!W:X,2,FALSE))</f>
        <v>铁杉</v>
      </c>
      <c r="S1131" s="79">
        <f>VLOOKUP(D1131,道具产出!B:V,8,FALSE)</f>
        <v>1</v>
      </c>
      <c r="T1131" s="79">
        <v>1</v>
      </c>
      <c r="U1131" s="79">
        <f>VLOOKUP(D1131,道具产出!B:V,9,FALSE)</f>
        <v>100</v>
      </c>
      <c r="V1131" s="92">
        <f>VLOOKUP(D1131,道具产出!B:V,10,FALSE)</f>
        <v>3405</v>
      </c>
      <c r="W1131" s="15" t="str">
        <f>IF(V1131="","",VLOOKUP(V1131,映射!W:X,2,FALSE))</f>
        <v>细线</v>
      </c>
      <c r="X1131" s="92">
        <f>VLOOKUP(D1131,道具产出!B:V,11,FALSE)</f>
        <v>1</v>
      </c>
      <c r="Y1131" s="92">
        <v>1</v>
      </c>
      <c r="Z1131" s="92">
        <f>VLOOKUP(D1131,道具产出!B:V,12,FALSE)</f>
        <v>100</v>
      </c>
      <c r="AA1131" s="85"/>
      <c r="AB1131" s="15" t="str">
        <f>IF(AA1131="","",VLOOKUP(AA1131,映射!W:X,2,FALSE))</f>
        <v/>
      </c>
      <c r="AC1131" s="85"/>
      <c r="AD1131" s="85"/>
      <c r="AE1131" s="85"/>
      <c r="AF1131" s="85"/>
      <c r="AG1131" s="15" t="str">
        <f>IF(AF1131="","",VLOOKUP(AF1131,映射!W:X,2,FALSE))</f>
        <v/>
      </c>
      <c r="AH1131" s="85"/>
      <c r="AI1131" s="85"/>
      <c r="AJ1131" s="85"/>
      <c r="AK1131" s="85"/>
      <c r="AL1131" s="85" t="str">
        <f>IF(AK1131="","",VLOOKUP(AK1131,映射!W:X,2,FALSE))</f>
        <v/>
      </c>
      <c r="AM1131" s="85"/>
      <c r="AN1131" s="85"/>
      <c r="AO1131" s="85"/>
    </row>
    <row r="1132" spans="1:41">
      <c r="A1132" s="26">
        <v>140399</v>
      </c>
      <c r="B1132" s="26" t="s">
        <v>323</v>
      </c>
      <c r="C1132" s="14" t="s">
        <v>40</v>
      </c>
      <c r="D1132" s="14" t="s">
        <v>688</v>
      </c>
      <c r="E1132" s="26">
        <v>40399</v>
      </c>
      <c r="F1132" s="26" t="s">
        <v>595</v>
      </c>
      <c r="G1132" s="26"/>
      <c r="H1132" s="26">
        <v>57</v>
      </c>
      <c r="I1132" s="91">
        <v>1800</v>
      </c>
      <c r="J1132" s="90">
        <v>0</v>
      </c>
      <c r="K1132" s="26"/>
      <c r="L1132" s="79">
        <f>VLOOKUP(D1132,道具产出!B:V,4,FALSE)</f>
        <v>3005</v>
      </c>
      <c r="M1132" s="15" t="str">
        <f>IF(L1132="","",VLOOKUP(L1132,映射!W:X,2,FALSE))</f>
        <v>纯银</v>
      </c>
      <c r="N1132" s="79">
        <f>VLOOKUP(D1132,道具产出!B:V,5,FALSE)</f>
        <v>1</v>
      </c>
      <c r="O1132" s="79">
        <v>1</v>
      </c>
      <c r="P1132" s="79">
        <f>VLOOKUP(D1132,道具产出!B:V,6,FALSE)</f>
        <v>100</v>
      </c>
      <c r="Q1132" s="79">
        <f>VLOOKUP(D1132,道具产出!B:V,7,FALSE)</f>
        <v>3105</v>
      </c>
      <c r="R1132" s="15" t="str">
        <f>IF(Q1132="","",VLOOKUP(Q1132,映射!W:X,2,FALSE))</f>
        <v>铁杉</v>
      </c>
      <c r="S1132" s="79">
        <f>VLOOKUP(D1132,道具产出!B:V,8,FALSE)</f>
        <v>1</v>
      </c>
      <c r="T1132" s="79">
        <v>1</v>
      </c>
      <c r="U1132" s="79">
        <f>VLOOKUP(D1132,道具产出!B:V,9,FALSE)</f>
        <v>100</v>
      </c>
      <c r="V1132" s="92">
        <f>VLOOKUP(D1132,道具产出!B:V,10,FALSE)</f>
        <v>3405</v>
      </c>
      <c r="W1132" s="15" t="str">
        <f>IF(V1132="","",VLOOKUP(V1132,映射!W:X,2,FALSE))</f>
        <v>细线</v>
      </c>
      <c r="X1132" s="92">
        <f>VLOOKUP(D1132,道具产出!B:V,11,FALSE)</f>
        <v>1</v>
      </c>
      <c r="Y1132" s="92">
        <v>1</v>
      </c>
      <c r="Z1132" s="92">
        <f>VLOOKUP(D1132,道具产出!B:V,12,FALSE)</f>
        <v>100</v>
      </c>
      <c r="AA1132" s="85"/>
      <c r="AB1132" s="15" t="str">
        <f>IF(AA1132="","",VLOOKUP(AA1132,映射!W:X,2,FALSE))</f>
        <v/>
      </c>
      <c r="AC1132" s="85"/>
      <c r="AD1132" s="85"/>
      <c r="AE1132" s="85"/>
      <c r="AF1132" s="85"/>
      <c r="AG1132" s="15" t="str">
        <f>IF(AF1132="","",VLOOKUP(AF1132,映射!W:X,2,FALSE))</f>
        <v/>
      </c>
      <c r="AH1132" s="85"/>
      <c r="AI1132" s="85"/>
      <c r="AJ1132" s="85"/>
      <c r="AK1132" s="85"/>
      <c r="AL1132" s="85" t="str">
        <f>IF(AK1132="","",VLOOKUP(AK1132,映射!W:X,2,FALSE))</f>
        <v/>
      </c>
      <c r="AM1132" s="85"/>
      <c r="AN1132" s="85"/>
      <c r="AO1132" s="85"/>
    </row>
    <row r="1133" spans="1:41">
      <c r="A1133" s="26">
        <v>140400</v>
      </c>
      <c r="B1133" s="26" t="s">
        <v>323</v>
      </c>
      <c r="C1133" s="14" t="s">
        <v>40</v>
      </c>
      <c r="D1133" s="14" t="s">
        <v>688</v>
      </c>
      <c r="E1133" s="26">
        <v>40400</v>
      </c>
      <c r="F1133" s="26" t="s">
        <v>649</v>
      </c>
      <c r="G1133" s="26"/>
      <c r="H1133" s="26">
        <v>57</v>
      </c>
      <c r="I1133" s="91">
        <v>1800</v>
      </c>
      <c r="J1133" s="90">
        <v>0</v>
      </c>
      <c r="K1133" s="26"/>
      <c r="L1133" s="79">
        <f>VLOOKUP(D1133,道具产出!B:V,4,FALSE)</f>
        <v>3005</v>
      </c>
      <c r="M1133" s="15" t="str">
        <f>IF(L1133="","",VLOOKUP(L1133,映射!W:X,2,FALSE))</f>
        <v>纯银</v>
      </c>
      <c r="N1133" s="79">
        <f>VLOOKUP(D1133,道具产出!B:V,5,FALSE)</f>
        <v>1</v>
      </c>
      <c r="O1133" s="79">
        <v>1</v>
      </c>
      <c r="P1133" s="79">
        <f>VLOOKUP(D1133,道具产出!B:V,6,FALSE)</f>
        <v>100</v>
      </c>
      <c r="Q1133" s="79">
        <f>VLOOKUP(D1133,道具产出!B:V,7,FALSE)</f>
        <v>3105</v>
      </c>
      <c r="R1133" s="15" t="str">
        <f>IF(Q1133="","",VLOOKUP(Q1133,映射!W:X,2,FALSE))</f>
        <v>铁杉</v>
      </c>
      <c r="S1133" s="79">
        <f>VLOOKUP(D1133,道具产出!B:V,8,FALSE)</f>
        <v>1</v>
      </c>
      <c r="T1133" s="79">
        <v>1</v>
      </c>
      <c r="U1133" s="79">
        <f>VLOOKUP(D1133,道具产出!B:V,9,FALSE)</f>
        <v>100</v>
      </c>
      <c r="V1133" s="92">
        <f>VLOOKUP(D1133,道具产出!B:V,10,FALSE)</f>
        <v>3405</v>
      </c>
      <c r="W1133" s="15" t="str">
        <f>IF(V1133="","",VLOOKUP(V1133,映射!W:X,2,FALSE))</f>
        <v>细线</v>
      </c>
      <c r="X1133" s="92">
        <f>VLOOKUP(D1133,道具产出!B:V,11,FALSE)</f>
        <v>1</v>
      </c>
      <c r="Y1133" s="92">
        <v>1</v>
      </c>
      <c r="Z1133" s="92">
        <f>VLOOKUP(D1133,道具产出!B:V,12,FALSE)</f>
        <v>100</v>
      </c>
      <c r="AA1133" s="85"/>
      <c r="AB1133" s="15" t="str">
        <f>IF(AA1133="","",VLOOKUP(AA1133,映射!W:X,2,FALSE))</f>
        <v/>
      </c>
      <c r="AC1133" s="85"/>
      <c r="AD1133" s="85"/>
      <c r="AE1133" s="85"/>
      <c r="AF1133" s="85"/>
      <c r="AG1133" s="15" t="str">
        <f>IF(AF1133="","",VLOOKUP(AF1133,映射!W:X,2,FALSE))</f>
        <v/>
      </c>
      <c r="AH1133" s="85"/>
      <c r="AI1133" s="85"/>
      <c r="AJ1133" s="85"/>
      <c r="AK1133" s="85"/>
      <c r="AL1133" s="85" t="str">
        <f>IF(AK1133="","",VLOOKUP(AK1133,映射!W:X,2,FALSE))</f>
        <v/>
      </c>
      <c r="AM1133" s="85"/>
      <c r="AN1133" s="85"/>
      <c r="AO1133" s="85"/>
    </row>
    <row r="1134" spans="1:41">
      <c r="A1134" s="26">
        <v>140401</v>
      </c>
      <c r="B1134" s="26" t="s">
        <v>323</v>
      </c>
      <c r="C1134" s="14" t="s">
        <v>40</v>
      </c>
      <c r="D1134" s="14" t="s">
        <v>689</v>
      </c>
      <c r="E1134" s="26">
        <v>40401</v>
      </c>
      <c r="F1134" s="26" t="s">
        <v>642</v>
      </c>
      <c r="G1134" s="26"/>
      <c r="H1134" s="26">
        <v>57</v>
      </c>
      <c r="I1134" s="91">
        <v>1800</v>
      </c>
      <c r="J1134" s="90">
        <v>0</v>
      </c>
      <c r="K1134" s="26"/>
      <c r="L1134" s="79">
        <f>VLOOKUP(D1134,道具产出!B:V,4,FALSE)</f>
        <v>3006</v>
      </c>
      <c r="M1134" s="15" t="str">
        <f>IF(L1134="","",VLOOKUP(L1134,映射!W:X,2,FALSE))</f>
        <v>金</v>
      </c>
      <c r="N1134" s="79">
        <f>VLOOKUP(D1134,道具产出!B:V,5,FALSE)</f>
        <v>1</v>
      </c>
      <c r="O1134" s="79">
        <v>1</v>
      </c>
      <c r="P1134" s="79">
        <f>VLOOKUP(D1134,道具产出!B:V,6,FALSE)</f>
        <v>50</v>
      </c>
      <c r="Q1134" s="79">
        <f>VLOOKUP(D1134,道具产出!B:V,7,FALSE)</f>
        <v>3106</v>
      </c>
      <c r="R1134" s="15" t="str">
        <f>IF(Q1134="","",VLOOKUP(Q1134,映射!W:X,2,FALSE))</f>
        <v>琵琶木</v>
      </c>
      <c r="S1134" s="79">
        <f>VLOOKUP(D1134,道具产出!B:V,8,FALSE)</f>
        <v>1</v>
      </c>
      <c r="T1134" s="79">
        <v>1</v>
      </c>
      <c r="U1134" s="79">
        <f>VLOOKUP(D1134,道具产出!B:V,9,FALSE)</f>
        <v>50</v>
      </c>
      <c r="V1134" s="92">
        <f>VLOOKUP(D1134,道具产出!B:V,10,FALSE)</f>
        <v>3406</v>
      </c>
      <c r="W1134" s="15" t="str">
        <f>IF(V1134="","",VLOOKUP(V1134,映射!W:X,2,FALSE))</f>
        <v>绢布</v>
      </c>
      <c r="X1134" s="92">
        <f>VLOOKUP(D1134,道具产出!B:V,11,FALSE)</f>
        <v>1</v>
      </c>
      <c r="Y1134" s="92">
        <v>1</v>
      </c>
      <c r="Z1134" s="92">
        <f>VLOOKUP(D1134,道具产出!B:V,12,FALSE)</f>
        <v>50</v>
      </c>
      <c r="AA1134" s="85"/>
      <c r="AB1134" s="15" t="str">
        <f>IF(AA1134="","",VLOOKUP(AA1134,映射!W:X,2,FALSE))</f>
        <v/>
      </c>
      <c r="AC1134" s="85"/>
      <c r="AD1134" s="85"/>
      <c r="AE1134" s="85"/>
      <c r="AF1134" s="85"/>
      <c r="AG1134" s="15" t="str">
        <f>IF(AF1134="","",VLOOKUP(AF1134,映射!W:X,2,FALSE))</f>
        <v/>
      </c>
      <c r="AH1134" s="85"/>
      <c r="AI1134" s="85"/>
      <c r="AJ1134" s="85"/>
      <c r="AK1134" s="85"/>
      <c r="AL1134" s="85" t="str">
        <f>IF(AK1134="","",VLOOKUP(AK1134,映射!W:X,2,FALSE))</f>
        <v/>
      </c>
      <c r="AM1134" s="85"/>
      <c r="AN1134" s="85"/>
      <c r="AO1134" s="85"/>
    </row>
    <row r="1135" spans="1:41">
      <c r="A1135" s="26">
        <v>140402</v>
      </c>
      <c r="B1135" s="26" t="s">
        <v>323</v>
      </c>
      <c r="C1135" s="14" t="s">
        <v>40</v>
      </c>
      <c r="D1135" s="14" t="s">
        <v>689</v>
      </c>
      <c r="E1135" s="26">
        <v>40402</v>
      </c>
      <c r="F1135" s="26" t="s">
        <v>598</v>
      </c>
      <c r="G1135" s="26"/>
      <c r="H1135" s="26">
        <v>57</v>
      </c>
      <c r="I1135" s="91">
        <v>1800</v>
      </c>
      <c r="J1135" s="90">
        <v>0</v>
      </c>
      <c r="K1135" s="26"/>
      <c r="L1135" s="79">
        <f>VLOOKUP(D1135,道具产出!B:V,4,FALSE)</f>
        <v>3006</v>
      </c>
      <c r="M1135" s="15" t="str">
        <f>IF(L1135="","",VLOOKUP(L1135,映射!W:X,2,FALSE))</f>
        <v>金</v>
      </c>
      <c r="N1135" s="79">
        <f>VLOOKUP(D1135,道具产出!B:V,5,FALSE)</f>
        <v>1</v>
      </c>
      <c r="O1135" s="79">
        <v>1</v>
      </c>
      <c r="P1135" s="79">
        <f>VLOOKUP(D1135,道具产出!B:V,6,FALSE)</f>
        <v>50</v>
      </c>
      <c r="Q1135" s="79">
        <f>VLOOKUP(D1135,道具产出!B:V,7,FALSE)</f>
        <v>3106</v>
      </c>
      <c r="R1135" s="15" t="str">
        <f>IF(Q1135="","",VLOOKUP(Q1135,映射!W:X,2,FALSE))</f>
        <v>琵琶木</v>
      </c>
      <c r="S1135" s="79">
        <f>VLOOKUP(D1135,道具产出!B:V,8,FALSE)</f>
        <v>1</v>
      </c>
      <c r="T1135" s="79">
        <v>1</v>
      </c>
      <c r="U1135" s="79">
        <f>VLOOKUP(D1135,道具产出!B:V,9,FALSE)</f>
        <v>50</v>
      </c>
      <c r="V1135" s="92">
        <f>VLOOKUP(D1135,道具产出!B:V,10,FALSE)</f>
        <v>3406</v>
      </c>
      <c r="W1135" s="15" t="str">
        <f>IF(V1135="","",VLOOKUP(V1135,映射!W:X,2,FALSE))</f>
        <v>绢布</v>
      </c>
      <c r="X1135" s="92">
        <f>VLOOKUP(D1135,道具产出!B:V,11,FALSE)</f>
        <v>1</v>
      </c>
      <c r="Y1135" s="92">
        <v>1</v>
      </c>
      <c r="Z1135" s="92">
        <f>VLOOKUP(D1135,道具产出!B:V,12,FALSE)</f>
        <v>50</v>
      </c>
      <c r="AA1135" s="85"/>
      <c r="AB1135" s="15" t="str">
        <f>IF(AA1135="","",VLOOKUP(AA1135,映射!W:X,2,FALSE))</f>
        <v/>
      </c>
      <c r="AC1135" s="85"/>
      <c r="AD1135" s="85"/>
      <c r="AE1135" s="85"/>
      <c r="AF1135" s="85"/>
      <c r="AG1135" s="15" t="str">
        <f>IF(AF1135="","",VLOOKUP(AF1135,映射!W:X,2,FALSE))</f>
        <v/>
      </c>
      <c r="AH1135" s="85"/>
      <c r="AI1135" s="85"/>
      <c r="AJ1135" s="85"/>
      <c r="AK1135" s="85"/>
      <c r="AL1135" s="85" t="str">
        <f>IF(AK1135="","",VLOOKUP(AK1135,映射!W:X,2,FALSE))</f>
        <v/>
      </c>
      <c r="AM1135" s="85"/>
      <c r="AN1135" s="85"/>
      <c r="AO1135" s="85"/>
    </row>
    <row r="1136" spans="1:41">
      <c r="A1136" s="26">
        <v>140403</v>
      </c>
      <c r="B1136" s="26" t="s">
        <v>323</v>
      </c>
      <c r="C1136" s="14" t="s">
        <v>40</v>
      </c>
      <c r="D1136" s="14" t="s">
        <v>689</v>
      </c>
      <c r="E1136" s="26">
        <v>40403</v>
      </c>
      <c r="F1136" s="26" t="s">
        <v>474</v>
      </c>
      <c r="G1136" s="26"/>
      <c r="H1136" s="26">
        <v>57</v>
      </c>
      <c r="I1136" s="91">
        <v>1800</v>
      </c>
      <c r="J1136" s="90">
        <v>0</v>
      </c>
      <c r="K1136" s="26"/>
      <c r="L1136" s="79">
        <f>VLOOKUP(D1136,道具产出!B:V,4,FALSE)</f>
        <v>3006</v>
      </c>
      <c r="M1136" s="15" t="str">
        <f>IF(L1136="","",VLOOKUP(L1136,映射!W:X,2,FALSE))</f>
        <v>金</v>
      </c>
      <c r="N1136" s="79">
        <f>VLOOKUP(D1136,道具产出!B:V,5,FALSE)</f>
        <v>1</v>
      </c>
      <c r="O1136" s="79">
        <v>1</v>
      </c>
      <c r="P1136" s="79">
        <f>VLOOKUP(D1136,道具产出!B:V,6,FALSE)</f>
        <v>50</v>
      </c>
      <c r="Q1136" s="79">
        <f>VLOOKUP(D1136,道具产出!B:V,7,FALSE)</f>
        <v>3106</v>
      </c>
      <c r="R1136" s="15" t="str">
        <f>IF(Q1136="","",VLOOKUP(Q1136,映射!W:X,2,FALSE))</f>
        <v>琵琶木</v>
      </c>
      <c r="S1136" s="79">
        <f>VLOOKUP(D1136,道具产出!B:V,8,FALSE)</f>
        <v>1</v>
      </c>
      <c r="T1136" s="79">
        <v>1</v>
      </c>
      <c r="U1136" s="79">
        <f>VLOOKUP(D1136,道具产出!B:V,9,FALSE)</f>
        <v>50</v>
      </c>
      <c r="V1136" s="92">
        <f>VLOOKUP(D1136,道具产出!B:V,10,FALSE)</f>
        <v>3406</v>
      </c>
      <c r="W1136" s="15" t="str">
        <f>IF(V1136="","",VLOOKUP(V1136,映射!W:X,2,FALSE))</f>
        <v>绢布</v>
      </c>
      <c r="X1136" s="92">
        <f>VLOOKUP(D1136,道具产出!B:V,11,FALSE)</f>
        <v>1</v>
      </c>
      <c r="Y1136" s="92">
        <v>1</v>
      </c>
      <c r="Z1136" s="92">
        <f>VLOOKUP(D1136,道具产出!B:V,12,FALSE)</f>
        <v>50</v>
      </c>
      <c r="AA1136" s="85"/>
      <c r="AB1136" s="15" t="str">
        <f>IF(AA1136="","",VLOOKUP(AA1136,映射!W:X,2,FALSE))</f>
        <v/>
      </c>
      <c r="AC1136" s="85"/>
      <c r="AD1136" s="85"/>
      <c r="AE1136" s="85"/>
      <c r="AF1136" s="85"/>
      <c r="AG1136" s="15" t="str">
        <f>IF(AF1136="","",VLOOKUP(AF1136,映射!W:X,2,FALSE))</f>
        <v/>
      </c>
      <c r="AH1136" s="85"/>
      <c r="AI1136" s="85"/>
      <c r="AJ1136" s="85"/>
      <c r="AK1136" s="85"/>
      <c r="AL1136" s="85" t="str">
        <f>IF(AK1136="","",VLOOKUP(AK1136,映射!W:X,2,FALSE))</f>
        <v/>
      </c>
      <c r="AM1136" s="85"/>
      <c r="AN1136" s="85"/>
      <c r="AO1136" s="85"/>
    </row>
    <row r="1137" spans="1:41">
      <c r="A1137" s="26">
        <v>140404</v>
      </c>
      <c r="B1137" s="26" t="s">
        <v>323</v>
      </c>
      <c r="C1137" s="14" t="s">
        <v>40</v>
      </c>
      <c r="D1137" s="14" t="s">
        <v>689</v>
      </c>
      <c r="E1137" s="26">
        <v>40404</v>
      </c>
      <c r="F1137" s="26" t="s">
        <v>693</v>
      </c>
      <c r="G1137" s="26"/>
      <c r="H1137" s="26">
        <v>57</v>
      </c>
      <c r="I1137" s="91">
        <v>1800</v>
      </c>
      <c r="J1137" s="90">
        <v>0</v>
      </c>
      <c r="K1137" s="26"/>
      <c r="L1137" s="79">
        <f>VLOOKUP(D1137,道具产出!B:V,4,FALSE)</f>
        <v>3006</v>
      </c>
      <c r="M1137" s="15" t="str">
        <f>IF(L1137="","",VLOOKUP(L1137,映射!W:X,2,FALSE))</f>
        <v>金</v>
      </c>
      <c r="N1137" s="79">
        <f>VLOOKUP(D1137,道具产出!B:V,5,FALSE)</f>
        <v>1</v>
      </c>
      <c r="O1137" s="79">
        <v>1</v>
      </c>
      <c r="P1137" s="79">
        <f>VLOOKUP(D1137,道具产出!B:V,6,FALSE)</f>
        <v>50</v>
      </c>
      <c r="Q1137" s="79">
        <f>VLOOKUP(D1137,道具产出!B:V,7,FALSE)</f>
        <v>3106</v>
      </c>
      <c r="R1137" s="15" t="str">
        <f>IF(Q1137="","",VLOOKUP(Q1137,映射!W:X,2,FALSE))</f>
        <v>琵琶木</v>
      </c>
      <c r="S1137" s="79">
        <f>VLOOKUP(D1137,道具产出!B:V,8,FALSE)</f>
        <v>1</v>
      </c>
      <c r="T1137" s="79">
        <v>1</v>
      </c>
      <c r="U1137" s="79">
        <f>VLOOKUP(D1137,道具产出!B:V,9,FALSE)</f>
        <v>50</v>
      </c>
      <c r="V1137" s="92">
        <f>VLOOKUP(D1137,道具产出!B:V,10,FALSE)</f>
        <v>3406</v>
      </c>
      <c r="W1137" s="15" t="str">
        <f>IF(V1137="","",VLOOKUP(V1137,映射!W:X,2,FALSE))</f>
        <v>绢布</v>
      </c>
      <c r="X1137" s="92">
        <f>VLOOKUP(D1137,道具产出!B:V,11,FALSE)</f>
        <v>1</v>
      </c>
      <c r="Y1137" s="92">
        <v>1</v>
      </c>
      <c r="Z1137" s="92">
        <f>VLOOKUP(D1137,道具产出!B:V,12,FALSE)</f>
        <v>50</v>
      </c>
      <c r="AA1137" s="85"/>
      <c r="AB1137" s="15" t="str">
        <f>IF(AA1137="","",VLOOKUP(AA1137,映射!W:X,2,FALSE))</f>
        <v/>
      </c>
      <c r="AC1137" s="85"/>
      <c r="AD1137" s="85"/>
      <c r="AE1137" s="85"/>
      <c r="AF1137" s="85"/>
      <c r="AG1137" s="15" t="str">
        <f>IF(AF1137="","",VLOOKUP(AF1137,映射!W:X,2,FALSE))</f>
        <v/>
      </c>
      <c r="AH1137" s="85"/>
      <c r="AI1137" s="85"/>
      <c r="AJ1137" s="85"/>
      <c r="AK1137" s="85"/>
      <c r="AL1137" s="85" t="str">
        <f>IF(AK1137="","",VLOOKUP(AK1137,映射!W:X,2,FALSE))</f>
        <v/>
      </c>
      <c r="AM1137" s="85"/>
      <c r="AN1137" s="85"/>
      <c r="AO1137" s="85"/>
    </row>
    <row r="1138" spans="1:41">
      <c r="A1138" s="26">
        <v>140405</v>
      </c>
      <c r="B1138" s="26" t="s">
        <v>323</v>
      </c>
      <c r="C1138" s="14" t="s">
        <v>40</v>
      </c>
      <c r="D1138" s="14" t="s">
        <v>689</v>
      </c>
      <c r="E1138" s="26">
        <v>40405</v>
      </c>
      <c r="F1138" s="26" t="s">
        <v>694</v>
      </c>
      <c r="G1138" s="26"/>
      <c r="H1138" s="26">
        <v>57</v>
      </c>
      <c r="I1138" s="91">
        <v>1800</v>
      </c>
      <c r="J1138" s="90">
        <v>0</v>
      </c>
      <c r="K1138" s="26"/>
      <c r="L1138" s="79">
        <f>VLOOKUP(D1138,道具产出!B:V,4,FALSE)</f>
        <v>3006</v>
      </c>
      <c r="M1138" s="15" t="str">
        <f>IF(L1138="","",VLOOKUP(L1138,映射!W:X,2,FALSE))</f>
        <v>金</v>
      </c>
      <c r="N1138" s="79">
        <f>VLOOKUP(D1138,道具产出!B:V,5,FALSE)</f>
        <v>1</v>
      </c>
      <c r="O1138" s="79">
        <v>1</v>
      </c>
      <c r="P1138" s="79">
        <f>VLOOKUP(D1138,道具产出!B:V,6,FALSE)</f>
        <v>50</v>
      </c>
      <c r="Q1138" s="79">
        <f>VLOOKUP(D1138,道具产出!B:V,7,FALSE)</f>
        <v>3106</v>
      </c>
      <c r="R1138" s="15" t="str">
        <f>IF(Q1138="","",VLOOKUP(Q1138,映射!W:X,2,FALSE))</f>
        <v>琵琶木</v>
      </c>
      <c r="S1138" s="79">
        <f>VLOOKUP(D1138,道具产出!B:V,8,FALSE)</f>
        <v>1</v>
      </c>
      <c r="T1138" s="79">
        <v>1</v>
      </c>
      <c r="U1138" s="79">
        <f>VLOOKUP(D1138,道具产出!B:V,9,FALSE)</f>
        <v>50</v>
      </c>
      <c r="V1138" s="92">
        <f>VLOOKUP(D1138,道具产出!B:V,10,FALSE)</f>
        <v>3406</v>
      </c>
      <c r="W1138" s="15" t="str">
        <f>IF(V1138="","",VLOOKUP(V1138,映射!W:X,2,FALSE))</f>
        <v>绢布</v>
      </c>
      <c r="X1138" s="92">
        <f>VLOOKUP(D1138,道具产出!B:V,11,FALSE)</f>
        <v>1</v>
      </c>
      <c r="Y1138" s="92">
        <v>1</v>
      </c>
      <c r="Z1138" s="92">
        <f>VLOOKUP(D1138,道具产出!B:V,12,FALSE)</f>
        <v>50</v>
      </c>
      <c r="AA1138" s="85"/>
      <c r="AB1138" s="15" t="str">
        <f>IF(AA1138="","",VLOOKUP(AA1138,映射!W:X,2,FALSE))</f>
        <v/>
      </c>
      <c r="AC1138" s="85"/>
      <c r="AD1138" s="85"/>
      <c r="AE1138" s="85"/>
      <c r="AF1138" s="85"/>
      <c r="AG1138" s="15" t="str">
        <f>IF(AF1138="","",VLOOKUP(AF1138,映射!W:X,2,FALSE))</f>
        <v/>
      </c>
      <c r="AH1138" s="85"/>
      <c r="AI1138" s="85"/>
      <c r="AJ1138" s="85"/>
      <c r="AK1138" s="85"/>
      <c r="AL1138" s="85" t="str">
        <f>IF(AK1138="","",VLOOKUP(AK1138,映射!W:X,2,FALSE))</f>
        <v/>
      </c>
      <c r="AM1138" s="85"/>
      <c r="AN1138" s="85"/>
      <c r="AO1138" s="85"/>
    </row>
    <row r="1139" spans="1:41">
      <c r="A1139" s="26">
        <v>140406</v>
      </c>
      <c r="B1139" s="26" t="s">
        <v>323</v>
      </c>
      <c r="C1139" s="14" t="s">
        <v>40</v>
      </c>
      <c r="D1139" s="14" t="s">
        <v>683</v>
      </c>
      <c r="E1139" s="26">
        <v>40406</v>
      </c>
      <c r="F1139" s="26" t="s">
        <v>656</v>
      </c>
      <c r="G1139" s="26"/>
      <c r="H1139" s="26">
        <v>17</v>
      </c>
      <c r="I1139" s="91">
        <v>150</v>
      </c>
      <c r="J1139" s="90">
        <v>0</v>
      </c>
      <c r="K1139" s="26"/>
      <c r="L1139" s="79">
        <f>VLOOKUP(D1139,道具产出!B:V,4,FALSE)</f>
        <v>3001</v>
      </c>
      <c r="M1139" s="15" t="str">
        <f>IF(L1139="","",VLOOKUP(L1139,映射!W:X,2,FALSE))</f>
        <v>铜</v>
      </c>
      <c r="N1139" s="79">
        <f>VLOOKUP(D1139,道具产出!B:V,5,FALSE)</f>
        <v>1</v>
      </c>
      <c r="O1139" s="79">
        <v>1</v>
      </c>
      <c r="P1139" s="79">
        <f>VLOOKUP(D1139,道具产出!B:V,6,FALSE)</f>
        <v>500</v>
      </c>
      <c r="Q1139" s="79">
        <f>VLOOKUP(D1139,道具产出!B:V,7,FALSE)</f>
        <v>3101</v>
      </c>
      <c r="R1139" s="15" t="str">
        <f>IF(Q1139="","",VLOOKUP(Q1139,映射!W:X,2,FALSE))</f>
        <v>印度轻木</v>
      </c>
      <c r="S1139" s="79">
        <f>VLOOKUP(D1139,道具产出!B:V,8,FALSE)</f>
        <v>1</v>
      </c>
      <c r="T1139" s="79">
        <v>1</v>
      </c>
      <c r="U1139" s="79">
        <f>VLOOKUP(D1139,道具产出!B:V,9,FALSE)</f>
        <v>500</v>
      </c>
      <c r="V1139" s="92">
        <f>VLOOKUP(D1139,道具产出!B:V,10,FALSE)</f>
        <v>3401</v>
      </c>
      <c r="W1139" s="15" t="str">
        <f>IF(V1139="","",VLOOKUP(V1139,映射!W:X,2,FALSE))</f>
        <v>麻布</v>
      </c>
      <c r="X1139" s="92">
        <f>VLOOKUP(D1139,道具产出!B:V,11,FALSE)</f>
        <v>1</v>
      </c>
      <c r="Y1139" s="92">
        <v>1</v>
      </c>
      <c r="Z1139" s="92">
        <f>VLOOKUP(D1139,道具产出!B:V,12,FALSE)</f>
        <v>500</v>
      </c>
      <c r="AA1139" s="85"/>
      <c r="AB1139" s="15" t="str">
        <f>IF(AA1139="","",VLOOKUP(AA1139,映射!W:X,2,FALSE))</f>
        <v/>
      </c>
      <c r="AC1139" s="85"/>
      <c r="AD1139" s="85"/>
      <c r="AE1139" s="85"/>
      <c r="AF1139" s="85"/>
      <c r="AG1139" s="15" t="str">
        <f>IF(AF1139="","",VLOOKUP(AF1139,映射!W:X,2,FALSE))</f>
        <v/>
      </c>
      <c r="AH1139" s="85"/>
      <c r="AI1139" s="85"/>
      <c r="AJ1139" s="85"/>
      <c r="AK1139" s="85"/>
      <c r="AL1139" s="85" t="str">
        <f>IF(AK1139="","",VLOOKUP(AK1139,映射!W:X,2,FALSE))</f>
        <v/>
      </c>
      <c r="AM1139" s="85"/>
      <c r="AN1139" s="85"/>
      <c r="AO1139" s="85"/>
    </row>
    <row r="1140" spans="1:41">
      <c r="A1140" s="26">
        <v>140407</v>
      </c>
      <c r="B1140" s="26" t="s">
        <v>323</v>
      </c>
      <c r="C1140" s="14" t="s">
        <v>40</v>
      </c>
      <c r="D1140" s="14" t="s">
        <v>683</v>
      </c>
      <c r="E1140" s="26">
        <v>40407</v>
      </c>
      <c r="F1140" s="26" t="s">
        <v>510</v>
      </c>
      <c r="G1140" s="26"/>
      <c r="H1140" s="26">
        <v>17</v>
      </c>
      <c r="I1140" s="91">
        <v>150</v>
      </c>
      <c r="J1140" s="90">
        <v>0</v>
      </c>
      <c r="K1140" s="26"/>
      <c r="L1140" s="79">
        <f>VLOOKUP(D1140,道具产出!B:V,4,FALSE)</f>
        <v>3001</v>
      </c>
      <c r="M1140" s="15" t="str">
        <f>IF(L1140="","",VLOOKUP(L1140,映射!W:X,2,FALSE))</f>
        <v>铜</v>
      </c>
      <c r="N1140" s="79">
        <f>VLOOKUP(D1140,道具产出!B:V,5,FALSE)</f>
        <v>1</v>
      </c>
      <c r="O1140" s="79">
        <v>1</v>
      </c>
      <c r="P1140" s="79">
        <f>VLOOKUP(D1140,道具产出!B:V,6,FALSE)</f>
        <v>500</v>
      </c>
      <c r="Q1140" s="79">
        <f>VLOOKUP(D1140,道具产出!B:V,7,FALSE)</f>
        <v>3101</v>
      </c>
      <c r="R1140" s="15" t="str">
        <f>IF(Q1140="","",VLOOKUP(Q1140,映射!W:X,2,FALSE))</f>
        <v>印度轻木</v>
      </c>
      <c r="S1140" s="79">
        <f>VLOOKUP(D1140,道具产出!B:V,8,FALSE)</f>
        <v>1</v>
      </c>
      <c r="T1140" s="79">
        <v>1</v>
      </c>
      <c r="U1140" s="79">
        <f>VLOOKUP(D1140,道具产出!B:V,9,FALSE)</f>
        <v>500</v>
      </c>
      <c r="V1140" s="92">
        <f>VLOOKUP(D1140,道具产出!B:V,10,FALSE)</f>
        <v>3401</v>
      </c>
      <c r="W1140" s="15" t="str">
        <f>IF(V1140="","",VLOOKUP(V1140,映射!W:X,2,FALSE))</f>
        <v>麻布</v>
      </c>
      <c r="X1140" s="92">
        <f>VLOOKUP(D1140,道具产出!B:V,11,FALSE)</f>
        <v>1</v>
      </c>
      <c r="Y1140" s="92">
        <v>1</v>
      </c>
      <c r="Z1140" s="92">
        <f>VLOOKUP(D1140,道具产出!B:V,12,FALSE)</f>
        <v>500</v>
      </c>
      <c r="AA1140" s="85"/>
      <c r="AB1140" s="15" t="str">
        <f>IF(AA1140="","",VLOOKUP(AA1140,映射!W:X,2,FALSE))</f>
        <v/>
      </c>
      <c r="AC1140" s="85"/>
      <c r="AD1140" s="85"/>
      <c r="AE1140" s="85"/>
      <c r="AF1140" s="85"/>
      <c r="AG1140" s="15" t="str">
        <f>IF(AF1140="","",VLOOKUP(AF1140,映射!W:X,2,FALSE))</f>
        <v/>
      </c>
      <c r="AH1140" s="85"/>
      <c r="AI1140" s="85"/>
      <c r="AJ1140" s="85"/>
      <c r="AK1140" s="85"/>
      <c r="AL1140" s="85" t="str">
        <f>IF(AK1140="","",VLOOKUP(AK1140,映射!W:X,2,FALSE))</f>
        <v/>
      </c>
      <c r="AM1140" s="85"/>
      <c r="AN1140" s="85"/>
      <c r="AO1140" s="85"/>
    </row>
    <row r="1141" spans="1:41">
      <c r="A1141" s="26">
        <v>140408</v>
      </c>
      <c r="B1141" s="26" t="s">
        <v>323</v>
      </c>
      <c r="C1141" s="14" t="s">
        <v>40</v>
      </c>
      <c r="D1141" s="14" t="s">
        <v>683</v>
      </c>
      <c r="E1141" s="26">
        <v>40408</v>
      </c>
      <c r="F1141" s="26" t="s">
        <v>485</v>
      </c>
      <c r="G1141" s="26"/>
      <c r="H1141" s="26">
        <v>17</v>
      </c>
      <c r="I1141" s="91">
        <v>150</v>
      </c>
      <c r="J1141" s="90">
        <v>0</v>
      </c>
      <c r="K1141" s="26"/>
      <c r="L1141" s="79">
        <f>VLOOKUP(D1141,道具产出!B:V,4,FALSE)</f>
        <v>3001</v>
      </c>
      <c r="M1141" s="15" t="str">
        <f>IF(L1141="","",VLOOKUP(L1141,映射!W:X,2,FALSE))</f>
        <v>铜</v>
      </c>
      <c r="N1141" s="79">
        <f>VLOOKUP(D1141,道具产出!B:V,5,FALSE)</f>
        <v>1</v>
      </c>
      <c r="O1141" s="79">
        <v>1</v>
      </c>
      <c r="P1141" s="79">
        <f>VLOOKUP(D1141,道具产出!B:V,6,FALSE)</f>
        <v>500</v>
      </c>
      <c r="Q1141" s="79">
        <f>VLOOKUP(D1141,道具产出!B:V,7,FALSE)</f>
        <v>3101</v>
      </c>
      <c r="R1141" s="15" t="str">
        <f>IF(Q1141="","",VLOOKUP(Q1141,映射!W:X,2,FALSE))</f>
        <v>印度轻木</v>
      </c>
      <c r="S1141" s="79">
        <f>VLOOKUP(D1141,道具产出!B:V,8,FALSE)</f>
        <v>1</v>
      </c>
      <c r="T1141" s="79">
        <v>1</v>
      </c>
      <c r="U1141" s="79">
        <f>VLOOKUP(D1141,道具产出!B:V,9,FALSE)</f>
        <v>500</v>
      </c>
      <c r="V1141" s="92">
        <f>VLOOKUP(D1141,道具产出!B:V,10,FALSE)</f>
        <v>3401</v>
      </c>
      <c r="W1141" s="15" t="str">
        <f>IF(V1141="","",VLOOKUP(V1141,映射!W:X,2,FALSE))</f>
        <v>麻布</v>
      </c>
      <c r="X1141" s="92">
        <f>VLOOKUP(D1141,道具产出!B:V,11,FALSE)</f>
        <v>1</v>
      </c>
      <c r="Y1141" s="92">
        <v>1</v>
      </c>
      <c r="Z1141" s="92">
        <f>VLOOKUP(D1141,道具产出!B:V,12,FALSE)</f>
        <v>500</v>
      </c>
      <c r="AA1141" s="85"/>
      <c r="AB1141" s="15" t="str">
        <f>IF(AA1141="","",VLOOKUP(AA1141,映射!W:X,2,FALSE))</f>
        <v/>
      </c>
      <c r="AC1141" s="85"/>
      <c r="AD1141" s="85"/>
      <c r="AE1141" s="85"/>
      <c r="AF1141" s="85"/>
      <c r="AG1141" s="15" t="str">
        <f>IF(AF1141="","",VLOOKUP(AF1141,映射!W:X,2,FALSE))</f>
        <v/>
      </c>
      <c r="AH1141" s="85"/>
      <c r="AI1141" s="85"/>
      <c r="AJ1141" s="85"/>
      <c r="AK1141" s="85"/>
      <c r="AL1141" s="85" t="str">
        <f>IF(AK1141="","",VLOOKUP(AK1141,映射!W:X,2,FALSE))</f>
        <v/>
      </c>
      <c r="AM1141" s="85"/>
      <c r="AN1141" s="85"/>
      <c r="AO1141" s="85"/>
    </row>
    <row r="1142" spans="1:41">
      <c r="A1142" s="26">
        <v>140409</v>
      </c>
      <c r="B1142" s="26" t="s">
        <v>323</v>
      </c>
      <c r="C1142" s="14" t="s">
        <v>40</v>
      </c>
      <c r="D1142" s="14" t="s">
        <v>683</v>
      </c>
      <c r="E1142" s="26">
        <v>40409</v>
      </c>
      <c r="F1142" s="26" t="s">
        <v>584</v>
      </c>
      <c r="G1142" s="26"/>
      <c r="H1142" s="26">
        <v>17</v>
      </c>
      <c r="I1142" s="91">
        <v>150</v>
      </c>
      <c r="J1142" s="90">
        <v>0</v>
      </c>
      <c r="K1142" s="26"/>
      <c r="L1142" s="79">
        <f>VLOOKUP(D1142,道具产出!B:V,4,FALSE)</f>
        <v>3001</v>
      </c>
      <c r="M1142" s="15" t="str">
        <f>IF(L1142="","",VLOOKUP(L1142,映射!W:X,2,FALSE))</f>
        <v>铜</v>
      </c>
      <c r="N1142" s="79">
        <f>VLOOKUP(D1142,道具产出!B:V,5,FALSE)</f>
        <v>1</v>
      </c>
      <c r="O1142" s="79">
        <v>1</v>
      </c>
      <c r="P1142" s="79">
        <f>VLOOKUP(D1142,道具产出!B:V,6,FALSE)</f>
        <v>500</v>
      </c>
      <c r="Q1142" s="79">
        <f>VLOOKUP(D1142,道具产出!B:V,7,FALSE)</f>
        <v>3101</v>
      </c>
      <c r="R1142" s="15" t="str">
        <f>IF(Q1142="","",VLOOKUP(Q1142,映射!W:X,2,FALSE))</f>
        <v>印度轻木</v>
      </c>
      <c r="S1142" s="79">
        <f>VLOOKUP(D1142,道具产出!B:V,8,FALSE)</f>
        <v>1</v>
      </c>
      <c r="T1142" s="79">
        <v>1</v>
      </c>
      <c r="U1142" s="79">
        <f>VLOOKUP(D1142,道具产出!B:V,9,FALSE)</f>
        <v>500</v>
      </c>
      <c r="V1142" s="92">
        <f>VLOOKUP(D1142,道具产出!B:V,10,FALSE)</f>
        <v>3401</v>
      </c>
      <c r="W1142" s="15" t="str">
        <f>IF(V1142="","",VLOOKUP(V1142,映射!W:X,2,FALSE))</f>
        <v>麻布</v>
      </c>
      <c r="X1142" s="92">
        <f>VLOOKUP(D1142,道具产出!B:V,11,FALSE)</f>
        <v>1</v>
      </c>
      <c r="Y1142" s="92">
        <v>1</v>
      </c>
      <c r="Z1142" s="92">
        <f>VLOOKUP(D1142,道具产出!B:V,12,FALSE)</f>
        <v>500</v>
      </c>
      <c r="AA1142" s="85"/>
      <c r="AB1142" s="15" t="str">
        <f>IF(AA1142="","",VLOOKUP(AA1142,映射!W:X,2,FALSE))</f>
        <v/>
      </c>
      <c r="AC1142" s="85"/>
      <c r="AD1142" s="85"/>
      <c r="AE1142" s="85"/>
      <c r="AF1142" s="85"/>
      <c r="AG1142" s="15" t="str">
        <f>IF(AF1142="","",VLOOKUP(AF1142,映射!W:X,2,FALSE))</f>
        <v/>
      </c>
      <c r="AH1142" s="85"/>
      <c r="AI1142" s="85"/>
      <c r="AJ1142" s="85"/>
      <c r="AK1142" s="85"/>
      <c r="AL1142" s="85" t="str">
        <f>IF(AK1142="","",VLOOKUP(AK1142,映射!W:X,2,FALSE))</f>
        <v/>
      </c>
      <c r="AM1142" s="85"/>
      <c r="AN1142" s="85"/>
      <c r="AO1142" s="85"/>
    </row>
    <row r="1143" spans="1:41">
      <c r="A1143" s="26">
        <v>140410</v>
      </c>
      <c r="B1143" s="26" t="s">
        <v>323</v>
      </c>
      <c r="C1143" s="14" t="s">
        <v>40</v>
      </c>
      <c r="D1143" s="14" t="s">
        <v>683</v>
      </c>
      <c r="E1143" s="26">
        <v>40410</v>
      </c>
      <c r="F1143" s="26" t="s">
        <v>505</v>
      </c>
      <c r="G1143" s="26"/>
      <c r="H1143" s="26">
        <v>17</v>
      </c>
      <c r="I1143" s="91">
        <v>150</v>
      </c>
      <c r="J1143" s="90">
        <v>0</v>
      </c>
      <c r="K1143" s="26"/>
      <c r="L1143" s="79">
        <f>VLOOKUP(D1143,道具产出!B:V,4,FALSE)</f>
        <v>3001</v>
      </c>
      <c r="M1143" s="15" t="str">
        <f>IF(L1143="","",VLOOKUP(L1143,映射!W:X,2,FALSE))</f>
        <v>铜</v>
      </c>
      <c r="N1143" s="79">
        <f>VLOOKUP(D1143,道具产出!B:V,5,FALSE)</f>
        <v>1</v>
      </c>
      <c r="O1143" s="79">
        <v>1</v>
      </c>
      <c r="P1143" s="79">
        <f>VLOOKUP(D1143,道具产出!B:V,6,FALSE)</f>
        <v>500</v>
      </c>
      <c r="Q1143" s="79">
        <f>VLOOKUP(D1143,道具产出!B:V,7,FALSE)</f>
        <v>3101</v>
      </c>
      <c r="R1143" s="15" t="str">
        <f>IF(Q1143="","",VLOOKUP(Q1143,映射!W:X,2,FALSE))</f>
        <v>印度轻木</v>
      </c>
      <c r="S1143" s="79">
        <f>VLOOKUP(D1143,道具产出!B:V,8,FALSE)</f>
        <v>1</v>
      </c>
      <c r="T1143" s="79">
        <v>1</v>
      </c>
      <c r="U1143" s="79">
        <f>VLOOKUP(D1143,道具产出!B:V,9,FALSE)</f>
        <v>500</v>
      </c>
      <c r="V1143" s="92">
        <f>VLOOKUP(D1143,道具产出!B:V,10,FALSE)</f>
        <v>3401</v>
      </c>
      <c r="W1143" s="15" t="str">
        <f>IF(V1143="","",VLOOKUP(V1143,映射!W:X,2,FALSE))</f>
        <v>麻布</v>
      </c>
      <c r="X1143" s="92">
        <f>VLOOKUP(D1143,道具产出!B:V,11,FALSE)</f>
        <v>1</v>
      </c>
      <c r="Y1143" s="92">
        <v>1</v>
      </c>
      <c r="Z1143" s="92">
        <f>VLOOKUP(D1143,道具产出!B:V,12,FALSE)</f>
        <v>500</v>
      </c>
      <c r="AA1143" s="85"/>
      <c r="AB1143" s="15" t="str">
        <f>IF(AA1143="","",VLOOKUP(AA1143,映射!W:X,2,FALSE))</f>
        <v/>
      </c>
      <c r="AC1143" s="85"/>
      <c r="AD1143" s="85"/>
      <c r="AE1143" s="85"/>
      <c r="AF1143" s="85"/>
      <c r="AG1143" s="15" t="str">
        <f>IF(AF1143="","",VLOOKUP(AF1143,映射!W:X,2,FALSE))</f>
        <v/>
      </c>
      <c r="AH1143" s="85"/>
      <c r="AI1143" s="85"/>
      <c r="AJ1143" s="85"/>
      <c r="AK1143" s="85"/>
      <c r="AL1143" s="85" t="str">
        <f>IF(AK1143="","",VLOOKUP(AK1143,映射!W:X,2,FALSE))</f>
        <v/>
      </c>
      <c r="AM1143" s="85"/>
      <c r="AN1143" s="85"/>
      <c r="AO1143" s="85"/>
    </row>
    <row r="1144" spans="1:41">
      <c r="A1144" s="26">
        <v>140411</v>
      </c>
      <c r="B1144" s="26" t="s">
        <v>323</v>
      </c>
      <c r="C1144" s="14" t="s">
        <v>40</v>
      </c>
      <c r="D1144" s="14" t="s">
        <v>683</v>
      </c>
      <c r="E1144" s="26">
        <v>40411</v>
      </c>
      <c r="F1144" s="26" t="s">
        <v>647</v>
      </c>
      <c r="G1144" s="26"/>
      <c r="H1144" s="26">
        <v>17</v>
      </c>
      <c r="I1144" s="91">
        <v>150</v>
      </c>
      <c r="J1144" s="90">
        <v>0</v>
      </c>
      <c r="K1144" s="26"/>
      <c r="L1144" s="79">
        <f>VLOOKUP(D1144,道具产出!B:V,4,FALSE)</f>
        <v>3001</v>
      </c>
      <c r="M1144" s="15" t="str">
        <f>IF(L1144="","",VLOOKUP(L1144,映射!W:X,2,FALSE))</f>
        <v>铜</v>
      </c>
      <c r="N1144" s="79">
        <f>VLOOKUP(D1144,道具产出!B:V,5,FALSE)</f>
        <v>1</v>
      </c>
      <c r="O1144" s="79">
        <v>1</v>
      </c>
      <c r="P1144" s="79">
        <f>VLOOKUP(D1144,道具产出!B:V,6,FALSE)</f>
        <v>500</v>
      </c>
      <c r="Q1144" s="79">
        <f>VLOOKUP(D1144,道具产出!B:V,7,FALSE)</f>
        <v>3101</v>
      </c>
      <c r="R1144" s="15" t="str">
        <f>IF(Q1144="","",VLOOKUP(Q1144,映射!W:X,2,FALSE))</f>
        <v>印度轻木</v>
      </c>
      <c r="S1144" s="79">
        <f>VLOOKUP(D1144,道具产出!B:V,8,FALSE)</f>
        <v>1</v>
      </c>
      <c r="T1144" s="79">
        <v>1</v>
      </c>
      <c r="U1144" s="79">
        <f>VLOOKUP(D1144,道具产出!B:V,9,FALSE)</f>
        <v>500</v>
      </c>
      <c r="V1144" s="92">
        <f>VLOOKUP(D1144,道具产出!B:V,10,FALSE)</f>
        <v>3401</v>
      </c>
      <c r="W1144" s="15" t="str">
        <f>IF(V1144="","",VLOOKUP(V1144,映射!W:X,2,FALSE))</f>
        <v>麻布</v>
      </c>
      <c r="X1144" s="92">
        <f>VLOOKUP(D1144,道具产出!B:V,11,FALSE)</f>
        <v>1</v>
      </c>
      <c r="Y1144" s="92">
        <v>1</v>
      </c>
      <c r="Z1144" s="92">
        <f>VLOOKUP(D1144,道具产出!B:V,12,FALSE)</f>
        <v>500</v>
      </c>
      <c r="AA1144" s="85"/>
      <c r="AB1144" s="15" t="str">
        <f>IF(AA1144="","",VLOOKUP(AA1144,映射!W:X,2,FALSE))</f>
        <v/>
      </c>
      <c r="AC1144" s="85"/>
      <c r="AD1144" s="85"/>
      <c r="AE1144" s="85"/>
      <c r="AF1144" s="85"/>
      <c r="AG1144" s="15" t="str">
        <f>IF(AF1144="","",VLOOKUP(AF1144,映射!W:X,2,FALSE))</f>
        <v/>
      </c>
      <c r="AH1144" s="85"/>
      <c r="AI1144" s="85"/>
      <c r="AJ1144" s="85"/>
      <c r="AK1144" s="85"/>
      <c r="AL1144" s="85" t="str">
        <f>IF(AK1144="","",VLOOKUP(AK1144,映射!W:X,2,FALSE))</f>
        <v/>
      </c>
      <c r="AM1144" s="85"/>
      <c r="AN1144" s="85"/>
      <c r="AO1144" s="85"/>
    </row>
    <row r="1145" spans="1:41">
      <c r="A1145" s="26">
        <v>140412</v>
      </c>
      <c r="B1145" s="26" t="s">
        <v>323</v>
      </c>
      <c r="C1145" s="14" t="s">
        <v>40</v>
      </c>
      <c r="D1145" s="14" t="s">
        <v>683</v>
      </c>
      <c r="E1145" s="26">
        <v>40412</v>
      </c>
      <c r="F1145" s="26" t="s">
        <v>587</v>
      </c>
      <c r="G1145" s="26"/>
      <c r="H1145" s="26">
        <v>17</v>
      </c>
      <c r="I1145" s="91">
        <v>150</v>
      </c>
      <c r="J1145" s="90">
        <v>0</v>
      </c>
      <c r="K1145" s="26"/>
      <c r="L1145" s="79">
        <f>VLOOKUP(D1145,道具产出!B:V,4,FALSE)</f>
        <v>3001</v>
      </c>
      <c r="M1145" s="15" t="str">
        <f>IF(L1145="","",VLOOKUP(L1145,映射!W:X,2,FALSE))</f>
        <v>铜</v>
      </c>
      <c r="N1145" s="79">
        <f>VLOOKUP(D1145,道具产出!B:V,5,FALSE)</f>
        <v>1</v>
      </c>
      <c r="O1145" s="79">
        <v>1</v>
      </c>
      <c r="P1145" s="79">
        <f>VLOOKUP(D1145,道具产出!B:V,6,FALSE)</f>
        <v>500</v>
      </c>
      <c r="Q1145" s="79">
        <f>VLOOKUP(D1145,道具产出!B:V,7,FALSE)</f>
        <v>3101</v>
      </c>
      <c r="R1145" s="15" t="str">
        <f>IF(Q1145="","",VLOOKUP(Q1145,映射!W:X,2,FALSE))</f>
        <v>印度轻木</v>
      </c>
      <c r="S1145" s="79">
        <f>VLOOKUP(D1145,道具产出!B:V,8,FALSE)</f>
        <v>1</v>
      </c>
      <c r="T1145" s="79">
        <v>1</v>
      </c>
      <c r="U1145" s="79">
        <f>VLOOKUP(D1145,道具产出!B:V,9,FALSE)</f>
        <v>500</v>
      </c>
      <c r="V1145" s="92">
        <f>VLOOKUP(D1145,道具产出!B:V,10,FALSE)</f>
        <v>3401</v>
      </c>
      <c r="W1145" s="15" t="str">
        <f>IF(V1145="","",VLOOKUP(V1145,映射!W:X,2,FALSE))</f>
        <v>麻布</v>
      </c>
      <c r="X1145" s="92">
        <f>VLOOKUP(D1145,道具产出!B:V,11,FALSE)</f>
        <v>1</v>
      </c>
      <c r="Y1145" s="92">
        <v>1</v>
      </c>
      <c r="Z1145" s="92">
        <f>VLOOKUP(D1145,道具产出!B:V,12,FALSE)</f>
        <v>500</v>
      </c>
      <c r="AA1145" s="85"/>
      <c r="AB1145" s="15" t="str">
        <f>IF(AA1145="","",VLOOKUP(AA1145,映射!W:X,2,FALSE))</f>
        <v/>
      </c>
      <c r="AC1145" s="85"/>
      <c r="AD1145" s="85"/>
      <c r="AE1145" s="85"/>
      <c r="AF1145" s="85"/>
      <c r="AG1145" s="15" t="str">
        <f>IF(AF1145="","",VLOOKUP(AF1145,映射!W:X,2,FALSE))</f>
        <v/>
      </c>
      <c r="AH1145" s="85"/>
      <c r="AI1145" s="85"/>
      <c r="AJ1145" s="85"/>
      <c r="AK1145" s="85"/>
      <c r="AL1145" s="85" t="str">
        <f>IF(AK1145="","",VLOOKUP(AK1145,映射!W:X,2,FALSE))</f>
        <v/>
      </c>
      <c r="AM1145" s="85"/>
      <c r="AN1145" s="85"/>
      <c r="AO1145" s="85"/>
    </row>
    <row r="1146" spans="1:41">
      <c r="A1146" s="26">
        <v>140413</v>
      </c>
      <c r="B1146" s="26" t="s">
        <v>323</v>
      </c>
      <c r="C1146" s="14" t="s">
        <v>40</v>
      </c>
      <c r="D1146" s="14" t="s">
        <v>683</v>
      </c>
      <c r="E1146" s="26">
        <v>40413</v>
      </c>
      <c r="F1146" s="26" t="s">
        <v>695</v>
      </c>
      <c r="G1146" s="26"/>
      <c r="H1146" s="26">
        <v>17</v>
      </c>
      <c r="I1146" s="91">
        <v>150</v>
      </c>
      <c r="J1146" s="90">
        <v>0</v>
      </c>
      <c r="K1146" s="26"/>
      <c r="L1146" s="79">
        <f>VLOOKUP(D1146,道具产出!B:V,4,FALSE)</f>
        <v>3001</v>
      </c>
      <c r="M1146" s="15" t="str">
        <f>IF(L1146="","",VLOOKUP(L1146,映射!W:X,2,FALSE))</f>
        <v>铜</v>
      </c>
      <c r="N1146" s="79">
        <f>VLOOKUP(D1146,道具产出!B:V,5,FALSE)</f>
        <v>1</v>
      </c>
      <c r="O1146" s="79">
        <v>1</v>
      </c>
      <c r="P1146" s="79">
        <f>VLOOKUP(D1146,道具产出!B:V,6,FALSE)</f>
        <v>500</v>
      </c>
      <c r="Q1146" s="79">
        <f>VLOOKUP(D1146,道具产出!B:V,7,FALSE)</f>
        <v>3101</v>
      </c>
      <c r="R1146" s="15" t="str">
        <f>IF(Q1146="","",VLOOKUP(Q1146,映射!W:X,2,FALSE))</f>
        <v>印度轻木</v>
      </c>
      <c r="S1146" s="79">
        <f>VLOOKUP(D1146,道具产出!B:V,8,FALSE)</f>
        <v>1</v>
      </c>
      <c r="T1146" s="79">
        <v>1</v>
      </c>
      <c r="U1146" s="79">
        <f>VLOOKUP(D1146,道具产出!B:V,9,FALSE)</f>
        <v>500</v>
      </c>
      <c r="V1146" s="92">
        <f>VLOOKUP(D1146,道具产出!B:V,10,FALSE)</f>
        <v>3401</v>
      </c>
      <c r="W1146" s="15" t="str">
        <f>IF(V1146="","",VLOOKUP(V1146,映射!W:X,2,FALSE))</f>
        <v>麻布</v>
      </c>
      <c r="X1146" s="92">
        <f>VLOOKUP(D1146,道具产出!B:V,11,FALSE)</f>
        <v>1</v>
      </c>
      <c r="Y1146" s="92">
        <v>1</v>
      </c>
      <c r="Z1146" s="92">
        <f>VLOOKUP(D1146,道具产出!B:V,12,FALSE)</f>
        <v>500</v>
      </c>
      <c r="AA1146" s="85"/>
      <c r="AB1146" s="15" t="str">
        <f>IF(AA1146="","",VLOOKUP(AA1146,映射!W:X,2,FALSE))</f>
        <v/>
      </c>
      <c r="AC1146" s="85"/>
      <c r="AD1146" s="85"/>
      <c r="AE1146" s="85"/>
      <c r="AF1146" s="85"/>
      <c r="AG1146" s="15" t="str">
        <f>IF(AF1146="","",VLOOKUP(AF1146,映射!W:X,2,FALSE))</f>
        <v/>
      </c>
      <c r="AH1146" s="85"/>
      <c r="AI1146" s="85"/>
      <c r="AJ1146" s="85"/>
      <c r="AK1146" s="85"/>
      <c r="AL1146" s="85" t="str">
        <f>IF(AK1146="","",VLOOKUP(AK1146,映射!W:X,2,FALSE))</f>
        <v/>
      </c>
      <c r="AM1146" s="85"/>
      <c r="AN1146" s="85"/>
      <c r="AO1146" s="85"/>
    </row>
    <row r="1147" spans="1:41">
      <c r="A1147" s="26">
        <v>140414</v>
      </c>
      <c r="B1147" s="26" t="s">
        <v>323</v>
      </c>
      <c r="C1147" s="14" t="s">
        <v>40</v>
      </c>
      <c r="D1147" s="14" t="s">
        <v>683</v>
      </c>
      <c r="E1147" s="26">
        <v>40414</v>
      </c>
      <c r="F1147" s="26" t="s">
        <v>611</v>
      </c>
      <c r="G1147" s="26"/>
      <c r="H1147" s="26">
        <v>17</v>
      </c>
      <c r="I1147" s="91">
        <v>150</v>
      </c>
      <c r="J1147" s="90">
        <v>0</v>
      </c>
      <c r="K1147" s="26"/>
      <c r="L1147" s="79">
        <f>VLOOKUP(D1147,道具产出!B:V,4,FALSE)</f>
        <v>3001</v>
      </c>
      <c r="M1147" s="15" t="str">
        <f>IF(L1147="","",VLOOKUP(L1147,映射!W:X,2,FALSE))</f>
        <v>铜</v>
      </c>
      <c r="N1147" s="79">
        <f>VLOOKUP(D1147,道具产出!B:V,5,FALSE)</f>
        <v>1</v>
      </c>
      <c r="O1147" s="79">
        <v>1</v>
      </c>
      <c r="P1147" s="79">
        <f>VLOOKUP(D1147,道具产出!B:V,6,FALSE)</f>
        <v>500</v>
      </c>
      <c r="Q1147" s="79">
        <f>VLOOKUP(D1147,道具产出!B:V,7,FALSE)</f>
        <v>3101</v>
      </c>
      <c r="R1147" s="15" t="str">
        <f>IF(Q1147="","",VLOOKUP(Q1147,映射!W:X,2,FALSE))</f>
        <v>印度轻木</v>
      </c>
      <c r="S1147" s="79">
        <f>VLOOKUP(D1147,道具产出!B:V,8,FALSE)</f>
        <v>1</v>
      </c>
      <c r="T1147" s="79">
        <v>1</v>
      </c>
      <c r="U1147" s="79">
        <f>VLOOKUP(D1147,道具产出!B:V,9,FALSE)</f>
        <v>500</v>
      </c>
      <c r="V1147" s="92">
        <f>VLOOKUP(D1147,道具产出!B:V,10,FALSE)</f>
        <v>3401</v>
      </c>
      <c r="W1147" s="15" t="str">
        <f>IF(V1147="","",VLOOKUP(V1147,映射!W:X,2,FALSE))</f>
        <v>麻布</v>
      </c>
      <c r="X1147" s="92">
        <f>VLOOKUP(D1147,道具产出!B:V,11,FALSE)</f>
        <v>1</v>
      </c>
      <c r="Y1147" s="92">
        <v>1</v>
      </c>
      <c r="Z1147" s="92">
        <f>VLOOKUP(D1147,道具产出!B:V,12,FALSE)</f>
        <v>500</v>
      </c>
      <c r="AA1147" s="85"/>
      <c r="AB1147" s="15" t="str">
        <f>IF(AA1147="","",VLOOKUP(AA1147,映射!W:X,2,FALSE))</f>
        <v/>
      </c>
      <c r="AC1147" s="85"/>
      <c r="AD1147" s="85"/>
      <c r="AE1147" s="85"/>
      <c r="AF1147" s="85"/>
      <c r="AG1147" s="15" t="str">
        <f>IF(AF1147="","",VLOOKUP(AF1147,映射!W:X,2,FALSE))</f>
        <v/>
      </c>
      <c r="AH1147" s="85"/>
      <c r="AI1147" s="85"/>
      <c r="AJ1147" s="85"/>
      <c r="AK1147" s="85"/>
      <c r="AL1147" s="85" t="str">
        <f>IF(AK1147="","",VLOOKUP(AK1147,映射!W:X,2,FALSE))</f>
        <v/>
      </c>
      <c r="AM1147" s="85"/>
      <c r="AN1147" s="85"/>
      <c r="AO1147" s="85"/>
    </row>
    <row r="1148" spans="1:41">
      <c r="A1148" s="26">
        <v>140415</v>
      </c>
      <c r="B1148" s="26" t="s">
        <v>323</v>
      </c>
      <c r="C1148" s="14" t="s">
        <v>40</v>
      </c>
      <c r="D1148" s="14" t="s">
        <v>683</v>
      </c>
      <c r="E1148" s="26">
        <v>40415</v>
      </c>
      <c r="F1148" s="26" t="s">
        <v>604</v>
      </c>
      <c r="G1148" s="26"/>
      <c r="H1148" s="26">
        <v>17</v>
      </c>
      <c r="I1148" s="91">
        <v>150</v>
      </c>
      <c r="J1148" s="90">
        <v>0</v>
      </c>
      <c r="K1148" s="26"/>
      <c r="L1148" s="79">
        <f>VLOOKUP(D1148,道具产出!B:V,4,FALSE)</f>
        <v>3001</v>
      </c>
      <c r="M1148" s="15" t="str">
        <f>IF(L1148="","",VLOOKUP(L1148,映射!W:X,2,FALSE))</f>
        <v>铜</v>
      </c>
      <c r="N1148" s="79">
        <f>VLOOKUP(D1148,道具产出!B:V,5,FALSE)</f>
        <v>1</v>
      </c>
      <c r="O1148" s="79">
        <v>1</v>
      </c>
      <c r="P1148" s="79">
        <f>VLOOKUP(D1148,道具产出!B:V,6,FALSE)</f>
        <v>500</v>
      </c>
      <c r="Q1148" s="79">
        <f>VLOOKUP(D1148,道具产出!B:V,7,FALSE)</f>
        <v>3101</v>
      </c>
      <c r="R1148" s="15" t="str">
        <f>IF(Q1148="","",VLOOKUP(Q1148,映射!W:X,2,FALSE))</f>
        <v>印度轻木</v>
      </c>
      <c r="S1148" s="79">
        <f>VLOOKUP(D1148,道具产出!B:V,8,FALSE)</f>
        <v>1</v>
      </c>
      <c r="T1148" s="79">
        <v>1</v>
      </c>
      <c r="U1148" s="79">
        <f>VLOOKUP(D1148,道具产出!B:V,9,FALSE)</f>
        <v>500</v>
      </c>
      <c r="V1148" s="92">
        <f>VLOOKUP(D1148,道具产出!B:V,10,FALSE)</f>
        <v>3401</v>
      </c>
      <c r="W1148" s="15" t="str">
        <f>IF(V1148="","",VLOOKUP(V1148,映射!W:X,2,FALSE))</f>
        <v>麻布</v>
      </c>
      <c r="X1148" s="92">
        <f>VLOOKUP(D1148,道具产出!B:V,11,FALSE)</f>
        <v>1</v>
      </c>
      <c r="Y1148" s="92">
        <v>1</v>
      </c>
      <c r="Z1148" s="92">
        <f>VLOOKUP(D1148,道具产出!B:V,12,FALSE)</f>
        <v>500</v>
      </c>
      <c r="AA1148" s="85"/>
      <c r="AB1148" s="15" t="str">
        <f>IF(AA1148="","",VLOOKUP(AA1148,映射!W:X,2,FALSE))</f>
        <v/>
      </c>
      <c r="AC1148" s="85"/>
      <c r="AD1148" s="85"/>
      <c r="AE1148" s="85"/>
      <c r="AF1148" s="85"/>
      <c r="AG1148" s="15" t="str">
        <f>IF(AF1148="","",VLOOKUP(AF1148,映射!W:X,2,FALSE))</f>
        <v/>
      </c>
      <c r="AH1148" s="85"/>
      <c r="AI1148" s="85"/>
      <c r="AJ1148" s="85"/>
      <c r="AK1148" s="85"/>
      <c r="AL1148" s="85" t="str">
        <f>IF(AK1148="","",VLOOKUP(AK1148,映射!W:X,2,FALSE))</f>
        <v/>
      </c>
      <c r="AM1148" s="85"/>
      <c r="AN1148" s="85"/>
      <c r="AO1148" s="85"/>
    </row>
    <row r="1149" spans="1:41">
      <c r="A1149" s="26">
        <v>140416</v>
      </c>
      <c r="B1149" s="26" t="s">
        <v>323</v>
      </c>
      <c r="C1149" s="14" t="s">
        <v>40</v>
      </c>
      <c r="D1149" s="14" t="s">
        <v>683</v>
      </c>
      <c r="E1149" s="26">
        <v>40416</v>
      </c>
      <c r="F1149" s="26" t="s">
        <v>608</v>
      </c>
      <c r="G1149" s="26"/>
      <c r="H1149" s="26">
        <v>17</v>
      </c>
      <c r="I1149" s="91">
        <v>150</v>
      </c>
      <c r="J1149" s="90">
        <v>0</v>
      </c>
      <c r="K1149" s="26"/>
      <c r="L1149" s="79">
        <f>VLOOKUP(D1149,道具产出!B:V,4,FALSE)</f>
        <v>3001</v>
      </c>
      <c r="M1149" s="15" t="str">
        <f>IF(L1149="","",VLOOKUP(L1149,映射!W:X,2,FALSE))</f>
        <v>铜</v>
      </c>
      <c r="N1149" s="79">
        <f>VLOOKUP(D1149,道具产出!B:V,5,FALSE)</f>
        <v>1</v>
      </c>
      <c r="O1149" s="79">
        <v>1</v>
      </c>
      <c r="P1149" s="79">
        <f>VLOOKUP(D1149,道具产出!B:V,6,FALSE)</f>
        <v>500</v>
      </c>
      <c r="Q1149" s="79">
        <f>VLOOKUP(D1149,道具产出!B:V,7,FALSE)</f>
        <v>3101</v>
      </c>
      <c r="R1149" s="15" t="str">
        <f>IF(Q1149="","",VLOOKUP(Q1149,映射!W:X,2,FALSE))</f>
        <v>印度轻木</v>
      </c>
      <c r="S1149" s="79">
        <f>VLOOKUP(D1149,道具产出!B:V,8,FALSE)</f>
        <v>1</v>
      </c>
      <c r="T1149" s="79">
        <v>1</v>
      </c>
      <c r="U1149" s="79">
        <f>VLOOKUP(D1149,道具产出!B:V,9,FALSE)</f>
        <v>500</v>
      </c>
      <c r="V1149" s="92">
        <f>VLOOKUP(D1149,道具产出!B:V,10,FALSE)</f>
        <v>3401</v>
      </c>
      <c r="W1149" s="15" t="str">
        <f>IF(V1149="","",VLOOKUP(V1149,映射!W:X,2,FALSE))</f>
        <v>麻布</v>
      </c>
      <c r="X1149" s="92">
        <f>VLOOKUP(D1149,道具产出!B:V,11,FALSE)</f>
        <v>1</v>
      </c>
      <c r="Y1149" s="92">
        <v>1</v>
      </c>
      <c r="Z1149" s="92">
        <f>VLOOKUP(D1149,道具产出!B:V,12,FALSE)</f>
        <v>500</v>
      </c>
      <c r="AA1149" s="85"/>
      <c r="AB1149" s="15" t="str">
        <f>IF(AA1149="","",VLOOKUP(AA1149,映射!W:X,2,FALSE))</f>
        <v/>
      </c>
      <c r="AC1149" s="85"/>
      <c r="AD1149" s="85"/>
      <c r="AE1149" s="85"/>
      <c r="AF1149" s="85"/>
      <c r="AG1149" s="15" t="str">
        <f>IF(AF1149="","",VLOOKUP(AF1149,映射!W:X,2,FALSE))</f>
        <v/>
      </c>
      <c r="AH1149" s="85"/>
      <c r="AI1149" s="85"/>
      <c r="AJ1149" s="85"/>
      <c r="AK1149" s="85"/>
      <c r="AL1149" s="85" t="str">
        <f>IF(AK1149="","",VLOOKUP(AK1149,映射!W:X,2,FALSE))</f>
        <v/>
      </c>
      <c r="AM1149" s="85"/>
      <c r="AN1149" s="85"/>
      <c r="AO1149" s="85"/>
    </row>
    <row r="1150" spans="1:41">
      <c r="A1150" s="26">
        <v>140417</v>
      </c>
      <c r="B1150" s="26" t="s">
        <v>323</v>
      </c>
      <c r="C1150" s="14" t="s">
        <v>40</v>
      </c>
      <c r="D1150" s="14" t="s">
        <v>683</v>
      </c>
      <c r="E1150" s="26">
        <v>40417</v>
      </c>
      <c r="F1150" s="26" t="s">
        <v>607</v>
      </c>
      <c r="G1150" s="26"/>
      <c r="H1150" s="26">
        <v>17</v>
      </c>
      <c r="I1150" s="91">
        <v>150</v>
      </c>
      <c r="J1150" s="90">
        <v>0</v>
      </c>
      <c r="K1150" s="26"/>
      <c r="L1150" s="79">
        <f>VLOOKUP(D1150,道具产出!B:V,4,FALSE)</f>
        <v>3001</v>
      </c>
      <c r="M1150" s="15" t="str">
        <f>IF(L1150="","",VLOOKUP(L1150,映射!W:X,2,FALSE))</f>
        <v>铜</v>
      </c>
      <c r="N1150" s="79">
        <f>VLOOKUP(D1150,道具产出!B:V,5,FALSE)</f>
        <v>1</v>
      </c>
      <c r="O1150" s="79">
        <v>1</v>
      </c>
      <c r="P1150" s="79">
        <f>VLOOKUP(D1150,道具产出!B:V,6,FALSE)</f>
        <v>500</v>
      </c>
      <c r="Q1150" s="79">
        <f>VLOOKUP(D1150,道具产出!B:V,7,FALSE)</f>
        <v>3101</v>
      </c>
      <c r="R1150" s="15" t="str">
        <f>IF(Q1150="","",VLOOKUP(Q1150,映射!W:X,2,FALSE))</f>
        <v>印度轻木</v>
      </c>
      <c r="S1150" s="79">
        <f>VLOOKUP(D1150,道具产出!B:V,8,FALSE)</f>
        <v>1</v>
      </c>
      <c r="T1150" s="79">
        <v>1</v>
      </c>
      <c r="U1150" s="79">
        <f>VLOOKUP(D1150,道具产出!B:V,9,FALSE)</f>
        <v>500</v>
      </c>
      <c r="V1150" s="92">
        <f>VLOOKUP(D1150,道具产出!B:V,10,FALSE)</f>
        <v>3401</v>
      </c>
      <c r="W1150" s="15" t="str">
        <f>IF(V1150="","",VLOOKUP(V1150,映射!W:X,2,FALSE))</f>
        <v>麻布</v>
      </c>
      <c r="X1150" s="92">
        <f>VLOOKUP(D1150,道具产出!B:V,11,FALSE)</f>
        <v>1</v>
      </c>
      <c r="Y1150" s="92">
        <v>1</v>
      </c>
      <c r="Z1150" s="92">
        <f>VLOOKUP(D1150,道具产出!B:V,12,FALSE)</f>
        <v>500</v>
      </c>
      <c r="AA1150" s="85"/>
      <c r="AB1150" s="15" t="str">
        <f>IF(AA1150="","",VLOOKUP(AA1150,映射!W:X,2,FALSE))</f>
        <v/>
      </c>
      <c r="AC1150" s="85"/>
      <c r="AD1150" s="85"/>
      <c r="AE1150" s="85"/>
      <c r="AF1150" s="85"/>
      <c r="AG1150" s="15" t="str">
        <f>IF(AF1150="","",VLOOKUP(AF1150,映射!W:X,2,FALSE))</f>
        <v/>
      </c>
      <c r="AH1150" s="85"/>
      <c r="AI1150" s="85"/>
      <c r="AJ1150" s="85"/>
      <c r="AK1150" s="85"/>
      <c r="AL1150" s="85" t="str">
        <f>IF(AK1150="","",VLOOKUP(AK1150,映射!W:X,2,FALSE))</f>
        <v/>
      </c>
      <c r="AM1150" s="85"/>
      <c r="AN1150" s="85"/>
      <c r="AO1150" s="85"/>
    </row>
    <row r="1151" spans="1:41">
      <c r="A1151" s="26">
        <v>140418</v>
      </c>
      <c r="B1151" s="26" t="s">
        <v>323</v>
      </c>
      <c r="C1151" s="14" t="s">
        <v>40</v>
      </c>
      <c r="D1151" s="14" t="s">
        <v>683</v>
      </c>
      <c r="E1151" s="26">
        <v>40418</v>
      </c>
      <c r="F1151" s="26" t="s">
        <v>452</v>
      </c>
      <c r="G1151" s="26"/>
      <c r="H1151" s="26">
        <v>17</v>
      </c>
      <c r="I1151" s="91">
        <v>150</v>
      </c>
      <c r="J1151" s="90">
        <v>0</v>
      </c>
      <c r="K1151" s="26"/>
      <c r="L1151" s="79">
        <f>VLOOKUP(D1151,道具产出!B:V,4,FALSE)</f>
        <v>3001</v>
      </c>
      <c r="M1151" s="15" t="str">
        <f>IF(L1151="","",VLOOKUP(L1151,映射!W:X,2,FALSE))</f>
        <v>铜</v>
      </c>
      <c r="N1151" s="79">
        <f>VLOOKUP(D1151,道具产出!B:V,5,FALSE)</f>
        <v>1</v>
      </c>
      <c r="O1151" s="79">
        <v>1</v>
      </c>
      <c r="P1151" s="79">
        <f>VLOOKUP(D1151,道具产出!B:V,6,FALSE)</f>
        <v>500</v>
      </c>
      <c r="Q1151" s="79">
        <f>VLOOKUP(D1151,道具产出!B:V,7,FALSE)</f>
        <v>3101</v>
      </c>
      <c r="R1151" s="15" t="str">
        <f>IF(Q1151="","",VLOOKUP(Q1151,映射!W:X,2,FALSE))</f>
        <v>印度轻木</v>
      </c>
      <c r="S1151" s="79">
        <f>VLOOKUP(D1151,道具产出!B:V,8,FALSE)</f>
        <v>1</v>
      </c>
      <c r="T1151" s="79">
        <v>1</v>
      </c>
      <c r="U1151" s="79">
        <f>VLOOKUP(D1151,道具产出!B:V,9,FALSE)</f>
        <v>500</v>
      </c>
      <c r="V1151" s="92">
        <f>VLOOKUP(D1151,道具产出!B:V,10,FALSE)</f>
        <v>3401</v>
      </c>
      <c r="W1151" s="15" t="str">
        <f>IF(V1151="","",VLOOKUP(V1151,映射!W:X,2,FALSE))</f>
        <v>麻布</v>
      </c>
      <c r="X1151" s="92">
        <f>VLOOKUP(D1151,道具产出!B:V,11,FALSE)</f>
        <v>1</v>
      </c>
      <c r="Y1151" s="92">
        <v>1</v>
      </c>
      <c r="Z1151" s="92">
        <f>VLOOKUP(D1151,道具产出!B:V,12,FALSE)</f>
        <v>500</v>
      </c>
      <c r="AA1151" s="85"/>
      <c r="AB1151" s="15" t="str">
        <f>IF(AA1151="","",VLOOKUP(AA1151,映射!W:X,2,FALSE))</f>
        <v/>
      </c>
      <c r="AC1151" s="85"/>
      <c r="AD1151" s="85"/>
      <c r="AE1151" s="85"/>
      <c r="AF1151" s="85"/>
      <c r="AG1151" s="15" t="str">
        <f>IF(AF1151="","",VLOOKUP(AF1151,映射!W:X,2,FALSE))</f>
        <v/>
      </c>
      <c r="AH1151" s="85"/>
      <c r="AI1151" s="85"/>
      <c r="AJ1151" s="85"/>
      <c r="AK1151" s="85"/>
      <c r="AL1151" s="85" t="str">
        <f>IF(AK1151="","",VLOOKUP(AK1151,映射!W:X,2,FALSE))</f>
        <v/>
      </c>
      <c r="AM1151" s="85"/>
      <c r="AN1151" s="85"/>
      <c r="AO1151" s="85"/>
    </row>
    <row r="1152" spans="1:41">
      <c r="A1152" s="26">
        <v>140419</v>
      </c>
      <c r="B1152" s="26" t="s">
        <v>323</v>
      </c>
      <c r="C1152" s="14" t="s">
        <v>40</v>
      </c>
      <c r="D1152" s="14" t="s">
        <v>683</v>
      </c>
      <c r="E1152" s="26">
        <v>40419</v>
      </c>
      <c r="F1152" s="26" t="s">
        <v>616</v>
      </c>
      <c r="G1152" s="26"/>
      <c r="H1152" s="26">
        <v>17</v>
      </c>
      <c r="I1152" s="91">
        <v>150</v>
      </c>
      <c r="J1152" s="90">
        <v>0</v>
      </c>
      <c r="K1152" s="26"/>
      <c r="L1152" s="79">
        <f>VLOOKUP(D1152,道具产出!B:V,4,FALSE)</f>
        <v>3001</v>
      </c>
      <c r="M1152" s="15" t="str">
        <f>IF(L1152="","",VLOOKUP(L1152,映射!W:X,2,FALSE))</f>
        <v>铜</v>
      </c>
      <c r="N1152" s="79">
        <f>VLOOKUP(D1152,道具产出!B:V,5,FALSE)</f>
        <v>1</v>
      </c>
      <c r="O1152" s="79">
        <v>1</v>
      </c>
      <c r="P1152" s="79">
        <f>VLOOKUP(D1152,道具产出!B:V,6,FALSE)</f>
        <v>500</v>
      </c>
      <c r="Q1152" s="79">
        <f>VLOOKUP(D1152,道具产出!B:V,7,FALSE)</f>
        <v>3101</v>
      </c>
      <c r="R1152" s="15" t="str">
        <f>IF(Q1152="","",VLOOKUP(Q1152,映射!W:X,2,FALSE))</f>
        <v>印度轻木</v>
      </c>
      <c r="S1152" s="79">
        <f>VLOOKUP(D1152,道具产出!B:V,8,FALSE)</f>
        <v>1</v>
      </c>
      <c r="T1152" s="79">
        <v>1</v>
      </c>
      <c r="U1152" s="79">
        <f>VLOOKUP(D1152,道具产出!B:V,9,FALSE)</f>
        <v>500</v>
      </c>
      <c r="V1152" s="92">
        <f>VLOOKUP(D1152,道具产出!B:V,10,FALSE)</f>
        <v>3401</v>
      </c>
      <c r="W1152" s="15" t="str">
        <f>IF(V1152="","",VLOOKUP(V1152,映射!W:X,2,FALSE))</f>
        <v>麻布</v>
      </c>
      <c r="X1152" s="92">
        <f>VLOOKUP(D1152,道具产出!B:V,11,FALSE)</f>
        <v>1</v>
      </c>
      <c r="Y1152" s="92">
        <v>1</v>
      </c>
      <c r="Z1152" s="92">
        <f>VLOOKUP(D1152,道具产出!B:V,12,FALSE)</f>
        <v>500</v>
      </c>
      <c r="AA1152" s="85"/>
      <c r="AB1152" s="15" t="str">
        <f>IF(AA1152="","",VLOOKUP(AA1152,映射!W:X,2,FALSE))</f>
        <v/>
      </c>
      <c r="AC1152" s="85"/>
      <c r="AD1152" s="85"/>
      <c r="AE1152" s="85"/>
      <c r="AF1152" s="85"/>
      <c r="AG1152" s="15" t="str">
        <f>IF(AF1152="","",VLOOKUP(AF1152,映射!W:X,2,FALSE))</f>
        <v/>
      </c>
      <c r="AH1152" s="85"/>
      <c r="AI1152" s="85"/>
      <c r="AJ1152" s="85"/>
      <c r="AK1152" s="85"/>
      <c r="AL1152" s="85" t="str">
        <f>IF(AK1152="","",VLOOKUP(AK1152,映射!W:X,2,FALSE))</f>
        <v/>
      </c>
      <c r="AM1152" s="85"/>
      <c r="AN1152" s="85"/>
      <c r="AO1152" s="85"/>
    </row>
    <row r="1153" spans="1:41">
      <c r="A1153" s="26">
        <v>140420</v>
      </c>
      <c r="B1153" s="26" t="s">
        <v>323</v>
      </c>
      <c r="C1153" s="14" t="s">
        <v>40</v>
      </c>
      <c r="D1153" s="14" t="s">
        <v>683</v>
      </c>
      <c r="E1153" s="26">
        <v>40420</v>
      </c>
      <c r="F1153" s="26" t="s">
        <v>696</v>
      </c>
      <c r="G1153" s="26"/>
      <c r="H1153" s="26">
        <v>17</v>
      </c>
      <c r="I1153" s="91">
        <v>150</v>
      </c>
      <c r="J1153" s="90">
        <v>0</v>
      </c>
      <c r="K1153" s="26"/>
      <c r="L1153" s="79">
        <f>VLOOKUP(D1153,道具产出!B:V,4,FALSE)</f>
        <v>3001</v>
      </c>
      <c r="M1153" s="15" t="str">
        <f>IF(L1153="","",VLOOKUP(L1153,映射!W:X,2,FALSE))</f>
        <v>铜</v>
      </c>
      <c r="N1153" s="79">
        <f>VLOOKUP(D1153,道具产出!B:V,5,FALSE)</f>
        <v>1</v>
      </c>
      <c r="O1153" s="79">
        <v>1</v>
      </c>
      <c r="P1153" s="79">
        <f>VLOOKUP(D1153,道具产出!B:V,6,FALSE)</f>
        <v>500</v>
      </c>
      <c r="Q1153" s="79">
        <f>VLOOKUP(D1153,道具产出!B:V,7,FALSE)</f>
        <v>3101</v>
      </c>
      <c r="R1153" s="15" t="str">
        <f>IF(Q1153="","",VLOOKUP(Q1153,映射!W:X,2,FALSE))</f>
        <v>印度轻木</v>
      </c>
      <c r="S1153" s="79">
        <f>VLOOKUP(D1153,道具产出!B:V,8,FALSE)</f>
        <v>1</v>
      </c>
      <c r="T1153" s="79">
        <v>1</v>
      </c>
      <c r="U1153" s="79">
        <f>VLOOKUP(D1153,道具产出!B:V,9,FALSE)</f>
        <v>500</v>
      </c>
      <c r="V1153" s="92">
        <f>VLOOKUP(D1153,道具产出!B:V,10,FALSE)</f>
        <v>3401</v>
      </c>
      <c r="W1153" s="15" t="str">
        <f>IF(V1153="","",VLOOKUP(V1153,映射!W:X,2,FALSE))</f>
        <v>麻布</v>
      </c>
      <c r="X1153" s="92">
        <f>VLOOKUP(D1153,道具产出!B:V,11,FALSE)</f>
        <v>1</v>
      </c>
      <c r="Y1153" s="92">
        <v>1</v>
      </c>
      <c r="Z1153" s="92">
        <f>VLOOKUP(D1153,道具产出!B:V,12,FALSE)</f>
        <v>500</v>
      </c>
      <c r="AA1153" s="85"/>
      <c r="AB1153" s="15" t="str">
        <f>IF(AA1153="","",VLOOKUP(AA1153,映射!W:X,2,FALSE))</f>
        <v/>
      </c>
      <c r="AC1153" s="85"/>
      <c r="AD1153" s="85"/>
      <c r="AE1153" s="85"/>
      <c r="AF1153" s="85"/>
      <c r="AG1153" s="15" t="str">
        <f>IF(AF1153="","",VLOOKUP(AF1153,映射!W:X,2,FALSE))</f>
        <v/>
      </c>
      <c r="AH1153" s="85"/>
      <c r="AI1153" s="85"/>
      <c r="AJ1153" s="85"/>
      <c r="AK1153" s="85"/>
      <c r="AL1153" s="85" t="str">
        <f>IF(AK1153="","",VLOOKUP(AK1153,映射!W:X,2,FALSE))</f>
        <v/>
      </c>
      <c r="AM1153" s="85"/>
      <c r="AN1153" s="85"/>
      <c r="AO1153" s="85"/>
    </row>
    <row r="1154" spans="1:41">
      <c r="A1154" s="26">
        <v>140421</v>
      </c>
      <c r="B1154" s="26" t="s">
        <v>323</v>
      </c>
      <c r="C1154" s="14" t="s">
        <v>40</v>
      </c>
      <c r="D1154" s="14" t="s">
        <v>685</v>
      </c>
      <c r="E1154" s="26">
        <v>40421</v>
      </c>
      <c r="F1154" s="26" t="s">
        <v>656</v>
      </c>
      <c r="G1154" s="26"/>
      <c r="H1154" s="26">
        <v>22</v>
      </c>
      <c r="I1154" s="91">
        <v>230</v>
      </c>
      <c r="J1154" s="90">
        <v>0</v>
      </c>
      <c r="K1154" s="26"/>
      <c r="L1154" s="79">
        <f>VLOOKUP(D1154,道具产出!B:V,4,FALSE)</f>
        <v>3002</v>
      </c>
      <c r="M1154" s="15" t="str">
        <f>IF(L1154="","",VLOOKUP(L1154,映射!W:X,2,FALSE))</f>
        <v>铁</v>
      </c>
      <c r="N1154" s="79">
        <f>VLOOKUP(D1154,道具产出!B:V,5,FALSE)</f>
        <v>1</v>
      </c>
      <c r="O1154" s="79">
        <v>1</v>
      </c>
      <c r="P1154" s="79">
        <f>VLOOKUP(D1154,道具产出!B:V,6,FALSE)</f>
        <v>300</v>
      </c>
      <c r="Q1154" s="79">
        <f>VLOOKUP(D1154,道具产出!B:V,7,FALSE)</f>
        <v>3102</v>
      </c>
      <c r="R1154" s="15" t="str">
        <f>IF(Q1154="","",VLOOKUP(Q1154,映射!W:X,2,FALSE))</f>
        <v>枞</v>
      </c>
      <c r="S1154" s="79">
        <f>VLOOKUP(D1154,道具产出!B:V,8,FALSE)</f>
        <v>1</v>
      </c>
      <c r="T1154" s="79">
        <v>1</v>
      </c>
      <c r="U1154" s="79">
        <f>VLOOKUP(D1154,道具产出!B:V,9,FALSE)</f>
        <v>300</v>
      </c>
      <c r="V1154" s="92">
        <f>VLOOKUP(D1154,道具产出!B:V,10,FALSE)</f>
        <v>3402</v>
      </c>
      <c r="W1154" s="15" t="str">
        <f>IF(V1154="","",VLOOKUP(V1154,映射!W:X,2,FALSE))</f>
        <v>木绵布</v>
      </c>
      <c r="X1154" s="92">
        <f>VLOOKUP(D1154,道具产出!B:V,11,FALSE)</f>
        <v>1</v>
      </c>
      <c r="Y1154" s="92">
        <v>1</v>
      </c>
      <c r="Z1154" s="92">
        <f>VLOOKUP(D1154,道具产出!B:V,12,FALSE)</f>
        <v>300</v>
      </c>
      <c r="AA1154" s="85"/>
      <c r="AB1154" s="15" t="str">
        <f>IF(AA1154="","",VLOOKUP(AA1154,映射!W:X,2,FALSE))</f>
        <v/>
      </c>
      <c r="AC1154" s="85"/>
      <c r="AD1154" s="85"/>
      <c r="AE1154" s="85"/>
      <c r="AF1154" s="85"/>
      <c r="AG1154" s="15" t="str">
        <f>IF(AF1154="","",VLOOKUP(AF1154,映射!W:X,2,FALSE))</f>
        <v/>
      </c>
      <c r="AH1154" s="85"/>
      <c r="AI1154" s="85"/>
      <c r="AJ1154" s="85"/>
      <c r="AK1154" s="85"/>
      <c r="AL1154" s="85" t="str">
        <f>IF(AK1154="","",VLOOKUP(AK1154,映射!W:X,2,FALSE))</f>
        <v/>
      </c>
      <c r="AM1154" s="85"/>
      <c r="AN1154" s="85"/>
      <c r="AO1154" s="85"/>
    </row>
    <row r="1155" spans="1:41">
      <c r="A1155" s="26">
        <v>140422</v>
      </c>
      <c r="B1155" s="26" t="s">
        <v>323</v>
      </c>
      <c r="C1155" s="14" t="s">
        <v>40</v>
      </c>
      <c r="D1155" s="14" t="s">
        <v>685</v>
      </c>
      <c r="E1155" s="26">
        <v>40422</v>
      </c>
      <c r="F1155" s="26" t="s">
        <v>510</v>
      </c>
      <c r="G1155" s="26"/>
      <c r="H1155" s="26">
        <v>22</v>
      </c>
      <c r="I1155" s="91">
        <v>230</v>
      </c>
      <c r="J1155" s="90">
        <v>0</v>
      </c>
      <c r="K1155" s="26"/>
      <c r="L1155" s="79">
        <f>VLOOKUP(D1155,道具产出!B:V,4,FALSE)</f>
        <v>3002</v>
      </c>
      <c r="M1155" s="15" t="str">
        <f>IF(L1155="","",VLOOKUP(L1155,映射!W:X,2,FALSE))</f>
        <v>铁</v>
      </c>
      <c r="N1155" s="79">
        <f>VLOOKUP(D1155,道具产出!B:V,5,FALSE)</f>
        <v>1</v>
      </c>
      <c r="O1155" s="79">
        <v>1</v>
      </c>
      <c r="P1155" s="79">
        <f>VLOOKUP(D1155,道具产出!B:V,6,FALSE)</f>
        <v>300</v>
      </c>
      <c r="Q1155" s="79">
        <f>VLOOKUP(D1155,道具产出!B:V,7,FALSE)</f>
        <v>3102</v>
      </c>
      <c r="R1155" s="15" t="str">
        <f>IF(Q1155="","",VLOOKUP(Q1155,映射!W:X,2,FALSE))</f>
        <v>枞</v>
      </c>
      <c r="S1155" s="79">
        <f>VLOOKUP(D1155,道具产出!B:V,8,FALSE)</f>
        <v>1</v>
      </c>
      <c r="T1155" s="79">
        <v>1</v>
      </c>
      <c r="U1155" s="79">
        <f>VLOOKUP(D1155,道具产出!B:V,9,FALSE)</f>
        <v>300</v>
      </c>
      <c r="V1155" s="92">
        <f>VLOOKUP(D1155,道具产出!B:V,10,FALSE)</f>
        <v>3402</v>
      </c>
      <c r="W1155" s="15" t="str">
        <f>IF(V1155="","",VLOOKUP(V1155,映射!W:X,2,FALSE))</f>
        <v>木绵布</v>
      </c>
      <c r="X1155" s="92">
        <f>VLOOKUP(D1155,道具产出!B:V,11,FALSE)</f>
        <v>1</v>
      </c>
      <c r="Y1155" s="92">
        <v>1</v>
      </c>
      <c r="Z1155" s="92">
        <f>VLOOKUP(D1155,道具产出!B:V,12,FALSE)</f>
        <v>300</v>
      </c>
      <c r="AA1155" s="85"/>
      <c r="AB1155" s="15" t="str">
        <f>IF(AA1155="","",VLOOKUP(AA1155,映射!W:X,2,FALSE))</f>
        <v/>
      </c>
      <c r="AC1155" s="85"/>
      <c r="AD1155" s="85"/>
      <c r="AE1155" s="85"/>
      <c r="AF1155" s="85"/>
      <c r="AG1155" s="15" t="str">
        <f>IF(AF1155="","",VLOOKUP(AF1155,映射!W:X,2,FALSE))</f>
        <v/>
      </c>
      <c r="AH1155" s="85"/>
      <c r="AI1155" s="85"/>
      <c r="AJ1155" s="85"/>
      <c r="AK1155" s="85"/>
      <c r="AL1155" s="85" t="str">
        <f>IF(AK1155="","",VLOOKUP(AK1155,映射!W:X,2,FALSE))</f>
        <v/>
      </c>
      <c r="AM1155" s="85"/>
      <c r="AN1155" s="85"/>
      <c r="AO1155" s="85"/>
    </row>
    <row r="1156" spans="1:41">
      <c r="A1156" s="26">
        <v>140423</v>
      </c>
      <c r="B1156" s="26" t="s">
        <v>323</v>
      </c>
      <c r="C1156" s="14" t="s">
        <v>40</v>
      </c>
      <c r="D1156" s="14" t="s">
        <v>685</v>
      </c>
      <c r="E1156" s="26">
        <v>40423</v>
      </c>
      <c r="F1156" s="26" t="s">
        <v>485</v>
      </c>
      <c r="G1156" s="26"/>
      <c r="H1156" s="26">
        <v>22</v>
      </c>
      <c r="I1156" s="91">
        <v>230</v>
      </c>
      <c r="J1156" s="90">
        <v>0</v>
      </c>
      <c r="K1156" s="26"/>
      <c r="L1156" s="79">
        <f>VLOOKUP(D1156,道具产出!B:V,4,FALSE)</f>
        <v>3002</v>
      </c>
      <c r="M1156" s="15" t="str">
        <f>IF(L1156="","",VLOOKUP(L1156,映射!W:X,2,FALSE))</f>
        <v>铁</v>
      </c>
      <c r="N1156" s="79">
        <f>VLOOKUP(D1156,道具产出!B:V,5,FALSE)</f>
        <v>1</v>
      </c>
      <c r="O1156" s="79">
        <v>1</v>
      </c>
      <c r="P1156" s="79">
        <f>VLOOKUP(D1156,道具产出!B:V,6,FALSE)</f>
        <v>300</v>
      </c>
      <c r="Q1156" s="79">
        <f>VLOOKUP(D1156,道具产出!B:V,7,FALSE)</f>
        <v>3102</v>
      </c>
      <c r="R1156" s="15" t="str">
        <f>IF(Q1156="","",VLOOKUP(Q1156,映射!W:X,2,FALSE))</f>
        <v>枞</v>
      </c>
      <c r="S1156" s="79">
        <f>VLOOKUP(D1156,道具产出!B:V,8,FALSE)</f>
        <v>1</v>
      </c>
      <c r="T1156" s="79">
        <v>1</v>
      </c>
      <c r="U1156" s="79">
        <f>VLOOKUP(D1156,道具产出!B:V,9,FALSE)</f>
        <v>300</v>
      </c>
      <c r="V1156" s="92">
        <f>VLOOKUP(D1156,道具产出!B:V,10,FALSE)</f>
        <v>3402</v>
      </c>
      <c r="W1156" s="15" t="str">
        <f>IF(V1156="","",VLOOKUP(V1156,映射!W:X,2,FALSE))</f>
        <v>木绵布</v>
      </c>
      <c r="X1156" s="92">
        <f>VLOOKUP(D1156,道具产出!B:V,11,FALSE)</f>
        <v>1</v>
      </c>
      <c r="Y1156" s="92">
        <v>1</v>
      </c>
      <c r="Z1156" s="92">
        <f>VLOOKUP(D1156,道具产出!B:V,12,FALSE)</f>
        <v>300</v>
      </c>
      <c r="AA1156" s="85"/>
      <c r="AB1156" s="15" t="str">
        <f>IF(AA1156="","",VLOOKUP(AA1156,映射!W:X,2,FALSE))</f>
        <v/>
      </c>
      <c r="AC1156" s="85"/>
      <c r="AD1156" s="85"/>
      <c r="AE1156" s="85"/>
      <c r="AF1156" s="85"/>
      <c r="AG1156" s="15" t="str">
        <f>IF(AF1156="","",VLOOKUP(AF1156,映射!W:X,2,FALSE))</f>
        <v/>
      </c>
      <c r="AH1156" s="85"/>
      <c r="AI1156" s="85"/>
      <c r="AJ1156" s="85"/>
      <c r="AK1156" s="85"/>
      <c r="AL1156" s="85" t="str">
        <f>IF(AK1156="","",VLOOKUP(AK1156,映射!W:X,2,FALSE))</f>
        <v/>
      </c>
      <c r="AM1156" s="85"/>
      <c r="AN1156" s="85"/>
      <c r="AO1156" s="85"/>
    </row>
    <row r="1157" spans="1:41">
      <c r="A1157" s="26">
        <v>140424</v>
      </c>
      <c r="B1157" s="26" t="s">
        <v>323</v>
      </c>
      <c r="C1157" s="14" t="s">
        <v>40</v>
      </c>
      <c r="D1157" s="14" t="s">
        <v>685</v>
      </c>
      <c r="E1157" s="26">
        <v>40424</v>
      </c>
      <c r="F1157" s="26" t="s">
        <v>584</v>
      </c>
      <c r="G1157" s="26"/>
      <c r="H1157" s="26">
        <v>22</v>
      </c>
      <c r="I1157" s="91">
        <v>230</v>
      </c>
      <c r="J1157" s="90">
        <v>0</v>
      </c>
      <c r="K1157" s="26"/>
      <c r="L1157" s="79">
        <f>VLOOKUP(D1157,道具产出!B:V,4,FALSE)</f>
        <v>3002</v>
      </c>
      <c r="M1157" s="15" t="str">
        <f>IF(L1157="","",VLOOKUP(L1157,映射!W:X,2,FALSE))</f>
        <v>铁</v>
      </c>
      <c r="N1157" s="79">
        <f>VLOOKUP(D1157,道具产出!B:V,5,FALSE)</f>
        <v>1</v>
      </c>
      <c r="O1157" s="79">
        <v>1</v>
      </c>
      <c r="P1157" s="79">
        <f>VLOOKUP(D1157,道具产出!B:V,6,FALSE)</f>
        <v>300</v>
      </c>
      <c r="Q1157" s="79">
        <f>VLOOKUP(D1157,道具产出!B:V,7,FALSE)</f>
        <v>3102</v>
      </c>
      <c r="R1157" s="15" t="str">
        <f>IF(Q1157="","",VLOOKUP(Q1157,映射!W:X,2,FALSE))</f>
        <v>枞</v>
      </c>
      <c r="S1157" s="79">
        <f>VLOOKUP(D1157,道具产出!B:V,8,FALSE)</f>
        <v>1</v>
      </c>
      <c r="T1157" s="79">
        <v>1</v>
      </c>
      <c r="U1157" s="79">
        <f>VLOOKUP(D1157,道具产出!B:V,9,FALSE)</f>
        <v>300</v>
      </c>
      <c r="V1157" s="92">
        <f>VLOOKUP(D1157,道具产出!B:V,10,FALSE)</f>
        <v>3402</v>
      </c>
      <c r="W1157" s="15" t="str">
        <f>IF(V1157="","",VLOOKUP(V1157,映射!W:X,2,FALSE))</f>
        <v>木绵布</v>
      </c>
      <c r="X1157" s="92">
        <f>VLOOKUP(D1157,道具产出!B:V,11,FALSE)</f>
        <v>1</v>
      </c>
      <c r="Y1157" s="92">
        <v>1</v>
      </c>
      <c r="Z1157" s="92">
        <f>VLOOKUP(D1157,道具产出!B:V,12,FALSE)</f>
        <v>300</v>
      </c>
      <c r="AA1157" s="85"/>
      <c r="AB1157" s="15" t="str">
        <f>IF(AA1157="","",VLOOKUP(AA1157,映射!W:X,2,FALSE))</f>
        <v/>
      </c>
      <c r="AC1157" s="85"/>
      <c r="AD1157" s="85"/>
      <c r="AE1157" s="85"/>
      <c r="AF1157" s="85"/>
      <c r="AG1157" s="15" t="str">
        <f>IF(AF1157="","",VLOOKUP(AF1157,映射!W:X,2,FALSE))</f>
        <v/>
      </c>
      <c r="AH1157" s="85"/>
      <c r="AI1157" s="85"/>
      <c r="AJ1157" s="85"/>
      <c r="AK1157" s="85"/>
      <c r="AL1157" s="85" t="str">
        <f>IF(AK1157="","",VLOOKUP(AK1157,映射!W:X,2,FALSE))</f>
        <v/>
      </c>
      <c r="AM1157" s="85"/>
      <c r="AN1157" s="85"/>
      <c r="AO1157" s="85"/>
    </row>
    <row r="1158" spans="1:41">
      <c r="A1158" s="26">
        <v>140425</v>
      </c>
      <c r="B1158" s="26" t="s">
        <v>323</v>
      </c>
      <c r="C1158" s="14" t="s">
        <v>40</v>
      </c>
      <c r="D1158" s="14" t="s">
        <v>685</v>
      </c>
      <c r="E1158" s="26">
        <v>40425</v>
      </c>
      <c r="F1158" s="26" t="s">
        <v>505</v>
      </c>
      <c r="G1158" s="26"/>
      <c r="H1158" s="26">
        <v>22</v>
      </c>
      <c r="I1158" s="91">
        <v>230</v>
      </c>
      <c r="J1158" s="90">
        <v>0</v>
      </c>
      <c r="K1158" s="26"/>
      <c r="L1158" s="79">
        <f>VLOOKUP(D1158,道具产出!B:V,4,FALSE)</f>
        <v>3002</v>
      </c>
      <c r="M1158" s="15" t="str">
        <f>IF(L1158="","",VLOOKUP(L1158,映射!W:X,2,FALSE))</f>
        <v>铁</v>
      </c>
      <c r="N1158" s="79">
        <f>VLOOKUP(D1158,道具产出!B:V,5,FALSE)</f>
        <v>1</v>
      </c>
      <c r="O1158" s="79">
        <v>1</v>
      </c>
      <c r="P1158" s="79">
        <f>VLOOKUP(D1158,道具产出!B:V,6,FALSE)</f>
        <v>300</v>
      </c>
      <c r="Q1158" s="79">
        <f>VLOOKUP(D1158,道具产出!B:V,7,FALSE)</f>
        <v>3102</v>
      </c>
      <c r="R1158" s="15" t="str">
        <f>IF(Q1158="","",VLOOKUP(Q1158,映射!W:X,2,FALSE))</f>
        <v>枞</v>
      </c>
      <c r="S1158" s="79">
        <f>VLOOKUP(D1158,道具产出!B:V,8,FALSE)</f>
        <v>1</v>
      </c>
      <c r="T1158" s="79">
        <v>1</v>
      </c>
      <c r="U1158" s="79">
        <f>VLOOKUP(D1158,道具产出!B:V,9,FALSE)</f>
        <v>300</v>
      </c>
      <c r="V1158" s="92">
        <f>VLOOKUP(D1158,道具产出!B:V,10,FALSE)</f>
        <v>3402</v>
      </c>
      <c r="W1158" s="15" t="str">
        <f>IF(V1158="","",VLOOKUP(V1158,映射!W:X,2,FALSE))</f>
        <v>木绵布</v>
      </c>
      <c r="X1158" s="92">
        <f>VLOOKUP(D1158,道具产出!B:V,11,FALSE)</f>
        <v>1</v>
      </c>
      <c r="Y1158" s="92">
        <v>1</v>
      </c>
      <c r="Z1158" s="92">
        <f>VLOOKUP(D1158,道具产出!B:V,12,FALSE)</f>
        <v>300</v>
      </c>
      <c r="AA1158" s="85"/>
      <c r="AB1158" s="15" t="str">
        <f>IF(AA1158="","",VLOOKUP(AA1158,映射!W:X,2,FALSE))</f>
        <v/>
      </c>
      <c r="AC1158" s="85"/>
      <c r="AD1158" s="85"/>
      <c r="AE1158" s="85"/>
      <c r="AF1158" s="85"/>
      <c r="AG1158" s="15" t="str">
        <f>IF(AF1158="","",VLOOKUP(AF1158,映射!W:X,2,FALSE))</f>
        <v/>
      </c>
      <c r="AH1158" s="85"/>
      <c r="AI1158" s="85"/>
      <c r="AJ1158" s="85"/>
      <c r="AK1158" s="85"/>
      <c r="AL1158" s="85" t="str">
        <f>IF(AK1158="","",VLOOKUP(AK1158,映射!W:X,2,FALSE))</f>
        <v/>
      </c>
      <c r="AM1158" s="85"/>
      <c r="AN1158" s="85"/>
      <c r="AO1158" s="85"/>
    </row>
    <row r="1159" spans="1:41">
      <c r="A1159" s="26">
        <v>140426</v>
      </c>
      <c r="B1159" s="26" t="s">
        <v>323</v>
      </c>
      <c r="C1159" s="14" t="s">
        <v>40</v>
      </c>
      <c r="D1159" s="14" t="s">
        <v>685</v>
      </c>
      <c r="E1159" s="26">
        <v>40426</v>
      </c>
      <c r="F1159" s="26" t="s">
        <v>647</v>
      </c>
      <c r="G1159" s="26"/>
      <c r="H1159" s="26">
        <v>22</v>
      </c>
      <c r="I1159" s="91">
        <v>230</v>
      </c>
      <c r="J1159" s="90">
        <v>0</v>
      </c>
      <c r="K1159" s="26"/>
      <c r="L1159" s="79">
        <f>VLOOKUP(D1159,道具产出!B:V,4,FALSE)</f>
        <v>3002</v>
      </c>
      <c r="M1159" s="15" t="str">
        <f>IF(L1159="","",VLOOKUP(L1159,映射!W:X,2,FALSE))</f>
        <v>铁</v>
      </c>
      <c r="N1159" s="79">
        <f>VLOOKUP(D1159,道具产出!B:V,5,FALSE)</f>
        <v>1</v>
      </c>
      <c r="O1159" s="79">
        <v>1</v>
      </c>
      <c r="P1159" s="79">
        <f>VLOOKUP(D1159,道具产出!B:V,6,FALSE)</f>
        <v>300</v>
      </c>
      <c r="Q1159" s="79">
        <f>VLOOKUP(D1159,道具产出!B:V,7,FALSE)</f>
        <v>3102</v>
      </c>
      <c r="R1159" s="15" t="str">
        <f>IF(Q1159="","",VLOOKUP(Q1159,映射!W:X,2,FALSE))</f>
        <v>枞</v>
      </c>
      <c r="S1159" s="79">
        <f>VLOOKUP(D1159,道具产出!B:V,8,FALSE)</f>
        <v>1</v>
      </c>
      <c r="T1159" s="79">
        <v>1</v>
      </c>
      <c r="U1159" s="79">
        <f>VLOOKUP(D1159,道具产出!B:V,9,FALSE)</f>
        <v>300</v>
      </c>
      <c r="V1159" s="92">
        <f>VLOOKUP(D1159,道具产出!B:V,10,FALSE)</f>
        <v>3402</v>
      </c>
      <c r="W1159" s="15" t="str">
        <f>IF(V1159="","",VLOOKUP(V1159,映射!W:X,2,FALSE))</f>
        <v>木绵布</v>
      </c>
      <c r="X1159" s="92">
        <f>VLOOKUP(D1159,道具产出!B:V,11,FALSE)</f>
        <v>1</v>
      </c>
      <c r="Y1159" s="92">
        <v>1</v>
      </c>
      <c r="Z1159" s="92">
        <f>VLOOKUP(D1159,道具产出!B:V,12,FALSE)</f>
        <v>300</v>
      </c>
      <c r="AA1159" s="85"/>
      <c r="AB1159" s="15" t="str">
        <f>IF(AA1159="","",VLOOKUP(AA1159,映射!W:X,2,FALSE))</f>
        <v/>
      </c>
      <c r="AC1159" s="85"/>
      <c r="AD1159" s="85"/>
      <c r="AE1159" s="85"/>
      <c r="AF1159" s="85"/>
      <c r="AG1159" s="15" t="str">
        <f>IF(AF1159="","",VLOOKUP(AF1159,映射!W:X,2,FALSE))</f>
        <v/>
      </c>
      <c r="AH1159" s="85"/>
      <c r="AI1159" s="85"/>
      <c r="AJ1159" s="85"/>
      <c r="AK1159" s="85"/>
      <c r="AL1159" s="85" t="str">
        <f>IF(AK1159="","",VLOOKUP(AK1159,映射!W:X,2,FALSE))</f>
        <v/>
      </c>
      <c r="AM1159" s="85"/>
      <c r="AN1159" s="85"/>
      <c r="AO1159" s="85"/>
    </row>
    <row r="1160" spans="1:41">
      <c r="A1160" s="26">
        <v>140427</v>
      </c>
      <c r="B1160" s="26" t="s">
        <v>323</v>
      </c>
      <c r="C1160" s="14" t="s">
        <v>40</v>
      </c>
      <c r="D1160" s="14" t="s">
        <v>685</v>
      </c>
      <c r="E1160" s="26">
        <v>40427</v>
      </c>
      <c r="F1160" s="26" t="s">
        <v>587</v>
      </c>
      <c r="G1160" s="26"/>
      <c r="H1160" s="26">
        <v>22</v>
      </c>
      <c r="I1160" s="91">
        <v>230</v>
      </c>
      <c r="J1160" s="90">
        <v>0</v>
      </c>
      <c r="K1160" s="26"/>
      <c r="L1160" s="79">
        <f>VLOOKUP(D1160,道具产出!B:V,4,FALSE)</f>
        <v>3002</v>
      </c>
      <c r="M1160" s="15" t="str">
        <f>IF(L1160="","",VLOOKUP(L1160,映射!W:X,2,FALSE))</f>
        <v>铁</v>
      </c>
      <c r="N1160" s="79">
        <f>VLOOKUP(D1160,道具产出!B:V,5,FALSE)</f>
        <v>1</v>
      </c>
      <c r="O1160" s="79">
        <v>1</v>
      </c>
      <c r="P1160" s="79">
        <f>VLOOKUP(D1160,道具产出!B:V,6,FALSE)</f>
        <v>300</v>
      </c>
      <c r="Q1160" s="79">
        <f>VLOOKUP(D1160,道具产出!B:V,7,FALSE)</f>
        <v>3102</v>
      </c>
      <c r="R1160" s="15" t="str">
        <f>IF(Q1160="","",VLOOKUP(Q1160,映射!W:X,2,FALSE))</f>
        <v>枞</v>
      </c>
      <c r="S1160" s="79">
        <f>VLOOKUP(D1160,道具产出!B:V,8,FALSE)</f>
        <v>1</v>
      </c>
      <c r="T1160" s="79">
        <v>1</v>
      </c>
      <c r="U1160" s="79">
        <f>VLOOKUP(D1160,道具产出!B:V,9,FALSE)</f>
        <v>300</v>
      </c>
      <c r="V1160" s="92">
        <f>VLOOKUP(D1160,道具产出!B:V,10,FALSE)</f>
        <v>3402</v>
      </c>
      <c r="W1160" s="15" t="str">
        <f>IF(V1160="","",VLOOKUP(V1160,映射!W:X,2,FALSE))</f>
        <v>木绵布</v>
      </c>
      <c r="X1160" s="92">
        <f>VLOOKUP(D1160,道具产出!B:V,11,FALSE)</f>
        <v>1</v>
      </c>
      <c r="Y1160" s="92">
        <v>1</v>
      </c>
      <c r="Z1160" s="92">
        <f>VLOOKUP(D1160,道具产出!B:V,12,FALSE)</f>
        <v>300</v>
      </c>
      <c r="AA1160" s="85"/>
      <c r="AB1160" s="15" t="str">
        <f>IF(AA1160="","",VLOOKUP(AA1160,映射!W:X,2,FALSE))</f>
        <v/>
      </c>
      <c r="AC1160" s="85"/>
      <c r="AD1160" s="85"/>
      <c r="AE1160" s="85"/>
      <c r="AF1160" s="85"/>
      <c r="AG1160" s="15" t="str">
        <f>IF(AF1160="","",VLOOKUP(AF1160,映射!W:X,2,FALSE))</f>
        <v/>
      </c>
      <c r="AH1160" s="85"/>
      <c r="AI1160" s="85"/>
      <c r="AJ1160" s="85"/>
      <c r="AK1160" s="85"/>
      <c r="AL1160" s="85" t="str">
        <f>IF(AK1160="","",VLOOKUP(AK1160,映射!W:X,2,FALSE))</f>
        <v/>
      </c>
      <c r="AM1160" s="85"/>
      <c r="AN1160" s="85"/>
      <c r="AO1160" s="85"/>
    </row>
    <row r="1161" spans="1:41">
      <c r="A1161" s="26">
        <v>140428</v>
      </c>
      <c r="B1161" s="26" t="s">
        <v>323</v>
      </c>
      <c r="C1161" s="14" t="s">
        <v>40</v>
      </c>
      <c r="D1161" s="14" t="s">
        <v>685</v>
      </c>
      <c r="E1161" s="26">
        <v>40428</v>
      </c>
      <c r="F1161" s="26" t="s">
        <v>695</v>
      </c>
      <c r="G1161" s="26"/>
      <c r="H1161" s="26">
        <v>22</v>
      </c>
      <c r="I1161" s="91">
        <v>230</v>
      </c>
      <c r="J1161" s="90">
        <v>0</v>
      </c>
      <c r="K1161" s="26"/>
      <c r="L1161" s="79">
        <f>VLOOKUP(D1161,道具产出!B:V,4,FALSE)</f>
        <v>3002</v>
      </c>
      <c r="M1161" s="15" t="str">
        <f>IF(L1161="","",VLOOKUP(L1161,映射!W:X,2,FALSE))</f>
        <v>铁</v>
      </c>
      <c r="N1161" s="79">
        <f>VLOOKUP(D1161,道具产出!B:V,5,FALSE)</f>
        <v>1</v>
      </c>
      <c r="O1161" s="79">
        <v>1</v>
      </c>
      <c r="P1161" s="79">
        <f>VLOOKUP(D1161,道具产出!B:V,6,FALSE)</f>
        <v>300</v>
      </c>
      <c r="Q1161" s="79">
        <f>VLOOKUP(D1161,道具产出!B:V,7,FALSE)</f>
        <v>3102</v>
      </c>
      <c r="R1161" s="15" t="str">
        <f>IF(Q1161="","",VLOOKUP(Q1161,映射!W:X,2,FALSE))</f>
        <v>枞</v>
      </c>
      <c r="S1161" s="79">
        <f>VLOOKUP(D1161,道具产出!B:V,8,FALSE)</f>
        <v>1</v>
      </c>
      <c r="T1161" s="79">
        <v>1</v>
      </c>
      <c r="U1161" s="79">
        <f>VLOOKUP(D1161,道具产出!B:V,9,FALSE)</f>
        <v>300</v>
      </c>
      <c r="V1161" s="92">
        <f>VLOOKUP(D1161,道具产出!B:V,10,FALSE)</f>
        <v>3402</v>
      </c>
      <c r="W1161" s="15" t="str">
        <f>IF(V1161="","",VLOOKUP(V1161,映射!W:X,2,FALSE))</f>
        <v>木绵布</v>
      </c>
      <c r="X1161" s="92">
        <f>VLOOKUP(D1161,道具产出!B:V,11,FALSE)</f>
        <v>1</v>
      </c>
      <c r="Y1161" s="92">
        <v>1</v>
      </c>
      <c r="Z1161" s="92">
        <f>VLOOKUP(D1161,道具产出!B:V,12,FALSE)</f>
        <v>300</v>
      </c>
      <c r="AA1161" s="85"/>
      <c r="AB1161" s="15" t="str">
        <f>IF(AA1161="","",VLOOKUP(AA1161,映射!W:X,2,FALSE))</f>
        <v/>
      </c>
      <c r="AC1161" s="85"/>
      <c r="AD1161" s="85"/>
      <c r="AE1161" s="85"/>
      <c r="AF1161" s="85"/>
      <c r="AG1161" s="15" t="str">
        <f>IF(AF1161="","",VLOOKUP(AF1161,映射!W:X,2,FALSE))</f>
        <v/>
      </c>
      <c r="AH1161" s="85"/>
      <c r="AI1161" s="85"/>
      <c r="AJ1161" s="85"/>
      <c r="AK1161" s="85"/>
      <c r="AL1161" s="85" t="str">
        <f>IF(AK1161="","",VLOOKUP(AK1161,映射!W:X,2,FALSE))</f>
        <v/>
      </c>
      <c r="AM1161" s="85"/>
      <c r="AN1161" s="85"/>
      <c r="AO1161" s="85"/>
    </row>
    <row r="1162" spans="1:41">
      <c r="A1162" s="26">
        <v>140429</v>
      </c>
      <c r="B1162" s="26" t="s">
        <v>323</v>
      </c>
      <c r="C1162" s="14" t="s">
        <v>40</v>
      </c>
      <c r="D1162" s="14" t="s">
        <v>685</v>
      </c>
      <c r="E1162" s="26">
        <v>40429</v>
      </c>
      <c r="F1162" s="26" t="s">
        <v>611</v>
      </c>
      <c r="G1162" s="26"/>
      <c r="H1162" s="26">
        <v>22</v>
      </c>
      <c r="I1162" s="91">
        <v>230</v>
      </c>
      <c r="J1162" s="90">
        <v>0</v>
      </c>
      <c r="K1162" s="26"/>
      <c r="L1162" s="79">
        <f>VLOOKUP(D1162,道具产出!B:V,4,FALSE)</f>
        <v>3002</v>
      </c>
      <c r="M1162" s="15" t="str">
        <f>IF(L1162="","",VLOOKUP(L1162,映射!W:X,2,FALSE))</f>
        <v>铁</v>
      </c>
      <c r="N1162" s="79">
        <f>VLOOKUP(D1162,道具产出!B:V,5,FALSE)</f>
        <v>1</v>
      </c>
      <c r="O1162" s="79">
        <v>1</v>
      </c>
      <c r="P1162" s="79">
        <f>VLOOKUP(D1162,道具产出!B:V,6,FALSE)</f>
        <v>300</v>
      </c>
      <c r="Q1162" s="79">
        <f>VLOOKUP(D1162,道具产出!B:V,7,FALSE)</f>
        <v>3102</v>
      </c>
      <c r="R1162" s="15" t="str">
        <f>IF(Q1162="","",VLOOKUP(Q1162,映射!W:X,2,FALSE))</f>
        <v>枞</v>
      </c>
      <c r="S1162" s="79">
        <f>VLOOKUP(D1162,道具产出!B:V,8,FALSE)</f>
        <v>1</v>
      </c>
      <c r="T1162" s="79">
        <v>1</v>
      </c>
      <c r="U1162" s="79">
        <f>VLOOKUP(D1162,道具产出!B:V,9,FALSE)</f>
        <v>300</v>
      </c>
      <c r="V1162" s="92">
        <f>VLOOKUP(D1162,道具产出!B:V,10,FALSE)</f>
        <v>3402</v>
      </c>
      <c r="W1162" s="15" t="str">
        <f>IF(V1162="","",VLOOKUP(V1162,映射!W:X,2,FALSE))</f>
        <v>木绵布</v>
      </c>
      <c r="X1162" s="92">
        <f>VLOOKUP(D1162,道具产出!B:V,11,FALSE)</f>
        <v>1</v>
      </c>
      <c r="Y1162" s="92">
        <v>1</v>
      </c>
      <c r="Z1162" s="92">
        <f>VLOOKUP(D1162,道具产出!B:V,12,FALSE)</f>
        <v>300</v>
      </c>
      <c r="AA1162" s="85"/>
      <c r="AB1162" s="15" t="str">
        <f>IF(AA1162="","",VLOOKUP(AA1162,映射!W:X,2,FALSE))</f>
        <v/>
      </c>
      <c r="AC1162" s="85"/>
      <c r="AD1162" s="85"/>
      <c r="AE1162" s="85"/>
      <c r="AF1162" s="85"/>
      <c r="AG1162" s="15" t="str">
        <f>IF(AF1162="","",VLOOKUP(AF1162,映射!W:X,2,FALSE))</f>
        <v/>
      </c>
      <c r="AH1162" s="85"/>
      <c r="AI1162" s="85"/>
      <c r="AJ1162" s="85"/>
      <c r="AK1162" s="85"/>
      <c r="AL1162" s="85" t="str">
        <f>IF(AK1162="","",VLOOKUP(AK1162,映射!W:X,2,FALSE))</f>
        <v/>
      </c>
      <c r="AM1162" s="85"/>
      <c r="AN1162" s="85"/>
      <c r="AO1162" s="85"/>
    </row>
    <row r="1163" spans="1:41">
      <c r="A1163" s="26">
        <v>140430</v>
      </c>
      <c r="B1163" s="26" t="s">
        <v>323</v>
      </c>
      <c r="C1163" s="14" t="s">
        <v>40</v>
      </c>
      <c r="D1163" s="14" t="s">
        <v>685</v>
      </c>
      <c r="E1163" s="26">
        <v>40430</v>
      </c>
      <c r="F1163" s="26" t="s">
        <v>604</v>
      </c>
      <c r="G1163" s="26"/>
      <c r="H1163" s="26">
        <v>22</v>
      </c>
      <c r="I1163" s="91">
        <v>230</v>
      </c>
      <c r="J1163" s="90">
        <v>0</v>
      </c>
      <c r="K1163" s="26"/>
      <c r="L1163" s="79">
        <f>VLOOKUP(D1163,道具产出!B:V,4,FALSE)</f>
        <v>3002</v>
      </c>
      <c r="M1163" s="15" t="str">
        <f>IF(L1163="","",VLOOKUP(L1163,映射!W:X,2,FALSE))</f>
        <v>铁</v>
      </c>
      <c r="N1163" s="79">
        <f>VLOOKUP(D1163,道具产出!B:V,5,FALSE)</f>
        <v>1</v>
      </c>
      <c r="O1163" s="79">
        <v>1</v>
      </c>
      <c r="P1163" s="79">
        <f>VLOOKUP(D1163,道具产出!B:V,6,FALSE)</f>
        <v>300</v>
      </c>
      <c r="Q1163" s="79">
        <f>VLOOKUP(D1163,道具产出!B:V,7,FALSE)</f>
        <v>3102</v>
      </c>
      <c r="R1163" s="15" t="str">
        <f>IF(Q1163="","",VLOOKUP(Q1163,映射!W:X,2,FALSE))</f>
        <v>枞</v>
      </c>
      <c r="S1163" s="79">
        <f>VLOOKUP(D1163,道具产出!B:V,8,FALSE)</f>
        <v>1</v>
      </c>
      <c r="T1163" s="79">
        <v>1</v>
      </c>
      <c r="U1163" s="79">
        <f>VLOOKUP(D1163,道具产出!B:V,9,FALSE)</f>
        <v>300</v>
      </c>
      <c r="V1163" s="92">
        <f>VLOOKUP(D1163,道具产出!B:V,10,FALSE)</f>
        <v>3402</v>
      </c>
      <c r="W1163" s="15" t="str">
        <f>IF(V1163="","",VLOOKUP(V1163,映射!W:X,2,FALSE))</f>
        <v>木绵布</v>
      </c>
      <c r="X1163" s="92">
        <f>VLOOKUP(D1163,道具产出!B:V,11,FALSE)</f>
        <v>1</v>
      </c>
      <c r="Y1163" s="92">
        <v>1</v>
      </c>
      <c r="Z1163" s="92">
        <f>VLOOKUP(D1163,道具产出!B:V,12,FALSE)</f>
        <v>300</v>
      </c>
      <c r="AA1163" s="85"/>
      <c r="AB1163" s="15" t="str">
        <f>IF(AA1163="","",VLOOKUP(AA1163,映射!W:X,2,FALSE))</f>
        <v/>
      </c>
      <c r="AC1163" s="85"/>
      <c r="AD1163" s="85"/>
      <c r="AE1163" s="85"/>
      <c r="AF1163" s="85"/>
      <c r="AG1163" s="15" t="str">
        <f>IF(AF1163="","",VLOOKUP(AF1163,映射!W:X,2,FALSE))</f>
        <v/>
      </c>
      <c r="AH1163" s="85"/>
      <c r="AI1163" s="85"/>
      <c r="AJ1163" s="85"/>
      <c r="AK1163" s="85"/>
      <c r="AL1163" s="85" t="str">
        <f>IF(AK1163="","",VLOOKUP(AK1163,映射!W:X,2,FALSE))</f>
        <v/>
      </c>
      <c r="AM1163" s="85"/>
      <c r="AN1163" s="85"/>
      <c r="AO1163" s="85"/>
    </row>
    <row r="1164" spans="1:41">
      <c r="A1164" s="26">
        <v>140431</v>
      </c>
      <c r="B1164" s="26" t="s">
        <v>323</v>
      </c>
      <c r="C1164" s="14" t="s">
        <v>40</v>
      </c>
      <c r="D1164" s="14" t="s">
        <v>685</v>
      </c>
      <c r="E1164" s="26">
        <v>40431</v>
      </c>
      <c r="F1164" s="26" t="s">
        <v>608</v>
      </c>
      <c r="G1164" s="26"/>
      <c r="H1164" s="26">
        <v>22</v>
      </c>
      <c r="I1164" s="91">
        <v>230</v>
      </c>
      <c r="J1164" s="90">
        <v>0</v>
      </c>
      <c r="K1164" s="26"/>
      <c r="L1164" s="79">
        <f>VLOOKUP(D1164,道具产出!B:V,4,FALSE)</f>
        <v>3002</v>
      </c>
      <c r="M1164" s="15" t="str">
        <f>IF(L1164="","",VLOOKUP(L1164,映射!W:X,2,FALSE))</f>
        <v>铁</v>
      </c>
      <c r="N1164" s="79">
        <f>VLOOKUP(D1164,道具产出!B:V,5,FALSE)</f>
        <v>1</v>
      </c>
      <c r="O1164" s="79">
        <v>1</v>
      </c>
      <c r="P1164" s="79">
        <f>VLOOKUP(D1164,道具产出!B:V,6,FALSE)</f>
        <v>300</v>
      </c>
      <c r="Q1164" s="79">
        <f>VLOOKUP(D1164,道具产出!B:V,7,FALSE)</f>
        <v>3102</v>
      </c>
      <c r="R1164" s="15" t="str">
        <f>IF(Q1164="","",VLOOKUP(Q1164,映射!W:X,2,FALSE))</f>
        <v>枞</v>
      </c>
      <c r="S1164" s="79">
        <f>VLOOKUP(D1164,道具产出!B:V,8,FALSE)</f>
        <v>1</v>
      </c>
      <c r="T1164" s="79">
        <v>1</v>
      </c>
      <c r="U1164" s="79">
        <f>VLOOKUP(D1164,道具产出!B:V,9,FALSE)</f>
        <v>300</v>
      </c>
      <c r="V1164" s="92">
        <f>VLOOKUP(D1164,道具产出!B:V,10,FALSE)</f>
        <v>3402</v>
      </c>
      <c r="W1164" s="15" t="str">
        <f>IF(V1164="","",VLOOKUP(V1164,映射!W:X,2,FALSE))</f>
        <v>木绵布</v>
      </c>
      <c r="X1164" s="92">
        <f>VLOOKUP(D1164,道具产出!B:V,11,FALSE)</f>
        <v>1</v>
      </c>
      <c r="Y1164" s="92">
        <v>1</v>
      </c>
      <c r="Z1164" s="92">
        <f>VLOOKUP(D1164,道具产出!B:V,12,FALSE)</f>
        <v>300</v>
      </c>
      <c r="AA1164" s="85"/>
      <c r="AB1164" s="15" t="str">
        <f>IF(AA1164="","",VLOOKUP(AA1164,映射!W:X,2,FALSE))</f>
        <v/>
      </c>
      <c r="AC1164" s="85"/>
      <c r="AD1164" s="85"/>
      <c r="AE1164" s="85"/>
      <c r="AF1164" s="85"/>
      <c r="AG1164" s="15" t="str">
        <f>IF(AF1164="","",VLOOKUP(AF1164,映射!W:X,2,FALSE))</f>
        <v/>
      </c>
      <c r="AH1164" s="85"/>
      <c r="AI1164" s="85"/>
      <c r="AJ1164" s="85"/>
      <c r="AK1164" s="85"/>
      <c r="AL1164" s="85" t="str">
        <f>IF(AK1164="","",VLOOKUP(AK1164,映射!W:X,2,FALSE))</f>
        <v/>
      </c>
      <c r="AM1164" s="85"/>
      <c r="AN1164" s="85"/>
      <c r="AO1164" s="85"/>
    </row>
    <row r="1165" spans="1:41">
      <c r="A1165" s="26">
        <v>140432</v>
      </c>
      <c r="B1165" s="26" t="s">
        <v>323</v>
      </c>
      <c r="C1165" s="14" t="s">
        <v>40</v>
      </c>
      <c r="D1165" s="14" t="s">
        <v>685</v>
      </c>
      <c r="E1165" s="26">
        <v>40432</v>
      </c>
      <c r="F1165" s="26" t="s">
        <v>607</v>
      </c>
      <c r="G1165" s="26"/>
      <c r="H1165" s="26">
        <v>22</v>
      </c>
      <c r="I1165" s="91">
        <v>230</v>
      </c>
      <c r="J1165" s="90">
        <v>0</v>
      </c>
      <c r="K1165" s="26"/>
      <c r="L1165" s="79">
        <f>VLOOKUP(D1165,道具产出!B:V,4,FALSE)</f>
        <v>3002</v>
      </c>
      <c r="M1165" s="15" t="str">
        <f>IF(L1165="","",VLOOKUP(L1165,映射!W:X,2,FALSE))</f>
        <v>铁</v>
      </c>
      <c r="N1165" s="79">
        <f>VLOOKUP(D1165,道具产出!B:V,5,FALSE)</f>
        <v>1</v>
      </c>
      <c r="O1165" s="79">
        <v>1</v>
      </c>
      <c r="P1165" s="79">
        <f>VLOOKUP(D1165,道具产出!B:V,6,FALSE)</f>
        <v>300</v>
      </c>
      <c r="Q1165" s="79">
        <f>VLOOKUP(D1165,道具产出!B:V,7,FALSE)</f>
        <v>3102</v>
      </c>
      <c r="R1165" s="15" t="str">
        <f>IF(Q1165="","",VLOOKUP(Q1165,映射!W:X,2,FALSE))</f>
        <v>枞</v>
      </c>
      <c r="S1165" s="79">
        <f>VLOOKUP(D1165,道具产出!B:V,8,FALSE)</f>
        <v>1</v>
      </c>
      <c r="T1165" s="79">
        <v>1</v>
      </c>
      <c r="U1165" s="79">
        <f>VLOOKUP(D1165,道具产出!B:V,9,FALSE)</f>
        <v>300</v>
      </c>
      <c r="V1165" s="92">
        <f>VLOOKUP(D1165,道具产出!B:V,10,FALSE)</f>
        <v>3402</v>
      </c>
      <c r="W1165" s="15" t="str">
        <f>IF(V1165="","",VLOOKUP(V1165,映射!W:X,2,FALSE))</f>
        <v>木绵布</v>
      </c>
      <c r="X1165" s="92">
        <f>VLOOKUP(D1165,道具产出!B:V,11,FALSE)</f>
        <v>1</v>
      </c>
      <c r="Y1165" s="92">
        <v>1</v>
      </c>
      <c r="Z1165" s="92">
        <f>VLOOKUP(D1165,道具产出!B:V,12,FALSE)</f>
        <v>300</v>
      </c>
      <c r="AA1165" s="85"/>
      <c r="AB1165" s="15" t="str">
        <f>IF(AA1165="","",VLOOKUP(AA1165,映射!W:X,2,FALSE))</f>
        <v/>
      </c>
      <c r="AC1165" s="85"/>
      <c r="AD1165" s="85"/>
      <c r="AE1165" s="85"/>
      <c r="AF1165" s="85"/>
      <c r="AG1165" s="15" t="str">
        <f>IF(AF1165="","",VLOOKUP(AF1165,映射!W:X,2,FALSE))</f>
        <v/>
      </c>
      <c r="AH1165" s="85"/>
      <c r="AI1165" s="85"/>
      <c r="AJ1165" s="85"/>
      <c r="AK1165" s="85"/>
      <c r="AL1165" s="85" t="str">
        <f>IF(AK1165="","",VLOOKUP(AK1165,映射!W:X,2,FALSE))</f>
        <v/>
      </c>
      <c r="AM1165" s="85"/>
      <c r="AN1165" s="85"/>
      <c r="AO1165" s="85"/>
    </row>
    <row r="1166" spans="1:41">
      <c r="A1166" s="26">
        <v>140433</v>
      </c>
      <c r="B1166" s="26" t="s">
        <v>323</v>
      </c>
      <c r="C1166" s="14" t="s">
        <v>40</v>
      </c>
      <c r="D1166" s="14" t="s">
        <v>685</v>
      </c>
      <c r="E1166" s="26">
        <v>40433</v>
      </c>
      <c r="F1166" s="26" t="s">
        <v>452</v>
      </c>
      <c r="G1166" s="26"/>
      <c r="H1166" s="26">
        <v>22</v>
      </c>
      <c r="I1166" s="91">
        <v>230</v>
      </c>
      <c r="J1166" s="90">
        <v>0</v>
      </c>
      <c r="K1166" s="26"/>
      <c r="L1166" s="79">
        <f>VLOOKUP(D1166,道具产出!B:V,4,FALSE)</f>
        <v>3002</v>
      </c>
      <c r="M1166" s="15" t="str">
        <f>IF(L1166="","",VLOOKUP(L1166,映射!W:X,2,FALSE))</f>
        <v>铁</v>
      </c>
      <c r="N1166" s="79">
        <f>VLOOKUP(D1166,道具产出!B:V,5,FALSE)</f>
        <v>1</v>
      </c>
      <c r="O1166" s="79">
        <v>1</v>
      </c>
      <c r="P1166" s="79">
        <f>VLOOKUP(D1166,道具产出!B:V,6,FALSE)</f>
        <v>300</v>
      </c>
      <c r="Q1166" s="79">
        <f>VLOOKUP(D1166,道具产出!B:V,7,FALSE)</f>
        <v>3102</v>
      </c>
      <c r="R1166" s="15" t="str">
        <f>IF(Q1166="","",VLOOKUP(Q1166,映射!W:X,2,FALSE))</f>
        <v>枞</v>
      </c>
      <c r="S1166" s="79">
        <f>VLOOKUP(D1166,道具产出!B:V,8,FALSE)</f>
        <v>1</v>
      </c>
      <c r="T1166" s="79">
        <v>1</v>
      </c>
      <c r="U1166" s="79">
        <f>VLOOKUP(D1166,道具产出!B:V,9,FALSE)</f>
        <v>300</v>
      </c>
      <c r="V1166" s="92">
        <f>VLOOKUP(D1166,道具产出!B:V,10,FALSE)</f>
        <v>3402</v>
      </c>
      <c r="W1166" s="15" t="str">
        <f>IF(V1166="","",VLOOKUP(V1166,映射!W:X,2,FALSE))</f>
        <v>木绵布</v>
      </c>
      <c r="X1166" s="92">
        <f>VLOOKUP(D1166,道具产出!B:V,11,FALSE)</f>
        <v>1</v>
      </c>
      <c r="Y1166" s="92">
        <v>1</v>
      </c>
      <c r="Z1166" s="92">
        <f>VLOOKUP(D1166,道具产出!B:V,12,FALSE)</f>
        <v>300</v>
      </c>
      <c r="AA1166" s="85"/>
      <c r="AB1166" s="15" t="str">
        <f>IF(AA1166="","",VLOOKUP(AA1166,映射!W:X,2,FALSE))</f>
        <v/>
      </c>
      <c r="AC1166" s="85"/>
      <c r="AD1166" s="85"/>
      <c r="AE1166" s="85"/>
      <c r="AF1166" s="85"/>
      <c r="AG1166" s="15" t="str">
        <f>IF(AF1166="","",VLOOKUP(AF1166,映射!W:X,2,FALSE))</f>
        <v/>
      </c>
      <c r="AH1166" s="85"/>
      <c r="AI1166" s="85"/>
      <c r="AJ1166" s="85"/>
      <c r="AK1166" s="85"/>
      <c r="AL1166" s="85" t="str">
        <f>IF(AK1166="","",VLOOKUP(AK1166,映射!W:X,2,FALSE))</f>
        <v/>
      </c>
      <c r="AM1166" s="85"/>
      <c r="AN1166" s="85"/>
      <c r="AO1166" s="85"/>
    </row>
    <row r="1167" spans="1:41">
      <c r="A1167" s="26">
        <v>140434</v>
      </c>
      <c r="B1167" s="26" t="s">
        <v>323</v>
      </c>
      <c r="C1167" s="14" t="s">
        <v>40</v>
      </c>
      <c r="D1167" s="14" t="s">
        <v>685</v>
      </c>
      <c r="E1167" s="26">
        <v>40434</v>
      </c>
      <c r="F1167" s="26" t="s">
        <v>616</v>
      </c>
      <c r="G1167" s="26"/>
      <c r="H1167" s="26">
        <v>22</v>
      </c>
      <c r="I1167" s="91">
        <v>230</v>
      </c>
      <c r="J1167" s="90">
        <v>0</v>
      </c>
      <c r="K1167" s="26"/>
      <c r="L1167" s="79">
        <f>VLOOKUP(D1167,道具产出!B:V,4,FALSE)</f>
        <v>3002</v>
      </c>
      <c r="M1167" s="15" t="str">
        <f>IF(L1167="","",VLOOKUP(L1167,映射!W:X,2,FALSE))</f>
        <v>铁</v>
      </c>
      <c r="N1167" s="79">
        <f>VLOOKUP(D1167,道具产出!B:V,5,FALSE)</f>
        <v>1</v>
      </c>
      <c r="O1167" s="79">
        <v>1</v>
      </c>
      <c r="P1167" s="79">
        <f>VLOOKUP(D1167,道具产出!B:V,6,FALSE)</f>
        <v>300</v>
      </c>
      <c r="Q1167" s="79">
        <f>VLOOKUP(D1167,道具产出!B:V,7,FALSE)</f>
        <v>3102</v>
      </c>
      <c r="R1167" s="15" t="str">
        <f>IF(Q1167="","",VLOOKUP(Q1167,映射!W:X,2,FALSE))</f>
        <v>枞</v>
      </c>
      <c r="S1167" s="79">
        <f>VLOOKUP(D1167,道具产出!B:V,8,FALSE)</f>
        <v>1</v>
      </c>
      <c r="T1167" s="79">
        <v>1</v>
      </c>
      <c r="U1167" s="79">
        <f>VLOOKUP(D1167,道具产出!B:V,9,FALSE)</f>
        <v>300</v>
      </c>
      <c r="V1167" s="92">
        <f>VLOOKUP(D1167,道具产出!B:V,10,FALSE)</f>
        <v>3402</v>
      </c>
      <c r="W1167" s="15" t="str">
        <f>IF(V1167="","",VLOOKUP(V1167,映射!W:X,2,FALSE))</f>
        <v>木绵布</v>
      </c>
      <c r="X1167" s="92">
        <f>VLOOKUP(D1167,道具产出!B:V,11,FALSE)</f>
        <v>1</v>
      </c>
      <c r="Y1167" s="92">
        <v>1</v>
      </c>
      <c r="Z1167" s="92">
        <f>VLOOKUP(D1167,道具产出!B:V,12,FALSE)</f>
        <v>300</v>
      </c>
      <c r="AA1167" s="85"/>
      <c r="AB1167" s="15" t="str">
        <f>IF(AA1167="","",VLOOKUP(AA1167,映射!W:X,2,FALSE))</f>
        <v/>
      </c>
      <c r="AC1167" s="85"/>
      <c r="AD1167" s="85"/>
      <c r="AE1167" s="85"/>
      <c r="AF1167" s="85"/>
      <c r="AG1167" s="15" t="str">
        <f>IF(AF1167="","",VLOOKUP(AF1167,映射!W:X,2,FALSE))</f>
        <v/>
      </c>
      <c r="AH1167" s="85"/>
      <c r="AI1167" s="85"/>
      <c r="AJ1167" s="85"/>
      <c r="AK1167" s="85"/>
      <c r="AL1167" s="85" t="str">
        <f>IF(AK1167="","",VLOOKUP(AK1167,映射!W:X,2,FALSE))</f>
        <v/>
      </c>
      <c r="AM1167" s="85"/>
      <c r="AN1167" s="85"/>
      <c r="AO1167" s="85"/>
    </row>
    <row r="1168" spans="1:41">
      <c r="A1168" s="26">
        <v>140435</v>
      </c>
      <c r="B1168" s="26" t="s">
        <v>323</v>
      </c>
      <c r="C1168" s="14" t="s">
        <v>40</v>
      </c>
      <c r="D1168" s="14" t="s">
        <v>685</v>
      </c>
      <c r="E1168" s="26">
        <v>40435</v>
      </c>
      <c r="F1168" s="26" t="s">
        <v>696</v>
      </c>
      <c r="G1168" s="26"/>
      <c r="H1168" s="26">
        <v>22</v>
      </c>
      <c r="I1168" s="91">
        <v>230</v>
      </c>
      <c r="J1168" s="90">
        <v>0</v>
      </c>
      <c r="K1168" s="26"/>
      <c r="L1168" s="79">
        <f>VLOOKUP(D1168,道具产出!B:V,4,FALSE)</f>
        <v>3002</v>
      </c>
      <c r="M1168" s="15" t="str">
        <f>IF(L1168="","",VLOOKUP(L1168,映射!W:X,2,FALSE))</f>
        <v>铁</v>
      </c>
      <c r="N1168" s="79">
        <f>VLOOKUP(D1168,道具产出!B:V,5,FALSE)</f>
        <v>1</v>
      </c>
      <c r="O1168" s="79">
        <v>1</v>
      </c>
      <c r="P1168" s="79">
        <f>VLOOKUP(D1168,道具产出!B:V,6,FALSE)</f>
        <v>300</v>
      </c>
      <c r="Q1168" s="79">
        <f>VLOOKUP(D1168,道具产出!B:V,7,FALSE)</f>
        <v>3102</v>
      </c>
      <c r="R1168" s="15" t="str">
        <f>IF(Q1168="","",VLOOKUP(Q1168,映射!W:X,2,FALSE))</f>
        <v>枞</v>
      </c>
      <c r="S1168" s="79">
        <f>VLOOKUP(D1168,道具产出!B:V,8,FALSE)</f>
        <v>1</v>
      </c>
      <c r="T1168" s="79">
        <v>1</v>
      </c>
      <c r="U1168" s="79">
        <f>VLOOKUP(D1168,道具产出!B:V,9,FALSE)</f>
        <v>300</v>
      </c>
      <c r="V1168" s="92">
        <f>VLOOKUP(D1168,道具产出!B:V,10,FALSE)</f>
        <v>3402</v>
      </c>
      <c r="W1168" s="15" t="str">
        <f>IF(V1168="","",VLOOKUP(V1168,映射!W:X,2,FALSE))</f>
        <v>木绵布</v>
      </c>
      <c r="X1168" s="92">
        <f>VLOOKUP(D1168,道具产出!B:V,11,FALSE)</f>
        <v>1</v>
      </c>
      <c r="Y1168" s="92">
        <v>1</v>
      </c>
      <c r="Z1168" s="92">
        <f>VLOOKUP(D1168,道具产出!B:V,12,FALSE)</f>
        <v>300</v>
      </c>
      <c r="AA1168" s="85"/>
      <c r="AB1168" s="15" t="str">
        <f>IF(AA1168="","",VLOOKUP(AA1168,映射!W:X,2,FALSE))</f>
        <v/>
      </c>
      <c r="AC1168" s="85"/>
      <c r="AD1168" s="85"/>
      <c r="AE1168" s="85"/>
      <c r="AF1168" s="85"/>
      <c r="AG1168" s="15" t="str">
        <f>IF(AF1168="","",VLOOKUP(AF1168,映射!W:X,2,FALSE))</f>
        <v/>
      </c>
      <c r="AH1168" s="85"/>
      <c r="AI1168" s="85"/>
      <c r="AJ1168" s="85"/>
      <c r="AK1168" s="85"/>
      <c r="AL1168" s="85" t="str">
        <f>IF(AK1168="","",VLOOKUP(AK1168,映射!W:X,2,FALSE))</f>
        <v/>
      </c>
      <c r="AM1168" s="85"/>
      <c r="AN1168" s="85"/>
      <c r="AO1168" s="85"/>
    </row>
    <row r="1169" spans="1:41">
      <c r="A1169" s="26">
        <v>140436</v>
      </c>
      <c r="B1169" s="26" t="s">
        <v>323</v>
      </c>
      <c r="C1169" s="14" t="s">
        <v>40</v>
      </c>
      <c r="D1169" s="14" t="s">
        <v>685</v>
      </c>
      <c r="E1169" s="26">
        <v>40436</v>
      </c>
      <c r="F1169" s="26" t="s">
        <v>656</v>
      </c>
      <c r="G1169" s="26"/>
      <c r="H1169" s="26">
        <v>27</v>
      </c>
      <c r="I1169" s="91">
        <v>340</v>
      </c>
      <c r="J1169" s="90">
        <v>0</v>
      </c>
      <c r="K1169" s="26"/>
      <c r="L1169" s="79">
        <f>VLOOKUP(D1169,道具产出!B:V,4,FALSE)</f>
        <v>3002</v>
      </c>
      <c r="M1169" s="15" t="str">
        <f>IF(L1169="","",VLOOKUP(L1169,映射!W:X,2,FALSE))</f>
        <v>铁</v>
      </c>
      <c r="N1169" s="79">
        <f>VLOOKUP(D1169,道具产出!B:V,5,FALSE)</f>
        <v>1</v>
      </c>
      <c r="O1169" s="79">
        <v>1</v>
      </c>
      <c r="P1169" s="79">
        <f>VLOOKUP(D1169,道具产出!B:V,6,FALSE)</f>
        <v>300</v>
      </c>
      <c r="Q1169" s="79">
        <f>VLOOKUP(D1169,道具产出!B:V,7,FALSE)</f>
        <v>3102</v>
      </c>
      <c r="R1169" s="15" t="str">
        <f>IF(Q1169="","",VLOOKUP(Q1169,映射!W:X,2,FALSE))</f>
        <v>枞</v>
      </c>
      <c r="S1169" s="79">
        <f>VLOOKUP(D1169,道具产出!B:V,8,FALSE)</f>
        <v>1</v>
      </c>
      <c r="T1169" s="79">
        <v>1</v>
      </c>
      <c r="U1169" s="79">
        <f>VLOOKUP(D1169,道具产出!B:V,9,FALSE)</f>
        <v>300</v>
      </c>
      <c r="V1169" s="92">
        <f>VLOOKUP(D1169,道具产出!B:V,10,FALSE)</f>
        <v>3402</v>
      </c>
      <c r="W1169" s="15" t="str">
        <f>IF(V1169="","",VLOOKUP(V1169,映射!W:X,2,FALSE))</f>
        <v>木绵布</v>
      </c>
      <c r="X1169" s="92">
        <f>VLOOKUP(D1169,道具产出!B:V,11,FALSE)</f>
        <v>1</v>
      </c>
      <c r="Y1169" s="92">
        <v>1</v>
      </c>
      <c r="Z1169" s="92">
        <f>VLOOKUP(D1169,道具产出!B:V,12,FALSE)</f>
        <v>300</v>
      </c>
      <c r="AA1169" s="85"/>
      <c r="AB1169" s="15" t="str">
        <f>IF(AA1169="","",VLOOKUP(AA1169,映射!W:X,2,FALSE))</f>
        <v/>
      </c>
      <c r="AC1169" s="85"/>
      <c r="AD1169" s="85"/>
      <c r="AE1169" s="85"/>
      <c r="AF1169" s="85"/>
      <c r="AG1169" s="15" t="str">
        <f>IF(AF1169="","",VLOOKUP(AF1169,映射!W:X,2,FALSE))</f>
        <v/>
      </c>
      <c r="AH1169" s="85"/>
      <c r="AI1169" s="85"/>
      <c r="AJ1169" s="85"/>
      <c r="AK1169" s="85"/>
      <c r="AL1169" s="85" t="str">
        <f>IF(AK1169="","",VLOOKUP(AK1169,映射!W:X,2,FALSE))</f>
        <v/>
      </c>
      <c r="AM1169" s="85"/>
      <c r="AN1169" s="85"/>
      <c r="AO1169" s="85"/>
    </row>
    <row r="1170" spans="1:41">
      <c r="A1170" s="26">
        <v>140437</v>
      </c>
      <c r="B1170" s="26" t="s">
        <v>323</v>
      </c>
      <c r="C1170" s="14" t="s">
        <v>40</v>
      </c>
      <c r="D1170" s="14" t="s">
        <v>685</v>
      </c>
      <c r="E1170" s="26">
        <v>40437</v>
      </c>
      <c r="F1170" s="26" t="s">
        <v>510</v>
      </c>
      <c r="G1170" s="26"/>
      <c r="H1170" s="26">
        <v>27</v>
      </c>
      <c r="I1170" s="91">
        <v>340</v>
      </c>
      <c r="J1170" s="90">
        <v>0</v>
      </c>
      <c r="K1170" s="26"/>
      <c r="L1170" s="79">
        <f>VLOOKUP(D1170,道具产出!B:V,4,FALSE)</f>
        <v>3002</v>
      </c>
      <c r="M1170" s="15" t="str">
        <f>IF(L1170="","",VLOOKUP(L1170,映射!W:X,2,FALSE))</f>
        <v>铁</v>
      </c>
      <c r="N1170" s="79">
        <f>VLOOKUP(D1170,道具产出!B:V,5,FALSE)</f>
        <v>1</v>
      </c>
      <c r="O1170" s="79">
        <v>1</v>
      </c>
      <c r="P1170" s="79">
        <f>VLOOKUP(D1170,道具产出!B:V,6,FALSE)</f>
        <v>300</v>
      </c>
      <c r="Q1170" s="79">
        <f>VLOOKUP(D1170,道具产出!B:V,7,FALSE)</f>
        <v>3102</v>
      </c>
      <c r="R1170" s="15" t="str">
        <f>IF(Q1170="","",VLOOKUP(Q1170,映射!W:X,2,FALSE))</f>
        <v>枞</v>
      </c>
      <c r="S1170" s="79">
        <f>VLOOKUP(D1170,道具产出!B:V,8,FALSE)</f>
        <v>1</v>
      </c>
      <c r="T1170" s="79">
        <v>1</v>
      </c>
      <c r="U1170" s="79">
        <f>VLOOKUP(D1170,道具产出!B:V,9,FALSE)</f>
        <v>300</v>
      </c>
      <c r="V1170" s="92">
        <f>VLOOKUP(D1170,道具产出!B:V,10,FALSE)</f>
        <v>3402</v>
      </c>
      <c r="W1170" s="15" t="str">
        <f>IF(V1170="","",VLOOKUP(V1170,映射!W:X,2,FALSE))</f>
        <v>木绵布</v>
      </c>
      <c r="X1170" s="92">
        <f>VLOOKUP(D1170,道具产出!B:V,11,FALSE)</f>
        <v>1</v>
      </c>
      <c r="Y1170" s="92">
        <v>1</v>
      </c>
      <c r="Z1170" s="92">
        <f>VLOOKUP(D1170,道具产出!B:V,12,FALSE)</f>
        <v>300</v>
      </c>
      <c r="AA1170" s="85"/>
      <c r="AB1170" s="15" t="str">
        <f>IF(AA1170="","",VLOOKUP(AA1170,映射!W:X,2,FALSE))</f>
        <v/>
      </c>
      <c r="AC1170" s="85"/>
      <c r="AD1170" s="85"/>
      <c r="AE1170" s="85"/>
      <c r="AF1170" s="85"/>
      <c r="AG1170" s="15" t="str">
        <f>IF(AF1170="","",VLOOKUP(AF1170,映射!W:X,2,FALSE))</f>
        <v/>
      </c>
      <c r="AH1170" s="85"/>
      <c r="AI1170" s="85"/>
      <c r="AJ1170" s="85"/>
      <c r="AK1170" s="85"/>
      <c r="AL1170" s="85" t="str">
        <f>IF(AK1170="","",VLOOKUP(AK1170,映射!W:X,2,FALSE))</f>
        <v/>
      </c>
      <c r="AM1170" s="85"/>
      <c r="AN1170" s="85"/>
      <c r="AO1170" s="85"/>
    </row>
    <row r="1171" spans="1:41">
      <c r="A1171" s="26">
        <v>140438</v>
      </c>
      <c r="B1171" s="26" t="s">
        <v>323</v>
      </c>
      <c r="C1171" s="14" t="s">
        <v>40</v>
      </c>
      <c r="D1171" s="14" t="s">
        <v>685</v>
      </c>
      <c r="E1171" s="26">
        <v>40438</v>
      </c>
      <c r="F1171" s="26" t="s">
        <v>485</v>
      </c>
      <c r="G1171" s="26"/>
      <c r="H1171" s="26">
        <v>27</v>
      </c>
      <c r="I1171" s="91">
        <v>340</v>
      </c>
      <c r="J1171" s="90">
        <v>0</v>
      </c>
      <c r="K1171" s="26"/>
      <c r="L1171" s="79">
        <f>VLOOKUP(D1171,道具产出!B:V,4,FALSE)</f>
        <v>3002</v>
      </c>
      <c r="M1171" s="15" t="str">
        <f>IF(L1171="","",VLOOKUP(L1171,映射!W:X,2,FALSE))</f>
        <v>铁</v>
      </c>
      <c r="N1171" s="79">
        <f>VLOOKUP(D1171,道具产出!B:V,5,FALSE)</f>
        <v>1</v>
      </c>
      <c r="O1171" s="79">
        <v>1</v>
      </c>
      <c r="P1171" s="79">
        <f>VLOOKUP(D1171,道具产出!B:V,6,FALSE)</f>
        <v>300</v>
      </c>
      <c r="Q1171" s="79">
        <f>VLOOKUP(D1171,道具产出!B:V,7,FALSE)</f>
        <v>3102</v>
      </c>
      <c r="R1171" s="15" t="str">
        <f>IF(Q1171="","",VLOOKUP(Q1171,映射!W:X,2,FALSE))</f>
        <v>枞</v>
      </c>
      <c r="S1171" s="79">
        <f>VLOOKUP(D1171,道具产出!B:V,8,FALSE)</f>
        <v>1</v>
      </c>
      <c r="T1171" s="79">
        <v>1</v>
      </c>
      <c r="U1171" s="79">
        <f>VLOOKUP(D1171,道具产出!B:V,9,FALSE)</f>
        <v>300</v>
      </c>
      <c r="V1171" s="92">
        <f>VLOOKUP(D1171,道具产出!B:V,10,FALSE)</f>
        <v>3402</v>
      </c>
      <c r="W1171" s="15" t="str">
        <f>IF(V1171="","",VLOOKUP(V1171,映射!W:X,2,FALSE))</f>
        <v>木绵布</v>
      </c>
      <c r="X1171" s="92">
        <f>VLOOKUP(D1171,道具产出!B:V,11,FALSE)</f>
        <v>1</v>
      </c>
      <c r="Y1171" s="92">
        <v>1</v>
      </c>
      <c r="Z1171" s="92">
        <f>VLOOKUP(D1171,道具产出!B:V,12,FALSE)</f>
        <v>300</v>
      </c>
      <c r="AA1171" s="85"/>
      <c r="AB1171" s="15" t="str">
        <f>IF(AA1171="","",VLOOKUP(AA1171,映射!W:X,2,FALSE))</f>
        <v/>
      </c>
      <c r="AC1171" s="85"/>
      <c r="AD1171" s="85"/>
      <c r="AE1171" s="85"/>
      <c r="AF1171" s="85"/>
      <c r="AG1171" s="15" t="str">
        <f>IF(AF1171="","",VLOOKUP(AF1171,映射!W:X,2,FALSE))</f>
        <v/>
      </c>
      <c r="AH1171" s="85"/>
      <c r="AI1171" s="85"/>
      <c r="AJ1171" s="85"/>
      <c r="AK1171" s="85"/>
      <c r="AL1171" s="85" t="str">
        <f>IF(AK1171="","",VLOOKUP(AK1171,映射!W:X,2,FALSE))</f>
        <v/>
      </c>
      <c r="AM1171" s="85"/>
      <c r="AN1171" s="85"/>
      <c r="AO1171" s="85"/>
    </row>
    <row r="1172" spans="1:41">
      <c r="A1172" s="26">
        <v>140439</v>
      </c>
      <c r="B1172" s="26" t="s">
        <v>323</v>
      </c>
      <c r="C1172" s="14" t="s">
        <v>40</v>
      </c>
      <c r="D1172" s="14" t="s">
        <v>685</v>
      </c>
      <c r="E1172" s="26">
        <v>40439</v>
      </c>
      <c r="F1172" s="26" t="s">
        <v>584</v>
      </c>
      <c r="G1172" s="26"/>
      <c r="H1172" s="26">
        <v>27</v>
      </c>
      <c r="I1172" s="91">
        <v>340</v>
      </c>
      <c r="J1172" s="90">
        <v>0</v>
      </c>
      <c r="K1172" s="26"/>
      <c r="L1172" s="79">
        <f>VLOOKUP(D1172,道具产出!B:V,4,FALSE)</f>
        <v>3002</v>
      </c>
      <c r="M1172" s="15" t="str">
        <f>IF(L1172="","",VLOOKUP(L1172,映射!W:X,2,FALSE))</f>
        <v>铁</v>
      </c>
      <c r="N1172" s="79">
        <f>VLOOKUP(D1172,道具产出!B:V,5,FALSE)</f>
        <v>1</v>
      </c>
      <c r="O1172" s="79">
        <v>1</v>
      </c>
      <c r="P1172" s="79">
        <f>VLOOKUP(D1172,道具产出!B:V,6,FALSE)</f>
        <v>300</v>
      </c>
      <c r="Q1172" s="79">
        <f>VLOOKUP(D1172,道具产出!B:V,7,FALSE)</f>
        <v>3102</v>
      </c>
      <c r="R1172" s="15" t="str">
        <f>IF(Q1172="","",VLOOKUP(Q1172,映射!W:X,2,FALSE))</f>
        <v>枞</v>
      </c>
      <c r="S1172" s="79">
        <f>VLOOKUP(D1172,道具产出!B:V,8,FALSE)</f>
        <v>1</v>
      </c>
      <c r="T1172" s="79">
        <v>1</v>
      </c>
      <c r="U1172" s="79">
        <f>VLOOKUP(D1172,道具产出!B:V,9,FALSE)</f>
        <v>300</v>
      </c>
      <c r="V1172" s="92">
        <f>VLOOKUP(D1172,道具产出!B:V,10,FALSE)</f>
        <v>3402</v>
      </c>
      <c r="W1172" s="15" t="str">
        <f>IF(V1172="","",VLOOKUP(V1172,映射!W:X,2,FALSE))</f>
        <v>木绵布</v>
      </c>
      <c r="X1172" s="92">
        <f>VLOOKUP(D1172,道具产出!B:V,11,FALSE)</f>
        <v>1</v>
      </c>
      <c r="Y1172" s="92">
        <v>1</v>
      </c>
      <c r="Z1172" s="92">
        <f>VLOOKUP(D1172,道具产出!B:V,12,FALSE)</f>
        <v>300</v>
      </c>
      <c r="AA1172" s="85"/>
      <c r="AB1172" s="15" t="str">
        <f>IF(AA1172="","",VLOOKUP(AA1172,映射!W:X,2,FALSE))</f>
        <v/>
      </c>
      <c r="AC1172" s="85"/>
      <c r="AD1172" s="85"/>
      <c r="AE1172" s="85"/>
      <c r="AF1172" s="85"/>
      <c r="AG1172" s="15" t="str">
        <f>IF(AF1172="","",VLOOKUP(AF1172,映射!W:X,2,FALSE))</f>
        <v/>
      </c>
      <c r="AH1172" s="85"/>
      <c r="AI1172" s="85"/>
      <c r="AJ1172" s="85"/>
      <c r="AK1172" s="85"/>
      <c r="AL1172" s="85" t="str">
        <f>IF(AK1172="","",VLOOKUP(AK1172,映射!W:X,2,FALSE))</f>
        <v/>
      </c>
      <c r="AM1172" s="85"/>
      <c r="AN1172" s="85"/>
      <c r="AO1172" s="85"/>
    </row>
    <row r="1173" spans="1:41">
      <c r="A1173" s="26">
        <v>140440</v>
      </c>
      <c r="B1173" s="26" t="s">
        <v>323</v>
      </c>
      <c r="C1173" s="14" t="s">
        <v>40</v>
      </c>
      <c r="D1173" s="14" t="s">
        <v>685</v>
      </c>
      <c r="E1173" s="26">
        <v>40440</v>
      </c>
      <c r="F1173" s="26" t="s">
        <v>505</v>
      </c>
      <c r="G1173" s="26"/>
      <c r="H1173" s="26">
        <v>27</v>
      </c>
      <c r="I1173" s="91">
        <v>340</v>
      </c>
      <c r="J1173" s="90">
        <v>0</v>
      </c>
      <c r="K1173" s="26"/>
      <c r="L1173" s="79">
        <f>VLOOKUP(D1173,道具产出!B:V,4,FALSE)</f>
        <v>3002</v>
      </c>
      <c r="M1173" s="15" t="str">
        <f>IF(L1173="","",VLOOKUP(L1173,映射!W:X,2,FALSE))</f>
        <v>铁</v>
      </c>
      <c r="N1173" s="79">
        <f>VLOOKUP(D1173,道具产出!B:V,5,FALSE)</f>
        <v>1</v>
      </c>
      <c r="O1173" s="79">
        <v>1</v>
      </c>
      <c r="P1173" s="79">
        <f>VLOOKUP(D1173,道具产出!B:V,6,FALSE)</f>
        <v>300</v>
      </c>
      <c r="Q1173" s="79">
        <f>VLOOKUP(D1173,道具产出!B:V,7,FALSE)</f>
        <v>3102</v>
      </c>
      <c r="R1173" s="15" t="str">
        <f>IF(Q1173="","",VLOOKUP(Q1173,映射!W:X,2,FALSE))</f>
        <v>枞</v>
      </c>
      <c r="S1173" s="79">
        <f>VLOOKUP(D1173,道具产出!B:V,8,FALSE)</f>
        <v>1</v>
      </c>
      <c r="T1173" s="79">
        <v>1</v>
      </c>
      <c r="U1173" s="79">
        <f>VLOOKUP(D1173,道具产出!B:V,9,FALSE)</f>
        <v>300</v>
      </c>
      <c r="V1173" s="92">
        <f>VLOOKUP(D1173,道具产出!B:V,10,FALSE)</f>
        <v>3402</v>
      </c>
      <c r="W1173" s="15" t="str">
        <f>IF(V1173="","",VLOOKUP(V1173,映射!W:X,2,FALSE))</f>
        <v>木绵布</v>
      </c>
      <c r="X1173" s="92">
        <f>VLOOKUP(D1173,道具产出!B:V,11,FALSE)</f>
        <v>1</v>
      </c>
      <c r="Y1173" s="92">
        <v>1</v>
      </c>
      <c r="Z1173" s="92">
        <f>VLOOKUP(D1173,道具产出!B:V,12,FALSE)</f>
        <v>300</v>
      </c>
      <c r="AA1173" s="85"/>
      <c r="AB1173" s="15" t="str">
        <f>IF(AA1173="","",VLOOKUP(AA1173,映射!W:X,2,FALSE))</f>
        <v/>
      </c>
      <c r="AC1173" s="85"/>
      <c r="AD1173" s="85"/>
      <c r="AE1173" s="85"/>
      <c r="AF1173" s="85"/>
      <c r="AG1173" s="15" t="str">
        <f>IF(AF1173="","",VLOOKUP(AF1173,映射!W:X,2,FALSE))</f>
        <v/>
      </c>
      <c r="AH1173" s="85"/>
      <c r="AI1173" s="85"/>
      <c r="AJ1173" s="85"/>
      <c r="AK1173" s="85"/>
      <c r="AL1173" s="85" t="str">
        <f>IF(AK1173="","",VLOOKUP(AK1173,映射!W:X,2,FALSE))</f>
        <v/>
      </c>
      <c r="AM1173" s="85"/>
      <c r="AN1173" s="85"/>
      <c r="AO1173" s="85"/>
    </row>
    <row r="1174" spans="1:41">
      <c r="A1174" s="26">
        <v>140441</v>
      </c>
      <c r="B1174" s="26" t="s">
        <v>323</v>
      </c>
      <c r="C1174" s="14" t="s">
        <v>40</v>
      </c>
      <c r="D1174" s="14" t="s">
        <v>685</v>
      </c>
      <c r="E1174" s="26">
        <v>40441</v>
      </c>
      <c r="F1174" s="26" t="s">
        <v>647</v>
      </c>
      <c r="G1174" s="26"/>
      <c r="H1174" s="26">
        <v>27</v>
      </c>
      <c r="I1174" s="91">
        <v>340</v>
      </c>
      <c r="J1174" s="90">
        <v>0</v>
      </c>
      <c r="K1174" s="26"/>
      <c r="L1174" s="79">
        <f>VLOOKUP(D1174,道具产出!B:V,4,FALSE)</f>
        <v>3002</v>
      </c>
      <c r="M1174" s="15" t="str">
        <f>IF(L1174="","",VLOOKUP(L1174,映射!W:X,2,FALSE))</f>
        <v>铁</v>
      </c>
      <c r="N1174" s="79">
        <f>VLOOKUP(D1174,道具产出!B:V,5,FALSE)</f>
        <v>1</v>
      </c>
      <c r="O1174" s="79">
        <v>1</v>
      </c>
      <c r="P1174" s="79">
        <f>VLOOKUP(D1174,道具产出!B:V,6,FALSE)</f>
        <v>300</v>
      </c>
      <c r="Q1174" s="79">
        <f>VLOOKUP(D1174,道具产出!B:V,7,FALSE)</f>
        <v>3102</v>
      </c>
      <c r="R1174" s="15" t="str">
        <f>IF(Q1174="","",VLOOKUP(Q1174,映射!W:X,2,FALSE))</f>
        <v>枞</v>
      </c>
      <c r="S1174" s="79">
        <f>VLOOKUP(D1174,道具产出!B:V,8,FALSE)</f>
        <v>1</v>
      </c>
      <c r="T1174" s="79">
        <v>1</v>
      </c>
      <c r="U1174" s="79">
        <f>VLOOKUP(D1174,道具产出!B:V,9,FALSE)</f>
        <v>300</v>
      </c>
      <c r="V1174" s="92">
        <f>VLOOKUP(D1174,道具产出!B:V,10,FALSE)</f>
        <v>3402</v>
      </c>
      <c r="W1174" s="15" t="str">
        <f>IF(V1174="","",VLOOKUP(V1174,映射!W:X,2,FALSE))</f>
        <v>木绵布</v>
      </c>
      <c r="X1174" s="92">
        <f>VLOOKUP(D1174,道具产出!B:V,11,FALSE)</f>
        <v>1</v>
      </c>
      <c r="Y1174" s="92">
        <v>1</v>
      </c>
      <c r="Z1174" s="92">
        <f>VLOOKUP(D1174,道具产出!B:V,12,FALSE)</f>
        <v>300</v>
      </c>
      <c r="AA1174" s="85"/>
      <c r="AB1174" s="15" t="str">
        <f>IF(AA1174="","",VLOOKUP(AA1174,映射!W:X,2,FALSE))</f>
        <v/>
      </c>
      <c r="AC1174" s="85"/>
      <c r="AD1174" s="85"/>
      <c r="AE1174" s="85"/>
      <c r="AF1174" s="85"/>
      <c r="AG1174" s="15" t="str">
        <f>IF(AF1174="","",VLOOKUP(AF1174,映射!W:X,2,FALSE))</f>
        <v/>
      </c>
      <c r="AH1174" s="85"/>
      <c r="AI1174" s="85"/>
      <c r="AJ1174" s="85"/>
      <c r="AK1174" s="85"/>
      <c r="AL1174" s="85" t="str">
        <f>IF(AK1174="","",VLOOKUP(AK1174,映射!W:X,2,FALSE))</f>
        <v/>
      </c>
      <c r="AM1174" s="85"/>
      <c r="AN1174" s="85"/>
      <c r="AO1174" s="85"/>
    </row>
    <row r="1175" spans="1:41">
      <c r="A1175" s="26">
        <v>140442</v>
      </c>
      <c r="B1175" s="26" t="s">
        <v>323</v>
      </c>
      <c r="C1175" s="14" t="s">
        <v>40</v>
      </c>
      <c r="D1175" s="14" t="s">
        <v>685</v>
      </c>
      <c r="E1175" s="26">
        <v>40442</v>
      </c>
      <c r="F1175" s="26" t="s">
        <v>587</v>
      </c>
      <c r="G1175" s="26"/>
      <c r="H1175" s="26">
        <v>27</v>
      </c>
      <c r="I1175" s="91">
        <v>340</v>
      </c>
      <c r="J1175" s="90">
        <v>0</v>
      </c>
      <c r="K1175" s="26"/>
      <c r="L1175" s="79">
        <f>VLOOKUP(D1175,道具产出!B:V,4,FALSE)</f>
        <v>3002</v>
      </c>
      <c r="M1175" s="15" t="str">
        <f>IF(L1175="","",VLOOKUP(L1175,映射!W:X,2,FALSE))</f>
        <v>铁</v>
      </c>
      <c r="N1175" s="79">
        <f>VLOOKUP(D1175,道具产出!B:V,5,FALSE)</f>
        <v>1</v>
      </c>
      <c r="O1175" s="79">
        <v>1</v>
      </c>
      <c r="P1175" s="79">
        <f>VLOOKUP(D1175,道具产出!B:V,6,FALSE)</f>
        <v>300</v>
      </c>
      <c r="Q1175" s="79">
        <f>VLOOKUP(D1175,道具产出!B:V,7,FALSE)</f>
        <v>3102</v>
      </c>
      <c r="R1175" s="15" t="str">
        <f>IF(Q1175="","",VLOOKUP(Q1175,映射!W:X,2,FALSE))</f>
        <v>枞</v>
      </c>
      <c r="S1175" s="79">
        <f>VLOOKUP(D1175,道具产出!B:V,8,FALSE)</f>
        <v>1</v>
      </c>
      <c r="T1175" s="79">
        <v>1</v>
      </c>
      <c r="U1175" s="79">
        <f>VLOOKUP(D1175,道具产出!B:V,9,FALSE)</f>
        <v>300</v>
      </c>
      <c r="V1175" s="92">
        <f>VLOOKUP(D1175,道具产出!B:V,10,FALSE)</f>
        <v>3402</v>
      </c>
      <c r="W1175" s="15" t="str">
        <f>IF(V1175="","",VLOOKUP(V1175,映射!W:X,2,FALSE))</f>
        <v>木绵布</v>
      </c>
      <c r="X1175" s="92">
        <f>VLOOKUP(D1175,道具产出!B:V,11,FALSE)</f>
        <v>1</v>
      </c>
      <c r="Y1175" s="92">
        <v>1</v>
      </c>
      <c r="Z1175" s="92">
        <f>VLOOKUP(D1175,道具产出!B:V,12,FALSE)</f>
        <v>300</v>
      </c>
      <c r="AA1175" s="85"/>
      <c r="AB1175" s="15" t="str">
        <f>IF(AA1175="","",VLOOKUP(AA1175,映射!W:X,2,FALSE))</f>
        <v/>
      </c>
      <c r="AC1175" s="85"/>
      <c r="AD1175" s="85"/>
      <c r="AE1175" s="85"/>
      <c r="AF1175" s="85"/>
      <c r="AG1175" s="15" t="str">
        <f>IF(AF1175="","",VLOOKUP(AF1175,映射!W:X,2,FALSE))</f>
        <v/>
      </c>
      <c r="AH1175" s="85"/>
      <c r="AI1175" s="85"/>
      <c r="AJ1175" s="85"/>
      <c r="AK1175" s="85"/>
      <c r="AL1175" s="85" t="str">
        <f>IF(AK1175="","",VLOOKUP(AK1175,映射!W:X,2,FALSE))</f>
        <v/>
      </c>
      <c r="AM1175" s="85"/>
      <c r="AN1175" s="85"/>
      <c r="AO1175" s="85"/>
    </row>
    <row r="1176" spans="1:41">
      <c r="A1176" s="26">
        <v>140443</v>
      </c>
      <c r="B1176" s="26" t="s">
        <v>323</v>
      </c>
      <c r="C1176" s="14" t="s">
        <v>40</v>
      </c>
      <c r="D1176" s="14" t="s">
        <v>685</v>
      </c>
      <c r="E1176" s="26">
        <v>40443</v>
      </c>
      <c r="F1176" s="26" t="s">
        <v>695</v>
      </c>
      <c r="G1176" s="26"/>
      <c r="H1176" s="26">
        <v>27</v>
      </c>
      <c r="I1176" s="91">
        <v>340</v>
      </c>
      <c r="J1176" s="90">
        <v>0</v>
      </c>
      <c r="K1176" s="26"/>
      <c r="L1176" s="79">
        <f>VLOOKUP(D1176,道具产出!B:V,4,FALSE)</f>
        <v>3002</v>
      </c>
      <c r="M1176" s="15" t="str">
        <f>IF(L1176="","",VLOOKUP(L1176,映射!W:X,2,FALSE))</f>
        <v>铁</v>
      </c>
      <c r="N1176" s="79">
        <f>VLOOKUP(D1176,道具产出!B:V,5,FALSE)</f>
        <v>1</v>
      </c>
      <c r="O1176" s="79">
        <v>1</v>
      </c>
      <c r="P1176" s="79">
        <f>VLOOKUP(D1176,道具产出!B:V,6,FALSE)</f>
        <v>300</v>
      </c>
      <c r="Q1176" s="79">
        <f>VLOOKUP(D1176,道具产出!B:V,7,FALSE)</f>
        <v>3102</v>
      </c>
      <c r="R1176" s="15" t="str">
        <f>IF(Q1176="","",VLOOKUP(Q1176,映射!W:X,2,FALSE))</f>
        <v>枞</v>
      </c>
      <c r="S1176" s="79">
        <f>VLOOKUP(D1176,道具产出!B:V,8,FALSE)</f>
        <v>1</v>
      </c>
      <c r="T1176" s="79">
        <v>1</v>
      </c>
      <c r="U1176" s="79">
        <f>VLOOKUP(D1176,道具产出!B:V,9,FALSE)</f>
        <v>300</v>
      </c>
      <c r="V1176" s="92">
        <f>VLOOKUP(D1176,道具产出!B:V,10,FALSE)</f>
        <v>3402</v>
      </c>
      <c r="W1176" s="15" t="str">
        <f>IF(V1176="","",VLOOKUP(V1176,映射!W:X,2,FALSE))</f>
        <v>木绵布</v>
      </c>
      <c r="X1176" s="92">
        <f>VLOOKUP(D1176,道具产出!B:V,11,FALSE)</f>
        <v>1</v>
      </c>
      <c r="Y1176" s="92">
        <v>1</v>
      </c>
      <c r="Z1176" s="92">
        <f>VLOOKUP(D1176,道具产出!B:V,12,FALSE)</f>
        <v>300</v>
      </c>
      <c r="AA1176" s="85"/>
      <c r="AB1176" s="15" t="str">
        <f>IF(AA1176="","",VLOOKUP(AA1176,映射!W:X,2,FALSE))</f>
        <v/>
      </c>
      <c r="AC1176" s="85"/>
      <c r="AD1176" s="85"/>
      <c r="AE1176" s="85"/>
      <c r="AF1176" s="85"/>
      <c r="AG1176" s="15" t="str">
        <f>IF(AF1176="","",VLOOKUP(AF1176,映射!W:X,2,FALSE))</f>
        <v/>
      </c>
      <c r="AH1176" s="85"/>
      <c r="AI1176" s="85"/>
      <c r="AJ1176" s="85"/>
      <c r="AK1176" s="85"/>
      <c r="AL1176" s="85" t="str">
        <f>IF(AK1176="","",VLOOKUP(AK1176,映射!W:X,2,FALSE))</f>
        <v/>
      </c>
      <c r="AM1176" s="85"/>
      <c r="AN1176" s="85"/>
      <c r="AO1176" s="85"/>
    </row>
    <row r="1177" spans="1:41">
      <c r="A1177" s="26">
        <v>140444</v>
      </c>
      <c r="B1177" s="26" t="s">
        <v>323</v>
      </c>
      <c r="C1177" s="14" t="s">
        <v>40</v>
      </c>
      <c r="D1177" s="14" t="s">
        <v>685</v>
      </c>
      <c r="E1177" s="26">
        <v>40444</v>
      </c>
      <c r="F1177" s="26" t="s">
        <v>611</v>
      </c>
      <c r="G1177" s="26"/>
      <c r="H1177" s="26">
        <v>27</v>
      </c>
      <c r="I1177" s="91">
        <v>340</v>
      </c>
      <c r="J1177" s="90">
        <v>0</v>
      </c>
      <c r="K1177" s="26"/>
      <c r="L1177" s="79">
        <f>VLOOKUP(D1177,道具产出!B:V,4,FALSE)</f>
        <v>3002</v>
      </c>
      <c r="M1177" s="15" t="str">
        <f>IF(L1177="","",VLOOKUP(L1177,映射!W:X,2,FALSE))</f>
        <v>铁</v>
      </c>
      <c r="N1177" s="79">
        <f>VLOOKUP(D1177,道具产出!B:V,5,FALSE)</f>
        <v>1</v>
      </c>
      <c r="O1177" s="79">
        <v>1</v>
      </c>
      <c r="P1177" s="79">
        <f>VLOOKUP(D1177,道具产出!B:V,6,FALSE)</f>
        <v>300</v>
      </c>
      <c r="Q1177" s="79">
        <f>VLOOKUP(D1177,道具产出!B:V,7,FALSE)</f>
        <v>3102</v>
      </c>
      <c r="R1177" s="15" t="str">
        <f>IF(Q1177="","",VLOOKUP(Q1177,映射!W:X,2,FALSE))</f>
        <v>枞</v>
      </c>
      <c r="S1177" s="79">
        <f>VLOOKUP(D1177,道具产出!B:V,8,FALSE)</f>
        <v>1</v>
      </c>
      <c r="T1177" s="79">
        <v>1</v>
      </c>
      <c r="U1177" s="79">
        <f>VLOOKUP(D1177,道具产出!B:V,9,FALSE)</f>
        <v>300</v>
      </c>
      <c r="V1177" s="92">
        <f>VLOOKUP(D1177,道具产出!B:V,10,FALSE)</f>
        <v>3402</v>
      </c>
      <c r="W1177" s="15" t="str">
        <f>IF(V1177="","",VLOOKUP(V1177,映射!W:X,2,FALSE))</f>
        <v>木绵布</v>
      </c>
      <c r="X1177" s="92">
        <f>VLOOKUP(D1177,道具产出!B:V,11,FALSE)</f>
        <v>1</v>
      </c>
      <c r="Y1177" s="92">
        <v>1</v>
      </c>
      <c r="Z1177" s="92">
        <f>VLOOKUP(D1177,道具产出!B:V,12,FALSE)</f>
        <v>300</v>
      </c>
      <c r="AA1177" s="85"/>
      <c r="AB1177" s="15" t="str">
        <f>IF(AA1177="","",VLOOKUP(AA1177,映射!W:X,2,FALSE))</f>
        <v/>
      </c>
      <c r="AC1177" s="85"/>
      <c r="AD1177" s="85"/>
      <c r="AE1177" s="85"/>
      <c r="AF1177" s="85"/>
      <c r="AG1177" s="15" t="str">
        <f>IF(AF1177="","",VLOOKUP(AF1177,映射!W:X,2,FALSE))</f>
        <v/>
      </c>
      <c r="AH1177" s="85"/>
      <c r="AI1177" s="85"/>
      <c r="AJ1177" s="85"/>
      <c r="AK1177" s="85"/>
      <c r="AL1177" s="85" t="str">
        <f>IF(AK1177="","",VLOOKUP(AK1177,映射!W:X,2,FALSE))</f>
        <v/>
      </c>
      <c r="AM1177" s="85"/>
      <c r="AN1177" s="85"/>
      <c r="AO1177" s="85"/>
    </row>
    <row r="1178" spans="1:41">
      <c r="A1178" s="26">
        <v>140445</v>
      </c>
      <c r="B1178" s="26" t="s">
        <v>323</v>
      </c>
      <c r="C1178" s="14" t="s">
        <v>40</v>
      </c>
      <c r="D1178" s="14" t="s">
        <v>685</v>
      </c>
      <c r="E1178" s="26">
        <v>40445</v>
      </c>
      <c r="F1178" s="26" t="s">
        <v>604</v>
      </c>
      <c r="G1178" s="26"/>
      <c r="H1178" s="26">
        <v>27</v>
      </c>
      <c r="I1178" s="91">
        <v>340</v>
      </c>
      <c r="J1178" s="90">
        <v>0</v>
      </c>
      <c r="K1178" s="26"/>
      <c r="L1178" s="79">
        <f>VLOOKUP(D1178,道具产出!B:V,4,FALSE)</f>
        <v>3002</v>
      </c>
      <c r="M1178" s="15" t="str">
        <f>IF(L1178="","",VLOOKUP(L1178,映射!W:X,2,FALSE))</f>
        <v>铁</v>
      </c>
      <c r="N1178" s="79">
        <f>VLOOKUP(D1178,道具产出!B:V,5,FALSE)</f>
        <v>1</v>
      </c>
      <c r="O1178" s="79">
        <v>1</v>
      </c>
      <c r="P1178" s="79">
        <f>VLOOKUP(D1178,道具产出!B:V,6,FALSE)</f>
        <v>300</v>
      </c>
      <c r="Q1178" s="79">
        <f>VLOOKUP(D1178,道具产出!B:V,7,FALSE)</f>
        <v>3102</v>
      </c>
      <c r="R1178" s="15" t="str">
        <f>IF(Q1178="","",VLOOKUP(Q1178,映射!W:X,2,FALSE))</f>
        <v>枞</v>
      </c>
      <c r="S1178" s="79">
        <f>VLOOKUP(D1178,道具产出!B:V,8,FALSE)</f>
        <v>1</v>
      </c>
      <c r="T1178" s="79">
        <v>1</v>
      </c>
      <c r="U1178" s="79">
        <f>VLOOKUP(D1178,道具产出!B:V,9,FALSE)</f>
        <v>300</v>
      </c>
      <c r="V1178" s="92">
        <f>VLOOKUP(D1178,道具产出!B:V,10,FALSE)</f>
        <v>3402</v>
      </c>
      <c r="W1178" s="15" t="str">
        <f>IF(V1178="","",VLOOKUP(V1178,映射!W:X,2,FALSE))</f>
        <v>木绵布</v>
      </c>
      <c r="X1178" s="92">
        <f>VLOOKUP(D1178,道具产出!B:V,11,FALSE)</f>
        <v>1</v>
      </c>
      <c r="Y1178" s="92">
        <v>1</v>
      </c>
      <c r="Z1178" s="92">
        <f>VLOOKUP(D1178,道具产出!B:V,12,FALSE)</f>
        <v>300</v>
      </c>
      <c r="AA1178" s="85"/>
      <c r="AB1178" s="15" t="str">
        <f>IF(AA1178="","",VLOOKUP(AA1178,映射!W:X,2,FALSE))</f>
        <v/>
      </c>
      <c r="AC1178" s="85"/>
      <c r="AD1178" s="85"/>
      <c r="AE1178" s="85"/>
      <c r="AF1178" s="85"/>
      <c r="AG1178" s="15" t="str">
        <f>IF(AF1178="","",VLOOKUP(AF1178,映射!W:X,2,FALSE))</f>
        <v/>
      </c>
      <c r="AH1178" s="85"/>
      <c r="AI1178" s="85"/>
      <c r="AJ1178" s="85"/>
      <c r="AK1178" s="85"/>
      <c r="AL1178" s="85" t="str">
        <f>IF(AK1178="","",VLOOKUP(AK1178,映射!W:X,2,FALSE))</f>
        <v/>
      </c>
      <c r="AM1178" s="85"/>
      <c r="AN1178" s="85"/>
      <c r="AO1178" s="85"/>
    </row>
    <row r="1179" spans="1:41">
      <c r="A1179" s="26">
        <v>140446</v>
      </c>
      <c r="B1179" s="26" t="s">
        <v>323</v>
      </c>
      <c r="C1179" s="14" t="s">
        <v>40</v>
      </c>
      <c r="D1179" s="14" t="s">
        <v>685</v>
      </c>
      <c r="E1179" s="26">
        <v>40446</v>
      </c>
      <c r="F1179" s="26" t="s">
        <v>608</v>
      </c>
      <c r="G1179" s="26"/>
      <c r="H1179" s="26">
        <v>27</v>
      </c>
      <c r="I1179" s="91">
        <v>340</v>
      </c>
      <c r="J1179" s="90">
        <v>0</v>
      </c>
      <c r="K1179" s="26"/>
      <c r="L1179" s="79">
        <f>VLOOKUP(D1179,道具产出!B:V,4,FALSE)</f>
        <v>3002</v>
      </c>
      <c r="M1179" s="15" t="str">
        <f>IF(L1179="","",VLOOKUP(L1179,映射!W:X,2,FALSE))</f>
        <v>铁</v>
      </c>
      <c r="N1179" s="79">
        <f>VLOOKUP(D1179,道具产出!B:V,5,FALSE)</f>
        <v>1</v>
      </c>
      <c r="O1179" s="79">
        <v>1</v>
      </c>
      <c r="P1179" s="79">
        <f>VLOOKUP(D1179,道具产出!B:V,6,FALSE)</f>
        <v>300</v>
      </c>
      <c r="Q1179" s="79">
        <f>VLOOKUP(D1179,道具产出!B:V,7,FALSE)</f>
        <v>3102</v>
      </c>
      <c r="R1179" s="15" t="str">
        <f>IF(Q1179="","",VLOOKUP(Q1179,映射!W:X,2,FALSE))</f>
        <v>枞</v>
      </c>
      <c r="S1179" s="79">
        <f>VLOOKUP(D1179,道具产出!B:V,8,FALSE)</f>
        <v>1</v>
      </c>
      <c r="T1179" s="79">
        <v>1</v>
      </c>
      <c r="U1179" s="79">
        <f>VLOOKUP(D1179,道具产出!B:V,9,FALSE)</f>
        <v>300</v>
      </c>
      <c r="V1179" s="92">
        <f>VLOOKUP(D1179,道具产出!B:V,10,FALSE)</f>
        <v>3402</v>
      </c>
      <c r="W1179" s="15" t="str">
        <f>IF(V1179="","",VLOOKUP(V1179,映射!W:X,2,FALSE))</f>
        <v>木绵布</v>
      </c>
      <c r="X1179" s="92">
        <f>VLOOKUP(D1179,道具产出!B:V,11,FALSE)</f>
        <v>1</v>
      </c>
      <c r="Y1179" s="92">
        <v>1</v>
      </c>
      <c r="Z1179" s="92">
        <f>VLOOKUP(D1179,道具产出!B:V,12,FALSE)</f>
        <v>300</v>
      </c>
      <c r="AA1179" s="85"/>
      <c r="AB1179" s="15" t="str">
        <f>IF(AA1179="","",VLOOKUP(AA1179,映射!W:X,2,FALSE))</f>
        <v/>
      </c>
      <c r="AC1179" s="85"/>
      <c r="AD1179" s="85"/>
      <c r="AE1179" s="85"/>
      <c r="AF1179" s="85"/>
      <c r="AG1179" s="15" t="str">
        <f>IF(AF1179="","",VLOOKUP(AF1179,映射!W:X,2,FALSE))</f>
        <v/>
      </c>
      <c r="AH1179" s="85"/>
      <c r="AI1179" s="85"/>
      <c r="AJ1179" s="85"/>
      <c r="AK1179" s="85"/>
      <c r="AL1179" s="85" t="str">
        <f>IF(AK1179="","",VLOOKUP(AK1179,映射!W:X,2,FALSE))</f>
        <v/>
      </c>
      <c r="AM1179" s="85"/>
      <c r="AN1179" s="85"/>
      <c r="AO1179" s="85"/>
    </row>
    <row r="1180" spans="1:41">
      <c r="A1180" s="26">
        <v>140447</v>
      </c>
      <c r="B1180" s="26" t="s">
        <v>323</v>
      </c>
      <c r="C1180" s="14" t="s">
        <v>40</v>
      </c>
      <c r="D1180" s="14" t="s">
        <v>685</v>
      </c>
      <c r="E1180" s="26">
        <v>40447</v>
      </c>
      <c r="F1180" s="26" t="s">
        <v>607</v>
      </c>
      <c r="G1180" s="26"/>
      <c r="H1180" s="26">
        <v>27</v>
      </c>
      <c r="I1180" s="91">
        <v>340</v>
      </c>
      <c r="J1180" s="90">
        <v>0</v>
      </c>
      <c r="K1180" s="26"/>
      <c r="L1180" s="79">
        <f>VLOOKUP(D1180,道具产出!B:V,4,FALSE)</f>
        <v>3002</v>
      </c>
      <c r="M1180" s="15" t="str">
        <f>IF(L1180="","",VLOOKUP(L1180,映射!W:X,2,FALSE))</f>
        <v>铁</v>
      </c>
      <c r="N1180" s="79">
        <f>VLOOKUP(D1180,道具产出!B:V,5,FALSE)</f>
        <v>1</v>
      </c>
      <c r="O1180" s="79">
        <v>1</v>
      </c>
      <c r="P1180" s="79">
        <f>VLOOKUP(D1180,道具产出!B:V,6,FALSE)</f>
        <v>300</v>
      </c>
      <c r="Q1180" s="79">
        <f>VLOOKUP(D1180,道具产出!B:V,7,FALSE)</f>
        <v>3102</v>
      </c>
      <c r="R1180" s="15" t="str">
        <f>IF(Q1180="","",VLOOKUP(Q1180,映射!W:X,2,FALSE))</f>
        <v>枞</v>
      </c>
      <c r="S1180" s="79">
        <f>VLOOKUP(D1180,道具产出!B:V,8,FALSE)</f>
        <v>1</v>
      </c>
      <c r="T1180" s="79">
        <v>1</v>
      </c>
      <c r="U1180" s="79">
        <f>VLOOKUP(D1180,道具产出!B:V,9,FALSE)</f>
        <v>300</v>
      </c>
      <c r="V1180" s="92">
        <f>VLOOKUP(D1180,道具产出!B:V,10,FALSE)</f>
        <v>3402</v>
      </c>
      <c r="W1180" s="15" t="str">
        <f>IF(V1180="","",VLOOKUP(V1180,映射!W:X,2,FALSE))</f>
        <v>木绵布</v>
      </c>
      <c r="X1180" s="92">
        <f>VLOOKUP(D1180,道具产出!B:V,11,FALSE)</f>
        <v>1</v>
      </c>
      <c r="Y1180" s="92">
        <v>1</v>
      </c>
      <c r="Z1180" s="92">
        <f>VLOOKUP(D1180,道具产出!B:V,12,FALSE)</f>
        <v>300</v>
      </c>
      <c r="AA1180" s="85"/>
      <c r="AB1180" s="15" t="str">
        <f>IF(AA1180="","",VLOOKUP(AA1180,映射!W:X,2,FALSE))</f>
        <v/>
      </c>
      <c r="AC1180" s="85"/>
      <c r="AD1180" s="85"/>
      <c r="AE1180" s="85"/>
      <c r="AF1180" s="85"/>
      <c r="AG1180" s="15" t="str">
        <f>IF(AF1180="","",VLOOKUP(AF1180,映射!W:X,2,FALSE))</f>
        <v/>
      </c>
      <c r="AH1180" s="85"/>
      <c r="AI1180" s="85"/>
      <c r="AJ1180" s="85"/>
      <c r="AK1180" s="85"/>
      <c r="AL1180" s="85" t="str">
        <f>IF(AK1180="","",VLOOKUP(AK1180,映射!W:X,2,FALSE))</f>
        <v/>
      </c>
      <c r="AM1180" s="85"/>
      <c r="AN1180" s="85"/>
      <c r="AO1180" s="85"/>
    </row>
    <row r="1181" spans="1:41">
      <c r="A1181" s="26">
        <v>140448</v>
      </c>
      <c r="B1181" s="26" t="s">
        <v>323</v>
      </c>
      <c r="C1181" s="14" t="s">
        <v>40</v>
      </c>
      <c r="D1181" s="14" t="s">
        <v>685</v>
      </c>
      <c r="E1181" s="26">
        <v>40448</v>
      </c>
      <c r="F1181" s="26" t="s">
        <v>452</v>
      </c>
      <c r="G1181" s="26"/>
      <c r="H1181" s="26">
        <v>27</v>
      </c>
      <c r="I1181" s="91">
        <v>340</v>
      </c>
      <c r="J1181" s="90">
        <v>0</v>
      </c>
      <c r="K1181" s="26"/>
      <c r="L1181" s="79">
        <f>VLOOKUP(D1181,道具产出!B:V,4,FALSE)</f>
        <v>3002</v>
      </c>
      <c r="M1181" s="15" t="str">
        <f>IF(L1181="","",VLOOKUP(L1181,映射!W:X,2,FALSE))</f>
        <v>铁</v>
      </c>
      <c r="N1181" s="79">
        <f>VLOOKUP(D1181,道具产出!B:V,5,FALSE)</f>
        <v>1</v>
      </c>
      <c r="O1181" s="79">
        <v>1</v>
      </c>
      <c r="P1181" s="79">
        <f>VLOOKUP(D1181,道具产出!B:V,6,FALSE)</f>
        <v>300</v>
      </c>
      <c r="Q1181" s="79">
        <f>VLOOKUP(D1181,道具产出!B:V,7,FALSE)</f>
        <v>3102</v>
      </c>
      <c r="R1181" s="15" t="str">
        <f>IF(Q1181="","",VLOOKUP(Q1181,映射!W:X,2,FALSE))</f>
        <v>枞</v>
      </c>
      <c r="S1181" s="79">
        <f>VLOOKUP(D1181,道具产出!B:V,8,FALSE)</f>
        <v>1</v>
      </c>
      <c r="T1181" s="79">
        <v>1</v>
      </c>
      <c r="U1181" s="79">
        <f>VLOOKUP(D1181,道具产出!B:V,9,FALSE)</f>
        <v>300</v>
      </c>
      <c r="V1181" s="92">
        <f>VLOOKUP(D1181,道具产出!B:V,10,FALSE)</f>
        <v>3402</v>
      </c>
      <c r="W1181" s="15" t="str">
        <f>IF(V1181="","",VLOOKUP(V1181,映射!W:X,2,FALSE))</f>
        <v>木绵布</v>
      </c>
      <c r="X1181" s="92">
        <f>VLOOKUP(D1181,道具产出!B:V,11,FALSE)</f>
        <v>1</v>
      </c>
      <c r="Y1181" s="92">
        <v>1</v>
      </c>
      <c r="Z1181" s="92">
        <f>VLOOKUP(D1181,道具产出!B:V,12,FALSE)</f>
        <v>300</v>
      </c>
      <c r="AA1181" s="85"/>
      <c r="AB1181" s="15" t="str">
        <f>IF(AA1181="","",VLOOKUP(AA1181,映射!W:X,2,FALSE))</f>
        <v/>
      </c>
      <c r="AC1181" s="85"/>
      <c r="AD1181" s="85"/>
      <c r="AE1181" s="85"/>
      <c r="AF1181" s="85"/>
      <c r="AG1181" s="15" t="str">
        <f>IF(AF1181="","",VLOOKUP(AF1181,映射!W:X,2,FALSE))</f>
        <v/>
      </c>
      <c r="AH1181" s="85"/>
      <c r="AI1181" s="85"/>
      <c r="AJ1181" s="85"/>
      <c r="AK1181" s="85"/>
      <c r="AL1181" s="85" t="str">
        <f>IF(AK1181="","",VLOOKUP(AK1181,映射!W:X,2,FALSE))</f>
        <v/>
      </c>
      <c r="AM1181" s="85"/>
      <c r="AN1181" s="85"/>
      <c r="AO1181" s="85"/>
    </row>
    <row r="1182" spans="1:41">
      <c r="A1182" s="26">
        <v>140449</v>
      </c>
      <c r="B1182" s="26" t="s">
        <v>323</v>
      </c>
      <c r="C1182" s="14" t="s">
        <v>40</v>
      </c>
      <c r="D1182" s="14" t="s">
        <v>685</v>
      </c>
      <c r="E1182" s="26">
        <v>40449</v>
      </c>
      <c r="F1182" s="26" t="s">
        <v>616</v>
      </c>
      <c r="G1182" s="26"/>
      <c r="H1182" s="26">
        <v>27</v>
      </c>
      <c r="I1182" s="91">
        <v>340</v>
      </c>
      <c r="J1182" s="90">
        <v>0</v>
      </c>
      <c r="K1182" s="26"/>
      <c r="L1182" s="79">
        <f>VLOOKUP(D1182,道具产出!B:V,4,FALSE)</f>
        <v>3002</v>
      </c>
      <c r="M1182" s="15" t="str">
        <f>IF(L1182="","",VLOOKUP(L1182,映射!W:X,2,FALSE))</f>
        <v>铁</v>
      </c>
      <c r="N1182" s="79">
        <f>VLOOKUP(D1182,道具产出!B:V,5,FALSE)</f>
        <v>1</v>
      </c>
      <c r="O1182" s="79">
        <v>1</v>
      </c>
      <c r="P1182" s="79">
        <f>VLOOKUP(D1182,道具产出!B:V,6,FALSE)</f>
        <v>300</v>
      </c>
      <c r="Q1182" s="79">
        <f>VLOOKUP(D1182,道具产出!B:V,7,FALSE)</f>
        <v>3102</v>
      </c>
      <c r="R1182" s="15" t="str">
        <f>IF(Q1182="","",VLOOKUP(Q1182,映射!W:X,2,FALSE))</f>
        <v>枞</v>
      </c>
      <c r="S1182" s="79">
        <f>VLOOKUP(D1182,道具产出!B:V,8,FALSE)</f>
        <v>1</v>
      </c>
      <c r="T1182" s="79">
        <v>1</v>
      </c>
      <c r="U1182" s="79">
        <f>VLOOKUP(D1182,道具产出!B:V,9,FALSE)</f>
        <v>300</v>
      </c>
      <c r="V1182" s="92">
        <f>VLOOKUP(D1182,道具产出!B:V,10,FALSE)</f>
        <v>3402</v>
      </c>
      <c r="W1182" s="15" t="str">
        <f>IF(V1182="","",VLOOKUP(V1182,映射!W:X,2,FALSE))</f>
        <v>木绵布</v>
      </c>
      <c r="X1182" s="92">
        <f>VLOOKUP(D1182,道具产出!B:V,11,FALSE)</f>
        <v>1</v>
      </c>
      <c r="Y1182" s="92">
        <v>1</v>
      </c>
      <c r="Z1182" s="92">
        <f>VLOOKUP(D1182,道具产出!B:V,12,FALSE)</f>
        <v>300</v>
      </c>
      <c r="AA1182" s="85"/>
      <c r="AB1182" s="15" t="str">
        <f>IF(AA1182="","",VLOOKUP(AA1182,映射!W:X,2,FALSE))</f>
        <v/>
      </c>
      <c r="AC1182" s="85"/>
      <c r="AD1182" s="85"/>
      <c r="AE1182" s="85"/>
      <c r="AF1182" s="85"/>
      <c r="AG1182" s="15" t="str">
        <f>IF(AF1182="","",VLOOKUP(AF1182,映射!W:X,2,FALSE))</f>
        <v/>
      </c>
      <c r="AH1182" s="85"/>
      <c r="AI1182" s="85"/>
      <c r="AJ1182" s="85"/>
      <c r="AK1182" s="85"/>
      <c r="AL1182" s="85" t="str">
        <f>IF(AK1182="","",VLOOKUP(AK1182,映射!W:X,2,FALSE))</f>
        <v/>
      </c>
      <c r="AM1182" s="85"/>
      <c r="AN1182" s="85"/>
      <c r="AO1182" s="85"/>
    </row>
    <row r="1183" spans="1:41">
      <c r="A1183" s="26">
        <v>140450</v>
      </c>
      <c r="B1183" s="26" t="s">
        <v>323</v>
      </c>
      <c r="C1183" s="14" t="s">
        <v>40</v>
      </c>
      <c r="D1183" s="14" t="s">
        <v>685</v>
      </c>
      <c r="E1183" s="26">
        <v>40450</v>
      </c>
      <c r="F1183" s="26" t="s">
        <v>696</v>
      </c>
      <c r="G1183" s="26"/>
      <c r="H1183" s="26">
        <v>27</v>
      </c>
      <c r="I1183" s="91">
        <v>340</v>
      </c>
      <c r="J1183" s="90">
        <v>0</v>
      </c>
      <c r="K1183" s="26"/>
      <c r="L1183" s="79">
        <f>VLOOKUP(D1183,道具产出!B:V,4,FALSE)</f>
        <v>3002</v>
      </c>
      <c r="M1183" s="15" t="str">
        <f>IF(L1183="","",VLOOKUP(L1183,映射!W:X,2,FALSE))</f>
        <v>铁</v>
      </c>
      <c r="N1183" s="79">
        <f>VLOOKUP(D1183,道具产出!B:V,5,FALSE)</f>
        <v>1</v>
      </c>
      <c r="O1183" s="79">
        <v>1</v>
      </c>
      <c r="P1183" s="79">
        <f>VLOOKUP(D1183,道具产出!B:V,6,FALSE)</f>
        <v>300</v>
      </c>
      <c r="Q1183" s="79">
        <f>VLOOKUP(D1183,道具产出!B:V,7,FALSE)</f>
        <v>3102</v>
      </c>
      <c r="R1183" s="15" t="str">
        <f>IF(Q1183="","",VLOOKUP(Q1183,映射!W:X,2,FALSE))</f>
        <v>枞</v>
      </c>
      <c r="S1183" s="79">
        <f>VLOOKUP(D1183,道具产出!B:V,8,FALSE)</f>
        <v>1</v>
      </c>
      <c r="T1183" s="79">
        <v>1</v>
      </c>
      <c r="U1183" s="79">
        <f>VLOOKUP(D1183,道具产出!B:V,9,FALSE)</f>
        <v>300</v>
      </c>
      <c r="V1183" s="92">
        <f>VLOOKUP(D1183,道具产出!B:V,10,FALSE)</f>
        <v>3402</v>
      </c>
      <c r="W1183" s="15" t="str">
        <f>IF(V1183="","",VLOOKUP(V1183,映射!W:X,2,FALSE))</f>
        <v>木绵布</v>
      </c>
      <c r="X1183" s="92">
        <f>VLOOKUP(D1183,道具产出!B:V,11,FALSE)</f>
        <v>1</v>
      </c>
      <c r="Y1183" s="92">
        <v>1</v>
      </c>
      <c r="Z1183" s="92">
        <f>VLOOKUP(D1183,道具产出!B:V,12,FALSE)</f>
        <v>300</v>
      </c>
      <c r="AA1183" s="85"/>
      <c r="AB1183" s="15" t="str">
        <f>IF(AA1183="","",VLOOKUP(AA1183,映射!W:X,2,FALSE))</f>
        <v/>
      </c>
      <c r="AC1183" s="85"/>
      <c r="AD1183" s="85"/>
      <c r="AE1183" s="85"/>
      <c r="AF1183" s="85"/>
      <c r="AG1183" s="15" t="str">
        <f>IF(AF1183="","",VLOOKUP(AF1183,映射!W:X,2,FALSE))</f>
        <v/>
      </c>
      <c r="AH1183" s="85"/>
      <c r="AI1183" s="85"/>
      <c r="AJ1183" s="85"/>
      <c r="AK1183" s="85"/>
      <c r="AL1183" s="85" t="str">
        <f>IF(AK1183="","",VLOOKUP(AK1183,映射!W:X,2,FALSE))</f>
        <v/>
      </c>
      <c r="AM1183" s="85"/>
      <c r="AN1183" s="85"/>
      <c r="AO1183" s="85"/>
    </row>
    <row r="1184" spans="1:41">
      <c r="A1184" s="26">
        <v>140451</v>
      </c>
      <c r="B1184" s="26" t="s">
        <v>323</v>
      </c>
      <c r="C1184" s="14" t="s">
        <v>40</v>
      </c>
      <c r="D1184" s="14" t="s">
        <v>686</v>
      </c>
      <c r="E1184" s="26">
        <v>40451</v>
      </c>
      <c r="F1184" s="26" t="s">
        <v>656</v>
      </c>
      <c r="G1184" s="26"/>
      <c r="H1184" s="26">
        <v>32</v>
      </c>
      <c r="I1184" s="91">
        <v>480</v>
      </c>
      <c r="J1184" s="90">
        <v>0</v>
      </c>
      <c r="K1184" s="26"/>
      <c r="L1184" s="79">
        <f>VLOOKUP(D1184,道具产出!B:V,4,FALSE)</f>
        <v>3003</v>
      </c>
      <c r="M1184" s="15" t="str">
        <f>IF(L1184="","",VLOOKUP(L1184,映射!W:X,2,FALSE))</f>
        <v>银</v>
      </c>
      <c r="N1184" s="79">
        <f>VLOOKUP(D1184,道具产出!B:V,5,FALSE)</f>
        <v>1</v>
      </c>
      <c r="O1184" s="79">
        <v>1</v>
      </c>
      <c r="P1184" s="79">
        <f>VLOOKUP(D1184,道具产出!B:V,6,FALSE)</f>
        <v>200</v>
      </c>
      <c r="Q1184" s="79">
        <f>VLOOKUP(D1184,道具产出!B:V,7,FALSE)</f>
        <v>3103</v>
      </c>
      <c r="R1184" s="15" t="str">
        <f>IF(Q1184="","",VLOOKUP(Q1184,映射!W:X,2,FALSE))</f>
        <v>黄月木</v>
      </c>
      <c r="S1184" s="79">
        <f>VLOOKUP(D1184,道具产出!B:V,8,FALSE)</f>
        <v>1</v>
      </c>
      <c r="T1184" s="79">
        <v>1</v>
      </c>
      <c r="U1184" s="79">
        <f>VLOOKUP(D1184,道具产出!B:V,9,FALSE)</f>
        <v>200</v>
      </c>
      <c r="V1184" s="92">
        <f>VLOOKUP(D1184,道具产出!B:V,10,FALSE)</f>
        <v>3403</v>
      </c>
      <c r="W1184" s="15" t="str">
        <f>IF(V1184="","",VLOOKUP(V1184,映射!W:X,2,FALSE))</f>
        <v>毛毡</v>
      </c>
      <c r="X1184" s="92">
        <f>VLOOKUP(D1184,道具产出!B:V,11,FALSE)</f>
        <v>1</v>
      </c>
      <c r="Y1184" s="92">
        <v>1</v>
      </c>
      <c r="Z1184" s="92">
        <f>VLOOKUP(D1184,道具产出!B:V,12,FALSE)</f>
        <v>200</v>
      </c>
      <c r="AA1184" s="85"/>
      <c r="AB1184" s="15" t="str">
        <f>IF(AA1184="","",VLOOKUP(AA1184,映射!W:X,2,FALSE))</f>
        <v/>
      </c>
      <c r="AC1184" s="85"/>
      <c r="AD1184" s="85"/>
      <c r="AE1184" s="85"/>
      <c r="AF1184" s="85"/>
      <c r="AG1184" s="15" t="str">
        <f>IF(AF1184="","",VLOOKUP(AF1184,映射!W:X,2,FALSE))</f>
        <v/>
      </c>
      <c r="AH1184" s="85"/>
      <c r="AI1184" s="85"/>
      <c r="AJ1184" s="85"/>
      <c r="AK1184" s="85"/>
      <c r="AL1184" s="85" t="str">
        <f>IF(AK1184="","",VLOOKUP(AK1184,映射!W:X,2,FALSE))</f>
        <v/>
      </c>
      <c r="AM1184" s="85"/>
      <c r="AN1184" s="85"/>
      <c r="AO1184" s="85"/>
    </row>
    <row r="1185" spans="1:41">
      <c r="A1185" s="26">
        <v>140452</v>
      </c>
      <c r="B1185" s="26" t="s">
        <v>323</v>
      </c>
      <c r="C1185" s="14" t="s">
        <v>40</v>
      </c>
      <c r="D1185" s="14" t="s">
        <v>686</v>
      </c>
      <c r="E1185" s="26">
        <v>40452</v>
      </c>
      <c r="F1185" s="26" t="s">
        <v>510</v>
      </c>
      <c r="G1185" s="26"/>
      <c r="H1185" s="26">
        <v>32</v>
      </c>
      <c r="I1185" s="91">
        <v>480</v>
      </c>
      <c r="J1185" s="90">
        <v>0</v>
      </c>
      <c r="K1185" s="26"/>
      <c r="L1185" s="79">
        <f>VLOOKUP(D1185,道具产出!B:V,4,FALSE)</f>
        <v>3003</v>
      </c>
      <c r="M1185" s="15" t="str">
        <f>IF(L1185="","",VLOOKUP(L1185,映射!W:X,2,FALSE))</f>
        <v>银</v>
      </c>
      <c r="N1185" s="79">
        <f>VLOOKUP(D1185,道具产出!B:V,5,FALSE)</f>
        <v>1</v>
      </c>
      <c r="O1185" s="79">
        <v>1</v>
      </c>
      <c r="P1185" s="79">
        <f>VLOOKUP(D1185,道具产出!B:V,6,FALSE)</f>
        <v>200</v>
      </c>
      <c r="Q1185" s="79">
        <f>VLOOKUP(D1185,道具产出!B:V,7,FALSE)</f>
        <v>3103</v>
      </c>
      <c r="R1185" s="15" t="str">
        <f>IF(Q1185="","",VLOOKUP(Q1185,映射!W:X,2,FALSE))</f>
        <v>黄月木</v>
      </c>
      <c r="S1185" s="79">
        <f>VLOOKUP(D1185,道具产出!B:V,8,FALSE)</f>
        <v>1</v>
      </c>
      <c r="T1185" s="79">
        <v>1</v>
      </c>
      <c r="U1185" s="79">
        <f>VLOOKUP(D1185,道具产出!B:V,9,FALSE)</f>
        <v>200</v>
      </c>
      <c r="V1185" s="92">
        <f>VLOOKUP(D1185,道具产出!B:V,10,FALSE)</f>
        <v>3403</v>
      </c>
      <c r="W1185" s="15" t="str">
        <f>IF(V1185="","",VLOOKUP(V1185,映射!W:X,2,FALSE))</f>
        <v>毛毡</v>
      </c>
      <c r="X1185" s="92">
        <f>VLOOKUP(D1185,道具产出!B:V,11,FALSE)</f>
        <v>1</v>
      </c>
      <c r="Y1185" s="92">
        <v>1</v>
      </c>
      <c r="Z1185" s="92">
        <f>VLOOKUP(D1185,道具产出!B:V,12,FALSE)</f>
        <v>200</v>
      </c>
      <c r="AA1185" s="85"/>
      <c r="AB1185" s="15" t="str">
        <f>IF(AA1185="","",VLOOKUP(AA1185,映射!W:X,2,FALSE))</f>
        <v/>
      </c>
      <c r="AC1185" s="85"/>
      <c r="AD1185" s="85"/>
      <c r="AE1185" s="85"/>
      <c r="AF1185" s="85"/>
      <c r="AG1185" s="15" t="str">
        <f>IF(AF1185="","",VLOOKUP(AF1185,映射!W:X,2,FALSE))</f>
        <v/>
      </c>
      <c r="AH1185" s="85"/>
      <c r="AI1185" s="85"/>
      <c r="AJ1185" s="85"/>
      <c r="AK1185" s="85"/>
      <c r="AL1185" s="85" t="str">
        <f>IF(AK1185="","",VLOOKUP(AK1185,映射!W:X,2,FALSE))</f>
        <v/>
      </c>
      <c r="AM1185" s="85"/>
      <c r="AN1185" s="85"/>
      <c r="AO1185" s="85"/>
    </row>
    <row r="1186" spans="1:41">
      <c r="A1186" s="26">
        <v>140453</v>
      </c>
      <c r="B1186" s="26" t="s">
        <v>323</v>
      </c>
      <c r="C1186" s="14" t="s">
        <v>40</v>
      </c>
      <c r="D1186" s="14" t="s">
        <v>686</v>
      </c>
      <c r="E1186" s="26">
        <v>40453</v>
      </c>
      <c r="F1186" s="26" t="s">
        <v>485</v>
      </c>
      <c r="G1186" s="26"/>
      <c r="H1186" s="26">
        <v>32</v>
      </c>
      <c r="I1186" s="91">
        <v>480</v>
      </c>
      <c r="J1186" s="90">
        <v>0</v>
      </c>
      <c r="K1186" s="26"/>
      <c r="L1186" s="79">
        <f>VLOOKUP(D1186,道具产出!B:V,4,FALSE)</f>
        <v>3003</v>
      </c>
      <c r="M1186" s="15" t="str">
        <f>IF(L1186="","",VLOOKUP(L1186,映射!W:X,2,FALSE))</f>
        <v>银</v>
      </c>
      <c r="N1186" s="79">
        <f>VLOOKUP(D1186,道具产出!B:V,5,FALSE)</f>
        <v>1</v>
      </c>
      <c r="O1186" s="79">
        <v>1</v>
      </c>
      <c r="P1186" s="79">
        <f>VLOOKUP(D1186,道具产出!B:V,6,FALSE)</f>
        <v>200</v>
      </c>
      <c r="Q1186" s="79">
        <f>VLOOKUP(D1186,道具产出!B:V,7,FALSE)</f>
        <v>3103</v>
      </c>
      <c r="R1186" s="15" t="str">
        <f>IF(Q1186="","",VLOOKUP(Q1186,映射!W:X,2,FALSE))</f>
        <v>黄月木</v>
      </c>
      <c r="S1186" s="79">
        <f>VLOOKUP(D1186,道具产出!B:V,8,FALSE)</f>
        <v>1</v>
      </c>
      <c r="T1186" s="79">
        <v>1</v>
      </c>
      <c r="U1186" s="79">
        <f>VLOOKUP(D1186,道具产出!B:V,9,FALSE)</f>
        <v>200</v>
      </c>
      <c r="V1186" s="92">
        <f>VLOOKUP(D1186,道具产出!B:V,10,FALSE)</f>
        <v>3403</v>
      </c>
      <c r="W1186" s="15" t="str">
        <f>IF(V1186="","",VLOOKUP(V1186,映射!W:X,2,FALSE))</f>
        <v>毛毡</v>
      </c>
      <c r="X1186" s="92">
        <f>VLOOKUP(D1186,道具产出!B:V,11,FALSE)</f>
        <v>1</v>
      </c>
      <c r="Y1186" s="92">
        <v>1</v>
      </c>
      <c r="Z1186" s="92">
        <f>VLOOKUP(D1186,道具产出!B:V,12,FALSE)</f>
        <v>200</v>
      </c>
      <c r="AA1186" s="85"/>
      <c r="AB1186" s="15" t="str">
        <f>IF(AA1186="","",VLOOKUP(AA1186,映射!W:X,2,FALSE))</f>
        <v/>
      </c>
      <c r="AC1186" s="85"/>
      <c r="AD1186" s="85"/>
      <c r="AE1186" s="85"/>
      <c r="AF1186" s="85"/>
      <c r="AG1186" s="15" t="str">
        <f>IF(AF1186="","",VLOOKUP(AF1186,映射!W:X,2,FALSE))</f>
        <v/>
      </c>
      <c r="AH1186" s="85"/>
      <c r="AI1186" s="85"/>
      <c r="AJ1186" s="85"/>
      <c r="AK1186" s="85"/>
      <c r="AL1186" s="85" t="str">
        <f>IF(AK1186="","",VLOOKUP(AK1186,映射!W:X,2,FALSE))</f>
        <v/>
      </c>
      <c r="AM1186" s="85"/>
      <c r="AN1186" s="85"/>
      <c r="AO1186" s="85"/>
    </row>
    <row r="1187" spans="1:41">
      <c r="A1187" s="26">
        <v>140454</v>
      </c>
      <c r="B1187" s="26" t="s">
        <v>323</v>
      </c>
      <c r="C1187" s="14" t="s">
        <v>40</v>
      </c>
      <c r="D1187" s="14" t="s">
        <v>686</v>
      </c>
      <c r="E1187" s="26">
        <v>40454</v>
      </c>
      <c r="F1187" s="26" t="s">
        <v>584</v>
      </c>
      <c r="G1187" s="26"/>
      <c r="H1187" s="26">
        <v>32</v>
      </c>
      <c r="I1187" s="91">
        <v>480</v>
      </c>
      <c r="J1187" s="90">
        <v>0</v>
      </c>
      <c r="K1187" s="26"/>
      <c r="L1187" s="79">
        <f>VLOOKUP(D1187,道具产出!B:V,4,FALSE)</f>
        <v>3003</v>
      </c>
      <c r="M1187" s="15" t="str">
        <f>IF(L1187="","",VLOOKUP(L1187,映射!W:X,2,FALSE))</f>
        <v>银</v>
      </c>
      <c r="N1187" s="79">
        <f>VLOOKUP(D1187,道具产出!B:V,5,FALSE)</f>
        <v>1</v>
      </c>
      <c r="O1187" s="79">
        <v>1</v>
      </c>
      <c r="P1187" s="79">
        <f>VLOOKUP(D1187,道具产出!B:V,6,FALSE)</f>
        <v>200</v>
      </c>
      <c r="Q1187" s="79">
        <f>VLOOKUP(D1187,道具产出!B:V,7,FALSE)</f>
        <v>3103</v>
      </c>
      <c r="R1187" s="15" t="str">
        <f>IF(Q1187="","",VLOOKUP(Q1187,映射!W:X,2,FALSE))</f>
        <v>黄月木</v>
      </c>
      <c r="S1187" s="79">
        <f>VLOOKUP(D1187,道具产出!B:V,8,FALSE)</f>
        <v>1</v>
      </c>
      <c r="T1187" s="79">
        <v>1</v>
      </c>
      <c r="U1187" s="79">
        <f>VLOOKUP(D1187,道具产出!B:V,9,FALSE)</f>
        <v>200</v>
      </c>
      <c r="V1187" s="92">
        <f>VLOOKUP(D1187,道具产出!B:V,10,FALSE)</f>
        <v>3403</v>
      </c>
      <c r="W1187" s="15" t="str">
        <f>IF(V1187="","",VLOOKUP(V1187,映射!W:X,2,FALSE))</f>
        <v>毛毡</v>
      </c>
      <c r="X1187" s="92">
        <f>VLOOKUP(D1187,道具产出!B:V,11,FALSE)</f>
        <v>1</v>
      </c>
      <c r="Y1187" s="92">
        <v>1</v>
      </c>
      <c r="Z1187" s="92">
        <f>VLOOKUP(D1187,道具产出!B:V,12,FALSE)</f>
        <v>200</v>
      </c>
      <c r="AA1187" s="85"/>
      <c r="AB1187" s="15" t="str">
        <f>IF(AA1187="","",VLOOKUP(AA1187,映射!W:X,2,FALSE))</f>
        <v/>
      </c>
      <c r="AC1187" s="85"/>
      <c r="AD1187" s="85"/>
      <c r="AE1187" s="85"/>
      <c r="AF1187" s="85"/>
      <c r="AG1187" s="15" t="str">
        <f>IF(AF1187="","",VLOOKUP(AF1187,映射!W:X,2,FALSE))</f>
        <v/>
      </c>
      <c r="AH1187" s="85"/>
      <c r="AI1187" s="85"/>
      <c r="AJ1187" s="85"/>
      <c r="AK1187" s="85"/>
      <c r="AL1187" s="85" t="str">
        <f>IF(AK1187="","",VLOOKUP(AK1187,映射!W:X,2,FALSE))</f>
        <v/>
      </c>
      <c r="AM1187" s="85"/>
      <c r="AN1187" s="85"/>
      <c r="AO1187" s="85"/>
    </row>
    <row r="1188" spans="1:41">
      <c r="A1188" s="26">
        <v>140455</v>
      </c>
      <c r="B1188" s="26" t="s">
        <v>323</v>
      </c>
      <c r="C1188" s="14" t="s">
        <v>40</v>
      </c>
      <c r="D1188" s="14" t="s">
        <v>686</v>
      </c>
      <c r="E1188" s="26">
        <v>40455</v>
      </c>
      <c r="F1188" s="26" t="s">
        <v>505</v>
      </c>
      <c r="G1188" s="26"/>
      <c r="H1188" s="26">
        <v>32</v>
      </c>
      <c r="I1188" s="91">
        <v>480</v>
      </c>
      <c r="J1188" s="90">
        <v>0</v>
      </c>
      <c r="K1188" s="26"/>
      <c r="L1188" s="79">
        <f>VLOOKUP(D1188,道具产出!B:V,4,FALSE)</f>
        <v>3003</v>
      </c>
      <c r="M1188" s="15" t="str">
        <f>IF(L1188="","",VLOOKUP(L1188,映射!W:X,2,FALSE))</f>
        <v>银</v>
      </c>
      <c r="N1188" s="79">
        <f>VLOOKUP(D1188,道具产出!B:V,5,FALSE)</f>
        <v>1</v>
      </c>
      <c r="O1188" s="79">
        <v>1</v>
      </c>
      <c r="P1188" s="79">
        <f>VLOOKUP(D1188,道具产出!B:V,6,FALSE)</f>
        <v>200</v>
      </c>
      <c r="Q1188" s="79">
        <f>VLOOKUP(D1188,道具产出!B:V,7,FALSE)</f>
        <v>3103</v>
      </c>
      <c r="R1188" s="15" t="str">
        <f>IF(Q1188="","",VLOOKUP(Q1188,映射!W:X,2,FALSE))</f>
        <v>黄月木</v>
      </c>
      <c r="S1188" s="79">
        <f>VLOOKUP(D1188,道具产出!B:V,8,FALSE)</f>
        <v>1</v>
      </c>
      <c r="T1188" s="79">
        <v>1</v>
      </c>
      <c r="U1188" s="79">
        <f>VLOOKUP(D1188,道具产出!B:V,9,FALSE)</f>
        <v>200</v>
      </c>
      <c r="V1188" s="92">
        <f>VLOOKUP(D1188,道具产出!B:V,10,FALSE)</f>
        <v>3403</v>
      </c>
      <c r="W1188" s="15" t="str">
        <f>IF(V1188="","",VLOOKUP(V1188,映射!W:X,2,FALSE))</f>
        <v>毛毡</v>
      </c>
      <c r="X1188" s="92">
        <f>VLOOKUP(D1188,道具产出!B:V,11,FALSE)</f>
        <v>1</v>
      </c>
      <c r="Y1188" s="92">
        <v>1</v>
      </c>
      <c r="Z1188" s="92">
        <f>VLOOKUP(D1188,道具产出!B:V,12,FALSE)</f>
        <v>200</v>
      </c>
      <c r="AA1188" s="85"/>
      <c r="AB1188" s="15" t="str">
        <f>IF(AA1188="","",VLOOKUP(AA1188,映射!W:X,2,FALSE))</f>
        <v/>
      </c>
      <c r="AC1188" s="85"/>
      <c r="AD1188" s="85"/>
      <c r="AE1188" s="85"/>
      <c r="AF1188" s="85"/>
      <c r="AG1188" s="15" t="str">
        <f>IF(AF1188="","",VLOOKUP(AF1188,映射!W:X,2,FALSE))</f>
        <v/>
      </c>
      <c r="AH1188" s="85"/>
      <c r="AI1188" s="85"/>
      <c r="AJ1188" s="85"/>
      <c r="AK1188" s="85"/>
      <c r="AL1188" s="85" t="str">
        <f>IF(AK1188="","",VLOOKUP(AK1188,映射!W:X,2,FALSE))</f>
        <v/>
      </c>
      <c r="AM1188" s="85"/>
      <c r="AN1188" s="85"/>
      <c r="AO1188" s="85"/>
    </row>
    <row r="1189" spans="1:41">
      <c r="A1189" s="26">
        <v>140456</v>
      </c>
      <c r="B1189" s="26" t="s">
        <v>323</v>
      </c>
      <c r="C1189" s="14" t="s">
        <v>40</v>
      </c>
      <c r="D1189" s="14" t="s">
        <v>686</v>
      </c>
      <c r="E1189" s="26">
        <v>40456</v>
      </c>
      <c r="F1189" s="26" t="s">
        <v>647</v>
      </c>
      <c r="G1189" s="26"/>
      <c r="H1189" s="26">
        <v>32</v>
      </c>
      <c r="I1189" s="91">
        <v>480</v>
      </c>
      <c r="J1189" s="90">
        <v>0</v>
      </c>
      <c r="K1189" s="26"/>
      <c r="L1189" s="79">
        <f>VLOOKUP(D1189,道具产出!B:V,4,FALSE)</f>
        <v>3003</v>
      </c>
      <c r="M1189" s="15" t="str">
        <f>IF(L1189="","",VLOOKUP(L1189,映射!W:X,2,FALSE))</f>
        <v>银</v>
      </c>
      <c r="N1189" s="79">
        <f>VLOOKUP(D1189,道具产出!B:V,5,FALSE)</f>
        <v>1</v>
      </c>
      <c r="O1189" s="79">
        <v>1</v>
      </c>
      <c r="P1189" s="79">
        <f>VLOOKUP(D1189,道具产出!B:V,6,FALSE)</f>
        <v>200</v>
      </c>
      <c r="Q1189" s="79">
        <f>VLOOKUP(D1189,道具产出!B:V,7,FALSE)</f>
        <v>3103</v>
      </c>
      <c r="R1189" s="15" t="str">
        <f>IF(Q1189="","",VLOOKUP(Q1189,映射!W:X,2,FALSE))</f>
        <v>黄月木</v>
      </c>
      <c r="S1189" s="79">
        <f>VLOOKUP(D1189,道具产出!B:V,8,FALSE)</f>
        <v>1</v>
      </c>
      <c r="T1189" s="79">
        <v>1</v>
      </c>
      <c r="U1189" s="79">
        <f>VLOOKUP(D1189,道具产出!B:V,9,FALSE)</f>
        <v>200</v>
      </c>
      <c r="V1189" s="92">
        <f>VLOOKUP(D1189,道具产出!B:V,10,FALSE)</f>
        <v>3403</v>
      </c>
      <c r="W1189" s="15" t="str">
        <f>IF(V1189="","",VLOOKUP(V1189,映射!W:X,2,FALSE))</f>
        <v>毛毡</v>
      </c>
      <c r="X1189" s="92">
        <f>VLOOKUP(D1189,道具产出!B:V,11,FALSE)</f>
        <v>1</v>
      </c>
      <c r="Y1189" s="92">
        <v>1</v>
      </c>
      <c r="Z1189" s="92">
        <f>VLOOKUP(D1189,道具产出!B:V,12,FALSE)</f>
        <v>200</v>
      </c>
      <c r="AA1189" s="85"/>
      <c r="AB1189" s="15" t="str">
        <f>IF(AA1189="","",VLOOKUP(AA1189,映射!W:X,2,FALSE))</f>
        <v/>
      </c>
      <c r="AC1189" s="85"/>
      <c r="AD1189" s="85"/>
      <c r="AE1189" s="85"/>
      <c r="AF1189" s="85"/>
      <c r="AG1189" s="15" t="str">
        <f>IF(AF1189="","",VLOOKUP(AF1189,映射!W:X,2,FALSE))</f>
        <v/>
      </c>
      <c r="AH1189" s="85"/>
      <c r="AI1189" s="85"/>
      <c r="AJ1189" s="85"/>
      <c r="AK1189" s="85"/>
      <c r="AL1189" s="85" t="str">
        <f>IF(AK1189="","",VLOOKUP(AK1189,映射!W:X,2,FALSE))</f>
        <v/>
      </c>
      <c r="AM1189" s="85"/>
      <c r="AN1189" s="85"/>
      <c r="AO1189" s="85"/>
    </row>
    <row r="1190" spans="1:41">
      <c r="A1190" s="26">
        <v>140457</v>
      </c>
      <c r="B1190" s="26" t="s">
        <v>323</v>
      </c>
      <c r="C1190" s="14" t="s">
        <v>40</v>
      </c>
      <c r="D1190" s="14" t="s">
        <v>686</v>
      </c>
      <c r="E1190" s="26">
        <v>40457</v>
      </c>
      <c r="F1190" s="26" t="s">
        <v>587</v>
      </c>
      <c r="G1190" s="26"/>
      <c r="H1190" s="26">
        <v>32</v>
      </c>
      <c r="I1190" s="91">
        <v>480</v>
      </c>
      <c r="J1190" s="90">
        <v>0</v>
      </c>
      <c r="K1190" s="26"/>
      <c r="L1190" s="79">
        <f>VLOOKUP(D1190,道具产出!B:V,4,FALSE)</f>
        <v>3003</v>
      </c>
      <c r="M1190" s="15" t="str">
        <f>IF(L1190="","",VLOOKUP(L1190,映射!W:X,2,FALSE))</f>
        <v>银</v>
      </c>
      <c r="N1190" s="79">
        <f>VLOOKUP(D1190,道具产出!B:V,5,FALSE)</f>
        <v>1</v>
      </c>
      <c r="O1190" s="79">
        <v>1</v>
      </c>
      <c r="P1190" s="79">
        <f>VLOOKUP(D1190,道具产出!B:V,6,FALSE)</f>
        <v>200</v>
      </c>
      <c r="Q1190" s="79">
        <f>VLOOKUP(D1190,道具产出!B:V,7,FALSE)</f>
        <v>3103</v>
      </c>
      <c r="R1190" s="15" t="str">
        <f>IF(Q1190="","",VLOOKUP(Q1190,映射!W:X,2,FALSE))</f>
        <v>黄月木</v>
      </c>
      <c r="S1190" s="79">
        <f>VLOOKUP(D1190,道具产出!B:V,8,FALSE)</f>
        <v>1</v>
      </c>
      <c r="T1190" s="79">
        <v>1</v>
      </c>
      <c r="U1190" s="79">
        <f>VLOOKUP(D1190,道具产出!B:V,9,FALSE)</f>
        <v>200</v>
      </c>
      <c r="V1190" s="92">
        <f>VLOOKUP(D1190,道具产出!B:V,10,FALSE)</f>
        <v>3403</v>
      </c>
      <c r="W1190" s="15" t="str">
        <f>IF(V1190="","",VLOOKUP(V1190,映射!W:X,2,FALSE))</f>
        <v>毛毡</v>
      </c>
      <c r="X1190" s="92">
        <f>VLOOKUP(D1190,道具产出!B:V,11,FALSE)</f>
        <v>1</v>
      </c>
      <c r="Y1190" s="92">
        <v>1</v>
      </c>
      <c r="Z1190" s="92">
        <f>VLOOKUP(D1190,道具产出!B:V,12,FALSE)</f>
        <v>200</v>
      </c>
      <c r="AA1190" s="85"/>
      <c r="AB1190" s="15" t="str">
        <f>IF(AA1190="","",VLOOKUP(AA1190,映射!W:X,2,FALSE))</f>
        <v/>
      </c>
      <c r="AC1190" s="85"/>
      <c r="AD1190" s="85"/>
      <c r="AE1190" s="85"/>
      <c r="AF1190" s="85"/>
      <c r="AG1190" s="15" t="str">
        <f>IF(AF1190="","",VLOOKUP(AF1190,映射!W:X,2,FALSE))</f>
        <v/>
      </c>
      <c r="AH1190" s="85"/>
      <c r="AI1190" s="85"/>
      <c r="AJ1190" s="85"/>
      <c r="AK1190" s="85"/>
      <c r="AL1190" s="85" t="str">
        <f>IF(AK1190="","",VLOOKUP(AK1190,映射!W:X,2,FALSE))</f>
        <v/>
      </c>
      <c r="AM1190" s="85"/>
      <c r="AN1190" s="85"/>
      <c r="AO1190" s="85"/>
    </row>
    <row r="1191" spans="1:41">
      <c r="A1191" s="26">
        <v>140458</v>
      </c>
      <c r="B1191" s="26" t="s">
        <v>323</v>
      </c>
      <c r="C1191" s="14" t="s">
        <v>40</v>
      </c>
      <c r="D1191" s="14" t="s">
        <v>686</v>
      </c>
      <c r="E1191" s="26">
        <v>40458</v>
      </c>
      <c r="F1191" s="26" t="s">
        <v>695</v>
      </c>
      <c r="G1191" s="26"/>
      <c r="H1191" s="26">
        <v>32</v>
      </c>
      <c r="I1191" s="91">
        <v>480</v>
      </c>
      <c r="J1191" s="90">
        <v>0</v>
      </c>
      <c r="K1191" s="26"/>
      <c r="L1191" s="79">
        <f>VLOOKUP(D1191,道具产出!B:V,4,FALSE)</f>
        <v>3003</v>
      </c>
      <c r="M1191" s="15" t="str">
        <f>IF(L1191="","",VLOOKUP(L1191,映射!W:X,2,FALSE))</f>
        <v>银</v>
      </c>
      <c r="N1191" s="79">
        <f>VLOOKUP(D1191,道具产出!B:V,5,FALSE)</f>
        <v>1</v>
      </c>
      <c r="O1191" s="79">
        <v>1</v>
      </c>
      <c r="P1191" s="79">
        <f>VLOOKUP(D1191,道具产出!B:V,6,FALSE)</f>
        <v>200</v>
      </c>
      <c r="Q1191" s="79">
        <f>VLOOKUP(D1191,道具产出!B:V,7,FALSE)</f>
        <v>3103</v>
      </c>
      <c r="R1191" s="15" t="str">
        <f>IF(Q1191="","",VLOOKUP(Q1191,映射!W:X,2,FALSE))</f>
        <v>黄月木</v>
      </c>
      <c r="S1191" s="79">
        <f>VLOOKUP(D1191,道具产出!B:V,8,FALSE)</f>
        <v>1</v>
      </c>
      <c r="T1191" s="79">
        <v>1</v>
      </c>
      <c r="U1191" s="79">
        <f>VLOOKUP(D1191,道具产出!B:V,9,FALSE)</f>
        <v>200</v>
      </c>
      <c r="V1191" s="92">
        <f>VLOOKUP(D1191,道具产出!B:V,10,FALSE)</f>
        <v>3403</v>
      </c>
      <c r="W1191" s="15" t="str">
        <f>IF(V1191="","",VLOOKUP(V1191,映射!W:X,2,FALSE))</f>
        <v>毛毡</v>
      </c>
      <c r="X1191" s="92">
        <f>VLOOKUP(D1191,道具产出!B:V,11,FALSE)</f>
        <v>1</v>
      </c>
      <c r="Y1191" s="92">
        <v>1</v>
      </c>
      <c r="Z1191" s="92">
        <f>VLOOKUP(D1191,道具产出!B:V,12,FALSE)</f>
        <v>200</v>
      </c>
      <c r="AA1191" s="85"/>
      <c r="AB1191" s="15" t="str">
        <f>IF(AA1191="","",VLOOKUP(AA1191,映射!W:X,2,FALSE))</f>
        <v/>
      </c>
      <c r="AC1191" s="85"/>
      <c r="AD1191" s="85"/>
      <c r="AE1191" s="85"/>
      <c r="AF1191" s="85"/>
      <c r="AG1191" s="15" t="str">
        <f>IF(AF1191="","",VLOOKUP(AF1191,映射!W:X,2,FALSE))</f>
        <v/>
      </c>
      <c r="AH1191" s="85"/>
      <c r="AI1191" s="85"/>
      <c r="AJ1191" s="85"/>
      <c r="AK1191" s="85"/>
      <c r="AL1191" s="85" t="str">
        <f>IF(AK1191="","",VLOOKUP(AK1191,映射!W:X,2,FALSE))</f>
        <v/>
      </c>
      <c r="AM1191" s="85"/>
      <c r="AN1191" s="85"/>
      <c r="AO1191" s="85"/>
    </row>
    <row r="1192" spans="1:41">
      <c r="A1192" s="26">
        <v>140459</v>
      </c>
      <c r="B1192" s="26" t="s">
        <v>323</v>
      </c>
      <c r="C1192" s="14" t="s">
        <v>40</v>
      </c>
      <c r="D1192" s="14" t="s">
        <v>686</v>
      </c>
      <c r="E1192" s="26">
        <v>40459</v>
      </c>
      <c r="F1192" s="26" t="s">
        <v>611</v>
      </c>
      <c r="G1192" s="26"/>
      <c r="H1192" s="26">
        <v>32</v>
      </c>
      <c r="I1192" s="91">
        <v>480</v>
      </c>
      <c r="J1192" s="90">
        <v>0</v>
      </c>
      <c r="K1192" s="26"/>
      <c r="L1192" s="79">
        <f>VLOOKUP(D1192,道具产出!B:V,4,FALSE)</f>
        <v>3003</v>
      </c>
      <c r="M1192" s="15" t="str">
        <f>IF(L1192="","",VLOOKUP(L1192,映射!W:X,2,FALSE))</f>
        <v>银</v>
      </c>
      <c r="N1192" s="79">
        <f>VLOOKUP(D1192,道具产出!B:V,5,FALSE)</f>
        <v>1</v>
      </c>
      <c r="O1192" s="79">
        <v>1</v>
      </c>
      <c r="P1192" s="79">
        <f>VLOOKUP(D1192,道具产出!B:V,6,FALSE)</f>
        <v>200</v>
      </c>
      <c r="Q1192" s="79">
        <f>VLOOKUP(D1192,道具产出!B:V,7,FALSE)</f>
        <v>3103</v>
      </c>
      <c r="R1192" s="15" t="str">
        <f>IF(Q1192="","",VLOOKUP(Q1192,映射!W:X,2,FALSE))</f>
        <v>黄月木</v>
      </c>
      <c r="S1192" s="79">
        <f>VLOOKUP(D1192,道具产出!B:V,8,FALSE)</f>
        <v>1</v>
      </c>
      <c r="T1192" s="79">
        <v>1</v>
      </c>
      <c r="U1192" s="79">
        <f>VLOOKUP(D1192,道具产出!B:V,9,FALSE)</f>
        <v>200</v>
      </c>
      <c r="V1192" s="92">
        <f>VLOOKUP(D1192,道具产出!B:V,10,FALSE)</f>
        <v>3403</v>
      </c>
      <c r="W1192" s="15" t="str">
        <f>IF(V1192="","",VLOOKUP(V1192,映射!W:X,2,FALSE))</f>
        <v>毛毡</v>
      </c>
      <c r="X1192" s="92">
        <f>VLOOKUP(D1192,道具产出!B:V,11,FALSE)</f>
        <v>1</v>
      </c>
      <c r="Y1192" s="92">
        <v>1</v>
      </c>
      <c r="Z1192" s="92">
        <f>VLOOKUP(D1192,道具产出!B:V,12,FALSE)</f>
        <v>200</v>
      </c>
      <c r="AA1192" s="85"/>
      <c r="AB1192" s="15" t="str">
        <f>IF(AA1192="","",VLOOKUP(AA1192,映射!W:X,2,FALSE))</f>
        <v/>
      </c>
      <c r="AC1192" s="85"/>
      <c r="AD1192" s="85"/>
      <c r="AE1192" s="85"/>
      <c r="AF1192" s="85"/>
      <c r="AG1192" s="15" t="str">
        <f>IF(AF1192="","",VLOOKUP(AF1192,映射!W:X,2,FALSE))</f>
        <v/>
      </c>
      <c r="AH1192" s="85"/>
      <c r="AI1192" s="85"/>
      <c r="AJ1192" s="85"/>
      <c r="AK1192" s="85"/>
      <c r="AL1192" s="85" t="str">
        <f>IF(AK1192="","",VLOOKUP(AK1192,映射!W:X,2,FALSE))</f>
        <v/>
      </c>
      <c r="AM1192" s="85"/>
      <c r="AN1192" s="85"/>
      <c r="AO1192" s="85"/>
    </row>
    <row r="1193" spans="1:41">
      <c r="A1193" s="26">
        <v>140460</v>
      </c>
      <c r="B1193" s="26" t="s">
        <v>323</v>
      </c>
      <c r="C1193" s="14" t="s">
        <v>40</v>
      </c>
      <c r="D1193" s="14" t="s">
        <v>686</v>
      </c>
      <c r="E1193" s="26">
        <v>40460</v>
      </c>
      <c r="F1193" s="26" t="s">
        <v>604</v>
      </c>
      <c r="G1193" s="26"/>
      <c r="H1193" s="26">
        <v>32</v>
      </c>
      <c r="I1193" s="91">
        <v>480</v>
      </c>
      <c r="J1193" s="90">
        <v>0</v>
      </c>
      <c r="K1193" s="26"/>
      <c r="L1193" s="79">
        <f>VLOOKUP(D1193,道具产出!B:V,4,FALSE)</f>
        <v>3003</v>
      </c>
      <c r="M1193" s="15" t="str">
        <f>IF(L1193="","",VLOOKUP(L1193,映射!W:X,2,FALSE))</f>
        <v>银</v>
      </c>
      <c r="N1193" s="79">
        <f>VLOOKUP(D1193,道具产出!B:V,5,FALSE)</f>
        <v>1</v>
      </c>
      <c r="O1193" s="79">
        <v>1</v>
      </c>
      <c r="P1193" s="79">
        <f>VLOOKUP(D1193,道具产出!B:V,6,FALSE)</f>
        <v>200</v>
      </c>
      <c r="Q1193" s="79">
        <f>VLOOKUP(D1193,道具产出!B:V,7,FALSE)</f>
        <v>3103</v>
      </c>
      <c r="R1193" s="15" t="str">
        <f>IF(Q1193="","",VLOOKUP(Q1193,映射!W:X,2,FALSE))</f>
        <v>黄月木</v>
      </c>
      <c r="S1193" s="79">
        <f>VLOOKUP(D1193,道具产出!B:V,8,FALSE)</f>
        <v>1</v>
      </c>
      <c r="T1193" s="79">
        <v>1</v>
      </c>
      <c r="U1193" s="79">
        <f>VLOOKUP(D1193,道具产出!B:V,9,FALSE)</f>
        <v>200</v>
      </c>
      <c r="V1193" s="92">
        <f>VLOOKUP(D1193,道具产出!B:V,10,FALSE)</f>
        <v>3403</v>
      </c>
      <c r="W1193" s="15" t="str">
        <f>IF(V1193="","",VLOOKUP(V1193,映射!W:X,2,FALSE))</f>
        <v>毛毡</v>
      </c>
      <c r="X1193" s="92">
        <f>VLOOKUP(D1193,道具产出!B:V,11,FALSE)</f>
        <v>1</v>
      </c>
      <c r="Y1193" s="92">
        <v>1</v>
      </c>
      <c r="Z1193" s="92">
        <f>VLOOKUP(D1193,道具产出!B:V,12,FALSE)</f>
        <v>200</v>
      </c>
      <c r="AA1193" s="85"/>
      <c r="AB1193" s="15" t="str">
        <f>IF(AA1193="","",VLOOKUP(AA1193,映射!W:X,2,FALSE))</f>
        <v/>
      </c>
      <c r="AC1193" s="85"/>
      <c r="AD1193" s="85"/>
      <c r="AE1193" s="85"/>
      <c r="AF1193" s="85"/>
      <c r="AG1193" s="15" t="str">
        <f>IF(AF1193="","",VLOOKUP(AF1193,映射!W:X,2,FALSE))</f>
        <v/>
      </c>
      <c r="AH1193" s="85"/>
      <c r="AI1193" s="85"/>
      <c r="AJ1193" s="85"/>
      <c r="AK1193" s="85"/>
      <c r="AL1193" s="85" t="str">
        <f>IF(AK1193="","",VLOOKUP(AK1193,映射!W:X,2,FALSE))</f>
        <v/>
      </c>
      <c r="AM1193" s="85"/>
      <c r="AN1193" s="85"/>
      <c r="AO1193" s="85"/>
    </row>
    <row r="1194" spans="1:41">
      <c r="A1194" s="26">
        <v>140461</v>
      </c>
      <c r="B1194" s="26" t="s">
        <v>323</v>
      </c>
      <c r="C1194" s="14" t="s">
        <v>40</v>
      </c>
      <c r="D1194" s="14" t="s">
        <v>686</v>
      </c>
      <c r="E1194" s="26">
        <v>40461</v>
      </c>
      <c r="F1194" s="26" t="s">
        <v>608</v>
      </c>
      <c r="G1194" s="26"/>
      <c r="H1194" s="26">
        <v>32</v>
      </c>
      <c r="I1194" s="91">
        <v>480</v>
      </c>
      <c r="J1194" s="90">
        <v>0</v>
      </c>
      <c r="K1194" s="26"/>
      <c r="L1194" s="79">
        <f>VLOOKUP(D1194,道具产出!B:V,4,FALSE)</f>
        <v>3003</v>
      </c>
      <c r="M1194" s="15" t="str">
        <f>IF(L1194="","",VLOOKUP(L1194,映射!W:X,2,FALSE))</f>
        <v>银</v>
      </c>
      <c r="N1194" s="79">
        <f>VLOOKUP(D1194,道具产出!B:V,5,FALSE)</f>
        <v>1</v>
      </c>
      <c r="O1194" s="79">
        <v>1</v>
      </c>
      <c r="P1194" s="79">
        <f>VLOOKUP(D1194,道具产出!B:V,6,FALSE)</f>
        <v>200</v>
      </c>
      <c r="Q1194" s="79">
        <f>VLOOKUP(D1194,道具产出!B:V,7,FALSE)</f>
        <v>3103</v>
      </c>
      <c r="R1194" s="15" t="str">
        <f>IF(Q1194="","",VLOOKUP(Q1194,映射!W:X,2,FALSE))</f>
        <v>黄月木</v>
      </c>
      <c r="S1194" s="79">
        <f>VLOOKUP(D1194,道具产出!B:V,8,FALSE)</f>
        <v>1</v>
      </c>
      <c r="T1194" s="79">
        <v>1</v>
      </c>
      <c r="U1194" s="79">
        <f>VLOOKUP(D1194,道具产出!B:V,9,FALSE)</f>
        <v>200</v>
      </c>
      <c r="V1194" s="92">
        <f>VLOOKUP(D1194,道具产出!B:V,10,FALSE)</f>
        <v>3403</v>
      </c>
      <c r="W1194" s="15" t="str">
        <f>IF(V1194="","",VLOOKUP(V1194,映射!W:X,2,FALSE))</f>
        <v>毛毡</v>
      </c>
      <c r="X1194" s="92">
        <f>VLOOKUP(D1194,道具产出!B:V,11,FALSE)</f>
        <v>1</v>
      </c>
      <c r="Y1194" s="92">
        <v>1</v>
      </c>
      <c r="Z1194" s="92">
        <f>VLOOKUP(D1194,道具产出!B:V,12,FALSE)</f>
        <v>200</v>
      </c>
      <c r="AA1194" s="85"/>
      <c r="AB1194" s="15" t="str">
        <f>IF(AA1194="","",VLOOKUP(AA1194,映射!W:X,2,FALSE))</f>
        <v/>
      </c>
      <c r="AC1194" s="85"/>
      <c r="AD1194" s="85"/>
      <c r="AE1194" s="85"/>
      <c r="AF1194" s="85"/>
      <c r="AG1194" s="15" t="str">
        <f>IF(AF1194="","",VLOOKUP(AF1194,映射!W:X,2,FALSE))</f>
        <v/>
      </c>
      <c r="AH1194" s="85"/>
      <c r="AI1194" s="85"/>
      <c r="AJ1194" s="85"/>
      <c r="AK1194" s="85"/>
      <c r="AL1194" s="85" t="str">
        <f>IF(AK1194="","",VLOOKUP(AK1194,映射!W:X,2,FALSE))</f>
        <v/>
      </c>
      <c r="AM1194" s="85"/>
      <c r="AN1194" s="85"/>
      <c r="AO1194" s="85"/>
    </row>
    <row r="1195" spans="1:41">
      <c r="A1195" s="26">
        <v>140462</v>
      </c>
      <c r="B1195" s="26" t="s">
        <v>323</v>
      </c>
      <c r="C1195" s="14" t="s">
        <v>40</v>
      </c>
      <c r="D1195" s="14" t="s">
        <v>686</v>
      </c>
      <c r="E1195" s="26">
        <v>40462</v>
      </c>
      <c r="F1195" s="26" t="s">
        <v>607</v>
      </c>
      <c r="G1195" s="26"/>
      <c r="H1195" s="26">
        <v>32</v>
      </c>
      <c r="I1195" s="91">
        <v>480</v>
      </c>
      <c r="J1195" s="90">
        <v>0</v>
      </c>
      <c r="K1195" s="26"/>
      <c r="L1195" s="79">
        <f>VLOOKUP(D1195,道具产出!B:V,4,FALSE)</f>
        <v>3003</v>
      </c>
      <c r="M1195" s="15" t="str">
        <f>IF(L1195="","",VLOOKUP(L1195,映射!W:X,2,FALSE))</f>
        <v>银</v>
      </c>
      <c r="N1195" s="79">
        <f>VLOOKUP(D1195,道具产出!B:V,5,FALSE)</f>
        <v>1</v>
      </c>
      <c r="O1195" s="79">
        <v>1</v>
      </c>
      <c r="P1195" s="79">
        <f>VLOOKUP(D1195,道具产出!B:V,6,FALSE)</f>
        <v>200</v>
      </c>
      <c r="Q1195" s="79">
        <f>VLOOKUP(D1195,道具产出!B:V,7,FALSE)</f>
        <v>3103</v>
      </c>
      <c r="R1195" s="15" t="str">
        <f>IF(Q1195="","",VLOOKUP(Q1195,映射!W:X,2,FALSE))</f>
        <v>黄月木</v>
      </c>
      <c r="S1195" s="79">
        <f>VLOOKUP(D1195,道具产出!B:V,8,FALSE)</f>
        <v>1</v>
      </c>
      <c r="T1195" s="79">
        <v>1</v>
      </c>
      <c r="U1195" s="79">
        <f>VLOOKUP(D1195,道具产出!B:V,9,FALSE)</f>
        <v>200</v>
      </c>
      <c r="V1195" s="92">
        <f>VLOOKUP(D1195,道具产出!B:V,10,FALSE)</f>
        <v>3403</v>
      </c>
      <c r="W1195" s="15" t="str">
        <f>IF(V1195="","",VLOOKUP(V1195,映射!W:X,2,FALSE))</f>
        <v>毛毡</v>
      </c>
      <c r="X1195" s="92">
        <f>VLOOKUP(D1195,道具产出!B:V,11,FALSE)</f>
        <v>1</v>
      </c>
      <c r="Y1195" s="92">
        <v>1</v>
      </c>
      <c r="Z1195" s="92">
        <f>VLOOKUP(D1195,道具产出!B:V,12,FALSE)</f>
        <v>200</v>
      </c>
      <c r="AA1195" s="85"/>
      <c r="AB1195" s="15" t="str">
        <f>IF(AA1195="","",VLOOKUP(AA1195,映射!W:X,2,FALSE))</f>
        <v/>
      </c>
      <c r="AC1195" s="85"/>
      <c r="AD1195" s="85"/>
      <c r="AE1195" s="85"/>
      <c r="AF1195" s="85"/>
      <c r="AG1195" s="15" t="str">
        <f>IF(AF1195="","",VLOOKUP(AF1195,映射!W:X,2,FALSE))</f>
        <v/>
      </c>
      <c r="AH1195" s="85"/>
      <c r="AI1195" s="85"/>
      <c r="AJ1195" s="85"/>
      <c r="AK1195" s="85"/>
      <c r="AL1195" s="85" t="str">
        <f>IF(AK1195="","",VLOOKUP(AK1195,映射!W:X,2,FALSE))</f>
        <v/>
      </c>
      <c r="AM1195" s="85"/>
      <c r="AN1195" s="85"/>
      <c r="AO1195" s="85"/>
    </row>
    <row r="1196" spans="1:41">
      <c r="A1196" s="26">
        <v>140463</v>
      </c>
      <c r="B1196" s="26" t="s">
        <v>323</v>
      </c>
      <c r="C1196" s="14" t="s">
        <v>40</v>
      </c>
      <c r="D1196" s="14" t="s">
        <v>686</v>
      </c>
      <c r="E1196" s="26">
        <v>40463</v>
      </c>
      <c r="F1196" s="26" t="s">
        <v>452</v>
      </c>
      <c r="G1196" s="26"/>
      <c r="H1196" s="26">
        <v>32</v>
      </c>
      <c r="I1196" s="91">
        <v>480</v>
      </c>
      <c r="J1196" s="90">
        <v>0</v>
      </c>
      <c r="K1196" s="26"/>
      <c r="L1196" s="79">
        <f>VLOOKUP(D1196,道具产出!B:V,4,FALSE)</f>
        <v>3003</v>
      </c>
      <c r="M1196" s="15" t="str">
        <f>IF(L1196="","",VLOOKUP(L1196,映射!W:X,2,FALSE))</f>
        <v>银</v>
      </c>
      <c r="N1196" s="79">
        <f>VLOOKUP(D1196,道具产出!B:V,5,FALSE)</f>
        <v>1</v>
      </c>
      <c r="O1196" s="79">
        <v>1</v>
      </c>
      <c r="P1196" s="79">
        <f>VLOOKUP(D1196,道具产出!B:V,6,FALSE)</f>
        <v>200</v>
      </c>
      <c r="Q1196" s="79">
        <f>VLOOKUP(D1196,道具产出!B:V,7,FALSE)</f>
        <v>3103</v>
      </c>
      <c r="R1196" s="15" t="str">
        <f>IF(Q1196="","",VLOOKUP(Q1196,映射!W:X,2,FALSE))</f>
        <v>黄月木</v>
      </c>
      <c r="S1196" s="79">
        <f>VLOOKUP(D1196,道具产出!B:V,8,FALSE)</f>
        <v>1</v>
      </c>
      <c r="T1196" s="79">
        <v>1</v>
      </c>
      <c r="U1196" s="79">
        <f>VLOOKUP(D1196,道具产出!B:V,9,FALSE)</f>
        <v>200</v>
      </c>
      <c r="V1196" s="92">
        <f>VLOOKUP(D1196,道具产出!B:V,10,FALSE)</f>
        <v>3403</v>
      </c>
      <c r="W1196" s="15" t="str">
        <f>IF(V1196="","",VLOOKUP(V1196,映射!W:X,2,FALSE))</f>
        <v>毛毡</v>
      </c>
      <c r="X1196" s="92">
        <f>VLOOKUP(D1196,道具产出!B:V,11,FALSE)</f>
        <v>1</v>
      </c>
      <c r="Y1196" s="92">
        <v>1</v>
      </c>
      <c r="Z1196" s="92">
        <f>VLOOKUP(D1196,道具产出!B:V,12,FALSE)</f>
        <v>200</v>
      </c>
      <c r="AA1196" s="85"/>
      <c r="AB1196" s="15" t="str">
        <f>IF(AA1196="","",VLOOKUP(AA1196,映射!W:X,2,FALSE))</f>
        <v/>
      </c>
      <c r="AC1196" s="85"/>
      <c r="AD1196" s="85"/>
      <c r="AE1196" s="85"/>
      <c r="AF1196" s="85"/>
      <c r="AG1196" s="15" t="str">
        <f>IF(AF1196="","",VLOOKUP(AF1196,映射!W:X,2,FALSE))</f>
        <v/>
      </c>
      <c r="AH1196" s="85"/>
      <c r="AI1196" s="85"/>
      <c r="AJ1196" s="85"/>
      <c r="AK1196" s="85"/>
      <c r="AL1196" s="85" t="str">
        <f>IF(AK1196="","",VLOOKUP(AK1196,映射!W:X,2,FALSE))</f>
        <v/>
      </c>
      <c r="AM1196" s="85"/>
      <c r="AN1196" s="85"/>
      <c r="AO1196" s="85"/>
    </row>
    <row r="1197" spans="1:41">
      <c r="A1197" s="26">
        <v>140464</v>
      </c>
      <c r="B1197" s="26" t="s">
        <v>323</v>
      </c>
      <c r="C1197" s="14" t="s">
        <v>40</v>
      </c>
      <c r="D1197" s="14" t="s">
        <v>686</v>
      </c>
      <c r="E1197" s="26">
        <v>40464</v>
      </c>
      <c r="F1197" s="26" t="s">
        <v>616</v>
      </c>
      <c r="G1197" s="26"/>
      <c r="H1197" s="26">
        <v>32</v>
      </c>
      <c r="I1197" s="91">
        <v>480</v>
      </c>
      <c r="J1197" s="90">
        <v>0</v>
      </c>
      <c r="K1197" s="26"/>
      <c r="L1197" s="79">
        <f>VLOOKUP(D1197,道具产出!B:V,4,FALSE)</f>
        <v>3003</v>
      </c>
      <c r="M1197" s="15" t="str">
        <f>IF(L1197="","",VLOOKUP(L1197,映射!W:X,2,FALSE))</f>
        <v>银</v>
      </c>
      <c r="N1197" s="79">
        <f>VLOOKUP(D1197,道具产出!B:V,5,FALSE)</f>
        <v>1</v>
      </c>
      <c r="O1197" s="79">
        <v>1</v>
      </c>
      <c r="P1197" s="79">
        <f>VLOOKUP(D1197,道具产出!B:V,6,FALSE)</f>
        <v>200</v>
      </c>
      <c r="Q1197" s="79">
        <f>VLOOKUP(D1197,道具产出!B:V,7,FALSE)</f>
        <v>3103</v>
      </c>
      <c r="R1197" s="15" t="str">
        <f>IF(Q1197="","",VLOOKUP(Q1197,映射!W:X,2,FALSE))</f>
        <v>黄月木</v>
      </c>
      <c r="S1197" s="79">
        <f>VLOOKUP(D1197,道具产出!B:V,8,FALSE)</f>
        <v>1</v>
      </c>
      <c r="T1197" s="79">
        <v>1</v>
      </c>
      <c r="U1197" s="79">
        <f>VLOOKUP(D1197,道具产出!B:V,9,FALSE)</f>
        <v>200</v>
      </c>
      <c r="V1197" s="92">
        <f>VLOOKUP(D1197,道具产出!B:V,10,FALSE)</f>
        <v>3403</v>
      </c>
      <c r="W1197" s="15" t="str">
        <f>IF(V1197="","",VLOOKUP(V1197,映射!W:X,2,FALSE))</f>
        <v>毛毡</v>
      </c>
      <c r="X1197" s="92">
        <f>VLOOKUP(D1197,道具产出!B:V,11,FALSE)</f>
        <v>1</v>
      </c>
      <c r="Y1197" s="92">
        <v>1</v>
      </c>
      <c r="Z1197" s="92">
        <f>VLOOKUP(D1197,道具产出!B:V,12,FALSE)</f>
        <v>200</v>
      </c>
      <c r="AA1197" s="85"/>
      <c r="AB1197" s="15" t="str">
        <f>IF(AA1197="","",VLOOKUP(AA1197,映射!W:X,2,FALSE))</f>
        <v/>
      </c>
      <c r="AC1197" s="85"/>
      <c r="AD1197" s="85"/>
      <c r="AE1197" s="85"/>
      <c r="AF1197" s="85"/>
      <c r="AG1197" s="15" t="str">
        <f>IF(AF1197="","",VLOOKUP(AF1197,映射!W:X,2,FALSE))</f>
        <v/>
      </c>
      <c r="AH1197" s="85"/>
      <c r="AI1197" s="85"/>
      <c r="AJ1197" s="85"/>
      <c r="AK1197" s="85"/>
      <c r="AL1197" s="85" t="str">
        <f>IF(AK1197="","",VLOOKUP(AK1197,映射!W:X,2,FALSE))</f>
        <v/>
      </c>
      <c r="AM1197" s="85"/>
      <c r="AN1197" s="85"/>
      <c r="AO1197" s="85"/>
    </row>
    <row r="1198" spans="1:41">
      <c r="A1198" s="26">
        <v>140465</v>
      </c>
      <c r="B1198" s="26" t="s">
        <v>323</v>
      </c>
      <c r="C1198" s="14" t="s">
        <v>40</v>
      </c>
      <c r="D1198" s="14" t="s">
        <v>686</v>
      </c>
      <c r="E1198" s="26">
        <v>40465</v>
      </c>
      <c r="F1198" s="26" t="s">
        <v>696</v>
      </c>
      <c r="G1198" s="26"/>
      <c r="H1198" s="26">
        <v>32</v>
      </c>
      <c r="I1198" s="91">
        <v>480</v>
      </c>
      <c r="J1198" s="90">
        <v>0</v>
      </c>
      <c r="K1198" s="26"/>
      <c r="L1198" s="79">
        <f>VLOOKUP(D1198,道具产出!B:V,4,FALSE)</f>
        <v>3003</v>
      </c>
      <c r="M1198" s="15" t="str">
        <f>IF(L1198="","",VLOOKUP(L1198,映射!W:X,2,FALSE))</f>
        <v>银</v>
      </c>
      <c r="N1198" s="79">
        <f>VLOOKUP(D1198,道具产出!B:V,5,FALSE)</f>
        <v>1</v>
      </c>
      <c r="O1198" s="79">
        <v>1</v>
      </c>
      <c r="P1198" s="79">
        <f>VLOOKUP(D1198,道具产出!B:V,6,FALSE)</f>
        <v>200</v>
      </c>
      <c r="Q1198" s="79">
        <f>VLOOKUP(D1198,道具产出!B:V,7,FALSE)</f>
        <v>3103</v>
      </c>
      <c r="R1198" s="15" t="str">
        <f>IF(Q1198="","",VLOOKUP(Q1198,映射!W:X,2,FALSE))</f>
        <v>黄月木</v>
      </c>
      <c r="S1198" s="79">
        <f>VLOOKUP(D1198,道具产出!B:V,8,FALSE)</f>
        <v>1</v>
      </c>
      <c r="T1198" s="79">
        <v>1</v>
      </c>
      <c r="U1198" s="79">
        <f>VLOOKUP(D1198,道具产出!B:V,9,FALSE)</f>
        <v>200</v>
      </c>
      <c r="V1198" s="92">
        <f>VLOOKUP(D1198,道具产出!B:V,10,FALSE)</f>
        <v>3403</v>
      </c>
      <c r="W1198" s="15" t="str">
        <f>IF(V1198="","",VLOOKUP(V1198,映射!W:X,2,FALSE))</f>
        <v>毛毡</v>
      </c>
      <c r="X1198" s="92">
        <f>VLOOKUP(D1198,道具产出!B:V,11,FALSE)</f>
        <v>1</v>
      </c>
      <c r="Y1198" s="92">
        <v>1</v>
      </c>
      <c r="Z1198" s="92">
        <f>VLOOKUP(D1198,道具产出!B:V,12,FALSE)</f>
        <v>200</v>
      </c>
      <c r="AA1198" s="85"/>
      <c r="AB1198" s="15" t="str">
        <f>IF(AA1198="","",VLOOKUP(AA1198,映射!W:X,2,FALSE))</f>
        <v/>
      </c>
      <c r="AC1198" s="85"/>
      <c r="AD1198" s="85"/>
      <c r="AE1198" s="85"/>
      <c r="AF1198" s="85"/>
      <c r="AG1198" s="15" t="str">
        <f>IF(AF1198="","",VLOOKUP(AF1198,映射!W:X,2,FALSE))</f>
        <v/>
      </c>
      <c r="AH1198" s="85"/>
      <c r="AI1198" s="85"/>
      <c r="AJ1198" s="85"/>
      <c r="AK1198" s="85"/>
      <c r="AL1198" s="85" t="str">
        <f>IF(AK1198="","",VLOOKUP(AK1198,映射!W:X,2,FALSE))</f>
        <v/>
      </c>
      <c r="AM1198" s="85"/>
      <c r="AN1198" s="85"/>
      <c r="AO1198" s="85"/>
    </row>
    <row r="1199" spans="1:41">
      <c r="A1199" s="26">
        <v>140466</v>
      </c>
      <c r="B1199" s="26" t="s">
        <v>323</v>
      </c>
      <c r="C1199" s="14" t="s">
        <v>40</v>
      </c>
      <c r="D1199" s="14" t="s">
        <v>686</v>
      </c>
      <c r="E1199" s="26">
        <v>40466</v>
      </c>
      <c r="F1199" s="26" t="s">
        <v>656</v>
      </c>
      <c r="G1199" s="26"/>
      <c r="H1199" s="26">
        <v>37</v>
      </c>
      <c r="I1199" s="91">
        <v>650</v>
      </c>
      <c r="J1199" s="90">
        <v>0</v>
      </c>
      <c r="K1199" s="26"/>
      <c r="L1199" s="79">
        <f>VLOOKUP(D1199,道具产出!B:V,4,FALSE)</f>
        <v>3003</v>
      </c>
      <c r="M1199" s="15" t="str">
        <f>IF(L1199="","",VLOOKUP(L1199,映射!W:X,2,FALSE))</f>
        <v>银</v>
      </c>
      <c r="N1199" s="79">
        <f>VLOOKUP(D1199,道具产出!B:V,5,FALSE)</f>
        <v>1</v>
      </c>
      <c r="O1199" s="79">
        <v>1</v>
      </c>
      <c r="P1199" s="79">
        <f>VLOOKUP(D1199,道具产出!B:V,6,FALSE)</f>
        <v>200</v>
      </c>
      <c r="Q1199" s="79">
        <f>VLOOKUP(D1199,道具产出!B:V,7,FALSE)</f>
        <v>3103</v>
      </c>
      <c r="R1199" s="15" t="str">
        <f>IF(Q1199="","",VLOOKUP(Q1199,映射!W:X,2,FALSE))</f>
        <v>黄月木</v>
      </c>
      <c r="S1199" s="79">
        <f>VLOOKUP(D1199,道具产出!B:V,8,FALSE)</f>
        <v>1</v>
      </c>
      <c r="T1199" s="79">
        <v>1</v>
      </c>
      <c r="U1199" s="79">
        <f>VLOOKUP(D1199,道具产出!B:V,9,FALSE)</f>
        <v>200</v>
      </c>
      <c r="V1199" s="92">
        <f>VLOOKUP(D1199,道具产出!B:V,10,FALSE)</f>
        <v>3403</v>
      </c>
      <c r="W1199" s="15" t="str">
        <f>IF(V1199="","",VLOOKUP(V1199,映射!W:X,2,FALSE))</f>
        <v>毛毡</v>
      </c>
      <c r="X1199" s="92">
        <f>VLOOKUP(D1199,道具产出!B:V,11,FALSE)</f>
        <v>1</v>
      </c>
      <c r="Y1199" s="92">
        <v>1</v>
      </c>
      <c r="Z1199" s="92">
        <f>VLOOKUP(D1199,道具产出!B:V,12,FALSE)</f>
        <v>200</v>
      </c>
      <c r="AA1199" s="85"/>
      <c r="AB1199" s="15" t="str">
        <f>IF(AA1199="","",VLOOKUP(AA1199,映射!W:X,2,FALSE))</f>
        <v/>
      </c>
      <c r="AC1199" s="85"/>
      <c r="AD1199" s="85"/>
      <c r="AE1199" s="85"/>
      <c r="AF1199" s="85"/>
      <c r="AG1199" s="15" t="str">
        <f>IF(AF1199="","",VLOOKUP(AF1199,映射!W:X,2,FALSE))</f>
        <v/>
      </c>
      <c r="AH1199" s="85"/>
      <c r="AI1199" s="85"/>
      <c r="AJ1199" s="85"/>
      <c r="AK1199" s="85"/>
      <c r="AL1199" s="85" t="str">
        <f>IF(AK1199="","",VLOOKUP(AK1199,映射!W:X,2,FALSE))</f>
        <v/>
      </c>
      <c r="AM1199" s="85"/>
      <c r="AN1199" s="85"/>
      <c r="AO1199" s="85"/>
    </row>
    <row r="1200" spans="1:41">
      <c r="A1200" s="26">
        <v>140467</v>
      </c>
      <c r="B1200" s="26" t="s">
        <v>323</v>
      </c>
      <c r="C1200" s="14" t="s">
        <v>40</v>
      </c>
      <c r="D1200" s="14" t="s">
        <v>686</v>
      </c>
      <c r="E1200" s="26">
        <v>40467</v>
      </c>
      <c r="F1200" s="26" t="s">
        <v>510</v>
      </c>
      <c r="G1200" s="26"/>
      <c r="H1200" s="26">
        <v>37</v>
      </c>
      <c r="I1200" s="91">
        <v>650</v>
      </c>
      <c r="J1200" s="90">
        <v>0</v>
      </c>
      <c r="K1200" s="26"/>
      <c r="L1200" s="79">
        <f>VLOOKUP(D1200,道具产出!B:V,4,FALSE)</f>
        <v>3003</v>
      </c>
      <c r="M1200" s="15" t="str">
        <f>IF(L1200="","",VLOOKUP(L1200,映射!W:X,2,FALSE))</f>
        <v>银</v>
      </c>
      <c r="N1200" s="79">
        <f>VLOOKUP(D1200,道具产出!B:V,5,FALSE)</f>
        <v>1</v>
      </c>
      <c r="O1200" s="79">
        <v>1</v>
      </c>
      <c r="P1200" s="79">
        <f>VLOOKUP(D1200,道具产出!B:V,6,FALSE)</f>
        <v>200</v>
      </c>
      <c r="Q1200" s="79">
        <f>VLOOKUP(D1200,道具产出!B:V,7,FALSE)</f>
        <v>3103</v>
      </c>
      <c r="R1200" s="15" t="str">
        <f>IF(Q1200="","",VLOOKUP(Q1200,映射!W:X,2,FALSE))</f>
        <v>黄月木</v>
      </c>
      <c r="S1200" s="79">
        <f>VLOOKUP(D1200,道具产出!B:V,8,FALSE)</f>
        <v>1</v>
      </c>
      <c r="T1200" s="79">
        <v>1</v>
      </c>
      <c r="U1200" s="79">
        <f>VLOOKUP(D1200,道具产出!B:V,9,FALSE)</f>
        <v>200</v>
      </c>
      <c r="V1200" s="92">
        <f>VLOOKUP(D1200,道具产出!B:V,10,FALSE)</f>
        <v>3403</v>
      </c>
      <c r="W1200" s="15" t="str">
        <f>IF(V1200="","",VLOOKUP(V1200,映射!W:X,2,FALSE))</f>
        <v>毛毡</v>
      </c>
      <c r="X1200" s="92">
        <f>VLOOKUP(D1200,道具产出!B:V,11,FALSE)</f>
        <v>1</v>
      </c>
      <c r="Y1200" s="92">
        <v>1</v>
      </c>
      <c r="Z1200" s="92">
        <f>VLOOKUP(D1200,道具产出!B:V,12,FALSE)</f>
        <v>200</v>
      </c>
      <c r="AA1200" s="85"/>
      <c r="AB1200" s="15" t="str">
        <f>IF(AA1200="","",VLOOKUP(AA1200,映射!W:X,2,FALSE))</f>
        <v/>
      </c>
      <c r="AC1200" s="85"/>
      <c r="AD1200" s="85"/>
      <c r="AE1200" s="85"/>
      <c r="AF1200" s="85"/>
      <c r="AG1200" s="15" t="str">
        <f>IF(AF1200="","",VLOOKUP(AF1200,映射!W:X,2,FALSE))</f>
        <v/>
      </c>
      <c r="AH1200" s="85"/>
      <c r="AI1200" s="85"/>
      <c r="AJ1200" s="85"/>
      <c r="AK1200" s="85"/>
      <c r="AL1200" s="85" t="str">
        <f>IF(AK1200="","",VLOOKUP(AK1200,映射!W:X,2,FALSE))</f>
        <v/>
      </c>
      <c r="AM1200" s="85"/>
      <c r="AN1200" s="85"/>
      <c r="AO1200" s="85"/>
    </row>
    <row r="1201" spans="1:41">
      <c r="A1201" s="26">
        <v>140468</v>
      </c>
      <c r="B1201" s="26" t="s">
        <v>323</v>
      </c>
      <c r="C1201" s="14" t="s">
        <v>40</v>
      </c>
      <c r="D1201" s="14" t="s">
        <v>686</v>
      </c>
      <c r="E1201" s="26">
        <v>40468</v>
      </c>
      <c r="F1201" s="26" t="s">
        <v>485</v>
      </c>
      <c r="G1201" s="26"/>
      <c r="H1201" s="26">
        <v>37</v>
      </c>
      <c r="I1201" s="91">
        <v>650</v>
      </c>
      <c r="J1201" s="90">
        <v>0</v>
      </c>
      <c r="K1201" s="26"/>
      <c r="L1201" s="79">
        <f>VLOOKUP(D1201,道具产出!B:V,4,FALSE)</f>
        <v>3003</v>
      </c>
      <c r="M1201" s="15" t="str">
        <f>IF(L1201="","",VLOOKUP(L1201,映射!W:X,2,FALSE))</f>
        <v>银</v>
      </c>
      <c r="N1201" s="79">
        <f>VLOOKUP(D1201,道具产出!B:V,5,FALSE)</f>
        <v>1</v>
      </c>
      <c r="O1201" s="79">
        <v>1</v>
      </c>
      <c r="P1201" s="79">
        <f>VLOOKUP(D1201,道具产出!B:V,6,FALSE)</f>
        <v>200</v>
      </c>
      <c r="Q1201" s="79">
        <f>VLOOKUP(D1201,道具产出!B:V,7,FALSE)</f>
        <v>3103</v>
      </c>
      <c r="R1201" s="15" t="str">
        <f>IF(Q1201="","",VLOOKUP(Q1201,映射!W:X,2,FALSE))</f>
        <v>黄月木</v>
      </c>
      <c r="S1201" s="79">
        <f>VLOOKUP(D1201,道具产出!B:V,8,FALSE)</f>
        <v>1</v>
      </c>
      <c r="T1201" s="79">
        <v>1</v>
      </c>
      <c r="U1201" s="79">
        <f>VLOOKUP(D1201,道具产出!B:V,9,FALSE)</f>
        <v>200</v>
      </c>
      <c r="V1201" s="92">
        <f>VLOOKUP(D1201,道具产出!B:V,10,FALSE)</f>
        <v>3403</v>
      </c>
      <c r="W1201" s="15" t="str">
        <f>IF(V1201="","",VLOOKUP(V1201,映射!W:X,2,FALSE))</f>
        <v>毛毡</v>
      </c>
      <c r="X1201" s="92">
        <f>VLOOKUP(D1201,道具产出!B:V,11,FALSE)</f>
        <v>1</v>
      </c>
      <c r="Y1201" s="92">
        <v>1</v>
      </c>
      <c r="Z1201" s="92">
        <f>VLOOKUP(D1201,道具产出!B:V,12,FALSE)</f>
        <v>200</v>
      </c>
      <c r="AA1201" s="85"/>
      <c r="AB1201" s="15" t="str">
        <f>IF(AA1201="","",VLOOKUP(AA1201,映射!W:X,2,FALSE))</f>
        <v/>
      </c>
      <c r="AC1201" s="85"/>
      <c r="AD1201" s="85"/>
      <c r="AE1201" s="85"/>
      <c r="AF1201" s="85"/>
      <c r="AG1201" s="15" t="str">
        <f>IF(AF1201="","",VLOOKUP(AF1201,映射!W:X,2,FALSE))</f>
        <v/>
      </c>
      <c r="AH1201" s="85"/>
      <c r="AI1201" s="85"/>
      <c r="AJ1201" s="85"/>
      <c r="AK1201" s="85"/>
      <c r="AL1201" s="85" t="str">
        <f>IF(AK1201="","",VLOOKUP(AK1201,映射!W:X,2,FALSE))</f>
        <v/>
      </c>
      <c r="AM1201" s="85"/>
      <c r="AN1201" s="85"/>
      <c r="AO1201" s="85"/>
    </row>
    <row r="1202" spans="1:41">
      <c r="A1202" s="26">
        <v>140469</v>
      </c>
      <c r="B1202" s="26" t="s">
        <v>323</v>
      </c>
      <c r="C1202" s="14" t="s">
        <v>40</v>
      </c>
      <c r="D1202" s="14" t="s">
        <v>686</v>
      </c>
      <c r="E1202" s="26">
        <v>40469</v>
      </c>
      <c r="F1202" s="26" t="s">
        <v>584</v>
      </c>
      <c r="G1202" s="26"/>
      <c r="H1202" s="26">
        <v>37</v>
      </c>
      <c r="I1202" s="91">
        <v>650</v>
      </c>
      <c r="J1202" s="90">
        <v>0</v>
      </c>
      <c r="K1202" s="26"/>
      <c r="L1202" s="79">
        <f>VLOOKUP(D1202,道具产出!B:V,4,FALSE)</f>
        <v>3003</v>
      </c>
      <c r="M1202" s="15" t="str">
        <f>IF(L1202="","",VLOOKUP(L1202,映射!W:X,2,FALSE))</f>
        <v>银</v>
      </c>
      <c r="N1202" s="79">
        <f>VLOOKUP(D1202,道具产出!B:V,5,FALSE)</f>
        <v>1</v>
      </c>
      <c r="O1202" s="79">
        <v>1</v>
      </c>
      <c r="P1202" s="79">
        <f>VLOOKUP(D1202,道具产出!B:V,6,FALSE)</f>
        <v>200</v>
      </c>
      <c r="Q1202" s="79">
        <f>VLOOKUP(D1202,道具产出!B:V,7,FALSE)</f>
        <v>3103</v>
      </c>
      <c r="R1202" s="15" t="str">
        <f>IF(Q1202="","",VLOOKUP(Q1202,映射!W:X,2,FALSE))</f>
        <v>黄月木</v>
      </c>
      <c r="S1202" s="79">
        <f>VLOOKUP(D1202,道具产出!B:V,8,FALSE)</f>
        <v>1</v>
      </c>
      <c r="T1202" s="79">
        <v>1</v>
      </c>
      <c r="U1202" s="79">
        <f>VLOOKUP(D1202,道具产出!B:V,9,FALSE)</f>
        <v>200</v>
      </c>
      <c r="V1202" s="92">
        <f>VLOOKUP(D1202,道具产出!B:V,10,FALSE)</f>
        <v>3403</v>
      </c>
      <c r="W1202" s="15" t="str">
        <f>IF(V1202="","",VLOOKUP(V1202,映射!W:X,2,FALSE))</f>
        <v>毛毡</v>
      </c>
      <c r="X1202" s="92">
        <f>VLOOKUP(D1202,道具产出!B:V,11,FALSE)</f>
        <v>1</v>
      </c>
      <c r="Y1202" s="92">
        <v>1</v>
      </c>
      <c r="Z1202" s="92">
        <f>VLOOKUP(D1202,道具产出!B:V,12,FALSE)</f>
        <v>200</v>
      </c>
      <c r="AA1202" s="85"/>
      <c r="AB1202" s="15" t="str">
        <f>IF(AA1202="","",VLOOKUP(AA1202,映射!W:X,2,FALSE))</f>
        <v/>
      </c>
      <c r="AC1202" s="85"/>
      <c r="AD1202" s="85"/>
      <c r="AE1202" s="85"/>
      <c r="AF1202" s="85"/>
      <c r="AG1202" s="15" t="str">
        <f>IF(AF1202="","",VLOOKUP(AF1202,映射!W:X,2,FALSE))</f>
        <v/>
      </c>
      <c r="AH1202" s="85"/>
      <c r="AI1202" s="85"/>
      <c r="AJ1202" s="85"/>
      <c r="AK1202" s="85"/>
      <c r="AL1202" s="85" t="str">
        <f>IF(AK1202="","",VLOOKUP(AK1202,映射!W:X,2,FALSE))</f>
        <v/>
      </c>
      <c r="AM1202" s="85"/>
      <c r="AN1202" s="85"/>
      <c r="AO1202" s="85"/>
    </row>
    <row r="1203" spans="1:41">
      <c r="A1203" s="26">
        <v>140470</v>
      </c>
      <c r="B1203" s="26" t="s">
        <v>323</v>
      </c>
      <c r="C1203" s="14" t="s">
        <v>40</v>
      </c>
      <c r="D1203" s="14" t="s">
        <v>686</v>
      </c>
      <c r="E1203" s="26">
        <v>40470</v>
      </c>
      <c r="F1203" s="26" t="s">
        <v>505</v>
      </c>
      <c r="G1203" s="26"/>
      <c r="H1203" s="26">
        <v>37</v>
      </c>
      <c r="I1203" s="91">
        <v>650</v>
      </c>
      <c r="J1203" s="90">
        <v>0</v>
      </c>
      <c r="K1203" s="26"/>
      <c r="L1203" s="79">
        <f>VLOOKUP(D1203,道具产出!B:V,4,FALSE)</f>
        <v>3003</v>
      </c>
      <c r="M1203" s="15" t="str">
        <f>IF(L1203="","",VLOOKUP(L1203,映射!W:X,2,FALSE))</f>
        <v>银</v>
      </c>
      <c r="N1203" s="79">
        <f>VLOOKUP(D1203,道具产出!B:V,5,FALSE)</f>
        <v>1</v>
      </c>
      <c r="O1203" s="79">
        <v>1</v>
      </c>
      <c r="P1203" s="79">
        <f>VLOOKUP(D1203,道具产出!B:V,6,FALSE)</f>
        <v>200</v>
      </c>
      <c r="Q1203" s="79">
        <f>VLOOKUP(D1203,道具产出!B:V,7,FALSE)</f>
        <v>3103</v>
      </c>
      <c r="R1203" s="15" t="str">
        <f>IF(Q1203="","",VLOOKUP(Q1203,映射!W:X,2,FALSE))</f>
        <v>黄月木</v>
      </c>
      <c r="S1203" s="79">
        <f>VLOOKUP(D1203,道具产出!B:V,8,FALSE)</f>
        <v>1</v>
      </c>
      <c r="T1203" s="79">
        <v>1</v>
      </c>
      <c r="U1203" s="79">
        <f>VLOOKUP(D1203,道具产出!B:V,9,FALSE)</f>
        <v>200</v>
      </c>
      <c r="V1203" s="92">
        <f>VLOOKUP(D1203,道具产出!B:V,10,FALSE)</f>
        <v>3403</v>
      </c>
      <c r="W1203" s="15" t="str">
        <f>IF(V1203="","",VLOOKUP(V1203,映射!W:X,2,FALSE))</f>
        <v>毛毡</v>
      </c>
      <c r="X1203" s="92">
        <f>VLOOKUP(D1203,道具产出!B:V,11,FALSE)</f>
        <v>1</v>
      </c>
      <c r="Y1203" s="92">
        <v>1</v>
      </c>
      <c r="Z1203" s="92">
        <f>VLOOKUP(D1203,道具产出!B:V,12,FALSE)</f>
        <v>200</v>
      </c>
      <c r="AA1203" s="85"/>
      <c r="AB1203" s="15" t="str">
        <f>IF(AA1203="","",VLOOKUP(AA1203,映射!W:X,2,FALSE))</f>
        <v/>
      </c>
      <c r="AC1203" s="85"/>
      <c r="AD1203" s="85"/>
      <c r="AE1203" s="85"/>
      <c r="AF1203" s="85"/>
      <c r="AG1203" s="15" t="str">
        <f>IF(AF1203="","",VLOOKUP(AF1203,映射!W:X,2,FALSE))</f>
        <v/>
      </c>
      <c r="AH1203" s="85"/>
      <c r="AI1203" s="85"/>
      <c r="AJ1203" s="85"/>
      <c r="AK1203" s="85"/>
      <c r="AL1203" s="85" t="str">
        <f>IF(AK1203="","",VLOOKUP(AK1203,映射!W:X,2,FALSE))</f>
        <v/>
      </c>
      <c r="AM1203" s="85"/>
      <c r="AN1203" s="85"/>
      <c r="AO1203" s="85"/>
    </row>
    <row r="1204" spans="1:41">
      <c r="A1204" s="26">
        <v>140471</v>
      </c>
      <c r="B1204" s="26" t="s">
        <v>323</v>
      </c>
      <c r="C1204" s="14" t="s">
        <v>40</v>
      </c>
      <c r="D1204" s="14" t="s">
        <v>686</v>
      </c>
      <c r="E1204" s="26">
        <v>40471</v>
      </c>
      <c r="F1204" s="26" t="s">
        <v>647</v>
      </c>
      <c r="G1204" s="26"/>
      <c r="H1204" s="26">
        <v>37</v>
      </c>
      <c r="I1204" s="91">
        <v>650</v>
      </c>
      <c r="J1204" s="90">
        <v>0</v>
      </c>
      <c r="K1204" s="26"/>
      <c r="L1204" s="79">
        <f>VLOOKUP(D1204,道具产出!B:V,4,FALSE)</f>
        <v>3003</v>
      </c>
      <c r="M1204" s="15" t="str">
        <f>IF(L1204="","",VLOOKUP(L1204,映射!W:X,2,FALSE))</f>
        <v>银</v>
      </c>
      <c r="N1204" s="79">
        <f>VLOOKUP(D1204,道具产出!B:V,5,FALSE)</f>
        <v>1</v>
      </c>
      <c r="O1204" s="79">
        <v>1</v>
      </c>
      <c r="P1204" s="79">
        <f>VLOOKUP(D1204,道具产出!B:V,6,FALSE)</f>
        <v>200</v>
      </c>
      <c r="Q1204" s="79">
        <f>VLOOKUP(D1204,道具产出!B:V,7,FALSE)</f>
        <v>3103</v>
      </c>
      <c r="R1204" s="15" t="str">
        <f>IF(Q1204="","",VLOOKUP(Q1204,映射!W:X,2,FALSE))</f>
        <v>黄月木</v>
      </c>
      <c r="S1204" s="79">
        <f>VLOOKUP(D1204,道具产出!B:V,8,FALSE)</f>
        <v>1</v>
      </c>
      <c r="T1204" s="79">
        <v>1</v>
      </c>
      <c r="U1204" s="79">
        <f>VLOOKUP(D1204,道具产出!B:V,9,FALSE)</f>
        <v>200</v>
      </c>
      <c r="V1204" s="92">
        <f>VLOOKUP(D1204,道具产出!B:V,10,FALSE)</f>
        <v>3403</v>
      </c>
      <c r="W1204" s="15" t="str">
        <f>IF(V1204="","",VLOOKUP(V1204,映射!W:X,2,FALSE))</f>
        <v>毛毡</v>
      </c>
      <c r="X1204" s="92">
        <f>VLOOKUP(D1204,道具产出!B:V,11,FALSE)</f>
        <v>1</v>
      </c>
      <c r="Y1204" s="92">
        <v>1</v>
      </c>
      <c r="Z1204" s="92">
        <f>VLOOKUP(D1204,道具产出!B:V,12,FALSE)</f>
        <v>200</v>
      </c>
      <c r="AA1204" s="85"/>
      <c r="AB1204" s="15" t="str">
        <f>IF(AA1204="","",VLOOKUP(AA1204,映射!W:X,2,FALSE))</f>
        <v/>
      </c>
      <c r="AC1204" s="85"/>
      <c r="AD1204" s="85"/>
      <c r="AE1204" s="85"/>
      <c r="AF1204" s="85"/>
      <c r="AG1204" s="15" t="str">
        <f>IF(AF1204="","",VLOOKUP(AF1204,映射!W:X,2,FALSE))</f>
        <v/>
      </c>
      <c r="AH1204" s="85"/>
      <c r="AI1204" s="85"/>
      <c r="AJ1204" s="85"/>
      <c r="AK1204" s="85"/>
      <c r="AL1204" s="85" t="str">
        <f>IF(AK1204="","",VLOOKUP(AK1204,映射!W:X,2,FALSE))</f>
        <v/>
      </c>
      <c r="AM1204" s="85"/>
      <c r="AN1204" s="85"/>
      <c r="AO1204" s="85"/>
    </row>
    <row r="1205" spans="1:41">
      <c r="A1205" s="26">
        <v>140472</v>
      </c>
      <c r="B1205" s="26" t="s">
        <v>323</v>
      </c>
      <c r="C1205" s="14" t="s">
        <v>40</v>
      </c>
      <c r="D1205" s="14" t="s">
        <v>686</v>
      </c>
      <c r="E1205" s="26">
        <v>40472</v>
      </c>
      <c r="F1205" s="26" t="s">
        <v>587</v>
      </c>
      <c r="G1205" s="26"/>
      <c r="H1205" s="26">
        <v>37</v>
      </c>
      <c r="I1205" s="91">
        <v>650</v>
      </c>
      <c r="J1205" s="90">
        <v>0</v>
      </c>
      <c r="K1205" s="26"/>
      <c r="L1205" s="79">
        <f>VLOOKUP(D1205,道具产出!B:V,4,FALSE)</f>
        <v>3003</v>
      </c>
      <c r="M1205" s="15" t="str">
        <f>IF(L1205="","",VLOOKUP(L1205,映射!W:X,2,FALSE))</f>
        <v>银</v>
      </c>
      <c r="N1205" s="79">
        <f>VLOOKUP(D1205,道具产出!B:V,5,FALSE)</f>
        <v>1</v>
      </c>
      <c r="O1205" s="79">
        <v>1</v>
      </c>
      <c r="P1205" s="79">
        <f>VLOOKUP(D1205,道具产出!B:V,6,FALSE)</f>
        <v>200</v>
      </c>
      <c r="Q1205" s="79">
        <f>VLOOKUP(D1205,道具产出!B:V,7,FALSE)</f>
        <v>3103</v>
      </c>
      <c r="R1205" s="15" t="str">
        <f>IF(Q1205="","",VLOOKUP(Q1205,映射!W:X,2,FALSE))</f>
        <v>黄月木</v>
      </c>
      <c r="S1205" s="79">
        <f>VLOOKUP(D1205,道具产出!B:V,8,FALSE)</f>
        <v>1</v>
      </c>
      <c r="T1205" s="79">
        <v>1</v>
      </c>
      <c r="U1205" s="79">
        <f>VLOOKUP(D1205,道具产出!B:V,9,FALSE)</f>
        <v>200</v>
      </c>
      <c r="V1205" s="92">
        <f>VLOOKUP(D1205,道具产出!B:V,10,FALSE)</f>
        <v>3403</v>
      </c>
      <c r="W1205" s="15" t="str">
        <f>IF(V1205="","",VLOOKUP(V1205,映射!W:X,2,FALSE))</f>
        <v>毛毡</v>
      </c>
      <c r="X1205" s="92">
        <f>VLOOKUP(D1205,道具产出!B:V,11,FALSE)</f>
        <v>1</v>
      </c>
      <c r="Y1205" s="92">
        <v>1</v>
      </c>
      <c r="Z1205" s="92">
        <f>VLOOKUP(D1205,道具产出!B:V,12,FALSE)</f>
        <v>200</v>
      </c>
      <c r="AA1205" s="85"/>
      <c r="AB1205" s="15" t="str">
        <f>IF(AA1205="","",VLOOKUP(AA1205,映射!W:X,2,FALSE))</f>
        <v/>
      </c>
      <c r="AC1205" s="85"/>
      <c r="AD1205" s="85"/>
      <c r="AE1205" s="85"/>
      <c r="AF1205" s="85"/>
      <c r="AG1205" s="15" t="str">
        <f>IF(AF1205="","",VLOOKUP(AF1205,映射!W:X,2,FALSE))</f>
        <v/>
      </c>
      <c r="AH1205" s="85"/>
      <c r="AI1205" s="85"/>
      <c r="AJ1205" s="85"/>
      <c r="AK1205" s="85"/>
      <c r="AL1205" s="85" t="str">
        <f>IF(AK1205="","",VLOOKUP(AK1205,映射!W:X,2,FALSE))</f>
        <v/>
      </c>
      <c r="AM1205" s="85"/>
      <c r="AN1205" s="85"/>
      <c r="AO1205" s="85"/>
    </row>
    <row r="1206" spans="1:41">
      <c r="A1206" s="26">
        <v>140473</v>
      </c>
      <c r="B1206" s="26" t="s">
        <v>323</v>
      </c>
      <c r="C1206" s="14" t="s">
        <v>40</v>
      </c>
      <c r="D1206" s="14" t="s">
        <v>686</v>
      </c>
      <c r="E1206" s="26">
        <v>40473</v>
      </c>
      <c r="F1206" s="26" t="s">
        <v>695</v>
      </c>
      <c r="G1206" s="26"/>
      <c r="H1206" s="26">
        <v>37</v>
      </c>
      <c r="I1206" s="91">
        <v>650</v>
      </c>
      <c r="J1206" s="90">
        <v>0</v>
      </c>
      <c r="K1206" s="26"/>
      <c r="L1206" s="79">
        <f>VLOOKUP(D1206,道具产出!B:V,4,FALSE)</f>
        <v>3003</v>
      </c>
      <c r="M1206" s="15" t="str">
        <f>IF(L1206="","",VLOOKUP(L1206,映射!W:X,2,FALSE))</f>
        <v>银</v>
      </c>
      <c r="N1206" s="79">
        <f>VLOOKUP(D1206,道具产出!B:V,5,FALSE)</f>
        <v>1</v>
      </c>
      <c r="O1206" s="79">
        <v>1</v>
      </c>
      <c r="P1206" s="79">
        <f>VLOOKUP(D1206,道具产出!B:V,6,FALSE)</f>
        <v>200</v>
      </c>
      <c r="Q1206" s="79">
        <f>VLOOKUP(D1206,道具产出!B:V,7,FALSE)</f>
        <v>3103</v>
      </c>
      <c r="R1206" s="15" t="str">
        <f>IF(Q1206="","",VLOOKUP(Q1206,映射!W:X,2,FALSE))</f>
        <v>黄月木</v>
      </c>
      <c r="S1206" s="79">
        <f>VLOOKUP(D1206,道具产出!B:V,8,FALSE)</f>
        <v>1</v>
      </c>
      <c r="T1206" s="79">
        <v>1</v>
      </c>
      <c r="U1206" s="79">
        <f>VLOOKUP(D1206,道具产出!B:V,9,FALSE)</f>
        <v>200</v>
      </c>
      <c r="V1206" s="92">
        <f>VLOOKUP(D1206,道具产出!B:V,10,FALSE)</f>
        <v>3403</v>
      </c>
      <c r="W1206" s="15" t="str">
        <f>IF(V1206="","",VLOOKUP(V1206,映射!W:X,2,FALSE))</f>
        <v>毛毡</v>
      </c>
      <c r="X1206" s="92">
        <f>VLOOKUP(D1206,道具产出!B:V,11,FALSE)</f>
        <v>1</v>
      </c>
      <c r="Y1206" s="92">
        <v>1</v>
      </c>
      <c r="Z1206" s="92">
        <f>VLOOKUP(D1206,道具产出!B:V,12,FALSE)</f>
        <v>200</v>
      </c>
      <c r="AA1206" s="85"/>
      <c r="AB1206" s="15" t="str">
        <f>IF(AA1206="","",VLOOKUP(AA1206,映射!W:X,2,FALSE))</f>
        <v/>
      </c>
      <c r="AC1206" s="85"/>
      <c r="AD1206" s="85"/>
      <c r="AE1206" s="85"/>
      <c r="AF1206" s="85"/>
      <c r="AG1206" s="15" t="str">
        <f>IF(AF1206="","",VLOOKUP(AF1206,映射!W:X,2,FALSE))</f>
        <v/>
      </c>
      <c r="AH1206" s="85"/>
      <c r="AI1206" s="85"/>
      <c r="AJ1206" s="85"/>
      <c r="AK1206" s="85"/>
      <c r="AL1206" s="85" t="str">
        <f>IF(AK1206="","",VLOOKUP(AK1206,映射!W:X,2,FALSE))</f>
        <v/>
      </c>
      <c r="AM1206" s="85"/>
      <c r="AN1206" s="85"/>
      <c r="AO1206" s="85"/>
    </row>
    <row r="1207" spans="1:41">
      <c r="A1207" s="26">
        <v>140474</v>
      </c>
      <c r="B1207" s="26" t="s">
        <v>323</v>
      </c>
      <c r="C1207" s="14" t="s">
        <v>40</v>
      </c>
      <c r="D1207" s="14" t="s">
        <v>686</v>
      </c>
      <c r="E1207" s="26">
        <v>40474</v>
      </c>
      <c r="F1207" s="26" t="s">
        <v>611</v>
      </c>
      <c r="G1207" s="26"/>
      <c r="H1207" s="26">
        <v>37</v>
      </c>
      <c r="I1207" s="91">
        <v>650</v>
      </c>
      <c r="J1207" s="90">
        <v>0</v>
      </c>
      <c r="K1207" s="26"/>
      <c r="L1207" s="79">
        <f>VLOOKUP(D1207,道具产出!B:V,4,FALSE)</f>
        <v>3003</v>
      </c>
      <c r="M1207" s="15" t="str">
        <f>IF(L1207="","",VLOOKUP(L1207,映射!W:X,2,FALSE))</f>
        <v>银</v>
      </c>
      <c r="N1207" s="79">
        <f>VLOOKUP(D1207,道具产出!B:V,5,FALSE)</f>
        <v>1</v>
      </c>
      <c r="O1207" s="79">
        <v>1</v>
      </c>
      <c r="P1207" s="79">
        <f>VLOOKUP(D1207,道具产出!B:V,6,FALSE)</f>
        <v>200</v>
      </c>
      <c r="Q1207" s="79">
        <f>VLOOKUP(D1207,道具产出!B:V,7,FALSE)</f>
        <v>3103</v>
      </c>
      <c r="R1207" s="15" t="str">
        <f>IF(Q1207="","",VLOOKUP(Q1207,映射!W:X,2,FALSE))</f>
        <v>黄月木</v>
      </c>
      <c r="S1207" s="79">
        <f>VLOOKUP(D1207,道具产出!B:V,8,FALSE)</f>
        <v>1</v>
      </c>
      <c r="T1207" s="79">
        <v>1</v>
      </c>
      <c r="U1207" s="79">
        <f>VLOOKUP(D1207,道具产出!B:V,9,FALSE)</f>
        <v>200</v>
      </c>
      <c r="V1207" s="92">
        <f>VLOOKUP(D1207,道具产出!B:V,10,FALSE)</f>
        <v>3403</v>
      </c>
      <c r="W1207" s="15" t="str">
        <f>IF(V1207="","",VLOOKUP(V1207,映射!W:X,2,FALSE))</f>
        <v>毛毡</v>
      </c>
      <c r="X1207" s="92">
        <f>VLOOKUP(D1207,道具产出!B:V,11,FALSE)</f>
        <v>1</v>
      </c>
      <c r="Y1207" s="92">
        <v>1</v>
      </c>
      <c r="Z1207" s="92">
        <f>VLOOKUP(D1207,道具产出!B:V,12,FALSE)</f>
        <v>200</v>
      </c>
      <c r="AA1207" s="85"/>
      <c r="AB1207" s="15" t="str">
        <f>IF(AA1207="","",VLOOKUP(AA1207,映射!W:X,2,FALSE))</f>
        <v/>
      </c>
      <c r="AC1207" s="85"/>
      <c r="AD1207" s="85"/>
      <c r="AE1207" s="85"/>
      <c r="AF1207" s="85"/>
      <c r="AG1207" s="15" t="str">
        <f>IF(AF1207="","",VLOOKUP(AF1207,映射!W:X,2,FALSE))</f>
        <v/>
      </c>
      <c r="AH1207" s="85"/>
      <c r="AI1207" s="85"/>
      <c r="AJ1207" s="85"/>
      <c r="AK1207" s="85"/>
      <c r="AL1207" s="85" t="str">
        <f>IF(AK1207="","",VLOOKUP(AK1207,映射!W:X,2,FALSE))</f>
        <v/>
      </c>
      <c r="AM1207" s="85"/>
      <c r="AN1207" s="85"/>
      <c r="AO1207" s="85"/>
    </row>
    <row r="1208" spans="1:41">
      <c r="A1208" s="26">
        <v>140475</v>
      </c>
      <c r="B1208" s="26" t="s">
        <v>323</v>
      </c>
      <c r="C1208" s="14" t="s">
        <v>40</v>
      </c>
      <c r="D1208" s="14" t="s">
        <v>686</v>
      </c>
      <c r="E1208" s="26">
        <v>40475</v>
      </c>
      <c r="F1208" s="26" t="s">
        <v>604</v>
      </c>
      <c r="G1208" s="26"/>
      <c r="H1208" s="26">
        <v>37</v>
      </c>
      <c r="I1208" s="91">
        <v>650</v>
      </c>
      <c r="J1208" s="90">
        <v>0</v>
      </c>
      <c r="K1208" s="26"/>
      <c r="L1208" s="79">
        <f>VLOOKUP(D1208,道具产出!B:V,4,FALSE)</f>
        <v>3003</v>
      </c>
      <c r="M1208" s="15" t="str">
        <f>IF(L1208="","",VLOOKUP(L1208,映射!W:X,2,FALSE))</f>
        <v>银</v>
      </c>
      <c r="N1208" s="79">
        <f>VLOOKUP(D1208,道具产出!B:V,5,FALSE)</f>
        <v>1</v>
      </c>
      <c r="O1208" s="79">
        <v>1</v>
      </c>
      <c r="P1208" s="79">
        <f>VLOOKUP(D1208,道具产出!B:V,6,FALSE)</f>
        <v>200</v>
      </c>
      <c r="Q1208" s="79">
        <f>VLOOKUP(D1208,道具产出!B:V,7,FALSE)</f>
        <v>3103</v>
      </c>
      <c r="R1208" s="15" t="str">
        <f>IF(Q1208="","",VLOOKUP(Q1208,映射!W:X,2,FALSE))</f>
        <v>黄月木</v>
      </c>
      <c r="S1208" s="79">
        <f>VLOOKUP(D1208,道具产出!B:V,8,FALSE)</f>
        <v>1</v>
      </c>
      <c r="T1208" s="79">
        <v>1</v>
      </c>
      <c r="U1208" s="79">
        <f>VLOOKUP(D1208,道具产出!B:V,9,FALSE)</f>
        <v>200</v>
      </c>
      <c r="V1208" s="92">
        <f>VLOOKUP(D1208,道具产出!B:V,10,FALSE)</f>
        <v>3403</v>
      </c>
      <c r="W1208" s="15" t="str">
        <f>IF(V1208="","",VLOOKUP(V1208,映射!W:X,2,FALSE))</f>
        <v>毛毡</v>
      </c>
      <c r="X1208" s="92">
        <f>VLOOKUP(D1208,道具产出!B:V,11,FALSE)</f>
        <v>1</v>
      </c>
      <c r="Y1208" s="92">
        <v>1</v>
      </c>
      <c r="Z1208" s="92">
        <f>VLOOKUP(D1208,道具产出!B:V,12,FALSE)</f>
        <v>200</v>
      </c>
      <c r="AA1208" s="85"/>
      <c r="AB1208" s="15" t="str">
        <f>IF(AA1208="","",VLOOKUP(AA1208,映射!W:X,2,FALSE))</f>
        <v/>
      </c>
      <c r="AC1208" s="85"/>
      <c r="AD1208" s="85"/>
      <c r="AE1208" s="85"/>
      <c r="AF1208" s="85"/>
      <c r="AG1208" s="15" t="str">
        <f>IF(AF1208="","",VLOOKUP(AF1208,映射!W:X,2,FALSE))</f>
        <v/>
      </c>
      <c r="AH1208" s="85"/>
      <c r="AI1208" s="85"/>
      <c r="AJ1208" s="85"/>
      <c r="AK1208" s="85"/>
      <c r="AL1208" s="85" t="str">
        <f>IF(AK1208="","",VLOOKUP(AK1208,映射!W:X,2,FALSE))</f>
        <v/>
      </c>
      <c r="AM1208" s="85"/>
      <c r="AN1208" s="85"/>
      <c r="AO1208" s="85"/>
    </row>
    <row r="1209" spans="1:41">
      <c r="A1209" s="26">
        <v>140476</v>
      </c>
      <c r="B1209" s="26" t="s">
        <v>323</v>
      </c>
      <c r="C1209" s="14" t="s">
        <v>40</v>
      </c>
      <c r="D1209" s="14" t="s">
        <v>686</v>
      </c>
      <c r="E1209" s="26">
        <v>40476</v>
      </c>
      <c r="F1209" s="26" t="s">
        <v>608</v>
      </c>
      <c r="G1209" s="26"/>
      <c r="H1209" s="26">
        <v>37</v>
      </c>
      <c r="I1209" s="91">
        <v>650</v>
      </c>
      <c r="J1209" s="90">
        <v>0</v>
      </c>
      <c r="K1209" s="26"/>
      <c r="L1209" s="79">
        <f>VLOOKUP(D1209,道具产出!B:V,4,FALSE)</f>
        <v>3003</v>
      </c>
      <c r="M1209" s="15" t="str">
        <f>IF(L1209="","",VLOOKUP(L1209,映射!W:X,2,FALSE))</f>
        <v>银</v>
      </c>
      <c r="N1209" s="79">
        <f>VLOOKUP(D1209,道具产出!B:V,5,FALSE)</f>
        <v>1</v>
      </c>
      <c r="O1209" s="79">
        <v>1</v>
      </c>
      <c r="P1209" s="79">
        <f>VLOOKUP(D1209,道具产出!B:V,6,FALSE)</f>
        <v>200</v>
      </c>
      <c r="Q1209" s="79">
        <f>VLOOKUP(D1209,道具产出!B:V,7,FALSE)</f>
        <v>3103</v>
      </c>
      <c r="R1209" s="15" t="str">
        <f>IF(Q1209="","",VLOOKUP(Q1209,映射!W:X,2,FALSE))</f>
        <v>黄月木</v>
      </c>
      <c r="S1209" s="79">
        <f>VLOOKUP(D1209,道具产出!B:V,8,FALSE)</f>
        <v>1</v>
      </c>
      <c r="T1209" s="79">
        <v>1</v>
      </c>
      <c r="U1209" s="79">
        <f>VLOOKUP(D1209,道具产出!B:V,9,FALSE)</f>
        <v>200</v>
      </c>
      <c r="V1209" s="92">
        <f>VLOOKUP(D1209,道具产出!B:V,10,FALSE)</f>
        <v>3403</v>
      </c>
      <c r="W1209" s="15" t="str">
        <f>IF(V1209="","",VLOOKUP(V1209,映射!W:X,2,FALSE))</f>
        <v>毛毡</v>
      </c>
      <c r="X1209" s="92">
        <f>VLOOKUP(D1209,道具产出!B:V,11,FALSE)</f>
        <v>1</v>
      </c>
      <c r="Y1209" s="92">
        <v>1</v>
      </c>
      <c r="Z1209" s="92">
        <f>VLOOKUP(D1209,道具产出!B:V,12,FALSE)</f>
        <v>200</v>
      </c>
      <c r="AA1209" s="85"/>
      <c r="AB1209" s="15" t="str">
        <f>IF(AA1209="","",VLOOKUP(AA1209,映射!W:X,2,FALSE))</f>
        <v/>
      </c>
      <c r="AC1209" s="85"/>
      <c r="AD1209" s="85"/>
      <c r="AE1209" s="85"/>
      <c r="AF1209" s="85"/>
      <c r="AG1209" s="15" t="str">
        <f>IF(AF1209="","",VLOOKUP(AF1209,映射!W:X,2,FALSE))</f>
        <v/>
      </c>
      <c r="AH1209" s="85"/>
      <c r="AI1209" s="85"/>
      <c r="AJ1209" s="85"/>
      <c r="AK1209" s="85"/>
      <c r="AL1209" s="85" t="str">
        <f>IF(AK1209="","",VLOOKUP(AK1209,映射!W:X,2,FALSE))</f>
        <v/>
      </c>
      <c r="AM1209" s="85"/>
      <c r="AN1209" s="85"/>
      <c r="AO1209" s="85"/>
    </row>
    <row r="1210" spans="1:41">
      <c r="A1210" s="26">
        <v>140477</v>
      </c>
      <c r="B1210" s="26" t="s">
        <v>323</v>
      </c>
      <c r="C1210" s="14" t="s">
        <v>40</v>
      </c>
      <c r="D1210" s="14" t="s">
        <v>686</v>
      </c>
      <c r="E1210" s="26">
        <v>40477</v>
      </c>
      <c r="F1210" s="26" t="s">
        <v>607</v>
      </c>
      <c r="G1210" s="26"/>
      <c r="H1210" s="26">
        <v>37</v>
      </c>
      <c r="I1210" s="91">
        <v>650</v>
      </c>
      <c r="J1210" s="90">
        <v>0</v>
      </c>
      <c r="K1210" s="26"/>
      <c r="L1210" s="79">
        <f>VLOOKUP(D1210,道具产出!B:V,4,FALSE)</f>
        <v>3003</v>
      </c>
      <c r="M1210" s="15" t="str">
        <f>IF(L1210="","",VLOOKUP(L1210,映射!W:X,2,FALSE))</f>
        <v>银</v>
      </c>
      <c r="N1210" s="79">
        <f>VLOOKUP(D1210,道具产出!B:V,5,FALSE)</f>
        <v>1</v>
      </c>
      <c r="O1210" s="79">
        <v>1</v>
      </c>
      <c r="P1210" s="79">
        <f>VLOOKUP(D1210,道具产出!B:V,6,FALSE)</f>
        <v>200</v>
      </c>
      <c r="Q1210" s="79">
        <f>VLOOKUP(D1210,道具产出!B:V,7,FALSE)</f>
        <v>3103</v>
      </c>
      <c r="R1210" s="15" t="str">
        <f>IF(Q1210="","",VLOOKUP(Q1210,映射!W:X,2,FALSE))</f>
        <v>黄月木</v>
      </c>
      <c r="S1210" s="79">
        <f>VLOOKUP(D1210,道具产出!B:V,8,FALSE)</f>
        <v>1</v>
      </c>
      <c r="T1210" s="79">
        <v>1</v>
      </c>
      <c r="U1210" s="79">
        <f>VLOOKUP(D1210,道具产出!B:V,9,FALSE)</f>
        <v>200</v>
      </c>
      <c r="V1210" s="92">
        <f>VLOOKUP(D1210,道具产出!B:V,10,FALSE)</f>
        <v>3403</v>
      </c>
      <c r="W1210" s="15" t="str">
        <f>IF(V1210="","",VLOOKUP(V1210,映射!W:X,2,FALSE))</f>
        <v>毛毡</v>
      </c>
      <c r="X1210" s="92">
        <f>VLOOKUP(D1210,道具产出!B:V,11,FALSE)</f>
        <v>1</v>
      </c>
      <c r="Y1210" s="92">
        <v>1</v>
      </c>
      <c r="Z1210" s="92">
        <f>VLOOKUP(D1210,道具产出!B:V,12,FALSE)</f>
        <v>200</v>
      </c>
      <c r="AA1210" s="85"/>
      <c r="AB1210" s="15" t="str">
        <f>IF(AA1210="","",VLOOKUP(AA1210,映射!W:X,2,FALSE))</f>
        <v/>
      </c>
      <c r="AC1210" s="85"/>
      <c r="AD1210" s="85"/>
      <c r="AE1210" s="85"/>
      <c r="AF1210" s="85"/>
      <c r="AG1210" s="15" t="str">
        <f>IF(AF1210="","",VLOOKUP(AF1210,映射!W:X,2,FALSE))</f>
        <v/>
      </c>
      <c r="AH1210" s="85"/>
      <c r="AI1210" s="85"/>
      <c r="AJ1210" s="85"/>
      <c r="AK1210" s="85"/>
      <c r="AL1210" s="85" t="str">
        <f>IF(AK1210="","",VLOOKUP(AK1210,映射!W:X,2,FALSE))</f>
        <v/>
      </c>
      <c r="AM1210" s="85"/>
      <c r="AN1210" s="85"/>
      <c r="AO1210" s="85"/>
    </row>
    <row r="1211" spans="1:41">
      <c r="A1211" s="26">
        <v>140478</v>
      </c>
      <c r="B1211" s="26" t="s">
        <v>323</v>
      </c>
      <c r="C1211" s="14" t="s">
        <v>40</v>
      </c>
      <c r="D1211" s="14" t="s">
        <v>686</v>
      </c>
      <c r="E1211" s="26">
        <v>40478</v>
      </c>
      <c r="F1211" s="26" t="s">
        <v>452</v>
      </c>
      <c r="G1211" s="26"/>
      <c r="H1211" s="26">
        <v>37</v>
      </c>
      <c r="I1211" s="91">
        <v>650</v>
      </c>
      <c r="J1211" s="90">
        <v>0</v>
      </c>
      <c r="K1211" s="26"/>
      <c r="L1211" s="79">
        <f>VLOOKUP(D1211,道具产出!B:V,4,FALSE)</f>
        <v>3003</v>
      </c>
      <c r="M1211" s="15" t="str">
        <f>IF(L1211="","",VLOOKUP(L1211,映射!W:X,2,FALSE))</f>
        <v>银</v>
      </c>
      <c r="N1211" s="79">
        <f>VLOOKUP(D1211,道具产出!B:V,5,FALSE)</f>
        <v>1</v>
      </c>
      <c r="O1211" s="79">
        <v>1</v>
      </c>
      <c r="P1211" s="79">
        <f>VLOOKUP(D1211,道具产出!B:V,6,FALSE)</f>
        <v>200</v>
      </c>
      <c r="Q1211" s="79">
        <f>VLOOKUP(D1211,道具产出!B:V,7,FALSE)</f>
        <v>3103</v>
      </c>
      <c r="R1211" s="15" t="str">
        <f>IF(Q1211="","",VLOOKUP(Q1211,映射!W:X,2,FALSE))</f>
        <v>黄月木</v>
      </c>
      <c r="S1211" s="79">
        <f>VLOOKUP(D1211,道具产出!B:V,8,FALSE)</f>
        <v>1</v>
      </c>
      <c r="T1211" s="79">
        <v>1</v>
      </c>
      <c r="U1211" s="79">
        <f>VLOOKUP(D1211,道具产出!B:V,9,FALSE)</f>
        <v>200</v>
      </c>
      <c r="V1211" s="92">
        <f>VLOOKUP(D1211,道具产出!B:V,10,FALSE)</f>
        <v>3403</v>
      </c>
      <c r="W1211" s="15" t="str">
        <f>IF(V1211="","",VLOOKUP(V1211,映射!W:X,2,FALSE))</f>
        <v>毛毡</v>
      </c>
      <c r="X1211" s="92">
        <f>VLOOKUP(D1211,道具产出!B:V,11,FALSE)</f>
        <v>1</v>
      </c>
      <c r="Y1211" s="92">
        <v>1</v>
      </c>
      <c r="Z1211" s="92">
        <f>VLOOKUP(D1211,道具产出!B:V,12,FALSE)</f>
        <v>200</v>
      </c>
      <c r="AA1211" s="85"/>
      <c r="AB1211" s="15" t="str">
        <f>IF(AA1211="","",VLOOKUP(AA1211,映射!W:X,2,FALSE))</f>
        <v/>
      </c>
      <c r="AC1211" s="85"/>
      <c r="AD1211" s="85"/>
      <c r="AE1211" s="85"/>
      <c r="AF1211" s="85"/>
      <c r="AG1211" s="15" t="str">
        <f>IF(AF1211="","",VLOOKUP(AF1211,映射!W:X,2,FALSE))</f>
        <v/>
      </c>
      <c r="AH1211" s="85"/>
      <c r="AI1211" s="85"/>
      <c r="AJ1211" s="85"/>
      <c r="AK1211" s="85"/>
      <c r="AL1211" s="85" t="str">
        <f>IF(AK1211="","",VLOOKUP(AK1211,映射!W:X,2,FALSE))</f>
        <v/>
      </c>
      <c r="AM1211" s="85"/>
      <c r="AN1211" s="85"/>
      <c r="AO1211" s="85"/>
    </row>
    <row r="1212" spans="1:41">
      <c r="A1212" s="26">
        <v>140479</v>
      </c>
      <c r="B1212" s="26" t="s">
        <v>323</v>
      </c>
      <c r="C1212" s="14" t="s">
        <v>40</v>
      </c>
      <c r="D1212" s="14" t="s">
        <v>686</v>
      </c>
      <c r="E1212" s="26">
        <v>40479</v>
      </c>
      <c r="F1212" s="26" t="s">
        <v>616</v>
      </c>
      <c r="G1212" s="26"/>
      <c r="H1212" s="26">
        <v>37</v>
      </c>
      <c r="I1212" s="91">
        <v>650</v>
      </c>
      <c r="J1212" s="90">
        <v>0</v>
      </c>
      <c r="K1212" s="26"/>
      <c r="L1212" s="79">
        <f>VLOOKUP(D1212,道具产出!B:V,4,FALSE)</f>
        <v>3003</v>
      </c>
      <c r="M1212" s="15" t="str">
        <f>IF(L1212="","",VLOOKUP(L1212,映射!W:X,2,FALSE))</f>
        <v>银</v>
      </c>
      <c r="N1212" s="79">
        <f>VLOOKUP(D1212,道具产出!B:V,5,FALSE)</f>
        <v>1</v>
      </c>
      <c r="O1212" s="79">
        <v>1</v>
      </c>
      <c r="P1212" s="79">
        <f>VLOOKUP(D1212,道具产出!B:V,6,FALSE)</f>
        <v>200</v>
      </c>
      <c r="Q1212" s="79">
        <f>VLOOKUP(D1212,道具产出!B:V,7,FALSE)</f>
        <v>3103</v>
      </c>
      <c r="R1212" s="15" t="str">
        <f>IF(Q1212="","",VLOOKUP(Q1212,映射!W:X,2,FALSE))</f>
        <v>黄月木</v>
      </c>
      <c r="S1212" s="79">
        <f>VLOOKUP(D1212,道具产出!B:V,8,FALSE)</f>
        <v>1</v>
      </c>
      <c r="T1212" s="79">
        <v>1</v>
      </c>
      <c r="U1212" s="79">
        <f>VLOOKUP(D1212,道具产出!B:V,9,FALSE)</f>
        <v>200</v>
      </c>
      <c r="V1212" s="92">
        <f>VLOOKUP(D1212,道具产出!B:V,10,FALSE)</f>
        <v>3403</v>
      </c>
      <c r="W1212" s="15" t="str">
        <f>IF(V1212="","",VLOOKUP(V1212,映射!W:X,2,FALSE))</f>
        <v>毛毡</v>
      </c>
      <c r="X1212" s="92">
        <f>VLOOKUP(D1212,道具产出!B:V,11,FALSE)</f>
        <v>1</v>
      </c>
      <c r="Y1212" s="92">
        <v>1</v>
      </c>
      <c r="Z1212" s="92">
        <f>VLOOKUP(D1212,道具产出!B:V,12,FALSE)</f>
        <v>200</v>
      </c>
      <c r="AA1212" s="85"/>
      <c r="AB1212" s="15" t="str">
        <f>IF(AA1212="","",VLOOKUP(AA1212,映射!W:X,2,FALSE))</f>
        <v/>
      </c>
      <c r="AC1212" s="85"/>
      <c r="AD1212" s="85"/>
      <c r="AE1212" s="85"/>
      <c r="AF1212" s="85"/>
      <c r="AG1212" s="15" t="str">
        <f>IF(AF1212="","",VLOOKUP(AF1212,映射!W:X,2,FALSE))</f>
        <v/>
      </c>
      <c r="AH1212" s="85"/>
      <c r="AI1212" s="85"/>
      <c r="AJ1212" s="85"/>
      <c r="AK1212" s="85"/>
      <c r="AL1212" s="85" t="str">
        <f>IF(AK1212="","",VLOOKUP(AK1212,映射!W:X,2,FALSE))</f>
        <v/>
      </c>
      <c r="AM1212" s="85"/>
      <c r="AN1212" s="85"/>
      <c r="AO1212" s="85"/>
    </row>
    <row r="1213" spans="1:41">
      <c r="A1213" s="26">
        <v>140480</v>
      </c>
      <c r="B1213" s="26" t="s">
        <v>323</v>
      </c>
      <c r="C1213" s="14" t="s">
        <v>40</v>
      </c>
      <c r="D1213" s="14" t="s">
        <v>686</v>
      </c>
      <c r="E1213" s="26">
        <v>40480</v>
      </c>
      <c r="F1213" s="26" t="s">
        <v>696</v>
      </c>
      <c r="G1213" s="26"/>
      <c r="H1213" s="26">
        <v>37</v>
      </c>
      <c r="I1213" s="91">
        <v>650</v>
      </c>
      <c r="J1213" s="90">
        <v>0</v>
      </c>
      <c r="K1213" s="26"/>
      <c r="L1213" s="79">
        <f>VLOOKUP(D1213,道具产出!B:V,4,FALSE)</f>
        <v>3003</v>
      </c>
      <c r="M1213" s="15" t="str">
        <f>IF(L1213="","",VLOOKUP(L1213,映射!W:X,2,FALSE))</f>
        <v>银</v>
      </c>
      <c r="N1213" s="79">
        <f>VLOOKUP(D1213,道具产出!B:V,5,FALSE)</f>
        <v>1</v>
      </c>
      <c r="O1213" s="79">
        <v>1</v>
      </c>
      <c r="P1213" s="79">
        <f>VLOOKUP(D1213,道具产出!B:V,6,FALSE)</f>
        <v>200</v>
      </c>
      <c r="Q1213" s="79">
        <f>VLOOKUP(D1213,道具产出!B:V,7,FALSE)</f>
        <v>3103</v>
      </c>
      <c r="R1213" s="15" t="str">
        <f>IF(Q1213="","",VLOOKUP(Q1213,映射!W:X,2,FALSE))</f>
        <v>黄月木</v>
      </c>
      <c r="S1213" s="79">
        <f>VLOOKUP(D1213,道具产出!B:V,8,FALSE)</f>
        <v>1</v>
      </c>
      <c r="T1213" s="79">
        <v>1</v>
      </c>
      <c r="U1213" s="79">
        <f>VLOOKUP(D1213,道具产出!B:V,9,FALSE)</f>
        <v>200</v>
      </c>
      <c r="V1213" s="92">
        <f>VLOOKUP(D1213,道具产出!B:V,10,FALSE)</f>
        <v>3403</v>
      </c>
      <c r="W1213" s="15" t="str">
        <f>IF(V1213="","",VLOOKUP(V1213,映射!W:X,2,FALSE))</f>
        <v>毛毡</v>
      </c>
      <c r="X1213" s="92">
        <f>VLOOKUP(D1213,道具产出!B:V,11,FALSE)</f>
        <v>1</v>
      </c>
      <c r="Y1213" s="92">
        <v>1</v>
      </c>
      <c r="Z1213" s="92">
        <f>VLOOKUP(D1213,道具产出!B:V,12,FALSE)</f>
        <v>200</v>
      </c>
      <c r="AA1213" s="85"/>
      <c r="AB1213" s="15" t="str">
        <f>IF(AA1213="","",VLOOKUP(AA1213,映射!W:X,2,FALSE))</f>
        <v/>
      </c>
      <c r="AC1213" s="85"/>
      <c r="AD1213" s="85"/>
      <c r="AE1213" s="85"/>
      <c r="AF1213" s="85"/>
      <c r="AG1213" s="15" t="str">
        <f>IF(AF1213="","",VLOOKUP(AF1213,映射!W:X,2,FALSE))</f>
        <v/>
      </c>
      <c r="AH1213" s="85"/>
      <c r="AI1213" s="85"/>
      <c r="AJ1213" s="85"/>
      <c r="AK1213" s="85"/>
      <c r="AL1213" s="85" t="str">
        <f>IF(AK1213="","",VLOOKUP(AK1213,映射!W:X,2,FALSE))</f>
        <v/>
      </c>
      <c r="AM1213" s="85"/>
      <c r="AN1213" s="85"/>
      <c r="AO1213" s="85"/>
    </row>
    <row r="1214" spans="1:41">
      <c r="A1214" s="26">
        <v>140481</v>
      </c>
      <c r="B1214" s="26" t="s">
        <v>323</v>
      </c>
      <c r="C1214" s="14" t="s">
        <v>40</v>
      </c>
      <c r="D1214" s="14" t="s">
        <v>687</v>
      </c>
      <c r="E1214" s="26">
        <v>40481</v>
      </c>
      <c r="F1214" s="26" t="s">
        <v>656</v>
      </c>
      <c r="G1214" s="26"/>
      <c r="H1214" s="26">
        <v>42</v>
      </c>
      <c r="I1214" s="91">
        <v>860</v>
      </c>
      <c r="J1214" s="90">
        <v>0</v>
      </c>
      <c r="K1214" s="26"/>
      <c r="L1214" s="79">
        <f>VLOOKUP(D1214,道具产出!B:V,4,FALSE)</f>
        <v>3004</v>
      </c>
      <c r="M1214" s="15" t="str">
        <f>IF(L1214="","",VLOOKUP(L1214,映射!W:X,2,FALSE))</f>
        <v>铝</v>
      </c>
      <c r="N1214" s="79">
        <f>VLOOKUP(D1214,道具产出!B:V,5,FALSE)</f>
        <v>1</v>
      </c>
      <c r="O1214" s="79">
        <v>1</v>
      </c>
      <c r="P1214" s="79">
        <f>VLOOKUP(D1214,道具产出!B:V,6,FALSE)</f>
        <v>100</v>
      </c>
      <c r="Q1214" s="79">
        <f>VLOOKUP(D1214,道具产出!B:V,7,FALSE)</f>
        <v>3104</v>
      </c>
      <c r="R1214" s="15" t="str">
        <f>IF(Q1214="","",VLOOKUP(Q1214,映射!W:X,2,FALSE))</f>
        <v>茱萸木</v>
      </c>
      <c r="S1214" s="79">
        <f>VLOOKUP(D1214,道具产出!B:V,8,FALSE)</f>
        <v>1</v>
      </c>
      <c r="T1214" s="79">
        <v>1</v>
      </c>
      <c r="U1214" s="79">
        <f>VLOOKUP(D1214,道具产出!B:V,9,FALSE)</f>
        <v>100</v>
      </c>
      <c r="V1214" s="92">
        <f>VLOOKUP(D1214,道具产出!B:V,10,FALSE)</f>
        <v>3404</v>
      </c>
      <c r="W1214" s="15" t="str">
        <f>IF(V1214="","",VLOOKUP(V1214,映射!W:X,2,FALSE))</f>
        <v>棉</v>
      </c>
      <c r="X1214" s="92">
        <f>VLOOKUP(D1214,道具产出!B:V,11,FALSE)</f>
        <v>1</v>
      </c>
      <c r="Y1214" s="92">
        <v>1</v>
      </c>
      <c r="Z1214" s="92">
        <f>VLOOKUP(D1214,道具产出!B:V,12,FALSE)</f>
        <v>100</v>
      </c>
      <c r="AA1214" s="85"/>
      <c r="AB1214" s="15" t="str">
        <f>IF(AA1214="","",VLOOKUP(AA1214,映射!W:X,2,FALSE))</f>
        <v/>
      </c>
      <c r="AC1214" s="85"/>
      <c r="AD1214" s="85"/>
      <c r="AE1214" s="85"/>
      <c r="AF1214" s="85"/>
      <c r="AG1214" s="15" t="str">
        <f>IF(AF1214="","",VLOOKUP(AF1214,映射!W:X,2,FALSE))</f>
        <v/>
      </c>
      <c r="AH1214" s="85"/>
      <c r="AI1214" s="85"/>
      <c r="AJ1214" s="85"/>
      <c r="AK1214" s="85"/>
      <c r="AL1214" s="85" t="str">
        <f>IF(AK1214="","",VLOOKUP(AK1214,映射!W:X,2,FALSE))</f>
        <v/>
      </c>
      <c r="AM1214" s="85"/>
      <c r="AN1214" s="85"/>
      <c r="AO1214" s="85"/>
    </row>
    <row r="1215" spans="1:41">
      <c r="A1215" s="26">
        <v>140482</v>
      </c>
      <c r="B1215" s="26" t="s">
        <v>323</v>
      </c>
      <c r="C1215" s="14" t="s">
        <v>40</v>
      </c>
      <c r="D1215" s="14" t="s">
        <v>687</v>
      </c>
      <c r="E1215" s="26">
        <v>40482</v>
      </c>
      <c r="F1215" s="26" t="s">
        <v>510</v>
      </c>
      <c r="G1215" s="26"/>
      <c r="H1215" s="26">
        <v>42</v>
      </c>
      <c r="I1215" s="91">
        <v>860</v>
      </c>
      <c r="J1215" s="90">
        <v>0</v>
      </c>
      <c r="K1215" s="26"/>
      <c r="L1215" s="79">
        <f>VLOOKUP(D1215,道具产出!B:V,4,FALSE)</f>
        <v>3004</v>
      </c>
      <c r="M1215" s="15" t="str">
        <f>IF(L1215="","",VLOOKUP(L1215,映射!W:X,2,FALSE))</f>
        <v>铝</v>
      </c>
      <c r="N1215" s="79">
        <f>VLOOKUP(D1215,道具产出!B:V,5,FALSE)</f>
        <v>1</v>
      </c>
      <c r="O1215" s="79">
        <v>1</v>
      </c>
      <c r="P1215" s="79">
        <f>VLOOKUP(D1215,道具产出!B:V,6,FALSE)</f>
        <v>100</v>
      </c>
      <c r="Q1215" s="79">
        <f>VLOOKUP(D1215,道具产出!B:V,7,FALSE)</f>
        <v>3104</v>
      </c>
      <c r="R1215" s="15" t="str">
        <f>IF(Q1215="","",VLOOKUP(Q1215,映射!W:X,2,FALSE))</f>
        <v>茱萸木</v>
      </c>
      <c r="S1215" s="79">
        <f>VLOOKUP(D1215,道具产出!B:V,8,FALSE)</f>
        <v>1</v>
      </c>
      <c r="T1215" s="79">
        <v>1</v>
      </c>
      <c r="U1215" s="79">
        <f>VLOOKUP(D1215,道具产出!B:V,9,FALSE)</f>
        <v>100</v>
      </c>
      <c r="V1215" s="92">
        <f>VLOOKUP(D1215,道具产出!B:V,10,FALSE)</f>
        <v>3404</v>
      </c>
      <c r="W1215" s="15" t="str">
        <f>IF(V1215="","",VLOOKUP(V1215,映射!W:X,2,FALSE))</f>
        <v>棉</v>
      </c>
      <c r="X1215" s="92">
        <f>VLOOKUP(D1215,道具产出!B:V,11,FALSE)</f>
        <v>1</v>
      </c>
      <c r="Y1215" s="92">
        <v>1</v>
      </c>
      <c r="Z1215" s="92">
        <f>VLOOKUP(D1215,道具产出!B:V,12,FALSE)</f>
        <v>100</v>
      </c>
      <c r="AA1215" s="85"/>
      <c r="AB1215" s="15" t="str">
        <f>IF(AA1215="","",VLOOKUP(AA1215,映射!W:X,2,FALSE))</f>
        <v/>
      </c>
      <c r="AC1215" s="85"/>
      <c r="AD1215" s="85"/>
      <c r="AE1215" s="85"/>
      <c r="AF1215" s="85"/>
      <c r="AG1215" s="15" t="str">
        <f>IF(AF1215="","",VLOOKUP(AF1215,映射!W:X,2,FALSE))</f>
        <v/>
      </c>
      <c r="AH1215" s="85"/>
      <c r="AI1215" s="85"/>
      <c r="AJ1215" s="85"/>
      <c r="AK1215" s="85"/>
      <c r="AL1215" s="85" t="str">
        <f>IF(AK1215="","",VLOOKUP(AK1215,映射!W:X,2,FALSE))</f>
        <v/>
      </c>
      <c r="AM1215" s="85"/>
      <c r="AN1215" s="85"/>
      <c r="AO1215" s="85"/>
    </row>
    <row r="1216" spans="1:41">
      <c r="A1216" s="26">
        <v>140483</v>
      </c>
      <c r="B1216" s="26" t="s">
        <v>323</v>
      </c>
      <c r="C1216" s="14" t="s">
        <v>40</v>
      </c>
      <c r="D1216" s="14" t="s">
        <v>687</v>
      </c>
      <c r="E1216" s="26">
        <v>40483</v>
      </c>
      <c r="F1216" s="26" t="s">
        <v>485</v>
      </c>
      <c r="G1216" s="26"/>
      <c r="H1216" s="26">
        <v>42</v>
      </c>
      <c r="I1216" s="91">
        <v>860</v>
      </c>
      <c r="J1216" s="90">
        <v>0</v>
      </c>
      <c r="K1216" s="26"/>
      <c r="L1216" s="79">
        <f>VLOOKUP(D1216,道具产出!B:V,4,FALSE)</f>
        <v>3004</v>
      </c>
      <c r="M1216" s="15" t="str">
        <f>IF(L1216="","",VLOOKUP(L1216,映射!W:X,2,FALSE))</f>
        <v>铝</v>
      </c>
      <c r="N1216" s="79">
        <f>VLOOKUP(D1216,道具产出!B:V,5,FALSE)</f>
        <v>1</v>
      </c>
      <c r="O1216" s="79">
        <v>1</v>
      </c>
      <c r="P1216" s="79">
        <f>VLOOKUP(D1216,道具产出!B:V,6,FALSE)</f>
        <v>100</v>
      </c>
      <c r="Q1216" s="79">
        <f>VLOOKUP(D1216,道具产出!B:V,7,FALSE)</f>
        <v>3104</v>
      </c>
      <c r="R1216" s="15" t="str">
        <f>IF(Q1216="","",VLOOKUP(Q1216,映射!W:X,2,FALSE))</f>
        <v>茱萸木</v>
      </c>
      <c r="S1216" s="79">
        <f>VLOOKUP(D1216,道具产出!B:V,8,FALSE)</f>
        <v>1</v>
      </c>
      <c r="T1216" s="79">
        <v>1</v>
      </c>
      <c r="U1216" s="79">
        <f>VLOOKUP(D1216,道具产出!B:V,9,FALSE)</f>
        <v>100</v>
      </c>
      <c r="V1216" s="92">
        <f>VLOOKUP(D1216,道具产出!B:V,10,FALSE)</f>
        <v>3404</v>
      </c>
      <c r="W1216" s="15" t="str">
        <f>IF(V1216="","",VLOOKUP(V1216,映射!W:X,2,FALSE))</f>
        <v>棉</v>
      </c>
      <c r="X1216" s="92">
        <f>VLOOKUP(D1216,道具产出!B:V,11,FALSE)</f>
        <v>1</v>
      </c>
      <c r="Y1216" s="92">
        <v>1</v>
      </c>
      <c r="Z1216" s="92">
        <f>VLOOKUP(D1216,道具产出!B:V,12,FALSE)</f>
        <v>100</v>
      </c>
      <c r="AA1216" s="85"/>
      <c r="AB1216" s="15" t="str">
        <f>IF(AA1216="","",VLOOKUP(AA1216,映射!W:X,2,FALSE))</f>
        <v/>
      </c>
      <c r="AC1216" s="85"/>
      <c r="AD1216" s="85"/>
      <c r="AE1216" s="85"/>
      <c r="AF1216" s="85"/>
      <c r="AG1216" s="15" t="str">
        <f>IF(AF1216="","",VLOOKUP(AF1216,映射!W:X,2,FALSE))</f>
        <v/>
      </c>
      <c r="AH1216" s="85"/>
      <c r="AI1216" s="85"/>
      <c r="AJ1216" s="85"/>
      <c r="AK1216" s="85"/>
      <c r="AL1216" s="85" t="str">
        <f>IF(AK1216="","",VLOOKUP(AK1216,映射!W:X,2,FALSE))</f>
        <v/>
      </c>
      <c r="AM1216" s="85"/>
      <c r="AN1216" s="85"/>
      <c r="AO1216" s="85"/>
    </row>
    <row r="1217" spans="1:41">
      <c r="A1217" s="26">
        <v>140484</v>
      </c>
      <c r="B1217" s="26" t="s">
        <v>323</v>
      </c>
      <c r="C1217" s="14" t="s">
        <v>40</v>
      </c>
      <c r="D1217" s="14" t="s">
        <v>687</v>
      </c>
      <c r="E1217" s="26">
        <v>40484</v>
      </c>
      <c r="F1217" s="26" t="s">
        <v>584</v>
      </c>
      <c r="G1217" s="26"/>
      <c r="H1217" s="26">
        <v>42</v>
      </c>
      <c r="I1217" s="91">
        <v>860</v>
      </c>
      <c r="J1217" s="90">
        <v>0</v>
      </c>
      <c r="K1217" s="26"/>
      <c r="L1217" s="79">
        <f>VLOOKUP(D1217,道具产出!B:V,4,FALSE)</f>
        <v>3004</v>
      </c>
      <c r="M1217" s="15" t="str">
        <f>IF(L1217="","",VLOOKUP(L1217,映射!W:X,2,FALSE))</f>
        <v>铝</v>
      </c>
      <c r="N1217" s="79">
        <f>VLOOKUP(D1217,道具产出!B:V,5,FALSE)</f>
        <v>1</v>
      </c>
      <c r="O1217" s="79">
        <v>1</v>
      </c>
      <c r="P1217" s="79">
        <f>VLOOKUP(D1217,道具产出!B:V,6,FALSE)</f>
        <v>100</v>
      </c>
      <c r="Q1217" s="79">
        <f>VLOOKUP(D1217,道具产出!B:V,7,FALSE)</f>
        <v>3104</v>
      </c>
      <c r="R1217" s="15" t="str">
        <f>IF(Q1217="","",VLOOKUP(Q1217,映射!W:X,2,FALSE))</f>
        <v>茱萸木</v>
      </c>
      <c r="S1217" s="79">
        <f>VLOOKUP(D1217,道具产出!B:V,8,FALSE)</f>
        <v>1</v>
      </c>
      <c r="T1217" s="79">
        <v>1</v>
      </c>
      <c r="U1217" s="79">
        <f>VLOOKUP(D1217,道具产出!B:V,9,FALSE)</f>
        <v>100</v>
      </c>
      <c r="V1217" s="92">
        <f>VLOOKUP(D1217,道具产出!B:V,10,FALSE)</f>
        <v>3404</v>
      </c>
      <c r="W1217" s="15" t="str">
        <f>IF(V1217="","",VLOOKUP(V1217,映射!W:X,2,FALSE))</f>
        <v>棉</v>
      </c>
      <c r="X1217" s="92">
        <f>VLOOKUP(D1217,道具产出!B:V,11,FALSE)</f>
        <v>1</v>
      </c>
      <c r="Y1217" s="92">
        <v>1</v>
      </c>
      <c r="Z1217" s="92">
        <f>VLOOKUP(D1217,道具产出!B:V,12,FALSE)</f>
        <v>100</v>
      </c>
      <c r="AA1217" s="85"/>
      <c r="AB1217" s="15" t="str">
        <f>IF(AA1217="","",VLOOKUP(AA1217,映射!W:X,2,FALSE))</f>
        <v/>
      </c>
      <c r="AC1217" s="85"/>
      <c r="AD1217" s="85"/>
      <c r="AE1217" s="85"/>
      <c r="AF1217" s="85"/>
      <c r="AG1217" s="15" t="str">
        <f>IF(AF1217="","",VLOOKUP(AF1217,映射!W:X,2,FALSE))</f>
        <v/>
      </c>
      <c r="AH1217" s="85"/>
      <c r="AI1217" s="85"/>
      <c r="AJ1217" s="85"/>
      <c r="AK1217" s="85"/>
      <c r="AL1217" s="85" t="str">
        <f>IF(AK1217="","",VLOOKUP(AK1217,映射!W:X,2,FALSE))</f>
        <v/>
      </c>
      <c r="AM1217" s="85"/>
      <c r="AN1217" s="85"/>
      <c r="AO1217" s="85"/>
    </row>
    <row r="1218" spans="1:41">
      <c r="A1218" s="26">
        <v>140485</v>
      </c>
      <c r="B1218" s="26" t="s">
        <v>323</v>
      </c>
      <c r="C1218" s="14" t="s">
        <v>40</v>
      </c>
      <c r="D1218" s="14" t="s">
        <v>687</v>
      </c>
      <c r="E1218" s="26">
        <v>40485</v>
      </c>
      <c r="F1218" s="26" t="s">
        <v>505</v>
      </c>
      <c r="G1218" s="26"/>
      <c r="H1218" s="26">
        <v>42</v>
      </c>
      <c r="I1218" s="91">
        <v>860</v>
      </c>
      <c r="J1218" s="90">
        <v>0</v>
      </c>
      <c r="K1218" s="26"/>
      <c r="L1218" s="79">
        <f>VLOOKUP(D1218,道具产出!B:V,4,FALSE)</f>
        <v>3004</v>
      </c>
      <c r="M1218" s="15" t="str">
        <f>IF(L1218="","",VLOOKUP(L1218,映射!W:X,2,FALSE))</f>
        <v>铝</v>
      </c>
      <c r="N1218" s="79">
        <f>VLOOKUP(D1218,道具产出!B:V,5,FALSE)</f>
        <v>1</v>
      </c>
      <c r="O1218" s="79">
        <v>1</v>
      </c>
      <c r="P1218" s="79">
        <f>VLOOKUP(D1218,道具产出!B:V,6,FALSE)</f>
        <v>100</v>
      </c>
      <c r="Q1218" s="79">
        <f>VLOOKUP(D1218,道具产出!B:V,7,FALSE)</f>
        <v>3104</v>
      </c>
      <c r="R1218" s="15" t="str">
        <f>IF(Q1218="","",VLOOKUP(Q1218,映射!W:X,2,FALSE))</f>
        <v>茱萸木</v>
      </c>
      <c r="S1218" s="79">
        <f>VLOOKUP(D1218,道具产出!B:V,8,FALSE)</f>
        <v>1</v>
      </c>
      <c r="T1218" s="79">
        <v>1</v>
      </c>
      <c r="U1218" s="79">
        <f>VLOOKUP(D1218,道具产出!B:V,9,FALSE)</f>
        <v>100</v>
      </c>
      <c r="V1218" s="92">
        <f>VLOOKUP(D1218,道具产出!B:V,10,FALSE)</f>
        <v>3404</v>
      </c>
      <c r="W1218" s="15" t="str">
        <f>IF(V1218="","",VLOOKUP(V1218,映射!W:X,2,FALSE))</f>
        <v>棉</v>
      </c>
      <c r="X1218" s="92">
        <f>VLOOKUP(D1218,道具产出!B:V,11,FALSE)</f>
        <v>1</v>
      </c>
      <c r="Y1218" s="92">
        <v>1</v>
      </c>
      <c r="Z1218" s="92">
        <f>VLOOKUP(D1218,道具产出!B:V,12,FALSE)</f>
        <v>100</v>
      </c>
      <c r="AA1218" s="85"/>
      <c r="AB1218" s="15" t="str">
        <f>IF(AA1218="","",VLOOKUP(AA1218,映射!W:X,2,FALSE))</f>
        <v/>
      </c>
      <c r="AC1218" s="85"/>
      <c r="AD1218" s="85"/>
      <c r="AE1218" s="85"/>
      <c r="AF1218" s="85"/>
      <c r="AG1218" s="15" t="str">
        <f>IF(AF1218="","",VLOOKUP(AF1218,映射!W:X,2,FALSE))</f>
        <v/>
      </c>
      <c r="AH1218" s="85"/>
      <c r="AI1218" s="85"/>
      <c r="AJ1218" s="85"/>
      <c r="AK1218" s="85"/>
      <c r="AL1218" s="85" t="str">
        <f>IF(AK1218="","",VLOOKUP(AK1218,映射!W:X,2,FALSE))</f>
        <v/>
      </c>
      <c r="AM1218" s="85"/>
      <c r="AN1218" s="85"/>
      <c r="AO1218" s="85"/>
    </row>
    <row r="1219" spans="1:41">
      <c r="A1219" s="26">
        <v>140486</v>
      </c>
      <c r="B1219" s="26" t="s">
        <v>323</v>
      </c>
      <c r="C1219" s="14" t="s">
        <v>40</v>
      </c>
      <c r="D1219" s="14" t="s">
        <v>687</v>
      </c>
      <c r="E1219" s="26">
        <v>40486</v>
      </c>
      <c r="F1219" s="26" t="s">
        <v>647</v>
      </c>
      <c r="G1219" s="26"/>
      <c r="H1219" s="26">
        <v>42</v>
      </c>
      <c r="I1219" s="91">
        <v>860</v>
      </c>
      <c r="J1219" s="90">
        <v>0</v>
      </c>
      <c r="K1219" s="26"/>
      <c r="L1219" s="79">
        <f>VLOOKUP(D1219,道具产出!B:V,4,FALSE)</f>
        <v>3004</v>
      </c>
      <c r="M1219" s="15" t="str">
        <f>IF(L1219="","",VLOOKUP(L1219,映射!W:X,2,FALSE))</f>
        <v>铝</v>
      </c>
      <c r="N1219" s="79">
        <f>VLOOKUP(D1219,道具产出!B:V,5,FALSE)</f>
        <v>1</v>
      </c>
      <c r="O1219" s="79">
        <v>1</v>
      </c>
      <c r="P1219" s="79">
        <f>VLOOKUP(D1219,道具产出!B:V,6,FALSE)</f>
        <v>100</v>
      </c>
      <c r="Q1219" s="79">
        <f>VLOOKUP(D1219,道具产出!B:V,7,FALSE)</f>
        <v>3104</v>
      </c>
      <c r="R1219" s="15" t="str">
        <f>IF(Q1219="","",VLOOKUP(Q1219,映射!W:X,2,FALSE))</f>
        <v>茱萸木</v>
      </c>
      <c r="S1219" s="79">
        <f>VLOOKUP(D1219,道具产出!B:V,8,FALSE)</f>
        <v>1</v>
      </c>
      <c r="T1219" s="79">
        <v>1</v>
      </c>
      <c r="U1219" s="79">
        <f>VLOOKUP(D1219,道具产出!B:V,9,FALSE)</f>
        <v>100</v>
      </c>
      <c r="V1219" s="92">
        <f>VLOOKUP(D1219,道具产出!B:V,10,FALSE)</f>
        <v>3404</v>
      </c>
      <c r="W1219" s="15" t="str">
        <f>IF(V1219="","",VLOOKUP(V1219,映射!W:X,2,FALSE))</f>
        <v>棉</v>
      </c>
      <c r="X1219" s="92">
        <f>VLOOKUP(D1219,道具产出!B:V,11,FALSE)</f>
        <v>1</v>
      </c>
      <c r="Y1219" s="92">
        <v>1</v>
      </c>
      <c r="Z1219" s="92">
        <f>VLOOKUP(D1219,道具产出!B:V,12,FALSE)</f>
        <v>100</v>
      </c>
      <c r="AA1219" s="85"/>
      <c r="AB1219" s="15" t="str">
        <f>IF(AA1219="","",VLOOKUP(AA1219,映射!W:X,2,FALSE))</f>
        <v/>
      </c>
      <c r="AC1219" s="85"/>
      <c r="AD1219" s="85"/>
      <c r="AE1219" s="85"/>
      <c r="AF1219" s="85"/>
      <c r="AG1219" s="15" t="str">
        <f>IF(AF1219="","",VLOOKUP(AF1219,映射!W:X,2,FALSE))</f>
        <v/>
      </c>
      <c r="AH1219" s="85"/>
      <c r="AI1219" s="85"/>
      <c r="AJ1219" s="85"/>
      <c r="AK1219" s="85"/>
      <c r="AL1219" s="85" t="str">
        <f>IF(AK1219="","",VLOOKUP(AK1219,映射!W:X,2,FALSE))</f>
        <v/>
      </c>
      <c r="AM1219" s="85"/>
      <c r="AN1219" s="85"/>
      <c r="AO1219" s="85"/>
    </row>
    <row r="1220" spans="1:41">
      <c r="A1220" s="26">
        <v>140487</v>
      </c>
      <c r="B1220" s="26" t="s">
        <v>323</v>
      </c>
      <c r="C1220" s="14" t="s">
        <v>40</v>
      </c>
      <c r="D1220" s="14" t="s">
        <v>687</v>
      </c>
      <c r="E1220" s="26">
        <v>40487</v>
      </c>
      <c r="F1220" s="26" t="s">
        <v>587</v>
      </c>
      <c r="G1220" s="26"/>
      <c r="H1220" s="26">
        <v>42</v>
      </c>
      <c r="I1220" s="91">
        <v>860</v>
      </c>
      <c r="J1220" s="90">
        <v>0</v>
      </c>
      <c r="K1220" s="26"/>
      <c r="L1220" s="79">
        <f>VLOOKUP(D1220,道具产出!B:V,4,FALSE)</f>
        <v>3004</v>
      </c>
      <c r="M1220" s="15" t="str">
        <f>IF(L1220="","",VLOOKUP(L1220,映射!W:X,2,FALSE))</f>
        <v>铝</v>
      </c>
      <c r="N1220" s="79">
        <f>VLOOKUP(D1220,道具产出!B:V,5,FALSE)</f>
        <v>1</v>
      </c>
      <c r="O1220" s="79">
        <v>1</v>
      </c>
      <c r="P1220" s="79">
        <f>VLOOKUP(D1220,道具产出!B:V,6,FALSE)</f>
        <v>100</v>
      </c>
      <c r="Q1220" s="79">
        <f>VLOOKUP(D1220,道具产出!B:V,7,FALSE)</f>
        <v>3104</v>
      </c>
      <c r="R1220" s="15" t="str">
        <f>IF(Q1220="","",VLOOKUP(Q1220,映射!W:X,2,FALSE))</f>
        <v>茱萸木</v>
      </c>
      <c r="S1220" s="79">
        <f>VLOOKUP(D1220,道具产出!B:V,8,FALSE)</f>
        <v>1</v>
      </c>
      <c r="T1220" s="79">
        <v>1</v>
      </c>
      <c r="U1220" s="79">
        <f>VLOOKUP(D1220,道具产出!B:V,9,FALSE)</f>
        <v>100</v>
      </c>
      <c r="V1220" s="92">
        <f>VLOOKUP(D1220,道具产出!B:V,10,FALSE)</f>
        <v>3404</v>
      </c>
      <c r="W1220" s="15" t="str">
        <f>IF(V1220="","",VLOOKUP(V1220,映射!W:X,2,FALSE))</f>
        <v>棉</v>
      </c>
      <c r="X1220" s="92">
        <f>VLOOKUP(D1220,道具产出!B:V,11,FALSE)</f>
        <v>1</v>
      </c>
      <c r="Y1220" s="92">
        <v>1</v>
      </c>
      <c r="Z1220" s="92">
        <f>VLOOKUP(D1220,道具产出!B:V,12,FALSE)</f>
        <v>100</v>
      </c>
      <c r="AA1220" s="85"/>
      <c r="AB1220" s="15" t="str">
        <f>IF(AA1220="","",VLOOKUP(AA1220,映射!W:X,2,FALSE))</f>
        <v/>
      </c>
      <c r="AC1220" s="85"/>
      <c r="AD1220" s="85"/>
      <c r="AE1220" s="85"/>
      <c r="AF1220" s="85"/>
      <c r="AG1220" s="15" t="str">
        <f>IF(AF1220="","",VLOOKUP(AF1220,映射!W:X,2,FALSE))</f>
        <v/>
      </c>
      <c r="AH1220" s="85"/>
      <c r="AI1220" s="85"/>
      <c r="AJ1220" s="85"/>
      <c r="AK1220" s="85"/>
      <c r="AL1220" s="85" t="str">
        <f>IF(AK1220="","",VLOOKUP(AK1220,映射!W:X,2,FALSE))</f>
        <v/>
      </c>
      <c r="AM1220" s="85"/>
      <c r="AN1220" s="85"/>
      <c r="AO1220" s="85"/>
    </row>
    <row r="1221" spans="1:41">
      <c r="A1221" s="26">
        <v>140488</v>
      </c>
      <c r="B1221" s="26" t="s">
        <v>323</v>
      </c>
      <c r="C1221" s="14" t="s">
        <v>40</v>
      </c>
      <c r="D1221" s="14" t="s">
        <v>687</v>
      </c>
      <c r="E1221" s="26">
        <v>40488</v>
      </c>
      <c r="F1221" s="26" t="s">
        <v>695</v>
      </c>
      <c r="G1221" s="26"/>
      <c r="H1221" s="26">
        <v>42</v>
      </c>
      <c r="I1221" s="91">
        <v>860</v>
      </c>
      <c r="J1221" s="90">
        <v>0</v>
      </c>
      <c r="K1221" s="26"/>
      <c r="L1221" s="79">
        <f>VLOOKUP(D1221,道具产出!B:V,4,FALSE)</f>
        <v>3004</v>
      </c>
      <c r="M1221" s="15" t="str">
        <f>IF(L1221="","",VLOOKUP(L1221,映射!W:X,2,FALSE))</f>
        <v>铝</v>
      </c>
      <c r="N1221" s="79">
        <f>VLOOKUP(D1221,道具产出!B:V,5,FALSE)</f>
        <v>1</v>
      </c>
      <c r="O1221" s="79">
        <v>1</v>
      </c>
      <c r="P1221" s="79">
        <f>VLOOKUP(D1221,道具产出!B:V,6,FALSE)</f>
        <v>100</v>
      </c>
      <c r="Q1221" s="79">
        <f>VLOOKUP(D1221,道具产出!B:V,7,FALSE)</f>
        <v>3104</v>
      </c>
      <c r="R1221" s="15" t="str">
        <f>IF(Q1221="","",VLOOKUP(Q1221,映射!W:X,2,FALSE))</f>
        <v>茱萸木</v>
      </c>
      <c r="S1221" s="79">
        <f>VLOOKUP(D1221,道具产出!B:V,8,FALSE)</f>
        <v>1</v>
      </c>
      <c r="T1221" s="79">
        <v>1</v>
      </c>
      <c r="U1221" s="79">
        <f>VLOOKUP(D1221,道具产出!B:V,9,FALSE)</f>
        <v>100</v>
      </c>
      <c r="V1221" s="92">
        <f>VLOOKUP(D1221,道具产出!B:V,10,FALSE)</f>
        <v>3404</v>
      </c>
      <c r="W1221" s="15" t="str">
        <f>IF(V1221="","",VLOOKUP(V1221,映射!W:X,2,FALSE))</f>
        <v>棉</v>
      </c>
      <c r="X1221" s="92">
        <f>VLOOKUP(D1221,道具产出!B:V,11,FALSE)</f>
        <v>1</v>
      </c>
      <c r="Y1221" s="92">
        <v>1</v>
      </c>
      <c r="Z1221" s="92">
        <f>VLOOKUP(D1221,道具产出!B:V,12,FALSE)</f>
        <v>100</v>
      </c>
      <c r="AA1221" s="85"/>
      <c r="AB1221" s="15" t="str">
        <f>IF(AA1221="","",VLOOKUP(AA1221,映射!W:X,2,FALSE))</f>
        <v/>
      </c>
      <c r="AC1221" s="85"/>
      <c r="AD1221" s="85"/>
      <c r="AE1221" s="85"/>
      <c r="AF1221" s="85"/>
      <c r="AG1221" s="15" t="str">
        <f>IF(AF1221="","",VLOOKUP(AF1221,映射!W:X,2,FALSE))</f>
        <v/>
      </c>
      <c r="AH1221" s="85"/>
      <c r="AI1221" s="85"/>
      <c r="AJ1221" s="85"/>
      <c r="AK1221" s="85"/>
      <c r="AL1221" s="85" t="str">
        <f>IF(AK1221="","",VLOOKUP(AK1221,映射!W:X,2,FALSE))</f>
        <v/>
      </c>
      <c r="AM1221" s="85"/>
      <c r="AN1221" s="85"/>
      <c r="AO1221" s="85"/>
    </row>
    <row r="1222" spans="1:41">
      <c r="A1222" s="26">
        <v>140489</v>
      </c>
      <c r="B1222" s="26" t="s">
        <v>323</v>
      </c>
      <c r="C1222" s="14" t="s">
        <v>40</v>
      </c>
      <c r="D1222" s="14" t="s">
        <v>687</v>
      </c>
      <c r="E1222" s="26">
        <v>40489</v>
      </c>
      <c r="F1222" s="26" t="s">
        <v>611</v>
      </c>
      <c r="G1222" s="26"/>
      <c r="H1222" s="26">
        <v>42</v>
      </c>
      <c r="I1222" s="91">
        <v>860</v>
      </c>
      <c r="J1222" s="90">
        <v>0</v>
      </c>
      <c r="K1222" s="26"/>
      <c r="L1222" s="79">
        <f>VLOOKUP(D1222,道具产出!B:V,4,FALSE)</f>
        <v>3004</v>
      </c>
      <c r="M1222" s="15" t="str">
        <f>IF(L1222="","",VLOOKUP(L1222,映射!W:X,2,FALSE))</f>
        <v>铝</v>
      </c>
      <c r="N1222" s="79">
        <f>VLOOKUP(D1222,道具产出!B:V,5,FALSE)</f>
        <v>1</v>
      </c>
      <c r="O1222" s="79">
        <v>1</v>
      </c>
      <c r="P1222" s="79">
        <f>VLOOKUP(D1222,道具产出!B:V,6,FALSE)</f>
        <v>100</v>
      </c>
      <c r="Q1222" s="79">
        <f>VLOOKUP(D1222,道具产出!B:V,7,FALSE)</f>
        <v>3104</v>
      </c>
      <c r="R1222" s="15" t="str">
        <f>IF(Q1222="","",VLOOKUP(Q1222,映射!W:X,2,FALSE))</f>
        <v>茱萸木</v>
      </c>
      <c r="S1222" s="79">
        <f>VLOOKUP(D1222,道具产出!B:V,8,FALSE)</f>
        <v>1</v>
      </c>
      <c r="T1222" s="79">
        <v>1</v>
      </c>
      <c r="U1222" s="79">
        <f>VLOOKUP(D1222,道具产出!B:V,9,FALSE)</f>
        <v>100</v>
      </c>
      <c r="V1222" s="92">
        <f>VLOOKUP(D1222,道具产出!B:V,10,FALSE)</f>
        <v>3404</v>
      </c>
      <c r="W1222" s="15" t="str">
        <f>IF(V1222="","",VLOOKUP(V1222,映射!W:X,2,FALSE))</f>
        <v>棉</v>
      </c>
      <c r="X1222" s="92">
        <f>VLOOKUP(D1222,道具产出!B:V,11,FALSE)</f>
        <v>1</v>
      </c>
      <c r="Y1222" s="92">
        <v>1</v>
      </c>
      <c r="Z1222" s="92">
        <f>VLOOKUP(D1222,道具产出!B:V,12,FALSE)</f>
        <v>100</v>
      </c>
      <c r="AA1222" s="85"/>
      <c r="AB1222" s="15" t="str">
        <f>IF(AA1222="","",VLOOKUP(AA1222,映射!W:X,2,FALSE))</f>
        <v/>
      </c>
      <c r="AC1222" s="85"/>
      <c r="AD1222" s="85"/>
      <c r="AE1222" s="85"/>
      <c r="AF1222" s="85"/>
      <c r="AG1222" s="15" t="str">
        <f>IF(AF1222="","",VLOOKUP(AF1222,映射!W:X,2,FALSE))</f>
        <v/>
      </c>
      <c r="AH1222" s="85"/>
      <c r="AI1222" s="85"/>
      <c r="AJ1222" s="85"/>
      <c r="AK1222" s="85"/>
      <c r="AL1222" s="85" t="str">
        <f>IF(AK1222="","",VLOOKUP(AK1222,映射!W:X,2,FALSE))</f>
        <v/>
      </c>
      <c r="AM1222" s="85"/>
      <c r="AN1222" s="85"/>
      <c r="AO1222" s="85"/>
    </row>
    <row r="1223" spans="1:41">
      <c r="A1223" s="26">
        <v>140490</v>
      </c>
      <c r="B1223" s="26" t="s">
        <v>323</v>
      </c>
      <c r="C1223" s="14" t="s">
        <v>40</v>
      </c>
      <c r="D1223" s="14" t="s">
        <v>687</v>
      </c>
      <c r="E1223" s="26">
        <v>40490</v>
      </c>
      <c r="F1223" s="26" t="s">
        <v>604</v>
      </c>
      <c r="G1223" s="26"/>
      <c r="H1223" s="26">
        <v>42</v>
      </c>
      <c r="I1223" s="91">
        <v>860</v>
      </c>
      <c r="J1223" s="90">
        <v>0</v>
      </c>
      <c r="K1223" s="26"/>
      <c r="L1223" s="79">
        <f>VLOOKUP(D1223,道具产出!B:V,4,FALSE)</f>
        <v>3004</v>
      </c>
      <c r="M1223" s="15" t="str">
        <f>IF(L1223="","",VLOOKUP(L1223,映射!W:X,2,FALSE))</f>
        <v>铝</v>
      </c>
      <c r="N1223" s="79">
        <f>VLOOKUP(D1223,道具产出!B:V,5,FALSE)</f>
        <v>1</v>
      </c>
      <c r="O1223" s="79">
        <v>1</v>
      </c>
      <c r="P1223" s="79">
        <f>VLOOKUP(D1223,道具产出!B:V,6,FALSE)</f>
        <v>100</v>
      </c>
      <c r="Q1223" s="79">
        <f>VLOOKUP(D1223,道具产出!B:V,7,FALSE)</f>
        <v>3104</v>
      </c>
      <c r="R1223" s="15" t="str">
        <f>IF(Q1223="","",VLOOKUP(Q1223,映射!W:X,2,FALSE))</f>
        <v>茱萸木</v>
      </c>
      <c r="S1223" s="79">
        <f>VLOOKUP(D1223,道具产出!B:V,8,FALSE)</f>
        <v>1</v>
      </c>
      <c r="T1223" s="79">
        <v>1</v>
      </c>
      <c r="U1223" s="79">
        <f>VLOOKUP(D1223,道具产出!B:V,9,FALSE)</f>
        <v>100</v>
      </c>
      <c r="V1223" s="92">
        <f>VLOOKUP(D1223,道具产出!B:V,10,FALSE)</f>
        <v>3404</v>
      </c>
      <c r="W1223" s="15" t="str">
        <f>IF(V1223="","",VLOOKUP(V1223,映射!W:X,2,FALSE))</f>
        <v>棉</v>
      </c>
      <c r="X1223" s="92">
        <f>VLOOKUP(D1223,道具产出!B:V,11,FALSE)</f>
        <v>1</v>
      </c>
      <c r="Y1223" s="92">
        <v>1</v>
      </c>
      <c r="Z1223" s="92">
        <f>VLOOKUP(D1223,道具产出!B:V,12,FALSE)</f>
        <v>100</v>
      </c>
      <c r="AA1223" s="85"/>
      <c r="AB1223" s="15" t="str">
        <f>IF(AA1223="","",VLOOKUP(AA1223,映射!W:X,2,FALSE))</f>
        <v/>
      </c>
      <c r="AC1223" s="85"/>
      <c r="AD1223" s="85"/>
      <c r="AE1223" s="85"/>
      <c r="AF1223" s="85"/>
      <c r="AG1223" s="15" t="str">
        <f>IF(AF1223="","",VLOOKUP(AF1223,映射!W:X,2,FALSE))</f>
        <v/>
      </c>
      <c r="AH1223" s="85"/>
      <c r="AI1223" s="85"/>
      <c r="AJ1223" s="85"/>
      <c r="AK1223" s="85"/>
      <c r="AL1223" s="85" t="str">
        <f>IF(AK1223="","",VLOOKUP(AK1223,映射!W:X,2,FALSE))</f>
        <v/>
      </c>
      <c r="AM1223" s="85"/>
      <c r="AN1223" s="85"/>
      <c r="AO1223" s="85"/>
    </row>
    <row r="1224" spans="1:41">
      <c r="A1224" s="26">
        <v>140491</v>
      </c>
      <c r="B1224" s="26" t="s">
        <v>323</v>
      </c>
      <c r="C1224" s="14" t="s">
        <v>40</v>
      </c>
      <c r="D1224" s="14" t="s">
        <v>687</v>
      </c>
      <c r="E1224" s="26">
        <v>40491</v>
      </c>
      <c r="F1224" s="26" t="s">
        <v>608</v>
      </c>
      <c r="G1224" s="26"/>
      <c r="H1224" s="26">
        <v>42</v>
      </c>
      <c r="I1224" s="91">
        <v>860</v>
      </c>
      <c r="J1224" s="90">
        <v>0</v>
      </c>
      <c r="K1224" s="26"/>
      <c r="L1224" s="79">
        <f>VLOOKUP(D1224,道具产出!B:V,4,FALSE)</f>
        <v>3004</v>
      </c>
      <c r="M1224" s="15" t="str">
        <f>IF(L1224="","",VLOOKUP(L1224,映射!W:X,2,FALSE))</f>
        <v>铝</v>
      </c>
      <c r="N1224" s="79">
        <f>VLOOKUP(D1224,道具产出!B:V,5,FALSE)</f>
        <v>1</v>
      </c>
      <c r="O1224" s="79">
        <v>1</v>
      </c>
      <c r="P1224" s="79">
        <f>VLOOKUP(D1224,道具产出!B:V,6,FALSE)</f>
        <v>100</v>
      </c>
      <c r="Q1224" s="79">
        <f>VLOOKUP(D1224,道具产出!B:V,7,FALSE)</f>
        <v>3104</v>
      </c>
      <c r="R1224" s="15" t="str">
        <f>IF(Q1224="","",VLOOKUP(Q1224,映射!W:X,2,FALSE))</f>
        <v>茱萸木</v>
      </c>
      <c r="S1224" s="79">
        <f>VLOOKUP(D1224,道具产出!B:V,8,FALSE)</f>
        <v>1</v>
      </c>
      <c r="T1224" s="79">
        <v>1</v>
      </c>
      <c r="U1224" s="79">
        <f>VLOOKUP(D1224,道具产出!B:V,9,FALSE)</f>
        <v>100</v>
      </c>
      <c r="V1224" s="92">
        <f>VLOOKUP(D1224,道具产出!B:V,10,FALSE)</f>
        <v>3404</v>
      </c>
      <c r="W1224" s="15" t="str">
        <f>IF(V1224="","",VLOOKUP(V1224,映射!W:X,2,FALSE))</f>
        <v>棉</v>
      </c>
      <c r="X1224" s="92">
        <f>VLOOKUP(D1224,道具产出!B:V,11,FALSE)</f>
        <v>1</v>
      </c>
      <c r="Y1224" s="92">
        <v>1</v>
      </c>
      <c r="Z1224" s="92">
        <f>VLOOKUP(D1224,道具产出!B:V,12,FALSE)</f>
        <v>100</v>
      </c>
      <c r="AA1224" s="85"/>
      <c r="AB1224" s="15" t="str">
        <f>IF(AA1224="","",VLOOKUP(AA1224,映射!W:X,2,FALSE))</f>
        <v/>
      </c>
      <c r="AC1224" s="85"/>
      <c r="AD1224" s="85"/>
      <c r="AE1224" s="85"/>
      <c r="AF1224" s="85"/>
      <c r="AG1224" s="15" t="str">
        <f>IF(AF1224="","",VLOOKUP(AF1224,映射!W:X,2,FALSE))</f>
        <v/>
      </c>
      <c r="AH1224" s="85"/>
      <c r="AI1224" s="85"/>
      <c r="AJ1224" s="85"/>
      <c r="AK1224" s="85"/>
      <c r="AL1224" s="85" t="str">
        <f>IF(AK1224="","",VLOOKUP(AK1224,映射!W:X,2,FALSE))</f>
        <v/>
      </c>
      <c r="AM1224" s="85"/>
      <c r="AN1224" s="85"/>
      <c r="AO1224" s="85"/>
    </row>
    <row r="1225" spans="1:41">
      <c r="A1225" s="26">
        <v>140492</v>
      </c>
      <c r="B1225" s="26" t="s">
        <v>323</v>
      </c>
      <c r="C1225" s="14" t="s">
        <v>40</v>
      </c>
      <c r="D1225" s="14" t="s">
        <v>687</v>
      </c>
      <c r="E1225" s="26">
        <v>40492</v>
      </c>
      <c r="F1225" s="26" t="s">
        <v>607</v>
      </c>
      <c r="G1225" s="26"/>
      <c r="H1225" s="26">
        <v>42</v>
      </c>
      <c r="I1225" s="91">
        <v>860</v>
      </c>
      <c r="J1225" s="90">
        <v>0</v>
      </c>
      <c r="K1225" s="26"/>
      <c r="L1225" s="79">
        <f>VLOOKUP(D1225,道具产出!B:V,4,FALSE)</f>
        <v>3004</v>
      </c>
      <c r="M1225" s="15" t="str">
        <f>IF(L1225="","",VLOOKUP(L1225,映射!W:X,2,FALSE))</f>
        <v>铝</v>
      </c>
      <c r="N1225" s="79">
        <f>VLOOKUP(D1225,道具产出!B:V,5,FALSE)</f>
        <v>1</v>
      </c>
      <c r="O1225" s="79">
        <v>1</v>
      </c>
      <c r="P1225" s="79">
        <f>VLOOKUP(D1225,道具产出!B:V,6,FALSE)</f>
        <v>100</v>
      </c>
      <c r="Q1225" s="79">
        <f>VLOOKUP(D1225,道具产出!B:V,7,FALSE)</f>
        <v>3104</v>
      </c>
      <c r="R1225" s="15" t="str">
        <f>IF(Q1225="","",VLOOKUP(Q1225,映射!W:X,2,FALSE))</f>
        <v>茱萸木</v>
      </c>
      <c r="S1225" s="79">
        <f>VLOOKUP(D1225,道具产出!B:V,8,FALSE)</f>
        <v>1</v>
      </c>
      <c r="T1225" s="79">
        <v>1</v>
      </c>
      <c r="U1225" s="79">
        <f>VLOOKUP(D1225,道具产出!B:V,9,FALSE)</f>
        <v>100</v>
      </c>
      <c r="V1225" s="92">
        <f>VLOOKUP(D1225,道具产出!B:V,10,FALSE)</f>
        <v>3404</v>
      </c>
      <c r="W1225" s="15" t="str">
        <f>IF(V1225="","",VLOOKUP(V1225,映射!W:X,2,FALSE))</f>
        <v>棉</v>
      </c>
      <c r="X1225" s="92">
        <f>VLOOKUP(D1225,道具产出!B:V,11,FALSE)</f>
        <v>1</v>
      </c>
      <c r="Y1225" s="92">
        <v>1</v>
      </c>
      <c r="Z1225" s="92">
        <f>VLOOKUP(D1225,道具产出!B:V,12,FALSE)</f>
        <v>100</v>
      </c>
      <c r="AA1225" s="85"/>
      <c r="AB1225" s="15" t="str">
        <f>IF(AA1225="","",VLOOKUP(AA1225,映射!W:X,2,FALSE))</f>
        <v/>
      </c>
      <c r="AC1225" s="85"/>
      <c r="AD1225" s="85"/>
      <c r="AE1225" s="85"/>
      <c r="AF1225" s="85"/>
      <c r="AG1225" s="15" t="str">
        <f>IF(AF1225="","",VLOOKUP(AF1225,映射!W:X,2,FALSE))</f>
        <v/>
      </c>
      <c r="AH1225" s="85"/>
      <c r="AI1225" s="85"/>
      <c r="AJ1225" s="85"/>
      <c r="AK1225" s="85"/>
      <c r="AL1225" s="85" t="str">
        <f>IF(AK1225="","",VLOOKUP(AK1225,映射!W:X,2,FALSE))</f>
        <v/>
      </c>
      <c r="AM1225" s="85"/>
      <c r="AN1225" s="85"/>
      <c r="AO1225" s="85"/>
    </row>
    <row r="1226" spans="1:41">
      <c r="A1226" s="26">
        <v>140493</v>
      </c>
      <c r="B1226" s="26" t="s">
        <v>323</v>
      </c>
      <c r="C1226" s="14" t="s">
        <v>40</v>
      </c>
      <c r="D1226" s="14" t="s">
        <v>687</v>
      </c>
      <c r="E1226" s="26">
        <v>40493</v>
      </c>
      <c r="F1226" s="26" t="s">
        <v>452</v>
      </c>
      <c r="G1226" s="26"/>
      <c r="H1226" s="26">
        <v>42</v>
      </c>
      <c r="I1226" s="91">
        <v>860</v>
      </c>
      <c r="J1226" s="90">
        <v>0</v>
      </c>
      <c r="K1226" s="26"/>
      <c r="L1226" s="79">
        <f>VLOOKUP(D1226,道具产出!B:V,4,FALSE)</f>
        <v>3004</v>
      </c>
      <c r="M1226" s="15" t="str">
        <f>IF(L1226="","",VLOOKUP(L1226,映射!W:X,2,FALSE))</f>
        <v>铝</v>
      </c>
      <c r="N1226" s="79">
        <f>VLOOKUP(D1226,道具产出!B:V,5,FALSE)</f>
        <v>1</v>
      </c>
      <c r="O1226" s="79">
        <v>1</v>
      </c>
      <c r="P1226" s="79">
        <f>VLOOKUP(D1226,道具产出!B:V,6,FALSE)</f>
        <v>100</v>
      </c>
      <c r="Q1226" s="79">
        <f>VLOOKUP(D1226,道具产出!B:V,7,FALSE)</f>
        <v>3104</v>
      </c>
      <c r="R1226" s="15" t="str">
        <f>IF(Q1226="","",VLOOKUP(Q1226,映射!W:X,2,FALSE))</f>
        <v>茱萸木</v>
      </c>
      <c r="S1226" s="79">
        <f>VLOOKUP(D1226,道具产出!B:V,8,FALSE)</f>
        <v>1</v>
      </c>
      <c r="T1226" s="79">
        <v>1</v>
      </c>
      <c r="U1226" s="79">
        <f>VLOOKUP(D1226,道具产出!B:V,9,FALSE)</f>
        <v>100</v>
      </c>
      <c r="V1226" s="92">
        <f>VLOOKUP(D1226,道具产出!B:V,10,FALSE)</f>
        <v>3404</v>
      </c>
      <c r="W1226" s="15" t="str">
        <f>IF(V1226="","",VLOOKUP(V1226,映射!W:X,2,FALSE))</f>
        <v>棉</v>
      </c>
      <c r="X1226" s="92">
        <f>VLOOKUP(D1226,道具产出!B:V,11,FALSE)</f>
        <v>1</v>
      </c>
      <c r="Y1226" s="92">
        <v>1</v>
      </c>
      <c r="Z1226" s="92">
        <f>VLOOKUP(D1226,道具产出!B:V,12,FALSE)</f>
        <v>100</v>
      </c>
      <c r="AA1226" s="85"/>
      <c r="AB1226" s="15" t="str">
        <f>IF(AA1226="","",VLOOKUP(AA1226,映射!W:X,2,FALSE))</f>
        <v/>
      </c>
      <c r="AC1226" s="85"/>
      <c r="AD1226" s="85"/>
      <c r="AE1226" s="85"/>
      <c r="AF1226" s="85"/>
      <c r="AG1226" s="15" t="str">
        <f>IF(AF1226="","",VLOOKUP(AF1226,映射!W:X,2,FALSE))</f>
        <v/>
      </c>
      <c r="AH1226" s="85"/>
      <c r="AI1226" s="85"/>
      <c r="AJ1226" s="85"/>
      <c r="AK1226" s="85"/>
      <c r="AL1226" s="85" t="str">
        <f>IF(AK1226="","",VLOOKUP(AK1226,映射!W:X,2,FALSE))</f>
        <v/>
      </c>
      <c r="AM1226" s="85"/>
      <c r="AN1226" s="85"/>
      <c r="AO1226" s="85"/>
    </row>
    <row r="1227" spans="1:41">
      <c r="A1227" s="26">
        <v>140494</v>
      </c>
      <c r="B1227" s="26" t="s">
        <v>323</v>
      </c>
      <c r="C1227" s="14" t="s">
        <v>40</v>
      </c>
      <c r="D1227" s="14" t="s">
        <v>687</v>
      </c>
      <c r="E1227" s="26">
        <v>40494</v>
      </c>
      <c r="F1227" s="26" t="s">
        <v>616</v>
      </c>
      <c r="G1227" s="26"/>
      <c r="H1227" s="26">
        <v>42</v>
      </c>
      <c r="I1227" s="91">
        <v>860</v>
      </c>
      <c r="J1227" s="90">
        <v>0</v>
      </c>
      <c r="K1227" s="26"/>
      <c r="L1227" s="79">
        <f>VLOOKUP(D1227,道具产出!B:V,4,FALSE)</f>
        <v>3004</v>
      </c>
      <c r="M1227" s="15" t="str">
        <f>IF(L1227="","",VLOOKUP(L1227,映射!W:X,2,FALSE))</f>
        <v>铝</v>
      </c>
      <c r="N1227" s="79">
        <f>VLOOKUP(D1227,道具产出!B:V,5,FALSE)</f>
        <v>1</v>
      </c>
      <c r="O1227" s="79">
        <v>1</v>
      </c>
      <c r="P1227" s="79">
        <f>VLOOKUP(D1227,道具产出!B:V,6,FALSE)</f>
        <v>100</v>
      </c>
      <c r="Q1227" s="79">
        <f>VLOOKUP(D1227,道具产出!B:V,7,FALSE)</f>
        <v>3104</v>
      </c>
      <c r="R1227" s="15" t="str">
        <f>IF(Q1227="","",VLOOKUP(Q1227,映射!W:X,2,FALSE))</f>
        <v>茱萸木</v>
      </c>
      <c r="S1227" s="79">
        <f>VLOOKUP(D1227,道具产出!B:V,8,FALSE)</f>
        <v>1</v>
      </c>
      <c r="T1227" s="79">
        <v>1</v>
      </c>
      <c r="U1227" s="79">
        <f>VLOOKUP(D1227,道具产出!B:V,9,FALSE)</f>
        <v>100</v>
      </c>
      <c r="V1227" s="92">
        <f>VLOOKUP(D1227,道具产出!B:V,10,FALSE)</f>
        <v>3404</v>
      </c>
      <c r="W1227" s="15" t="str">
        <f>IF(V1227="","",VLOOKUP(V1227,映射!W:X,2,FALSE))</f>
        <v>棉</v>
      </c>
      <c r="X1227" s="92">
        <f>VLOOKUP(D1227,道具产出!B:V,11,FALSE)</f>
        <v>1</v>
      </c>
      <c r="Y1227" s="92">
        <v>1</v>
      </c>
      <c r="Z1227" s="92">
        <f>VLOOKUP(D1227,道具产出!B:V,12,FALSE)</f>
        <v>100</v>
      </c>
      <c r="AA1227" s="85"/>
      <c r="AB1227" s="15" t="str">
        <f>IF(AA1227="","",VLOOKUP(AA1227,映射!W:X,2,FALSE))</f>
        <v/>
      </c>
      <c r="AC1227" s="85"/>
      <c r="AD1227" s="85"/>
      <c r="AE1227" s="85"/>
      <c r="AF1227" s="85"/>
      <c r="AG1227" s="15" t="str">
        <f>IF(AF1227="","",VLOOKUP(AF1227,映射!W:X,2,FALSE))</f>
        <v/>
      </c>
      <c r="AH1227" s="85"/>
      <c r="AI1227" s="85"/>
      <c r="AJ1227" s="85"/>
      <c r="AK1227" s="85"/>
      <c r="AL1227" s="85" t="str">
        <f>IF(AK1227="","",VLOOKUP(AK1227,映射!W:X,2,FALSE))</f>
        <v/>
      </c>
      <c r="AM1227" s="85"/>
      <c r="AN1227" s="85"/>
      <c r="AO1227" s="85"/>
    </row>
    <row r="1228" spans="1:41">
      <c r="A1228" s="26">
        <v>140495</v>
      </c>
      <c r="B1228" s="26" t="s">
        <v>323</v>
      </c>
      <c r="C1228" s="14" t="s">
        <v>40</v>
      </c>
      <c r="D1228" s="14" t="s">
        <v>687</v>
      </c>
      <c r="E1228" s="26">
        <v>40495</v>
      </c>
      <c r="F1228" s="26" t="s">
        <v>696</v>
      </c>
      <c r="G1228" s="26"/>
      <c r="H1228" s="26">
        <v>42</v>
      </c>
      <c r="I1228" s="91">
        <v>860</v>
      </c>
      <c r="J1228" s="90">
        <v>0</v>
      </c>
      <c r="K1228" s="26"/>
      <c r="L1228" s="79">
        <f>VLOOKUP(D1228,道具产出!B:V,4,FALSE)</f>
        <v>3004</v>
      </c>
      <c r="M1228" s="15" t="str">
        <f>IF(L1228="","",VLOOKUP(L1228,映射!W:X,2,FALSE))</f>
        <v>铝</v>
      </c>
      <c r="N1228" s="79">
        <f>VLOOKUP(D1228,道具产出!B:V,5,FALSE)</f>
        <v>1</v>
      </c>
      <c r="O1228" s="79">
        <v>1</v>
      </c>
      <c r="P1228" s="79">
        <f>VLOOKUP(D1228,道具产出!B:V,6,FALSE)</f>
        <v>100</v>
      </c>
      <c r="Q1228" s="79">
        <f>VLOOKUP(D1228,道具产出!B:V,7,FALSE)</f>
        <v>3104</v>
      </c>
      <c r="R1228" s="15" t="str">
        <f>IF(Q1228="","",VLOOKUP(Q1228,映射!W:X,2,FALSE))</f>
        <v>茱萸木</v>
      </c>
      <c r="S1228" s="79">
        <f>VLOOKUP(D1228,道具产出!B:V,8,FALSE)</f>
        <v>1</v>
      </c>
      <c r="T1228" s="79">
        <v>1</v>
      </c>
      <c r="U1228" s="79">
        <f>VLOOKUP(D1228,道具产出!B:V,9,FALSE)</f>
        <v>100</v>
      </c>
      <c r="V1228" s="92">
        <f>VLOOKUP(D1228,道具产出!B:V,10,FALSE)</f>
        <v>3404</v>
      </c>
      <c r="W1228" s="15" t="str">
        <f>IF(V1228="","",VLOOKUP(V1228,映射!W:X,2,FALSE))</f>
        <v>棉</v>
      </c>
      <c r="X1228" s="92">
        <f>VLOOKUP(D1228,道具产出!B:V,11,FALSE)</f>
        <v>1</v>
      </c>
      <c r="Y1228" s="92">
        <v>1</v>
      </c>
      <c r="Z1228" s="92">
        <f>VLOOKUP(D1228,道具产出!B:V,12,FALSE)</f>
        <v>100</v>
      </c>
      <c r="AA1228" s="85"/>
      <c r="AB1228" s="15" t="str">
        <f>IF(AA1228="","",VLOOKUP(AA1228,映射!W:X,2,FALSE))</f>
        <v/>
      </c>
      <c r="AC1228" s="85"/>
      <c r="AD1228" s="85"/>
      <c r="AE1228" s="85"/>
      <c r="AF1228" s="85"/>
      <c r="AG1228" s="15" t="str">
        <f>IF(AF1228="","",VLOOKUP(AF1228,映射!W:X,2,FALSE))</f>
        <v/>
      </c>
      <c r="AH1228" s="85"/>
      <c r="AI1228" s="85"/>
      <c r="AJ1228" s="85"/>
      <c r="AK1228" s="85"/>
      <c r="AL1228" s="85" t="str">
        <f>IF(AK1228="","",VLOOKUP(AK1228,映射!W:X,2,FALSE))</f>
        <v/>
      </c>
      <c r="AM1228" s="85"/>
      <c r="AN1228" s="85"/>
      <c r="AO1228" s="85"/>
    </row>
    <row r="1229" spans="1:41">
      <c r="A1229" s="26">
        <v>140496</v>
      </c>
      <c r="B1229" s="26" t="s">
        <v>323</v>
      </c>
      <c r="C1229" s="14" t="s">
        <v>40</v>
      </c>
      <c r="D1229" s="14" t="s">
        <v>687</v>
      </c>
      <c r="E1229" s="26">
        <v>40496</v>
      </c>
      <c r="F1229" s="26" t="s">
        <v>656</v>
      </c>
      <c r="G1229" s="26"/>
      <c r="H1229" s="26">
        <v>47</v>
      </c>
      <c r="I1229" s="91">
        <v>1120</v>
      </c>
      <c r="J1229" s="90">
        <v>0</v>
      </c>
      <c r="K1229" s="26"/>
      <c r="L1229" s="79">
        <f>VLOOKUP(D1229,道具产出!B:V,4,FALSE)</f>
        <v>3004</v>
      </c>
      <c r="M1229" s="15" t="str">
        <f>IF(L1229="","",VLOOKUP(L1229,映射!W:X,2,FALSE))</f>
        <v>铝</v>
      </c>
      <c r="N1229" s="79">
        <f>VLOOKUP(D1229,道具产出!B:V,5,FALSE)</f>
        <v>1</v>
      </c>
      <c r="O1229" s="79">
        <v>1</v>
      </c>
      <c r="P1229" s="79">
        <f>VLOOKUP(D1229,道具产出!B:V,6,FALSE)</f>
        <v>100</v>
      </c>
      <c r="Q1229" s="79">
        <f>VLOOKUP(D1229,道具产出!B:V,7,FALSE)</f>
        <v>3104</v>
      </c>
      <c r="R1229" s="15" t="str">
        <f>IF(Q1229="","",VLOOKUP(Q1229,映射!W:X,2,FALSE))</f>
        <v>茱萸木</v>
      </c>
      <c r="S1229" s="79">
        <f>VLOOKUP(D1229,道具产出!B:V,8,FALSE)</f>
        <v>1</v>
      </c>
      <c r="T1229" s="79">
        <v>1</v>
      </c>
      <c r="U1229" s="79">
        <f>VLOOKUP(D1229,道具产出!B:V,9,FALSE)</f>
        <v>100</v>
      </c>
      <c r="V1229" s="92">
        <f>VLOOKUP(D1229,道具产出!B:V,10,FALSE)</f>
        <v>3404</v>
      </c>
      <c r="W1229" s="15" t="str">
        <f>IF(V1229="","",VLOOKUP(V1229,映射!W:X,2,FALSE))</f>
        <v>棉</v>
      </c>
      <c r="X1229" s="92">
        <f>VLOOKUP(D1229,道具产出!B:V,11,FALSE)</f>
        <v>1</v>
      </c>
      <c r="Y1229" s="92">
        <v>1</v>
      </c>
      <c r="Z1229" s="92">
        <f>VLOOKUP(D1229,道具产出!B:V,12,FALSE)</f>
        <v>100</v>
      </c>
      <c r="AA1229" s="85"/>
      <c r="AB1229" s="15" t="str">
        <f>IF(AA1229="","",VLOOKUP(AA1229,映射!W:X,2,FALSE))</f>
        <v/>
      </c>
      <c r="AC1229" s="85"/>
      <c r="AD1229" s="85"/>
      <c r="AE1229" s="85"/>
      <c r="AF1229" s="85"/>
      <c r="AG1229" s="15" t="str">
        <f>IF(AF1229="","",VLOOKUP(AF1229,映射!W:X,2,FALSE))</f>
        <v/>
      </c>
      <c r="AH1229" s="85"/>
      <c r="AI1229" s="85"/>
      <c r="AJ1229" s="85"/>
      <c r="AK1229" s="85"/>
      <c r="AL1229" s="85" t="str">
        <f>IF(AK1229="","",VLOOKUP(AK1229,映射!W:X,2,FALSE))</f>
        <v/>
      </c>
      <c r="AM1229" s="85"/>
      <c r="AN1229" s="85"/>
      <c r="AO1229" s="85"/>
    </row>
    <row r="1230" spans="1:41">
      <c r="A1230" s="26">
        <v>140497</v>
      </c>
      <c r="B1230" s="26" t="s">
        <v>323</v>
      </c>
      <c r="C1230" s="14" t="s">
        <v>40</v>
      </c>
      <c r="D1230" s="14" t="s">
        <v>687</v>
      </c>
      <c r="E1230" s="26">
        <v>40497</v>
      </c>
      <c r="F1230" s="26" t="s">
        <v>510</v>
      </c>
      <c r="G1230" s="26"/>
      <c r="H1230" s="26">
        <v>47</v>
      </c>
      <c r="I1230" s="91">
        <v>1120</v>
      </c>
      <c r="J1230" s="90">
        <v>0</v>
      </c>
      <c r="K1230" s="26"/>
      <c r="L1230" s="79">
        <f>VLOOKUP(D1230,道具产出!B:V,4,FALSE)</f>
        <v>3004</v>
      </c>
      <c r="M1230" s="15" t="str">
        <f>IF(L1230="","",VLOOKUP(L1230,映射!W:X,2,FALSE))</f>
        <v>铝</v>
      </c>
      <c r="N1230" s="79">
        <f>VLOOKUP(D1230,道具产出!B:V,5,FALSE)</f>
        <v>1</v>
      </c>
      <c r="O1230" s="79">
        <v>1</v>
      </c>
      <c r="P1230" s="79">
        <f>VLOOKUP(D1230,道具产出!B:V,6,FALSE)</f>
        <v>100</v>
      </c>
      <c r="Q1230" s="79">
        <f>VLOOKUP(D1230,道具产出!B:V,7,FALSE)</f>
        <v>3104</v>
      </c>
      <c r="R1230" s="15" t="str">
        <f>IF(Q1230="","",VLOOKUP(Q1230,映射!W:X,2,FALSE))</f>
        <v>茱萸木</v>
      </c>
      <c r="S1230" s="79">
        <f>VLOOKUP(D1230,道具产出!B:V,8,FALSE)</f>
        <v>1</v>
      </c>
      <c r="T1230" s="79">
        <v>1</v>
      </c>
      <c r="U1230" s="79">
        <f>VLOOKUP(D1230,道具产出!B:V,9,FALSE)</f>
        <v>100</v>
      </c>
      <c r="V1230" s="92">
        <f>VLOOKUP(D1230,道具产出!B:V,10,FALSE)</f>
        <v>3404</v>
      </c>
      <c r="W1230" s="15" t="str">
        <f>IF(V1230="","",VLOOKUP(V1230,映射!W:X,2,FALSE))</f>
        <v>棉</v>
      </c>
      <c r="X1230" s="92">
        <f>VLOOKUP(D1230,道具产出!B:V,11,FALSE)</f>
        <v>1</v>
      </c>
      <c r="Y1230" s="92">
        <v>1</v>
      </c>
      <c r="Z1230" s="92">
        <f>VLOOKUP(D1230,道具产出!B:V,12,FALSE)</f>
        <v>100</v>
      </c>
      <c r="AA1230" s="85"/>
      <c r="AB1230" s="15" t="str">
        <f>IF(AA1230="","",VLOOKUP(AA1230,映射!W:X,2,FALSE))</f>
        <v/>
      </c>
      <c r="AC1230" s="85"/>
      <c r="AD1230" s="85"/>
      <c r="AE1230" s="85"/>
      <c r="AF1230" s="85"/>
      <c r="AG1230" s="15" t="str">
        <f>IF(AF1230="","",VLOOKUP(AF1230,映射!W:X,2,FALSE))</f>
        <v/>
      </c>
      <c r="AH1230" s="85"/>
      <c r="AI1230" s="85"/>
      <c r="AJ1230" s="85"/>
      <c r="AK1230" s="85"/>
      <c r="AL1230" s="85" t="str">
        <f>IF(AK1230="","",VLOOKUP(AK1230,映射!W:X,2,FALSE))</f>
        <v/>
      </c>
      <c r="AM1230" s="85"/>
      <c r="AN1230" s="85"/>
      <c r="AO1230" s="85"/>
    </row>
    <row r="1231" spans="1:41">
      <c r="A1231" s="26">
        <v>140498</v>
      </c>
      <c r="B1231" s="26" t="s">
        <v>323</v>
      </c>
      <c r="C1231" s="14" t="s">
        <v>40</v>
      </c>
      <c r="D1231" s="14" t="s">
        <v>687</v>
      </c>
      <c r="E1231" s="26">
        <v>40498</v>
      </c>
      <c r="F1231" s="26" t="s">
        <v>485</v>
      </c>
      <c r="G1231" s="26"/>
      <c r="H1231" s="26">
        <v>47</v>
      </c>
      <c r="I1231" s="91">
        <v>1120</v>
      </c>
      <c r="J1231" s="90">
        <v>0</v>
      </c>
      <c r="K1231" s="26"/>
      <c r="L1231" s="79">
        <f>VLOOKUP(D1231,道具产出!B:V,4,FALSE)</f>
        <v>3004</v>
      </c>
      <c r="M1231" s="15" t="str">
        <f>IF(L1231="","",VLOOKUP(L1231,映射!W:X,2,FALSE))</f>
        <v>铝</v>
      </c>
      <c r="N1231" s="79">
        <f>VLOOKUP(D1231,道具产出!B:V,5,FALSE)</f>
        <v>1</v>
      </c>
      <c r="O1231" s="79">
        <v>1</v>
      </c>
      <c r="P1231" s="79">
        <f>VLOOKUP(D1231,道具产出!B:V,6,FALSE)</f>
        <v>100</v>
      </c>
      <c r="Q1231" s="79">
        <f>VLOOKUP(D1231,道具产出!B:V,7,FALSE)</f>
        <v>3104</v>
      </c>
      <c r="R1231" s="15" t="str">
        <f>IF(Q1231="","",VLOOKUP(Q1231,映射!W:X,2,FALSE))</f>
        <v>茱萸木</v>
      </c>
      <c r="S1231" s="79">
        <f>VLOOKUP(D1231,道具产出!B:V,8,FALSE)</f>
        <v>1</v>
      </c>
      <c r="T1231" s="79">
        <v>1</v>
      </c>
      <c r="U1231" s="79">
        <f>VLOOKUP(D1231,道具产出!B:V,9,FALSE)</f>
        <v>100</v>
      </c>
      <c r="V1231" s="92">
        <f>VLOOKUP(D1231,道具产出!B:V,10,FALSE)</f>
        <v>3404</v>
      </c>
      <c r="W1231" s="15" t="str">
        <f>IF(V1231="","",VLOOKUP(V1231,映射!W:X,2,FALSE))</f>
        <v>棉</v>
      </c>
      <c r="X1231" s="92">
        <f>VLOOKUP(D1231,道具产出!B:V,11,FALSE)</f>
        <v>1</v>
      </c>
      <c r="Y1231" s="92">
        <v>1</v>
      </c>
      <c r="Z1231" s="92">
        <f>VLOOKUP(D1231,道具产出!B:V,12,FALSE)</f>
        <v>100</v>
      </c>
      <c r="AA1231" s="85"/>
      <c r="AB1231" s="15" t="str">
        <f>IF(AA1231="","",VLOOKUP(AA1231,映射!W:X,2,FALSE))</f>
        <v/>
      </c>
      <c r="AC1231" s="85"/>
      <c r="AD1231" s="85"/>
      <c r="AE1231" s="85"/>
      <c r="AF1231" s="85"/>
      <c r="AG1231" s="15" t="str">
        <f>IF(AF1231="","",VLOOKUP(AF1231,映射!W:X,2,FALSE))</f>
        <v/>
      </c>
      <c r="AH1231" s="85"/>
      <c r="AI1231" s="85"/>
      <c r="AJ1231" s="85"/>
      <c r="AK1231" s="85"/>
      <c r="AL1231" s="85" t="str">
        <f>IF(AK1231="","",VLOOKUP(AK1231,映射!W:X,2,FALSE))</f>
        <v/>
      </c>
      <c r="AM1231" s="85"/>
      <c r="AN1231" s="85"/>
      <c r="AO1231" s="85"/>
    </row>
    <row r="1232" spans="1:41">
      <c r="A1232" s="26">
        <v>140499</v>
      </c>
      <c r="B1232" s="26" t="s">
        <v>323</v>
      </c>
      <c r="C1232" s="14" t="s">
        <v>40</v>
      </c>
      <c r="D1232" s="14" t="s">
        <v>687</v>
      </c>
      <c r="E1232" s="26">
        <v>40499</v>
      </c>
      <c r="F1232" s="26" t="s">
        <v>584</v>
      </c>
      <c r="G1232" s="26"/>
      <c r="H1232" s="26">
        <v>47</v>
      </c>
      <c r="I1232" s="91">
        <v>1120</v>
      </c>
      <c r="J1232" s="90">
        <v>0</v>
      </c>
      <c r="K1232" s="26"/>
      <c r="L1232" s="79">
        <f>VLOOKUP(D1232,道具产出!B:V,4,FALSE)</f>
        <v>3004</v>
      </c>
      <c r="M1232" s="15" t="str">
        <f>IF(L1232="","",VLOOKUP(L1232,映射!W:X,2,FALSE))</f>
        <v>铝</v>
      </c>
      <c r="N1232" s="79">
        <f>VLOOKUP(D1232,道具产出!B:V,5,FALSE)</f>
        <v>1</v>
      </c>
      <c r="O1232" s="79">
        <v>1</v>
      </c>
      <c r="P1232" s="79">
        <f>VLOOKUP(D1232,道具产出!B:V,6,FALSE)</f>
        <v>100</v>
      </c>
      <c r="Q1232" s="79">
        <f>VLOOKUP(D1232,道具产出!B:V,7,FALSE)</f>
        <v>3104</v>
      </c>
      <c r="R1232" s="15" t="str">
        <f>IF(Q1232="","",VLOOKUP(Q1232,映射!W:X,2,FALSE))</f>
        <v>茱萸木</v>
      </c>
      <c r="S1232" s="79">
        <f>VLOOKUP(D1232,道具产出!B:V,8,FALSE)</f>
        <v>1</v>
      </c>
      <c r="T1232" s="79">
        <v>1</v>
      </c>
      <c r="U1232" s="79">
        <f>VLOOKUP(D1232,道具产出!B:V,9,FALSE)</f>
        <v>100</v>
      </c>
      <c r="V1232" s="92">
        <f>VLOOKUP(D1232,道具产出!B:V,10,FALSE)</f>
        <v>3404</v>
      </c>
      <c r="W1232" s="15" t="str">
        <f>IF(V1232="","",VLOOKUP(V1232,映射!W:X,2,FALSE))</f>
        <v>棉</v>
      </c>
      <c r="X1232" s="92">
        <f>VLOOKUP(D1232,道具产出!B:V,11,FALSE)</f>
        <v>1</v>
      </c>
      <c r="Y1232" s="92">
        <v>1</v>
      </c>
      <c r="Z1232" s="92">
        <f>VLOOKUP(D1232,道具产出!B:V,12,FALSE)</f>
        <v>100</v>
      </c>
      <c r="AA1232" s="85"/>
      <c r="AB1232" s="15" t="str">
        <f>IF(AA1232="","",VLOOKUP(AA1232,映射!W:X,2,FALSE))</f>
        <v/>
      </c>
      <c r="AC1232" s="85"/>
      <c r="AD1232" s="85"/>
      <c r="AE1232" s="85"/>
      <c r="AF1232" s="85"/>
      <c r="AG1232" s="15" t="str">
        <f>IF(AF1232="","",VLOOKUP(AF1232,映射!W:X,2,FALSE))</f>
        <v/>
      </c>
      <c r="AH1232" s="85"/>
      <c r="AI1232" s="85"/>
      <c r="AJ1232" s="85"/>
      <c r="AK1232" s="85"/>
      <c r="AL1232" s="85" t="str">
        <f>IF(AK1232="","",VLOOKUP(AK1232,映射!W:X,2,FALSE))</f>
        <v/>
      </c>
      <c r="AM1232" s="85"/>
      <c r="AN1232" s="85"/>
      <c r="AO1232" s="85"/>
    </row>
    <row r="1233" spans="1:41">
      <c r="A1233" s="26">
        <v>140500</v>
      </c>
      <c r="B1233" s="26" t="s">
        <v>323</v>
      </c>
      <c r="C1233" s="14" t="s">
        <v>40</v>
      </c>
      <c r="D1233" s="14" t="s">
        <v>687</v>
      </c>
      <c r="E1233" s="26">
        <v>40500</v>
      </c>
      <c r="F1233" s="26" t="s">
        <v>505</v>
      </c>
      <c r="G1233" s="26"/>
      <c r="H1233" s="26">
        <v>47</v>
      </c>
      <c r="I1233" s="91">
        <v>1120</v>
      </c>
      <c r="J1233" s="90">
        <v>0</v>
      </c>
      <c r="K1233" s="26"/>
      <c r="L1233" s="79">
        <f>VLOOKUP(D1233,道具产出!B:V,4,FALSE)</f>
        <v>3004</v>
      </c>
      <c r="M1233" s="15" t="str">
        <f>IF(L1233="","",VLOOKUP(L1233,映射!W:X,2,FALSE))</f>
        <v>铝</v>
      </c>
      <c r="N1233" s="79">
        <f>VLOOKUP(D1233,道具产出!B:V,5,FALSE)</f>
        <v>1</v>
      </c>
      <c r="O1233" s="79">
        <v>1</v>
      </c>
      <c r="P1233" s="79">
        <f>VLOOKUP(D1233,道具产出!B:V,6,FALSE)</f>
        <v>100</v>
      </c>
      <c r="Q1233" s="79">
        <f>VLOOKUP(D1233,道具产出!B:V,7,FALSE)</f>
        <v>3104</v>
      </c>
      <c r="R1233" s="15" t="str">
        <f>IF(Q1233="","",VLOOKUP(Q1233,映射!W:X,2,FALSE))</f>
        <v>茱萸木</v>
      </c>
      <c r="S1233" s="79">
        <f>VLOOKUP(D1233,道具产出!B:V,8,FALSE)</f>
        <v>1</v>
      </c>
      <c r="T1233" s="79">
        <v>1</v>
      </c>
      <c r="U1233" s="79">
        <f>VLOOKUP(D1233,道具产出!B:V,9,FALSE)</f>
        <v>100</v>
      </c>
      <c r="V1233" s="92">
        <f>VLOOKUP(D1233,道具产出!B:V,10,FALSE)</f>
        <v>3404</v>
      </c>
      <c r="W1233" s="15" t="str">
        <f>IF(V1233="","",VLOOKUP(V1233,映射!W:X,2,FALSE))</f>
        <v>棉</v>
      </c>
      <c r="X1233" s="92">
        <f>VLOOKUP(D1233,道具产出!B:V,11,FALSE)</f>
        <v>1</v>
      </c>
      <c r="Y1233" s="92">
        <v>1</v>
      </c>
      <c r="Z1233" s="92">
        <f>VLOOKUP(D1233,道具产出!B:V,12,FALSE)</f>
        <v>100</v>
      </c>
      <c r="AA1233" s="85"/>
      <c r="AB1233" s="15" t="str">
        <f>IF(AA1233="","",VLOOKUP(AA1233,映射!W:X,2,FALSE))</f>
        <v/>
      </c>
      <c r="AC1233" s="85"/>
      <c r="AD1233" s="85"/>
      <c r="AE1233" s="85"/>
      <c r="AF1233" s="85"/>
      <c r="AG1233" s="15" t="str">
        <f>IF(AF1233="","",VLOOKUP(AF1233,映射!W:X,2,FALSE))</f>
        <v/>
      </c>
      <c r="AH1233" s="85"/>
      <c r="AI1233" s="85"/>
      <c r="AJ1233" s="85"/>
      <c r="AK1233" s="85"/>
      <c r="AL1233" s="85" t="str">
        <f>IF(AK1233="","",VLOOKUP(AK1233,映射!W:X,2,FALSE))</f>
        <v/>
      </c>
      <c r="AM1233" s="85"/>
      <c r="AN1233" s="85"/>
      <c r="AO1233" s="85"/>
    </row>
    <row r="1234" spans="1:41">
      <c r="A1234" s="26">
        <v>140501</v>
      </c>
      <c r="B1234" s="26" t="s">
        <v>323</v>
      </c>
      <c r="C1234" s="14" t="s">
        <v>40</v>
      </c>
      <c r="D1234" s="14" t="s">
        <v>687</v>
      </c>
      <c r="E1234" s="26">
        <v>40501</v>
      </c>
      <c r="F1234" s="26" t="s">
        <v>647</v>
      </c>
      <c r="G1234" s="26"/>
      <c r="H1234" s="26">
        <v>47</v>
      </c>
      <c r="I1234" s="91">
        <v>1120</v>
      </c>
      <c r="J1234" s="90">
        <v>0</v>
      </c>
      <c r="K1234" s="26"/>
      <c r="L1234" s="79">
        <f>VLOOKUP(D1234,道具产出!B:V,4,FALSE)</f>
        <v>3004</v>
      </c>
      <c r="M1234" s="15" t="str">
        <f>IF(L1234="","",VLOOKUP(L1234,映射!W:X,2,FALSE))</f>
        <v>铝</v>
      </c>
      <c r="N1234" s="79">
        <f>VLOOKUP(D1234,道具产出!B:V,5,FALSE)</f>
        <v>1</v>
      </c>
      <c r="O1234" s="79">
        <v>1</v>
      </c>
      <c r="P1234" s="79">
        <f>VLOOKUP(D1234,道具产出!B:V,6,FALSE)</f>
        <v>100</v>
      </c>
      <c r="Q1234" s="79">
        <f>VLOOKUP(D1234,道具产出!B:V,7,FALSE)</f>
        <v>3104</v>
      </c>
      <c r="R1234" s="15" t="str">
        <f>IF(Q1234="","",VLOOKUP(Q1234,映射!W:X,2,FALSE))</f>
        <v>茱萸木</v>
      </c>
      <c r="S1234" s="79">
        <f>VLOOKUP(D1234,道具产出!B:V,8,FALSE)</f>
        <v>1</v>
      </c>
      <c r="T1234" s="79">
        <v>1</v>
      </c>
      <c r="U1234" s="79">
        <f>VLOOKUP(D1234,道具产出!B:V,9,FALSE)</f>
        <v>100</v>
      </c>
      <c r="V1234" s="92">
        <f>VLOOKUP(D1234,道具产出!B:V,10,FALSE)</f>
        <v>3404</v>
      </c>
      <c r="W1234" s="15" t="str">
        <f>IF(V1234="","",VLOOKUP(V1234,映射!W:X,2,FALSE))</f>
        <v>棉</v>
      </c>
      <c r="X1234" s="92">
        <f>VLOOKUP(D1234,道具产出!B:V,11,FALSE)</f>
        <v>1</v>
      </c>
      <c r="Y1234" s="92">
        <v>1</v>
      </c>
      <c r="Z1234" s="92">
        <f>VLOOKUP(D1234,道具产出!B:V,12,FALSE)</f>
        <v>100</v>
      </c>
      <c r="AA1234" s="85"/>
      <c r="AB1234" s="15" t="str">
        <f>IF(AA1234="","",VLOOKUP(AA1234,映射!W:X,2,FALSE))</f>
        <v/>
      </c>
      <c r="AC1234" s="85"/>
      <c r="AD1234" s="85"/>
      <c r="AE1234" s="85"/>
      <c r="AF1234" s="85"/>
      <c r="AG1234" s="15" t="str">
        <f>IF(AF1234="","",VLOOKUP(AF1234,映射!W:X,2,FALSE))</f>
        <v/>
      </c>
      <c r="AH1234" s="85"/>
      <c r="AI1234" s="85"/>
      <c r="AJ1234" s="85"/>
      <c r="AK1234" s="85"/>
      <c r="AL1234" s="85" t="str">
        <f>IF(AK1234="","",VLOOKUP(AK1234,映射!W:X,2,FALSE))</f>
        <v/>
      </c>
      <c r="AM1234" s="85"/>
      <c r="AN1234" s="85"/>
      <c r="AO1234" s="85"/>
    </row>
    <row r="1235" spans="1:41">
      <c r="A1235" s="26">
        <v>140502</v>
      </c>
      <c r="B1235" s="26" t="s">
        <v>323</v>
      </c>
      <c r="C1235" s="14" t="s">
        <v>40</v>
      </c>
      <c r="D1235" s="14" t="s">
        <v>687</v>
      </c>
      <c r="E1235" s="26">
        <v>40502</v>
      </c>
      <c r="F1235" s="26" t="s">
        <v>587</v>
      </c>
      <c r="G1235" s="26"/>
      <c r="H1235" s="26">
        <v>47</v>
      </c>
      <c r="I1235" s="91">
        <v>1120</v>
      </c>
      <c r="J1235" s="90">
        <v>0</v>
      </c>
      <c r="K1235" s="26"/>
      <c r="L1235" s="79">
        <f>VLOOKUP(D1235,道具产出!B:V,4,FALSE)</f>
        <v>3004</v>
      </c>
      <c r="M1235" s="15" t="str">
        <f>IF(L1235="","",VLOOKUP(L1235,映射!W:X,2,FALSE))</f>
        <v>铝</v>
      </c>
      <c r="N1235" s="79">
        <f>VLOOKUP(D1235,道具产出!B:V,5,FALSE)</f>
        <v>1</v>
      </c>
      <c r="O1235" s="79">
        <v>1</v>
      </c>
      <c r="P1235" s="79">
        <f>VLOOKUP(D1235,道具产出!B:V,6,FALSE)</f>
        <v>100</v>
      </c>
      <c r="Q1235" s="79">
        <f>VLOOKUP(D1235,道具产出!B:V,7,FALSE)</f>
        <v>3104</v>
      </c>
      <c r="R1235" s="15" t="str">
        <f>IF(Q1235="","",VLOOKUP(Q1235,映射!W:X,2,FALSE))</f>
        <v>茱萸木</v>
      </c>
      <c r="S1235" s="79">
        <f>VLOOKUP(D1235,道具产出!B:V,8,FALSE)</f>
        <v>1</v>
      </c>
      <c r="T1235" s="79">
        <v>1</v>
      </c>
      <c r="U1235" s="79">
        <f>VLOOKUP(D1235,道具产出!B:V,9,FALSE)</f>
        <v>100</v>
      </c>
      <c r="V1235" s="92">
        <f>VLOOKUP(D1235,道具产出!B:V,10,FALSE)</f>
        <v>3404</v>
      </c>
      <c r="W1235" s="15" t="str">
        <f>IF(V1235="","",VLOOKUP(V1235,映射!W:X,2,FALSE))</f>
        <v>棉</v>
      </c>
      <c r="X1235" s="92">
        <f>VLOOKUP(D1235,道具产出!B:V,11,FALSE)</f>
        <v>1</v>
      </c>
      <c r="Y1235" s="92">
        <v>1</v>
      </c>
      <c r="Z1235" s="92">
        <f>VLOOKUP(D1235,道具产出!B:V,12,FALSE)</f>
        <v>100</v>
      </c>
      <c r="AA1235" s="85"/>
      <c r="AB1235" s="15" t="str">
        <f>IF(AA1235="","",VLOOKUP(AA1235,映射!W:X,2,FALSE))</f>
        <v/>
      </c>
      <c r="AC1235" s="85"/>
      <c r="AD1235" s="85"/>
      <c r="AE1235" s="85"/>
      <c r="AF1235" s="85"/>
      <c r="AG1235" s="15" t="str">
        <f>IF(AF1235="","",VLOOKUP(AF1235,映射!W:X,2,FALSE))</f>
        <v/>
      </c>
      <c r="AH1235" s="85"/>
      <c r="AI1235" s="85"/>
      <c r="AJ1235" s="85"/>
      <c r="AK1235" s="85"/>
      <c r="AL1235" s="85" t="str">
        <f>IF(AK1235="","",VLOOKUP(AK1235,映射!W:X,2,FALSE))</f>
        <v/>
      </c>
      <c r="AM1235" s="85"/>
      <c r="AN1235" s="85"/>
      <c r="AO1235" s="85"/>
    </row>
    <row r="1236" spans="1:41">
      <c r="A1236" s="26">
        <v>140503</v>
      </c>
      <c r="B1236" s="26" t="s">
        <v>323</v>
      </c>
      <c r="C1236" s="14" t="s">
        <v>40</v>
      </c>
      <c r="D1236" s="14" t="s">
        <v>687</v>
      </c>
      <c r="E1236" s="26">
        <v>40503</v>
      </c>
      <c r="F1236" s="26" t="s">
        <v>695</v>
      </c>
      <c r="G1236" s="26"/>
      <c r="H1236" s="26">
        <v>47</v>
      </c>
      <c r="I1236" s="91">
        <v>1120</v>
      </c>
      <c r="J1236" s="90">
        <v>0</v>
      </c>
      <c r="K1236" s="26"/>
      <c r="L1236" s="79">
        <f>VLOOKUP(D1236,道具产出!B:V,4,FALSE)</f>
        <v>3004</v>
      </c>
      <c r="M1236" s="15" t="str">
        <f>IF(L1236="","",VLOOKUP(L1236,映射!W:X,2,FALSE))</f>
        <v>铝</v>
      </c>
      <c r="N1236" s="79">
        <f>VLOOKUP(D1236,道具产出!B:V,5,FALSE)</f>
        <v>1</v>
      </c>
      <c r="O1236" s="79">
        <v>1</v>
      </c>
      <c r="P1236" s="79">
        <f>VLOOKUP(D1236,道具产出!B:V,6,FALSE)</f>
        <v>100</v>
      </c>
      <c r="Q1236" s="79">
        <f>VLOOKUP(D1236,道具产出!B:V,7,FALSE)</f>
        <v>3104</v>
      </c>
      <c r="R1236" s="15" t="str">
        <f>IF(Q1236="","",VLOOKUP(Q1236,映射!W:X,2,FALSE))</f>
        <v>茱萸木</v>
      </c>
      <c r="S1236" s="79">
        <f>VLOOKUP(D1236,道具产出!B:V,8,FALSE)</f>
        <v>1</v>
      </c>
      <c r="T1236" s="79">
        <v>1</v>
      </c>
      <c r="U1236" s="79">
        <f>VLOOKUP(D1236,道具产出!B:V,9,FALSE)</f>
        <v>100</v>
      </c>
      <c r="V1236" s="92">
        <f>VLOOKUP(D1236,道具产出!B:V,10,FALSE)</f>
        <v>3404</v>
      </c>
      <c r="W1236" s="15" t="str">
        <f>IF(V1236="","",VLOOKUP(V1236,映射!W:X,2,FALSE))</f>
        <v>棉</v>
      </c>
      <c r="X1236" s="92">
        <f>VLOOKUP(D1236,道具产出!B:V,11,FALSE)</f>
        <v>1</v>
      </c>
      <c r="Y1236" s="92">
        <v>1</v>
      </c>
      <c r="Z1236" s="92">
        <f>VLOOKUP(D1236,道具产出!B:V,12,FALSE)</f>
        <v>100</v>
      </c>
      <c r="AA1236" s="85"/>
      <c r="AB1236" s="15" t="str">
        <f>IF(AA1236="","",VLOOKUP(AA1236,映射!W:X,2,FALSE))</f>
        <v/>
      </c>
      <c r="AC1236" s="85"/>
      <c r="AD1236" s="85"/>
      <c r="AE1236" s="85"/>
      <c r="AF1236" s="85"/>
      <c r="AG1236" s="15" t="str">
        <f>IF(AF1236="","",VLOOKUP(AF1236,映射!W:X,2,FALSE))</f>
        <v/>
      </c>
      <c r="AH1236" s="85"/>
      <c r="AI1236" s="85"/>
      <c r="AJ1236" s="85"/>
      <c r="AK1236" s="85"/>
      <c r="AL1236" s="85" t="str">
        <f>IF(AK1236="","",VLOOKUP(AK1236,映射!W:X,2,FALSE))</f>
        <v/>
      </c>
      <c r="AM1236" s="85"/>
      <c r="AN1236" s="85"/>
      <c r="AO1236" s="85"/>
    </row>
    <row r="1237" spans="1:41">
      <c r="A1237" s="26">
        <v>140504</v>
      </c>
      <c r="B1237" s="26" t="s">
        <v>323</v>
      </c>
      <c r="C1237" s="14" t="s">
        <v>40</v>
      </c>
      <c r="D1237" s="14" t="s">
        <v>687</v>
      </c>
      <c r="E1237" s="26">
        <v>40504</v>
      </c>
      <c r="F1237" s="26" t="s">
        <v>611</v>
      </c>
      <c r="G1237" s="26"/>
      <c r="H1237" s="26">
        <v>47</v>
      </c>
      <c r="I1237" s="91">
        <v>1120</v>
      </c>
      <c r="J1237" s="90">
        <v>0</v>
      </c>
      <c r="K1237" s="26"/>
      <c r="L1237" s="79">
        <f>VLOOKUP(D1237,道具产出!B:V,4,FALSE)</f>
        <v>3004</v>
      </c>
      <c r="M1237" s="15" t="str">
        <f>IF(L1237="","",VLOOKUP(L1237,映射!W:X,2,FALSE))</f>
        <v>铝</v>
      </c>
      <c r="N1237" s="79">
        <f>VLOOKUP(D1237,道具产出!B:V,5,FALSE)</f>
        <v>1</v>
      </c>
      <c r="O1237" s="79">
        <v>1</v>
      </c>
      <c r="P1237" s="79">
        <f>VLOOKUP(D1237,道具产出!B:V,6,FALSE)</f>
        <v>100</v>
      </c>
      <c r="Q1237" s="79">
        <f>VLOOKUP(D1237,道具产出!B:V,7,FALSE)</f>
        <v>3104</v>
      </c>
      <c r="R1237" s="15" t="str">
        <f>IF(Q1237="","",VLOOKUP(Q1237,映射!W:X,2,FALSE))</f>
        <v>茱萸木</v>
      </c>
      <c r="S1237" s="79">
        <f>VLOOKUP(D1237,道具产出!B:V,8,FALSE)</f>
        <v>1</v>
      </c>
      <c r="T1237" s="79">
        <v>1</v>
      </c>
      <c r="U1237" s="79">
        <f>VLOOKUP(D1237,道具产出!B:V,9,FALSE)</f>
        <v>100</v>
      </c>
      <c r="V1237" s="92">
        <f>VLOOKUP(D1237,道具产出!B:V,10,FALSE)</f>
        <v>3404</v>
      </c>
      <c r="W1237" s="15" t="str">
        <f>IF(V1237="","",VLOOKUP(V1237,映射!W:X,2,FALSE))</f>
        <v>棉</v>
      </c>
      <c r="X1237" s="92">
        <f>VLOOKUP(D1237,道具产出!B:V,11,FALSE)</f>
        <v>1</v>
      </c>
      <c r="Y1237" s="92">
        <v>1</v>
      </c>
      <c r="Z1237" s="92">
        <f>VLOOKUP(D1237,道具产出!B:V,12,FALSE)</f>
        <v>100</v>
      </c>
      <c r="AA1237" s="85"/>
      <c r="AB1237" s="15" t="str">
        <f>IF(AA1237="","",VLOOKUP(AA1237,映射!W:X,2,FALSE))</f>
        <v/>
      </c>
      <c r="AC1237" s="85"/>
      <c r="AD1237" s="85"/>
      <c r="AE1237" s="85"/>
      <c r="AF1237" s="85"/>
      <c r="AG1237" s="15" t="str">
        <f>IF(AF1237="","",VLOOKUP(AF1237,映射!W:X,2,FALSE))</f>
        <v/>
      </c>
      <c r="AH1237" s="85"/>
      <c r="AI1237" s="85"/>
      <c r="AJ1237" s="85"/>
      <c r="AK1237" s="85"/>
      <c r="AL1237" s="85" t="str">
        <f>IF(AK1237="","",VLOOKUP(AK1237,映射!W:X,2,FALSE))</f>
        <v/>
      </c>
      <c r="AM1237" s="85"/>
      <c r="AN1237" s="85"/>
      <c r="AO1237" s="85"/>
    </row>
    <row r="1238" spans="1:41">
      <c r="A1238" s="26">
        <v>140505</v>
      </c>
      <c r="B1238" s="26" t="s">
        <v>323</v>
      </c>
      <c r="C1238" s="14" t="s">
        <v>40</v>
      </c>
      <c r="D1238" s="14" t="s">
        <v>687</v>
      </c>
      <c r="E1238" s="26">
        <v>40505</v>
      </c>
      <c r="F1238" s="26" t="s">
        <v>604</v>
      </c>
      <c r="G1238" s="26"/>
      <c r="H1238" s="26">
        <v>47</v>
      </c>
      <c r="I1238" s="91">
        <v>1120</v>
      </c>
      <c r="J1238" s="90">
        <v>0</v>
      </c>
      <c r="K1238" s="26"/>
      <c r="L1238" s="79">
        <f>VLOOKUP(D1238,道具产出!B:V,4,FALSE)</f>
        <v>3004</v>
      </c>
      <c r="M1238" s="15" t="str">
        <f>IF(L1238="","",VLOOKUP(L1238,映射!W:X,2,FALSE))</f>
        <v>铝</v>
      </c>
      <c r="N1238" s="79">
        <f>VLOOKUP(D1238,道具产出!B:V,5,FALSE)</f>
        <v>1</v>
      </c>
      <c r="O1238" s="79">
        <v>1</v>
      </c>
      <c r="P1238" s="79">
        <f>VLOOKUP(D1238,道具产出!B:V,6,FALSE)</f>
        <v>100</v>
      </c>
      <c r="Q1238" s="79">
        <f>VLOOKUP(D1238,道具产出!B:V,7,FALSE)</f>
        <v>3104</v>
      </c>
      <c r="R1238" s="15" t="str">
        <f>IF(Q1238="","",VLOOKUP(Q1238,映射!W:X,2,FALSE))</f>
        <v>茱萸木</v>
      </c>
      <c r="S1238" s="79">
        <f>VLOOKUP(D1238,道具产出!B:V,8,FALSE)</f>
        <v>1</v>
      </c>
      <c r="T1238" s="79">
        <v>1</v>
      </c>
      <c r="U1238" s="79">
        <f>VLOOKUP(D1238,道具产出!B:V,9,FALSE)</f>
        <v>100</v>
      </c>
      <c r="V1238" s="92">
        <f>VLOOKUP(D1238,道具产出!B:V,10,FALSE)</f>
        <v>3404</v>
      </c>
      <c r="W1238" s="15" t="str">
        <f>IF(V1238="","",VLOOKUP(V1238,映射!W:X,2,FALSE))</f>
        <v>棉</v>
      </c>
      <c r="X1238" s="92">
        <f>VLOOKUP(D1238,道具产出!B:V,11,FALSE)</f>
        <v>1</v>
      </c>
      <c r="Y1238" s="92">
        <v>1</v>
      </c>
      <c r="Z1238" s="92">
        <f>VLOOKUP(D1238,道具产出!B:V,12,FALSE)</f>
        <v>100</v>
      </c>
      <c r="AA1238" s="85"/>
      <c r="AB1238" s="15" t="str">
        <f>IF(AA1238="","",VLOOKUP(AA1238,映射!W:X,2,FALSE))</f>
        <v/>
      </c>
      <c r="AC1238" s="85"/>
      <c r="AD1238" s="85"/>
      <c r="AE1238" s="85"/>
      <c r="AF1238" s="85"/>
      <c r="AG1238" s="15" t="str">
        <f>IF(AF1238="","",VLOOKUP(AF1238,映射!W:X,2,FALSE))</f>
        <v/>
      </c>
      <c r="AH1238" s="85"/>
      <c r="AI1238" s="85"/>
      <c r="AJ1238" s="85"/>
      <c r="AK1238" s="85"/>
      <c r="AL1238" s="85" t="str">
        <f>IF(AK1238="","",VLOOKUP(AK1238,映射!W:X,2,FALSE))</f>
        <v/>
      </c>
      <c r="AM1238" s="85"/>
      <c r="AN1238" s="85"/>
      <c r="AO1238" s="85"/>
    </row>
    <row r="1239" spans="1:41">
      <c r="A1239" s="26">
        <v>140506</v>
      </c>
      <c r="B1239" s="26" t="s">
        <v>323</v>
      </c>
      <c r="C1239" s="14" t="s">
        <v>40</v>
      </c>
      <c r="D1239" s="14" t="s">
        <v>687</v>
      </c>
      <c r="E1239" s="26">
        <v>40506</v>
      </c>
      <c r="F1239" s="26" t="s">
        <v>608</v>
      </c>
      <c r="G1239" s="26"/>
      <c r="H1239" s="26">
        <v>47</v>
      </c>
      <c r="I1239" s="91">
        <v>1120</v>
      </c>
      <c r="J1239" s="90">
        <v>0</v>
      </c>
      <c r="K1239" s="26"/>
      <c r="L1239" s="79">
        <f>VLOOKUP(D1239,道具产出!B:V,4,FALSE)</f>
        <v>3004</v>
      </c>
      <c r="M1239" s="15" t="str">
        <f>IF(L1239="","",VLOOKUP(L1239,映射!W:X,2,FALSE))</f>
        <v>铝</v>
      </c>
      <c r="N1239" s="79">
        <f>VLOOKUP(D1239,道具产出!B:V,5,FALSE)</f>
        <v>1</v>
      </c>
      <c r="O1239" s="79">
        <v>1</v>
      </c>
      <c r="P1239" s="79">
        <f>VLOOKUP(D1239,道具产出!B:V,6,FALSE)</f>
        <v>100</v>
      </c>
      <c r="Q1239" s="79">
        <f>VLOOKUP(D1239,道具产出!B:V,7,FALSE)</f>
        <v>3104</v>
      </c>
      <c r="R1239" s="15" t="str">
        <f>IF(Q1239="","",VLOOKUP(Q1239,映射!W:X,2,FALSE))</f>
        <v>茱萸木</v>
      </c>
      <c r="S1239" s="79">
        <f>VLOOKUP(D1239,道具产出!B:V,8,FALSE)</f>
        <v>1</v>
      </c>
      <c r="T1239" s="79">
        <v>1</v>
      </c>
      <c r="U1239" s="79">
        <f>VLOOKUP(D1239,道具产出!B:V,9,FALSE)</f>
        <v>100</v>
      </c>
      <c r="V1239" s="92">
        <f>VLOOKUP(D1239,道具产出!B:V,10,FALSE)</f>
        <v>3404</v>
      </c>
      <c r="W1239" s="15" t="str">
        <f>IF(V1239="","",VLOOKUP(V1239,映射!W:X,2,FALSE))</f>
        <v>棉</v>
      </c>
      <c r="X1239" s="92">
        <f>VLOOKUP(D1239,道具产出!B:V,11,FALSE)</f>
        <v>1</v>
      </c>
      <c r="Y1239" s="92">
        <v>1</v>
      </c>
      <c r="Z1239" s="92">
        <f>VLOOKUP(D1239,道具产出!B:V,12,FALSE)</f>
        <v>100</v>
      </c>
      <c r="AA1239" s="85"/>
      <c r="AB1239" s="15" t="str">
        <f>IF(AA1239="","",VLOOKUP(AA1239,映射!W:X,2,FALSE))</f>
        <v/>
      </c>
      <c r="AC1239" s="85"/>
      <c r="AD1239" s="85"/>
      <c r="AE1239" s="85"/>
      <c r="AF1239" s="85"/>
      <c r="AG1239" s="15" t="str">
        <f>IF(AF1239="","",VLOOKUP(AF1239,映射!W:X,2,FALSE))</f>
        <v/>
      </c>
      <c r="AH1239" s="85"/>
      <c r="AI1239" s="85"/>
      <c r="AJ1239" s="85"/>
      <c r="AK1239" s="85"/>
      <c r="AL1239" s="85" t="str">
        <f>IF(AK1239="","",VLOOKUP(AK1239,映射!W:X,2,FALSE))</f>
        <v/>
      </c>
      <c r="AM1239" s="85"/>
      <c r="AN1239" s="85"/>
      <c r="AO1239" s="85"/>
    </row>
    <row r="1240" spans="1:41">
      <c r="A1240" s="26">
        <v>140507</v>
      </c>
      <c r="B1240" s="26" t="s">
        <v>323</v>
      </c>
      <c r="C1240" s="14" t="s">
        <v>40</v>
      </c>
      <c r="D1240" s="14" t="s">
        <v>687</v>
      </c>
      <c r="E1240" s="26">
        <v>40507</v>
      </c>
      <c r="F1240" s="26" t="s">
        <v>607</v>
      </c>
      <c r="G1240" s="26"/>
      <c r="H1240" s="26">
        <v>47</v>
      </c>
      <c r="I1240" s="91">
        <v>1120</v>
      </c>
      <c r="J1240" s="90">
        <v>0</v>
      </c>
      <c r="K1240" s="26"/>
      <c r="L1240" s="79">
        <f>VLOOKUP(D1240,道具产出!B:V,4,FALSE)</f>
        <v>3004</v>
      </c>
      <c r="M1240" s="15" t="str">
        <f>IF(L1240="","",VLOOKUP(L1240,映射!W:X,2,FALSE))</f>
        <v>铝</v>
      </c>
      <c r="N1240" s="79">
        <f>VLOOKUP(D1240,道具产出!B:V,5,FALSE)</f>
        <v>1</v>
      </c>
      <c r="O1240" s="79">
        <v>1</v>
      </c>
      <c r="P1240" s="79">
        <f>VLOOKUP(D1240,道具产出!B:V,6,FALSE)</f>
        <v>100</v>
      </c>
      <c r="Q1240" s="79">
        <f>VLOOKUP(D1240,道具产出!B:V,7,FALSE)</f>
        <v>3104</v>
      </c>
      <c r="R1240" s="15" t="str">
        <f>IF(Q1240="","",VLOOKUP(Q1240,映射!W:X,2,FALSE))</f>
        <v>茱萸木</v>
      </c>
      <c r="S1240" s="79">
        <f>VLOOKUP(D1240,道具产出!B:V,8,FALSE)</f>
        <v>1</v>
      </c>
      <c r="T1240" s="79">
        <v>1</v>
      </c>
      <c r="U1240" s="79">
        <f>VLOOKUP(D1240,道具产出!B:V,9,FALSE)</f>
        <v>100</v>
      </c>
      <c r="V1240" s="92">
        <f>VLOOKUP(D1240,道具产出!B:V,10,FALSE)</f>
        <v>3404</v>
      </c>
      <c r="W1240" s="15" t="str">
        <f>IF(V1240="","",VLOOKUP(V1240,映射!W:X,2,FALSE))</f>
        <v>棉</v>
      </c>
      <c r="X1240" s="92">
        <f>VLOOKUP(D1240,道具产出!B:V,11,FALSE)</f>
        <v>1</v>
      </c>
      <c r="Y1240" s="92">
        <v>1</v>
      </c>
      <c r="Z1240" s="92">
        <f>VLOOKUP(D1240,道具产出!B:V,12,FALSE)</f>
        <v>100</v>
      </c>
      <c r="AA1240" s="85"/>
      <c r="AB1240" s="15" t="str">
        <f>IF(AA1240="","",VLOOKUP(AA1240,映射!W:X,2,FALSE))</f>
        <v/>
      </c>
      <c r="AC1240" s="85"/>
      <c r="AD1240" s="85"/>
      <c r="AE1240" s="85"/>
      <c r="AF1240" s="85"/>
      <c r="AG1240" s="15" t="str">
        <f>IF(AF1240="","",VLOOKUP(AF1240,映射!W:X,2,FALSE))</f>
        <v/>
      </c>
      <c r="AH1240" s="85"/>
      <c r="AI1240" s="85"/>
      <c r="AJ1240" s="85"/>
      <c r="AK1240" s="85"/>
      <c r="AL1240" s="85" t="str">
        <f>IF(AK1240="","",VLOOKUP(AK1240,映射!W:X,2,FALSE))</f>
        <v/>
      </c>
      <c r="AM1240" s="85"/>
      <c r="AN1240" s="85"/>
      <c r="AO1240" s="85"/>
    </row>
    <row r="1241" spans="1:41">
      <c r="A1241" s="26">
        <v>140508</v>
      </c>
      <c r="B1241" s="26" t="s">
        <v>323</v>
      </c>
      <c r="C1241" s="14" t="s">
        <v>40</v>
      </c>
      <c r="D1241" s="14" t="s">
        <v>687</v>
      </c>
      <c r="E1241" s="26">
        <v>40508</v>
      </c>
      <c r="F1241" s="26" t="s">
        <v>452</v>
      </c>
      <c r="G1241" s="26"/>
      <c r="H1241" s="26">
        <v>47</v>
      </c>
      <c r="I1241" s="91">
        <v>1120</v>
      </c>
      <c r="J1241" s="90">
        <v>0</v>
      </c>
      <c r="K1241" s="26"/>
      <c r="L1241" s="79">
        <f>VLOOKUP(D1241,道具产出!B:V,4,FALSE)</f>
        <v>3004</v>
      </c>
      <c r="M1241" s="15" t="str">
        <f>IF(L1241="","",VLOOKUP(L1241,映射!W:X,2,FALSE))</f>
        <v>铝</v>
      </c>
      <c r="N1241" s="79">
        <f>VLOOKUP(D1241,道具产出!B:V,5,FALSE)</f>
        <v>1</v>
      </c>
      <c r="O1241" s="79">
        <v>1</v>
      </c>
      <c r="P1241" s="79">
        <f>VLOOKUP(D1241,道具产出!B:V,6,FALSE)</f>
        <v>100</v>
      </c>
      <c r="Q1241" s="79">
        <f>VLOOKUP(D1241,道具产出!B:V,7,FALSE)</f>
        <v>3104</v>
      </c>
      <c r="R1241" s="15" t="str">
        <f>IF(Q1241="","",VLOOKUP(Q1241,映射!W:X,2,FALSE))</f>
        <v>茱萸木</v>
      </c>
      <c r="S1241" s="79">
        <f>VLOOKUP(D1241,道具产出!B:V,8,FALSE)</f>
        <v>1</v>
      </c>
      <c r="T1241" s="79">
        <v>1</v>
      </c>
      <c r="U1241" s="79">
        <f>VLOOKUP(D1241,道具产出!B:V,9,FALSE)</f>
        <v>100</v>
      </c>
      <c r="V1241" s="92">
        <f>VLOOKUP(D1241,道具产出!B:V,10,FALSE)</f>
        <v>3404</v>
      </c>
      <c r="W1241" s="15" t="str">
        <f>IF(V1241="","",VLOOKUP(V1241,映射!W:X,2,FALSE))</f>
        <v>棉</v>
      </c>
      <c r="X1241" s="92">
        <f>VLOOKUP(D1241,道具产出!B:V,11,FALSE)</f>
        <v>1</v>
      </c>
      <c r="Y1241" s="92">
        <v>1</v>
      </c>
      <c r="Z1241" s="92">
        <f>VLOOKUP(D1241,道具产出!B:V,12,FALSE)</f>
        <v>100</v>
      </c>
      <c r="AA1241" s="85"/>
      <c r="AB1241" s="15" t="str">
        <f>IF(AA1241="","",VLOOKUP(AA1241,映射!W:X,2,FALSE))</f>
        <v/>
      </c>
      <c r="AC1241" s="85"/>
      <c r="AD1241" s="85"/>
      <c r="AE1241" s="85"/>
      <c r="AF1241" s="85"/>
      <c r="AG1241" s="15" t="str">
        <f>IF(AF1241="","",VLOOKUP(AF1241,映射!W:X,2,FALSE))</f>
        <v/>
      </c>
      <c r="AH1241" s="85"/>
      <c r="AI1241" s="85"/>
      <c r="AJ1241" s="85"/>
      <c r="AK1241" s="85"/>
      <c r="AL1241" s="85" t="str">
        <f>IF(AK1241="","",VLOOKUP(AK1241,映射!W:X,2,FALSE))</f>
        <v/>
      </c>
      <c r="AM1241" s="85"/>
      <c r="AN1241" s="85"/>
      <c r="AO1241" s="85"/>
    </row>
    <row r="1242" spans="1:41">
      <c r="A1242" s="26">
        <v>140509</v>
      </c>
      <c r="B1242" s="26" t="s">
        <v>323</v>
      </c>
      <c r="C1242" s="14" t="s">
        <v>40</v>
      </c>
      <c r="D1242" s="14" t="s">
        <v>687</v>
      </c>
      <c r="E1242" s="26">
        <v>40509</v>
      </c>
      <c r="F1242" s="26" t="s">
        <v>616</v>
      </c>
      <c r="G1242" s="26"/>
      <c r="H1242" s="26">
        <v>47</v>
      </c>
      <c r="I1242" s="91">
        <v>1120</v>
      </c>
      <c r="J1242" s="90">
        <v>0</v>
      </c>
      <c r="K1242" s="26"/>
      <c r="L1242" s="79">
        <f>VLOOKUP(D1242,道具产出!B:V,4,FALSE)</f>
        <v>3004</v>
      </c>
      <c r="M1242" s="15" t="str">
        <f>IF(L1242="","",VLOOKUP(L1242,映射!W:X,2,FALSE))</f>
        <v>铝</v>
      </c>
      <c r="N1242" s="79">
        <f>VLOOKUP(D1242,道具产出!B:V,5,FALSE)</f>
        <v>1</v>
      </c>
      <c r="O1242" s="79">
        <v>1</v>
      </c>
      <c r="P1242" s="79">
        <f>VLOOKUP(D1242,道具产出!B:V,6,FALSE)</f>
        <v>100</v>
      </c>
      <c r="Q1242" s="79">
        <f>VLOOKUP(D1242,道具产出!B:V,7,FALSE)</f>
        <v>3104</v>
      </c>
      <c r="R1242" s="15" t="str">
        <f>IF(Q1242="","",VLOOKUP(Q1242,映射!W:X,2,FALSE))</f>
        <v>茱萸木</v>
      </c>
      <c r="S1242" s="79">
        <f>VLOOKUP(D1242,道具产出!B:V,8,FALSE)</f>
        <v>1</v>
      </c>
      <c r="T1242" s="79">
        <v>1</v>
      </c>
      <c r="U1242" s="79">
        <f>VLOOKUP(D1242,道具产出!B:V,9,FALSE)</f>
        <v>100</v>
      </c>
      <c r="V1242" s="92">
        <f>VLOOKUP(D1242,道具产出!B:V,10,FALSE)</f>
        <v>3404</v>
      </c>
      <c r="W1242" s="15" t="str">
        <f>IF(V1242="","",VLOOKUP(V1242,映射!W:X,2,FALSE))</f>
        <v>棉</v>
      </c>
      <c r="X1242" s="92">
        <f>VLOOKUP(D1242,道具产出!B:V,11,FALSE)</f>
        <v>1</v>
      </c>
      <c r="Y1242" s="92">
        <v>1</v>
      </c>
      <c r="Z1242" s="92">
        <f>VLOOKUP(D1242,道具产出!B:V,12,FALSE)</f>
        <v>100</v>
      </c>
      <c r="AA1242" s="85"/>
      <c r="AB1242" s="15" t="str">
        <f>IF(AA1242="","",VLOOKUP(AA1242,映射!W:X,2,FALSE))</f>
        <v/>
      </c>
      <c r="AC1242" s="85"/>
      <c r="AD1242" s="85"/>
      <c r="AE1242" s="85"/>
      <c r="AF1242" s="85"/>
      <c r="AG1242" s="15" t="str">
        <f>IF(AF1242="","",VLOOKUP(AF1242,映射!W:X,2,FALSE))</f>
        <v/>
      </c>
      <c r="AH1242" s="85"/>
      <c r="AI1242" s="85"/>
      <c r="AJ1242" s="85"/>
      <c r="AK1242" s="85"/>
      <c r="AL1242" s="85" t="str">
        <f>IF(AK1242="","",VLOOKUP(AK1242,映射!W:X,2,FALSE))</f>
        <v/>
      </c>
      <c r="AM1242" s="85"/>
      <c r="AN1242" s="85"/>
      <c r="AO1242" s="85"/>
    </row>
    <row r="1243" spans="1:41">
      <c r="A1243" s="26">
        <v>140510</v>
      </c>
      <c r="B1243" s="26" t="s">
        <v>323</v>
      </c>
      <c r="C1243" s="14" t="s">
        <v>40</v>
      </c>
      <c r="D1243" s="14" t="s">
        <v>687</v>
      </c>
      <c r="E1243" s="26">
        <v>40510</v>
      </c>
      <c r="F1243" s="26" t="s">
        <v>696</v>
      </c>
      <c r="G1243" s="26"/>
      <c r="H1243" s="26">
        <v>47</v>
      </c>
      <c r="I1243" s="91">
        <v>1120</v>
      </c>
      <c r="J1243" s="90">
        <v>0</v>
      </c>
      <c r="K1243" s="26"/>
      <c r="L1243" s="79">
        <f>VLOOKUP(D1243,道具产出!B:V,4,FALSE)</f>
        <v>3004</v>
      </c>
      <c r="M1243" s="15" t="str">
        <f>IF(L1243="","",VLOOKUP(L1243,映射!W:X,2,FALSE))</f>
        <v>铝</v>
      </c>
      <c r="N1243" s="79">
        <f>VLOOKUP(D1243,道具产出!B:V,5,FALSE)</f>
        <v>1</v>
      </c>
      <c r="O1243" s="79">
        <v>1</v>
      </c>
      <c r="P1243" s="79">
        <f>VLOOKUP(D1243,道具产出!B:V,6,FALSE)</f>
        <v>100</v>
      </c>
      <c r="Q1243" s="79">
        <f>VLOOKUP(D1243,道具产出!B:V,7,FALSE)</f>
        <v>3104</v>
      </c>
      <c r="R1243" s="15" t="str">
        <f>IF(Q1243="","",VLOOKUP(Q1243,映射!W:X,2,FALSE))</f>
        <v>茱萸木</v>
      </c>
      <c r="S1243" s="79">
        <f>VLOOKUP(D1243,道具产出!B:V,8,FALSE)</f>
        <v>1</v>
      </c>
      <c r="T1243" s="79">
        <v>1</v>
      </c>
      <c r="U1243" s="79">
        <f>VLOOKUP(D1243,道具产出!B:V,9,FALSE)</f>
        <v>100</v>
      </c>
      <c r="V1243" s="92">
        <f>VLOOKUP(D1243,道具产出!B:V,10,FALSE)</f>
        <v>3404</v>
      </c>
      <c r="W1243" s="15" t="str">
        <f>IF(V1243="","",VLOOKUP(V1243,映射!W:X,2,FALSE))</f>
        <v>棉</v>
      </c>
      <c r="X1243" s="92">
        <f>VLOOKUP(D1243,道具产出!B:V,11,FALSE)</f>
        <v>1</v>
      </c>
      <c r="Y1243" s="92">
        <v>1</v>
      </c>
      <c r="Z1243" s="92">
        <f>VLOOKUP(D1243,道具产出!B:V,12,FALSE)</f>
        <v>100</v>
      </c>
      <c r="AA1243" s="85"/>
      <c r="AB1243" s="15" t="str">
        <f>IF(AA1243="","",VLOOKUP(AA1243,映射!W:X,2,FALSE))</f>
        <v/>
      </c>
      <c r="AC1243" s="85"/>
      <c r="AD1243" s="85"/>
      <c r="AE1243" s="85"/>
      <c r="AF1243" s="85"/>
      <c r="AG1243" s="15" t="str">
        <f>IF(AF1243="","",VLOOKUP(AF1243,映射!W:X,2,FALSE))</f>
        <v/>
      </c>
      <c r="AH1243" s="85"/>
      <c r="AI1243" s="85"/>
      <c r="AJ1243" s="85"/>
      <c r="AK1243" s="85"/>
      <c r="AL1243" s="85" t="str">
        <f>IF(AK1243="","",VLOOKUP(AK1243,映射!W:X,2,FALSE))</f>
        <v/>
      </c>
      <c r="AM1243" s="85"/>
      <c r="AN1243" s="85"/>
      <c r="AO1243" s="85"/>
    </row>
    <row r="1244" spans="1:41">
      <c r="A1244" s="26">
        <v>140511</v>
      </c>
      <c r="B1244" s="26" t="s">
        <v>323</v>
      </c>
      <c r="C1244" s="14" t="s">
        <v>40</v>
      </c>
      <c r="D1244" s="14" t="s">
        <v>688</v>
      </c>
      <c r="E1244" s="26">
        <v>40511</v>
      </c>
      <c r="F1244" s="26" t="s">
        <v>656</v>
      </c>
      <c r="G1244" s="26"/>
      <c r="H1244" s="26">
        <v>52</v>
      </c>
      <c r="I1244" s="91">
        <v>1430</v>
      </c>
      <c r="J1244" s="90">
        <v>0</v>
      </c>
      <c r="K1244" s="26"/>
      <c r="L1244" s="79">
        <f>VLOOKUP(D1244,道具产出!B:V,4,FALSE)</f>
        <v>3005</v>
      </c>
      <c r="M1244" s="15" t="str">
        <f>IF(L1244="","",VLOOKUP(L1244,映射!W:X,2,FALSE))</f>
        <v>纯银</v>
      </c>
      <c r="N1244" s="79">
        <f>VLOOKUP(D1244,道具产出!B:V,5,FALSE)</f>
        <v>1</v>
      </c>
      <c r="O1244" s="79">
        <v>1</v>
      </c>
      <c r="P1244" s="79">
        <f>VLOOKUP(D1244,道具产出!B:V,6,FALSE)</f>
        <v>100</v>
      </c>
      <c r="Q1244" s="79">
        <f>VLOOKUP(D1244,道具产出!B:V,7,FALSE)</f>
        <v>3105</v>
      </c>
      <c r="R1244" s="15" t="str">
        <f>IF(Q1244="","",VLOOKUP(Q1244,映射!W:X,2,FALSE))</f>
        <v>铁杉</v>
      </c>
      <c r="S1244" s="79">
        <f>VLOOKUP(D1244,道具产出!B:V,8,FALSE)</f>
        <v>1</v>
      </c>
      <c r="T1244" s="79">
        <v>1</v>
      </c>
      <c r="U1244" s="79">
        <f>VLOOKUP(D1244,道具产出!B:V,9,FALSE)</f>
        <v>100</v>
      </c>
      <c r="V1244" s="92">
        <f>VLOOKUP(D1244,道具产出!B:V,10,FALSE)</f>
        <v>3405</v>
      </c>
      <c r="W1244" s="15" t="str">
        <f>IF(V1244="","",VLOOKUP(V1244,映射!W:X,2,FALSE))</f>
        <v>细线</v>
      </c>
      <c r="X1244" s="92">
        <f>VLOOKUP(D1244,道具产出!B:V,11,FALSE)</f>
        <v>1</v>
      </c>
      <c r="Y1244" s="92">
        <v>1</v>
      </c>
      <c r="Z1244" s="92">
        <f>VLOOKUP(D1244,道具产出!B:V,12,FALSE)</f>
        <v>100</v>
      </c>
      <c r="AA1244" s="85"/>
      <c r="AB1244" s="15" t="str">
        <f>IF(AA1244="","",VLOOKUP(AA1244,映射!W:X,2,FALSE))</f>
        <v/>
      </c>
      <c r="AC1244" s="85"/>
      <c r="AD1244" s="85"/>
      <c r="AE1244" s="85"/>
      <c r="AF1244" s="85"/>
      <c r="AG1244" s="15" t="str">
        <f>IF(AF1244="","",VLOOKUP(AF1244,映射!W:X,2,FALSE))</f>
        <v/>
      </c>
      <c r="AH1244" s="85"/>
      <c r="AI1244" s="85"/>
      <c r="AJ1244" s="85"/>
      <c r="AK1244" s="85"/>
      <c r="AL1244" s="85" t="str">
        <f>IF(AK1244="","",VLOOKUP(AK1244,映射!W:X,2,FALSE))</f>
        <v/>
      </c>
      <c r="AM1244" s="85"/>
      <c r="AN1244" s="85"/>
      <c r="AO1244" s="85"/>
    </row>
    <row r="1245" spans="1:41">
      <c r="A1245" s="26">
        <v>140512</v>
      </c>
      <c r="B1245" s="26" t="s">
        <v>323</v>
      </c>
      <c r="C1245" s="14" t="s">
        <v>40</v>
      </c>
      <c r="D1245" s="14" t="s">
        <v>688</v>
      </c>
      <c r="E1245" s="26">
        <v>40512</v>
      </c>
      <c r="F1245" s="26" t="s">
        <v>510</v>
      </c>
      <c r="G1245" s="26"/>
      <c r="H1245" s="26">
        <v>52</v>
      </c>
      <c r="I1245" s="91">
        <v>1430</v>
      </c>
      <c r="J1245" s="90">
        <v>0</v>
      </c>
      <c r="K1245" s="26"/>
      <c r="L1245" s="79">
        <f>VLOOKUP(D1245,道具产出!B:V,4,FALSE)</f>
        <v>3005</v>
      </c>
      <c r="M1245" s="15" t="str">
        <f>IF(L1245="","",VLOOKUP(L1245,映射!W:X,2,FALSE))</f>
        <v>纯银</v>
      </c>
      <c r="N1245" s="79">
        <f>VLOOKUP(D1245,道具产出!B:V,5,FALSE)</f>
        <v>1</v>
      </c>
      <c r="O1245" s="79">
        <v>1</v>
      </c>
      <c r="P1245" s="79">
        <f>VLOOKUP(D1245,道具产出!B:V,6,FALSE)</f>
        <v>100</v>
      </c>
      <c r="Q1245" s="79">
        <f>VLOOKUP(D1245,道具产出!B:V,7,FALSE)</f>
        <v>3105</v>
      </c>
      <c r="R1245" s="15" t="str">
        <f>IF(Q1245="","",VLOOKUP(Q1245,映射!W:X,2,FALSE))</f>
        <v>铁杉</v>
      </c>
      <c r="S1245" s="79">
        <f>VLOOKUP(D1245,道具产出!B:V,8,FALSE)</f>
        <v>1</v>
      </c>
      <c r="T1245" s="79">
        <v>1</v>
      </c>
      <c r="U1245" s="79">
        <f>VLOOKUP(D1245,道具产出!B:V,9,FALSE)</f>
        <v>100</v>
      </c>
      <c r="V1245" s="92">
        <f>VLOOKUP(D1245,道具产出!B:V,10,FALSE)</f>
        <v>3405</v>
      </c>
      <c r="W1245" s="15" t="str">
        <f>IF(V1245="","",VLOOKUP(V1245,映射!W:X,2,FALSE))</f>
        <v>细线</v>
      </c>
      <c r="X1245" s="92">
        <f>VLOOKUP(D1245,道具产出!B:V,11,FALSE)</f>
        <v>1</v>
      </c>
      <c r="Y1245" s="92">
        <v>1</v>
      </c>
      <c r="Z1245" s="92">
        <f>VLOOKUP(D1245,道具产出!B:V,12,FALSE)</f>
        <v>100</v>
      </c>
      <c r="AA1245" s="85"/>
      <c r="AB1245" s="15" t="str">
        <f>IF(AA1245="","",VLOOKUP(AA1245,映射!W:X,2,FALSE))</f>
        <v/>
      </c>
      <c r="AC1245" s="85"/>
      <c r="AD1245" s="85"/>
      <c r="AE1245" s="85"/>
      <c r="AF1245" s="85"/>
      <c r="AG1245" s="15" t="str">
        <f>IF(AF1245="","",VLOOKUP(AF1245,映射!W:X,2,FALSE))</f>
        <v/>
      </c>
      <c r="AH1245" s="85"/>
      <c r="AI1245" s="85"/>
      <c r="AJ1245" s="85"/>
      <c r="AK1245" s="85"/>
      <c r="AL1245" s="85" t="str">
        <f>IF(AK1245="","",VLOOKUP(AK1245,映射!W:X,2,FALSE))</f>
        <v/>
      </c>
      <c r="AM1245" s="85"/>
      <c r="AN1245" s="85"/>
      <c r="AO1245" s="85"/>
    </row>
    <row r="1246" spans="1:41">
      <c r="A1246" s="26">
        <v>140513</v>
      </c>
      <c r="B1246" s="26" t="s">
        <v>323</v>
      </c>
      <c r="C1246" s="14" t="s">
        <v>40</v>
      </c>
      <c r="D1246" s="14" t="s">
        <v>688</v>
      </c>
      <c r="E1246" s="26">
        <v>40513</v>
      </c>
      <c r="F1246" s="26" t="s">
        <v>485</v>
      </c>
      <c r="G1246" s="26"/>
      <c r="H1246" s="26">
        <v>52</v>
      </c>
      <c r="I1246" s="91">
        <v>1430</v>
      </c>
      <c r="J1246" s="90">
        <v>0</v>
      </c>
      <c r="K1246" s="26"/>
      <c r="L1246" s="79">
        <f>VLOOKUP(D1246,道具产出!B:V,4,FALSE)</f>
        <v>3005</v>
      </c>
      <c r="M1246" s="15" t="str">
        <f>IF(L1246="","",VLOOKUP(L1246,映射!W:X,2,FALSE))</f>
        <v>纯银</v>
      </c>
      <c r="N1246" s="79">
        <f>VLOOKUP(D1246,道具产出!B:V,5,FALSE)</f>
        <v>1</v>
      </c>
      <c r="O1246" s="79">
        <v>1</v>
      </c>
      <c r="P1246" s="79">
        <f>VLOOKUP(D1246,道具产出!B:V,6,FALSE)</f>
        <v>100</v>
      </c>
      <c r="Q1246" s="79">
        <f>VLOOKUP(D1246,道具产出!B:V,7,FALSE)</f>
        <v>3105</v>
      </c>
      <c r="R1246" s="15" t="str">
        <f>IF(Q1246="","",VLOOKUP(Q1246,映射!W:X,2,FALSE))</f>
        <v>铁杉</v>
      </c>
      <c r="S1246" s="79">
        <f>VLOOKUP(D1246,道具产出!B:V,8,FALSE)</f>
        <v>1</v>
      </c>
      <c r="T1246" s="79">
        <v>1</v>
      </c>
      <c r="U1246" s="79">
        <f>VLOOKUP(D1246,道具产出!B:V,9,FALSE)</f>
        <v>100</v>
      </c>
      <c r="V1246" s="92">
        <f>VLOOKUP(D1246,道具产出!B:V,10,FALSE)</f>
        <v>3405</v>
      </c>
      <c r="W1246" s="15" t="str">
        <f>IF(V1246="","",VLOOKUP(V1246,映射!W:X,2,FALSE))</f>
        <v>细线</v>
      </c>
      <c r="X1246" s="92">
        <f>VLOOKUP(D1246,道具产出!B:V,11,FALSE)</f>
        <v>1</v>
      </c>
      <c r="Y1246" s="92">
        <v>1</v>
      </c>
      <c r="Z1246" s="92">
        <f>VLOOKUP(D1246,道具产出!B:V,12,FALSE)</f>
        <v>100</v>
      </c>
      <c r="AA1246" s="85"/>
      <c r="AB1246" s="15" t="str">
        <f>IF(AA1246="","",VLOOKUP(AA1246,映射!W:X,2,FALSE))</f>
        <v/>
      </c>
      <c r="AC1246" s="85"/>
      <c r="AD1246" s="85"/>
      <c r="AE1246" s="85"/>
      <c r="AF1246" s="85"/>
      <c r="AG1246" s="15" t="str">
        <f>IF(AF1246="","",VLOOKUP(AF1246,映射!W:X,2,FALSE))</f>
        <v/>
      </c>
      <c r="AH1246" s="85"/>
      <c r="AI1246" s="85"/>
      <c r="AJ1246" s="85"/>
      <c r="AK1246" s="85"/>
      <c r="AL1246" s="85" t="str">
        <f>IF(AK1246="","",VLOOKUP(AK1246,映射!W:X,2,FALSE))</f>
        <v/>
      </c>
      <c r="AM1246" s="85"/>
      <c r="AN1246" s="85"/>
      <c r="AO1246" s="85"/>
    </row>
    <row r="1247" spans="1:41">
      <c r="A1247" s="26">
        <v>140514</v>
      </c>
      <c r="B1247" s="26" t="s">
        <v>323</v>
      </c>
      <c r="C1247" s="14" t="s">
        <v>40</v>
      </c>
      <c r="D1247" s="14" t="s">
        <v>688</v>
      </c>
      <c r="E1247" s="26">
        <v>40514</v>
      </c>
      <c r="F1247" s="26" t="s">
        <v>584</v>
      </c>
      <c r="G1247" s="26"/>
      <c r="H1247" s="26">
        <v>52</v>
      </c>
      <c r="I1247" s="91">
        <v>1430</v>
      </c>
      <c r="J1247" s="90">
        <v>0</v>
      </c>
      <c r="K1247" s="26"/>
      <c r="L1247" s="79">
        <f>VLOOKUP(D1247,道具产出!B:V,4,FALSE)</f>
        <v>3005</v>
      </c>
      <c r="M1247" s="15" t="str">
        <f>IF(L1247="","",VLOOKUP(L1247,映射!W:X,2,FALSE))</f>
        <v>纯银</v>
      </c>
      <c r="N1247" s="79">
        <f>VLOOKUP(D1247,道具产出!B:V,5,FALSE)</f>
        <v>1</v>
      </c>
      <c r="O1247" s="79">
        <v>1</v>
      </c>
      <c r="P1247" s="79">
        <f>VLOOKUP(D1247,道具产出!B:V,6,FALSE)</f>
        <v>100</v>
      </c>
      <c r="Q1247" s="79">
        <f>VLOOKUP(D1247,道具产出!B:V,7,FALSE)</f>
        <v>3105</v>
      </c>
      <c r="R1247" s="15" t="str">
        <f>IF(Q1247="","",VLOOKUP(Q1247,映射!W:X,2,FALSE))</f>
        <v>铁杉</v>
      </c>
      <c r="S1247" s="79">
        <f>VLOOKUP(D1247,道具产出!B:V,8,FALSE)</f>
        <v>1</v>
      </c>
      <c r="T1247" s="79">
        <v>1</v>
      </c>
      <c r="U1247" s="79">
        <f>VLOOKUP(D1247,道具产出!B:V,9,FALSE)</f>
        <v>100</v>
      </c>
      <c r="V1247" s="92">
        <f>VLOOKUP(D1247,道具产出!B:V,10,FALSE)</f>
        <v>3405</v>
      </c>
      <c r="W1247" s="15" t="str">
        <f>IF(V1247="","",VLOOKUP(V1247,映射!W:X,2,FALSE))</f>
        <v>细线</v>
      </c>
      <c r="X1247" s="92">
        <f>VLOOKUP(D1247,道具产出!B:V,11,FALSE)</f>
        <v>1</v>
      </c>
      <c r="Y1247" s="92">
        <v>1</v>
      </c>
      <c r="Z1247" s="92">
        <f>VLOOKUP(D1247,道具产出!B:V,12,FALSE)</f>
        <v>100</v>
      </c>
      <c r="AA1247" s="85"/>
      <c r="AB1247" s="15" t="str">
        <f>IF(AA1247="","",VLOOKUP(AA1247,映射!W:X,2,FALSE))</f>
        <v/>
      </c>
      <c r="AC1247" s="85"/>
      <c r="AD1247" s="85"/>
      <c r="AE1247" s="85"/>
      <c r="AF1247" s="85"/>
      <c r="AG1247" s="15" t="str">
        <f>IF(AF1247="","",VLOOKUP(AF1247,映射!W:X,2,FALSE))</f>
        <v/>
      </c>
      <c r="AH1247" s="85"/>
      <c r="AI1247" s="85"/>
      <c r="AJ1247" s="85"/>
      <c r="AK1247" s="85"/>
      <c r="AL1247" s="85" t="str">
        <f>IF(AK1247="","",VLOOKUP(AK1247,映射!W:X,2,FALSE))</f>
        <v/>
      </c>
      <c r="AM1247" s="85"/>
      <c r="AN1247" s="85"/>
      <c r="AO1247" s="85"/>
    </row>
    <row r="1248" spans="1:41">
      <c r="A1248" s="26">
        <v>140515</v>
      </c>
      <c r="B1248" s="26" t="s">
        <v>323</v>
      </c>
      <c r="C1248" s="14" t="s">
        <v>40</v>
      </c>
      <c r="D1248" s="14" t="s">
        <v>688</v>
      </c>
      <c r="E1248" s="26">
        <v>40515</v>
      </c>
      <c r="F1248" s="26" t="s">
        <v>505</v>
      </c>
      <c r="G1248" s="26"/>
      <c r="H1248" s="26">
        <v>52</v>
      </c>
      <c r="I1248" s="91">
        <v>1430</v>
      </c>
      <c r="J1248" s="90">
        <v>0</v>
      </c>
      <c r="K1248" s="26"/>
      <c r="L1248" s="79">
        <f>VLOOKUP(D1248,道具产出!B:V,4,FALSE)</f>
        <v>3005</v>
      </c>
      <c r="M1248" s="15" t="str">
        <f>IF(L1248="","",VLOOKUP(L1248,映射!W:X,2,FALSE))</f>
        <v>纯银</v>
      </c>
      <c r="N1248" s="79">
        <f>VLOOKUP(D1248,道具产出!B:V,5,FALSE)</f>
        <v>1</v>
      </c>
      <c r="O1248" s="79">
        <v>1</v>
      </c>
      <c r="P1248" s="79">
        <f>VLOOKUP(D1248,道具产出!B:V,6,FALSE)</f>
        <v>100</v>
      </c>
      <c r="Q1248" s="79">
        <f>VLOOKUP(D1248,道具产出!B:V,7,FALSE)</f>
        <v>3105</v>
      </c>
      <c r="R1248" s="15" t="str">
        <f>IF(Q1248="","",VLOOKUP(Q1248,映射!W:X,2,FALSE))</f>
        <v>铁杉</v>
      </c>
      <c r="S1248" s="79">
        <f>VLOOKUP(D1248,道具产出!B:V,8,FALSE)</f>
        <v>1</v>
      </c>
      <c r="T1248" s="79">
        <v>1</v>
      </c>
      <c r="U1248" s="79">
        <f>VLOOKUP(D1248,道具产出!B:V,9,FALSE)</f>
        <v>100</v>
      </c>
      <c r="V1248" s="92">
        <f>VLOOKUP(D1248,道具产出!B:V,10,FALSE)</f>
        <v>3405</v>
      </c>
      <c r="W1248" s="15" t="str">
        <f>IF(V1248="","",VLOOKUP(V1248,映射!W:X,2,FALSE))</f>
        <v>细线</v>
      </c>
      <c r="X1248" s="92">
        <f>VLOOKUP(D1248,道具产出!B:V,11,FALSE)</f>
        <v>1</v>
      </c>
      <c r="Y1248" s="92">
        <v>1</v>
      </c>
      <c r="Z1248" s="92">
        <f>VLOOKUP(D1248,道具产出!B:V,12,FALSE)</f>
        <v>100</v>
      </c>
      <c r="AA1248" s="85"/>
      <c r="AB1248" s="15" t="str">
        <f>IF(AA1248="","",VLOOKUP(AA1248,映射!W:X,2,FALSE))</f>
        <v/>
      </c>
      <c r="AC1248" s="85"/>
      <c r="AD1248" s="85"/>
      <c r="AE1248" s="85"/>
      <c r="AF1248" s="85"/>
      <c r="AG1248" s="15" t="str">
        <f>IF(AF1248="","",VLOOKUP(AF1248,映射!W:X,2,FALSE))</f>
        <v/>
      </c>
      <c r="AH1248" s="85"/>
      <c r="AI1248" s="85"/>
      <c r="AJ1248" s="85"/>
      <c r="AK1248" s="85"/>
      <c r="AL1248" s="85" t="str">
        <f>IF(AK1248="","",VLOOKUP(AK1248,映射!W:X,2,FALSE))</f>
        <v/>
      </c>
      <c r="AM1248" s="85"/>
      <c r="AN1248" s="85"/>
      <c r="AO1248" s="85"/>
    </row>
    <row r="1249" spans="1:41">
      <c r="A1249" s="26">
        <v>140516</v>
      </c>
      <c r="B1249" s="26" t="s">
        <v>323</v>
      </c>
      <c r="C1249" s="14" t="s">
        <v>40</v>
      </c>
      <c r="D1249" s="14" t="s">
        <v>688</v>
      </c>
      <c r="E1249" s="26">
        <v>40516</v>
      </c>
      <c r="F1249" s="26" t="s">
        <v>647</v>
      </c>
      <c r="G1249" s="26"/>
      <c r="H1249" s="26">
        <v>52</v>
      </c>
      <c r="I1249" s="91">
        <v>1430</v>
      </c>
      <c r="J1249" s="90">
        <v>0</v>
      </c>
      <c r="K1249" s="26"/>
      <c r="L1249" s="79">
        <f>VLOOKUP(D1249,道具产出!B:V,4,FALSE)</f>
        <v>3005</v>
      </c>
      <c r="M1249" s="15" t="str">
        <f>IF(L1249="","",VLOOKUP(L1249,映射!W:X,2,FALSE))</f>
        <v>纯银</v>
      </c>
      <c r="N1249" s="79">
        <f>VLOOKUP(D1249,道具产出!B:V,5,FALSE)</f>
        <v>1</v>
      </c>
      <c r="O1249" s="79">
        <v>1</v>
      </c>
      <c r="P1249" s="79">
        <f>VLOOKUP(D1249,道具产出!B:V,6,FALSE)</f>
        <v>100</v>
      </c>
      <c r="Q1249" s="79">
        <f>VLOOKUP(D1249,道具产出!B:V,7,FALSE)</f>
        <v>3105</v>
      </c>
      <c r="R1249" s="15" t="str">
        <f>IF(Q1249="","",VLOOKUP(Q1249,映射!W:X,2,FALSE))</f>
        <v>铁杉</v>
      </c>
      <c r="S1249" s="79">
        <f>VLOOKUP(D1249,道具产出!B:V,8,FALSE)</f>
        <v>1</v>
      </c>
      <c r="T1249" s="79">
        <v>1</v>
      </c>
      <c r="U1249" s="79">
        <f>VLOOKUP(D1249,道具产出!B:V,9,FALSE)</f>
        <v>100</v>
      </c>
      <c r="V1249" s="92">
        <f>VLOOKUP(D1249,道具产出!B:V,10,FALSE)</f>
        <v>3405</v>
      </c>
      <c r="W1249" s="15" t="str">
        <f>IF(V1249="","",VLOOKUP(V1249,映射!W:X,2,FALSE))</f>
        <v>细线</v>
      </c>
      <c r="X1249" s="92">
        <f>VLOOKUP(D1249,道具产出!B:V,11,FALSE)</f>
        <v>1</v>
      </c>
      <c r="Y1249" s="92">
        <v>1</v>
      </c>
      <c r="Z1249" s="92">
        <f>VLOOKUP(D1249,道具产出!B:V,12,FALSE)</f>
        <v>100</v>
      </c>
      <c r="AA1249" s="85"/>
      <c r="AB1249" s="15" t="str">
        <f>IF(AA1249="","",VLOOKUP(AA1249,映射!W:X,2,FALSE))</f>
        <v/>
      </c>
      <c r="AC1249" s="85"/>
      <c r="AD1249" s="85"/>
      <c r="AE1249" s="85"/>
      <c r="AF1249" s="85"/>
      <c r="AG1249" s="15" t="str">
        <f>IF(AF1249="","",VLOOKUP(AF1249,映射!W:X,2,FALSE))</f>
        <v/>
      </c>
      <c r="AH1249" s="85"/>
      <c r="AI1249" s="85"/>
      <c r="AJ1249" s="85"/>
      <c r="AK1249" s="85"/>
      <c r="AL1249" s="85" t="str">
        <f>IF(AK1249="","",VLOOKUP(AK1249,映射!W:X,2,FALSE))</f>
        <v/>
      </c>
      <c r="AM1249" s="85"/>
      <c r="AN1249" s="85"/>
      <c r="AO1249" s="85"/>
    </row>
    <row r="1250" spans="1:41">
      <c r="A1250" s="26">
        <v>140517</v>
      </c>
      <c r="B1250" s="26" t="s">
        <v>323</v>
      </c>
      <c r="C1250" s="14" t="s">
        <v>40</v>
      </c>
      <c r="D1250" s="14" t="s">
        <v>688</v>
      </c>
      <c r="E1250" s="26">
        <v>40517</v>
      </c>
      <c r="F1250" s="26" t="s">
        <v>587</v>
      </c>
      <c r="G1250" s="26"/>
      <c r="H1250" s="26">
        <v>52</v>
      </c>
      <c r="I1250" s="91">
        <v>1430</v>
      </c>
      <c r="J1250" s="90">
        <v>0</v>
      </c>
      <c r="K1250" s="26"/>
      <c r="L1250" s="79">
        <f>VLOOKUP(D1250,道具产出!B:V,4,FALSE)</f>
        <v>3005</v>
      </c>
      <c r="M1250" s="15" t="str">
        <f>IF(L1250="","",VLOOKUP(L1250,映射!W:X,2,FALSE))</f>
        <v>纯银</v>
      </c>
      <c r="N1250" s="79">
        <f>VLOOKUP(D1250,道具产出!B:V,5,FALSE)</f>
        <v>1</v>
      </c>
      <c r="O1250" s="79">
        <v>1</v>
      </c>
      <c r="P1250" s="79">
        <f>VLOOKUP(D1250,道具产出!B:V,6,FALSE)</f>
        <v>100</v>
      </c>
      <c r="Q1250" s="79">
        <f>VLOOKUP(D1250,道具产出!B:V,7,FALSE)</f>
        <v>3105</v>
      </c>
      <c r="R1250" s="15" t="str">
        <f>IF(Q1250="","",VLOOKUP(Q1250,映射!W:X,2,FALSE))</f>
        <v>铁杉</v>
      </c>
      <c r="S1250" s="79">
        <f>VLOOKUP(D1250,道具产出!B:V,8,FALSE)</f>
        <v>1</v>
      </c>
      <c r="T1250" s="79">
        <v>1</v>
      </c>
      <c r="U1250" s="79">
        <f>VLOOKUP(D1250,道具产出!B:V,9,FALSE)</f>
        <v>100</v>
      </c>
      <c r="V1250" s="92">
        <f>VLOOKUP(D1250,道具产出!B:V,10,FALSE)</f>
        <v>3405</v>
      </c>
      <c r="W1250" s="15" t="str">
        <f>IF(V1250="","",VLOOKUP(V1250,映射!W:X,2,FALSE))</f>
        <v>细线</v>
      </c>
      <c r="X1250" s="92">
        <f>VLOOKUP(D1250,道具产出!B:V,11,FALSE)</f>
        <v>1</v>
      </c>
      <c r="Y1250" s="92">
        <v>1</v>
      </c>
      <c r="Z1250" s="92">
        <f>VLOOKUP(D1250,道具产出!B:V,12,FALSE)</f>
        <v>100</v>
      </c>
      <c r="AA1250" s="85"/>
      <c r="AB1250" s="15" t="str">
        <f>IF(AA1250="","",VLOOKUP(AA1250,映射!W:X,2,FALSE))</f>
        <v/>
      </c>
      <c r="AC1250" s="85"/>
      <c r="AD1250" s="85"/>
      <c r="AE1250" s="85"/>
      <c r="AF1250" s="85"/>
      <c r="AG1250" s="15" t="str">
        <f>IF(AF1250="","",VLOOKUP(AF1250,映射!W:X,2,FALSE))</f>
        <v/>
      </c>
      <c r="AH1250" s="85"/>
      <c r="AI1250" s="85"/>
      <c r="AJ1250" s="85"/>
      <c r="AK1250" s="85"/>
      <c r="AL1250" s="85" t="str">
        <f>IF(AK1250="","",VLOOKUP(AK1250,映射!W:X,2,FALSE))</f>
        <v/>
      </c>
      <c r="AM1250" s="85"/>
      <c r="AN1250" s="85"/>
      <c r="AO1250" s="85"/>
    </row>
    <row r="1251" spans="1:41">
      <c r="A1251" s="26">
        <v>140518</v>
      </c>
      <c r="B1251" s="26" t="s">
        <v>323</v>
      </c>
      <c r="C1251" s="14" t="s">
        <v>40</v>
      </c>
      <c r="D1251" s="14" t="s">
        <v>688</v>
      </c>
      <c r="E1251" s="26">
        <v>40518</v>
      </c>
      <c r="F1251" s="26" t="s">
        <v>695</v>
      </c>
      <c r="G1251" s="26"/>
      <c r="H1251" s="26">
        <v>52</v>
      </c>
      <c r="I1251" s="91">
        <v>1430</v>
      </c>
      <c r="J1251" s="90">
        <v>0</v>
      </c>
      <c r="K1251" s="26"/>
      <c r="L1251" s="79">
        <f>VLOOKUP(D1251,道具产出!B:V,4,FALSE)</f>
        <v>3005</v>
      </c>
      <c r="M1251" s="15" t="str">
        <f>IF(L1251="","",VLOOKUP(L1251,映射!W:X,2,FALSE))</f>
        <v>纯银</v>
      </c>
      <c r="N1251" s="79">
        <f>VLOOKUP(D1251,道具产出!B:V,5,FALSE)</f>
        <v>1</v>
      </c>
      <c r="O1251" s="79">
        <v>1</v>
      </c>
      <c r="P1251" s="79">
        <f>VLOOKUP(D1251,道具产出!B:V,6,FALSE)</f>
        <v>100</v>
      </c>
      <c r="Q1251" s="79">
        <f>VLOOKUP(D1251,道具产出!B:V,7,FALSE)</f>
        <v>3105</v>
      </c>
      <c r="R1251" s="15" t="str">
        <f>IF(Q1251="","",VLOOKUP(Q1251,映射!W:X,2,FALSE))</f>
        <v>铁杉</v>
      </c>
      <c r="S1251" s="79">
        <f>VLOOKUP(D1251,道具产出!B:V,8,FALSE)</f>
        <v>1</v>
      </c>
      <c r="T1251" s="79">
        <v>1</v>
      </c>
      <c r="U1251" s="79">
        <f>VLOOKUP(D1251,道具产出!B:V,9,FALSE)</f>
        <v>100</v>
      </c>
      <c r="V1251" s="92">
        <f>VLOOKUP(D1251,道具产出!B:V,10,FALSE)</f>
        <v>3405</v>
      </c>
      <c r="W1251" s="15" t="str">
        <f>IF(V1251="","",VLOOKUP(V1251,映射!W:X,2,FALSE))</f>
        <v>细线</v>
      </c>
      <c r="X1251" s="92">
        <f>VLOOKUP(D1251,道具产出!B:V,11,FALSE)</f>
        <v>1</v>
      </c>
      <c r="Y1251" s="92">
        <v>1</v>
      </c>
      <c r="Z1251" s="92">
        <f>VLOOKUP(D1251,道具产出!B:V,12,FALSE)</f>
        <v>100</v>
      </c>
      <c r="AA1251" s="85"/>
      <c r="AB1251" s="15" t="str">
        <f>IF(AA1251="","",VLOOKUP(AA1251,映射!W:X,2,FALSE))</f>
        <v/>
      </c>
      <c r="AC1251" s="85"/>
      <c r="AD1251" s="85"/>
      <c r="AE1251" s="85"/>
      <c r="AF1251" s="85"/>
      <c r="AG1251" s="15" t="str">
        <f>IF(AF1251="","",VLOOKUP(AF1251,映射!W:X,2,FALSE))</f>
        <v/>
      </c>
      <c r="AH1251" s="85"/>
      <c r="AI1251" s="85"/>
      <c r="AJ1251" s="85"/>
      <c r="AK1251" s="85"/>
      <c r="AL1251" s="85" t="str">
        <f>IF(AK1251="","",VLOOKUP(AK1251,映射!W:X,2,FALSE))</f>
        <v/>
      </c>
      <c r="AM1251" s="85"/>
      <c r="AN1251" s="85"/>
      <c r="AO1251" s="85"/>
    </row>
    <row r="1252" spans="1:41">
      <c r="A1252" s="26">
        <v>140519</v>
      </c>
      <c r="B1252" s="26" t="s">
        <v>323</v>
      </c>
      <c r="C1252" s="14" t="s">
        <v>40</v>
      </c>
      <c r="D1252" s="14" t="s">
        <v>688</v>
      </c>
      <c r="E1252" s="26">
        <v>40519</v>
      </c>
      <c r="F1252" s="26" t="s">
        <v>611</v>
      </c>
      <c r="G1252" s="26"/>
      <c r="H1252" s="26">
        <v>52</v>
      </c>
      <c r="I1252" s="91">
        <v>1430</v>
      </c>
      <c r="J1252" s="90">
        <v>0</v>
      </c>
      <c r="K1252" s="26"/>
      <c r="L1252" s="79">
        <f>VLOOKUP(D1252,道具产出!B:V,4,FALSE)</f>
        <v>3005</v>
      </c>
      <c r="M1252" s="15" t="str">
        <f>IF(L1252="","",VLOOKUP(L1252,映射!W:X,2,FALSE))</f>
        <v>纯银</v>
      </c>
      <c r="N1252" s="79">
        <f>VLOOKUP(D1252,道具产出!B:V,5,FALSE)</f>
        <v>1</v>
      </c>
      <c r="O1252" s="79">
        <v>1</v>
      </c>
      <c r="P1252" s="79">
        <f>VLOOKUP(D1252,道具产出!B:V,6,FALSE)</f>
        <v>100</v>
      </c>
      <c r="Q1252" s="79">
        <f>VLOOKUP(D1252,道具产出!B:V,7,FALSE)</f>
        <v>3105</v>
      </c>
      <c r="R1252" s="15" t="str">
        <f>IF(Q1252="","",VLOOKUP(Q1252,映射!W:X,2,FALSE))</f>
        <v>铁杉</v>
      </c>
      <c r="S1252" s="79">
        <f>VLOOKUP(D1252,道具产出!B:V,8,FALSE)</f>
        <v>1</v>
      </c>
      <c r="T1252" s="79">
        <v>1</v>
      </c>
      <c r="U1252" s="79">
        <f>VLOOKUP(D1252,道具产出!B:V,9,FALSE)</f>
        <v>100</v>
      </c>
      <c r="V1252" s="92">
        <f>VLOOKUP(D1252,道具产出!B:V,10,FALSE)</f>
        <v>3405</v>
      </c>
      <c r="W1252" s="15" t="str">
        <f>IF(V1252="","",VLOOKUP(V1252,映射!W:X,2,FALSE))</f>
        <v>细线</v>
      </c>
      <c r="X1252" s="92">
        <f>VLOOKUP(D1252,道具产出!B:V,11,FALSE)</f>
        <v>1</v>
      </c>
      <c r="Y1252" s="92">
        <v>1</v>
      </c>
      <c r="Z1252" s="92">
        <f>VLOOKUP(D1252,道具产出!B:V,12,FALSE)</f>
        <v>100</v>
      </c>
      <c r="AA1252" s="85"/>
      <c r="AB1252" s="15" t="str">
        <f>IF(AA1252="","",VLOOKUP(AA1252,映射!W:X,2,FALSE))</f>
        <v/>
      </c>
      <c r="AC1252" s="85"/>
      <c r="AD1252" s="85"/>
      <c r="AE1252" s="85"/>
      <c r="AF1252" s="85"/>
      <c r="AG1252" s="15" t="str">
        <f>IF(AF1252="","",VLOOKUP(AF1252,映射!W:X,2,FALSE))</f>
        <v/>
      </c>
      <c r="AH1252" s="85"/>
      <c r="AI1252" s="85"/>
      <c r="AJ1252" s="85"/>
      <c r="AK1252" s="85"/>
      <c r="AL1252" s="85" t="str">
        <f>IF(AK1252="","",VLOOKUP(AK1252,映射!W:X,2,FALSE))</f>
        <v/>
      </c>
      <c r="AM1252" s="85"/>
      <c r="AN1252" s="85"/>
      <c r="AO1252" s="85"/>
    </row>
    <row r="1253" spans="1:41">
      <c r="A1253" s="26">
        <v>140520</v>
      </c>
      <c r="B1253" s="26" t="s">
        <v>323</v>
      </c>
      <c r="C1253" s="14" t="s">
        <v>40</v>
      </c>
      <c r="D1253" s="14" t="s">
        <v>688</v>
      </c>
      <c r="E1253" s="26">
        <v>40520</v>
      </c>
      <c r="F1253" s="26" t="s">
        <v>604</v>
      </c>
      <c r="G1253" s="26"/>
      <c r="H1253" s="26">
        <v>52</v>
      </c>
      <c r="I1253" s="91">
        <v>1430</v>
      </c>
      <c r="J1253" s="90">
        <v>0</v>
      </c>
      <c r="K1253" s="26"/>
      <c r="L1253" s="79">
        <f>VLOOKUP(D1253,道具产出!B:V,4,FALSE)</f>
        <v>3005</v>
      </c>
      <c r="M1253" s="15" t="str">
        <f>IF(L1253="","",VLOOKUP(L1253,映射!W:X,2,FALSE))</f>
        <v>纯银</v>
      </c>
      <c r="N1253" s="79">
        <f>VLOOKUP(D1253,道具产出!B:V,5,FALSE)</f>
        <v>1</v>
      </c>
      <c r="O1253" s="79">
        <v>1</v>
      </c>
      <c r="P1253" s="79">
        <f>VLOOKUP(D1253,道具产出!B:V,6,FALSE)</f>
        <v>100</v>
      </c>
      <c r="Q1253" s="79">
        <f>VLOOKUP(D1253,道具产出!B:V,7,FALSE)</f>
        <v>3105</v>
      </c>
      <c r="R1253" s="15" t="str">
        <f>IF(Q1253="","",VLOOKUP(Q1253,映射!W:X,2,FALSE))</f>
        <v>铁杉</v>
      </c>
      <c r="S1253" s="79">
        <f>VLOOKUP(D1253,道具产出!B:V,8,FALSE)</f>
        <v>1</v>
      </c>
      <c r="T1253" s="79">
        <v>1</v>
      </c>
      <c r="U1253" s="79">
        <f>VLOOKUP(D1253,道具产出!B:V,9,FALSE)</f>
        <v>100</v>
      </c>
      <c r="V1253" s="92">
        <f>VLOOKUP(D1253,道具产出!B:V,10,FALSE)</f>
        <v>3405</v>
      </c>
      <c r="W1253" s="15" t="str">
        <f>IF(V1253="","",VLOOKUP(V1253,映射!W:X,2,FALSE))</f>
        <v>细线</v>
      </c>
      <c r="X1253" s="92">
        <f>VLOOKUP(D1253,道具产出!B:V,11,FALSE)</f>
        <v>1</v>
      </c>
      <c r="Y1253" s="92">
        <v>1</v>
      </c>
      <c r="Z1253" s="92">
        <f>VLOOKUP(D1253,道具产出!B:V,12,FALSE)</f>
        <v>100</v>
      </c>
      <c r="AA1253" s="85"/>
      <c r="AB1253" s="15" t="str">
        <f>IF(AA1253="","",VLOOKUP(AA1253,映射!W:X,2,FALSE))</f>
        <v/>
      </c>
      <c r="AC1253" s="85"/>
      <c r="AD1253" s="85"/>
      <c r="AE1253" s="85"/>
      <c r="AF1253" s="85"/>
      <c r="AG1253" s="15" t="str">
        <f>IF(AF1253="","",VLOOKUP(AF1253,映射!W:X,2,FALSE))</f>
        <v/>
      </c>
      <c r="AH1253" s="85"/>
      <c r="AI1253" s="85"/>
      <c r="AJ1253" s="85"/>
      <c r="AK1253" s="85"/>
      <c r="AL1253" s="85" t="str">
        <f>IF(AK1253="","",VLOOKUP(AK1253,映射!W:X,2,FALSE))</f>
        <v/>
      </c>
      <c r="AM1253" s="85"/>
      <c r="AN1253" s="85"/>
      <c r="AO1253" s="85"/>
    </row>
    <row r="1254" spans="1:41">
      <c r="A1254" s="26">
        <v>140521</v>
      </c>
      <c r="B1254" s="26" t="s">
        <v>323</v>
      </c>
      <c r="C1254" s="14" t="s">
        <v>40</v>
      </c>
      <c r="D1254" s="14" t="s">
        <v>688</v>
      </c>
      <c r="E1254" s="26">
        <v>40521</v>
      </c>
      <c r="F1254" s="26" t="s">
        <v>608</v>
      </c>
      <c r="G1254" s="26"/>
      <c r="H1254" s="26">
        <v>52</v>
      </c>
      <c r="I1254" s="91">
        <v>1430</v>
      </c>
      <c r="J1254" s="90">
        <v>0</v>
      </c>
      <c r="K1254" s="26"/>
      <c r="L1254" s="79">
        <f>VLOOKUP(D1254,道具产出!B:V,4,FALSE)</f>
        <v>3005</v>
      </c>
      <c r="M1254" s="15" t="str">
        <f>IF(L1254="","",VLOOKUP(L1254,映射!W:X,2,FALSE))</f>
        <v>纯银</v>
      </c>
      <c r="N1254" s="79">
        <f>VLOOKUP(D1254,道具产出!B:V,5,FALSE)</f>
        <v>1</v>
      </c>
      <c r="O1254" s="79">
        <v>1</v>
      </c>
      <c r="P1254" s="79">
        <f>VLOOKUP(D1254,道具产出!B:V,6,FALSE)</f>
        <v>100</v>
      </c>
      <c r="Q1254" s="79">
        <f>VLOOKUP(D1254,道具产出!B:V,7,FALSE)</f>
        <v>3105</v>
      </c>
      <c r="R1254" s="15" t="str">
        <f>IF(Q1254="","",VLOOKUP(Q1254,映射!W:X,2,FALSE))</f>
        <v>铁杉</v>
      </c>
      <c r="S1254" s="79">
        <f>VLOOKUP(D1254,道具产出!B:V,8,FALSE)</f>
        <v>1</v>
      </c>
      <c r="T1254" s="79">
        <v>1</v>
      </c>
      <c r="U1254" s="79">
        <f>VLOOKUP(D1254,道具产出!B:V,9,FALSE)</f>
        <v>100</v>
      </c>
      <c r="V1254" s="92">
        <f>VLOOKUP(D1254,道具产出!B:V,10,FALSE)</f>
        <v>3405</v>
      </c>
      <c r="W1254" s="15" t="str">
        <f>IF(V1254="","",VLOOKUP(V1254,映射!W:X,2,FALSE))</f>
        <v>细线</v>
      </c>
      <c r="X1254" s="92">
        <f>VLOOKUP(D1254,道具产出!B:V,11,FALSE)</f>
        <v>1</v>
      </c>
      <c r="Y1254" s="92">
        <v>1</v>
      </c>
      <c r="Z1254" s="92">
        <f>VLOOKUP(D1254,道具产出!B:V,12,FALSE)</f>
        <v>100</v>
      </c>
      <c r="AA1254" s="85"/>
      <c r="AB1254" s="15" t="str">
        <f>IF(AA1254="","",VLOOKUP(AA1254,映射!W:X,2,FALSE))</f>
        <v/>
      </c>
      <c r="AC1254" s="85"/>
      <c r="AD1254" s="85"/>
      <c r="AE1254" s="85"/>
      <c r="AF1254" s="85"/>
      <c r="AG1254" s="15" t="str">
        <f>IF(AF1254="","",VLOOKUP(AF1254,映射!W:X,2,FALSE))</f>
        <v/>
      </c>
      <c r="AH1254" s="85"/>
      <c r="AI1254" s="85"/>
      <c r="AJ1254" s="85"/>
      <c r="AK1254" s="85"/>
      <c r="AL1254" s="85" t="str">
        <f>IF(AK1254="","",VLOOKUP(AK1254,映射!W:X,2,FALSE))</f>
        <v/>
      </c>
      <c r="AM1254" s="85"/>
      <c r="AN1254" s="85"/>
      <c r="AO1254" s="85"/>
    </row>
    <row r="1255" spans="1:41">
      <c r="A1255" s="26">
        <v>140522</v>
      </c>
      <c r="B1255" s="26" t="s">
        <v>323</v>
      </c>
      <c r="C1255" s="14" t="s">
        <v>40</v>
      </c>
      <c r="D1255" s="14" t="s">
        <v>688</v>
      </c>
      <c r="E1255" s="26">
        <v>40522</v>
      </c>
      <c r="F1255" s="26" t="s">
        <v>607</v>
      </c>
      <c r="G1255" s="26"/>
      <c r="H1255" s="26">
        <v>52</v>
      </c>
      <c r="I1255" s="91">
        <v>1430</v>
      </c>
      <c r="J1255" s="90">
        <v>0</v>
      </c>
      <c r="K1255" s="26"/>
      <c r="L1255" s="79">
        <f>VLOOKUP(D1255,道具产出!B:V,4,FALSE)</f>
        <v>3005</v>
      </c>
      <c r="M1255" s="15" t="str">
        <f>IF(L1255="","",VLOOKUP(L1255,映射!W:X,2,FALSE))</f>
        <v>纯银</v>
      </c>
      <c r="N1255" s="79">
        <f>VLOOKUP(D1255,道具产出!B:V,5,FALSE)</f>
        <v>1</v>
      </c>
      <c r="O1255" s="79">
        <v>1</v>
      </c>
      <c r="P1255" s="79">
        <f>VLOOKUP(D1255,道具产出!B:V,6,FALSE)</f>
        <v>100</v>
      </c>
      <c r="Q1255" s="79">
        <f>VLOOKUP(D1255,道具产出!B:V,7,FALSE)</f>
        <v>3105</v>
      </c>
      <c r="R1255" s="15" t="str">
        <f>IF(Q1255="","",VLOOKUP(Q1255,映射!W:X,2,FALSE))</f>
        <v>铁杉</v>
      </c>
      <c r="S1255" s="79">
        <f>VLOOKUP(D1255,道具产出!B:V,8,FALSE)</f>
        <v>1</v>
      </c>
      <c r="T1255" s="79">
        <v>1</v>
      </c>
      <c r="U1255" s="79">
        <f>VLOOKUP(D1255,道具产出!B:V,9,FALSE)</f>
        <v>100</v>
      </c>
      <c r="V1255" s="92">
        <f>VLOOKUP(D1255,道具产出!B:V,10,FALSE)</f>
        <v>3405</v>
      </c>
      <c r="W1255" s="15" t="str">
        <f>IF(V1255="","",VLOOKUP(V1255,映射!W:X,2,FALSE))</f>
        <v>细线</v>
      </c>
      <c r="X1255" s="92">
        <f>VLOOKUP(D1255,道具产出!B:V,11,FALSE)</f>
        <v>1</v>
      </c>
      <c r="Y1255" s="92">
        <v>1</v>
      </c>
      <c r="Z1255" s="92">
        <f>VLOOKUP(D1255,道具产出!B:V,12,FALSE)</f>
        <v>100</v>
      </c>
      <c r="AA1255" s="85"/>
      <c r="AB1255" s="15" t="str">
        <f>IF(AA1255="","",VLOOKUP(AA1255,映射!W:X,2,FALSE))</f>
        <v/>
      </c>
      <c r="AC1255" s="85"/>
      <c r="AD1255" s="85"/>
      <c r="AE1255" s="85"/>
      <c r="AF1255" s="85"/>
      <c r="AG1255" s="15" t="str">
        <f>IF(AF1255="","",VLOOKUP(AF1255,映射!W:X,2,FALSE))</f>
        <v/>
      </c>
      <c r="AH1255" s="85"/>
      <c r="AI1255" s="85"/>
      <c r="AJ1255" s="85"/>
      <c r="AK1255" s="85"/>
      <c r="AL1255" s="85" t="str">
        <f>IF(AK1255="","",VLOOKUP(AK1255,映射!W:X,2,FALSE))</f>
        <v/>
      </c>
      <c r="AM1255" s="85"/>
      <c r="AN1255" s="85"/>
      <c r="AO1255" s="85"/>
    </row>
    <row r="1256" spans="1:41">
      <c r="A1256" s="26">
        <v>140523</v>
      </c>
      <c r="B1256" s="26" t="s">
        <v>323</v>
      </c>
      <c r="C1256" s="14" t="s">
        <v>40</v>
      </c>
      <c r="D1256" s="14" t="s">
        <v>688</v>
      </c>
      <c r="E1256" s="26">
        <v>40523</v>
      </c>
      <c r="F1256" s="26" t="s">
        <v>452</v>
      </c>
      <c r="G1256" s="26"/>
      <c r="H1256" s="26">
        <v>52</v>
      </c>
      <c r="I1256" s="91">
        <v>1430</v>
      </c>
      <c r="J1256" s="90">
        <v>0</v>
      </c>
      <c r="K1256" s="26"/>
      <c r="L1256" s="79">
        <f>VLOOKUP(D1256,道具产出!B:V,4,FALSE)</f>
        <v>3005</v>
      </c>
      <c r="M1256" s="15" t="str">
        <f>IF(L1256="","",VLOOKUP(L1256,映射!W:X,2,FALSE))</f>
        <v>纯银</v>
      </c>
      <c r="N1256" s="79">
        <f>VLOOKUP(D1256,道具产出!B:V,5,FALSE)</f>
        <v>1</v>
      </c>
      <c r="O1256" s="79">
        <v>1</v>
      </c>
      <c r="P1256" s="79">
        <f>VLOOKUP(D1256,道具产出!B:V,6,FALSE)</f>
        <v>100</v>
      </c>
      <c r="Q1256" s="79">
        <f>VLOOKUP(D1256,道具产出!B:V,7,FALSE)</f>
        <v>3105</v>
      </c>
      <c r="R1256" s="15" t="str">
        <f>IF(Q1256="","",VLOOKUP(Q1256,映射!W:X,2,FALSE))</f>
        <v>铁杉</v>
      </c>
      <c r="S1256" s="79">
        <f>VLOOKUP(D1256,道具产出!B:V,8,FALSE)</f>
        <v>1</v>
      </c>
      <c r="T1256" s="79">
        <v>1</v>
      </c>
      <c r="U1256" s="79">
        <f>VLOOKUP(D1256,道具产出!B:V,9,FALSE)</f>
        <v>100</v>
      </c>
      <c r="V1256" s="92">
        <f>VLOOKUP(D1256,道具产出!B:V,10,FALSE)</f>
        <v>3405</v>
      </c>
      <c r="W1256" s="15" t="str">
        <f>IF(V1256="","",VLOOKUP(V1256,映射!W:X,2,FALSE))</f>
        <v>细线</v>
      </c>
      <c r="X1256" s="92">
        <f>VLOOKUP(D1256,道具产出!B:V,11,FALSE)</f>
        <v>1</v>
      </c>
      <c r="Y1256" s="92">
        <v>1</v>
      </c>
      <c r="Z1256" s="92">
        <f>VLOOKUP(D1256,道具产出!B:V,12,FALSE)</f>
        <v>100</v>
      </c>
      <c r="AA1256" s="85"/>
      <c r="AB1256" s="15" t="str">
        <f>IF(AA1256="","",VLOOKUP(AA1256,映射!W:X,2,FALSE))</f>
        <v/>
      </c>
      <c r="AC1256" s="85"/>
      <c r="AD1256" s="85"/>
      <c r="AE1256" s="85"/>
      <c r="AF1256" s="85"/>
      <c r="AG1256" s="15" t="str">
        <f>IF(AF1256="","",VLOOKUP(AF1256,映射!W:X,2,FALSE))</f>
        <v/>
      </c>
      <c r="AH1256" s="85"/>
      <c r="AI1256" s="85"/>
      <c r="AJ1256" s="85"/>
      <c r="AK1256" s="85"/>
      <c r="AL1256" s="85" t="str">
        <f>IF(AK1256="","",VLOOKUP(AK1256,映射!W:X,2,FALSE))</f>
        <v/>
      </c>
      <c r="AM1256" s="85"/>
      <c r="AN1256" s="85"/>
      <c r="AO1256" s="85"/>
    </row>
    <row r="1257" spans="1:41">
      <c r="A1257" s="26">
        <v>140524</v>
      </c>
      <c r="B1257" s="26" t="s">
        <v>323</v>
      </c>
      <c r="C1257" s="14" t="s">
        <v>40</v>
      </c>
      <c r="D1257" s="14" t="s">
        <v>688</v>
      </c>
      <c r="E1257" s="26">
        <v>40524</v>
      </c>
      <c r="F1257" s="26" t="s">
        <v>616</v>
      </c>
      <c r="G1257" s="26"/>
      <c r="H1257" s="26">
        <v>52</v>
      </c>
      <c r="I1257" s="91">
        <v>1430</v>
      </c>
      <c r="J1257" s="90">
        <v>0</v>
      </c>
      <c r="K1257" s="26"/>
      <c r="L1257" s="79">
        <f>VLOOKUP(D1257,道具产出!B:V,4,FALSE)</f>
        <v>3005</v>
      </c>
      <c r="M1257" s="15" t="str">
        <f>IF(L1257="","",VLOOKUP(L1257,映射!W:X,2,FALSE))</f>
        <v>纯银</v>
      </c>
      <c r="N1257" s="79">
        <f>VLOOKUP(D1257,道具产出!B:V,5,FALSE)</f>
        <v>1</v>
      </c>
      <c r="O1257" s="79">
        <v>1</v>
      </c>
      <c r="P1257" s="79">
        <f>VLOOKUP(D1257,道具产出!B:V,6,FALSE)</f>
        <v>100</v>
      </c>
      <c r="Q1257" s="79">
        <f>VLOOKUP(D1257,道具产出!B:V,7,FALSE)</f>
        <v>3105</v>
      </c>
      <c r="R1257" s="15" t="str">
        <f>IF(Q1257="","",VLOOKUP(Q1257,映射!W:X,2,FALSE))</f>
        <v>铁杉</v>
      </c>
      <c r="S1257" s="79">
        <f>VLOOKUP(D1257,道具产出!B:V,8,FALSE)</f>
        <v>1</v>
      </c>
      <c r="T1257" s="79">
        <v>1</v>
      </c>
      <c r="U1257" s="79">
        <f>VLOOKUP(D1257,道具产出!B:V,9,FALSE)</f>
        <v>100</v>
      </c>
      <c r="V1257" s="92">
        <f>VLOOKUP(D1257,道具产出!B:V,10,FALSE)</f>
        <v>3405</v>
      </c>
      <c r="W1257" s="15" t="str">
        <f>IF(V1257="","",VLOOKUP(V1257,映射!W:X,2,FALSE))</f>
        <v>细线</v>
      </c>
      <c r="X1257" s="92">
        <f>VLOOKUP(D1257,道具产出!B:V,11,FALSE)</f>
        <v>1</v>
      </c>
      <c r="Y1257" s="92">
        <v>1</v>
      </c>
      <c r="Z1257" s="92">
        <f>VLOOKUP(D1257,道具产出!B:V,12,FALSE)</f>
        <v>100</v>
      </c>
      <c r="AA1257" s="85"/>
      <c r="AB1257" s="15" t="str">
        <f>IF(AA1257="","",VLOOKUP(AA1257,映射!W:X,2,FALSE))</f>
        <v/>
      </c>
      <c r="AC1257" s="85"/>
      <c r="AD1257" s="85"/>
      <c r="AE1257" s="85"/>
      <c r="AF1257" s="85"/>
      <c r="AG1257" s="15" t="str">
        <f>IF(AF1257="","",VLOOKUP(AF1257,映射!W:X,2,FALSE))</f>
        <v/>
      </c>
      <c r="AH1257" s="85"/>
      <c r="AI1257" s="85"/>
      <c r="AJ1257" s="85"/>
      <c r="AK1257" s="85"/>
      <c r="AL1257" s="85" t="str">
        <f>IF(AK1257="","",VLOOKUP(AK1257,映射!W:X,2,FALSE))</f>
        <v/>
      </c>
      <c r="AM1257" s="85"/>
      <c r="AN1257" s="85"/>
      <c r="AO1257" s="85"/>
    </row>
    <row r="1258" spans="1:41">
      <c r="A1258" s="26">
        <v>140525</v>
      </c>
      <c r="B1258" s="26" t="s">
        <v>323</v>
      </c>
      <c r="C1258" s="14" t="s">
        <v>40</v>
      </c>
      <c r="D1258" s="14" t="s">
        <v>688</v>
      </c>
      <c r="E1258" s="26">
        <v>40525</v>
      </c>
      <c r="F1258" s="26" t="s">
        <v>696</v>
      </c>
      <c r="G1258" s="26"/>
      <c r="H1258" s="26">
        <v>52</v>
      </c>
      <c r="I1258" s="91">
        <v>1430</v>
      </c>
      <c r="J1258" s="90">
        <v>0</v>
      </c>
      <c r="K1258" s="26"/>
      <c r="L1258" s="79">
        <f>VLOOKUP(D1258,道具产出!B:V,4,FALSE)</f>
        <v>3005</v>
      </c>
      <c r="M1258" s="15" t="str">
        <f>IF(L1258="","",VLOOKUP(L1258,映射!W:X,2,FALSE))</f>
        <v>纯银</v>
      </c>
      <c r="N1258" s="79">
        <f>VLOOKUP(D1258,道具产出!B:V,5,FALSE)</f>
        <v>1</v>
      </c>
      <c r="O1258" s="79">
        <v>1</v>
      </c>
      <c r="P1258" s="79">
        <f>VLOOKUP(D1258,道具产出!B:V,6,FALSE)</f>
        <v>100</v>
      </c>
      <c r="Q1258" s="79">
        <f>VLOOKUP(D1258,道具产出!B:V,7,FALSE)</f>
        <v>3105</v>
      </c>
      <c r="R1258" s="15" t="str">
        <f>IF(Q1258="","",VLOOKUP(Q1258,映射!W:X,2,FALSE))</f>
        <v>铁杉</v>
      </c>
      <c r="S1258" s="79">
        <f>VLOOKUP(D1258,道具产出!B:V,8,FALSE)</f>
        <v>1</v>
      </c>
      <c r="T1258" s="79">
        <v>1</v>
      </c>
      <c r="U1258" s="79">
        <f>VLOOKUP(D1258,道具产出!B:V,9,FALSE)</f>
        <v>100</v>
      </c>
      <c r="V1258" s="92">
        <f>VLOOKUP(D1258,道具产出!B:V,10,FALSE)</f>
        <v>3405</v>
      </c>
      <c r="W1258" s="15" t="str">
        <f>IF(V1258="","",VLOOKUP(V1258,映射!W:X,2,FALSE))</f>
        <v>细线</v>
      </c>
      <c r="X1258" s="92">
        <f>VLOOKUP(D1258,道具产出!B:V,11,FALSE)</f>
        <v>1</v>
      </c>
      <c r="Y1258" s="92">
        <v>1</v>
      </c>
      <c r="Z1258" s="92">
        <f>VLOOKUP(D1258,道具产出!B:V,12,FALSE)</f>
        <v>100</v>
      </c>
      <c r="AA1258" s="85"/>
      <c r="AB1258" s="15" t="str">
        <f>IF(AA1258="","",VLOOKUP(AA1258,映射!W:X,2,FALSE))</f>
        <v/>
      </c>
      <c r="AC1258" s="85"/>
      <c r="AD1258" s="85"/>
      <c r="AE1258" s="85"/>
      <c r="AF1258" s="85"/>
      <c r="AG1258" s="15" t="str">
        <f>IF(AF1258="","",VLOOKUP(AF1258,映射!W:X,2,FALSE))</f>
        <v/>
      </c>
      <c r="AH1258" s="85"/>
      <c r="AI1258" s="85"/>
      <c r="AJ1258" s="85"/>
      <c r="AK1258" s="85"/>
      <c r="AL1258" s="85" t="str">
        <f>IF(AK1258="","",VLOOKUP(AK1258,映射!W:X,2,FALSE))</f>
        <v/>
      </c>
      <c r="AM1258" s="85"/>
      <c r="AN1258" s="85"/>
      <c r="AO1258" s="85"/>
    </row>
    <row r="1259" spans="1:41">
      <c r="A1259" s="26">
        <v>140526</v>
      </c>
      <c r="B1259" s="26" t="s">
        <v>323</v>
      </c>
      <c r="C1259" s="14" t="s">
        <v>40</v>
      </c>
      <c r="D1259" s="14" t="s">
        <v>688</v>
      </c>
      <c r="E1259" s="26">
        <v>40526</v>
      </c>
      <c r="F1259" s="26" t="s">
        <v>656</v>
      </c>
      <c r="G1259" s="26"/>
      <c r="H1259" s="26">
        <v>57</v>
      </c>
      <c r="I1259" s="91">
        <v>1800</v>
      </c>
      <c r="J1259" s="90">
        <v>0</v>
      </c>
      <c r="K1259" s="26"/>
      <c r="L1259" s="79">
        <f>VLOOKUP(D1259,道具产出!B:V,4,FALSE)</f>
        <v>3005</v>
      </c>
      <c r="M1259" s="15" t="str">
        <f>IF(L1259="","",VLOOKUP(L1259,映射!W:X,2,FALSE))</f>
        <v>纯银</v>
      </c>
      <c r="N1259" s="79">
        <f>VLOOKUP(D1259,道具产出!B:V,5,FALSE)</f>
        <v>1</v>
      </c>
      <c r="O1259" s="79">
        <v>1</v>
      </c>
      <c r="P1259" s="79">
        <f>VLOOKUP(D1259,道具产出!B:V,6,FALSE)</f>
        <v>100</v>
      </c>
      <c r="Q1259" s="79">
        <f>VLOOKUP(D1259,道具产出!B:V,7,FALSE)</f>
        <v>3105</v>
      </c>
      <c r="R1259" s="15" t="str">
        <f>IF(Q1259="","",VLOOKUP(Q1259,映射!W:X,2,FALSE))</f>
        <v>铁杉</v>
      </c>
      <c r="S1259" s="79">
        <f>VLOOKUP(D1259,道具产出!B:V,8,FALSE)</f>
        <v>1</v>
      </c>
      <c r="T1259" s="79">
        <v>1</v>
      </c>
      <c r="U1259" s="79">
        <f>VLOOKUP(D1259,道具产出!B:V,9,FALSE)</f>
        <v>100</v>
      </c>
      <c r="V1259" s="92">
        <f>VLOOKUP(D1259,道具产出!B:V,10,FALSE)</f>
        <v>3405</v>
      </c>
      <c r="W1259" s="15" t="str">
        <f>IF(V1259="","",VLOOKUP(V1259,映射!W:X,2,FALSE))</f>
        <v>细线</v>
      </c>
      <c r="X1259" s="92">
        <f>VLOOKUP(D1259,道具产出!B:V,11,FALSE)</f>
        <v>1</v>
      </c>
      <c r="Y1259" s="92">
        <v>1</v>
      </c>
      <c r="Z1259" s="92">
        <f>VLOOKUP(D1259,道具产出!B:V,12,FALSE)</f>
        <v>100</v>
      </c>
      <c r="AA1259" s="85"/>
      <c r="AB1259" s="15" t="str">
        <f>IF(AA1259="","",VLOOKUP(AA1259,映射!W:X,2,FALSE))</f>
        <v/>
      </c>
      <c r="AC1259" s="85"/>
      <c r="AD1259" s="85"/>
      <c r="AE1259" s="85"/>
      <c r="AF1259" s="85"/>
      <c r="AG1259" s="15" t="str">
        <f>IF(AF1259="","",VLOOKUP(AF1259,映射!W:X,2,FALSE))</f>
        <v/>
      </c>
      <c r="AH1259" s="85"/>
      <c r="AI1259" s="85"/>
      <c r="AJ1259" s="85"/>
      <c r="AK1259" s="85"/>
      <c r="AL1259" s="85" t="str">
        <f>IF(AK1259="","",VLOOKUP(AK1259,映射!W:X,2,FALSE))</f>
        <v/>
      </c>
      <c r="AM1259" s="85"/>
      <c r="AN1259" s="85"/>
      <c r="AO1259" s="85"/>
    </row>
    <row r="1260" spans="1:41">
      <c r="A1260" s="26">
        <v>140527</v>
      </c>
      <c r="B1260" s="26" t="s">
        <v>323</v>
      </c>
      <c r="C1260" s="14" t="s">
        <v>40</v>
      </c>
      <c r="D1260" s="14" t="s">
        <v>688</v>
      </c>
      <c r="E1260" s="26">
        <v>40527</v>
      </c>
      <c r="F1260" s="26" t="s">
        <v>510</v>
      </c>
      <c r="G1260" s="26"/>
      <c r="H1260" s="26">
        <v>57</v>
      </c>
      <c r="I1260" s="91">
        <v>1800</v>
      </c>
      <c r="J1260" s="90">
        <v>0</v>
      </c>
      <c r="K1260" s="26"/>
      <c r="L1260" s="79">
        <f>VLOOKUP(D1260,道具产出!B:V,4,FALSE)</f>
        <v>3005</v>
      </c>
      <c r="M1260" s="15" t="str">
        <f>IF(L1260="","",VLOOKUP(L1260,映射!W:X,2,FALSE))</f>
        <v>纯银</v>
      </c>
      <c r="N1260" s="79">
        <f>VLOOKUP(D1260,道具产出!B:V,5,FALSE)</f>
        <v>1</v>
      </c>
      <c r="O1260" s="79">
        <v>1</v>
      </c>
      <c r="P1260" s="79">
        <f>VLOOKUP(D1260,道具产出!B:V,6,FALSE)</f>
        <v>100</v>
      </c>
      <c r="Q1260" s="79">
        <f>VLOOKUP(D1260,道具产出!B:V,7,FALSE)</f>
        <v>3105</v>
      </c>
      <c r="R1260" s="15" t="str">
        <f>IF(Q1260="","",VLOOKUP(Q1260,映射!W:X,2,FALSE))</f>
        <v>铁杉</v>
      </c>
      <c r="S1260" s="79">
        <f>VLOOKUP(D1260,道具产出!B:V,8,FALSE)</f>
        <v>1</v>
      </c>
      <c r="T1260" s="79">
        <v>1</v>
      </c>
      <c r="U1260" s="79">
        <f>VLOOKUP(D1260,道具产出!B:V,9,FALSE)</f>
        <v>100</v>
      </c>
      <c r="V1260" s="92">
        <f>VLOOKUP(D1260,道具产出!B:V,10,FALSE)</f>
        <v>3405</v>
      </c>
      <c r="W1260" s="15" t="str">
        <f>IF(V1260="","",VLOOKUP(V1260,映射!W:X,2,FALSE))</f>
        <v>细线</v>
      </c>
      <c r="X1260" s="92">
        <f>VLOOKUP(D1260,道具产出!B:V,11,FALSE)</f>
        <v>1</v>
      </c>
      <c r="Y1260" s="92">
        <v>1</v>
      </c>
      <c r="Z1260" s="92">
        <f>VLOOKUP(D1260,道具产出!B:V,12,FALSE)</f>
        <v>100</v>
      </c>
      <c r="AA1260" s="85"/>
      <c r="AB1260" s="15" t="str">
        <f>IF(AA1260="","",VLOOKUP(AA1260,映射!W:X,2,FALSE))</f>
        <v/>
      </c>
      <c r="AC1260" s="85"/>
      <c r="AD1260" s="85"/>
      <c r="AE1260" s="85"/>
      <c r="AF1260" s="85"/>
      <c r="AG1260" s="15" t="str">
        <f>IF(AF1260="","",VLOOKUP(AF1260,映射!W:X,2,FALSE))</f>
        <v/>
      </c>
      <c r="AH1260" s="85"/>
      <c r="AI1260" s="85"/>
      <c r="AJ1260" s="85"/>
      <c r="AK1260" s="85"/>
      <c r="AL1260" s="85" t="str">
        <f>IF(AK1260="","",VLOOKUP(AK1260,映射!W:X,2,FALSE))</f>
        <v/>
      </c>
      <c r="AM1260" s="85"/>
      <c r="AN1260" s="85"/>
      <c r="AO1260" s="85"/>
    </row>
    <row r="1261" spans="1:41">
      <c r="A1261" s="26">
        <v>140528</v>
      </c>
      <c r="B1261" s="26" t="s">
        <v>323</v>
      </c>
      <c r="C1261" s="14" t="s">
        <v>40</v>
      </c>
      <c r="D1261" s="14" t="s">
        <v>688</v>
      </c>
      <c r="E1261" s="26">
        <v>40528</v>
      </c>
      <c r="F1261" s="26" t="s">
        <v>485</v>
      </c>
      <c r="G1261" s="26"/>
      <c r="H1261" s="26">
        <v>57</v>
      </c>
      <c r="I1261" s="91">
        <v>1800</v>
      </c>
      <c r="J1261" s="90">
        <v>0</v>
      </c>
      <c r="K1261" s="26"/>
      <c r="L1261" s="79">
        <f>VLOOKUP(D1261,道具产出!B:V,4,FALSE)</f>
        <v>3005</v>
      </c>
      <c r="M1261" s="15" t="str">
        <f>IF(L1261="","",VLOOKUP(L1261,映射!W:X,2,FALSE))</f>
        <v>纯银</v>
      </c>
      <c r="N1261" s="79">
        <f>VLOOKUP(D1261,道具产出!B:V,5,FALSE)</f>
        <v>1</v>
      </c>
      <c r="O1261" s="79">
        <v>1</v>
      </c>
      <c r="P1261" s="79">
        <f>VLOOKUP(D1261,道具产出!B:V,6,FALSE)</f>
        <v>100</v>
      </c>
      <c r="Q1261" s="79">
        <f>VLOOKUP(D1261,道具产出!B:V,7,FALSE)</f>
        <v>3105</v>
      </c>
      <c r="R1261" s="15" t="str">
        <f>IF(Q1261="","",VLOOKUP(Q1261,映射!W:X,2,FALSE))</f>
        <v>铁杉</v>
      </c>
      <c r="S1261" s="79">
        <f>VLOOKUP(D1261,道具产出!B:V,8,FALSE)</f>
        <v>1</v>
      </c>
      <c r="T1261" s="79">
        <v>1</v>
      </c>
      <c r="U1261" s="79">
        <f>VLOOKUP(D1261,道具产出!B:V,9,FALSE)</f>
        <v>100</v>
      </c>
      <c r="V1261" s="92">
        <f>VLOOKUP(D1261,道具产出!B:V,10,FALSE)</f>
        <v>3405</v>
      </c>
      <c r="W1261" s="15" t="str">
        <f>IF(V1261="","",VLOOKUP(V1261,映射!W:X,2,FALSE))</f>
        <v>细线</v>
      </c>
      <c r="X1261" s="92">
        <f>VLOOKUP(D1261,道具产出!B:V,11,FALSE)</f>
        <v>1</v>
      </c>
      <c r="Y1261" s="92">
        <v>1</v>
      </c>
      <c r="Z1261" s="92">
        <f>VLOOKUP(D1261,道具产出!B:V,12,FALSE)</f>
        <v>100</v>
      </c>
      <c r="AA1261" s="85"/>
      <c r="AB1261" s="15" t="str">
        <f>IF(AA1261="","",VLOOKUP(AA1261,映射!W:X,2,FALSE))</f>
        <v/>
      </c>
      <c r="AC1261" s="85"/>
      <c r="AD1261" s="85"/>
      <c r="AE1261" s="85"/>
      <c r="AF1261" s="85"/>
      <c r="AG1261" s="15" t="str">
        <f>IF(AF1261="","",VLOOKUP(AF1261,映射!W:X,2,FALSE))</f>
        <v/>
      </c>
      <c r="AH1261" s="85"/>
      <c r="AI1261" s="85"/>
      <c r="AJ1261" s="85"/>
      <c r="AK1261" s="85"/>
      <c r="AL1261" s="85" t="str">
        <f>IF(AK1261="","",VLOOKUP(AK1261,映射!W:X,2,FALSE))</f>
        <v/>
      </c>
      <c r="AM1261" s="85"/>
      <c r="AN1261" s="85"/>
      <c r="AO1261" s="85"/>
    </row>
    <row r="1262" spans="1:41">
      <c r="A1262" s="26">
        <v>140529</v>
      </c>
      <c r="B1262" s="26" t="s">
        <v>323</v>
      </c>
      <c r="C1262" s="14" t="s">
        <v>40</v>
      </c>
      <c r="D1262" s="14" t="s">
        <v>688</v>
      </c>
      <c r="E1262" s="26">
        <v>40529</v>
      </c>
      <c r="F1262" s="26" t="s">
        <v>584</v>
      </c>
      <c r="G1262" s="26"/>
      <c r="H1262" s="26">
        <v>57</v>
      </c>
      <c r="I1262" s="91">
        <v>1800</v>
      </c>
      <c r="J1262" s="90">
        <v>0</v>
      </c>
      <c r="K1262" s="26"/>
      <c r="L1262" s="79">
        <f>VLOOKUP(D1262,道具产出!B:V,4,FALSE)</f>
        <v>3005</v>
      </c>
      <c r="M1262" s="15" t="str">
        <f>IF(L1262="","",VLOOKUP(L1262,映射!W:X,2,FALSE))</f>
        <v>纯银</v>
      </c>
      <c r="N1262" s="79">
        <f>VLOOKUP(D1262,道具产出!B:V,5,FALSE)</f>
        <v>1</v>
      </c>
      <c r="O1262" s="79">
        <v>1</v>
      </c>
      <c r="P1262" s="79">
        <f>VLOOKUP(D1262,道具产出!B:V,6,FALSE)</f>
        <v>100</v>
      </c>
      <c r="Q1262" s="79">
        <f>VLOOKUP(D1262,道具产出!B:V,7,FALSE)</f>
        <v>3105</v>
      </c>
      <c r="R1262" s="15" t="str">
        <f>IF(Q1262="","",VLOOKUP(Q1262,映射!W:X,2,FALSE))</f>
        <v>铁杉</v>
      </c>
      <c r="S1262" s="79">
        <f>VLOOKUP(D1262,道具产出!B:V,8,FALSE)</f>
        <v>1</v>
      </c>
      <c r="T1262" s="79">
        <v>1</v>
      </c>
      <c r="U1262" s="79">
        <f>VLOOKUP(D1262,道具产出!B:V,9,FALSE)</f>
        <v>100</v>
      </c>
      <c r="V1262" s="92">
        <f>VLOOKUP(D1262,道具产出!B:V,10,FALSE)</f>
        <v>3405</v>
      </c>
      <c r="W1262" s="15" t="str">
        <f>IF(V1262="","",VLOOKUP(V1262,映射!W:X,2,FALSE))</f>
        <v>细线</v>
      </c>
      <c r="X1262" s="92">
        <f>VLOOKUP(D1262,道具产出!B:V,11,FALSE)</f>
        <v>1</v>
      </c>
      <c r="Y1262" s="92">
        <v>1</v>
      </c>
      <c r="Z1262" s="92">
        <f>VLOOKUP(D1262,道具产出!B:V,12,FALSE)</f>
        <v>100</v>
      </c>
      <c r="AA1262" s="85"/>
      <c r="AB1262" s="15" t="str">
        <f>IF(AA1262="","",VLOOKUP(AA1262,映射!W:X,2,FALSE))</f>
        <v/>
      </c>
      <c r="AC1262" s="85"/>
      <c r="AD1262" s="85"/>
      <c r="AE1262" s="85"/>
      <c r="AF1262" s="85"/>
      <c r="AG1262" s="15" t="str">
        <f>IF(AF1262="","",VLOOKUP(AF1262,映射!W:X,2,FALSE))</f>
        <v/>
      </c>
      <c r="AH1262" s="85"/>
      <c r="AI1262" s="85"/>
      <c r="AJ1262" s="85"/>
      <c r="AK1262" s="85"/>
      <c r="AL1262" s="85" t="str">
        <f>IF(AK1262="","",VLOOKUP(AK1262,映射!W:X,2,FALSE))</f>
        <v/>
      </c>
      <c r="AM1262" s="85"/>
      <c r="AN1262" s="85"/>
      <c r="AO1262" s="85"/>
    </row>
    <row r="1263" spans="1:41">
      <c r="A1263" s="26">
        <v>140530</v>
      </c>
      <c r="B1263" s="26" t="s">
        <v>323</v>
      </c>
      <c r="C1263" s="14" t="s">
        <v>40</v>
      </c>
      <c r="D1263" s="14" t="s">
        <v>688</v>
      </c>
      <c r="E1263" s="26">
        <v>40530</v>
      </c>
      <c r="F1263" s="26" t="s">
        <v>505</v>
      </c>
      <c r="G1263" s="26"/>
      <c r="H1263" s="26">
        <v>57</v>
      </c>
      <c r="I1263" s="91">
        <v>1800</v>
      </c>
      <c r="J1263" s="90">
        <v>0</v>
      </c>
      <c r="K1263" s="26"/>
      <c r="L1263" s="79">
        <f>VLOOKUP(D1263,道具产出!B:V,4,FALSE)</f>
        <v>3005</v>
      </c>
      <c r="M1263" s="15" t="str">
        <f>IF(L1263="","",VLOOKUP(L1263,映射!W:X,2,FALSE))</f>
        <v>纯银</v>
      </c>
      <c r="N1263" s="79">
        <f>VLOOKUP(D1263,道具产出!B:V,5,FALSE)</f>
        <v>1</v>
      </c>
      <c r="O1263" s="79">
        <v>1</v>
      </c>
      <c r="P1263" s="79">
        <f>VLOOKUP(D1263,道具产出!B:V,6,FALSE)</f>
        <v>100</v>
      </c>
      <c r="Q1263" s="79">
        <f>VLOOKUP(D1263,道具产出!B:V,7,FALSE)</f>
        <v>3105</v>
      </c>
      <c r="R1263" s="15" t="str">
        <f>IF(Q1263="","",VLOOKUP(Q1263,映射!W:X,2,FALSE))</f>
        <v>铁杉</v>
      </c>
      <c r="S1263" s="79">
        <f>VLOOKUP(D1263,道具产出!B:V,8,FALSE)</f>
        <v>1</v>
      </c>
      <c r="T1263" s="79">
        <v>1</v>
      </c>
      <c r="U1263" s="79">
        <f>VLOOKUP(D1263,道具产出!B:V,9,FALSE)</f>
        <v>100</v>
      </c>
      <c r="V1263" s="92">
        <f>VLOOKUP(D1263,道具产出!B:V,10,FALSE)</f>
        <v>3405</v>
      </c>
      <c r="W1263" s="15" t="str">
        <f>IF(V1263="","",VLOOKUP(V1263,映射!W:X,2,FALSE))</f>
        <v>细线</v>
      </c>
      <c r="X1263" s="92">
        <f>VLOOKUP(D1263,道具产出!B:V,11,FALSE)</f>
        <v>1</v>
      </c>
      <c r="Y1263" s="92">
        <v>1</v>
      </c>
      <c r="Z1263" s="92">
        <f>VLOOKUP(D1263,道具产出!B:V,12,FALSE)</f>
        <v>100</v>
      </c>
      <c r="AA1263" s="85"/>
      <c r="AB1263" s="15" t="str">
        <f>IF(AA1263="","",VLOOKUP(AA1263,映射!W:X,2,FALSE))</f>
        <v/>
      </c>
      <c r="AC1263" s="85"/>
      <c r="AD1263" s="85"/>
      <c r="AE1263" s="85"/>
      <c r="AF1263" s="85"/>
      <c r="AG1263" s="15" t="str">
        <f>IF(AF1263="","",VLOOKUP(AF1263,映射!W:X,2,FALSE))</f>
        <v/>
      </c>
      <c r="AH1263" s="85"/>
      <c r="AI1263" s="85"/>
      <c r="AJ1263" s="85"/>
      <c r="AK1263" s="85"/>
      <c r="AL1263" s="85" t="str">
        <f>IF(AK1263="","",VLOOKUP(AK1263,映射!W:X,2,FALSE))</f>
        <v/>
      </c>
      <c r="AM1263" s="85"/>
      <c r="AN1263" s="85"/>
      <c r="AO1263" s="85"/>
    </row>
    <row r="1264" spans="1:41">
      <c r="A1264" s="26">
        <v>140531</v>
      </c>
      <c r="B1264" s="26" t="s">
        <v>323</v>
      </c>
      <c r="C1264" s="14" t="s">
        <v>40</v>
      </c>
      <c r="D1264" s="14" t="s">
        <v>688</v>
      </c>
      <c r="E1264" s="26">
        <v>40531</v>
      </c>
      <c r="F1264" s="26" t="s">
        <v>647</v>
      </c>
      <c r="G1264" s="26"/>
      <c r="H1264" s="26">
        <v>57</v>
      </c>
      <c r="I1264" s="91">
        <v>1800</v>
      </c>
      <c r="J1264" s="90">
        <v>0</v>
      </c>
      <c r="K1264" s="26"/>
      <c r="L1264" s="79">
        <f>VLOOKUP(D1264,道具产出!B:V,4,FALSE)</f>
        <v>3005</v>
      </c>
      <c r="M1264" s="15" t="str">
        <f>IF(L1264="","",VLOOKUP(L1264,映射!W:X,2,FALSE))</f>
        <v>纯银</v>
      </c>
      <c r="N1264" s="79">
        <f>VLOOKUP(D1264,道具产出!B:V,5,FALSE)</f>
        <v>1</v>
      </c>
      <c r="O1264" s="79">
        <v>1</v>
      </c>
      <c r="P1264" s="79">
        <f>VLOOKUP(D1264,道具产出!B:V,6,FALSE)</f>
        <v>100</v>
      </c>
      <c r="Q1264" s="79">
        <f>VLOOKUP(D1264,道具产出!B:V,7,FALSE)</f>
        <v>3105</v>
      </c>
      <c r="R1264" s="15" t="str">
        <f>IF(Q1264="","",VLOOKUP(Q1264,映射!W:X,2,FALSE))</f>
        <v>铁杉</v>
      </c>
      <c r="S1264" s="79">
        <f>VLOOKUP(D1264,道具产出!B:V,8,FALSE)</f>
        <v>1</v>
      </c>
      <c r="T1264" s="79">
        <v>1</v>
      </c>
      <c r="U1264" s="79">
        <f>VLOOKUP(D1264,道具产出!B:V,9,FALSE)</f>
        <v>100</v>
      </c>
      <c r="V1264" s="92">
        <f>VLOOKUP(D1264,道具产出!B:V,10,FALSE)</f>
        <v>3405</v>
      </c>
      <c r="W1264" s="15" t="str">
        <f>IF(V1264="","",VLOOKUP(V1264,映射!W:X,2,FALSE))</f>
        <v>细线</v>
      </c>
      <c r="X1264" s="92">
        <f>VLOOKUP(D1264,道具产出!B:V,11,FALSE)</f>
        <v>1</v>
      </c>
      <c r="Y1264" s="92">
        <v>1</v>
      </c>
      <c r="Z1264" s="92">
        <f>VLOOKUP(D1264,道具产出!B:V,12,FALSE)</f>
        <v>100</v>
      </c>
      <c r="AA1264" s="85"/>
      <c r="AB1264" s="15" t="str">
        <f>IF(AA1264="","",VLOOKUP(AA1264,映射!W:X,2,FALSE))</f>
        <v/>
      </c>
      <c r="AC1264" s="85"/>
      <c r="AD1264" s="85"/>
      <c r="AE1264" s="85"/>
      <c r="AF1264" s="85"/>
      <c r="AG1264" s="15" t="str">
        <f>IF(AF1264="","",VLOOKUP(AF1264,映射!W:X,2,FALSE))</f>
        <v/>
      </c>
      <c r="AH1264" s="85"/>
      <c r="AI1264" s="85"/>
      <c r="AJ1264" s="85"/>
      <c r="AK1264" s="85"/>
      <c r="AL1264" s="85" t="str">
        <f>IF(AK1264="","",VLOOKUP(AK1264,映射!W:X,2,FALSE))</f>
        <v/>
      </c>
      <c r="AM1264" s="85"/>
      <c r="AN1264" s="85"/>
      <c r="AO1264" s="85"/>
    </row>
    <row r="1265" spans="1:41">
      <c r="A1265" s="26">
        <v>140532</v>
      </c>
      <c r="B1265" s="26" t="s">
        <v>323</v>
      </c>
      <c r="C1265" s="14" t="s">
        <v>40</v>
      </c>
      <c r="D1265" s="14" t="s">
        <v>688</v>
      </c>
      <c r="E1265" s="26">
        <v>40532</v>
      </c>
      <c r="F1265" s="26" t="s">
        <v>587</v>
      </c>
      <c r="G1265" s="26"/>
      <c r="H1265" s="26">
        <v>57</v>
      </c>
      <c r="I1265" s="91">
        <v>1800</v>
      </c>
      <c r="J1265" s="90">
        <v>0</v>
      </c>
      <c r="K1265" s="26"/>
      <c r="L1265" s="79">
        <f>VLOOKUP(D1265,道具产出!B:V,4,FALSE)</f>
        <v>3005</v>
      </c>
      <c r="M1265" s="15" t="str">
        <f>IF(L1265="","",VLOOKUP(L1265,映射!W:X,2,FALSE))</f>
        <v>纯银</v>
      </c>
      <c r="N1265" s="79">
        <f>VLOOKUP(D1265,道具产出!B:V,5,FALSE)</f>
        <v>1</v>
      </c>
      <c r="O1265" s="79">
        <v>1</v>
      </c>
      <c r="P1265" s="79">
        <f>VLOOKUP(D1265,道具产出!B:V,6,FALSE)</f>
        <v>100</v>
      </c>
      <c r="Q1265" s="79">
        <f>VLOOKUP(D1265,道具产出!B:V,7,FALSE)</f>
        <v>3105</v>
      </c>
      <c r="R1265" s="15" t="str">
        <f>IF(Q1265="","",VLOOKUP(Q1265,映射!W:X,2,FALSE))</f>
        <v>铁杉</v>
      </c>
      <c r="S1265" s="79">
        <f>VLOOKUP(D1265,道具产出!B:V,8,FALSE)</f>
        <v>1</v>
      </c>
      <c r="T1265" s="79">
        <v>1</v>
      </c>
      <c r="U1265" s="79">
        <f>VLOOKUP(D1265,道具产出!B:V,9,FALSE)</f>
        <v>100</v>
      </c>
      <c r="V1265" s="92">
        <f>VLOOKUP(D1265,道具产出!B:V,10,FALSE)</f>
        <v>3405</v>
      </c>
      <c r="W1265" s="15" t="str">
        <f>IF(V1265="","",VLOOKUP(V1265,映射!W:X,2,FALSE))</f>
        <v>细线</v>
      </c>
      <c r="X1265" s="92">
        <f>VLOOKUP(D1265,道具产出!B:V,11,FALSE)</f>
        <v>1</v>
      </c>
      <c r="Y1265" s="92">
        <v>1</v>
      </c>
      <c r="Z1265" s="92">
        <f>VLOOKUP(D1265,道具产出!B:V,12,FALSE)</f>
        <v>100</v>
      </c>
      <c r="AA1265" s="85"/>
      <c r="AB1265" s="15" t="str">
        <f>IF(AA1265="","",VLOOKUP(AA1265,映射!W:X,2,FALSE))</f>
        <v/>
      </c>
      <c r="AC1265" s="85"/>
      <c r="AD1265" s="85"/>
      <c r="AE1265" s="85"/>
      <c r="AF1265" s="85"/>
      <c r="AG1265" s="15" t="str">
        <f>IF(AF1265="","",VLOOKUP(AF1265,映射!W:X,2,FALSE))</f>
        <v/>
      </c>
      <c r="AH1265" s="85"/>
      <c r="AI1265" s="85"/>
      <c r="AJ1265" s="85"/>
      <c r="AK1265" s="85"/>
      <c r="AL1265" s="85" t="str">
        <f>IF(AK1265="","",VLOOKUP(AK1265,映射!W:X,2,FALSE))</f>
        <v/>
      </c>
      <c r="AM1265" s="85"/>
      <c r="AN1265" s="85"/>
      <c r="AO1265" s="85"/>
    </row>
    <row r="1266" spans="1:41">
      <c r="A1266" s="26">
        <v>140533</v>
      </c>
      <c r="B1266" s="26" t="s">
        <v>323</v>
      </c>
      <c r="C1266" s="14" t="s">
        <v>40</v>
      </c>
      <c r="D1266" s="14" t="s">
        <v>688</v>
      </c>
      <c r="E1266" s="26">
        <v>40533</v>
      </c>
      <c r="F1266" s="26" t="s">
        <v>695</v>
      </c>
      <c r="G1266" s="26"/>
      <c r="H1266" s="26">
        <v>57</v>
      </c>
      <c r="I1266" s="91">
        <v>1800</v>
      </c>
      <c r="J1266" s="90">
        <v>0</v>
      </c>
      <c r="K1266" s="26"/>
      <c r="L1266" s="79">
        <f>VLOOKUP(D1266,道具产出!B:V,4,FALSE)</f>
        <v>3005</v>
      </c>
      <c r="M1266" s="15" t="str">
        <f>IF(L1266="","",VLOOKUP(L1266,映射!W:X,2,FALSE))</f>
        <v>纯银</v>
      </c>
      <c r="N1266" s="79">
        <f>VLOOKUP(D1266,道具产出!B:V,5,FALSE)</f>
        <v>1</v>
      </c>
      <c r="O1266" s="79">
        <v>1</v>
      </c>
      <c r="P1266" s="79">
        <f>VLOOKUP(D1266,道具产出!B:V,6,FALSE)</f>
        <v>100</v>
      </c>
      <c r="Q1266" s="79">
        <f>VLOOKUP(D1266,道具产出!B:V,7,FALSE)</f>
        <v>3105</v>
      </c>
      <c r="R1266" s="15" t="str">
        <f>IF(Q1266="","",VLOOKUP(Q1266,映射!W:X,2,FALSE))</f>
        <v>铁杉</v>
      </c>
      <c r="S1266" s="79">
        <f>VLOOKUP(D1266,道具产出!B:V,8,FALSE)</f>
        <v>1</v>
      </c>
      <c r="T1266" s="79">
        <v>1</v>
      </c>
      <c r="U1266" s="79">
        <f>VLOOKUP(D1266,道具产出!B:V,9,FALSE)</f>
        <v>100</v>
      </c>
      <c r="V1266" s="92">
        <f>VLOOKUP(D1266,道具产出!B:V,10,FALSE)</f>
        <v>3405</v>
      </c>
      <c r="W1266" s="15" t="str">
        <f>IF(V1266="","",VLOOKUP(V1266,映射!W:X,2,FALSE))</f>
        <v>细线</v>
      </c>
      <c r="X1266" s="92">
        <f>VLOOKUP(D1266,道具产出!B:V,11,FALSE)</f>
        <v>1</v>
      </c>
      <c r="Y1266" s="92">
        <v>1</v>
      </c>
      <c r="Z1266" s="92">
        <f>VLOOKUP(D1266,道具产出!B:V,12,FALSE)</f>
        <v>100</v>
      </c>
      <c r="AA1266" s="85"/>
      <c r="AB1266" s="15" t="str">
        <f>IF(AA1266="","",VLOOKUP(AA1266,映射!W:X,2,FALSE))</f>
        <v/>
      </c>
      <c r="AC1266" s="85"/>
      <c r="AD1266" s="85"/>
      <c r="AE1266" s="85"/>
      <c r="AF1266" s="85"/>
      <c r="AG1266" s="15" t="str">
        <f>IF(AF1266="","",VLOOKUP(AF1266,映射!W:X,2,FALSE))</f>
        <v/>
      </c>
      <c r="AH1266" s="85"/>
      <c r="AI1266" s="85"/>
      <c r="AJ1266" s="85"/>
      <c r="AK1266" s="85"/>
      <c r="AL1266" s="85" t="str">
        <f>IF(AK1266="","",VLOOKUP(AK1266,映射!W:X,2,FALSE))</f>
        <v/>
      </c>
      <c r="AM1266" s="85"/>
      <c r="AN1266" s="85"/>
      <c r="AO1266" s="85"/>
    </row>
    <row r="1267" spans="1:41">
      <c r="A1267" s="26">
        <v>140534</v>
      </c>
      <c r="B1267" s="26" t="s">
        <v>323</v>
      </c>
      <c r="C1267" s="14" t="s">
        <v>40</v>
      </c>
      <c r="D1267" s="14" t="s">
        <v>688</v>
      </c>
      <c r="E1267" s="26">
        <v>40534</v>
      </c>
      <c r="F1267" s="26" t="s">
        <v>611</v>
      </c>
      <c r="G1267" s="26"/>
      <c r="H1267" s="26">
        <v>57</v>
      </c>
      <c r="I1267" s="91">
        <v>1800</v>
      </c>
      <c r="J1267" s="90">
        <v>0</v>
      </c>
      <c r="K1267" s="26"/>
      <c r="L1267" s="79">
        <f>VLOOKUP(D1267,道具产出!B:V,4,FALSE)</f>
        <v>3005</v>
      </c>
      <c r="M1267" s="15" t="str">
        <f>IF(L1267="","",VLOOKUP(L1267,映射!W:X,2,FALSE))</f>
        <v>纯银</v>
      </c>
      <c r="N1267" s="79">
        <f>VLOOKUP(D1267,道具产出!B:V,5,FALSE)</f>
        <v>1</v>
      </c>
      <c r="O1267" s="79">
        <v>1</v>
      </c>
      <c r="P1267" s="79">
        <f>VLOOKUP(D1267,道具产出!B:V,6,FALSE)</f>
        <v>100</v>
      </c>
      <c r="Q1267" s="79">
        <f>VLOOKUP(D1267,道具产出!B:V,7,FALSE)</f>
        <v>3105</v>
      </c>
      <c r="R1267" s="15" t="str">
        <f>IF(Q1267="","",VLOOKUP(Q1267,映射!W:X,2,FALSE))</f>
        <v>铁杉</v>
      </c>
      <c r="S1267" s="79">
        <f>VLOOKUP(D1267,道具产出!B:V,8,FALSE)</f>
        <v>1</v>
      </c>
      <c r="T1267" s="79">
        <v>1</v>
      </c>
      <c r="U1267" s="79">
        <f>VLOOKUP(D1267,道具产出!B:V,9,FALSE)</f>
        <v>100</v>
      </c>
      <c r="V1267" s="92">
        <f>VLOOKUP(D1267,道具产出!B:V,10,FALSE)</f>
        <v>3405</v>
      </c>
      <c r="W1267" s="15" t="str">
        <f>IF(V1267="","",VLOOKUP(V1267,映射!W:X,2,FALSE))</f>
        <v>细线</v>
      </c>
      <c r="X1267" s="92">
        <f>VLOOKUP(D1267,道具产出!B:V,11,FALSE)</f>
        <v>1</v>
      </c>
      <c r="Y1267" s="92">
        <v>1</v>
      </c>
      <c r="Z1267" s="92">
        <f>VLOOKUP(D1267,道具产出!B:V,12,FALSE)</f>
        <v>100</v>
      </c>
      <c r="AA1267" s="85"/>
      <c r="AB1267" s="15" t="str">
        <f>IF(AA1267="","",VLOOKUP(AA1267,映射!W:X,2,FALSE))</f>
        <v/>
      </c>
      <c r="AC1267" s="85"/>
      <c r="AD1267" s="85"/>
      <c r="AE1267" s="85"/>
      <c r="AF1267" s="85"/>
      <c r="AG1267" s="15" t="str">
        <f>IF(AF1267="","",VLOOKUP(AF1267,映射!W:X,2,FALSE))</f>
        <v/>
      </c>
      <c r="AH1267" s="85"/>
      <c r="AI1267" s="85"/>
      <c r="AJ1267" s="85"/>
      <c r="AK1267" s="85"/>
      <c r="AL1267" s="85" t="str">
        <f>IF(AK1267="","",VLOOKUP(AK1267,映射!W:X,2,FALSE))</f>
        <v/>
      </c>
      <c r="AM1267" s="85"/>
      <c r="AN1267" s="85"/>
      <c r="AO1267" s="85"/>
    </row>
    <row r="1268" spans="1:41">
      <c r="A1268" s="26">
        <v>140535</v>
      </c>
      <c r="B1268" s="26" t="s">
        <v>323</v>
      </c>
      <c r="C1268" s="14" t="s">
        <v>40</v>
      </c>
      <c r="D1268" s="14" t="s">
        <v>688</v>
      </c>
      <c r="E1268" s="26">
        <v>40535</v>
      </c>
      <c r="F1268" s="26" t="s">
        <v>604</v>
      </c>
      <c r="G1268" s="26"/>
      <c r="H1268" s="26">
        <v>57</v>
      </c>
      <c r="I1268" s="91">
        <v>1800</v>
      </c>
      <c r="J1268" s="90">
        <v>0</v>
      </c>
      <c r="K1268" s="26"/>
      <c r="L1268" s="79">
        <f>VLOOKUP(D1268,道具产出!B:V,4,FALSE)</f>
        <v>3005</v>
      </c>
      <c r="M1268" s="15" t="str">
        <f>IF(L1268="","",VLOOKUP(L1268,映射!W:X,2,FALSE))</f>
        <v>纯银</v>
      </c>
      <c r="N1268" s="79">
        <f>VLOOKUP(D1268,道具产出!B:V,5,FALSE)</f>
        <v>1</v>
      </c>
      <c r="O1268" s="79">
        <v>1</v>
      </c>
      <c r="P1268" s="79">
        <f>VLOOKUP(D1268,道具产出!B:V,6,FALSE)</f>
        <v>100</v>
      </c>
      <c r="Q1268" s="79">
        <f>VLOOKUP(D1268,道具产出!B:V,7,FALSE)</f>
        <v>3105</v>
      </c>
      <c r="R1268" s="15" t="str">
        <f>IF(Q1268="","",VLOOKUP(Q1268,映射!W:X,2,FALSE))</f>
        <v>铁杉</v>
      </c>
      <c r="S1268" s="79">
        <f>VLOOKUP(D1268,道具产出!B:V,8,FALSE)</f>
        <v>1</v>
      </c>
      <c r="T1268" s="79">
        <v>1</v>
      </c>
      <c r="U1268" s="79">
        <f>VLOOKUP(D1268,道具产出!B:V,9,FALSE)</f>
        <v>100</v>
      </c>
      <c r="V1268" s="92">
        <f>VLOOKUP(D1268,道具产出!B:V,10,FALSE)</f>
        <v>3405</v>
      </c>
      <c r="W1268" s="15" t="str">
        <f>IF(V1268="","",VLOOKUP(V1268,映射!W:X,2,FALSE))</f>
        <v>细线</v>
      </c>
      <c r="X1268" s="92">
        <f>VLOOKUP(D1268,道具产出!B:V,11,FALSE)</f>
        <v>1</v>
      </c>
      <c r="Y1268" s="92">
        <v>1</v>
      </c>
      <c r="Z1268" s="92">
        <f>VLOOKUP(D1268,道具产出!B:V,12,FALSE)</f>
        <v>100</v>
      </c>
      <c r="AA1268" s="85"/>
      <c r="AB1268" s="15" t="str">
        <f>IF(AA1268="","",VLOOKUP(AA1268,映射!W:X,2,FALSE))</f>
        <v/>
      </c>
      <c r="AC1268" s="85"/>
      <c r="AD1268" s="85"/>
      <c r="AE1268" s="85"/>
      <c r="AF1268" s="85"/>
      <c r="AG1268" s="15" t="str">
        <f>IF(AF1268="","",VLOOKUP(AF1268,映射!W:X,2,FALSE))</f>
        <v/>
      </c>
      <c r="AH1268" s="85"/>
      <c r="AI1268" s="85"/>
      <c r="AJ1268" s="85"/>
      <c r="AK1268" s="85"/>
      <c r="AL1268" s="85" t="str">
        <f>IF(AK1268="","",VLOOKUP(AK1268,映射!W:X,2,FALSE))</f>
        <v/>
      </c>
      <c r="AM1268" s="85"/>
      <c r="AN1268" s="85"/>
      <c r="AO1268" s="85"/>
    </row>
    <row r="1269" spans="1:41">
      <c r="A1269" s="26">
        <v>140536</v>
      </c>
      <c r="B1269" s="26" t="s">
        <v>323</v>
      </c>
      <c r="C1269" s="14" t="s">
        <v>40</v>
      </c>
      <c r="D1269" s="14" t="s">
        <v>689</v>
      </c>
      <c r="E1269" s="26">
        <v>40536</v>
      </c>
      <c r="F1269" s="26" t="s">
        <v>608</v>
      </c>
      <c r="G1269" s="26"/>
      <c r="H1269" s="26">
        <v>57</v>
      </c>
      <c r="I1269" s="91">
        <v>1800</v>
      </c>
      <c r="J1269" s="90">
        <v>0</v>
      </c>
      <c r="K1269" s="26"/>
      <c r="L1269" s="79">
        <f>VLOOKUP(D1269,道具产出!B:V,4,FALSE)</f>
        <v>3006</v>
      </c>
      <c r="M1269" s="15" t="str">
        <f>IF(L1269="","",VLOOKUP(L1269,映射!W:X,2,FALSE))</f>
        <v>金</v>
      </c>
      <c r="N1269" s="79">
        <f>VLOOKUP(D1269,道具产出!B:V,5,FALSE)</f>
        <v>1</v>
      </c>
      <c r="O1269" s="79">
        <v>1</v>
      </c>
      <c r="P1269" s="79">
        <f>VLOOKUP(D1269,道具产出!B:V,6,FALSE)</f>
        <v>50</v>
      </c>
      <c r="Q1269" s="79">
        <f>VLOOKUP(D1269,道具产出!B:V,7,FALSE)</f>
        <v>3106</v>
      </c>
      <c r="R1269" s="15" t="str">
        <f>IF(Q1269="","",VLOOKUP(Q1269,映射!W:X,2,FALSE))</f>
        <v>琵琶木</v>
      </c>
      <c r="S1269" s="79">
        <f>VLOOKUP(D1269,道具产出!B:V,8,FALSE)</f>
        <v>1</v>
      </c>
      <c r="T1269" s="79">
        <v>1</v>
      </c>
      <c r="U1269" s="79">
        <f>VLOOKUP(D1269,道具产出!B:V,9,FALSE)</f>
        <v>50</v>
      </c>
      <c r="V1269" s="92">
        <f>VLOOKUP(D1269,道具产出!B:V,10,FALSE)</f>
        <v>3406</v>
      </c>
      <c r="W1269" s="15" t="str">
        <f>IF(V1269="","",VLOOKUP(V1269,映射!W:X,2,FALSE))</f>
        <v>绢布</v>
      </c>
      <c r="X1269" s="92">
        <f>VLOOKUP(D1269,道具产出!B:V,11,FALSE)</f>
        <v>1</v>
      </c>
      <c r="Y1269" s="92">
        <v>1</v>
      </c>
      <c r="Z1269" s="92">
        <f>VLOOKUP(D1269,道具产出!B:V,12,FALSE)</f>
        <v>50</v>
      </c>
      <c r="AA1269" s="85"/>
      <c r="AB1269" s="15" t="str">
        <f>IF(AA1269="","",VLOOKUP(AA1269,映射!W:X,2,FALSE))</f>
        <v/>
      </c>
      <c r="AC1269" s="85"/>
      <c r="AD1269" s="85"/>
      <c r="AE1269" s="85"/>
      <c r="AF1269" s="85"/>
      <c r="AG1269" s="15" t="str">
        <f>IF(AF1269="","",VLOOKUP(AF1269,映射!W:X,2,FALSE))</f>
        <v/>
      </c>
      <c r="AH1269" s="85"/>
      <c r="AI1269" s="85"/>
      <c r="AJ1269" s="85"/>
      <c r="AK1269" s="85"/>
      <c r="AL1269" s="85" t="str">
        <f>IF(AK1269="","",VLOOKUP(AK1269,映射!W:X,2,FALSE))</f>
        <v/>
      </c>
      <c r="AM1269" s="85"/>
      <c r="AN1269" s="85"/>
      <c r="AO1269" s="85"/>
    </row>
    <row r="1270" spans="1:41">
      <c r="A1270" s="26">
        <v>140537</v>
      </c>
      <c r="B1270" s="26" t="s">
        <v>323</v>
      </c>
      <c r="C1270" s="14" t="s">
        <v>40</v>
      </c>
      <c r="D1270" s="14" t="s">
        <v>689</v>
      </c>
      <c r="E1270" s="26">
        <v>40537</v>
      </c>
      <c r="F1270" s="26" t="s">
        <v>607</v>
      </c>
      <c r="G1270" s="26"/>
      <c r="H1270" s="26">
        <v>57</v>
      </c>
      <c r="I1270" s="91">
        <v>1800</v>
      </c>
      <c r="J1270" s="90">
        <v>0</v>
      </c>
      <c r="K1270" s="26"/>
      <c r="L1270" s="79">
        <f>VLOOKUP(D1270,道具产出!B:V,4,FALSE)</f>
        <v>3006</v>
      </c>
      <c r="M1270" s="15" t="str">
        <f>IF(L1270="","",VLOOKUP(L1270,映射!W:X,2,FALSE))</f>
        <v>金</v>
      </c>
      <c r="N1270" s="79">
        <f>VLOOKUP(D1270,道具产出!B:V,5,FALSE)</f>
        <v>1</v>
      </c>
      <c r="O1270" s="79">
        <v>1</v>
      </c>
      <c r="P1270" s="79">
        <f>VLOOKUP(D1270,道具产出!B:V,6,FALSE)</f>
        <v>50</v>
      </c>
      <c r="Q1270" s="79">
        <f>VLOOKUP(D1270,道具产出!B:V,7,FALSE)</f>
        <v>3106</v>
      </c>
      <c r="R1270" s="15" t="str">
        <f>IF(Q1270="","",VLOOKUP(Q1270,映射!W:X,2,FALSE))</f>
        <v>琵琶木</v>
      </c>
      <c r="S1270" s="79">
        <f>VLOOKUP(D1270,道具产出!B:V,8,FALSE)</f>
        <v>1</v>
      </c>
      <c r="T1270" s="79">
        <v>1</v>
      </c>
      <c r="U1270" s="79">
        <f>VLOOKUP(D1270,道具产出!B:V,9,FALSE)</f>
        <v>50</v>
      </c>
      <c r="V1270" s="92">
        <f>VLOOKUP(D1270,道具产出!B:V,10,FALSE)</f>
        <v>3406</v>
      </c>
      <c r="W1270" s="15" t="str">
        <f>IF(V1270="","",VLOOKUP(V1270,映射!W:X,2,FALSE))</f>
        <v>绢布</v>
      </c>
      <c r="X1270" s="92">
        <f>VLOOKUP(D1270,道具产出!B:V,11,FALSE)</f>
        <v>1</v>
      </c>
      <c r="Y1270" s="92">
        <v>1</v>
      </c>
      <c r="Z1270" s="92">
        <f>VLOOKUP(D1270,道具产出!B:V,12,FALSE)</f>
        <v>50</v>
      </c>
      <c r="AA1270" s="85"/>
      <c r="AB1270" s="15" t="str">
        <f>IF(AA1270="","",VLOOKUP(AA1270,映射!W:X,2,FALSE))</f>
        <v/>
      </c>
      <c r="AC1270" s="85"/>
      <c r="AD1270" s="85"/>
      <c r="AE1270" s="85"/>
      <c r="AF1270" s="85"/>
      <c r="AG1270" s="15" t="str">
        <f>IF(AF1270="","",VLOOKUP(AF1270,映射!W:X,2,FALSE))</f>
        <v/>
      </c>
      <c r="AH1270" s="85"/>
      <c r="AI1270" s="85"/>
      <c r="AJ1270" s="85"/>
      <c r="AK1270" s="85"/>
      <c r="AL1270" s="85" t="str">
        <f>IF(AK1270="","",VLOOKUP(AK1270,映射!W:X,2,FALSE))</f>
        <v/>
      </c>
      <c r="AM1270" s="85"/>
      <c r="AN1270" s="85"/>
      <c r="AO1270" s="85"/>
    </row>
    <row r="1271" spans="1:41">
      <c r="A1271" s="26">
        <v>140538</v>
      </c>
      <c r="B1271" s="26" t="s">
        <v>323</v>
      </c>
      <c r="C1271" s="14" t="s">
        <v>40</v>
      </c>
      <c r="D1271" s="14" t="s">
        <v>689</v>
      </c>
      <c r="E1271" s="26">
        <v>40538</v>
      </c>
      <c r="F1271" s="26" t="s">
        <v>452</v>
      </c>
      <c r="G1271" s="26"/>
      <c r="H1271" s="26">
        <v>57</v>
      </c>
      <c r="I1271" s="91">
        <v>1800</v>
      </c>
      <c r="J1271" s="90">
        <v>0</v>
      </c>
      <c r="K1271" s="26"/>
      <c r="L1271" s="79">
        <f>VLOOKUP(D1271,道具产出!B:V,4,FALSE)</f>
        <v>3006</v>
      </c>
      <c r="M1271" s="15" t="str">
        <f>IF(L1271="","",VLOOKUP(L1271,映射!W:X,2,FALSE))</f>
        <v>金</v>
      </c>
      <c r="N1271" s="79">
        <f>VLOOKUP(D1271,道具产出!B:V,5,FALSE)</f>
        <v>1</v>
      </c>
      <c r="O1271" s="79">
        <v>1</v>
      </c>
      <c r="P1271" s="79">
        <f>VLOOKUP(D1271,道具产出!B:V,6,FALSE)</f>
        <v>50</v>
      </c>
      <c r="Q1271" s="79">
        <f>VLOOKUP(D1271,道具产出!B:V,7,FALSE)</f>
        <v>3106</v>
      </c>
      <c r="R1271" s="15" t="str">
        <f>IF(Q1271="","",VLOOKUP(Q1271,映射!W:X,2,FALSE))</f>
        <v>琵琶木</v>
      </c>
      <c r="S1271" s="79">
        <f>VLOOKUP(D1271,道具产出!B:V,8,FALSE)</f>
        <v>1</v>
      </c>
      <c r="T1271" s="79">
        <v>1</v>
      </c>
      <c r="U1271" s="79">
        <f>VLOOKUP(D1271,道具产出!B:V,9,FALSE)</f>
        <v>50</v>
      </c>
      <c r="V1271" s="92">
        <f>VLOOKUP(D1271,道具产出!B:V,10,FALSE)</f>
        <v>3406</v>
      </c>
      <c r="W1271" s="15" t="str">
        <f>IF(V1271="","",VLOOKUP(V1271,映射!W:X,2,FALSE))</f>
        <v>绢布</v>
      </c>
      <c r="X1271" s="92">
        <f>VLOOKUP(D1271,道具产出!B:V,11,FALSE)</f>
        <v>1</v>
      </c>
      <c r="Y1271" s="92">
        <v>1</v>
      </c>
      <c r="Z1271" s="92">
        <f>VLOOKUP(D1271,道具产出!B:V,12,FALSE)</f>
        <v>50</v>
      </c>
      <c r="AA1271" s="85"/>
      <c r="AB1271" s="15" t="str">
        <f>IF(AA1271="","",VLOOKUP(AA1271,映射!W:X,2,FALSE))</f>
        <v/>
      </c>
      <c r="AC1271" s="85"/>
      <c r="AD1271" s="85"/>
      <c r="AE1271" s="85"/>
      <c r="AF1271" s="85"/>
      <c r="AG1271" s="15" t="str">
        <f>IF(AF1271="","",VLOOKUP(AF1271,映射!W:X,2,FALSE))</f>
        <v/>
      </c>
      <c r="AH1271" s="85"/>
      <c r="AI1271" s="85"/>
      <c r="AJ1271" s="85"/>
      <c r="AK1271" s="85"/>
      <c r="AL1271" s="85" t="str">
        <f>IF(AK1271="","",VLOOKUP(AK1271,映射!W:X,2,FALSE))</f>
        <v/>
      </c>
      <c r="AM1271" s="85"/>
      <c r="AN1271" s="85"/>
      <c r="AO1271" s="85"/>
    </row>
    <row r="1272" spans="1:41">
      <c r="A1272" s="26">
        <v>140539</v>
      </c>
      <c r="B1272" s="26" t="s">
        <v>323</v>
      </c>
      <c r="C1272" s="14" t="s">
        <v>40</v>
      </c>
      <c r="D1272" s="14" t="s">
        <v>689</v>
      </c>
      <c r="E1272" s="26">
        <v>40539</v>
      </c>
      <c r="F1272" s="26" t="s">
        <v>616</v>
      </c>
      <c r="G1272" s="26"/>
      <c r="H1272" s="26">
        <v>57</v>
      </c>
      <c r="I1272" s="91">
        <v>1800</v>
      </c>
      <c r="J1272" s="90">
        <v>0</v>
      </c>
      <c r="K1272" s="26"/>
      <c r="L1272" s="79">
        <f>VLOOKUP(D1272,道具产出!B:V,4,FALSE)</f>
        <v>3006</v>
      </c>
      <c r="M1272" s="15" t="str">
        <f>IF(L1272="","",VLOOKUP(L1272,映射!W:X,2,FALSE))</f>
        <v>金</v>
      </c>
      <c r="N1272" s="79">
        <f>VLOOKUP(D1272,道具产出!B:V,5,FALSE)</f>
        <v>1</v>
      </c>
      <c r="O1272" s="79">
        <v>1</v>
      </c>
      <c r="P1272" s="79">
        <f>VLOOKUP(D1272,道具产出!B:V,6,FALSE)</f>
        <v>50</v>
      </c>
      <c r="Q1272" s="79">
        <f>VLOOKUP(D1272,道具产出!B:V,7,FALSE)</f>
        <v>3106</v>
      </c>
      <c r="R1272" s="15" t="str">
        <f>IF(Q1272="","",VLOOKUP(Q1272,映射!W:X,2,FALSE))</f>
        <v>琵琶木</v>
      </c>
      <c r="S1272" s="79">
        <f>VLOOKUP(D1272,道具产出!B:V,8,FALSE)</f>
        <v>1</v>
      </c>
      <c r="T1272" s="79">
        <v>1</v>
      </c>
      <c r="U1272" s="79">
        <f>VLOOKUP(D1272,道具产出!B:V,9,FALSE)</f>
        <v>50</v>
      </c>
      <c r="V1272" s="92">
        <f>VLOOKUP(D1272,道具产出!B:V,10,FALSE)</f>
        <v>3406</v>
      </c>
      <c r="W1272" s="15" t="str">
        <f>IF(V1272="","",VLOOKUP(V1272,映射!W:X,2,FALSE))</f>
        <v>绢布</v>
      </c>
      <c r="X1272" s="92">
        <f>VLOOKUP(D1272,道具产出!B:V,11,FALSE)</f>
        <v>1</v>
      </c>
      <c r="Y1272" s="92">
        <v>1</v>
      </c>
      <c r="Z1272" s="92">
        <f>VLOOKUP(D1272,道具产出!B:V,12,FALSE)</f>
        <v>50</v>
      </c>
      <c r="AA1272" s="85"/>
      <c r="AB1272" s="15" t="str">
        <f>IF(AA1272="","",VLOOKUP(AA1272,映射!W:X,2,FALSE))</f>
        <v/>
      </c>
      <c r="AC1272" s="85"/>
      <c r="AD1272" s="85"/>
      <c r="AE1272" s="85"/>
      <c r="AF1272" s="85"/>
      <c r="AG1272" s="15" t="str">
        <f>IF(AF1272="","",VLOOKUP(AF1272,映射!W:X,2,FALSE))</f>
        <v/>
      </c>
      <c r="AH1272" s="85"/>
      <c r="AI1272" s="85"/>
      <c r="AJ1272" s="85"/>
      <c r="AK1272" s="85"/>
      <c r="AL1272" s="85" t="str">
        <f>IF(AK1272="","",VLOOKUP(AK1272,映射!W:X,2,FALSE))</f>
        <v/>
      </c>
      <c r="AM1272" s="85"/>
      <c r="AN1272" s="85"/>
      <c r="AO1272" s="85"/>
    </row>
    <row r="1273" spans="1:41">
      <c r="A1273" s="26">
        <v>140540</v>
      </c>
      <c r="B1273" s="26" t="s">
        <v>323</v>
      </c>
      <c r="C1273" s="14" t="s">
        <v>40</v>
      </c>
      <c r="D1273" s="14" t="s">
        <v>689</v>
      </c>
      <c r="E1273" s="26">
        <v>40540</v>
      </c>
      <c r="F1273" s="26" t="s">
        <v>696</v>
      </c>
      <c r="G1273" s="26"/>
      <c r="H1273" s="26">
        <v>57</v>
      </c>
      <c r="I1273" s="91">
        <v>1800</v>
      </c>
      <c r="J1273" s="90">
        <v>0</v>
      </c>
      <c r="K1273" s="26"/>
      <c r="L1273" s="79">
        <f>VLOOKUP(D1273,道具产出!B:V,4,FALSE)</f>
        <v>3006</v>
      </c>
      <c r="M1273" s="15" t="str">
        <f>IF(L1273="","",VLOOKUP(L1273,映射!W:X,2,FALSE))</f>
        <v>金</v>
      </c>
      <c r="N1273" s="79">
        <f>VLOOKUP(D1273,道具产出!B:V,5,FALSE)</f>
        <v>1</v>
      </c>
      <c r="O1273" s="79">
        <v>1</v>
      </c>
      <c r="P1273" s="79">
        <f>VLOOKUP(D1273,道具产出!B:V,6,FALSE)</f>
        <v>50</v>
      </c>
      <c r="Q1273" s="79">
        <f>VLOOKUP(D1273,道具产出!B:V,7,FALSE)</f>
        <v>3106</v>
      </c>
      <c r="R1273" s="15" t="str">
        <f>IF(Q1273="","",VLOOKUP(Q1273,映射!W:X,2,FALSE))</f>
        <v>琵琶木</v>
      </c>
      <c r="S1273" s="79">
        <f>VLOOKUP(D1273,道具产出!B:V,8,FALSE)</f>
        <v>1</v>
      </c>
      <c r="T1273" s="79">
        <v>1</v>
      </c>
      <c r="U1273" s="79">
        <f>VLOOKUP(D1273,道具产出!B:V,9,FALSE)</f>
        <v>50</v>
      </c>
      <c r="V1273" s="92">
        <f>VLOOKUP(D1273,道具产出!B:V,10,FALSE)</f>
        <v>3406</v>
      </c>
      <c r="W1273" s="15" t="str">
        <f>IF(V1273="","",VLOOKUP(V1273,映射!W:X,2,FALSE))</f>
        <v>绢布</v>
      </c>
      <c r="X1273" s="92">
        <f>VLOOKUP(D1273,道具产出!B:V,11,FALSE)</f>
        <v>1</v>
      </c>
      <c r="Y1273" s="92">
        <v>1</v>
      </c>
      <c r="Z1273" s="92">
        <f>VLOOKUP(D1273,道具产出!B:V,12,FALSE)</f>
        <v>50</v>
      </c>
      <c r="AA1273" s="85"/>
      <c r="AB1273" s="15" t="str">
        <f>IF(AA1273="","",VLOOKUP(AA1273,映射!W:X,2,FALSE))</f>
        <v/>
      </c>
      <c r="AC1273" s="85"/>
      <c r="AD1273" s="85"/>
      <c r="AE1273" s="85"/>
      <c r="AF1273" s="85"/>
      <c r="AG1273" s="15" t="str">
        <f>IF(AF1273="","",VLOOKUP(AF1273,映射!W:X,2,FALSE))</f>
        <v/>
      </c>
      <c r="AH1273" s="85"/>
      <c r="AI1273" s="85"/>
      <c r="AJ1273" s="85"/>
      <c r="AK1273" s="85"/>
      <c r="AL1273" s="85" t="str">
        <f>IF(AK1273="","",VLOOKUP(AK1273,映射!W:X,2,FALSE))</f>
        <v/>
      </c>
      <c r="AM1273" s="85"/>
      <c r="AN1273" s="85"/>
      <c r="AO1273" s="85"/>
    </row>
    <row r="1274" spans="1:41">
      <c r="A1274" s="26">
        <v>140541</v>
      </c>
      <c r="B1274" s="26" t="s">
        <v>323</v>
      </c>
      <c r="C1274" s="14" t="s">
        <v>40</v>
      </c>
      <c r="D1274" s="14" t="s">
        <v>683</v>
      </c>
      <c r="E1274" s="26">
        <v>40541</v>
      </c>
      <c r="F1274" s="26" t="s">
        <v>512</v>
      </c>
      <c r="G1274" s="26"/>
      <c r="H1274" s="26">
        <v>17</v>
      </c>
      <c r="I1274" s="91">
        <v>150</v>
      </c>
      <c r="J1274" s="90">
        <v>0</v>
      </c>
      <c r="K1274" s="26"/>
      <c r="L1274" s="79">
        <f>VLOOKUP(D1274,道具产出!B:V,4,FALSE)</f>
        <v>3001</v>
      </c>
      <c r="M1274" s="15" t="str">
        <f>IF(L1274="","",VLOOKUP(L1274,映射!W:X,2,FALSE))</f>
        <v>铜</v>
      </c>
      <c r="N1274" s="79">
        <f>VLOOKUP(D1274,道具产出!B:V,5,FALSE)</f>
        <v>1</v>
      </c>
      <c r="O1274" s="79">
        <v>1</v>
      </c>
      <c r="P1274" s="79">
        <f>VLOOKUP(D1274,道具产出!B:V,6,FALSE)</f>
        <v>500</v>
      </c>
      <c r="Q1274" s="79">
        <f>VLOOKUP(D1274,道具产出!B:V,7,FALSE)</f>
        <v>3101</v>
      </c>
      <c r="R1274" s="15" t="str">
        <f>IF(Q1274="","",VLOOKUP(Q1274,映射!W:X,2,FALSE))</f>
        <v>印度轻木</v>
      </c>
      <c r="S1274" s="79">
        <f>VLOOKUP(D1274,道具产出!B:V,8,FALSE)</f>
        <v>1</v>
      </c>
      <c r="T1274" s="79">
        <v>1</v>
      </c>
      <c r="U1274" s="79">
        <f>VLOOKUP(D1274,道具产出!B:V,9,FALSE)</f>
        <v>500</v>
      </c>
      <c r="V1274" s="92">
        <f>VLOOKUP(D1274,道具产出!B:V,10,FALSE)</f>
        <v>3401</v>
      </c>
      <c r="W1274" s="15" t="str">
        <f>IF(V1274="","",VLOOKUP(V1274,映射!W:X,2,FALSE))</f>
        <v>麻布</v>
      </c>
      <c r="X1274" s="92">
        <f>VLOOKUP(D1274,道具产出!B:V,11,FALSE)</f>
        <v>1</v>
      </c>
      <c r="Y1274" s="92">
        <v>1</v>
      </c>
      <c r="Z1274" s="92">
        <f>VLOOKUP(D1274,道具产出!B:V,12,FALSE)</f>
        <v>500</v>
      </c>
      <c r="AA1274" s="85"/>
      <c r="AB1274" s="15" t="str">
        <f>IF(AA1274="","",VLOOKUP(AA1274,映射!W:X,2,FALSE))</f>
        <v/>
      </c>
      <c r="AC1274" s="85"/>
      <c r="AD1274" s="85"/>
      <c r="AE1274" s="85"/>
      <c r="AF1274" s="85"/>
      <c r="AG1274" s="15" t="str">
        <f>IF(AF1274="","",VLOOKUP(AF1274,映射!W:X,2,FALSE))</f>
        <v/>
      </c>
      <c r="AH1274" s="85"/>
      <c r="AI1274" s="85"/>
      <c r="AJ1274" s="85"/>
      <c r="AK1274" s="85"/>
      <c r="AL1274" s="85" t="str">
        <f>IF(AK1274="","",VLOOKUP(AK1274,映射!W:X,2,FALSE))</f>
        <v/>
      </c>
      <c r="AM1274" s="85"/>
      <c r="AN1274" s="85"/>
      <c r="AO1274" s="85"/>
    </row>
    <row r="1275" spans="1:41">
      <c r="A1275" s="26">
        <v>140542</v>
      </c>
      <c r="B1275" s="26" t="s">
        <v>323</v>
      </c>
      <c r="C1275" s="14" t="s">
        <v>40</v>
      </c>
      <c r="D1275" s="14" t="s">
        <v>683</v>
      </c>
      <c r="E1275" s="26">
        <v>40542</v>
      </c>
      <c r="F1275" s="26" t="s">
        <v>600</v>
      </c>
      <c r="G1275" s="26"/>
      <c r="H1275" s="26">
        <v>17</v>
      </c>
      <c r="I1275" s="91">
        <v>150</v>
      </c>
      <c r="J1275" s="90">
        <v>0</v>
      </c>
      <c r="K1275" s="26"/>
      <c r="L1275" s="79">
        <f>VLOOKUP(D1275,道具产出!B:V,4,FALSE)</f>
        <v>3001</v>
      </c>
      <c r="M1275" s="15" t="str">
        <f>IF(L1275="","",VLOOKUP(L1275,映射!W:X,2,FALSE))</f>
        <v>铜</v>
      </c>
      <c r="N1275" s="79">
        <f>VLOOKUP(D1275,道具产出!B:V,5,FALSE)</f>
        <v>1</v>
      </c>
      <c r="O1275" s="79">
        <v>1</v>
      </c>
      <c r="P1275" s="79">
        <f>VLOOKUP(D1275,道具产出!B:V,6,FALSE)</f>
        <v>500</v>
      </c>
      <c r="Q1275" s="79">
        <f>VLOOKUP(D1275,道具产出!B:V,7,FALSE)</f>
        <v>3101</v>
      </c>
      <c r="R1275" s="15" t="str">
        <f>IF(Q1275="","",VLOOKUP(Q1275,映射!W:X,2,FALSE))</f>
        <v>印度轻木</v>
      </c>
      <c r="S1275" s="79">
        <f>VLOOKUP(D1275,道具产出!B:V,8,FALSE)</f>
        <v>1</v>
      </c>
      <c r="T1275" s="79">
        <v>1</v>
      </c>
      <c r="U1275" s="79">
        <f>VLOOKUP(D1275,道具产出!B:V,9,FALSE)</f>
        <v>500</v>
      </c>
      <c r="V1275" s="92">
        <f>VLOOKUP(D1275,道具产出!B:V,10,FALSE)</f>
        <v>3401</v>
      </c>
      <c r="W1275" s="15" t="str">
        <f>IF(V1275="","",VLOOKUP(V1275,映射!W:X,2,FALSE))</f>
        <v>麻布</v>
      </c>
      <c r="X1275" s="92">
        <f>VLOOKUP(D1275,道具产出!B:V,11,FALSE)</f>
        <v>1</v>
      </c>
      <c r="Y1275" s="92">
        <v>1</v>
      </c>
      <c r="Z1275" s="92">
        <f>VLOOKUP(D1275,道具产出!B:V,12,FALSE)</f>
        <v>500</v>
      </c>
      <c r="AA1275" s="85"/>
      <c r="AB1275" s="15" t="str">
        <f>IF(AA1275="","",VLOOKUP(AA1275,映射!W:X,2,FALSE))</f>
        <v/>
      </c>
      <c r="AC1275" s="85"/>
      <c r="AD1275" s="85"/>
      <c r="AE1275" s="85"/>
      <c r="AF1275" s="85"/>
      <c r="AG1275" s="15" t="str">
        <f>IF(AF1275="","",VLOOKUP(AF1275,映射!W:X,2,FALSE))</f>
        <v/>
      </c>
      <c r="AH1275" s="85"/>
      <c r="AI1275" s="85"/>
      <c r="AJ1275" s="85"/>
      <c r="AK1275" s="85"/>
      <c r="AL1275" s="85" t="str">
        <f>IF(AK1275="","",VLOOKUP(AK1275,映射!W:X,2,FALSE))</f>
        <v/>
      </c>
      <c r="AM1275" s="85"/>
      <c r="AN1275" s="85"/>
      <c r="AO1275" s="85"/>
    </row>
    <row r="1276" spans="1:41">
      <c r="A1276" s="26">
        <v>140543</v>
      </c>
      <c r="B1276" s="26" t="s">
        <v>323</v>
      </c>
      <c r="C1276" s="14" t="s">
        <v>40</v>
      </c>
      <c r="D1276" s="14" t="s">
        <v>683</v>
      </c>
      <c r="E1276" s="26">
        <v>40543</v>
      </c>
      <c r="F1276" s="26" t="s">
        <v>608</v>
      </c>
      <c r="G1276" s="26"/>
      <c r="H1276" s="26">
        <v>17</v>
      </c>
      <c r="I1276" s="91">
        <v>150</v>
      </c>
      <c r="J1276" s="90">
        <v>0</v>
      </c>
      <c r="K1276" s="26"/>
      <c r="L1276" s="79">
        <f>VLOOKUP(D1276,道具产出!B:V,4,FALSE)</f>
        <v>3001</v>
      </c>
      <c r="M1276" s="15" t="str">
        <f>IF(L1276="","",VLOOKUP(L1276,映射!W:X,2,FALSE))</f>
        <v>铜</v>
      </c>
      <c r="N1276" s="79">
        <f>VLOOKUP(D1276,道具产出!B:V,5,FALSE)</f>
        <v>1</v>
      </c>
      <c r="O1276" s="79">
        <v>1</v>
      </c>
      <c r="P1276" s="79">
        <f>VLOOKUP(D1276,道具产出!B:V,6,FALSE)</f>
        <v>500</v>
      </c>
      <c r="Q1276" s="79">
        <f>VLOOKUP(D1276,道具产出!B:V,7,FALSE)</f>
        <v>3101</v>
      </c>
      <c r="R1276" s="15" t="str">
        <f>IF(Q1276="","",VLOOKUP(Q1276,映射!W:X,2,FALSE))</f>
        <v>印度轻木</v>
      </c>
      <c r="S1276" s="79">
        <f>VLOOKUP(D1276,道具产出!B:V,8,FALSE)</f>
        <v>1</v>
      </c>
      <c r="T1276" s="79">
        <v>1</v>
      </c>
      <c r="U1276" s="79">
        <f>VLOOKUP(D1276,道具产出!B:V,9,FALSE)</f>
        <v>500</v>
      </c>
      <c r="V1276" s="92">
        <f>VLOOKUP(D1276,道具产出!B:V,10,FALSE)</f>
        <v>3401</v>
      </c>
      <c r="W1276" s="15" t="str">
        <f>IF(V1276="","",VLOOKUP(V1276,映射!W:X,2,FALSE))</f>
        <v>麻布</v>
      </c>
      <c r="X1276" s="92">
        <f>VLOOKUP(D1276,道具产出!B:V,11,FALSE)</f>
        <v>1</v>
      </c>
      <c r="Y1276" s="92">
        <v>1</v>
      </c>
      <c r="Z1276" s="92">
        <f>VLOOKUP(D1276,道具产出!B:V,12,FALSE)</f>
        <v>500</v>
      </c>
      <c r="AA1276" s="85"/>
      <c r="AB1276" s="15" t="str">
        <f>IF(AA1276="","",VLOOKUP(AA1276,映射!W:X,2,FALSE))</f>
        <v/>
      </c>
      <c r="AC1276" s="85"/>
      <c r="AD1276" s="85"/>
      <c r="AE1276" s="85"/>
      <c r="AF1276" s="85"/>
      <c r="AG1276" s="15" t="str">
        <f>IF(AF1276="","",VLOOKUP(AF1276,映射!W:X,2,FALSE))</f>
        <v/>
      </c>
      <c r="AH1276" s="85"/>
      <c r="AI1276" s="85"/>
      <c r="AJ1276" s="85"/>
      <c r="AK1276" s="85"/>
      <c r="AL1276" s="85" t="str">
        <f>IF(AK1276="","",VLOOKUP(AK1276,映射!W:X,2,FALSE))</f>
        <v/>
      </c>
      <c r="AM1276" s="85"/>
      <c r="AN1276" s="85"/>
      <c r="AO1276" s="85"/>
    </row>
    <row r="1277" spans="1:41">
      <c r="A1277" s="26">
        <v>140544</v>
      </c>
      <c r="B1277" s="26" t="s">
        <v>323</v>
      </c>
      <c r="C1277" s="14" t="s">
        <v>40</v>
      </c>
      <c r="D1277" s="14" t="s">
        <v>683</v>
      </c>
      <c r="E1277" s="26">
        <v>40544</v>
      </c>
      <c r="F1277" s="26" t="s">
        <v>472</v>
      </c>
      <c r="G1277" s="26"/>
      <c r="H1277" s="26">
        <v>17</v>
      </c>
      <c r="I1277" s="91">
        <v>150</v>
      </c>
      <c r="J1277" s="90">
        <v>0</v>
      </c>
      <c r="K1277" s="26"/>
      <c r="L1277" s="79">
        <f>VLOOKUP(D1277,道具产出!B:V,4,FALSE)</f>
        <v>3001</v>
      </c>
      <c r="M1277" s="15" t="str">
        <f>IF(L1277="","",VLOOKUP(L1277,映射!W:X,2,FALSE))</f>
        <v>铜</v>
      </c>
      <c r="N1277" s="79">
        <f>VLOOKUP(D1277,道具产出!B:V,5,FALSE)</f>
        <v>1</v>
      </c>
      <c r="O1277" s="79">
        <v>1</v>
      </c>
      <c r="P1277" s="79">
        <f>VLOOKUP(D1277,道具产出!B:V,6,FALSE)</f>
        <v>500</v>
      </c>
      <c r="Q1277" s="79">
        <f>VLOOKUP(D1277,道具产出!B:V,7,FALSE)</f>
        <v>3101</v>
      </c>
      <c r="R1277" s="15" t="str">
        <f>IF(Q1277="","",VLOOKUP(Q1277,映射!W:X,2,FALSE))</f>
        <v>印度轻木</v>
      </c>
      <c r="S1277" s="79">
        <f>VLOOKUP(D1277,道具产出!B:V,8,FALSE)</f>
        <v>1</v>
      </c>
      <c r="T1277" s="79">
        <v>1</v>
      </c>
      <c r="U1277" s="79">
        <f>VLOOKUP(D1277,道具产出!B:V,9,FALSE)</f>
        <v>500</v>
      </c>
      <c r="V1277" s="92">
        <f>VLOOKUP(D1277,道具产出!B:V,10,FALSE)</f>
        <v>3401</v>
      </c>
      <c r="W1277" s="15" t="str">
        <f>IF(V1277="","",VLOOKUP(V1277,映射!W:X,2,FALSE))</f>
        <v>麻布</v>
      </c>
      <c r="X1277" s="92">
        <f>VLOOKUP(D1277,道具产出!B:V,11,FALSE)</f>
        <v>1</v>
      </c>
      <c r="Y1277" s="92">
        <v>1</v>
      </c>
      <c r="Z1277" s="92">
        <f>VLOOKUP(D1277,道具产出!B:V,12,FALSE)</f>
        <v>500</v>
      </c>
      <c r="AA1277" s="85"/>
      <c r="AB1277" s="15" t="str">
        <f>IF(AA1277="","",VLOOKUP(AA1277,映射!W:X,2,FALSE))</f>
        <v/>
      </c>
      <c r="AC1277" s="85"/>
      <c r="AD1277" s="85"/>
      <c r="AE1277" s="85"/>
      <c r="AF1277" s="85"/>
      <c r="AG1277" s="15" t="str">
        <f>IF(AF1277="","",VLOOKUP(AF1277,映射!W:X,2,FALSE))</f>
        <v/>
      </c>
      <c r="AH1277" s="85"/>
      <c r="AI1277" s="85"/>
      <c r="AJ1277" s="85"/>
      <c r="AK1277" s="85"/>
      <c r="AL1277" s="85" t="str">
        <f>IF(AK1277="","",VLOOKUP(AK1277,映射!W:X,2,FALSE))</f>
        <v/>
      </c>
      <c r="AM1277" s="85"/>
      <c r="AN1277" s="85"/>
      <c r="AO1277" s="85"/>
    </row>
    <row r="1278" spans="1:41">
      <c r="A1278" s="26">
        <v>140545</v>
      </c>
      <c r="B1278" s="26" t="s">
        <v>323</v>
      </c>
      <c r="C1278" s="14" t="s">
        <v>40</v>
      </c>
      <c r="D1278" s="14" t="s">
        <v>683</v>
      </c>
      <c r="E1278" s="26">
        <v>40545</v>
      </c>
      <c r="F1278" s="26" t="s">
        <v>585</v>
      </c>
      <c r="G1278" s="26"/>
      <c r="H1278" s="26">
        <v>17</v>
      </c>
      <c r="I1278" s="91">
        <v>150</v>
      </c>
      <c r="J1278" s="90">
        <v>0</v>
      </c>
      <c r="K1278" s="26"/>
      <c r="L1278" s="79">
        <f>VLOOKUP(D1278,道具产出!B:V,4,FALSE)</f>
        <v>3001</v>
      </c>
      <c r="M1278" s="15" t="str">
        <f>IF(L1278="","",VLOOKUP(L1278,映射!W:X,2,FALSE))</f>
        <v>铜</v>
      </c>
      <c r="N1278" s="79">
        <f>VLOOKUP(D1278,道具产出!B:V,5,FALSE)</f>
        <v>1</v>
      </c>
      <c r="O1278" s="79">
        <v>1</v>
      </c>
      <c r="P1278" s="79">
        <f>VLOOKUP(D1278,道具产出!B:V,6,FALSE)</f>
        <v>500</v>
      </c>
      <c r="Q1278" s="79">
        <f>VLOOKUP(D1278,道具产出!B:V,7,FALSE)</f>
        <v>3101</v>
      </c>
      <c r="R1278" s="15" t="str">
        <f>IF(Q1278="","",VLOOKUP(Q1278,映射!W:X,2,FALSE))</f>
        <v>印度轻木</v>
      </c>
      <c r="S1278" s="79">
        <f>VLOOKUP(D1278,道具产出!B:V,8,FALSE)</f>
        <v>1</v>
      </c>
      <c r="T1278" s="79">
        <v>1</v>
      </c>
      <c r="U1278" s="79">
        <f>VLOOKUP(D1278,道具产出!B:V,9,FALSE)</f>
        <v>500</v>
      </c>
      <c r="V1278" s="92">
        <f>VLOOKUP(D1278,道具产出!B:V,10,FALSE)</f>
        <v>3401</v>
      </c>
      <c r="W1278" s="15" t="str">
        <f>IF(V1278="","",VLOOKUP(V1278,映射!W:X,2,FALSE))</f>
        <v>麻布</v>
      </c>
      <c r="X1278" s="92">
        <f>VLOOKUP(D1278,道具产出!B:V,11,FALSE)</f>
        <v>1</v>
      </c>
      <c r="Y1278" s="92">
        <v>1</v>
      </c>
      <c r="Z1278" s="92">
        <f>VLOOKUP(D1278,道具产出!B:V,12,FALSE)</f>
        <v>500</v>
      </c>
      <c r="AA1278" s="85"/>
      <c r="AB1278" s="15" t="str">
        <f>IF(AA1278="","",VLOOKUP(AA1278,映射!W:X,2,FALSE))</f>
        <v/>
      </c>
      <c r="AC1278" s="85"/>
      <c r="AD1278" s="85"/>
      <c r="AE1278" s="85"/>
      <c r="AF1278" s="85"/>
      <c r="AG1278" s="15" t="str">
        <f>IF(AF1278="","",VLOOKUP(AF1278,映射!W:X,2,FALSE))</f>
        <v/>
      </c>
      <c r="AH1278" s="85"/>
      <c r="AI1278" s="85"/>
      <c r="AJ1278" s="85"/>
      <c r="AK1278" s="85"/>
      <c r="AL1278" s="85" t="str">
        <f>IF(AK1278="","",VLOOKUP(AK1278,映射!W:X,2,FALSE))</f>
        <v/>
      </c>
      <c r="AM1278" s="85"/>
      <c r="AN1278" s="85"/>
      <c r="AO1278" s="85"/>
    </row>
    <row r="1279" spans="1:41">
      <c r="A1279" s="26">
        <v>140546</v>
      </c>
      <c r="B1279" s="26" t="s">
        <v>323</v>
      </c>
      <c r="C1279" s="14" t="s">
        <v>40</v>
      </c>
      <c r="D1279" s="14" t="s">
        <v>683</v>
      </c>
      <c r="E1279" s="26">
        <v>40546</v>
      </c>
      <c r="F1279" s="26" t="s">
        <v>521</v>
      </c>
      <c r="G1279" s="26"/>
      <c r="H1279" s="26">
        <v>17</v>
      </c>
      <c r="I1279" s="91">
        <v>150</v>
      </c>
      <c r="J1279" s="90">
        <v>0</v>
      </c>
      <c r="K1279" s="26"/>
      <c r="L1279" s="79">
        <f>VLOOKUP(D1279,道具产出!B:V,4,FALSE)</f>
        <v>3001</v>
      </c>
      <c r="M1279" s="15" t="str">
        <f>IF(L1279="","",VLOOKUP(L1279,映射!W:X,2,FALSE))</f>
        <v>铜</v>
      </c>
      <c r="N1279" s="79">
        <f>VLOOKUP(D1279,道具产出!B:V,5,FALSE)</f>
        <v>1</v>
      </c>
      <c r="O1279" s="79">
        <v>1</v>
      </c>
      <c r="P1279" s="79">
        <f>VLOOKUP(D1279,道具产出!B:V,6,FALSE)</f>
        <v>500</v>
      </c>
      <c r="Q1279" s="79">
        <f>VLOOKUP(D1279,道具产出!B:V,7,FALSE)</f>
        <v>3101</v>
      </c>
      <c r="R1279" s="15" t="str">
        <f>IF(Q1279="","",VLOOKUP(Q1279,映射!W:X,2,FALSE))</f>
        <v>印度轻木</v>
      </c>
      <c r="S1279" s="79">
        <f>VLOOKUP(D1279,道具产出!B:V,8,FALSE)</f>
        <v>1</v>
      </c>
      <c r="T1279" s="79">
        <v>1</v>
      </c>
      <c r="U1279" s="79">
        <f>VLOOKUP(D1279,道具产出!B:V,9,FALSE)</f>
        <v>500</v>
      </c>
      <c r="V1279" s="92">
        <f>VLOOKUP(D1279,道具产出!B:V,10,FALSE)</f>
        <v>3401</v>
      </c>
      <c r="W1279" s="15" t="str">
        <f>IF(V1279="","",VLOOKUP(V1279,映射!W:X,2,FALSE))</f>
        <v>麻布</v>
      </c>
      <c r="X1279" s="92">
        <f>VLOOKUP(D1279,道具产出!B:V,11,FALSE)</f>
        <v>1</v>
      </c>
      <c r="Y1279" s="92">
        <v>1</v>
      </c>
      <c r="Z1279" s="92">
        <f>VLOOKUP(D1279,道具产出!B:V,12,FALSE)</f>
        <v>500</v>
      </c>
      <c r="AA1279" s="85"/>
      <c r="AB1279" s="15" t="str">
        <f>IF(AA1279="","",VLOOKUP(AA1279,映射!W:X,2,FALSE))</f>
        <v/>
      </c>
      <c r="AC1279" s="85"/>
      <c r="AD1279" s="85"/>
      <c r="AE1279" s="85"/>
      <c r="AF1279" s="85"/>
      <c r="AG1279" s="15" t="str">
        <f>IF(AF1279="","",VLOOKUP(AF1279,映射!W:X,2,FALSE))</f>
        <v/>
      </c>
      <c r="AH1279" s="85"/>
      <c r="AI1279" s="85"/>
      <c r="AJ1279" s="85"/>
      <c r="AK1279" s="85"/>
      <c r="AL1279" s="85" t="str">
        <f>IF(AK1279="","",VLOOKUP(AK1279,映射!W:X,2,FALSE))</f>
        <v/>
      </c>
      <c r="AM1279" s="85"/>
      <c r="AN1279" s="85"/>
      <c r="AO1279" s="85"/>
    </row>
    <row r="1280" spans="1:41">
      <c r="A1280" s="26">
        <v>140547</v>
      </c>
      <c r="B1280" s="26" t="s">
        <v>323</v>
      </c>
      <c r="C1280" s="14" t="s">
        <v>40</v>
      </c>
      <c r="D1280" s="14" t="s">
        <v>683</v>
      </c>
      <c r="E1280" s="26">
        <v>40547</v>
      </c>
      <c r="F1280" s="26" t="s">
        <v>643</v>
      </c>
      <c r="G1280" s="26"/>
      <c r="H1280" s="26">
        <v>17</v>
      </c>
      <c r="I1280" s="91">
        <v>150</v>
      </c>
      <c r="J1280" s="90">
        <v>0</v>
      </c>
      <c r="K1280" s="26"/>
      <c r="L1280" s="79">
        <f>VLOOKUP(D1280,道具产出!B:V,4,FALSE)</f>
        <v>3001</v>
      </c>
      <c r="M1280" s="15" t="str">
        <f>IF(L1280="","",VLOOKUP(L1280,映射!W:X,2,FALSE))</f>
        <v>铜</v>
      </c>
      <c r="N1280" s="79">
        <f>VLOOKUP(D1280,道具产出!B:V,5,FALSE)</f>
        <v>1</v>
      </c>
      <c r="O1280" s="79">
        <v>1</v>
      </c>
      <c r="P1280" s="79">
        <f>VLOOKUP(D1280,道具产出!B:V,6,FALSE)</f>
        <v>500</v>
      </c>
      <c r="Q1280" s="79">
        <f>VLOOKUP(D1280,道具产出!B:V,7,FALSE)</f>
        <v>3101</v>
      </c>
      <c r="R1280" s="15" t="str">
        <f>IF(Q1280="","",VLOOKUP(Q1280,映射!W:X,2,FALSE))</f>
        <v>印度轻木</v>
      </c>
      <c r="S1280" s="79">
        <f>VLOOKUP(D1280,道具产出!B:V,8,FALSE)</f>
        <v>1</v>
      </c>
      <c r="T1280" s="79">
        <v>1</v>
      </c>
      <c r="U1280" s="79">
        <f>VLOOKUP(D1280,道具产出!B:V,9,FALSE)</f>
        <v>500</v>
      </c>
      <c r="V1280" s="92">
        <f>VLOOKUP(D1280,道具产出!B:V,10,FALSE)</f>
        <v>3401</v>
      </c>
      <c r="W1280" s="15" t="str">
        <f>IF(V1280="","",VLOOKUP(V1280,映射!W:X,2,FALSE))</f>
        <v>麻布</v>
      </c>
      <c r="X1280" s="92">
        <f>VLOOKUP(D1280,道具产出!B:V,11,FALSE)</f>
        <v>1</v>
      </c>
      <c r="Y1280" s="92">
        <v>1</v>
      </c>
      <c r="Z1280" s="92">
        <f>VLOOKUP(D1280,道具产出!B:V,12,FALSE)</f>
        <v>500</v>
      </c>
      <c r="AA1280" s="85"/>
      <c r="AB1280" s="15" t="str">
        <f>IF(AA1280="","",VLOOKUP(AA1280,映射!W:X,2,FALSE))</f>
        <v/>
      </c>
      <c r="AC1280" s="85"/>
      <c r="AD1280" s="85"/>
      <c r="AE1280" s="85"/>
      <c r="AF1280" s="85"/>
      <c r="AG1280" s="15" t="str">
        <f>IF(AF1280="","",VLOOKUP(AF1280,映射!W:X,2,FALSE))</f>
        <v/>
      </c>
      <c r="AH1280" s="85"/>
      <c r="AI1280" s="85"/>
      <c r="AJ1280" s="85"/>
      <c r="AK1280" s="85"/>
      <c r="AL1280" s="85" t="str">
        <f>IF(AK1280="","",VLOOKUP(AK1280,映射!W:X,2,FALSE))</f>
        <v/>
      </c>
      <c r="AM1280" s="85"/>
      <c r="AN1280" s="85"/>
      <c r="AO1280" s="85"/>
    </row>
    <row r="1281" spans="1:41">
      <c r="A1281" s="26">
        <v>140548</v>
      </c>
      <c r="B1281" s="26" t="s">
        <v>323</v>
      </c>
      <c r="C1281" s="14" t="s">
        <v>40</v>
      </c>
      <c r="D1281" s="14" t="s">
        <v>683</v>
      </c>
      <c r="E1281" s="26">
        <v>40548</v>
      </c>
      <c r="F1281" s="26" t="s">
        <v>595</v>
      </c>
      <c r="G1281" s="26"/>
      <c r="H1281" s="26">
        <v>17</v>
      </c>
      <c r="I1281" s="91">
        <v>150</v>
      </c>
      <c r="J1281" s="90">
        <v>0</v>
      </c>
      <c r="K1281" s="26"/>
      <c r="L1281" s="79">
        <f>VLOOKUP(D1281,道具产出!B:V,4,FALSE)</f>
        <v>3001</v>
      </c>
      <c r="M1281" s="15" t="str">
        <f>IF(L1281="","",VLOOKUP(L1281,映射!W:X,2,FALSE))</f>
        <v>铜</v>
      </c>
      <c r="N1281" s="79">
        <f>VLOOKUP(D1281,道具产出!B:V,5,FALSE)</f>
        <v>1</v>
      </c>
      <c r="O1281" s="79">
        <v>1</v>
      </c>
      <c r="P1281" s="79">
        <f>VLOOKUP(D1281,道具产出!B:V,6,FALSE)</f>
        <v>500</v>
      </c>
      <c r="Q1281" s="79">
        <f>VLOOKUP(D1281,道具产出!B:V,7,FALSE)</f>
        <v>3101</v>
      </c>
      <c r="R1281" s="15" t="str">
        <f>IF(Q1281="","",VLOOKUP(Q1281,映射!W:X,2,FALSE))</f>
        <v>印度轻木</v>
      </c>
      <c r="S1281" s="79">
        <f>VLOOKUP(D1281,道具产出!B:V,8,FALSE)</f>
        <v>1</v>
      </c>
      <c r="T1281" s="79">
        <v>1</v>
      </c>
      <c r="U1281" s="79">
        <f>VLOOKUP(D1281,道具产出!B:V,9,FALSE)</f>
        <v>500</v>
      </c>
      <c r="V1281" s="92">
        <f>VLOOKUP(D1281,道具产出!B:V,10,FALSE)</f>
        <v>3401</v>
      </c>
      <c r="W1281" s="15" t="str">
        <f>IF(V1281="","",VLOOKUP(V1281,映射!W:X,2,FALSE))</f>
        <v>麻布</v>
      </c>
      <c r="X1281" s="92">
        <f>VLOOKUP(D1281,道具产出!B:V,11,FALSE)</f>
        <v>1</v>
      </c>
      <c r="Y1281" s="92">
        <v>1</v>
      </c>
      <c r="Z1281" s="92">
        <f>VLOOKUP(D1281,道具产出!B:V,12,FALSE)</f>
        <v>500</v>
      </c>
      <c r="AA1281" s="85"/>
      <c r="AB1281" s="15" t="str">
        <f>IF(AA1281="","",VLOOKUP(AA1281,映射!W:X,2,FALSE))</f>
        <v/>
      </c>
      <c r="AC1281" s="85"/>
      <c r="AD1281" s="85"/>
      <c r="AE1281" s="85"/>
      <c r="AF1281" s="85"/>
      <c r="AG1281" s="15" t="str">
        <f>IF(AF1281="","",VLOOKUP(AF1281,映射!W:X,2,FALSE))</f>
        <v/>
      </c>
      <c r="AH1281" s="85"/>
      <c r="AI1281" s="85"/>
      <c r="AJ1281" s="85"/>
      <c r="AK1281" s="85"/>
      <c r="AL1281" s="85" t="str">
        <f>IF(AK1281="","",VLOOKUP(AK1281,映射!W:X,2,FALSE))</f>
        <v/>
      </c>
      <c r="AM1281" s="85"/>
      <c r="AN1281" s="85"/>
      <c r="AO1281" s="85"/>
    </row>
    <row r="1282" spans="1:41">
      <c r="A1282" s="26">
        <v>140549</v>
      </c>
      <c r="B1282" s="26" t="s">
        <v>323</v>
      </c>
      <c r="C1282" s="14" t="s">
        <v>40</v>
      </c>
      <c r="D1282" s="14" t="s">
        <v>683</v>
      </c>
      <c r="E1282" s="26">
        <v>40549</v>
      </c>
      <c r="F1282" s="26" t="s">
        <v>452</v>
      </c>
      <c r="G1282" s="26"/>
      <c r="H1282" s="26">
        <v>17</v>
      </c>
      <c r="I1282" s="91">
        <v>150</v>
      </c>
      <c r="J1282" s="90">
        <v>0</v>
      </c>
      <c r="K1282" s="26"/>
      <c r="L1282" s="79">
        <f>VLOOKUP(D1282,道具产出!B:V,4,FALSE)</f>
        <v>3001</v>
      </c>
      <c r="M1282" s="15" t="str">
        <f>IF(L1282="","",VLOOKUP(L1282,映射!W:X,2,FALSE))</f>
        <v>铜</v>
      </c>
      <c r="N1282" s="79">
        <f>VLOOKUP(D1282,道具产出!B:V,5,FALSE)</f>
        <v>1</v>
      </c>
      <c r="O1282" s="79">
        <v>1</v>
      </c>
      <c r="P1282" s="79">
        <f>VLOOKUP(D1282,道具产出!B:V,6,FALSE)</f>
        <v>500</v>
      </c>
      <c r="Q1282" s="79">
        <f>VLOOKUP(D1282,道具产出!B:V,7,FALSE)</f>
        <v>3101</v>
      </c>
      <c r="R1282" s="15" t="str">
        <f>IF(Q1282="","",VLOOKUP(Q1282,映射!W:X,2,FALSE))</f>
        <v>印度轻木</v>
      </c>
      <c r="S1282" s="79">
        <f>VLOOKUP(D1282,道具产出!B:V,8,FALSE)</f>
        <v>1</v>
      </c>
      <c r="T1282" s="79">
        <v>1</v>
      </c>
      <c r="U1282" s="79">
        <f>VLOOKUP(D1282,道具产出!B:V,9,FALSE)</f>
        <v>500</v>
      </c>
      <c r="V1282" s="92">
        <f>VLOOKUP(D1282,道具产出!B:V,10,FALSE)</f>
        <v>3401</v>
      </c>
      <c r="W1282" s="15" t="str">
        <f>IF(V1282="","",VLOOKUP(V1282,映射!W:X,2,FALSE))</f>
        <v>麻布</v>
      </c>
      <c r="X1282" s="92">
        <f>VLOOKUP(D1282,道具产出!B:V,11,FALSE)</f>
        <v>1</v>
      </c>
      <c r="Y1282" s="92">
        <v>1</v>
      </c>
      <c r="Z1282" s="92">
        <f>VLOOKUP(D1282,道具产出!B:V,12,FALSE)</f>
        <v>500</v>
      </c>
      <c r="AA1282" s="85"/>
      <c r="AB1282" s="15" t="str">
        <f>IF(AA1282="","",VLOOKUP(AA1282,映射!W:X,2,FALSE))</f>
        <v/>
      </c>
      <c r="AC1282" s="85"/>
      <c r="AD1282" s="85"/>
      <c r="AE1282" s="85"/>
      <c r="AF1282" s="85"/>
      <c r="AG1282" s="15" t="str">
        <f>IF(AF1282="","",VLOOKUP(AF1282,映射!W:X,2,FALSE))</f>
        <v/>
      </c>
      <c r="AH1282" s="85"/>
      <c r="AI1282" s="85"/>
      <c r="AJ1282" s="85"/>
      <c r="AK1282" s="85"/>
      <c r="AL1282" s="85" t="str">
        <f>IF(AK1282="","",VLOOKUP(AK1282,映射!W:X,2,FALSE))</f>
        <v/>
      </c>
      <c r="AM1282" s="85"/>
      <c r="AN1282" s="85"/>
      <c r="AO1282" s="85"/>
    </row>
    <row r="1283" spans="1:41">
      <c r="A1283" s="26">
        <v>140550</v>
      </c>
      <c r="B1283" s="26" t="s">
        <v>323</v>
      </c>
      <c r="C1283" s="14" t="s">
        <v>40</v>
      </c>
      <c r="D1283" s="14" t="s">
        <v>683</v>
      </c>
      <c r="E1283" s="26">
        <v>40550</v>
      </c>
      <c r="F1283" s="26" t="s">
        <v>622</v>
      </c>
      <c r="G1283" s="26"/>
      <c r="H1283" s="26">
        <v>17</v>
      </c>
      <c r="I1283" s="91">
        <v>150</v>
      </c>
      <c r="J1283" s="90">
        <v>0</v>
      </c>
      <c r="K1283" s="26"/>
      <c r="L1283" s="79">
        <f>VLOOKUP(D1283,道具产出!B:V,4,FALSE)</f>
        <v>3001</v>
      </c>
      <c r="M1283" s="15" t="str">
        <f>IF(L1283="","",VLOOKUP(L1283,映射!W:X,2,FALSE))</f>
        <v>铜</v>
      </c>
      <c r="N1283" s="79">
        <f>VLOOKUP(D1283,道具产出!B:V,5,FALSE)</f>
        <v>1</v>
      </c>
      <c r="O1283" s="79">
        <v>1</v>
      </c>
      <c r="P1283" s="79">
        <f>VLOOKUP(D1283,道具产出!B:V,6,FALSE)</f>
        <v>500</v>
      </c>
      <c r="Q1283" s="79">
        <f>VLOOKUP(D1283,道具产出!B:V,7,FALSE)</f>
        <v>3101</v>
      </c>
      <c r="R1283" s="15" t="str">
        <f>IF(Q1283="","",VLOOKUP(Q1283,映射!W:X,2,FALSE))</f>
        <v>印度轻木</v>
      </c>
      <c r="S1283" s="79">
        <f>VLOOKUP(D1283,道具产出!B:V,8,FALSE)</f>
        <v>1</v>
      </c>
      <c r="T1283" s="79">
        <v>1</v>
      </c>
      <c r="U1283" s="79">
        <f>VLOOKUP(D1283,道具产出!B:V,9,FALSE)</f>
        <v>500</v>
      </c>
      <c r="V1283" s="92">
        <f>VLOOKUP(D1283,道具产出!B:V,10,FALSE)</f>
        <v>3401</v>
      </c>
      <c r="W1283" s="15" t="str">
        <f>IF(V1283="","",VLOOKUP(V1283,映射!W:X,2,FALSE))</f>
        <v>麻布</v>
      </c>
      <c r="X1283" s="92">
        <f>VLOOKUP(D1283,道具产出!B:V,11,FALSE)</f>
        <v>1</v>
      </c>
      <c r="Y1283" s="92">
        <v>1</v>
      </c>
      <c r="Z1283" s="92">
        <f>VLOOKUP(D1283,道具产出!B:V,12,FALSE)</f>
        <v>500</v>
      </c>
      <c r="AA1283" s="85"/>
      <c r="AB1283" s="15" t="str">
        <f>IF(AA1283="","",VLOOKUP(AA1283,映射!W:X,2,FALSE))</f>
        <v/>
      </c>
      <c r="AC1283" s="85"/>
      <c r="AD1283" s="85"/>
      <c r="AE1283" s="85"/>
      <c r="AF1283" s="85"/>
      <c r="AG1283" s="15" t="str">
        <f>IF(AF1283="","",VLOOKUP(AF1283,映射!W:X,2,FALSE))</f>
        <v/>
      </c>
      <c r="AH1283" s="85"/>
      <c r="AI1283" s="85"/>
      <c r="AJ1283" s="85"/>
      <c r="AK1283" s="85"/>
      <c r="AL1283" s="85" t="str">
        <f>IF(AK1283="","",VLOOKUP(AK1283,映射!W:X,2,FALSE))</f>
        <v/>
      </c>
      <c r="AM1283" s="85"/>
      <c r="AN1283" s="85"/>
      <c r="AO1283" s="85"/>
    </row>
    <row r="1284" spans="1:41">
      <c r="A1284" s="26">
        <v>140551</v>
      </c>
      <c r="B1284" s="26" t="s">
        <v>323</v>
      </c>
      <c r="C1284" s="14" t="s">
        <v>40</v>
      </c>
      <c r="D1284" s="14" t="s">
        <v>683</v>
      </c>
      <c r="E1284" s="26">
        <v>40551</v>
      </c>
      <c r="F1284" s="26" t="s">
        <v>456</v>
      </c>
      <c r="G1284" s="26"/>
      <c r="H1284" s="26">
        <v>17</v>
      </c>
      <c r="I1284" s="91">
        <v>150</v>
      </c>
      <c r="J1284" s="90">
        <v>0</v>
      </c>
      <c r="K1284" s="26"/>
      <c r="L1284" s="79">
        <f>VLOOKUP(D1284,道具产出!B:V,4,FALSE)</f>
        <v>3001</v>
      </c>
      <c r="M1284" s="15" t="str">
        <f>IF(L1284="","",VLOOKUP(L1284,映射!W:X,2,FALSE))</f>
        <v>铜</v>
      </c>
      <c r="N1284" s="79">
        <f>VLOOKUP(D1284,道具产出!B:V,5,FALSE)</f>
        <v>1</v>
      </c>
      <c r="O1284" s="79">
        <v>1</v>
      </c>
      <c r="P1284" s="79">
        <f>VLOOKUP(D1284,道具产出!B:V,6,FALSE)</f>
        <v>500</v>
      </c>
      <c r="Q1284" s="79">
        <f>VLOOKUP(D1284,道具产出!B:V,7,FALSE)</f>
        <v>3101</v>
      </c>
      <c r="R1284" s="15" t="str">
        <f>IF(Q1284="","",VLOOKUP(Q1284,映射!W:X,2,FALSE))</f>
        <v>印度轻木</v>
      </c>
      <c r="S1284" s="79">
        <f>VLOOKUP(D1284,道具产出!B:V,8,FALSE)</f>
        <v>1</v>
      </c>
      <c r="T1284" s="79">
        <v>1</v>
      </c>
      <c r="U1284" s="79">
        <f>VLOOKUP(D1284,道具产出!B:V,9,FALSE)</f>
        <v>500</v>
      </c>
      <c r="V1284" s="92">
        <f>VLOOKUP(D1284,道具产出!B:V,10,FALSE)</f>
        <v>3401</v>
      </c>
      <c r="W1284" s="15" t="str">
        <f>IF(V1284="","",VLOOKUP(V1284,映射!W:X,2,FALSE))</f>
        <v>麻布</v>
      </c>
      <c r="X1284" s="92">
        <f>VLOOKUP(D1284,道具产出!B:V,11,FALSE)</f>
        <v>1</v>
      </c>
      <c r="Y1284" s="92">
        <v>1</v>
      </c>
      <c r="Z1284" s="92">
        <f>VLOOKUP(D1284,道具产出!B:V,12,FALSE)</f>
        <v>500</v>
      </c>
      <c r="AA1284" s="85"/>
      <c r="AB1284" s="15" t="str">
        <f>IF(AA1284="","",VLOOKUP(AA1284,映射!W:X,2,FALSE))</f>
        <v/>
      </c>
      <c r="AC1284" s="85"/>
      <c r="AD1284" s="85"/>
      <c r="AE1284" s="85"/>
      <c r="AF1284" s="85"/>
      <c r="AG1284" s="15" t="str">
        <f>IF(AF1284="","",VLOOKUP(AF1284,映射!W:X,2,FALSE))</f>
        <v/>
      </c>
      <c r="AH1284" s="85"/>
      <c r="AI1284" s="85"/>
      <c r="AJ1284" s="85"/>
      <c r="AK1284" s="85"/>
      <c r="AL1284" s="85" t="str">
        <f>IF(AK1284="","",VLOOKUP(AK1284,映射!W:X,2,FALSE))</f>
        <v/>
      </c>
      <c r="AM1284" s="85"/>
      <c r="AN1284" s="85"/>
      <c r="AO1284" s="85"/>
    </row>
    <row r="1285" spans="1:41">
      <c r="A1285" s="26">
        <v>140552</v>
      </c>
      <c r="B1285" s="26" t="s">
        <v>323</v>
      </c>
      <c r="C1285" s="14" t="s">
        <v>40</v>
      </c>
      <c r="D1285" s="14" t="s">
        <v>683</v>
      </c>
      <c r="E1285" s="26">
        <v>40552</v>
      </c>
      <c r="F1285" s="26" t="s">
        <v>633</v>
      </c>
      <c r="G1285" s="26"/>
      <c r="H1285" s="26">
        <v>17</v>
      </c>
      <c r="I1285" s="91">
        <v>150</v>
      </c>
      <c r="J1285" s="90">
        <v>0</v>
      </c>
      <c r="K1285" s="26"/>
      <c r="L1285" s="79">
        <f>VLOOKUP(D1285,道具产出!B:V,4,FALSE)</f>
        <v>3001</v>
      </c>
      <c r="M1285" s="15" t="str">
        <f>IF(L1285="","",VLOOKUP(L1285,映射!W:X,2,FALSE))</f>
        <v>铜</v>
      </c>
      <c r="N1285" s="79">
        <f>VLOOKUP(D1285,道具产出!B:V,5,FALSE)</f>
        <v>1</v>
      </c>
      <c r="O1285" s="79">
        <v>1</v>
      </c>
      <c r="P1285" s="79">
        <f>VLOOKUP(D1285,道具产出!B:V,6,FALSE)</f>
        <v>500</v>
      </c>
      <c r="Q1285" s="79">
        <f>VLOOKUP(D1285,道具产出!B:V,7,FALSE)</f>
        <v>3101</v>
      </c>
      <c r="R1285" s="15" t="str">
        <f>IF(Q1285="","",VLOOKUP(Q1285,映射!W:X,2,FALSE))</f>
        <v>印度轻木</v>
      </c>
      <c r="S1285" s="79">
        <f>VLOOKUP(D1285,道具产出!B:V,8,FALSE)</f>
        <v>1</v>
      </c>
      <c r="T1285" s="79">
        <v>1</v>
      </c>
      <c r="U1285" s="79">
        <f>VLOOKUP(D1285,道具产出!B:V,9,FALSE)</f>
        <v>500</v>
      </c>
      <c r="V1285" s="92">
        <f>VLOOKUP(D1285,道具产出!B:V,10,FALSE)</f>
        <v>3401</v>
      </c>
      <c r="W1285" s="15" t="str">
        <f>IF(V1285="","",VLOOKUP(V1285,映射!W:X,2,FALSE))</f>
        <v>麻布</v>
      </c>
      <c r="X1285" s="92">
        <f>VLOOKUP(D1285,道具产出!B:V,11,FALSE)</f>
        <v>1</v>
      </c>
      <c r="Y1285" s="92">
        <v>1</v>
      </c>
      <c r="Z1285" s="92">
        <f>VLOOKUP(D1285,道具产出!B:V,12,FALSE)</f>
        <v>500</v>
      </c>
      <c r="AA1285" s="85"/>
      <c r="AB1285" s="15" t="str">
        <f>IF(AA1285="","",VLOOKUP(AA1285,映射!W:X,2,FALSE))</f>
        <v/>
      </c>
      <c r="AC1285" s="85"/>
      <c r="AD1285" s="85"/>
      <c r="AE1285" s="85"/>
      <c r="AF1285" s="85"/>
      <c r="AG1285" s="15" t="str">
        <f>IF(AF1285="","",VLOOKUP(AF1285,映射!W:X,2,FALSE))</f>
        <v/>
      </c>
      <c r="AH1285" s="85"/>
      <c r="AI1285" s="85"/>
      <c r="AJ1285" s="85"/>
      <c r="AK1285" s="85"/>
      <c r="AL1285" s="85" t="str">
        <f>IF(AK1285="","",VLOOKUP(AK1285,映射!W:X,2,FALSE))</f>
        <v/>
      </c>
      <c r="AM1285" s="85"/>
      <c r="AN1285" s="85"/>
      <c r="AO1285" s="85"/>
    </row>
    <row r="1286" spans="1:41">
      <c r="A1286" s="26">
        <v>140553</v>
      </c>
      <c r="B1286" s="26" t="s">
        <v>323</v>
      </c>
      <c r="C1286" s="14" t="s">
        <v>40</v>
      </c>
      <c r="D1286" s="14" t="s">
        <v>683</v>
      </c>
      <c r="E1286" s="26">
        <v>40553</v>
      </c>
      <c r="F1286" s="26" t="s">
        <v>510</v>
      </c>
      <c r="G1286" s="26"/>
      <c r="H1286" s="26">
        <v>17</v>
      </c>
      <c r="I1286" s="91">
        <v>150</v>
      </c>
      <c r="J1286" s="90">
        <v>0</v>
      </c>
      <c r="K1286" s="26"/>
      <c r="L1286" s="79">
        <f>VLOOKUP(D1286,道具产出!B:V,4,FALSE)</f>
        <v>3001</v>
      </c>
      <c r="M1286" s="15" t="str">
        <f>IF(L1286="","",VLOOKUP(L1286,映射!W:X,2,FALSE))</f>
        <v>铜</v>
      </c>
      <c r="N1286" s="79">
        <f>VLOOKUP(D1286,道具产出!B:V,5,FALSE)</f>
        <v>1</v>
      </c>
      <c r="O1286" s="79">
        <v>1</v>
      </c>
      <c r="P1286" s="79">
        <f>VLOOKUP(D1286,道具产出!B:V,6,FALSE)</f>
        <v>500</v>
      </c>
      <c r="Q1286" s="79">
        <f>VLOOKUP(D1286,道具产出!B:V,7,FALSE)</f>
        <v>3101</v>
      </c>
      <c r="R1286" s="15" t="str">
        <f>IF(Q1286="","",VLOOKUP(Q1286,映射!W:X,2,FALSE))</f>
        <v>印度轻木</v>
      </c>
      <c r="S1286" s="79">
        <f>VLOOKUP(D1286,道具产出!B:V,8,FALSE)</f>
        <v>1</v>
      </c>
      <c r="T1286" s="79">
        <v>1</v>
      </c>
      <c r="U1286" s="79">
        <f>VLOOKUP(D1286,道具产出!B:V,9,FALSE)</f>
        <v>500</v>
      </c>
      <c r="V1286" s="92">
        <f>VLOOKUP(D1286,道具产出!B:V,10,FALSE)</f>
        <v>3401</v>
      </c>
      <c r="W1286" s="15" t="str">
        <f>IF(V1286="","",VLOOKUP(V1286,映射!W:X,2,FALSE))</f>
        <v>麻布</v>
      </c>
      <c r="X1286" s="92">
        <f>VLOOKUP(D1286,道具产出!B:V,11,FALSE)</f>
        <v>1</v>
      </c>
      <c r="Y1286" s="92">
        <v>1</v>
      </c>
      <c r="Z1286" s="92">
        <f>VLOOKUP(D1286,道具产出!B:V,12,FALSE)</f>
        <v>500</v>
      </c>
      <c r="AA1286" s="85"/>
      <c r="AB1286" s="15" t="str">
        <f>IF(AA1286="","",VLOOKUP(AA1286,映射!W:X,2,FALSE))</f>
        <v/>
      </c>
      <c r="AC1286" s="85"/>
      <c r="AD1286" s="85"/>
      <c r="AE1286" s="85"/>
      <c r="AF1286" s="85"/>
      <c r="AG1286" s="15" t="str">
        <f>IF(AF1286="","",VLOOKUP(AF1286,映射!W:X,2,FALSE))</f>
        <v/>
      </c>
      <c r="AH1286" s="85"/>
      <c r="AI1286" s="85"/>
      <c r="AJ1286" s="85"/>
      <c r="AK1286" s="85"/>
      <c r="AL1286" s="85" t="str">
        <f>IF(AK1286="","",VLOOKUP(AK1286,映射!W:X,2,FALSE))</f>
        <v/>
      </c>
      <c r="AM1286" s="85"/>
      <c r="AN1286" s="85"/>
      <c r="AO1286" s="85"/>
    </row>
    <row r="1287" spans="1:41">
      <c r="A1287" s="26">
        <v>140554</v>
      </c>
      <c r="B1287" s="26" t="s">
        <v>323</v>
      </c>
      <c r="C1287" s="14" t="s">
        <v>40</v>
      </c>
      <c r="D1287" s="14" t="s">
        <v>683</v>
      </c>
      <c r="E1287" s="26">
        <v>40554</v>
      </c>
      <c r="F1287" s="26" t="s">
        <v>697</v>
      </c>
      <c r="G1287" s="26"/>
      <c r="H1287" s="26">
        <v>17</v>
      </c>
      <c r="I1287" s="91">
        <v>150</v>
      </c>
      <c r="J1287" s="90">
        <v>0</v>
      </c>
      <c r="K1287" s="26"/>
      <c r="L1287" s="79">
        <f>VLOOKUP(D1287,道具产出!B:V,4,FALSE)</f>
        <v>3001</v>
      </c>
      <c r="M1287" s="15" t="str">
        <f>IF(L1287="","",VLOOKUP(L1287,映射!W:X,2,FALSE))</f>
        <v>铜</v>
      </c>
      <c r="N1287" s="79">
        <f>VLOOKUP(D1287,道具产出!B:V,5,FALSE)</f>
        <v>1</v>
      </c>
      <c r="O1287" s="79">
        <v>1</v>
      </c>
      <c r="P1287" s="79">
        <f>VLOOKUP(D1287,道具产出!B:V,6,FALSE)</f>
        <v>500</v>
      </c>
      <c r="Q1287" s="79">
        <f>VLOOKUP(D1287,道具产出!B:V,7,FALSE)</f>
        <v>3101</v>
      </c>
      <c r="R1287" s="15" t="str">
        <f>IF(Q1287="","",VLOOKUP(Q1287,映射!W:X,2,FALSE))</f>
        <v>印度轻木</v>
      </c>
      <c r="S1287" s="79">
        <f>VLOOKUP(D1287,道具产出!B:V,8,FALSE)</f>
        <v>1</v>
      </c>
      <c r="T1287" s="79">
        <v>1</v>
      </c>
      <c r="U1287" s="79">
        <f>VLOOKUP(D1287,道具产出!B:V,9,FALSE)</f>
        <v>500</v>
      </c>
      <c r="V1287" s="92">
        <f>VLOOKUP(D1287,道具产出!B:V,10,FALSE)</f>
        <v>3401</v>
      </c>
      <c r="W1287" s="15" t="str">
        <f>IF(V1287="","",VLOOKUP(V1287,映射!W:X,2,FALSE))</f>
        <v>麻布</v>
      </c>
      <c r="X1287" s="92">
        <f>VLOOKUP(D1287,道具产出!B:V,11,FALSE)</f>
        <v>1</v>
      </c>
      <c r="Y1287" s="92">
        <v>1</v>
      </c>
      <c r="Z1287" s="92">
        <f>VLOOKUP(D1287,道具产出!B:V,12,FALSE)</f>
        <v>500</v>
      </c>
      <c r="AA1287" s="85"/>
      <c r="AB1287" s="15" t="str">
        <f>IF(AA1287="","",VLOOKUP(AA1287,映射!W:X,2,FALSE))</f>
        <v/>
      </c>
      <c r="AC1287" s="85"/>
      <c r="AD1287" s="85"/>
      <c r="AE1287" s="85"/>
      <c r="AF1287" s="85"/>
      <c r="AG1287" s="15" t="str">
        <f>IF(AF1287="","",VLOOKUP(AF1287,映射!W:X,2,FALSE))</f>
        <v/>
      </c>
      <c r="AH1287" s="85"/>
      <c r="AI1287" s="85"/>
      <c r="AJ1287" s="85"/>
      <c r="AK1287" s="85"/>
      <c r="AL1287" s="85" t="str">
        <f>IF(AK1287="","",VLOOKUP(AK1287,映射!W:X,2,FALSE))</f>
        <v/>
      </c>
      <c r="AM1287" s="85"/>
      <c r="AN1287" s="85"/>
      <c r="AO1287" s="85"/>
    </row>
    <row r="1288" spans="1:41">
      <c r="A1288" s="26">
        <v>140555</v>
      </c>
      <c r="B1288" s="26" t="s">
        <v>323</v>
      </c>
      <c r="C1288" s="14" t="s">
        <v>40</v>
      </c>
      <c r="D1288" s="14" t="s">
        <v>683</v>
      </c>
      <c r="E1288" s="26">
        <v>40555</v>
      </c>
      <c r="F1288" s="26" t="s">
        <v>605</v>
      </c>
      <c r="G1288" s="26"/>
      <c r="H1288" s="26">
        <v>17</v>
      </c>
      <c r="I1288" s="91">
        <v>150</v>
      </c>
      <c r="J1288" s="90">
        <v>0</v>
      </c>
      <c r="K1288" s="26"/>
      <c r="L1288" s="79">
        <f>VLOOKUP(D1288,道具产出!B:V,4,FALSE)</f>
        <v>3001</v>
      </c>
      <c r="M1288" s="15" t="str">
        <f>IF(L1288="","",VLOOKUP(L1288,映射!W:X,2,FALSE))</f>
        <v>铜</v>
      </c>
      <c r="N1288" s="79">
        <f>VLOOKUP(D1288,道具产出!B:V,5,FALSE)</f>
        <v>1</v>
      </c>
      <c r="O1288" s="79">
        <v>1</v>
      </c>
      <c r="P1288" s="79">
        <f>VLOOKUP(D1288,道具产出!B:V,6,FALSE)</f>
        <v>500</v>
      </c>
      <c r="Q1288" s="79">
        <f>VLOOKUP(D1288,道具产出!B:V,7,FALSE)</f>
        <v>3101</v>
      </c>
      <c r="R1288" s="15" t="str">
        <f>IF(Q1288="","",VLOOKUP(Q1288,映射!W:X,2,FALSE))</f>
        <v>印度轻木</v>
      </c>
      <c r="S1288" s="79">
        <f>VLOOKUP(D1288,道具产出!B:V,8,FALSE)</f>
        <v>1</v>
      </c>
      <c r="T1288" s="79">
        <v>1</v>
      </c>
      <c r="U1288" s="79">
        <f>VLOOKUP(D1288,道具产出!B:V,9,FALSE)</f>
        <v>500</v>
      </c>
      <c r="V1288" s="92">
        <f>VLOOKUP(D1288,道具产出!B:V,10,FALSE)</f>
        <v>3401</v>
      </c>
      <c r="W1288" s="15" t="str">
        <f>IF(V1288="","",VLOOKUP(V1288,映射!W:X,2,FALSE))</f>
        <v>麻布</v>
      </c>
      <c r="X1288" s="92">
        <f>VLOOKUP(D1288,道具产出!B:V,11,FALSE)</f>
        <v>1</v>
      </c>
      <c r="Y1288" s="92">
        <v>1</v>
      </c>
      <c r="Z1288" s="92">
        <f>VLOOKUP(D1288,道具产出!B:V,12,FALSE)</f>
        <v>500</v>
      </c>
      <c r="AA1288" s="85"/>
      <c r="AB1288" s="15" t="str">
        <f>IF(AA1288="","",VLOOKUP(AA1288,映射!W:X,2,FALSE))</f>
        <v/>
      </c>
      <c r="AC1288" s="85"/>
      <c r="AD1288" s="85"/>
      <c r="AE1288" s="85"/>
      <c r="AF1288" s="85"/>
      <c r="AG1288" s="15" t="str">
        <f>IF(AF1288="","",VLOOKUP(AF1288,映射!W:X,2,FALSE))</f>
        <v/>
      </c>
      <c r="AH1288" s="85"/>
      <c r="AI1288" s="85"/>
      <c r="AJ1288" s="85"/>
      <c r="AK1288" s="85"/>
      <c r="AL1288" s="85" t="str">
        <f>IF(AK1288="","",VLOOKUP(AK1288,映射!W:X,2,FALSE))</f>
        <v/>
      </c>
      <c r="AM1288" s="85"/>
      <c r="AN1288" s="85"/>
      <c r="AO1288" s="85"/>
    </row>
    <row r="1289" spans="1:41">
      <c r="A1289" s="26">
        <v>140556</v>
      </c>
      <c r="B1289" s="26" t="s">
        <v>323</v>
      </c>
      <c r="C1289" s="14" t="s">
        <v>40</v>
      </c>
      <c r="D1289" s="14" t="s">
        <v>685</v>
      </c>
      <c r="E1289" s="26">
        <v>40556</v>
      </c>
      <c r="F1289" s="26" t="s">
        <v>512</v>
      </c>
      <c r="G1289" s="26"/>
      <c r="H1289" s="26">
        <v>22</v>
      </c>
      <c r="I1289" s="91">
        <v>230</v>
      </c>
      <c r="J1289" s="90">
        <v>0</v>
      </c>
      <c r="K1289" s="26"/>
      <c r="L1289" s="79">
        <f>VLOOKUP(D1289,道具产出!B:V,4,FALSE)</f>
        <v>3002</v>
      </c>
      <c r="M1289" s="15" t="str">
        <f>IF(L1289="","",VLOOKUP(L1289,映射!W:X,2,FALSE))</f>
        <v>铁</v>
      </c>
      <c r="N1289" s="79">
        <f>VLOOKUP(D1289,道具产出!B:V,5,FALSE)</f>
        <v>1</v>
      </c>
      <c r="O1289" s="79">
        <v>1</v>
      </c>
      <c r="P1289" s="79">
        <f>VLOOKUP(D1289,道具产出!B:V,6,FALSE)</f>
        <v>300</v>
      </c>
      <c r="Q1289" s="79">
        <f>VLOOKUP(D1289,道具产出!B:V,7,FALSE)</f>
        <v>3102</v>
      </c>
      <c r="R1289" s="15" t="str">
        <f>IF(Q1289="","",VLOOKUP(Q1289,映射!W:X,2,FALSE))</f>
        <v>枞</v>
      </c>
      <c r="S1289" s="79">
        <f>VLOOKUP(D1289,道具产出!B:V,8,FALSE)</f>
        <v>1</v>
      </c>
      <c r="T1289" s="79">
        <v>1</v>
      </c>
      <c r="U1289" s="79">
        <f>VLOOKUP(D1289,道具产出!B:V,9,FALSE)</f>
        <v>300</v>
      </c>
      <c r="V1289" s="92">
        <f>VLOOKUP(D1289,道具产出!B:V,10,FALSE)</f>
        <v>3402</v>
      </c>
      <c r="W1289" s="15" t="str">
        <f>IF(V1289="","",VLOOKUP(V1289,映射!W:X,2,FALSE))</f>
        <v>木绵布</v>
      </c>
      <c r="X1289" s="92">
        <f>VLOOKUP(D1289,道具产出!B:V,11,FALSE)</f>
        <v>1</v>
      </c>
      <c r="Y1289" s="92">
        <v>1</v>
      </c>
      <c r="Z1289" s="92">
        <f>VLOOKUP(D1289,道具产出!B:V,12,FALSE)</f>
        <v>300</v>
      </c>
      <c r="AA1289" s="85"/>
      <c r="AB1289" s="15" t="str">
        <f>IF(AA1289="","",VLOOKUP(AA1289,映射!W:X,2,FALSE))</f>
        <v/>
      </c>
      <c r="AC1289" s="85"/>
      <c r="AD1289" s="85"/>
      <c r="AE1289" s="85"/>
      <c r="AF1289" s="85"/>
      <c r="AG1289" s="15" t="str">
        <f>IF(AF1289="","",VLOOKUP(AF1289,映射!W:X,2,FALSE))</f>
        <v/>
      </c>
      <c r="AH1289" s="85"/>
      <c r="AI1289" s="85"/>
      <c r="AJ1289" s="85"/>
      <c r="AK1289" s="85"/>
      <c r="AL1289" s="85" t="str">
        <f>IF(AK1289="","",VLOOKUP(AK1289,映射!W:X,2,FALSE))</f>
        <v/>
      </c>
      <c r="AM1289" s="85"/>
      <c r="AN1289" s="85"/>
      <c r="AO1289" s="85"/>
    </row>
    <row r="1290" spans="1:41">
      <c r="A1290" s="26">
        <v>140557</v>
      </c>
      <c r="B1290" s="26" t="s">
        <v>323</v>
      </c>
      <c r="C1290" s="14" t="s">
        <v>40</v>
      </c>
      <c r="D1290" s="14" t="s">
        <v>685</v>
      </c>
      <c r="E1290" s="26">
        <v>40557</v>
      </c>
      <c r="F1290" s="26" t="s">
        <v>600</v>
      </c>
      <c r="G1290" s="26"/>
      <c r="H1290" s="26">
        <v>22</v>
      </c>
      <c r="I1290" s="91">
        <v>230</v>
      </c>
      <c r="J1290" s="90">
        <v>0</v>
      </c>
      <c r="K1290" s="26"/>
      <c r="L1290" s="79">
        <f>VLOOKUP(D1290,道具产出!B:V,4,FALSE)</f>
        <v>3002</v>
      </c>
      <c r="M1290" s="15" t="str">
        <f>IF(L1290="","",VLOOKUP(L1290,映射!W:X,2,FALSE))</f>
        <v>铁</v>
      </c>
      <c r="N1290" s="79">
        <f>VLOOKUP(D1290,道具产出!B:V,5,FALSE)</f>
        <v>1</v>
      </c>
      <c r="O1290" s="79">
        <v>1</v>
      </c>
      <c r="P1290" s="79">
        <f>VLOOKUP(D1290,道具产出!B:V,6,FALSE)</f>
        <v>300</v>
      </c>
      <c r="Q1290" s="79">
        <f>VLOOKUP(D1290,道具产出!B:V,7,FALSE)</f>
        <v>3102</v>
      </c>
      <c r="R1290" s="15" t="str">
        <f>IF(Q1290="","",VLOOKUP(Q1290,映射!W:X,2,FALSE))</f>
        <v>枞</v>
      </c>
      <c r="S1290" s="79">
        <f>VLOOKUP(D1290,道具产出!B:V,8,FALSE)</f>
        <v>1</v>
      </c>
      <c r="T1290" s="79">
        <v>1</v>
      </c>
      <c r="U1290" s="79">
        <f>VLOOKUP(D1290,道具产出!B:V,9,FALSE)</f>
        <v>300</v>
      </c>
      <c r="V1290" s="92">
        <f>VLOOKUP(D1290,道具产出!B:V,10,FALSE)</f>
        <v>3402</v>
      </c>
      <c r="W1290" s="15" t="str">
        <f>IF(V1290="","",VLOOKUP(V1290,映射!W:X,2,FALSE))</f>
        <v>木绵布</v>
      </c>
      <c r="X1290" s="92">
        <f>VLOOKUP(D1290,道具产出!B:V,11,FALSE)</f>
        <v>1</v>
      </c>
      <c r="Y1290" s="92">
        <v>1</v>
      </c>
      <c r="Z1290" s="92">
        <f>VLOOKUP(D1290,道具产出!B:V,12,FALSE)</f>
        <v>300</v>
      </c>
      <c r="AA1290" s="85"/>
      <c r="AB1290" s="15" t="str">
        <f>IF(AA1290="","",VLOOKUP(AA1290,映射!W:X,2,FALSE))</f>
        <v/>
      </c>
      <c r="AC1290" s="85"/>
      <c r="AD1290" s="85"/>
      <c r="AE1290" s="85"/>
      <c r="AF1290" s="85"/>
      <c r="AG1290" s="15" t="str">
        <f>IF(AF1290="","",VLOOKUP(AF1290,映射!W:X,2,FALSE))</f>
        <v/>
      </c>
      <c r="AH1290" s="85"/>
      <c r="AI1290" s="85"/>
      <c r="AJ1290" s="85"/>
      <c r="AK1290" s="85"/>
      <c r="AL1290" s="85" t="str">
        <f>IF(AK1290="","",VLOOKUP(AK1290,映射!W:X,2,FALSE))</f>
        <v/>
      </c>
      <c r="AM1290" s="85"/>
      <c r="AN1290" s="85"/>
      <c r="AO1290" s="85"/>
    </row>
    <row r="1291" spans="1:41">
      <c r="A1291" s="26">
        <v>140558</v>
      </c>
      <c r="B1291" s="26" t="s">
        <v>323</v>
      </c>
      <c r="C1291" s="14" t="s">
        <v>40</v>
      </c>
      <c r="D1291" s="14" t="s">
        <v>685</v>
      </c>
      <c r="E1291" s="26">
        <v>40558</v>
      </c>
      <c r="F1291" s="26" t="s">
        <v>608</v>
      </c>
      <c r="G1291" s="26"/>
      <c r="H1291" s="26">
        <v>22</v>
      </c>
      <c r="I1291" s="91">
        <v>230</v>
      </c>
      <c r="J1291" s="90">
        <v>0</v>
      </c>
      <c r="K1291" s="26"/>
      <c r="L1291" s="79">
        <f>VLOOKUP(D1291,道具产出!B:V,4,FALSE)</f>
        <v>3002</v>
      </c>
      <c r="M1291" s="15" t="str">
        <f>IF(L1291="","",VLOOKUP(L1291,映射!W:X,2,FALSE))</f>
        <v>铁</v>
      </c>
      <c r="N1291" s="79">
        <f>VLOOKUP(D1291,道具产出!B:V,5,FALSE)</f>
        <v>1</v>
      </c>
      <c r="O1291" s="79">
        <v>1</v>
      </c>
      <c r="P1291" s="79">
        <f>VLOOKUP(D1291,道具产出!B:V,6,FALSE)</f>
        <v>300</v>
      </c>
      <c r="Q1291" s="79">
        <f>VLOOKUP(D1291,道具产出!B:V,7,FALSE)</f>
        <v>3102</v>
      </c>
      <c r="R1291" s="15" t="str">
        <f>IF(Q1291="","",VLOOKUP(Q1291,映射!W:X,2,FALSE))</f>
        <v>枞</v>
      </c>
      <c r="S1291" s="79">
        <f>VLOOKUP(D1291,道具产出!B:V,8,FALSE)</f>
        <v>1</v>
      </c>
      <c r="T1291" s="79">
        <v>1</v>
      </c>
      <c r="U1291" s="79">
        <f>VLOOKUP(D1291,道具产出!B:V,9,FALSE)</f>
        <v>300</v>
      </c>
      <c r="V1291" s="92">
        <f>VLOOKUP(D1291,道具产出!B:V,10,FALSE)</f>
        <v>3402</v>
      </c>
      <c r="W1291" s="15" t="str">
        <f>IF(V1291="","",VLOOKUP(V1291,映射!W:X,2,FALSE))</f>
        <v>木绵布</v>
      </c>
      <c r="X1291" s="92">
        <f>VLOOKUP(D1291,道具产出!B:V,11,FALSE)</f>
        <v>1</v>
      </c>
      <c r="Y1291" s="92">
        <v>1</v>
      </c>
      <c r="Z1291" s="92">
        <f>VLOOKUP(D1291,道具产出!B:V,12,FALSE)</f>
        <v>300</v>
      </c>
      <c r="AA1291" s="85"/>
      <c r="AB1291" s="15" t="str">
        <f>IF(AA1291="","",VLOOKUP(AA1291,映射!W:X,2,FALSE))</f>
        <v/>
      </c>
      <c r="AC1291" s="85"/>
      <c r="AD1291" s="85"/>
      <c r="AE1291" s="85"/>
      <c r="AF1291" s="85"/>
      <c r="AG1291" s="15" t="str">
        <f>IF(AF1291="","",VLOOKUP(AF1291,映射!W:X,2,FALSE))</f>
        <v/>
      </c>
      <c r="AH1291" s="85"/>
      <c r="AI1291" s="85"/>
      <c r="AJ1291" s="85"/>
      <c r="AK1291" s="85"/>
      <c r="AL1291" s="85" t="str">
        <f>IF(AK1291="","",VLOOKUP(AK1291,映射!W:X,2,FALSE))</f>
        <v/>
      </c>
      <c r="AM1291" s="85"/>
      <c r="AN1291" s="85"/>
      <c r="AO1291" s="85"/>
    </row>
    <row r="1292" spans="1:41">
      <c r="A1292" s="26">
        <v>140559</v>
      </c>
      <c r="B1292" s="26" t="s">
        <v>323</v>
      </c>
      <c r="C1292" s="14" t="s">
        <v>40</v>
      </c>
      <c r="D1292" s="14" t="s">
        <v>685</v>
      </c>
      <c r="E1292" s="26">
        <v>40559</v>
      </c>
      <c r="F1292" s="26" t="s">
        <v>472</v>
      </c>
      <c r="G1292" s="26"/>
      <c r="H1292" s="26">
        <v>22</v>
      </c>
      <c r="I1292" s="91">
        <v>230</v>
      </c>
      <c r="J1292" s="90">
        <v>0</v>
      </c>
      <c r="K1292" s="26"/>
      <c r="L1292" s="79">
        <f>VLOOKUP(D1292,道具产出!B:V,4,FALSE)</f>
        <v>3002</v>
      </c>
      <c r="M1292" s="15" t="str">
        <f>IF(L1292="","",VLOOKUP(L1292,映射!W:X,2,FALSE))</f>
        <v>铁</v>
      </c>
      <c r="N1292" s="79">
        <f>VLOOKUP(D1292,道具产出!B:V,5,FALSE)</f>
        <v>1</v>
      </c>
      <c r="O1292" s="79">
        <v>1</v>
      </c>
      <c r="P1292" s="79">
        <f>VLOOKUP(D1292,道具产出!B:V,6,FALSE)</f>
        <v>300</v>
      </c>
      <c r="Q1292" s="79">
        <f>VLOOKUP(D1292,道具产出!B:V,7,FALSE)</f>
        <v>3102</v>
      </c>
      <c r="R1292" s="15" t="str">
        <f>IF(Q1292="","",VLOOKUP(Q1292,映射!W:X,2,FALSE))</f>
        <v>枞</v>
      </c>
      <c r="S1292" s="79">
        <f>VLOOKUP(D1292,道具产出!B:V,8,FALSE)</f>
        <v>1</v>
      </c>
      <c r="T1292" s="79">
        <v>1</v>
      </c>
      <c r="U1292" s="79">
        <f>VLOOKUP(D1292,道具产出!B:V,9,FALSE)</f>
        <v>300</v>
      </c>
      <c r="V1292" s="92">
        <f>VLOOKUP(D1292,道具产出!B:V,10,FALSE)</f>
        <v>3402</v>
      </c>
      <c r="W1292" s="15" t="str">
        <f>IF(V1292="","",VLOOKUP(V1292,映射!W:X,2,FALSE))</f>
        <v>木绵布</v>
      </c>
      <c r="X1292" s="92">
        <f>VLOOKUP(D1292,道具产出!B:V,11,FALSE)</f>
        <v>1</v>
      </c>
      <c r="Y1292" s="92">
        <v>1</v>
      </c>
      <c r="Z1292" s="92">
        <f>VLOOKUP(D1292,道具产出!B:V,12,FALSE)</f>
        <v>300</v>
      </c>
      <c r="AA1292" s="85"/>
      <c r="AB1292" s="15" t="str">
        <f>IF(AA1292="","",VLOOKUP(AA1292,映射!W:X,2,FALSE))</f>
        <v/>
      </c>
      <c r="AC1292" s="85"/>
      <c r="AD1292" s="85"/>
      <c r="AE1292" s="85"/>
      <c r="AF1292" s="85"/>
      <c r="AG1292" s="15" t="str">
        <f>IF(AF1292="","",VLOOKUP(AF1292,映射!W:X,2,FALSE))</f>
        <v/>
      </c>
      <c r="AH1292" s="85"/>
      <c r="AI1292" s="85"/>
      <c r="AJ1292" s="85"/>
      <c r="AK1292" s="85"/>
      <c r="AL1292" s="85" t="str">
        <f>IF(AK1292="","",VLOOKUP(AK1292,映射!W:X,2,FALSE))</f>
        <v/>
      </c>
      <c r="AM1292" s="85"/>
      <c r="AN1292" s="85"/>
      <c r="AO1292" s="85"/>
    </row>
    <row r="1293" spans="1:41">
      <c r="A1293" s="26">
        <v>140560</v>
      </c>
      <c r="B1293" s="26" t="s">
        <v>323</v>
      </c>
      <c r="C1293" s="14" t="s">
        <v>40</v>
      </c>
      <c r="D1293" s="14" t="s">
        <v>685</v>
      </c>
      <c r="E1293" s="26">
        <v>40560</v>
      </c>
      <c r="F1293" s="26" t="s">
        <v>585</v>
      </c>
      <c r="G1293" s="26"/>
      <c r="H1293" s="26">
        <v>22</v>
      </c>
      <c r="I1293" s="91">
        <v>230</v>
      </c>
      <c r="J1293" s="90">
        <v>0</v>
      </c>
      <c r="K1293" s="26"/>
      <c r="L1293" s="79">
        <f>VLOOKUP(D1293,道具产出!B:V,4,FALSE)</f>
        <v>3002</v>
      </c>
      <c r="M1293" s="15" t="str">
        <f>IF(L1293="","",VLOOKUP(L1293,映射!W:X,2,FALSE))</f>
        <v>铁</v>
      </c>
      <c r="N1293" s="79">
        <f>VLOOKUP(D1293,道具产出!B:V,5,FALSE)</f>
        <v>1</v>
      </c>
      <c r="O1293" s="79">
        <v>1</v>
      </c>
      <c r="P1293" s="79">
        <f>VLOOKUP(D1293,道具产出!B:V,6,FALSE)</f>
        <v>300</v>
      </c>
      <c r="Q1293" s="79">
        <f>VLOOKUP(D1293,道具产出!B:V,7,FALSE)</f>
        <v>3102</v>
      </c>
      <c r="R1293" s="15" t="str">
        <f>IF(Q1293="","",VLOOKUP(Q1293,映射!W:X,2,FALSE))</f>
        <v>枞</v>
      </c>
      <c r="S1293" s="79">
        <f>VLOOKUP(D1293,道具产出!B:V,8,FALSE)</f>
        <v>1</v>
      </c>
      <c r="T1293" s="79">
        <v>1</v>
      </c>
      <c r="U1293" s="79">
        <f>VLOOKUP(D1293,道具产出!B:V,9,FALSE)</f>
        <v>300</v>
      </c>
      <c r="V1293" s="92">
        <f>VLOOKUP(D1293,道具产出!B:V,10,FALSE)</f>
        <v>3402</v>
      </c>
      <c r="W1293" s="15" t="str">
        <f>IF(V1293="","",VLOOKUP(V1293,映射!W:X,2,FALSE))</f>
        <v>木绵布</v>
      </c>
      <c r="X1293" s="92">
        <f>VLOOKUP(D1293,道具产出!B:V,11,FALSE)</f>
        <v>1</v>
      </c>
      <c r="Y1293" s="92">
        <v>1</v>
      </c>
      <c r="Z1293" s="92">
        <f>VLOOKUP(D1293,道具产出!B:V,12,FALSE)</f>
        <v>300</v>
      </c>
      <c r="AA1293" s="85"/>
      <c r="AB1293" s="15" t="str">
        <f>IF(AA1293="","",VLOOKUP(AA1293,映射!W:X,2,FALSE))</f>
        <v/>
      </c>
      <c r="AC1293" s="85"/>
      <c r="AD1293" s="85"/>
      <c r="AE1293" s="85"/>
      <c r="AF1293" s="85"/>
      <c r="AG1293" s="15" t="str">
        <f>IF(AF1293="","",VLOOKUP(AF1293,映射!W:X,2,FALSE))</f>
        <v/>
      </c>
      <c r="AH1293" s="85"/>
      <c r="AI1293" s="85"/>
      <c r="AJ1293" s="85"/>
      <c r="AK1293" s="85"/>
      <c r="AL1293" s="85" t="str">
        <f>IF(AK1293="","",VLOOKUP(AK1293,映射!W:X,2,FALSE))</f>
        <v/>
      </c>
      <c r="AM1293" s="85"/>
      <c r="AN1293" s="85"/>
      <c r="AO1293" s="85"/>
    </row>
    <row r="1294" spans="1:41">
      <c r="A1294" s="26">
        <v>140561</v>
      </c>
      <c r="B1294" s="26" t="s">
        <v>323</v>
      </c>
      <c r="C1294" s="14" t="s">
        <v>40</v>
      </c>
      <c r="D1294" s="14" t="s">
        <v>685</v>
      </c>
      <c r="E1294" s="26">
        <v>40561</v>
      </c>
      <c r="F1294" s="26" t="s">
        <v>521</v>
      </c>
      <c r="G1294" s="26"/>
      <c r="H1294" s="26">
        <v>22</v>
      </c>
      <c r="I1294" s="91">
        <v>230</v>
      </c>
      <c r="J1294" s="90">
        <v>0</v>
      </c>
      <c r="K1294" s="26"/>
      <c r="L1294" s="79">
        <f>VLOOKUP(D1294,道具产出!B:V,4,FALSE)</f>
        <v>3002</v>
      </c>
      <c r="M1294" s="15" t="str">
        <f>IF(L1294="","",VLOOKUP(L1294,映射!W:X,2,FALSE))</f>
        <v>铁</v>
      </c>
      <c r="N1294" s="79">
        <f>VLOOKUP(D1294,道具产出!B:V,5,FALSE)</f>
        <v>1</v>
      </c>
      <c r="O1294" s="79">
        <v>1</v>
      </c>
      <c r="P1294" s="79">
        <f>VLOOKUP(D1294,道具产出!B:V,6,FALSE)</f>
        <v>300</v>
      </c>
      <c r="Q1294" s="79">
        <f>VLOOKUP(D1294,道具产出!B:V,7,FALSE)</f>
        <v>3102</v>
      </c>
      <c r="R1294" s="15" t="str">
        <f>IF(Q1294="","",VLOOKUP(Q1294,映射!W:X,2,FALSE))</f>
        <v>枞</v>
      </c>
      <c r="S1294" s="79">
        <f>VLOOKUP(D1294,道具产出!B:V,8,FALSE)</f>
        <v>1</v>
      </c>
      <c r="T1294" s="79">
        <v>1</v>
      </c>
      <c r="U1294" s="79">
        <f>VLOOKUP(D1294,道具产出!B:V,9,FALSE)</f>
        <v>300</v>
      </c>
      <c r="V1294" s="92">
        <f>VLOOKUP(D1294,道具产出!B:V,10,FALSE)</f>
        <v>3402</v>
      </c>
      <c r="W1294" s="15" t="str">
        <f>IF(V1294="","",VLOOKUP(V1294,映射!W:X,2,FALSE))</f>
        <v>木绵布</v>
      </c>
      <c r="X1294" s="92">
        <f>VLOOKUP(D1294,道具产出!B:V,11,FALSE)</f>
        <v>1</v>
      </c>
      <c r="Y1294" s="92">
        <v>1</v>
      </c>
      <c r="Z1294" s="92">
        <f>VLOOKUP(D1294,道具产出!B:V,12,FALSE)</f>
        <v>300</v>
      </c>
      <c r="AA1294" s="85"/>
      <c r="AB1294" s="15" t="str">
        <f>IF(AA1294="","",VLOOKUP(AA1294,映射!W:X,2,FALSE))</f>
        <v/>
      </c>
      <c r="AC1294" s="85"/>
      <c r="AD1294" s="85"/>
      <c r="AE1294" s="85"/>
      <c r="AF1294" s="85"/>
      <c r="AG1294" s="15" t="str">
        <f>IF(AF1294="","",VLOOKUP(AF1294,映射!W:X,2,FALSE))</f>
        <v/>
      </c>
      <c r="AH1294" s="85"/>
      <c r="AI1294" s="85"/>
      <c r="AJ1294" s="85"/>
      <c r="AK1294" s="85"/>
      <c r="AL1294" s="85" t="str">
        <f>IF(AK1294="","",VLOOKUP(AK1294,映射!W:X,2,FALSE))</f>
        <v/>
      </c>
      <c r="AM1294" s="85"/>
      <c r="AN1294" s="85"/>
      <c r="AO1294" s="85"/>
    </row>
    <row r="1295" spans="1:41">
      <c r="A1295" s="26">
        <v>140562</v>
      </c>
      <c r="B1295" s="26" t="s">
        <v>323</v>
      </c>
      <c r="C1295" s="14" t="s">
        <v>40</v>
      </c>
      <c r="D1295" s="14" t="s">
        <v>685</v>
      </c>
      <c r="E1295" s="26">
        <v>40562</v>
      </c>
      <c r="F1295" s="26" t="s">
        <v>643</v>
      </c>
      <c r="G1295" s="26"/>
      <c r="H1295" s="26">
        <v>22</v>
      </c>
      <c r="I1295" s="91">
        <v>230</v>
      </c>
      <c r="J1295" s="90">
        <v>0</v>
      </c>
      <c r="K1295" s="26"/>
      <c r="L1295" s="79">
        <f>VLOOKUP(D1295,道具产出!B:V,4,FALSE)</f>
        <v>3002</v>
      </c>
      <c r="M1295" s="15" t="str">
        <f>IF(L1295="","",VLOOKUP(L1295,映射!W:X,2,FALSE))</f>
        <v>铁</v>
      </c>
      <c r="N1295" s="79">
        <f>VLOOKUP(D1295,道具产出!B:V,5,FALSE)</f>
        <v>1</v>
      </c>
      <c r="O1295" s="79">
        <v>1</v>
      </c>
      <c r="P1295" s="79">
        <f>VLOOKUP(D1295,道具产出!B:V,6,FALSE)</f>
        <v>300</v>
      </c>
      <c r="Q1295" s="79">
        <f>VLOOKUP(D1295,道具产出!B:V,7,FALSE)</f>
        <v>3102</v>
      </c>
      <c r="R1295" s="15" t="str">
        <f>IF(Q1295="","",VLOOKUP(Q1295,映射!W:X,2,FALSE))</f>
        <v>枞</v>
      </c>
      <c r="S1295" s="79">
        <f>VLOOKUP(D1295,道具产出!B:V,8,FALSE)</f>
        <v>1</v>
      </c>
      <c r="T1295" s="79">
        <v>1</v>
      </c>
      <c r="U1295" s="79">
        <f>VLOOKUP(D1295,道具产出!B:V,9,FALSE)</f>
        <v>300</v>
      </c>
      <c r="V1295" s="92">
        <f>VLOOKUP(D1295,道具产出!B:V,10,FALSE)</f>
        <v>3402</v>
      </c>
      <c r="W1295" s="15" t="str">
        <f>IF(V1295="","",VLOOKUP(V1295,映射!W:X,2,FALSE))</f>
        <v>木绵布</v>
      </c>
      <c r="X1295" s="92">
        <f>VLOOKUP(D1295,道具产出!B:V,11,FALSE)</f>
        <v>1</v>
      </c>
      <c r="Y1295" s="92">
        <v>1</v>
      </c>
      <c r="Z1295" s="92">
        <f>VLOOKUP(D1295,道具产出!B:V,12,FALSE)</f>
        <v>300</v>
      </c>
      <c r="AA1295" s="85"/>
      <c r="AB1295" s="15" t="str">
        <f>IF(AA1295="","",VLOOKUP(AA1295,映射!W:X,2,FALSE))</f>
        <v/>
      </c>
      <c r="AC1295" s="85"/>
      <c r="AD1295" s="85"/>
      <c r="AE1295" s="85"/>
      <c r="AF1295" s="85"/>
      <c r="AG1295" s="15" t="str">
        <f>IF(AF1295="","",VLOOKUP(AF1295,映射!W:X,2,FALSE))</f>
        <v/>
      </c>
      <c r="AH1295" s="85"/>
      <c r="AI1295" s="85"/>
      <c r="AJ1295" s="85"/>
      <c r="AK1295" s="85"/>
      <c r="AL1295" s="85" t="str">
        <f>IF(AK1295="","",VLOOKUP(AK1295,映射!W:X,2,FALSE))</f>
        <v/>
      </c>
      <c r="AM1295" s="85"/>
      <c r="AN1295" s="85"/>
      <c r="AO1295" s="85"/>
    </row>
    <row r="1296" spans="1:41">
      <c r="A1296" s="26">
        <v>140563</v>
      </c>
      <c r="B1296" s="26" t="s">
        <v>323</v>
      </c>
      <c r="C1296" s="14" t="s">
        <v>40</v>
      </c>
      <c r="D1296" s="14" t="s">
        <v>685</v>
      </c>
      <c r="E1296" s="26">
        <v>40563</v>
      </c>
      <c r="F1296" s="26" t="s">
        <v>595</v>
      </c>
      <c r="G1296" s="26"/>
      <c r="H1296" s="26">
        <v>22</v>
      </c>
      <c r="I1296" s="91">
        <v>230</v>
      </c>
      <c r="J1296" s="90">
        <v>0</v>
      </c>
      <c r="K1296" s="26"/>
      <c r="L1296" s="79">
        <f>VLOOKUP(D1296,道具产出!B:V,4,FALSE)</f>
        <v>3002</v>
      </c>
      <c r="M1296" s="15" t="str">
        <f>IF(L1296="","",VLOOKUP(L1296,映射!W:X,2,FALSE))</f>
        <v>铁</v>
      </c>
      <c r="N1296" s="79">
        <f>VLOOKUP(D1296,道具产出!B:V,5,FALSE)</f>
        <v>1</v>
      </c>
      <c r="O1296" s="79">
        <v>1</v>
      </c>
      <c r="P1296" s="79">
        <f>VLOOKUP(D1296,道具产出!B:V,6,FALSE)</f>
        <v>300</v>
      </c>
      <c r="Q1296" s="79">
        <f>VLOOKUP(D1296,道具产出!B:V,7,FALSE)</f>
        <v>3102</v>
      </c>
      <c r="R1296" s="15" t="str">
        <f>IF(Q1296="","",VLOOKUP(Q1296,映射!W:X,2,FALSE))</f>
        <v>枞</v>
      </c>
      <c r="S1296" s="79">
        <f>VLOOKUP(D1296,道具产出!B:V,8,FALSE)</f>
        <v>1</v>
      </c>
      <c r="T1296" s="79">
        <v>1</v>
      </c>
      <c r="U1296" s="79">
        <f>VLOOKUP(D1296,道具产出!B:V,9,FALSE)</f>
        <v>300</v>
      </c>
      <c r="V1296" s="92">
        <f>VLOOKUP(D1296,道具产出!B:V,10,FALSE)</f>
        <v>3402</v>
      </c>
      <c r="W1296" s="15" t="str">
        <f>IF(V1296="","",VLOOKUP(V1296,映射!W:X,2,FALSE))</f>
        <v>木绵布</v>
      </c>
      <c r="X1296" s="92">
        <f>VLOOKUP(D1296,道具产出!B:V,11,FALSE)</f>
        <v>1</v>
      </c>
      <c r="Y1296" s="92">
        <v>1</v>
      </c>
      <c r="Z1296" s="92">
        <f>VLOOKUP(D1296,道具产出!B:V,12,FALSE)</f>
        <v>300</v>
      </c>
      <c r="AA1296" s="85"/>
      <c r="AB1296" s="15" t="str">
        <f>IF(AA1296="","",VLOOKUP(AA1296,映射!W:X,2,FALSE))</f>
        <v/>
      </c>
      <c r="AC1296" s="85"/>
      <c r="AD1296" s="85"/>
      <c r="AE1296" s="85"/>
      <c r="AF1296" s="85"/>
      <c r="AG1296" s="15" t="str">
        <f>IF(AF1296="","",VLOOKUP(AF1296,映射!W:X,2,FALSE))</f>
        <v/>
      </c>
      <c r="AH1296" s="85"/>
      <c r="AI1296" s="85"/>
      <c r="AJ1296" s="85"/>
      <c r="AK1296" s="85"/>
      <c r="AL1296" s="85" t="str">
        <f>IF(AK1296="","",VLOOKUP(AK1296,映射!W:X,2,FALSE))</f>
        <v/>
      </c>
      <c r="AM1296" s="85"/>
      <c r="AN1296" s="85"/>
      <c r="AO1296" s="85"/>
    </row>
    <row r="1297" spans="1:41">
      <c r="A1297" s="26">
        <v>140564</v>
      </c>
      <c r="B1297" s="26" t="s">
        <v>323</v>
      </c>
      <c r="C1297" s="14" t="s">
        <v>40</v>
      </c>
      <c r="D1297" s="14" t="s">
        <v>685</v>
      </c>
      <c r="E1297" s="26">
        <v>40564</v>
      </c>
      <c r="F1297" s="26" t="s">
        <v>452</v>
      </c>
      <c r="G1297" s="26"/>
      <c r="H1297" s="26">
        <v>22</v>
      </c>
      <c r="I1297" s="91">
        <v>230</v>
      </c>
      <c r="J1297" s="90">
        <v>0</v>
      </c>
      <c r="K1297" s="26"/>
      <c r="L1297" s="79">
        <f>VLOOKUP(D1297,道具产出!B:V,4,FALSE)</f>
        <v>3002</v>
      </c>
      <c r="M1297" s="15" t="str">
        <f>IF(L1297="","",VLOOKUP(L1297,映射!W:X,2,FALSE))</f>
        <v>铁</v>
      </c>
      <c r="N1297" s="79">
        <f>VLOOKUP(D1297,道具产出!B:V,5,FALSE)</f>
        <v>1</v>
      </c>
      <c r="O1297" s="79">
        <v>1</v>
      </c>
      <c r="P1297" s="79">
        <f>VLOOKUP(D1297,道具产出!B:V,6,FALSE)</f>
        <v>300</v>
      </c>
      <c r="Q1297" s="79">
        <f>VLOOKUP(D1297,道具产出!B:V,7,FALSE)</f>
        <v>3102</v>
      </c>
      <c r="R1297" s="15" t="str">
        <f>IF(Q1297="","",VLOOKUP(Q1297,映射!W:X,2,FALSE))</f>
        <v>枞</v>
      </c>
      <c r="S1297" s="79">
        <f>VLOOKUP(D1297,道具产出!B:V,8,FALSE)</f>
        <v>1</v>
      </c>
      <c r="T1297" s="79">
        <v>1</v>
      </c>
      <c r="U1297" s="79">
        <f>VLOOKUP(D1297,道具产出!B:V,9,FALSE)</f>
        <v>300</v>
      </c>
      <c r="V1297" s="92">
        <f>VLOOKUP(D1297,道具产出!B:V,10,FALSE)</f>
        <v>3402</v>
      </c>
      <c r="W1297" s="15" t="str">
        <f>IF(V1297="","",VLOOKUP(V1297,映射!W:X,2,FALSE))</f>
        <v>木绵布</v>
      </c>
      <c r="X1297" s="92">
        <f>VLOOKUP(D1297,道具产出!B:V,11,FALSE)</f>
        <v>1</v>
      </c>
      <c r="Y1297" s="92">
        <v>1</v>
      </c>
      <c r="Z1297" s="92">
        <f>VLOOKUP(D1297,道具产出!B:V,12,FALSE)</f>
        <v>300</v>
      </c>
      <c r="AA1297" s="85"/>
      <c r="AB1297" s="15" t="str">
        <f>IF(AA1297="","",VLOOKUP(AA1297,映射!W:X,2,FALSE))</f>
        <v/>
      </c>
      <c r="AC1297" s="85"/>
      <c r="AD1297" s="85"/>
      <c r="AE1297" s="85"/>
      <c r="AF1297" s="85"/>
      <c r="AG1297" s="15" t="str">
        <f>IF(AF1297="","",VLOOKUP(AF1297,映射!W:X,2,FALSE))</f>
        <v/>
      </c>
      <c r="AH1297" s="85"/>
      <c r="AI1297" s="85"/>
      <c r="AJ1297" s="85"/>
      <c r="AK1297" s="85"/>
      <c r="AL1297" s="85" t="str">
        <f>IF(AK1297="","",VLOOKUP(AK1297,映射!W:X,2,FALSE))</f>
        <v/>
      </c>
      <c r="AM1297" s="85"/>
      <c r="AN1297" s="85"/>
      <c r="AO1297" s="85"/>
    </row>
    <row r="1298" spans="1:41">
      <c r="A1298" s="26">
        <v>140565</v>
      </c>
      <c r="B1298" s="26" t="s">
        <v>323</v>
      </c>
      <c r="C1298" s="14" t="s">
        <v>40</v>
      </c>
      <c r="D1298" s="14" t="s">
        <v>685</v>
      </c>
      <c r="E1298" s="26">
        <v>40565</v>
      </c>
      <c r="F1298" s="26" t="s">
        <v>622</v>
      </c>
      <c r="G1298" s="26"/>
      <c r="H1298" s="26">
        <v>22</v>
      </c>
      <c r="I1298" s="91">
        <v>230</v>
      </c>
      <c r="J1298" s="90">
        <v>0</v>
      </c>
      <c r="K1298" s="26"/>
      <c r="L1298" s="79">
        <f>VLOOKUP(D1298,道具产出!B:V,4,FALSE)</f>
        <v>3002</v>
      </c>
      <c r="M1298" s="15" t="str">
        <f>IF(L1298="","",VLOOKUP(L1298,映射!W:X,2,FALSE))</f>
        <v>铁</v>
      </c>
      <c r="N1298" s="79">
        <f>VLOOKUP(D1298,道具产出!B:V,5,FALSE)</f>
        <v>1</v>
      </c>
      <c r="O1298" s="79">
        <v>1</v>
      </c>
      <c r="P1298" s="79">
        <f>VLOOKUP(D1298,道具产出!B:V,6,FALSE)</f>
        <v>300</v>
      </c>
      <c r="Q1298" s="79">
        <f>VLOOKUP(D1298,道具产出!B:V,7,FALSE)</f>
        <v>3102</v>
      </c>
      <c r="R1298" s="15" t="str">
        <f>IF(Q1298="","",VLOOKUP(Q1298,映射!W:X,2,FALSE))</f>
        <v>枞</v>
      </c>
      <c r="S1298" s="79">
        <f>VLOOKUP(D1298,道具产出!B:V,8,FALSE)</f>
        <v>1</v>
      </c>
      <c r="T1298" s="79">
        <v>1</v>
      </c>
      <c r="U1298" s="79">
        <f>VLOOKUP(D1298,道具产出!B:V,9,FALSE)</f>
        <v>300</v>
      </c>
      <c r="V1298" s="92">
        <f>VLOOKUP(D1298,道具产出!B:V,10,FALSE)</f>
        <v>3402</v>
      </c>
      <c r="W1298" s="15" t="str">
        <f>IF(V1298="","",VLOOKUP(V1298,映射!W:X,2,FALSE))</f>
        <v>木绵布</v>
      </c>
      <c r="X1298" s="92">
        <f>VLOOKUP(D1298,道具产出!B:V,11,FALSE)</f>
        <v>1</v>
      </c>
      <c r="Y1298" s="92">
        <v>1</v>
      </c>
      <c r="Z1298" s="92">
        <f>VLOOKUP(D1298,道具产出!B:V,12,FALSE)</f>
        <v>300</v>
      </c>
      <c r="AA1298" s="85"/>
      <c r="AB1298" s="15" t="str">
        <f>IF(AA1298="","",VLOOKUP(AA1298,映射!W:X,2,FALSE))</f>
        <v/>
      </c>
      <c r="AC1298" s="85"/>
      <c r="AD1298" s="85"/>
      <c r="AE1298" s="85"/>
      <c r="AF1298" s="85"/>
      <c r="AG1298" s="15" t="str">
        <f>IF(AF1298="","",VLOOKUP(AF1298,映射!W:X,2,FALSE))</f>
        <v/>
      </c>
      <c r="AH1298" s="85"/>
      <c r="AI1298" s="85"/>
      <c r="AJ1298" s="85"/>
      <c r="AK1298" s="85"/>
      <c r="AL1298" s="85" t="str">
        <f>IF(AK1298="","",VLOOKUP(AK1298,映射!W:X,2,FALSE))</f>
        <v/>
      </c>
      <c r="AM1298" s="85"/>
      <c r="AN1298" s="85"/>
      <c r="AO1298" s="85"/>
    </row>
    <row r="1299" spans="1:41">
      <c r="A1299" s="26">
        <v>140566</v>
      </c>
      <c r="B1299" s="26" t="s">
        <v>323</v>
      </c>
      <c r="C1299" s="14" t="s">
        <v>40</v>
      </c>
      <c r="D1299" s="14" t="s">
        <v>685</v>
      </c>
      <c r="E1299" s="26">
        <v>40566</v>
      </c>
      <c r="F1299" s="26" t="s">
        <v>456</v>
      </c>
      <c r="G1299" s="26"/>
      <c r="H1299" s="26">
        <v>22</v>
      </c>
      <c r="I1299" s="91">
        <v>230</v>
      </c>
      <c r="J1299" s="90">
        <v>0</v>
      </c>
      <c r="K1299" s="26"/>
      <c r="L1299" s="79">
        <f>VLOOKUP(D1299,道具产出!B:V,4,FALSE)</f>
        <v>3002</v>
      </c>
      <c r="M1299" s="15" t="str">
        <f>IF(L1299="","",VLOOKUP(L1299,映射!W:X,2,FALSE))</f>
        <v>铁</v>
      </c>
      <c r="N1299" s="79">
        <f>VLOOKUP(D1299,道具产出!B:V,5,FALSE)</f>
        <v>1</v>
      </c>
      <c r="O1299" s="79">
        <v>1</v>
      </c>
      <c r="P1299" s="79">
        <f>VLOOKUP(D1299,道具产出!B:V,6,FALSE)</f>
        <v>300</v>
      </c>
      <c r="Q1299" s="79">
        <f>VLOOKUP(D1299,道具产出!B:V,7,FALSE)</f>
        <v>3102</v>
      </c>
      <c r="R1299" s="15" t="str">
        <f>IF(Q1299="","",VLOOKUP(Q1299,映射!W:X,2,FALSE))</f>
        <v>枞</v>
      </c>
      <c r="S1299" s="79">
        <f>VLOOKUP(D1299,道具产出!B:V,8,FALSE)</f>
        <v>1</v>
      </c>
      <c r="T1299" s="79">
        <v>1</v>
      </c>
      <c r="U1299" s="79">
        <f>VLOOKUP(D1299,道具产出!B:V,9,FALSE)</f>
        <v>300</v>
      </c>
      <c r="V1299" s="92">
        <f>VLOOKUP(D1299,道具产出!B:V,10,FALSE)</f>
        <v>3402</v>
      </c>
      <c r="W1299" s="15" t="str">
        <f>IF(V1299="","",VLOOKUP(V1299,映射!W:X,2,FALSE))</f>
        <v>木绵布</v>
      </c>
      <c r="X1299" s="92">
        <f>VLOOKUP(D1299,道具产出!B:V,11,FALSE)</f>
        <v>1</v>
      </c>
      <c r="Y1299" s="92">
        <v>1</v>
      </c>
      <c r="Z1299" s="92">
        <f>VLOOKUP(D1299,道具产出!B:V,12,FALSE)</f>
        <v>300</v>
      </c>
      <c r="AA1299" s="85"/>
      <c r="AB1299" s="15" t="str">
        <f>IF(AA1299="","",VLOOKUP(AA1299,映射!W:X,2,FALSE))</f>
        <v/>
      </c>
      <c r="AC1299" s="85"/>
      <c r="AD1299" s="85"/>
      <c r="AE1299" s="85"/>
      <c r="AF1299" s="85"/>
      <c r="AG1299" s="15" t="str">
        <f>IF(AF1299="","",VLOOKUP(AF1299,映射!W:X,2,FALSE))</f>
        <v/>
      </c>
      <c r="AH1299" s="85"/>
      <c r="AI1299" s="85"/>
      <c r="AJ1299" s="85"/>
      <c r="AK1299" s="85"/>
      <c r="AL1299" s="85" t="str">
        <f>IF(AK1299="","",VLOOKUP(AK1299,映射!W:X,2,FALSE))</f>
        <v/>
      </c>
      <c r="AM1299" s="85"/>
      <c r="AN1299" s="85"/>
      <c r="AO1299" s="85"/>
    </row>
    <row r="1300" spans="1:41">
      <c r="A1300" s="26">
        <v>140567</v>
      </c>
      <c r="B1300" s="26" t="s">
        <v>323</v>
      </c>
      <c r="C1300" s="14" t="s">
        <v>40</v>
      </c>
      <c r="D1300" s="14" t="s">
        <v>685</v>
      </c>
      <c r="E1300" s="26">
        <v>40567</v>
      </c>
      <c r="F1300" s="26" t="s">
        <v>633</v>
      </c>
      <c r="G1300" s="26"/>
      <c r="H1300" s="26">
        <v>22</v>
      </c>
      <c r="I1300" s="91">
        <v>230</v>
      </c>
      <c r="J1300" s="90">
        <v>0</v>
      </c>
      <c r="K1300" s="26"/>
      <c r="L1300" s="79">
        <f>VLOOKUP(D1300,道具产出!B:V,4,FALSE)</f>
        <v>3002</v>
      </c>
      <c r="M1300" s="15" t="str">
        <f>IF(L1300="","",VLOOKUP(L1300,映射!W:X,2,FALSE))</f>
        <v>铁</v>
      </c>
      <c r="N1300" s="79">
        <f>VLOOKUP(D1300,道具产出!B:V,5,FALSE)</f>
        <v>1</v>
      </c>
      <c r="O1300" s="79">
        <v>1</v>
      </c>
      <c r="P1300" s="79">
        <f>VLOOKUP(D1300,道具产出!B:V,6,FALSE)</f>
        <v>300</v>
      </c>
      <c r="Q1300" s="79">
        <f>VLOOKUP(D1300,道具产出!B:V,7,FALSE)</f>
        <v>3102</v>
      </c>
      <c r="R1300" s="15" t="str">
        <f>IF(Q1300="","",VLOOKUP(Q1300,映射!W:X,2,FALSE))</f>
        <v>枞</v>
      </c>
      <c r="S1300" s="79">
        <f>VLOOKUP(D1300,道具产出!B:V,8,FALSE)</f>
        <v>1</v>
      </c>
      <c r="T1300" s="79">
        <v>1</v>
      </c>
      <c r="U1300" s="79">
        <f>VLOOKUP(D1300,道具产出!B:V,9,FALSE)</f>
        <v>300</v>
      </c>
      <c r="V1300" s="92">
        <f>VLOOKUP(D1300,道具产出!B:V,10,FALSE)</f>
        <v>3402</v>
      </c>
      <c r="W1300" s="15" t="str">
        <f>IF(V1300="","",VLOOKUP(V1300,映射!W:X,2,FALSE))</f>
        <v>木绵布</v>
      </c>
      <c r="X1300" s="92">
        <f>VLOOKUP(D1300,道具产出!B:V,11,FALSE)</f>
        <v>1</v>
      </c>
      <c r="Y1300" s="92">
        <v>1</v>
      </c>
      <c r="Z1300" s="92">
        <f>VLOOKUP(D1300,道具产出!B:V,12,FALSE)</f>
        <v>300</v>
      </c>
      <c r="AA1300" s="85"/>
      <c r="AB1300" s="15" t="str">
        <f>IF(AA1300="","",VLOOKUP(AA1300,映射!W:X,2,FALSE))</f>
        <v/>
      </c>
      <c r="AC1300" s="85"/>
      <c r="AD1300" s="85"/>
      <c r="AE1300" s="85"/>
      <c r="AF1300" s="85"/>
      <c r="AG1300" s="15" t="str">
        <f>IF(AF1300="","",VLOOKUP(AF1300,映射!W:X,2,FALSE))</f>
        <v/>
      </c>
      <c r="AH1300" s="85"/>
      <c r="AI1300" s="85"/>
      <c r="AJ1300" s="85"/>
      <c r="AK1300" s="85"/>
      <c r="AL1300" s="85" t="str">
        <f>IF(AK1300="","",VLOOKUP(AK1300,映射!W:X,2,FALSE))</f>
        <v/>
      </c>
      <c r="AM1300" s="85"/>
      <c r="AN1300" s="85"/>
      <c r="AO1300" s="85"/>
    </row>
    <row r="1301" spans="1:41">
      <c r="A1301" s="26">
        <v>140568</v>
      </c>
      <c r="B1301" s="26" t="s">
        <v>323</v>
      </c>
      <c r="C1301" s="14" t="s">
        <v>40</v>
      </c>
      <c r="D1301" s="14" t="s">
        <v>685</v>
      </c>
      <c r="E1301" s="26">
        <v>40568</v>
      </c>
      <c r="F1301" s="26" t="s">
        <v>510</v>
      </c>
      <c r="G1301" s="26"/>
      <c r="H1301" s="26">
        <v>22</v>
      </c>
      <c r="I1301" s="91">
        <v>230</v>
      </c>
      <c r="J1301" s="90">
        <v>0</v>
      </c>
      <c r="K1301" s="26"/>
      <c r="L1301" s="79">
        <f>VLOOKUP(D1301,道具产出!B:V,4,FALSE)</f>
        <v>3002</v>
      </c>
      <c r="M1301" s="15" t="str">
        <f>IF(L1301="","",VLOOKUP(L1301,映射!W:X,2,FALSE))</f>
        <v>铁</v>
      </c>
      <c r="N1301" s="79">
        <f>VLOOKUP(D1301,道具产出!B:V,5,FALSE)</f>
        <v>1</v>
      </c>
      <c r="O1301" s="79">
        <v>1</v>
      </c>
      <c r="P1301" s="79">
        <f>VLOOKUP(D1301,道具产出!B:V,6,FALSE)</f>
        <v>300</v>
      </c>
      <c r="Q1301" s="79">
        <f>VLOOKUP(D1301,道具产出!B:V,7,FALSE)</f>
        <v>3102</v>
      </c>
      <c r="R1301" s="15" t="str">
        <f>IF(Q1301="","",VLOOKUP(Q1301,映射!W:X,2,FALSE))</f>
        <v>枞</v>
      </c>
      <c r="S1301" s="79">
        <f>VLOOKUP(D1301,道具产出!B:V,8,FALSE)</f>
        <v>1</v>
      </c>
      <c r="T1301" s="79">
        <v>1</v>
      </c>
      <c r="U1301" s="79">
        <f>VLOOKUP(D1301,道具产出!B:V,9,FALSE)</f>
        <v>300</v>
      </c>
      <c r="V1301" s="92">
        <f>VLOOKUP(D1301,道具产出!B:V,10,FALSE)</f>
        <v>3402</v>
      </c>
      <c r="W1301" s="15" t="str">
        <f>IF(V1301="","",VLOOKUP(V1301,映射!W:X,2,FALSE))</f>
        <v>木绵布</v>
      </c>
      <c r="X1301" s="92">
        <f>VLOOKUP(D1301,道具产出!B:V,11,FALSE)</f>
        <v>1</v>
      </c>
      <c r="Y1301" s="92">
        <v>1</v>
      </c>
      <c r="Z1301" s="92">
        <f>VLOOKUP(D1301,道具产出!B:V,12,FALSE)</f>
        <v>300</v>
      </c>
      <c r="AA1301" s="85"/>
      <c r="AB1301" s="15" t="str">
        <f>IF(AA1301="","",VLOOKUP(AA1301,映射!W:X,2,FALSE))</f>
        <v/>
      </c>
      <c r="AC1301" s="85"/>
      <c r="AD1301" s="85"/>
      <c r="AE1301" s="85"/>
      <c r="AF1301" s="85"/>
      <c r="AG1301" s="15" t="str">
        <f>IF(AF1301="","",VLOOKUP(AF1301,映射!W:X,2,FALSE))</f>
        <v/>
      </c>
      <c r="AH1301" s="85"/>
      <c r="AI1301" s="85"/>
      <c r="AJ1301" s="85"/>
      <c r="AK1301" s="85"/>
      <c r="AL1301" s="85" t="str">
        <f>IF(AK1301="","",VLOOKUP(AK1301,映射!W:X,2,FALSE))</f>
        <v/>
      </c>
      <c r="AM1301" s="85"/>
      <c r="AN1301" s="85"/>
      <c r="AO1301" s="85"/>
    </row>
    <row r="1302" spans="1:41">
      <c r="A1302" s="26">
        <v>140569</v>
      </c>
      <c r="B1302" s="26" t="s">
        <v>323</v>
      </c>
      <c r="C1302" s="14" t="s">
        <v>40</v>
      </c>
      <c r="D1302" s="14" t="s">
        <v>685</v>
      </c>
      <c r="E1302" s="26">
        <v>40569</v>
      </c>
      <c r="F1302" s="26" t="s">
        <v>697</v>
      </c>
      <c r="G1302" s="26"/>
      <c r="H1302" s="26">
        <v>22</v>
      </c>
      <c r="I1302" s="91">
        <v>230</v>
      </c>
      <c r="J1302" s="90">
        <v>0</v>
      </c>
      <c r="K1302" s="26"/>
      <c r="L1302" s="79">
        <f>VLOOKUP(D1302,道具产出!B:V,4,FALSE)</f>
        <v>3002</v>
      </c>
      <c r="M1302" s="15" t="str">
        <f>IF(L1302="","",VLOOKUP(L1302,映射!W:X,2,FALSE))</f>
        <v>铁</v>
      </c>
      <c r="N1302" s="79">
        <f>VLOOKUP(D1302,道具产出!B:V,5,FALSE)</f>
        <v>1</v>
      </c>
      <c r="O1302" s="79">
        <v>1</v>
      </c>
      <c r="P1302" s="79">
        <f>VLOOKUP(D1302,道具产出!B:V,6,FALSE)</f>
        <v>300</v>
      </c>
      <c r="Q1302" s="79">
        <f>VLOOKUP(D1302,道具产出!B:V,7,FALSE)</f>
        <v>3102</v>
      </c>
      <c r="R1302" s="15" t="str">
        <f>IF(Q1302="","",VLOOKUP(Q1302,映射!W:X,2,FALSE))</f>
        <v>枞</v>
      </c>
      <c r="S1302" s="79">
        <f>VLOOKUP(D1302,道具产出!B:V,8,FALSE)</f>
        <v>1</v>
      </c>
      <c r="T1302" s="79">
        <v>1</v>
      </c>
      <c r="U1302" s="79">
        <f>VLOOKUP(D1302,道具产出!B:V,9,FALSE)</f>
        <v>300</v>
      </c>
      <c r="V1302" s="92">
        <f>VLOOKUP(D1302,道具产出!B:V,10,FALSE)</f>
        <v>3402</v>
      </c>
      <c r="W1302" s="15" t="str">
        <f>IF(V1302="","",VLOOKUP(V1302,映射!W:X,2,FALSE))</f>
        <v>木绵布</v>
      </c>
      <c r="X1302" s="92">
        <f>VLOOKUP(D1302,道具产出!B:V,11,FALSE)</f>
        <v>1</v>
      </c>
      <c r="Y1302" s="92">
        <v>1</v>
      </c>
      <c r="Z1302" s="92">
        <f>VLOOKUP(D1302,道具产出!B:V,12,FALSE)</f>
        <v>300</v>
      </c>
      <c r="AA1302" s="85"/>
      <c r="AB1302" s="15" t="str">
        <f>IF(AA1302="","",VLOOKUP(AA1302,映射!W:X,2,FALSE))</f>
        <v/>
      </c>
      <c r="AC1302" s="85"/>
      <c r="AD1302" s="85"/>
      <c r="AE1302" s="85"/>
      <c r="AF1302" s="85"/>
      <c r="AG1302" s="15" t="str">
        <f>IF(AF1302="","",VLOOKUP(AF1302,映射!W:X,2,FALSE))</f>
        <v/>
      </c>
      <c r="AH1302" s="85"/>
      <c r="AI1302" s="85"/>
      <c r="AJ1302" s="85"/>
      <c r="AK1302" s="85"/>
      <c r="AL1302" s="85" t="str">
        <f>IF(AK1302="","",VLOOKUP(AK1302,映射!W:X,2,FALSE))</f>
        <v/>
      </c>
      <c r="AM1302" s="85"/>
      <c r="AN1302" s="85"/>
      <c r="AO1302" s="85"/>
    </row>
    <row r="1303" spans="1:41">
      <c r="A1303" s="26">
        <v>140570</v>
      </c>
      <c r="B1303" s="26" t="s">
        <v>323</v>
      </c>
      <c r="C1303" s="14" t="s">
        <v>40</v>
      </c>
      <c r="D1303" s="14" t="s">
        <v>685</v>
      </c>
      <c r="E1303" s="26">
        <v>40570</v>
      </c>
      <c r="F1303" s="26" t="s">
        <v>605</v>
      </c>
      <c r="G1303" s="26"/>
      <c r="H1303" s="26">
        <v>22</v>
      </c>
      <c r="I1303" s="91">
        <v>230</v>
      </c>
      <c r="J1303" s="90">
        <v>0</v>
      </c>
      <c r="K1303" s="26"/>
      <c r="L1303" s="79">
        <f>VLOOKUP(D1303,道具产出!B:V,4,FALSE)</f>
        <v>3002</v>
      </c>
      <c r="M1303" s="15" t="str">
        <f>IF(L1303="","",VLOOKUP(L1303,映射!W:X,2,FALSE))</f>
        <v>铁</v>
      </c>
      <c r="N1303" s="79">
        <f>VLOOKUP(D1303,道具产出!B:V,5,FALSE)</f>
        <v>1</v>
      </c>
      <c r="O1303" s="79">
        <v>1</v>
      </c>
      <c r="P1303" s="79">
        <f>VLOOKUP(D1303,道具产出!B:V,6,FALSE)</f>
        <v>300</v>
      </c>
      <c r="Q1303" s="79">
        <f>VLOOKUP(D1303,道具产出!B:V,7,FALSE)</f>
        <v>3102</v>
      </c>
      <c r="R1303" s="15" t="str">
        <f>IF(Q1303="","",VLOOKUP(Q1303,映射!W:X,2,FALSE))</f>
        <v>枞</v>
      </c>
      <c r="S1303" s="79">
        <f>VLOOKUP(D1303,道具产出!B:V,8,FALSE)</f>
        <v>1</v>
      </c>
      <c r="T1303" s="79">
        <v>1</v>
      </c>
      <c r="U1303" s="79">
        <f>VLOOKUP(D1303,道具产出!B:V,9,FALSE)</f>
        <v>300</v>
      </c>
      <c r="V1303" s="92">
        <f>VLOOKUP(D1303,道具产出!B:V,10,FALSE)</f>
        <v>3402</v>
      </c>
      <c r="W1303" s="15" t="str">
        <f>IF(V1303="","",VLOOKUP(V1303,映射!W:X,2,FALSE))</f>
        <v>木绵布</v>
      </c>
      <c r="X1303" s="92">
        <f>VLOOKUP(D1303,道具产出!B:V,11,FALSE)</f>
        <v>1</v>
      </c>
      <c r="Y1303" s="92">
        <v>1</v>
      </c>
      <c r="Z1303" s="92">
        <f>VLOOKUP(D1303,道具产出!B:V,12,FALSE)</f>
        <v>300</v>
      </c>
      <c r="AA1303" s="85"/>
      <c r="AB1303" s="15" t="str">
        <f>IF(AA1303="","",VLOOKUP(AA1303,映射!W:X,2,FALSE))</f>
        <v/>
      </c>
      <c r="AC1303" s="85"/>
      <c r="AD1303" s="85"/>
      <c r="AE1303" s="85"/>
      <c r="AF1303" s="85"/>
      <c r="AG1303" s="15" t="str">
        <f>IF(AF1303="","",VLOOKUP(AF1303,映射!W:X,2,FALSE))</f>
        <v/>
      </c>
      <c r="AH1303" s="85"/>
      <c r="AI1303" s="85"/>
      <c r="AJ1303" s="85"/>
      <c r="AK1303" s="85"/>
      <c r="AL1303" s="85" t="str">
        <f>IF(AK1303="","",VLOOKUP(AK1303,映射!W:X,2,FALSE))</f>
        <v/>
      </c>
      <c r="AM1303" s="85"/>
      <c r="AN1303" s="85"/>
      <c r="AO1303" s="85"/>
    </row>
    <row r="1304" spans="1:41">
      <c r="A1304" s="26">
        <v>140571</v>
      </c>
      <c r="B1304" s="26" t="s">
        <v>323</v>
      </c>
      <c r="C1304" s="14" t="s">
        <v>40</v>
      </c>
      <c r="D1304" s="14" t="s">
        <v>685</v>
      </c>
      <c r="E1304" s="26">
        <v>40571</v>
      </c>
      <c r="F1304" s="26" t="s">
        <v>512</v>
      </c>
      <c r="G1304" s="26"/>
      <c r="H1304" s="26">
        <v>27</v>
      </c>
      <c r="I1304" s="91">
        <v>340</v>
      </c>
      <c r="J1304" s="90">
        <v>0</v>
      </c>
      <c r="K1304" s="26"/>
      <c r="L1304" s="79">
        <f>VLOOKUP(D1304,道具产出!B:V,4,FALSE)</f>
        <v>3002</v>
      </c>
      <c r="M1304" s="15" t="str">
        <f>IF(L1304="","",VLOOKUP(L1304,映射!W:X,2,FALSE))</f>
        <v>铁</v>
      </c>
      <c r="N1304" s="79">
        <f>VLOOKUP(D1304,道具产出!B:V,5,FALSE)</f>
        <v>1</v>
      </c>
      <c r="O1304" s="79">
        <v>1</v>
      </c>
      <c r="P1304" s="79">
        <f>VLOOKUP(D1304,道具产出!B:V,6,FALSE)</f>
        <v>300</v>
      </c>
      <c r="Q1304" s="79">
        <f>VLOOKUP(D1304,道具产出!B:V,7,FALSE)</f>
        <v>3102</v>
      </c>
      <c r="R1304" s="15" t="str">
        <f>IF(Q1304="","",VLOOKUP(Q1304,映射!W:X,2,FALSE))</f>
        <v>枞</v>
      </c>
      <c r="S1304" s="79">
        <f>VLOOKUP(D1304,道具产出!B:V,8,FALSE)</f>
        <v>1</v>
      </c>
      <c r="T1304" s="79">
        <v>1</v>
      </c>
      <c r="U1304" s="79">
        <f>VLOOKUP(D1304,道具产出!B:V,9,FALSE)</f>
        <v>300</v>
      </c>
      <c r="V1304" s="92">
        <f>VLOOKUP(D1304,道具产出!B:V,10,FALSE)</f>
        <v>3402</v>
      </c>
      <c r="W1304" s="15" t="str">
        <f>IF(V1304="","",VLOOKUP(V1304,映射!W:X,2,FALSE))</f>
        <v>木绵布</v>
      </c>
      <c r="X1304" s="92">
        <f>VLOOKUP(D1304,道具产出!B:V,11,FALSE)</f>
        <v>1</v>
      </c>
      <c r="Y1304" s="92">
        <v>1</v>
      </c>
      <c r="Z1304" s="92">
        <f>VLOOKUP(D1304,道具产出!B:V,12,FALSE)</f>
        <v>300</v>
      </c>
      <c r="AA1304" s="85"/>
      <c r="AB1304" s="15" t="str">
        <f>IF(AA1304="","",VLOOKUP(AA1304,映射!W:X,2,FALSE))</f>
        <v/>
      </c>
      <c r="AC1304" s="85"/>
      <c r="AD1304" s="85"/>
      <c r="AE1304" s="85"/>
      <c r="AF1304" s="85"/>
      <c r="AG1304" s="15" t="str">
        <f>IF(AF1304="","",VLOOKUP(AF1304,映射!W:X,2,FALSE))</f>
        <v/>
      </c>
      <c r="AH1304" s="85"/>
      <c r="AI1304" s="85"/>
      <c r="AJ1304" s="85"/>
      <c r="AK1304" s="85"/>
      <c r="AL1304" s="85" t="str">
        <f>IF(AK1304="","",VLOOKUP(AK1304,映射!W:X,2,FALSE))</f>
        <v/>
      </c>
      <c r="AM1304" s="85"/>
      <c r="AN1304" s="85"/>
      <c r="AO1304" s="85"/>
    </row>
    <row r="1305" spans="1:41">
      <c r="A1305" s="26">
        <v>140572</v>
      </c>
      <c r="B1305" s="26" t="s">
        <v>323</v>
      </c>
      <c r="C1305" s="14" t="s">
        <v>40</v>
      </c>
      <c r="D1305" s="14" t="s">
        <v>685</v>
      </c>
      <c r="E1305" s="26">
        <v>40572</v>
      </c>
      <c r="F1305" s="26" t="s">
        <v>600</v>
      </c>
      <c r="G1305" s="26"/>
      <c r="H1305" s="26">
        <v>27</v>
      </c>
      <c r="I1305" s="91">
        <v>340</v>
      </c>
      <c r="J1305" s="90">
        <v>0</v>
      </c>
      <c r="K1305" s="26"/>
      <c r="L1305" s="79">
        <f>VLOOKUP(D1305,道具产出!B:V,4,FALSE)</f>
        <v>3002</v>
      </c>
      <c r="M1305" s="15" t="str">
        <f>IF(L1305="","",VLOOKUP(L1305,映射!W:X,2,FALSE))</f>
        <v>铁</v>
      </c>
      <c r="N1305" s="79">
        <f>VLOOKUP(D1305,道具产出!B:V,5,FALSE)</f>
        <v>1</v>
      </c>
      <c r="O1305" s="79">
        <v>1</v>
      </c>
      <c r="P1305" s="79">
        <f>VLOOKUP(D1305,道具产出!B:V,6,FALSE)</f>
        <v>300</v>
      </c>
      <c r="Q1305" s="79">
        <f>VLOOKUP(D1305,道具产出!B:V,7,FALSE)</f>
        <v>3102</v>
      </c>
      <c r="R1305" s="15" t="str">
        <f>IF(Q1305="","",VLOOKUP(Q1305,映射!W:X,2,FALSE))</f>
        <v>枞</v>
      </c>
      <c r="S1305" s="79">
        <f>VLOOKUP(D1305,道具产出!B:V,8,FALSE)</f>
        <v>1</v>
      </c>
      <c r="T1305" s="79">
        <v>1</v>
      </c>
      <c r="U1305" s="79">
        <f>VLOOKUP(D1305,道具产出!B:V,9,FALSE)</f>
        <v>300</v>
      </c>
      <c r="V1305" s="92">
        <f>VLOOKUP(D1305,道具产出!B:V,10,FALSE)</f>
        <v>3402</v>
      </c>
      <c r="W1305" s="15" t="str">
        <f>IF(V1305="","",VLOOKUP(V1305,映射!W:X,2,FALSE))</f>
        <v>木绵布</v>
      </c>
      <c r="X1305" s="92">
        <f>VLOOKUP(D1305,道具产出!B:V,11,FALSE)</f>
        <v>1</v>
      </c>
      <c r="Y1305" s="92">
        <v>1</v>
      </c>
      <c r="Z1305" s="92">
        <f>VLOOKUP(D1305,道具产出!B:V,12,FALSE)</f>
        <v>300</v>
      </c>
      <c r="AA1305" s="85"/>
      <c r="AB1305" s="15" t="str">
        <f>IF(AA1305="","",VLOOKUP(AA1305,映射!W:X,2,FALSE))</f>
        <v/>
      </c>
      <c r="AC1305" s="85"/>
      <c r="AD1305" s="85"/>
      <c r="AE1305" s="85"/>
      <c r="AF1305" s="85"/>
      <c r="AG1305" s="15" t="str">
        <f>IF(AF1305="","",VLOOKUP(AF1305,映射!W:X,2,FALSE))</f>
        <v/>
      </c>
      <c r="AH1305" s="85"/>
      <c r="AI1305" s="85"/>
      <c r="AJ1305" s="85"/>
      <c r="AK1305" s="85"/>
      <c r="AL1305" s="85" t="str">
        <f>IF(AK1305="","",VLOOKUP(AK1305,映射!W:X,2,FALSE))</f>
        <v/>
      </c>
      <c r="AM1305" s="85"/>
      <c r="AN1305" s="85"/>
      <c r="AO1305" s="85"/>
    </row>
    <row r="1306" spans="1:41">
      <c r="A1306" s="26">
        <v>140573</v>
      </c>
      <c r="B1306" s="26" t="s">
        <v>323</v>
      </c>
      <c r="C1306" s="14" t="s">
        <v>40</v>
      </c>
      <c r="D1306" s="14" t="s">
        <v>685</v>
      </c>
      <c r="E1306" s="26">
        <v>40573</v>
      </c>
      <c r="F1306" s="26" t="s">
        <v>608</v>
      </c>
      <c r="G1306" s="26"/>
      <c r="H1306" s="26">
        <v>27</v>
      </c>
      <c r="I1306" s="91">
        <v>340</v>
      </c>
      <c r="J1306" s="90">
        <v>0</v>
      </c>
      <c r="K1306" s="26"/>
      <c r="L1306" s="79">
        <f>VLOOKUP(D1306,道具产出!B:V,4,FALSE)</f>
        <v>3002</v>
      </c>
      <c r="M1306" s="15" t="str">
        <f>IF(L1306="","",VLOOKUP(L1306,映射!W:X,2,FALSE))</f>
        <v>铁</v>
      </c>
      <c r="N1306" s="79">
        <f>VLOOKUP(D1306,道具产出!B:V,5,FALSE)</f>
        <v>1</v>
      </c>
      <c r="O1306" s="79">
        <v>1</v>
      </c>
      <c r="P1306" s="79">
        <f>VLOOKUP(D1306,道具产出!B:V,6,FALSE)</f>
        <v>300</v>
      </c>
      <c r="Q1306" s="79">
        <f>VLOOKUP(D1306,道具产出!B:V,7,FALSE)</f>
        <v>3102</v>
      </c>
      <c r="R1306" s="15" t="str">
        <f>IF(Q1306="","",VLOOKUP(Q1306,映射!W:X,2,FALSE))</f>
        <v>枞</v>
      </c>
      <c r="S1306" s="79">
        <f>VLOOKUP(D1306,道具产出!B:V,8,FALSE)</f>
        <v>1</v>
      </c>
      <c r="T1306" s="79">
        <v>1</v>
      </c>
      <c r="U1306" s="79">
        <f>VLOOKUP(D1306,道具产出!B:V,9,FALSE)</f>
        <v>300</v>
      </c>
      <c r="V1306" s="92">
        <f>VLOOKUP(D1306,道具产出!B:V,10,FALSE)</f>
        <v>3402</v>
      </c>
      <c r="W1306" s="15" t="str">
        <f>IF(V1306="","",VLOOKUP(V1306,映射!W:X,2,FALSE))</f>
        <v>木绵布</v>
      </c>
      <c r="X1306" s="92">
        <f>VLOOKUP(D1306,道具产出!B:V,11,FALSE)</f>
        <v>1</v>
      </c>
      <c r="Y1306" s="92">
        <v>1</v>
      </c>
      <c r="Z1306" s="92">
        <f>VLOOKUP(D1306,道具产出!B:V,12,FALSE)</f>
        <v>300</v>
      </c>
      <c r="AA1306" s="85"/>
      <c r="AB1306" s="15" t="str">
        <f>IF(AA1306="","",VLOOKUP(AA1306,映射!W:X,2,FALSE))</f>
        <v/>
      </c>
      <c r="AC1306" s="85"/>
      <c r="AD1306" s="85"/>
      <c r="AE1306" s="85"/>
      <c r="AF1306" s="85"/>
      <c r="AG1306" s="15" t="str">
        <f>IF(AF1306="","",VLOOKUP(AF1306,映射!W:X,2,FALSE))</f>
        <v/>
      </c>
      <c r="AH1306" s="85"/>
      <c r="AI1306" s="85"/>
      <c r="AJ1306" s="85"/>
      <c r="AK1306" s="85"/>
      <c r="AL1306" s="85" t="str">
        <f>IF(AK1306="","",VLOOKUP(AK1306,映射!W:X,2,FALSE))</f>
        <v/>
      </c>
      <c r="AM1306" s="85"/>
      <c r="AN1306" s="85"/>
      <c r="AO1306" s="85"/>
    </row>
    <row r="1307" spans="1:41">
      <c r="A1307" s="26">
        <v>140574</v>
      </c>
      <c r="B1307" s="26" t="s">
        <v>323</v>
      </c>
      <c r="C1307" s="14" t="s">
        <v>40</v>
      </c>
      <c r="D1307" s="14" t="s">
        <v>685</v>
      </c>
      <c r="E1307" s="26">
        <v>40574</v>
      </c>
      <c r="F1307" s="26" t="s">
        <v>472</v>
      </c>
      <c r="G1307" s="26"/>
      <c r="H1307" s="26">
        <v>27</v>
      </c>
      <c r="I1307" s="91">
        <v>340</v>
      </c>
      <c r="J1307" s="90">
        <v>0</v>
      </c>
      <c r="K1307" s="26"/>
      <c r="L1307" s="79">
        <f>VLOOKUP(D1307,道具产出!B:V,4,FALSE)</f>
        <v>3002</v>
      </c>
      <c r="M1307" s="15" t="str">
        <f>IF(L1307="","",VLOOKUP(L1307,映射!W:X,2,FALSE))</f>
        <v>铁</v>
      </c>
      <c r="N1307" s="79">
        <f>VLOOKUP(D1307,道具产出!B:V,5,FALSE)</f>
        <v>1</v>
      </c>
      <c r="O1307" s="79">
        <v>1</v>
      </c>
      <c r="P1307" s="79">
        <f>VLOOKUP(D1307,道具产出!B:V,6,FALSE)</f>
        <v>300</v>
      </c>
      <c r="Q1307" s="79">
        <f>VLOOKUP(D1307,道具产出!B:V,7,FALSE)</f>
        <v>3102</v>
      </c>
      <c r="R1307" s="15" t="str">
        <f>IF(Q1307="","",VLOOKUP(Q1307,映射!W:X,2,FALSE))</f>
        <v>枞</v>
      </c>
      <c r="S1307" s="79">
        <f>VLOOKUP(D1307,道具产出!B:V,8,FALSE)</f>
        <v>1</v>
      </c>
      <c r="T1307" s="79">
        <v>1</v>
      </c>
      <c r="U1307" s="79">
        <f>VLOOKUP(D1307,道具产出!B:V,9,FALSE)</f>
        <v>300</v>
      </c>
      <c r="V1307" s="92">
        <f>VLOOKUP(D1307,道具产出!B:V,10,FALSE)</f>
        <v>3402</v>
      </c>
      <c r="W1307" s="15" t="str">
        <f>IF(V1307="","",VLOOKUP(V1307,映射!W:X,2,FALSE))</f>
        <v>木绵布</v>
      </c>
      <c r="X1307" s="92">
        <f>VLOOKUP(D1307,道具产出!B:V,11,FALSE)</f>
        <v>1</v>
      </c>
      <c r="Y1307" s="92">
        <v>1</v>
      </c>
      <c r="Z1307" s="92">
        <f>VLOOKUP(D1307,道具产出!B:V,12,FALSE)</f>
        <v>300</v>
      </c>
      <c r="AA1307" s="85"/>
      <c r="AB1307" s="15" t="str">
        <f>IF(AA1307="","",VLOOKUP(AA1307,映射!W:X,2,FALSE))</f>
        <v/>
      </c>
      <c r="AC1307" s="85"/>
      <c r="AD1307" s="85"/>
      <c r="AE1307" s="85"/>
      <c r="AF1307" s="85"/>
      <c r="AG1307" s="15" t="str">
        <f>IF(AF1307="","",VLOOKUP(AF1307,映射!W:X,2,FALSE))</f>
        <v/>
      </c>
      <c r="AH1307" s="85"/>
      <c r="AI1307" s="85"/>
      <c r="AJ1307" s="85"/>
      <c r="AK1307" s="85"/>
      <c r="AL1307" s="85" t="str">
        <f>IF(AK1307="","",VLOOKUP(AK1307,映射!W:X,2,FALSE))</f>
        <v/>
      </c>
      <c r="AM1307" s="85"/>
      <c r="AN1307" s="85"/>
      <c r="AO1307" s="85"/>
    </row>
    <row r="1308" spans="1:41">
      <c r="A1308" s="26">
        <v>140575</v>
      </c>
      <c r="B1308" s="26" t="s">
        <v>323</v>
      </c>
      <c r="C1308" s="14" t="s">
        <v>40</v>
      </c>
      <c r="D1308" s="14" t="s">
        <v>685</v>
      </c>
      <c r="E1308" s="26">
        <v>40575</v>
      </c>
      <c r="F1308" s="26" t="s">
        <v>585</v>
      </c>
      <c r="G1308" s="26"/>
      <c r="H1308" s="26">
        <v>27</v>
      </c>
      <c r="I1308" s="91">
        <v>340</v>
      </c>
      <c r="J1308" s="90">
        <v>0</v>
      </c>
      <c r="K1308" s="26"/>
      <c r="L1308" s="79">
        <f>VLOOKUP(D1308,道具产出!B:V,4,FALSE)</f>
        <v>3002</v>
      </c>
      <c r="M1308" s="15" t="str">
        <f>IF(L1308="","",VLOOKUP(L1308,映射!W:X,2,FALSE))</f>
        <v>铁</v>
      </c>
      <c r="N1308" s="79">
        <f>VLOOKUP(D1308,道具产出!B:V,5,FALSE)</f>
        <v>1</v>
      </c>
      <c r="O1308" s="79">
        <v>1</v>
      </c>
      <c r="P1308" s="79">
        <f>VLOOKUP(D1308,道具产出!B:V,6,FALSE)</f>
        <v>300</v>
      </c>
      <c r="Q1308" s="79">
        <f>VLOOKUP(D1308,道具产出!B:V,7,FALSE)</f>
        <v>3102</v>
      </c>
      <c r="R1308" s="15" t="str">
        <f>IF(Q1308="","",VLOOKUP(Q1308,映射!W:X,2,FALSE))</f>
        <v>枞</v>
      </c>
      <c r="S1308" s="79">
        <f>VLOOKUP(D1308,道具产出!B:V,8,FALSE)</f>
        <v>1</v>
      </c>
      <c r="T1308" s="79">
        <v>1</v>
      </c>
      <c r="U1308" s="79">
        <f>VLOOKUP(D1308,道具产出!B:V,9,FALSE)</f>
        <v>300</v>
      </c>
      <c r="V1308" s="92">
        <f>VLOOKUP(D1308,道具产出!B:V,10,FALSE)</f>
        <v>3402</v>
      </c>
      <c r="W1308" s="15" t="str">
        <f>IF(V1308="","",VLOOKUP(V1308,映射!W:X,2,FALSE))</f>
        <v>木绵布</v>
      </c>
      <c r="X1308" s="92">
        <f>VLOOKUP(D1308,道具产出!B:V,11,FALSE)</f>
        <v>1</v>
      </c>
      <c r="Y1308" s="92">
        <v>1</v>
      </c>
      <c r="Z1308" s="92">
        <f>VLOOKUP(D1308,道具产出!B:V,12,FALSE)</f>
        <v>300</v>
      </c>
      <c r="AA1308" s="85"/>
      <c r="AB1308" s="15" t="str">
        <f>IF(AA1308="","",VLOOKUP(AA1308,映射!W:X,2,FALSE))</f>
        <v/>
      </c>
      <c r="AC1308" s="85"/>
      <c r="AD1308" s="85"/>
      <c r="AE1308" s="85"/>
      <c r="AF1308" s="85"/>
      <c r="AG1308" s="15" t="str">
        <f>IF(AF1308="","",VLOOKUP(AF1308,映射!W:X,2,FALSE))</f>
        <v/>
      </c>
      <c r="AH1308" s="85"/>
      <c r="AI1308" s="85"/>
      <c r="AJ1308" s="85"/>
      <c r="AK1308" s="85"/>
      <c r="AL1308" s="85" t="str">
        <f>IF(AK1308="","",VLOOKUP(AK1308,映射!W:X,2,FALSE))</f>
        <v/>
      </c>
      <c r="AM1308" s="85"/>
      <c r="AN1308" s="85"/>
      <c r="AO1308" s="85"/>
    </row>
    <row r="1309" spans="1:41">
      <c r="A1309" s="26">
        <v>140576</v>
      </c>
      <c r="B1309" s="26" t="s">
        <v>323</v>
      </c>
      <c r="C1309" s="14" t="s">
        <v>40</v>
      </c>
      <c r="D1309" s="14" t="s">
        <v>685</v>
      </c>
      <c r="E1309" s="26">
        <v>40576</v>
      </c>
      <c r="F1309" s="26" t="s">
        <v>521</v>
      </c>
      <c r="G1309" s="26"/>
      <c r="H1309" s="26">
        <v>27</v>
      </c>
      <c r="I1309" s="91">
        <v>340</v>
      </c>
      <c r="J1309" s="90">
        <v>0</v>
      </c>
      <c r="K1309" s="26"/>
      <c r="L1309" s="79">
        <f>VLOOKUP(D1309,道具产出!B:V,4,FALSE)</f>
        <v>3002</v>
      </c>
      <c r="M1309" s="15" t="str">
        <f>IF(L1309="","",VLOOKUP(L1309,映射!W:X,2,FALSE))</f>
        <v>铁</v>
      </c>
      <c r="N1309" s="79">
        <f>VLOOKUP(D1309,道具产出!B:V,5,FALSE)</f>
        <v>1</v>
      </c>
      <c r="O1309" s="79">
        <v>1</v>
      </c>
      <c r="P1309" s="79">
        <f>VLOOKUP(D1309,道具产出!B:V,6,FALSE)</f>
        <v>300</v>
      </c>
      <c r="Q1309" s="79">
        <f>VLOOKUP(D1309,道具产出!B:V,7,FALSE)</f>
        <v>3102</v>
      </c>
      <c r="R1309" s="15" t="str">
        <f>IF(Q1309="","",VLOOKUP(Q1309,映射!W:X,2,FALSE))</f>
        <v>枞</v>
      </c>
      <c r="S1309" s="79">
        <f>VLOOKUP(D1309,道具产出!B:V,8,FALSE)</f>
        <v>1</v>
      </c>
      <c r="T1309" s="79">
        <v>1</v>
      </c>
      <c r="U1309" s="79">
        <f>VLOOKUP(D1309,道具产出!B:V,9,FALSE)</f>
        <v>300</v>
      </c>
      <c r="V1309" s="92">
        <f>VLOOKUP(D1309,道具产出!B:V,10,FALSE)</f>
        <v>3402</v>
      </c>
      <c r="W1309" s="15" t="str">
        <f>IF(V1309="","",VLOOKUP(V1309,映射!W:X,2,FALSE))</f>
        <v>木绵布</v>
      </c>
      <c r="X1309" s="92">
        <f>VLOOKUP(D1309,道具产出!B:V,11,FALSE)</f>
        <v>1</v>
      </c>
      <c r="Y1309" s="92">
        <v>1</v>
      </c>
      <c r="Z1309" s="92">
        <f>VLOOKUP(D1309,道具产出!B:V,12,FALSE)</f>
        <v>300</v>
      </c>
      <c r="AA1309" s="85"/>
      <c r="AB1309" s="15" t="str">
        <f>IF(AA1309="","",VLOOKUP(AA1309,映射!W:X,2,FALSE))</f>
        <v/>
      </c>
      <c r="AC1309" s="85"/>
      <c r="AD1309" s="85"/>
      <c r="AE1309" s="85"/>
      <c r="AF1309" s="85"/>
      <c r="AG1309" s="15" t="str">
        <f>IF(AF1309="","",VLOOKUP(AF1309,映射!W:X,2,FALSE))</f>
        <v/>
      </c>
      <c r="AH1309" s="85"/>
      <c r="AI1309" s="85"/>
      <c r="AJ1309" s="85"/>
      <c r="AK1309" s="85"/>
      <c r="AL1309" s="85" t="str">
        <f>IF(AK1309="","",VLOOKUP(AK1309,映射!W:X,2,FALSE))</f>
        <v/>
      </c>
      <c r="AM1309" s="85"/>
      <c r="AN1309" s="85"/>
      <c r="AO1309" s="85"/>
    </row>
    <row r="1310" spans="1:41">
      <c r="A1310" s="26">
        <v>140577</v>
      </c>
      <c r="B1310" s="26" t="s">
        <v>323</v>
      </c>
      <c r="C1310" s="14" t="s">
        <v>40</v>
      </c>
      <c r="D1310" s="14" t="s">
        <v>685</v>
      </c>
      <c r="E1310" s="26">
        <v>40577</v>
      </c>
      <c r="F1310" s="26" t="s">
        <v>643</v>
      </c>
      <c r="G1310" s="26"/>
      <c r="H1310" s="26">
        <v>27</v>
      </c>
      <c r="I1310" s="91">
        <v>340</v>
      </c>
      <c r="J1310" s="90">
        <v>0</v>
      </c>
      <c r="K1310" s="26"/>
      <c r="L1310" s="79">
        <f>VLOOKUP(D1310,道具产出!B:V,4,FALSE)</f>
        <v>3002</v>
      </c>
      <c r="M1310" s="15" t="str">
        <f>IF(L1310="","",VLOOKUP(L1310,映射!W:X,2,FALSE))</f>
        <v>铁</v>
      </c>
      <c r="N1310" s="79">
        <f>VLOOKUP(D1310,道具产出!B:V,5,FALSE)</f>
        <v>1</v>
      </c>
      <c r="O1310" s="79">
        <v>1</v>
      </c>
      <c r="P1310" s="79">
        <f>VLOOKUP(D1310,道具产出!B:V,6,FALSE)</f>
        <v>300</v>
      </c>
      <c r="Q1310" s="79">
        <f>VLOOKUP(D1310,道具产出!B:V,7,FALSE)</f>
        <v>3102</v>
      </c>
      <c r="R1310" s="15" t="str">
        <f>IF(Q1310="","",VLOOKUP(Q1310,映射!W:X,2,FALSE))</f>
        <v>枞</v>
      </c>
      <c r="S1310" s="79">
        <f>VLOOKUP(D1310,道具产出!B:V,8,FALSE)</f>
        <v>1</v>
      </c>
      <c r="T1310" s="79">
        <v>1</v>
      </c>
      <c r="U1310" s="79">
        <f>VLOOKUP(D1310,道具产出!B:V,9,FALSE)</f>
        <v>300</v>
      </c>
      <c r="V1310" s="92">
        <f>VLOOKUP(D1310,道具产出!B:V,10,FALSE)</f>
        <v>3402</v>
      </c>
      <c r="W1310" s="15" t="str">
        <f>IF(V1310="","",VLOOKUP(V1310,映射!W:X,2,FALSE))</f>
        <v>木绵布</v>
      </c>
      <c r="X1310" s="92">
        <f>VLOOKUP(D1310,道具产出!B:V,11,FALSE)</f>
        <v>1</v>
      </c>
      <c r="Y1310" s="92">
        <v>1</v>
      </c>
      <c r="Z1310" s="92">
        <f>VLOOKUP(D1310,道具产出!B:V,12,FALSE)</f>
        <v>300</v>
      </c>
      <c r="AA1310" s="85"/>
      <c r="AB1310" s="15" t="str">
        <f>IF(AA1310="","",VLOOKUP(AA1310,映射!W:X,2,FALSE))</f>
        <v/>
      </c>
      <c r="AC1310" s="85"/>
      <c r="AD1310" s="85"/>
      <c r="AE1310" s="85"/>
      <c r="AF1310" s="85"/>
      <c r="AG1310" s="15" t="str">
        <f>IF(AF1310="","",VLOOKUP(AF1310,映射!W:X,2,FALSE))</f>
        <v/>
      </c>
      <c r="AH1310" s="85"/>
      <c r="AI1310" s="85"/>
      <c r="AJ1310" s="85"/>
      <c r="AK1310" s="85"/>
      <c r="AL1310" s="85" t="str">
        <f>IF(AK1310="","",VLOOKUP(AK1310,映射!W:X,2,FALSE))</f>
        <v/>
      </c>
      <c r="AM1310" s="85"/>
      <c r="AN1310" s="85"/>
      <c r="AO1310" s="85"/>
    </row>
    <row r="1311" spans="1:41">
      <c r="A1311" s="26">
        <v>140578</v>
      </c>
      <c r="B1311" s="26" t="s">
        <v>323</v>
      </c>
      <c r="C1311" s="14" t="s">
        <v>40</v>
      </c>
      <c r="D1311" s="14" t="s">
        <v>685</v>
      </c>
      <c r="E1311" s="26">
        <v>40578</v>
      </c>
      <c r="F1311" s="26" t="s">
        <v>595</v>
      </c>
      <c r="G1311" s="26"/>
      <c r="H1311" s="26">
        <v>27</v>
      </c>
      <c r="I1311" s="91">
        <v>340</v>
      </c>
      <c r="J1311" s="90">
        <v>0</v>
      </c>
      <c r="K1311" s="26"/>
      <c r="L1311" s="79">
        <f>VLOOKUP(D1311,道具产出!B:V,4,FALSE)</f>
        <v>3002</v>
      </c>
      <c r="M1311" s="15" t="str">
        <f>IF(L1311="","",VLOOKUP(L1311,映射!W:X,2,FALSE))</f>
        <v>铁</v>
      </c>
      <c r="N1311" s="79">
        <f>VLOOKUP(D1311,道具产出!B:V,5,FALSE)</f>
        <v>1</v>
      </c>
      <c r="O1311" s="79">
        <v>1</v>
      </c>
      <c r="P1311" s="79">
        <f>VLOOKUP(D1311,道具产出!B:V,6,FALSE)</f>
        <v>300</v>
      </c>
      <c r="Q1311" s="79">
        <f>VLOOKUP(D1311,道具产出!B:V,7,FALSE)</f>
        <v>3102</v>
      </c>
      <c r="R1311" s="15" t="str">
        <f>IF(Q1311="","",VLOOKUP(Q1311,映射!W:X,2,FALSE))</f>
        <v>枞</v>
      </c>
      <c r="S1311" s="79">
        <f>VLOOKUP(D1311,道具产出!B:V,8,FALSE)</f>
        <v>1</v>
      </c>
      <c r="T1311" s="79">
        <v>1</v>
      </c>
      <c r="U1311" s="79">
        <f>VLOOKUP(D1311,道具产出!B:V,9,FALSE)</f>
        <v>300</v>
      </c>
      <c r="V1311" s="92">
        <f>VLOOKUP(D1311,道具产出!B:V,10,FALSE)</f>
        <v>3402</v>
      </c>
      <c r="W1311" s="15" t="str">
        <f>IF(V1311="","",VLOOKUP(V1311,映射!W:X,2,FALSE))</f>
        <v>木绵布</v>
      </c>
      <c r="X1311" s="92">
        <f>VLOOKUP(D1311,道具产出!B:V,11,FALSE)</f>
        <v>1</v>
      </c>
      <c r="Y1311" s="92">
        <v>1</v>
      </c>
      <c r="Z1311" s="92">
        <f>VLOOKUP(D1311,道具产出!B:V,12,FALSE)</f>
        <v>300</v>
      </c>
      <c r="AA1311" s="85"/>
      <c r="AB1311" s="15" t="str">
        <f>IF(AA1311="","",VLOOKUP(AA1311,映射!W:X,2,FALSE))</f>
        <v/>
      </c>
      <c r="AC1311" s="85"/>
      <c r="AD1311" s="85"/>
      <c r="AE1311" s="85"/>
      <c r="AF1311" s="85"/>
      <c r="AG1311" s="15" t="str">
        <f>IF(AF1311="","",VLOOKUP(AF1311,映射!W:X,2,FALSE))</f>
        <v/>
      </c>
      <c r="AH1311" s="85"/>
      <c r="AI1311" s="85"/>
      <c r="AJ1311" s="85"/>
      <c r="AK1311" s="85"/>
      <c r="AL1311" s="85" t="str">
        <f>IF(AK1311="","",VLOOKUP(AK1311,映射!W:X,2,FALSE))</f>
        <v/>
      </c>
      <c r="AM1311" s="85"/>
      <c r="AN1311" s="85"/>
      <c r="AO1311" s="85"/>
    </row>
    <row r="1312" spans="1:41">
      <c r="A1312" s="26">
        <v>140579</v>
      </c>
      <c r="B1312" s="26" t="s">
        <v>323</v>
      </c>
      <c r="C1312" s="14" t="s">
        <v>40</v>
      </c>
      <c r="D1312" s="14" t="s">
        <v>685</v>
      </c>
      <c r="E1312" s="26">
        <v>40579</v>
      </c>
      <c r="F1312" s="26" t="s">
        <v>452</v>
      </c>
      <c r="G1312" s="26"/>
      <c r="H1312" s="26">
        <v>27</v>
      </c>
      <c r="I1312" s="91">
        <v>340</v>
      </c>
      <c r="J1312" s="90">
        <v>0</v>
      </c>
      <c r="K1312" s="26"/>
      <c r="L1312" s="79">
        <f>VLOOKUP(D1312,道具产出!B:V,4,FALSE)</f>
        <v>3002</v>
      </c>
      <c r="M1312" s="15" t="str">
        <f>IF(L1312="","",VLOOKUP(L1312,映射!W:X,2,FALSE))</f>
        <v>铁</v>
      </c>
      <c r="N1312" s="79">
        <f>VLOOKUP(D1312,道具产出!B:V,5,FALSE)</f>
        <v>1</v>
      </c>
      <c r="O1312" s="79">
        <v>1</v>
      </c>
      <c r="P1312" s="79">
        <f>VLOOKUP(D1312,道具产出!B:V,6,FALSE)</f>
        <v>300</v>
      </c>
      <c r="Q1312" s="79">
        <f>VLOOKUP(D1312,道具产出!B:V,7,FALSE)</f>
        <v>3102</v>
      </c>
      <c r="R1312" s="15" t="str">
        <f>IF(Q1312="","",VLOOKUP(Q1312,映射!W:X,2,FALSE))</f>
        <v>枞</v>
      </c>
      <c r="S1312" s="79">
        <f>VLOOKUP(D1312,道具产出!B:V,8,FALSE)</f>
        <v>1</v>
      </c>
      <c r="T1312" s="79">
        <v>1</v>
      </c>
      <c r="U1312" s="79">
        <f>VLOOKUP(D1312,道具产出!B:V,9,FALSE)</f>
        <v>300</v>
      </c>
      <c r="V1312" s="92">
        <f>VLOOKUP(D1312,道具产出!B:V,10,FALSE)</f>
        <v>3402</v>
      </c>
      <c r="W1312" s="15" t="str">
        <f>IF(V1312="","",VLOOKUP(V1312,映射!W:X,2,FALSE))</f>
        <v>木绵布</v>
      </c>
      <c r="X1312" s="92">
        <f>VLOOKUP(D1312,道具产出!B:V,11,FALSE)</f>
        <v>1</v>
      </c>
      <c r="Y1312" s="92">
        <v>1</v>
      </c>
      <c r="Z1312" s="92">
        <f>VLOOKUP(D1312,道具产出!B:V,12,FALSE)</f>
        <v>300</v>
      </c>
      <c r="AA1312" s="85"/>
      <c r="AB1312" s="15" t="str">
        <f>IF(AA1312="","",VLOOKUP(AA1312,映射!W:X,2,FALSE))</f>
        <v/>
      </c>
      <c r="AC1312" s="85"/>
      <c r="AD1312" s="85"/>
      <c r="AE1312" s="85"/>
      <c r="AF1312" s="85"/>
      <c r="AG1312" s="15" t="str">
        <f>IF(AF1312="","",VLOOKUP(AF1312,映射!W:X,2,FALSE))</f>
        <v/>
      </c>
      <c r="AH1312" s="85"/>
      <c r="AI1312" s="85"/>
      <c r="AJ1312" s="85"/>
      <c r="AK1312" s="85"/>
      <c r="AL1312" s="85" t="str">
        <f>IF(AK1312="","",VLOOKUP(AK1312,映射!W:X,2,FALSE))</f>
        <v/>
      </c>
      <c r="AM1312" s="85"/>
      <c r="AN1312" s="85"/>
      <c r="AO1312" s="85"/>
    </row>
    <row r="1313" spans="1:41">
      <c r="A1313" s="26">
        <v>140580</v>
      </c>
      <c r="B1313" s="26" t="s">
        <v>323</v>
      </c>
      <c r="C1313" s="14" t="s">
        <v>40</v>
      </c>
      <c r="D1313" s="14" t="s">
        <v>685</v>
      </c>
      <c r="E1313" s="26">
        <v>40580</v>
      </c>
      <c r="F1313" s="26" t="s">
        <v>622</v>
      </c>
      <c r="G1313" s="26"/>
      <c r="H1313" s="26">
        <v>27</v>
      </c>
      <c r="I1313" s="91">
        <v>340</v>
      </c>
      <c r="J1313" s="90">
        <v>0</v>
      </c>
      <c r="K1313" s="26"/>
      <c r="L1313" s="79">
        <f>VLOOKUP(D1313,道具产出!B:V,4,FALSE)</f>
        <v>3002</v>
      </c>
      <c r="M1313" s="15" t="str">
        <f>IF(L1313="","",VLOOKUP(L1313,映射!W:X,2,FALSE))</f>
        <v>铁</v>
      </c>
      <c r="N1313" s="79">
        <f>VLOOKUP(D1313,道具产出!B:V,5,FALSE)</f>
        <v>1</v>
      </c>
      <c r="O1313" s="79">
        <v>1</v>
      </c>
      <c r="P1313" s="79">
        <f>VLOOKUP(D1313,道具产出!B:V,6,FALSE)</f>
        <v>300</v>
      </c>
      <c r="Q1313" s="79">
        <f>VLOOKUP(D1313,道具产出!B:V,7,FALSE)</f>
        <v>3102</v>
      </c>
      <c r="R1313" s="15" t="str">
        <f>IF(Q1313="","",VLOOKUP(Q1313,映射!W:X,2,FALSE))</f>
        <v>枞</v>
      </c>
      <c r="S1313" s="79">
        <f>VLOOKUP(D1313,道具产出!B:V,8,FALSE)</f>
        <v>1</v>
      </c>
      <c r="T1313" s="79">
        <v>1</v>
      </c>
      <c r="U1313" s="79">
        <f>VLOOKUP(D1313,道具产出!B:V,9,FALSE)</f>
        <v>300</v>
      </c>
      <c r="V1313" s="92">
        <f>VLOOKUP(D1313,道具产出!B:V,10,FALSE)</f>
        <v>3402</v>
      </c>
      <c r="W1313" s="15" t="str">
        <f>IF(V1313="","",VLOOKUP(V1313,映射!W:X,2,FALSE))</f>
        <v>木绵布</v>
      </c>
      <c r="X1313" s="92">
        <f>VLOOKUP(D1313,道具产出!B:V,11,FALSE)</f>
        <v>1</v>
      </c>
      <c r="Y1313" s="92">
        <v>1</v>
      </c>
      <c r="Z1313" s="92">
        <f>VLOOKUP(D1313,道具产出!B:V,12,FALSE)</f>
        <v>300</v>
      </c>
      <c r="AA1313" s="85"/>
      <c r="AB1313" s="15" t="str">
        <f>IF(AA1313="","",VLOOKUP(AA1313,映射!W:X,2,FALSE))</f>
        <v/>
      </c>
      <c r="AC1313" s="85"/>
      <c r="AD1313" s="85"/>
      <c r="AE1313" s="85"/>
      <c r="AF1313" s="85"/>
      <c r="AG1313" s="15" t="str">
        <f>IF(AF1313="","",VLOOKUP(AF1313,映射!W:X,2,FALSE))</f>
        <v/>
      </c>
      <c r="AH1313" s="85"/>
      <c r="AI1313" s="85"/>
      <c r="AJ1313" s="85"/>
      <c r="AK1313" s="85"/>
      <c r="AL1313" s="85" t="str">
        <f>IF(AK1313="","",VLOOKUP(AK1313,映射!W:X,2,FALSE))</f>
        <v/>
      </c>
      <c r="AM1313" s="85"/>
      <c r="AN1313" s="85"/>
      <c r="AO1313" s="85"/>
    </row>
    <row r="1314" spans="1:41">
      <c r="A1314" s="26">
        <v>140581</v>
      </c>
      <c r="B1314" s="26" t="s">
        <v>323</v>
      </c>
      <c r="C1314" s="14" t="s">
        <v>40</v>
      </c>
      <c r="D1314" s="14" t="s">
        <v>685</v>
      </c>
      <c r="E1314" s="26">
        <v>40581</v>
      </c>
      <c r="F1314" s="26" t="s">
        <v>456</v>
      </c>
      <c r="G1314" s="26"/>
      <c r="H1314" s="26">
        <v>27</v>
      </c>
      <c r="I1314" s="91">
        <v>340</v>
      </c>
      <c r="J1314" s="90">
        <v>0</v>
      </c>
      <c r="K1314" s="26"/>
      <c r="L1314" s="79">
        <f>VLOOKUP(D1314,道具产出!B:V,4,FALSE)</f>
        <v>3002</v>
      </c>
      <c r="M1314" s="15" t="str">
        <f>IF(L1314="","",VLOOKUP(L1314,映射!W:X,2,FALSE))</f>
        <v>铁</v>
      </c>
      <c r="N1314" s="79">
        <f>VLOOKUP(D1314,道具产出!B:V,5,FALSE)</f>
        <v>1</v>
      </c>
      <c r="O1314" s="79">
        <v>1</v>
      </c>
      <c r="P1314" s="79">
        <f>VLOOKUP(D1314,道具产出!B:V,6,FALSE)</f>
        <v>300</v>
      </c>
      <c r="Q1314" s="79">
        <f>VLOOKUP(D1314,道具产出!B:V,7,FALSE)</f>
        <v>3102</v>
      </c>
      <c r="R1314" s="15" t="str">
        <f>IF(Q1314="","",VLOOKUP(Q1314,映射!W:X,2,FALSE))</f>
        <v>枞</v>
      </c>
      <c r="S1314" s="79">
        <f>VLOOKUP(D1314,道具产出!B:V,8,FALSE)</f>
        <v>1</v>
      </c>
      <c r="T1314" s="79">
        <v>1</v>
      </c>
      <c r="U1314" s="79">
        <f>VLOOKUP(D1314,道具产出!B:V,9,FALSE)</f>
        <v>300</v>
      </c>
      <c r="V1314" s="92">
        <f>VLOOKUP(D1314,道具产出!B:V,10,FALSE)</f>
        <v>3402</v>
      </c>
      <c r="W1314" s="15" t="str">
        <f>IF(V1314="","",VLOOKUP(V1314,映射!W:X,2,FALSE))</f>
        <v>木绵布</v>
      </c>
      <c r="X1314" s="92">
        <f>VLOOKUP(D1314,道具产出!B:V,11,FALSE)</f>
        <v>1</v>
      </c>
      <c r="Y1314" s="92">
        <v>1</v>
      </c>
      <c r="Z1314" s="92">
        <f>VLOOKUP(D1314,道具产出!B:V,12,FALSE)</f>
        <v>300</v>
      </c>
      <c r="AA1314" s="85"/>
      <c r="AB1314" s="15" t="str">
        <f>IF(AA1314="","",VLOOKUP(AA1314,映射!W:X,2,FALSE))</f>
        <v/>
      </c>
      <c r="AC1314" s="85"/>
      <c r="AD1314" s="85"/>
      <c r="AE1314" s="85"/>
      <c r="AF1314" s="85"/>
      <c r="AG1314" s="15" t="str">
        <f>IF(AF1314="","",VLOOKUP(AF1314,映射!W:X,2,FALSE))</f>
        <v/>
      </c>
      <c r="AH1314" s="85"/>
      <c r="AI1314" s="85"/>
      <c r="AJ1314" s="85"/>
      <c r="AK1314" s="85"/>
      <c r="AL1314" s="85" t="str">
        <f>IF(AK1314="","",VLOOKUP(AK1314,映射!W:X,2,FALSE))</f>
        <v/>
      </c>
      <c r="AM1314" s="85"/>
      <c r="AN1314" s="85"/>
      <c r="AO1314" s="85"/>
    </row>
    <row r="1315" spans="1:41">
      <c r="A1315" s="26">
        <v>140582</v>
      </c>
      <c r="B1315" s="26" t="s">
        <v>323</v>
      </c>
      <c r="C1315" s="14" t="s">
        <v>40</v>
      </c>
      <c r="D1315" s="14" t="s">
        <v>685</v>
      </c>
      <c r="E1315" s="26">
        <v>40582</v>
      </c>
      <c r="F1315" s="26" t="s">
        <v>633</v>
      </c>
      <c r="G1315" s="26"/>
      <c r="H1315" s="26">
        <v>27</v>
      </c>
      <c r="I1315" s="91">
        <v>340</v>
      </c>
      <c r="J1315" s="90">
        <v>0</v>
      </c>
      <c r="K1315" s="26"/>
      <c r="L1315" s="79">
        <f>VLOOKUP(D1315,道具产出!B:V,4,FALSE)</f>
        <v>3002</v>
      </c>
      <c r="M1315" s="15" t="str">
        <f>IF(L1315="","",VLOOKUP(L1315,映射!W:X,2,FALSE))</f>
        <v>铁</v>
      </c>
      <c r="N1315" s="79">
        <f>VLOOKUP(D1315,道具产出!B:V,5,FALSE)</f>
        <v>1</v>
      </c>
      <c r="O1315" s="79">
        <v>1</v>
      </c>
      <c r="P1315" s="79">
        <f>VLOOKUP(D1315,道具产出!B:V,6,FALSE)</f>
        <v>300</v>
      </c>
      <c r="Q1315" s="79">
        <f>VLOOKUP(D1315,道具产出!B:V,7,FALSE)</f>
        <v>3102</v>
      </c>
      <c r="R1315" s="15" t="str">
        <f>IF(Q1315="","",VLOOKUP(Q1315,映射!W:X,2,FALSE))</f>
        <v>枞</v>
      </c>
      <c r="S1315" s="79">
        <f>VLOOKUP(D1315,道具产出!B:V,8,FALSE)</f>
        <v>1</v>
      </c>
      <c r="T1315" s="79">
        <v>1</v>
      </c>
      <c r="U1315" s="79">
        <f>VLOOKUP(D1315,道具产出!B:V,9,FALSE)</f>
        <v>300</v>
      </c>
      <c r="V1315" s="92">
        <f>VLOOKUP(D1315,道具产出!B:V,10,FALSE)</f>
        <v>3402</v>
      </c>
      <c r="W1315" s="15" t="str">
        <f>IF(V1315="","",VLOOKUP(V1315,映射!W:X,2,FALSE))</f>
        <v>木绵布</v>
      </c>
      <c r="X1315" s="92">
        <f>VLOOKUP(D1315,道具产出!B:V,11,FALSE)</f>
        <v>1</v>
      </c>
      <c r="Y1315" s="92">
        <v>1</v>
      </c>
      <c r="Z1315" s="92">
        <f>VLOOKUP(D1315,道具产出!B:V,12,FALSE)</f>
        <v>300</v>
      </c>
      <c r="AA1315" s="85"/>
      <c r="AB1315" s="15" t="str">
        <f>IF(AA1315="","",VLOOKUP(AA1315,映射!W:X,2,FALSE))</f>
        <v/>
      </c>
      <c r="AC1315" s="85"/>
      <c r="AD1315" s="85"/>
      <c r="AE1315" s="85"/>
      <c r="AF1315" s="85"/>
      <c r="AG1315" s="15" t="str">
        <f>IF(AF1315="","",VLOOKUP(AF1315,映射!W:X,2,FALSE))</f>
        <v/>
      </c>
      <c r="AH1315" s="85"/>
      <c r="AI1315" s="85"/>
      <c r="AJ1315" s="85"/>
      <c r="AK1315" s="85"/>
      <c r="AL1315" s="85" t="str">
        <f>IF(AK1315="","",VLOOKUP(AK1315,映射!W:X,2,FALSE))</f>
        <v/>
      </c>
      <c r="AM1315" s="85"/>
      <c r="AN1315" s="85"/>
      <c r="AO1315" s="85"/>
    </row>
    <row r="1316" spans="1:41">
      <c r="A1316" s="26">
        <v>140583</v>
      </c>
      <c r="B1316" s="26" t="s">
        <v>323</v>
      </c>
      <c r="C1316" s="14" t="s">
        <v>40</v>
      </c>
      <c r="D1316" s="14" t="s">
        <v>685</v>
      </c>
      <c r="E1316" s="26">
        <v>40583</v>
      </c>
      <c r="F1316" s="26" t="s">
        <v>510</v>
      </c>
      <c r="G1316" s="26"/>
      <c r="H1316" s="26">
        <v>27</v>
      </c>
      <c r="I1316" s="91">
        <v>340</v>
      </c>
      <c r="J1316" s="90">
        <v>0</v>
      </c>
      <c r="K1316" s="26"/>
      <c r="L1316" s="79">
        <f>VLOOKUP(D1316,道具产出!B:V,4,FALSE)</f>
        <v>3002</v>
      </c>
      <c r="M1316" s="15" t="str">
        <f>IF(L1316="","",VLOOKUP(L1316,映射!W:X,2,FALSE))</f>
        <v>铁</v>
      </c>
      <c r="N1316" s="79">
        <f>VLOOKUP(D1316,道具产出!B:V,5,FALSE)</f>
        <v>1</v>
      </c>
      <c r="O1316" s="79">
        <v>1</v>
      </c>
      <c r="P1316" s="79">
        <f>VLOOKUP(D1316,道具产出!B:V,6,FALSE)</f>
        <v>300</v>
      </c>
      <c r="Q1316" s="79">
        <f>VLOOKUP(D1316,道具产出!B:V,7,FALSE)</f>
        <v>3102</v>
      </c>
      <c r="R1316" s="15" t="str">
        <f>IF(Q1316="","",VLOOKUP(Q1316,映射!W:X,2,FALSE))</f>
        <v>枞</v>
      </c>
      <c r="S1316" s="79">
        <f>VLOOKUP(D1316,道具产出!B:V,8,FALSE)</f>
        <v>1</v>
      </c>
      <c r="T1316" s="79">
        <v>1</v>
      </c>
      <c r="U1316" s="79">
        <f>VLOOKUP(D1316,道具产出!B:V,9,FALSE)</f>
        <v>300</v>
      </c>
      <c r="V1316" s="92">
        <f>VLOOKUP(D1316,道具产出!B:V,10,FALSE)</f>
        <v>3402</v>
      </c>
      <c r="W1316" s="15" t="str">
        <f>IF(V1316="","",VLOOKUP(V1316,映射!W:X,2,FALSE))</f>
        <v>木绵布</v>
      </c>
      <c r="X1316" s="92">
        <f>VLOOKUP(D1316,道具产出!B:V,11,FALSE)</f>
        <v>1</v>
      </c>
      <c r="Y1316" s="92">
        <v>1</v>
      </c>
      <c r="Z1316" s="92">
        <f>VLOOKUP(D1316,道具产出!B:V,12,FALSE)</f>
        <v>300</v>
      </c>
      <c r="AA1316" s="85"/>
      <c r="AB1316" s="15" t="str">
        <f>IF(AA1316="","",VLOOKUP(AA1316,映射!W:X,2,FALSE))</f>
        <v/>
      </c>
      <c r="AC1316" s="85"/>
      <c r="AD1316" s="85"/>
      <c r="AE1316" s="85"/>
      <c r="AF1316" s="85"/>
      <c r="AG1316" s="15" t="str">
        <f>IF(AF1316="","",VLOOKUP(AF1316,映射!W:X,2,FALSE))</f>
        <v/>
      </c>
      <c r="AH1316" s="85"/>
      <c r="AI1316" s="85"/>
      <c r="AJ1316" s="85"/>
      <c r="AK1316" s="85"/>
      <c r="AL1316" s="85" t="str">
        <f>IF(AK1316="","",VLOOKUP(AK1316,映射!W:X,2,FALSE))</f>
        <v/>
      </c>
      <c r="AM1316" s="85"/>
      <c r="AN1316" s="85"/>
      <c r="AO1316" s="85"/>
    </row>
    <row r="1317" spans="1:41">
      <c r="A1317" s="26">
        <v>140584</v>
      </c>
      <c r="B1317" s="26" t="s">
        <v>323</v>
      </c>
      <c r="C1317" s="14" t="s">
        <v>40</v>
      </c>
      <c r="D1317" s="14" t="s">
        <v>685</v>
      </c>
      <c r="E1317" s="26">
        <v>40584</v>
      </c>
      <c r="F1317" s="26" t="s">
        <v>697</v>
      </c>
      <c r="G1317" s="26"/>
      <c r="H1317" s="26">
        <v>27</v>
      </c>
      <c r="I1317" s="91">
        <v>340</v>
      </c>
      <c r="J1317" s="90">
        <v>0</v>
      </c>
      <c r="K1317" s="26"/>
      <c r="L1317" s="79">
        <f>VLOOKUP(D1317,道具产出!B:V,4,FALSE)</f>
        <v>3002</v>
      </c>
      <c r="M1317" s="15" t="str">
        <f>IF(L1317="","",VLOOKUP(L1317,映射!W:X,2,FALSE))</f>
        <v>铁</v>
      </c>
      <c r="N1317" s="79">
        <f>VLOOKUP(D1317,道具产出!B:V,5,FALSE)</f>
        <v>1</v>
      </c>
      <c r="O1317" s="79">
        <v>1</v>
      </c>
      <c r="P1317" s="79">
        <f>VLOOKUP(D1317,道具产出!B:V,6,FALSE)</f>
        <v>300</v>
      </c>
      <c r="Q1317" s="79">
        <f>VLOOKUP(D1317,道具产出!B:V,7,FALSE)</f>
        <v>3102</v>
      </c>
      <c r="R1317" s="15" t="str">
        <f>IF(Q1317="","",VLOOKUP(Q1317,映射!W:X,2,FALSE))</f>
        <v>枞</v>
      </c>
      <c r="S1317" s="79">
        <f>VLOOKUP(D1317,道具产出!B:V,8,FALSE)</f>
        <v>1</v>
      </c>
      <c r="T1317" s="79">
        <v>1</v>
      </c>
      <c r="U1317" s="79">
        <f>VLOOKUP(D1317,道具产出!B:V,9,FALSE)</f>
        <v>300</v>
      </c>
      <c r="V1317" s="92">
        <f>VLOOKUP(D1317,道具产出!B:V,10,FALSE)</f>
        <v>3402</v>
      </c>
      <c r="W1317" s="15" t="str">
        <f>IF(V1317="","",VLOOKUP(V1317,映射!W:X,2,FALSE))</f>
        <v>木绵布</v>
      </c>
      <c r="X1317" s="92">
        <f>VLOOKUP(D1317,道具产出!B:V,11,FALSE)</f>
        <v>1</v>
      </c>
      <c r="Y1317" s="92">
        <v>1</v>
      </c>
      <c r="Z1317" s="92">
        <f>VLOOKUP(D1317,道具产出!B:V,12,FALSE)</f>
        <v>300</v>
      </c>
      <c r="AA1317" s="85"/>
      <c r="AB1317" s="15" t="str">
        <f>IF(AA1317="","",VLOOKUP(AA1317,映射!W:X,2,FALSE))</f>
        <v/>
      </c>
      <c r="AC1317" s="85"/>
      <c r="AD1317" s="85"/>
      <c r="AE1317" s="85"/>
      <c r="AF1317" s="85"/>
      <c r="AG1317" s="15" t="str">
        <f>IF(AF1317="","",VLOOKUP(AF1317,映射!W:X,2,FALSE))</f>
        <v/>
      </c>
      <c r="AH1317" s="85"/>
      <c r="AI1317" s="85"/>
      <c r="AJ1317" s="85"/>
      <c r="AK1317" s="85"/>
      <c r="AL1317" s="85" t="str">
        <f>IF(AK1317="","",VLOOKUP(AK1317,映射!W:X,2,FALSE))</f>
        <v/>
      </c>
      <c r="AM1317" s="85"/>
      <c r="AN1317" s="85"/>
      <c r="AO1317" s="85"/>
    </row>
    <row r="1318" spans="1:41">
      <c r="A1318" s="26">
        <v>140585</v>
      </c>
      <c r="B1318" s="26" t="s">
        <v>323</v>
      </c>
      <c r="C1318" s="14" t="s">
        <v>40</v>
      </c>
      <c r="D1318" s="14" t="s">
        <v>685</v>
      </c>
      <c r="E1318" s="26">
        <v>40585</v>
      </c>
      <c r="F1318" s="26" t="s">
        <v>605</v>
      </c>
      <c r="G1318" s="26"/>
      <c r="H1318" s="26">
        <v>27</v>
      </c>
      <c r="I1318" s="91">
        <v>340</v>
      </c>
      <c r="J1318" s="90">
        <v>0</v>
      </c>
      <c r="K1318" s="26"/>
      <c r="L1318" s="79">
        <f>VLOOKUP(D1318,道具产出!B:V,4,FALSE)</f>
        <v>3002</v>
      </c>
      <c r="M1318" s="15" t="str">
        <f>IF(L1318="","",VLOOKUP(L1318,映射!W:X,2,FALSE))</f>
        <v>铁</v>
      </c>
      <c r="N1318" s="79">
        <f>VLOOKUP(D1318,道具产出!B:V,5,FALSE)</f>
        <v>1</v>
      </c>
      <c r="O1318" s="79">
        <v>1</v>
      </c>
      <c r="P1318" s="79">
        <f>VLOOKUP(D1318,道具产出!B:V,6,FALSE)</f>
        <v>300</v>
      </c>
      <c r="Q1318" s="79">
        <f>VLOOKUP(D1318,道具产出!B:V,7,FALSE)</f>
        <v>3102</v>
      </c>
      <c r="R1318" s="15" t="str">
        <f>IF(Q1318="","",VLOOKUP(Q1318,映射!W:X,2,FALSE))</f>
        <v>枞</v>
      </c>
      <c r="S1318" s="79">
        <f>VLOOKUP(D1318,道具产出!B:V,8,FALSE)</f>
        <v>1</v>
      </c>
      <c r="T1318" s="79">
        <v>1</v>
      </c>
      <c r="U1318" s="79">
        <f>VLOOKUP(D1318,道具产出!B:V,9,FALSE)</f>
        <v>300</v>
      </c>
      <c r="V1318" s="92">
        <f>VLOOKUP(D1318,道具产出!B:V,10,FALSE)</f>
        <v>3402</v>
      </c>
      <c r="W1318" s="15" t="str">
        <f>IF(V1318="","",VLOOKUP(V1318,映射!W:X,2,FALSE))</f>
        <v>木绵布</v>
      </c>
      <c r="X1318" s="92">
        <f>VLOOKUP(D1318,道具产出!B:V,11,FALSE)</f>
        <v>1</v>
      </c>
      <c r="Y1318" s="92">
        <v>1</v>
      </c>
      <c r="Z1318" s="92">
        <f>VLOOKUP(D1318,道具产出!B:V,12,FALSE)</f>
        <v>300</v>
      </c>
      <c r="AA1318" s="85"/>
      <c r="AB1318" s="15" t="str">
        <f>IF(AA1318="","",VLOOKUP(AA1318,映射!W:X,2,FALSE))</f>
        <v/>
      </c>
      <c r="AC1318" s="85"/>
      <c r="AD1318" s="85"/>
      <c r="AE1318" s="85"/>
      <c r="AF1318" s="85"/>
      <c r="AG1318" s="15" t="str">
        <f>IF(AF1318="","",VLOOKUP(AF1318,映射!W:X,2,FALSE))</f>
        <v/>
      </c>
      <c r="AH1318" s="85"/>
      <c r="AI1318" s="85"/>
      <c r="AJ1318" s="85"/>
      <c r="AK1318" s="85"/>
      <c r="AL1318" s="85" t="str">
        <f>IF(AK1318="","",VLOOKUP(AK1318,映射!W:X,2,FALSE))</f>
        <v/>
      </c>
      <c r="AM1318" s="85"/>
      <c r="AN1318" s="85"/>
      <c r="AO1318" s="85"/>
    </row>
    <row r="1319" spans="1:41">
      <c r="A1319" s="26">
        <v>140586</v>
      </c>
      <c r="B1319" s="26" t="s">
        <v>323</v>
      </c>
      <c r="C1319" s="14" t="s">
        <v>40</v>
      </c>
      <c r="D1319" s="14" t="s">
        <v>686</v>
      </c>
      <c r="E1319" s="26">
        <v>40586</v>
      </c>
      <c r="F1319" s="26" t="s">
        <v>512</v>
      </c>
      <c r="G1319" s="26"/>
      <c r="H1319" s="26">
        <v>32</v>
      </c>
      <c r="I1319" s="91">
        <v>480</v>
      </c>
      <c r="J1319" s="90">
        <v>0</v>
      </c>
      <c r="K1319" s="26"/>
      <c r="L1319" s="79">
        <f>VLOOKUP(D1319,道具产出!B:V,4,FALSE)</f>
        <v>3003</v>
      </c>
      <c r="M1319" s="15" t="str">
        <f>IF(L1319="","",VLOOKUP(L1319,映射!W:X,2,FALSE))</f>
        <v>银</v>
      </c>
      <c r="N1319" s="79">
        <f>VLOOKUP(D1319,道具产出!B:V,5,FALSE)</f>
        <v>1</v>
      </c>
      <c r="O1319" s="79">
        <v>1</v>
      </c>
      <c r="P1319" s="79">
        <f>VLOOKUP(D1319,道具产出!B:V,6,FALSE)</f>
        <v>200</v>
      </c>
      <c r="Q1319" s="79">
        <f>VLOOKUP(D1319,道具产出!B:V,7,FALSE)</f>
        <v>3103</v>
      </c>
      <c r="R1319" s="15" t="str">
        <f>IF(Q1319="","",VLOOKUP(Q1319,映射!W:X,2,FALSE))</f>
        <v>黄月木</v>
      </c>
      <c r="S1319" s="79">
        <f>VLOOKUP(D1319,道具产出!B:V,8,FALSE)</f>
        <v>1</v>
      </c>
      <c r="T1319" s="79">
        <v>1</v>
      </c>
      <c r="U1319" s="79">
        <f>VLOOKUP(D1319,道具产出!B:V,9,FALSE)</f>
        <v>200</v>
      </c>
      <c r="V1319" s="92">
        <f>VLOOKUP(D1319,道具产出!B:V,10,FALSE)</f>
        <v>3403</v>
      </c>
      <c r="W1319" s="15" t="str">
        <f>IF(V1319="","",VLOOKUP(V1319,映射!W:X,2,FALSE))</f>
        <v>毛毡</v>
      </c>
      <c r="X1319" s="92">
        <f>VLOOKUP(D1319,道具产出!B:V,11,FALSE)</f>
        <v>1</v>
      </c>
      <c r="Y1319" s="92">
        <v>1</v>
      </c>
      <c r="Z1319" s="92">
        <f>VLOOKUP(D1319,道具产出!B:V,12,FALSE)</f>
        <v>200</v>
      </c>
      <c r="AA1319" s="85"/>
      <c r="AB1319" s="15" t="str">
        <f>IF(AA1319="","",VLOOKUP(AA1319,映射!W:X,2,FALSE))</f>
        <v/>
      </c>
      <c r="AC1319" s="85"/>
      <c r="AD1319" s="85"/>
      <c r="AE1319" s="85"/>
      <c r="AF1319" s="85"/>
      <c r="AG1319" s="15" t="str">
        <f>IF(AF1319="","",VLOOKUP(AF1319,映射!W:X,2,FALSE))</f>
        <v/>
      </c>
      <c r="AH1319" s="85"/>
      <c r="AI1319" s="85"/>
      <c r="AJ1319" s="85"/>
      <c r="AK1319" s="85"/>
      <c r="AL1319" s="85" t="str">
        <f>IF(AK1319="","",VLOOKUP(AK1319,映射!W:X,2,FALSE))</f>
        <v/>
      </c>
      <c r="AM1319" s="85"/>
      <c r="AN1319" s="85"/>
      <c r="AO1319" s="85"/>
    </row>
    <row r="1320" spans="1:41">
      <c r="A1320" s="26">
        <v>140587</v>
      </c>
      <c r="B1320" s="26" t="s">
        <v>323</v>
      </c>
      <c r="C1320" s="14" t="s">
        <v>40</v>
      </c>
      <c r="D1320" s="14" t="s">
        <v>686</v>
      </c>
      <c r="E1320" s="26">
        <v>40587</v>
      </c>
      <c r="F1320" s="26" t="s">
        <v>600</v>
      </c>
      <c r="G1320" s="26"/>
      <c r="H1320" s="26">
        <v>32</v>
      </c>
      <c r="I1320" s="91">
        <v>480</v>
      </c>
      <c r="J1320" s="90">
        <v>0</v>
      </c>
      <c r="K1320" s="26"/>
      <c r="L1320" s="79">
        <f>VLOOKUP(D1320,道具产出!B:V,4,FALSE)</f>
        <v>3003</v>
      </c>
      <c r="M1320" s="15" t="str">
        <f>IF(L1320="","",VLOOKUP(L1320,映射!W:X,2,FALSE))</f>
        <v>银</v>
      </c>
      <c r="N1320" s="79">
        <f>VLOOKUP(D1320,道具产出!B:V,5,FALSE)</f>
        <v>1</v>
      </c>
      <c r="O1320" s="79">
        <v>1</v>
      </c>
      <c r="P1320" s="79">
        <f>VLOOKUP(D1320,道具产出!B:V,6,FALSE)</f>
        <v>200</v>
      </c>
      <c r="Q1320" s="79">
        <f>VLOOKUP(D1320,道具产出!B:V,7,FALSE)</f>
        <v>3103</v>
      </c>
      <c r="R1320" s="15" t="str">
        <f>IF(Q1320="","",VLOOKUP(Q1320,映射!W:X,2,FALSE))</f>
        <v>黄月木</v>
      </c>
      <c r="S1320" s="79">
        <f>VLOOKUP(D1320,道具产出!B:V,8,FALSE)</f>
        <v>1</v>
      </c>
      <c r="T1320" s="79">
        <v>1</v>
      </c>
      <c r="U1320" s="79">
        <f>VLOOKUP(D1320,道具产出!B:V,9,FALSE)</f>
        <v>200</v>
      </c>
      <c r="V1320" s="92">
        <f>VLOOKUP(D1320,道具产出!B:V,10,FALSE)</f>
        <v>3403</v>
      </c>
      <c r="W1320" s="15" t="str">
        <f>IF(V1320="","",VLOOKUP(V1320,映射!W:X,2,FALSE))</f>
        <v>毛毡</v>
      </c>
      <c r="X1320" s="92">
        <f>VLOOKUP(D1320,道具产出!B:V,11,FALSE)</f>
        <v>1</v>
      </c>
      <c r="Y1320" s="92">
        <v>1</v>
      </c>
      <c r="Z1320" s="92">
        <f>VLOOKUP(D1320,道具产出!B:V,12,FALSE)</f>
        <v>200</v>
      </c>
      <c r="AA1320" s="85"/>
      <c r="AB1320" s="15" t="str">
        <f>IF(AA1320="","",VLOOKUP(AA1320,映射!W:X,2,FALSE))</f>
        <v/>
      </c>
      <c r="AC1320" s="85"/>
      <c r="AD1320" s="85"/>
      <c r="AE1320" s="85"/>
      <c r="AF1320" s="85"/>
      <c r="AG1320" s="15" t="str">
        <f>IF(AF1320="","",VLOOKUP(AF1320,映射!W:X,2,FALSE))</f>
        <v/>
      </c>
      <c r="AH1320" s="85"/>
      <c r="AI1320" s="85"/>
      <c r="AJ1320" s="85"/>
      <c r="AK1320" s="85"/>
      <c r="AL1320" s="85" t="str">
        <f>IF(AK1320="","",VLOOKUP(AK1320,映射!W:X,2,FALSE))</f>
        <v/>
      </c>
      <c r="AM1320" s="85"/>
      <c r="AN1320" s="85"/>
      <c r="AO1320" s="85"/>
    </row>
    <row r="1321" spans="1:41">
      <c r="A1321" s="26">
        <v>140588</v>
      </c>
      <c r="B1321" s="26" t="s">
        <v>323</v>
      </c>
      <c r="C1321" s="14" t="s">
        <v>40</v>
      </c>
      <c r="D1321" s="14" t="s">
        <v>686</v>
      </c>
      <c r="E1321" s="26">
        <v>40588</v>
      </c>
      <c r="F1321" s="26" t="s">
        <v>608</v>
      </c>
      <c r="G1321" s="26"/>
      <c r="H1321" s="26">
        <v>32</v>
      </c>
      <c r="I1321" s="91">
        <v>480</v>
      </c>
      <c r="J1321" s="90">
        <v>0</v>
      </c>
      <c r="K1321" s="26"/>
      <c r="L1321" s="79">
        <f>VLOOKUP(D1321,道具产出!B:V,4,FALSE)</f>
        <v>3003</v>
      </c>
      <c r="M1321" s="15" t="str">
        <f>IF(L1321="","",VLOOKUP(L1321,映射!W:X,2,FALSE))</f>
        <v>银</v>
      </c>
      <c r="N1321" s="79">
        <f>VLOOKUP(D1321,道具产出!B:V,5,FALSE)</f>
        <v>1</v>
      </c>
      <c r="O1321" s="79">
        <v>1</v>
      </c>
      <c r="P1321" s="79">
        <f>VLOOKUP(D1321,道具产出!B:V,6,FALSE)</f>
        <v>200</v>
      </c>
      <c r="Q1321" s="79">
        <f>VLOOKUP(D1321,道具产出!B:V,7,FALSE)</f>
        <v>3103</v>
      </c>
      <c r="R1321" s="15" t="str">
        <f>IF(Q1321="","",VLOOKUP(Q1321,映射!W:X,2,FALSE))</f>
        <v>黄月木</v>
      </c>
      <c r="S1321" s="79">
        <f>VLOOKUP(D1321,道具产出!B:V,8,FALSE)</f>
        <v>1</v>
      </c>
      <c r="T1321" s="79">
        <v>1</v>
      </c>
      <c r="U1321" s="79">
        <f>VLOOKUP(D1321,道具产出!B:V,9,FALSE)</f>
        <v>200</v>
      </c>
      <c r="V1321" s="92">
        <f>VLOOKUP(D1321,道具产出!B:V,10,FALSE)</f>
        <v>3403</v>
      </c>
      <c r="W1321" s="15" t="str">
        <f>IF(V1321="","",VLOOKUP(V1321,映射!W:X,2,FALSE))</f>
        <v>毛毡</v>
      </c>
      <c r="X1321" s="92">
        <f>VLOOKUP(D1321,道具产出!B:V,11,FALSE)</f>
        <v>1</v>
      </c>
      <c r="Y1321" s="92">
        <v>1</v>
      </c>
      <c r="Z1321" s="92">
        <f>VLOOKUP(D1321,道具产出!B:V,12,FALSE)</f>
        <v>200</v>
      </c>
      <c r="AA1321" s="85"/>
      <c r="AB1321" s="15" t="str">
        <f>IF(AA1321="","",VLOOKUP(AA1321,映射!W:X,2,FALSE))</f>
        <v/>
      </c>
      <c r="AC1321" s="85"/>
      <c r="AD1321" s="85"/>
      <c r="AE1321" s="85"/>
      <c r="AF1321" s="85"/>
      <c r="AG1321" s="15" t="str">
        <f>IF(AF1321="","",VLOOKUP(AF1321,映射!W:X,2,FALSE))</f>
        <v/>
      </c>
      <c r="AH1321" s="85"/>
      <c r="AI1321" s="85"/>
      <c r="AJ1321" s="85"/>
      <c r="AK1321" s="85"/>
      <c r="AL1321" s="85" t="str">
        <f>IF(AK1321="","",VLOOKUP(AK1321,映射!W:X,2,FALSE))</f>
        <v/>
      </c>
      <c r="AM1321" s="85"/>
      <c r="AN1321" s="85"/>
      <c r="AO1321" s="85"/>
    </row>
    <row r="1322" spans="1:41">
      <c r="A1322" s="26">
        <v>140589</v>
      </c>
      <c r="B1322" s="26" t="s">
        <v>323</v>
      </c>
      <c r="C1322" s="14" t="s">
        <v>40</v>
      </c>
      <c r="D1322" s="14" t="s">
        <v>686</v>
      </c>
      <c r="E1322" s="26">
        <v>40589</v>
      </c>
      <c r="F1322" s="26" t="s">
        <v>472</v>
      </c>
      <c r="G1322" s="26"/>
      <c r="H1322" s="26">
        <v>32</v>
      </c>
      <c r="I1322" s="91">
        <v>480</v>
      </c>
      <c r="J1322" s="90">
        <v>0</v>
      </c>
      <c r="K1322" s="26"/>
      <c r="L1322" s="79">
        <f>VLOOKUP(D1322,道具产出!B:V,4,FALSE)</f>
        <v>3003</v>
      </c>
      <c r="M1322" s="15" t="str">
        <f>IF(L1322="","",VLOOKUP(L1322,映射!W:X,2,FALSE))</f>
        <v>银</v>
      </c>
      <c r="N1322" s="79">
        <f>VLOOKUP(D1322,道具产出!B:V,5,FALSE)</f>
        <v>1</v>
      </c>
      <c r="O1322" s="79">
        <v>1</v>
      </c>
      <c r="P1322" s="79">
        <f>VLOOKUP(D1322,道具产出!B:V,6,FALSE)</f>
        <v>200</v>
      </c>
      <c r="Q1322" s="79">
        <f>VLOOKUP(D1322,道具产出!B:V,7,FALSE)</f>
        <v>3103</v>
      </c>
      <c r="R1322" s="15" t="str">
        <f>IF(Q1322="","",VLOOKUP(Q1322,映射!W:X,2,FALSE))</f>
        <v>黄月木</v>
      </c>
      <c r="S1322" s="79">
        <f>VLOOKUP(D1322,道具产出!B:V,8,FALSE)</f>
        <v>1</v>
      </c>
      <c r="T1322" s="79">
        <v>1</v>
      </c>
      <c r="U1322" s="79">
        <f>VLOOKUP(D1322,道具产出!B:V,9,FALSE)</f>
        <v>200</v>
      </c>
      <c r="V1322" s="92">
        <f>VLOOKUP(D1322,道具产出!B:V,10,FALSE)</f>
        <v>3403</v>
      </c>
      <c r="W1322" s="15" t="str">
        <f>IF(V1322="","",VLOOKUP(V1322,映射!W:X,2,FALSE))</f>
        <v>毛毡</v>
      </c>
      <c r="X1322" s="92">
        <f>VLOOKUP(D1322,道具产出!B:V,11,FALSE)</f>
        <v>1</v>
      </c>
      <c r="Y1322" s="92">
        <v>1</v>
      </c>
      <c r="Z1322" s="92">
        <f>VLOOKUP(D1322,道具产出!B:V,12,FALSE)</f>
        <v>200</v>
      </c>
      <c r="AA1322" s="85"/>
      <c r="AB1322" s="15" t="str">
        <f>IF(AA1322="","",VLOOKUP(AA1322,映射!W:X,2,FALSE))</f>
        <v/>
      </c>
      <c r="AC1322" s="85"/>
      <c r="AD1322" s="85"/>
      <c r="AE1322" s="85"/>
      <c r="AF1322" s="85"/>
      <c r="AG1322" s="15" t="str">
        <f>IF(AF1322="","",VLOOKUP(AF1322,映射!W:X,2,FALSE))</f>
        <v/>
      </c>
      <c r="AH1322" s="85"/>
      <c r="AI1322" s="85"/>
      <c r="AJ1322" s="85"/>
      <c r="AK1322" s="85"/>
      <c r="AL1322" s="85" t="str">
        <f>IF(AK1322="","",VLOOKUP(AK1322,映射!W:X,2,FALSE))</f>
        <v/>
      </c>
      <c r="AM1322" s="85"/>
      <c r="AN1322" s="85"/>
      <c r="AO1322" s="85"/>
    </row>
    <row r="1323" spans="1:41">
      <c r="A1323" s="26">
        <v>140590</v>
      </c>
      <c r="B1323" s="26" t="s">
        <v>323</v>
      </c>
      <c r="C1323" s="14" t="s">
        <v>40</v>
      </c>
      <c r="D1323" s="14" t="s">
        <v>686</v>
      </c>
      <c r="E1323" s="26">
        <v>40590</v>
      </c>
      <c r="F1323" s="26" t="s">
        <v>585</v>
      </c>
      <c r="G1323" s="26"/>
      <c r="H1323" s="26">
        <v>32</v>
      </c>
      <c r="I1323" s="91">
        <v>480</v>
      </c>
      <c r="J1323" s="90">
        <v>0</v>
      </c>
      <c r="K1323" s="26"/>
      <c r="L1323" s="79">
        <f>VLOOKUP(D1323,道具产出!B:V,4,FALSE)</f>
        <v>3003</v>
      </c>
      <c r="M1323" s="15" t="str">
        <f>IF(L1323="","",VLOOKUP(L1323,映射!W:X,2,FALSE))</f>
        <v>银</v>
      </c>
      <c r="N1323" s="79">
        <f>VLOOKUP(D1323,道具产出!B:V,5,FALSE)</f>
        <v>1</v>
      </c>
      <c r="O1323" s="79">
        <v>1</v>
      </c>
      <c r="P1323" s="79">
        <f>VLOOKUP(D1323,道具产出!B:V,6,FALSE)</f>
        <v>200</v>
      </c>
      <c r="Q1323" s="79">
        <f>VLOOKUP(D1323,道具产出!B:V,7,FALSE)</f>
        <v>3103</v>
      </c>
      <c r="R1323" s="15" t="str">
        <f>IF(Q1323="","",VLOOKUP(Q1323,映射!W:X,2,FALSE))</f>
        <v>黄月木</v>
      </c>
      <c r="S1323" s="79">
        <f>VLOOKUP(D1323,道具产出!B:V,8,FALSE)</f>
        <v>1</v>
      </c>
      <c r="T1323" s="79">
        <v>1</v>
      </c>
      <c r="U1323" s="79">
        <f>VLOOKUP(D1323,道具产出!B:V,9,FALSE)</f>
        <v>200</v>
      </c>
      <c r="V1323" s="92">
        <f>VLOOKUP(D1323,道具产出!B:V,10,FALSE)</f>
        <v>3403</v>
      </c>
      <c r="W1323" s="15" t="str">
        <f>IF(V1323="","",VLOOKUP(V1323,映射!W:X,2,FALSE))</f>
        <v>毛毡</v>
      </c>
      <c r="X1323" s="92">
        <f>VLOOKUP(D1323,道具产出!B:V,11,FALSE)</f>
        <v>1</v>
      </c>
      <c r="Y1323" s="92">
        <v>1</v>
      </c>
      <c r="Z1323" s="92">
        <f>VLOOKUP(D1323,道具产出!B:V,12,FALSE)</f>
        <v>200</v>
      </c>
      <c r="AA1323" s="85"/>
      <c r="AB1323" s="15" t="str">
        <f>IF(AA1323="","",VLOOKUP(AA1323,映射!W:X,2,FALSE))</f>
        <v/>
      </c>
      <c r="AC1323" s="85"/>
      <c r="AD1323" s="85"/>
      <c r="AE1323" s="85"/>
      <c r="AF1323" s="85"/>
      <c r="AG1323" s="15" t="str">
        <f>IF(AF1323="","",VLOOKUP(AF1323,映射!W:X,2,FALSE))</f>
        <v/>
      </c>
      <c r="AH1323" s="85"/>
      <c r="AI1323" s="85"/>
      <c r="AJ1323" s="85"/>
      <c r="AK1323" s="85"/>
      <c r="AL1323" s="85" t="str">
        <f>IF(AK1323="","",VLOOKUP(AK1323,映射!W:X,2,FALSE))</f>
        <v/>
      </c>
      <c r="AM1323" s="85"/>
      <c r="AN1323" s="85"/>
      <c r="AO1323" s="85"/>
    </row>
    <row r="1324" spans="1:41">
      <c r="A1324" s="26">
        <v>140591</v>
      </c>
      <c r="B1324" s="26" t="s">
        <v>323</v>
      </c>
      <c r="C1324" s="14" t="s">
        <v>40</v>
      </c>
      <c r="D1324" s="14" t="s">
        <v>686</v>
      </c>
      <c r="E1324" s="26">
        <v>40591</v>
      </c>
      <c r="F1324" s="26" t="s">
        <v>521</v>
      </c>
      <c r="G1324" s="26"/>
      <c r="H1324" s="26">
        <v>32</v>
      </c>
      <c r="I1324" s="91">
        <v>480</v>
      </c>
      <c r="J1324" s="90">
        <v>0</v>
      </c>
      <c r="K1324" s="26"/>
      <c r="L1324" s="79">
        <f>VLOOKUP(D1324,道具产出!B:V,4,FALSE)</f>
        <v>3003</v>
      </c>
      <c r="M1324" s="15" t="str">
        <f>IF(L1324="","",VLOOKUP(L1324,映射!W:X,2,FALSE))</f>
        <v>银</v>
      </c>
      <c r="N1324" s="79">
        <f>VLOOKUP(D1324,道具产出!B:V,5,FALSE)</f>
        <v>1</v>
      </c>
      <c r="O1324" s="79">
        <v>1</v>
      </c>
      <c r="P1324" s="79">
        <f>VLOOKUP(D1324,道具产出!B:V,6,FALSE)</f>
        <v>200</v>
      </c>
      <c r="Q1324" s="79">
        <f>VLOOKUP(D1324,道具产出!B:V,7,FALSE)</f>
        <v>3103</v>
      </c>
      <c r="R1324" s="15" t="str">
        <f>IF(Q1324="","",VLOOKUP(Q1324,映射!W:X,2,FALSE))</f>
        <v>黄月木</v>
      </c>
      <c r="S1324" s="79">
        <f>VLOOKUP(D1324,道具产出!B:V,8,FALSE)</f>
        <v>1</v>
      </c>
      <c r="T1324" s="79">
        <v>1</v>
      </c>
      <c r="U1324" s="79">
        <f>VLOOKUP(D1324,道具产出!B:V,9,FALSE)</f>
        <v>200</v>
      </c>
      <c r="V1324" s="92">
        <f>VLOOKUP(D1324,道具产出!B:V,10,FALSE)</f>
        <v>3403</v>
      </c>
      <c r="W1324" s="15" t="str">
        <f>IF(V1324="","",VLOOKUP(V1324,映射!W:X,2,FALSE))</f>
        <v>毛毡</v>
      </c>
      <c r="X1324" s="92">
        <f>VLOOKUP(D1324,道具产出!B:V,11,FALSE)</f>
        <v>1</v>
      </c>
      <c r="Y1324" s="92">
        <v>1</v>
      </c>
      <c r="Z1324" s="92">
        <f>VLOOKUP(D1324,道具产出!B:V,12,FALSE)</f>
        <v>200</v>
      </c>
      <c r="AA1324" s="85"/>
      <c r="AB1324" s="15" t="str">
        <f>IF(AA1324="","",VLOOKUP(AA1324,映射!W:X,2,FALSE))</f>
        <v/>
      </c>
      <c r="AC1324" s="85"/>
      <c r="AD1324" s="85"/>
      <c r="AE1324" s="85"/>
      <c r="AF1324" s="85"/>
      <c r="AG1324" s="15" t="str">
        <f>IF(AF1324="","",VLOOKUP(AF1324,映射!W:X,2,FALSE))</f>
        <v/>
      </c>
      <c r="AH1324" s="85"/>
      <c r="AI1324" s="85"/>
      <c r="AJ1324" s="85"/>
      <c r="AK1324" s="85"/>
      <c r="AL1324" s="85" t="str">
        <f>IF(AK1324="","",VLOOKUP(AK1324,映射!W:X,2,FALSE))</f>
        <v/>
      </c>
      <c r="AM1324" s="85"/>
      <c r="AN1324" s="85"/>
      <c r="AO1324" s="85"/>
    </row>
    <row r="1325" spans="1:41">
      <c r="A1325" s="26">
        <v>140592</v>
      </c>
      <c r="B1325" s="26" t="s">
        <v>323</v>
      </c>
      <c r="C1325" s="14" t="s">
        <v>40</v>
      </c>
      <c r="D1325" s="14" t="s">
        <v>686</v>
      </c>
      <c r="E1325" s="26">
        <v>40592</v>
      </c>
      <c r="F1325" s="26" t="s">
        <v>643</v>
      </c>
      <c r="G1325" s="26"/>
      <c r="H1325" s="26">
        <v>32</v>
      </c>
      <c r="I1325" s="91">
        <v>480</v>
      </c>
      <c r="J1325" s="90">
        <v>0</v>
      </c>
      <c r="K1325" s="26"/>
      <c r="L1325" s="79">
        <f>VLOOKUP(D1325,道具产出!B:V,4,FALSE)</f>
        <v>3003</v>
      </c>
      <c r="M1325" s="15" t="str">
        <f>IF(L1325="","",VLOOKUP(L1325,映射!W:X,2,FALSE))</f>
        <v>银</v>
      </c>
      <c r="N1325" s="79">
        <f>VLOOKUP(D1325,道具产出!B:V,5,FALSE)</f>
        <v>1</v>
      </c>
      <c r="O1325" s="79">
        <v>1</v>
      </c>
      <c r="P1325" s="79">
        <f>VLOOKUP(D1325,道具产出!B:V,6,FALSE)</f>
        <v>200</v>
      </c>
      <c r="Q1325" s="79">
        <f>VLOOKUP(D1325,道具产出!B:V,7,FALSE)</f>
        <v>3103</v>
      </c>
      <c r="R1325" s="15" t="str">
        <f>IF(Q1325="","",VLOOKUP(Q1325,映射!W:X,2,FALSE))</f>
        <v>黄月木</v>
      </c>
      <c r="S1325" s="79">
        <f>VLOOKUP(D1325,道具产出!B:V,8,FALSE)</f>
        <v>1</v>
      </c>
      <c r="T1325" s="79">
        <v>1</v>
      </c>
      <c r="U1325" s="79">
        <f>VLOOKUP(D1325,道具产出!B:V,9,FALSE)</f>
        <v>200</v>
      </c>
      <c r="V1325" s="92">
        <f>VLOOKUP(D1325,道具产出!B:V,10,FALSE)</f>
        <v>3403</v>
      </c>
      <c r="W1325" s="15" t="str">
        <f>IF(V1325="","",VLOOKUP(V1325,映射!W:X,2,FALSE))</f>
        <v>毛毡</v>
      </c>
      <c r="X1325" s="92">
        <f>VLOOKUP(D1325,道具产出!B:V,11,FALSE)</f>
        <v>1</v>
      </c>
      <c r="Y1325" s="92">
        <v>1</v>
      </c>
      <c r="Z1325" s="92">
        <f>VLOOKUP(D1325,道具产出!B:V,12,FALSE)</f>
        <v>200</v>
      </c>
      <c r="AA1325" s="85"/>
      <c r="AB1325" s="15" t="str">
        <f>IF(AA1325="","",VLOOKUP(AA1325,映射!W:X,2,FALSE))</f>
        <v/>
      </c>
      <c r="AC1325" s="85"/>
      <c r="AD1325" s="85"/>
      <c r="AE1325" s="85"/>
      <c r="AF1325" s="85"/>
      <c r="AG1325" s="15" t="str">
        <f>IF(AF1325="","",VLOOKUP(AF1325,映射!W:X,2,FALSE))</f>
        <v/>
      </c>
      <c r="AH1325" s="85"/>
      <c r="AI1325" s="85"/>
      <c r="AJ1325" s="85"/>
      <c r="AK1325" s="85"/>
      <c r="AL1325" s="85" t="str">
        <f>IF(AK1325="","",VLOOKUP(AK1325,映射!W:X,2,FALSE))</f>
        <v/>
      </c>
      <c r="AM1325" s="85"/>
      <c r="AN1325" s="85"/>
      <c r="AO1325" s="85"/>
    </row>
    <row r="1326" spans="1:41">
      <c r="A1326" s="26">
        <v>140593</v>
      </c>
      <c r="B1326" s="26" t="s">
        <v>323</v>
      </c>
      <c r="C1326" s="14" t="s">
        <v>40</v>
      </c>
      <c r="D1326" s="14" t="s">
        <v>686</v>
      </c>
      <c r="E1326" s="26">
        <v>40593</v>
      </c>
      <c r="F1326" s="26" t="s">
        <v>595</v>
      </c>
      <c r="G1326" s="26"/>
      <c r="H1326" s="26">
        <v>32</v>
      </c>
      <c r="I1326" s="91">
        <v>480</v>
      </c>
      <c r="J1326" s="90">
        <v>0</v>
      </c>
      <c r="K1326" s="26"/>
      <c r="L1326" s="79">
        <f>VLOOKUP(D1326,道具产出!B:V,4,FALSE)</f>
        <v>3003</v>
      </c>
      <c r="M1326" s="15" t="str">
        <f>IF(L1326="","",VLOOKUP(L1326,映射!W:X,2,FALSE))</f>
        <v>银</v>
      </c>
      <c r="N1326" s="79">
        <f>VLOOKUP(D1326,道具产出!B:V,5,FALSE)</f>
        <v>1</v>
      </c>
      <c r="O1326" s="79">
        <v>1</v>
      </c>
      <c r="P1326" s="79">
        <f>VLOOKUP(D1326,道具产出!B:V,6,FALSE)</f>
        <v>200</v>
      </c>
      <c r="Q1326" s="79">
        <f>VLOOKUP(D1326,道具产出!B:V,7,FALSE)</f>
        <v>3103</v>
      </c>
      <c r="R1326" s="15" t="str">
        <f>IF(Q1326="","",VLOOKUP(Q1326,映射!W:X,2,FALSE))</f>
        <v>黄月木</v>
      </c>
      <c r="S1326" s="79">
        <f>VLOOKUP(D1326,道具产出!B:V,8,FALSE)</f>
        <v>1</v>
      </c>
      <c r="T1326" s="79">
        <v>1</v>
      </c>
      <c r="U1326" s="79">
        <f>VLOOKUP(D1326,道具产出!B:V,9,FALSE)</f>
        <v>200</v>
      </c>
      <c r="V1326" s="92">
        <f>VLOOKUP(D1326,道具产出!B:V,10,FALSE)</f>
        <v>3403</v>
      </c>
      <c r="W1326" s="15" t="str">
        <f>IF(V1326="","",VLOOKUP(V1326,映射!W:X,2,FALSE))</f>
        <v>毛毡</v>
      </c>
      <c r="X1326" s="92">
        <f>VLOOKUP(D1326,道具产出!B:V,11,FALSE)</f>
        <v>1</v>
      </c>
      <c r="Y1326" s="92">
        <v>1</v>
      </c>
      <c r="Z1326" s="92">
        <f>VLOOKUP(D1326,道具产出!B:V,12,FALSE)</f>
        <v>200</v>
      </c>
      <c r="AA1326" s="85"/>
      <c r="AB1326" s="15" t="str">
        <f>IF(AA1326="","",VLOOKUP(AA1326,映射!W:X,2,FALSE))</f>
        <v/>
      </c>
      <c r="AC1326" s="85"/>
      <c r="AD1326" s="85"/>
      <c r="AE1326" s="85"/>
      <c r="AF1326" s="85"/>
      <c r="AG1326" s="15" t="str">
        <f>IF(AF1326="","",VLOOKUP(AF1326,映射!W:X,2,FALSE))</f>
        <v/>
      </c>
      <c r="AH1326" s="85"/>
      <c r="AI1326" s="85"/>
      <c r="AJ1326" s="85"/>
      <c r="AK1326" s="85"/>
      <c r="AL1326" s="85" t="str">
        <f>IF(AK1326="","",VLOOKUP(AK1326,映射!W:X,2,FALSE))</f>
        <v/>
      </c>
      <c r="AM1326" s="85"/>
      <c r="AN1326" s="85"/>
      <c r="AO1326" s="85"/>
    </row>
    <row r="1327" spans="1:41">
      <c r="A1327" s="26">
        <v>140594</v>
      </c>
      <c r="B1327" s="26" t="s">
        <v>323</v>
      </c>
      <c r="C1327" s="14" t="s">
        <v>40</v>
      </c>
      <c r="D1327" s="14" t="s">
        <v>686</v>
      </c>
      <c r="E1327" s="26">
        <v>40594</v>
      </c>
      <c r="F1327" s="26" t="s">
        <v>452</v>
      </c>
      <c r="G1327" s="26"/>
      <c r="H1327" s="26">
        <v>32</v>
      </c>
      <c r="I1327" s="91">
        <v>480</v>
      </c>
      <c r="J1327" s="90">
        <v>0</v>
      </c>
      <c r="K1327" s="26"/>
      <c r="L1327" s="79">
        <f>VLOOKUP(D1327,道具产出!B:V,4,FALSE)</f>
        <v>3003</v>
      </c>
      <c r="M1327" s="15" t="str">
        <f>IF(L1327="","",VLOOKUP(L1327,映射!W:X,2,FALSE))</f>
        <v>银</v>
      </c>
      <c r="N1327" s="79">
        <f>VLOOKUP(D1327,道具产出!B:V,5,FALSE)</f>
        <v>1</v>
      </c>
      <c r="O1327" s="79">
        <v>1</v>
      </c>
      <c r="P1327" s="79">
        <f>VLOOKUP(D1327,道具产出!B:V,6,FALSE)</f>
        <v>200</v>
      </c>
      <c r="Q1327" s="79">
        <f>VLOOKUP(D1327,道具产出!B:V,7,FALSE)</f>
        <v>3103</v>
      </c>
      <c r="R1327" s="15" t="str">
        <f>IF(Q1327="","",VLOOKUP(Q1327,映射!W:X,2,FALSE))</f>
        <v>黄月木</v>
      </c>
      <c r="S1327" s="79">
        <f>VLOOKUP(D1327,道具产出!B:V,8,FALSE)</f>
        <v>1</v>
      </c>
      <c r="T1327" s="79">
        <v>1</v>
      </c>
      <c r="U1327" s="79">
        <f>VLOOKUP(D1327,道具产出!B:V,9,FALSE)</f>
        <v>200</v>
      </c>
      <c r="V1327" s="92">
        <f>VLOOKUP(D1327,道具产出!B:V,10,FALSE)</f>
        <v>3403</v>
      </c>
      <c r="W1327" s="15" t="str">
        <f>IF(V1327="","",VLOOKUP(V1327,映射!W:X,2,FALSE))</f>
        <v>毛毡</v>
      </c>
      <c r="X1327" s="92">
        <f>VLOOKUP(D1327,道具产出!B:V,11,FALSE)</f>
        <v>1</v>
      </c>
      <c r="Y1327" s="92">
        <v>1</v>
      </c>
      <c r="Z1327" s="92">
        <f>VLOOKUP(D1327,道具产出!B:V,12,FALSE)</f>
        <v>200</v>
      </c>
      <c r="AA1327" s="85"/>
      <c r="AB1327" s="15" t="str">
        <f>IF(AA1327="","",VLOOKUP(AA1327,映射!W:X,2,FALSE))</f>
        <v/>
      </c>
      <c r="AC1327" s="85"/>
      <c r="AD1327" s="85"/>
      <c r="AE1327" s="85"/>
      <c r="AF1327" s="85"/>
      <c r="AG1327" s="15" t="str">
        <f>IF(AF1327="","",VLOOKUP(AF1327,映射!W:X,2,FALSE))</f>
        <v/>
      </c>
      <c r="AH1327" s="85"/>
      <c r="AI1327" s="85"/>
      <c r="AJ1327" s="85"/>
      <c r="AK1327" s="85"/>
      <c r="AL1327" s="85" t="str">
        <f>IF(AK1327="","",VLOOKUP(AK1327,映射!W:X,2,FALSE))</f>
        <v/>
      </c>
      <c r="AM1327" s="85"/>
      <c r="AN1327" s="85"/>
      <c r="AO1327" s="85"/>
    </row>
    <row r="1328" spans="1:41">
      <c r="A1328" s="26">
        <v>140595</v>
      </c>
      <c r="B1328" s="26" t="s">
        <v>323</v>
      </c>
      <c r="C1328" s="14" t="s">
        <v>40</v>
      </c>
      <c r="D1328" s="14" t="s">
        <v>686</v>
      </c>
      <c r="E1328" s="26">
        <v>40595</v>
      </c>
      <c r="F1328" s="26" t="s">
        <v>622</v>
      </c>
      <c r="G1328" s="26"/>
      <c r="H1328" s="26">
        <v>32</v>
      </c>
      <c r="I1328" s="91">
        <v>480</v>
      </c>
      <c r="J1328" s="90">
        <v>0</v>
      </c>
      <c r="K1328" s="26"/>
      <c r="L1328" s="79">
        <f>VLOOKUP(D1328,道具产出!B:V,4,FALSE)</f>
        <v>3003</v>
      </c>
      <c r="M1328" s="15" t="str">
        <f>IF(L1328="","",VLOOKUP(L1328,映射!W:X,2,FALSE))</f>
        <v>银</v>
      </c>
      <c r="N1328" s="79">
        <f>VLOOKUP(D1328,道具产出!B:V,5,FALSE)</f>
        <v>1</v>
      </c>
      <c r="O1328" s="79">
        <v>1</v>
      </c>
      <c r="P1328" s="79">
        <f>VLOOKUP(D1328,道具产出!B:V,6,FALSE)</f>
        <v>200</v>
      </c>
      <c r="Q1328" s="79">
        <f>VLOOKUP(D1328,道具产出!B:V,7,FALSE)</f>
        <v>3103</v>
      </c>
      <c r="R1328" s="15" t="str">
        <f>IF(Q1328="","",VLOOKUP(Q1328,映射!W:X,2,FALSE))</f>
        <v>黄月木</v>
      </c>
      <c r="S1328" s="79">
        <f>VLOOKUP(D1328,道具产出!B:V,8,FALSE)</f>
        <v>1</v>
      </c>
      <c r="T1328" s="79">
        <v>1</v>
      </c>
      <c r="U1328" s="79">
        <f>VLOOKUP(D1328,道具产出!B:V,9,FALSE)</f>
        <v>200</v>
      </c>
      <c r="V1328" s="92">
        <f>VLOOKUP(D1328,道具产出!B:V,10,FALSE)</f>
        <v>3403</v>
      </c>
      <c r="W1328" s="15" t="str">
        <f>IF(V1328="","",VLOOKUP(V1328,映射!W:X,2,FALSE))</f>
        <v>毛毡</v>
      </c>
      <c r="X1328" s="92">
        <f>VLOOKUP(D1328,道具产出!B:V,11,FALSE)</f>
        <v>1</v>
      </c>
      <c r="Y1328" s="92">
        <v>1</v>
      </c>
      <c r="Z1328" s="92">
        <f>VLOOKUP(D1328,道具产出!B:V,12,FALSE)</f>
        <v>200</v>
      </c>
      <c r="AA1328" s="85"/>
      <c r="AB1328" s="15" t="str">
        <f>IF(AA1328="","",VLOOKUP(AA1328,映射!W:X,2,FALSE))</f>
        <v/>
      </c>
      <c r="AC1328" s="85"/>
      <c r="AD1328" s="85"/>
      <c r="AE1328" s="85"/>
      <c r="AF1328" s="85"/>
      <c r="AG1328" s="15" t="str">
        <f>IF(AF1328="","",VLOOKUP(AF1328,映射!W:X,2,FALSE))</f>
        <v/>
      </c>
      <c r="AH1328" s="85"/>
      <c r="AI1328" s="85"/>
      <c r="AJ1328" s="85"/>
      <c r="AK1328" s="85"/>
      <c r="AL1328" s="85" t="str">
        <f>IF(AK1328="","",VLOOKUP(AK1328,映射!W:X,2,FALSE))</f>
        <v/>
      </c>
      <c r="AM1328" s="85"/>
      <c r="AN1328" s="85"/>
      <c r="AO1328" s="85"/>
    </row>
    <row r="1329" spans="1:41">
      <c r="A1329" s="26">
        <v>140596</v>
      </c>
      <c r="B1329" s="26" t="s">
        <v>323</v>
      </c>
      <c r="C1329" s="14" t="s">
        <v>40</v>
      </c>
      <c r="D1329" s="14" t="s">
        <v>686</v>
      </c>
      <c r="E1329" s="26">
        <v>40596</v>
      </c>
      <c r="F1329" s="26" t="s">
        <v>456</v>
      </c>
      <c r="G1329" s="26"/>
      <c r="H1329" s="26">
        <v>32</v>
      </c>
      <c r="I1329" s="91">
        <v>480</v>
      </c>
      <c r="J1329" s="90">
        <v>0</v>
      </c>
      <c r="K1329" s="26"/>
      <c r="L1329" s="79">
        <f>VLOOKUP(D1329,道具产出!B:V,4,FALSE)</f>
        <v>3003</v>
      </c>
      <c r="M1329" s="15" t="str">
        <f>IF(L1329="","",VLOOKUP(L1329,映射!W:X,2,FALSE))</f>
        <v>银</v>
      </c>
      <c r="N1329" s="79">
        <f>VLOOKUP(D1329,道具产出!B:V,5,FALSE)</f>
        <v>1</v>
      </c>
      <c r="O1329" s="79">
        <v>1</v>
      </c>
      <c r="P1329" s="79">
        <f>VLOOKUP(D1329,道具产出!B:V,6,FALSE)</f>
        <v>200</v>
      </c>
      <c r="Q1329" s="79">
        <f>VLOOKUP(D1329,道具产出!B:V,7,FALSE)</f>
        <v>3103</v>
      </c>
      <c r="R1329" s="15" t="str">
        <f>IF(Q1329="","",VLOOKUP(Q1329,映射!W:X,2,FALSE))</f>
        <v>黄月木</v>
      </c>
      <c r="S1329" s="79">
        <f>VLOOKUP(D1329,道具产出!B:V,8,FALSE)</f>
        <v>1</v>
      </c>
      <c r="T1329" s="79">
        <v>1</v>
      </c>
      <c r="U1329" s="79">
        <f>VLOOKUP(D1329,道具产出!B:V,9,FALSE)</f>
        <v>200</v>
      </c>
      <c r="V1329" s="92">
        <f>VLOOKUP(D1329,道具产出!B:V,10,FALSE)</f>
        <v>3403</v>
      </c>
      <c r="W1329" s="15" t="str">
        <f>IF(V1329="","",VLOOKUP(V1329,映射!W:X,2,FALSE))</f>
        <v>毛毡</v>
      </c>
      <c r="X1329" s="92">
        <f>VLOOKUP(D1329,道具产出!B:V,11,FALSE)</f>
        <v>1</v>
      </c>
      <c r="Y1329" s="92">
        <v>1</v>
      </c>
      <c r="Z1329" s="92">
        <f>VLOOKUP(D1329,道具产出!B:V,12,FALSE)</f>
        <v>200</v>
      </c>
      <c r="AA1329" s="85"/>
      <c r="AB1329" s="15" t="str">
        <f>IF(AA1329="","",VLOOKUP(AA1329,映射!W:X,2,FALSE))</f>
        <v/>
      </c>
      <c r="AC1329" s="85"/>
      <c r="AD1329" s="85"/>
      <c r="AE1329" s="85"/>
      <c r="AF1329" s="85"/>
      <c r="AG1329" s="15" t="str">
        <f>IF(AF1329="","",VLOOKUP(AF1329,映射!W:X,2,FALSE))</f>
        <v/>
      </c>
      <c r="AH1329" s="85"/>
      <c r="AI1329" s="85"/>
      <c r="AJ1329" s="85"/>
      <c r="AK1329" s="85"/>
      <c r="AL1329" s="85" t="str">
        <f>IF(AK1329="","",VLOOKUP(AK1329,映射!W:X,2,FALSE))</f>
        <v/>
      </c>
      <c r="AM1329" s="85"/>
      <c r="AN1329" s="85"/>
      <c r="AO1329" s="85"/>
    </row>
    <row r="1330" spans="1:41">
      <c r="A1330" s="26">
        <v>140597</v>
      </c>
      <c r="B1330" s="26" t="s">
        <v>323</v>
      </c>
      <c r="C1330" s="14" t="s">
        <v>40</v>
      </c>
      <c r="D1330" s="14" t="s">
        <v>686</v>
      </c>
      <c r="E1330" s="26">
        <v>40597</v>
      </c>
      <c r="F1330" s="26" t="s">
        <v>633</v>
      </c>
      <c r="G1330" s="26"/>
      <c r="H1330" s="26">
        <v>32</v>
      </c>
      <c r="I1330" s="91">
        <v>480</v>
      </c>
      <c r="J1330" s="90">
        <v>0</v>
      </c>
      <c r="K1330" s="26"/>
      <c r="L1330" s="79">
        <f>VLOOKUP(D1330,道具产出!B:V,4,FALSE)</f>
        <v>3003</v>
      </c>
      <c r="M1330" s="15" t="str">
        <f>IF(L1330="","",VLOOKUP(L1330,映射!W:X,2,FALSE))</f>
        <v>银</v>
      </c>
      <c r="N1330" s="79">
        <f>VLOOKUP(D1330,道具产出!B:V,5,FALSE)</f>
        <v>1</v>
      </c>
      <c r="O1330" s="79">
        <v>1</v>
      </c>
      <c r="P1330" s="79">
        <f>VLOOKUP(D1330,道具产出!B:V,6,FALSE)</f>
        <v>200</v>
      </c>
      <c r="Q1330" s="79">
        <f>VLOOKUP(D1330,道具产出!B:V,7,FALSE)</f>
        <v>3103</v>
      </c>
      <c r="R1330" s="15" t="str">
        <f>IF(Q1330="","",VLOOKUP(Q1330,映射!W:X,2,FALSE))</f>
        <v>黄月木</v>
      </c>
      <c r="S1330" s="79">
        <f>VLOOKUP(D1330,道具产出!B:V,8,FALSE)</f>
        <v>1</v>
      </c>
      <c r="T1330" s="79">
        <v>1</v>
      </c>
      <c r="U1330" s="79">
        <f>VLOOKUP(D1330,道具产出!B:V,9,FALSE)</f>
        <v>200</v>
      </c>
      <c r="V1330" s="92">
        <f>VLOOKUP(D1330,道具产出!B:V,10,FALSE)</f>
        <v>3403</v>
      </c>
      <c r="W1330" s="15" t="str">
        <f>IF(V1330="","",VLOOKUP(V1330,映射!W:X,2,FALSE))</f>
        <v>毛毡</v>
      </c>
      <c r="X1330" s="92">
        <f>VLOOKUP(D1330,道具产出!B:V,11,FALSE)</f>
        <v>1</v>
      </c>
      <c r="Y1330" s="92">
        <v>1</v>
      </c>
      <c r="Z1330" s="92">
        <f>VLOOKUP(D1330,道具产出!B:V,12,FALSE)</f>
        <v>200</v>
      </c>
      <c r="AA1330" s="85"/>
      <c r="AB1330" s="15" t="str">
        <f>IF(AA1330="","",VLOOKUP(AA1330,映射!W:X,2,FALSE))</f>
        <v/>
      </c>
      <c r="AC1330" s="85"/>
      <c r="AD1330" s="85"/>
      <c r="AE1330" s="85"/>
      <c r="AF1330" s="85"/>
      <c r="AG1330" s="15" t="str">
        <f>IF(AF1330="","",VLOOKUP(AF1330,映射!W:X,2,FALSE))</f>
        <v/>
      </c>
      <c r="AH1330" s="85"/>
      <c r="AI1330" s="85"/>
      <c r="AJ1330" s="85"/>
      <c r="AK1330" s="85"/>
      <c r="AL1330" s="85" t="str">
        <f>IF(AK1330="","",VLOOKUP(AK1330,映射!W:X,2,FALSE))</f>
        <v/>
      </c>
      <c r="AM1330" s="85"/>
      <c r="AN1330" s="85"/>
      <c r="AO1330" s="85"/>
    </row>
    <row r="1331" spans="1:41">
      <c r="A1331" s="26">
        <v>140598</v>
      </c>
      <c r="B1331" s="26" t="s">
        <v>323</v>
      </c>
      <c r="C1331" s="14" t="s">
        <v>40</v>
      </c>
      <c r="D1331" s="14" t="s">
        <v>686</v>
      </c>
      <c r="E1331" s="26">
        <v>40598</v>
      </c>
      <c r="F1331" s="26" t="s">
        <v>510</v>
      </c>
      <c r="G1331" s="26"/>
      <c r="H1331" s="26">
        <v>32</v>
      </c>
      <c r="I1331" s="91">
        <v>480</v>
      </c>
      <c r="J1331" s="90">
        <v>0</v>
      </c>
      <c r="K1331" s="26"/>
      <c r="L1331" s="79">
        <f>VLOOKUP(D1331,道具产出!B:V,4,FALSE)</f>
        <v>3003</v>
      </c>
      <c r="M1331" s="15" t="str">
        <f>IF(L1331="","",VLOOKUP(L1331,映射!W:X,2,FALSE))</f>
        <v>银</v>
      </c>
      <c r="N1331" s="79">
        <f>VLOOKUP(D1331,道具产出!B:V,5,FALSE)</f>
        <v>1</v>
      </c>
      <c r="O1331" s="79">
        <v>1</v>
      </c>
      <c r="P1331" s="79">
        <f>VLOOKUP(D1331,道具产出!B:V,6,FALSE)</f>
        <v>200</v>
      </c>
      <c r="Q1331" s="79">
        <f>VLOOKUP(D1331,道具产出!B:V,7,FALSE)</f>
        <v>3103</v>
      </c>
      <c r="R1331" s="15" t="str">
        <f>IF(Q1331="","",VLOOKUP(Q1331,映射!W:X,2,FALSE))</f>
        <v>黄月木</v>
      </c>
      <c r="S1331" s="79">
        <f>VLOOKUP(D1331,道具产出!B:V,8,FALSE)</f>
        <v>1</v>
      </c>
      <c r="T1331" s="79">
        <v>1</v>
      </c>
      <c r="U1331" s="79">
        <f>VLOOKUP(D1331,道具产出!B:V,9,FALSE)</f>
        <v>200</v>
      </c>
      <c r="V1331" s="92">
        <f>VLOOKUP(D1331,道具产出!B:V,10,FALSE)</f>
        <v>3403</v>
      </c>
      <c r="W1331" s="15" t="str">
        <f>IF(V1331="","",VLOOKUP(V1331,映射!W:X,2,FALSE))</f>
        <v>毛毡</v>
      </c>
      <c r="X1331" s="92">
        <f>VLOOKUP(D1331,道具产出!B:V,11,FALSE)</f>
        <v>1</v>
      </c>
      <c r="Y1331" s="92">
        <v>1</v>
      </c>
      <c r="Z1331" s="92">
        <f>VLOOKUP(D1331,道具产出!B:V,12,FALSE)</f>
        <v>200</v>
      </c>
      <c r="AA1331" s="85"/>
      <c r="AB1331" s="15" t="str">
        <f>IF(AA1331="","",VLOOKUP(AA1331,映射!W:X,2,FALSE))</f>
        <v/>
      </c>
      <c r="AC1331" s="85"/>
      <c r="AD1331" s="85"/>
      <c r="AE1331" s="85"/>
      <c r="AF1331" s="85"/>
      <c r="AG1331" s="15" t="str">
        <f>IF(AF1331="","",VLOOKUP(AF1331,映射!W:X,2,FALSE))</f>
        <v/>
      </c>
      <c r="AH1331" s="85"/>
      <c r="AI1331" s="85"/>
      <c r="AJ1331" s="85"/>
      <c r="AK1331" s="85"/>
      <c r="AL1331" s="85" t="str">
        <f>IF(AK1331="","",VLOOKUP(AK1331,映射!W:X,2,FALSE))</f>
        <v/>
      </c>
      <c r="AM1331" s="85"/>
      <c r="AN1331" s="85"/>
      <c r="AO1331" s="85"/>
    </row>
    <row r="1332" spans="1:41">
      <c r="A1332" s="26">
        <v>140599</v>
      </c>
      <c r="B1332" s="26" t="s">
        <v>323</v>
      </c>
      <c r="C1332" s="14" t="s">
        <v>40</v>
      </c>
      <c r="D1332" s="14" t="s">
        <v>686</v>
      </c>
      <c r="E1332" s="26">
        <v>40599</v>
      </c>
      <c r="F1332" s="26" t="s">
        <v>697</v>
      </c>
      <c r="G1332" s="26"/>
      <c r="H1332" s="26">
        <v>32</v>
      </c>
      <c r="I1332" s="91">
        <v>480</v>
      </c>
      <c r="J1332" s="90">
        <v>0</v>
      </c>
      <c r="K1332" s="26"/>
      <c r="L1332" s="79">
        <f>VLOOKUP(D1332,道具产出!B:V,4,FALSE)</f>
        <v>3003</v>
      </c>
      <c r="M1332" s="15" t="str">
        <f>IF(L1332="","",VLOOKUP(L1332,映射!W:X,2,FALSE))</f>
        <v>银</v>
      </c>
      <c r="N1332" s="79">
        <f>VLOOKUP(D1332,道具产出!B:V,5,FALSE)</f>
        <v>1</v>
      </c>
      <c r="O1332" s="79">
        <v>1</v>
      </c>
      <c r="P1332" s="79">
        <f>VLOOKUP(D1332,道具产出!B:V,6,FALSE)</f>
        <v>200</v>
      </c>
      <c r="Q1332" s="79">
        <f>VLOOKUP(D1332,道具产出!B:V,7,FALSE)</f>
        <v>3103</v>
      </c>
      <c r="R1332" s="15" t="str">
        <f>IF(Q1332="","",VLOOKUP(Q1332,映射!W:X,2,FALSE))</f>
        <v>黄月木</v>
      </c>
      <c r="S1332" s="79">
        <f>VLOOKUP(D1332,道具产出!B:V,8,FALSE)</f>
        <v>1</v>
      </c>
      <c r="T1332" s="79">
        <v>1</v>
      </c>
      <c r="U1332" s="79">
        <f>VLOOKUP(D1332,道具产出!B:V,9,FALSE)</f>
        <v>200</v>
      </c>
      <c r="V1332" s="92">
        <f>VLOOKUP(D1332,道具产出!B:V,10,FALSE)</f>
        <v>3403</v>
      </c>
      <c r="W1332" s="15" t="str">
        <f>IF(V1332="","",VLOOKUP(V1332,映射!W:X,2,FALSE))</f>
        <v>毛毡</v>
      </c>
      <c r="X1332" s="92">
        <f>VLOOKUP(D1332,道具产出!B:V,11,FALSE)</f>
        <v>1</v>
      </c>
      <c r="Y1332" s="92">
        <v>1</v>
      </c>
      <c r="Z1332" s="92">
        <f>VLOOKUP(D1332,道具产出!B:V,12,FALSE)</f>
        <v>200</v>
      </c>
      <c r="AA1332" s="85"/>
      <c r="AB1332" s="15" t="str">
        <f>IF(AA1332="","",VLOOKUP(AA1332,映射!W:X,2,FALSE))</f>
        <v/>
      </c>
      <c r="AC1332" s="85"/>
      <c r="AD1332" s="85"/>
      <c r="AE1332" s="85"/>
      <c r="AF1332" s="85"/>
      <c r="AG1332" s="15" t="str">
        <f>IF(AF1332="","",VLOOKUP(AF1332,映射!W:X,2,FALSE))</f>
        <v/>
      </c>
      <c r="AH1332" s="85"/>
      <c r="AI1332" s="85"/>
      <c r="AJ1332" s="85"/>
      <c r="AK1332" s="85"/>
      <c r="AL1332" s="85" t="str">
        <f>IF(AK1332="","",VLOOKUP(AK1332,映射!W:X,2,FALSE))</f>
        <v/>
      </c>
      <c r="AM1332" s="85"/>
      <c r="AN1332" s="85"/>
      <c r="AO1332" s="85"/>
    </row>
    <row r="1333" spans="1:41">
      <c r="A1333" s="26">
        <v>140600</v>
      </c>
      <c r="B1333" s="26" t="s">
        <v>323</v>
      </c>
      <c r="C1333" s="14" t="s">
        <v>40</v>
      </c>
      <c r="D1333" s="14" t="s">
        <v>686</v>
      </c>
      <c r="E1333" s="26">
        <v>40600</v>
      </c>
      <c r="F1333" s="26" t="s">
        <v>605</v>
      </c>
      <c r="G1333" s="26"/>
      <c r="H1333" s="26">
        <v>32</v>
      </c>
      <c r="I1333" s="91">
        <v>480</v>
      </c>
      <c r="J1333" s="90">
        <v>0</v>
      </c>
      <c r="K1333" s="26"/>
      <c r="L1333" s="79">
        <f>VLOOKUP(D1333,道具产出!B:V,4,FALSE)</f>
        <v>3003</v>
      </c>
      <c r="M1333" s="15" t="str">
        <f>IF(L1333="","",VLOOKUP(L1333,映射!W:X,2,FALSE))</f>
        <v>银</v>
      </c>
      <c r="N1333" s="79">
        <f>VLOOKUP(D1333,道具产出!B:V,5,FALSE)</f>
        <v>1</v>
      </c>
      <c r="O1333" s="79">
        <v>1</v>
      </c>
      <c r="P1333" s="79">
        <f>VLOOKUP(D1333,道具产出!B:V,6,FALSE)</f>
        <v>200</v>
      </c>
      <c r="Q1333" s="79">
        <f>VLOOKUP(D1333,道具产出!B:V,7,FALSE)</f>
        <v>3103</v>
      </c>
      <c r="R1333" s="15" t="str">
        <f>IF(Q1333="","",VLOOKUP(Q1333,映射!W:X,2,FALSE))</f>
        <v>黄月木</v>
      </c>
      <c r="S1333" s="79">
        <f>VLOOKUP(D1333,道具产出!B:V,8,FALSE)</f>
        <v>1</v>
      </c>
      <c r="T1333" s="79">
        <v>1</v>
      </c>
      <c r="U1333" s="79">
        <f>VLOOKUP(D1333,道具产出!B:V,9,FALSE)</f>
        <v>200</v>
      </c>
      <c r="V1333" s="92">
        <f>VLOOKUP(D1333,道具产出!B:V,10,FALSE)</f>
        <v>3403</v>
      </c>
      <c r="W1333" s="15" t="str">
        <f>IF(V1333="","",VLOOKUP(V1333,映射!W:X,2,FALSE))</f>
        <v>毛毡</v>
      </c>
      <c r="X1333" s="92">
        <f>VLOOKUP(D1333,道具产出!B:V,11,FALSE)</f>
        <v>1</v>
      </c>
      <c r="Y1333" s="92">
        <v>1</v>
      </c>
      <c r="Z1333" s="92">
        <f>VLOOKUP(D1333,道具产出!B:V,12,FALSE)</f>
        <v>200</v>
      </c>
      <c r="AA1333" s="85"/>
      <c r="AB1333" s="15" t="str">
        <f>IF(AA1333="","",VLOOKUP(AA1333,映射!W:X,2,FALSE))</f>
        <v/>
      </c>
      <c r="AC1333" s="85"/>
      <c r="AD1333" s="85"/>
      <c r="AE1333" s="85"/>
      <c r="AF1333" s="85"/>
      <c r="AG1333" s="15" t="str">
        <f>IF(AF1333="","",VLOOKUP(AF1333,映射!W:X,2,FALSE))</f>
        <v/>
      </c>
      <c r="AH1333" s="85"/>
      <c r="AI1333" s="85"/>
      <c r="AJ1333" s="85"/>
      <c r="AK1333" s="85"/>
      <c r="AL1333" s="85" t="str">
        <f>IF(AK1333="","",VLOOKUP(AK1333,映射!W:X,2,FALSE))</f>
        <v/>
      </c>
      <c r="AM1333" s="85"/>
      <c r="AN1333" s="85"/>
      <c r="AO1333" s="85"/>
    </row>
    <row r="1334" spans="1:41">
      <c r="A1334" s="26">
        <v>140601</v>
      </c>
      <c r="B1334" s="26" t="s">
        <v>323</v>
      </c>
      <c r="C1334" s="14" t="s">
        <v>40</v>
      </c>
      <c r="D1334" s="14" t="s">
        <v>686</v>
      </c>
      <c r="E1334" s="26">
        <v>40601</v>
      </c>
      <c r="F1334" s="26" t="s">
        <v>512</v>
      </c>
      <c r="G1334" s="26"/>
      <c r="H1334" s="26">
        <v>37</v>
      </c>
      <c r="I1334" s="91">
        <v>650</v>
      </c>
      <c r="J1334" s="90">
        <v>0</v>
      </c>
      <c r="K1334" s="26"/>
      <c r="L1334" s="79">
        <f>VLOOKUP(D1334,道具产出!B:V,4,FALSE)</f>
        <v>3003</v>
      </c>
      <c r="M1334" s="15" t="str">
        <f>IF(L1334="","",VLOOKUP(L1334,映射!W:X,2,FALSE))</f>
        <v>银</v>
      </c>
      <c r="N1334" s="79">
        <f>VLOOKUP(D1334,道具产出!B:V,5,FALSE)</f>
        <v>1</v>
      </c>
      <c r="O1334" s="79">
        <v>1</v>
      </c>
      <c r="P1334" s="79">
        <f>VLOOKUP(D1334,道具产出!B:V,6,FALSE)</f>
        <v>200</v>
      </c>
      <c r="Q1334" s="79">
        <f>VLOOKUP(D1334,道具产出!B:V,7,FALSE)</f>
        <v>3103</v>
      </c>
      <c r="R1334" s="15" t="str">
        <f>IF(Q1334="","",VLOOKUP(Q1334,映射!W:X,2,FALSE))</f>
        <v>黄月木</v>
      </c>
      <c r="S1334" s="79">
        <f>VLOOKUP(D1334,道具产出!B:V,8,FALSE)</f>
        <v>1</v>
      </c>
      <c r="T1334" s="79">
        <v>1</v>
      </c>
      <c r="U1334" s="79">
        <f>VLOOKUP(D1334,道具产出!B:V,9,FALSE)</f>
        <v>200</v>
      </c>
      <c r="V1334" s="92">
        <f>VLOOKUP(D1334,道具产出!B:V,10,FALSE)</f>
        <v>3403</v>
      </c>
      <c r="W1334" s="15" t="str">
        <f>IF(V1334="","",VLOOKUP(V1334,映射!W:X,2,FALSE))</f>
        <v>毛毡</v>
      </c>
      <c r="X1334" s="92">
        <f>VLOOKUP(D1334,道具产出!B:V,11,FALSE)</f>
        <v>1</v>
      </c>
      <c r="Y1334" s="92">
        <v>1</v>
      </c>
      <c r="Z1334" s="92">
        <f>VLOOKUP(D1334,道具产出!B:V,12,FALSE)</f>
        <v>200</v>
      </c>
      <c r="AA1334" s="85"/>
      <c r="AB1334" s="15" t="str">
        <f>IF(AA1334="","",VLOOKUP(AA1334,映射!W:X,2,FALSE))</f>
        <v/>
      </c>
      <c r="AC1334" s="85"/>
      <c r="AD1334" s="85"/>
      <c r="AE1334" s="85"/>
      <c r="AF1334" s="85"/>
      <c r="AG1334" s="15" t="str">
        <f>IF(AF1334="","",VLOOKUP(AF1334,映射!W:X,2,FALSE))</f>
        <v/>
      </c>
      <c r="AH1334" s="85"/>
      <c r="AI1334" s="85"/>
      <c r="AJ1334" s="85"/>
      <c r="AK1334" s="85"/>
      <c r="AL1334" s="85" t="str">
        <f>IF(AK1334="","",VLOOKUP(AK1334,映射!W:X,2,FALSE))</f>
        <v/>
      </c>
      <c r="AM1334" s="85"/>
      <c r="AN1334" s="85"/>
      <c r="AO1334" s="85"/>
    </row>
    <row r="1335" spans="1:41">
      <c r="A1335" s="26">
        <v>140602</v>
      </c>
      <c r="B1335" s="26" t="s">
        <v>323</v>
      </c>
      <c r="C1335" s="14" t="s">
        <v>40</v>
      </c>
      <c r="D1335" s="14" t="s">
        <v>686</v>
      </c>
      <c r="E1335" s="26">
        <v>40602</v>
      </c>
      <c r="F1335" s="26" t="s">
        <v>600</v>
      </c>
      <c r="G1335" s="26"/>
      <c r="H1335" s="26">
        <v>37</v>
      </c>
      <c r="I1335" s="91">
        <v>650</v>
      </c>
      <c r="J1335" s="90">
        <v>0</v>
      </c>
      <c r="K1335" s="26"/>
      <c r="L1335" s="79">
        <f>VLOOKUP(D1335,道具产出!B:V,4,FALSE)</f>
        <v>3003</v>
      </c>
      <c r="M1335" s="15" t="str">
        <f>IF(L1335="","",VLOOKUP(L1335,映射!W:X,2,FALSE))</f>
        <v>银</v>
      </c>
      <c r="N1335" s="79">
        <f>VLOOKUP(D1335,道具产出!B:V,5,FALSE)</f>
        <v>1</v>
      </c>
      <c r="O1335" s="79">
        <v>1</v>
      </c>
      <c r="P1335" s="79">
        <f>VLOOKUP(D1335,道具产出!B:V,6,FALSE)</f>
        <v>200</v>
      </c>
      <c r="Q1335" s="79">
        <f>VLOOKUP(D1335,道具产出!B:V,7,FALSE)</f>
        <v>3103</v>
      </c>
      <c r="R1335" s="15" t="str">
        <f>IF(Q1335="","",VLOOKUP(Q1335,映射!W:X,2,FALSE))</f>
        <v>黄月木</v>
      </c>
      <c r="S1335" s="79">
        <f>VLOOKUP(D1335,道具产出!B:V,8,FALSE)</f>
        <v>1</v>
      </c>
      <c r="T1335" s="79">
        <v>1</v>
      </c>
      <c r="U1335" s="79">
        <f>VLOOKUP(D1335,道具产出!B:V,9,FALSE)</f>
        <v>200</v>
      </c>
      <c r="V1335" s="92">
        <f>VLOOKUP(D1335,道具产出!B:V,10,FALSE)</f>
        <v>3403</v>
      </c>
      <c r="W1335" s="15" t="str">
        <f>IF(V1335="","",VLOOKUP(V1335,映射!W:X,2,FALSE))</f>
        <v>毛毡</v>
      </c>
      <c r="X1335" s="92">
        <f>VLOOKUP(D1335,道具产出!B:V,11,FALSE)</f>
        <v>1</v>
      </c>
      <c r="Y1335" s="92">
        <v>1</v>
      </c>
      <c r="Z1335" s="92">
        <f>VLOOKUP(D1335,道具产出!B:V,12,FALSE)</f>
        <v>200</v>
      </c>
      <c r="AA1335" s="85"/>
      <c r="AB1335" s="15" t="str">
        <f>IF(AA1335="","",VLOOKUP(AA1335,映射!W:X,2,FALSE))</f>
        <v/>
      </c>
      <c r="AC1335" s="85"/>
      <c r="AD1335" s="85"/>
      <c r="AE1335" s="85"/>
      <c r="AF1335" s="85"/>
      <c r="AG1335" s="15" t="str">
        <f>IF(AF1335="","",VLOOKUP(AF1335,映射!W:X,2,FALSE))</f>
        <v/>
      </c>
      <c r="AH1335" s="85"/>
      <c r="AI1335" s="85"/>
      <c r="AJ1335" s="85"/>
      <c r="AK1335" s="85"/>
      <c r="AL1335" s="85" t="str">
        <f>IF(AK1335="","",VLOOKUP(AK1335,映射!W:X,2,FALSE))</f>
        <v/>
      </c>
      <c r="AM1335" s="85"/>
      <c r="AN1335" s="85"/>
      <c r="AO1335" s="85"/>
    </row>
    <row r="1336" spans="1:41">
      <c r="A1336" s="26">
        <v>140603</v>
      </c>
      <c r="B1336" s="26" t="s">
        <v>323</v>
      </c>
      <c r="C1336" s="14" t="s">
        <v>40</v>
      </c>
      <c r="D1336" s="14" t="s">
        <v>686</v>
      </c>
      <c r="E1336" s="26">
        <v>40603</v>
      </c>
      <c r="F1336" s="26" t="s">
        <v>608</v>
      </c>
      <c r="G1336" s="26"/>
      <c r="H1336" s="26">
        <v>37</v>
      </c>
      <c r="I1336" s="91">
        <v>650</v>
      </c>
      <c r="J1336" s="90">
        <v>0</v>
      </c>
      <c r="K1336" s="26"/>
      <c r="L1336" s="79">
        <f>VLOOKUP(D1336,道具产出!B:V,4,FALSE)</f>
        <v>3003</v>
      </c>
      <c r="M1336" s="15" t="str">
        <f>IF(L1336="","",VLOOKUP(L1336,映射!W:X,2,FALSE))</f>
        <v>银</v>
      </c>
      <c r="N1336" s="79">
        <f>VLOOKUP(D1336,道具产出!B:V,5,FALSE)</f>
        <v>1</v>
      </c>
      <c r="O1336" s="79">
        <v>1</v>
      </c>
      <c r="P1336" s="79">
        <f>VLOOKUP(D1336,道具产出!B:V,6,FALSE)</f>
        <v>200</v>
      </c>
      <c r="Q1336" s="79">
        <f>VLOOKUP(D1336,道具产出!B:V,7,FALSE)</f>
        <v>3103</v>
      </c>
      <c r="R1336" s="15" t="str">
        <f>IF(Q1336="","",VLOOKUP(Q1336,映射!W:X,2,FALSE))</f>
        <v>黄月木</v>
      </c>
      <c r="S1336" s="79">
        <f>VLOOKUP(D1336,道具产出!B:V,8,FALSE)</f>
        <v>1</v>
      </c>
      <c r="T1336" s="79">
        <v>1</v>
      </c>
      <c r="U1336" s="79">
        <f>VLOOKUP(D1336,道具产出!B:V,9,FALSE)</f>
        <v>200</v>
      </c>
      <c r="V1336" s="92">
        <f>VLOOKUP(D1336,道具产出!B:V,10,FALSE)</f>
        <v>3403</v>
      </c>
      <c r="W1336" s="15" t="str">
        <f>IF(V1336="","",VLOOKUP(V1336,映射!W:X,2,FALSE))</f>
        <v>毛毡</v>
      </c>
      <c r="X1336" s="92">
        <f>VLOOKUP(D1336,道具产出!B:V,11,FALSE)</f>
        <v>1</v>
      </c>
      <c r="Y1336" s="92">
        <v>1</v>
      </c>
      <c r="Z1336" s="92">
        <f>VLOOKUP(D1336,道具产出!B:V,12,FALSE)</f>
        <v>200</v>
      </c>
      <c r="AA1336" s="85"/>
      <c r="AB1336" s="15" t="str">
        <f>IF(AA1336="","",VLOOKUP(AA1336,映射!W:X,2,FALSE))</f>
        <v/>
      </c>
      <c r="AC1336" s="85"/>
      <c r="AD1336" s="85"/>
      <c r="AE1336" s="85"/>
      <c r="AF1336" s="85"/>
      <c r="AG1336" s="15" t="str">
        <f>IF(AF1336="","",VLOOKUP(AF1336,映射!W:X,2,FALSE))</f>
        <v/>
      </c>
      <c r="AH1336" s="85"/>
      <c r="AI1336" s="85"/>
      <c r="AJ1336" s="85"/>
      <c r="AK1336" s="85"/>
      <c r="AL1336" s="85" t="str">
        <f>IF(AK1336="","",VLOOKUP(AK1336,映射!W:X,2,FALSE))</f>
        <v/>
      </c>
      <c r="AM1336" s="85"/>
      <c r="AN1336" s="85"/>
      <c r="AO1336" s="85"/>
    </row>
    <row r="1337" spans="1:41">
      <c r="A1337" s="26">
        <v>140604</v>
      </c>
      <c r="B1337" s="26" t="s">
        <v>323</v>
      </c>
      <c r="C1337" s="14" t="s">
        <v>40</v>
      </c>
      <c r="D1337" s="14" t="s">
        <v>686</v>
      </c>
      <c r="E1337" s="26">
        <v>40604</v>
      </c>
      <c r="F1337" s="26" t="s">
        <v>472</v>
      </c>
      <c r="G1337" s="26"/>
      <c r="H1337" s="26">
        <v>37</v>
      </c>
      <c r="I1337" s="91">
        <v>650</v>
      </c>
      <c r="J1337" s="90">
        <v>0</v>
      </c>
      <c r="K1337" s="26"/>
      <c r="L1337" s="79">
        <f>VLOOKUP(D1337,道具产出!B:V,4,FALSE)</f>
        <v>3003</v>
      </c>
      <c r="M1337" s="15" t="str">
        <f>IF(L1337="","",VLOOKUP(L1337,映射!W:X,2,FALSE))</f>
        <v>银</v>
      </c>
      <c r="N1337" s="79">
        <f>VLOOKUP(D1337,道具产出!B:V,5,FALSE)</f>
        <v>1</v>
      </c>
      <c r="O1337" s="79">
        <v>1</v>
      </c>
      <c r="P1337" s="79">
        <f>VLOOKUP(D1337,道具产出!B:V,6,FALSE)</f>
        <v>200</v>
      </c>
      <c r="Q1337" s="79">
        <f>VLOOKUP(D1337,道具产出!B:V,7,FALSE)</f>
        <v>3103</v>
      </c>
      <c r="R1337" s="15" t="str">
        <f>IF(Q1337="","",VLOOKUP(Q1337,映射!W:X,2,FALSE))</f>
        <v>黄月木</v>
      </c>
      <c r="S1337" s="79">
        <f>VLOOKUP(D1337,道具产出!B:V,8,FALSE)</f>
        <v>1</v>
      </c>
      <c r="T1337" s="79">
        <v>1</v>
      </c>
      <c r="U1337" s="79">
        <f>VLOOKUP(D1337,道具产出!B:V,9,FALSE)</f>
        <v>200</v>
      </c>
      <c r="V1337" s="92">
        <f>VLOOKUP(D1337,道具产出!B:V,10,FALSE)</f>
        <v>3403</v>
      </c>
      <c r="W1337" s="15" t="str">
        <f>IF(V1337="","",VLOOKUP(V1337,映射!W:X,2,FALSE))</f>
        <v>毛毡</v>
      </c>
      <c r="X1337" s="92">
        <f>VLOOKUP(D1337,道具产出!B:V,11,FALSE)</f>
        <v>1</v>
      </c>
      <c r="Y1337" s="92">
        <v>1</v>
      </c>
      <c r="Z1337" s="92">
        <f>VLOOKUP(D1337,道具产出!B:V,12,FALSE)</f>
        <v>200</v>
      </c>
      <c r="AA1337" s="85"/>
      <c r="AB1337" s="15" t="str">
        <f>IF(AA1337="","",VLOOKUP(AA1337,映射!W:X,2,FALSE))</f>
        <v/>
      </c>
      <c r="AC1337" s="85"/>
      <c r="AD1337" s="85"/>
      <c r="AE1337" s="85"/>
      <c r="AF1337" s="85"/>
      <c r="AG1337" s="15" t="str">
        <f>IF(AF1337="","",VLOOKUP(AF1337,映射!W:X,2,FALSE))</f>
        <v/>
      </c>
      <c r="AH1337" s="85"/>
      <c r="AI1337" s="85"/>
      <c r="AJ1337" s="85"/>
      <c r="AK1337" s="85"/>
      <c r="AL1337" s="85" t="str">
        <f>IF(AK1337="","",VLOOKUP(AK1337,映射!W:X,2,FALSE))</f>
        <v/>
      </c>
      <c r="AM1337" s="85"/>
      <c r="AN1337" s="85"/>
      <c r="AO1337" s="85"/>
    </row>
    <row r="1338" spans="1:41">
      <c r="A1338" s="26">
        <v>140605</v>
      </c>
      <c r="B1338" s="26" t="s">
        <v>323</v>
      </c>
      <c r="C1338" s="14" t="s">
        <v>40</v>
      </c>
      <c r="D1338" s="14" t="s">
        <v>686</v>
      </c>
      <c r="E1338" s="26">
        <v>40605</v>
      </c>
      <c r="F1338" s="26" t="s">
        <v>585</v>
      </c>
      <c r="G1338" s="26"/>
      <c r="H1338" s="26">
        <v>37</v>
      </c>
      <c r="I1338" s="91">
        <v>650</v>
      </c>
      <c r="J1338" s="90">
        <v>0</v>
      </c>
      <c r="K1338" s="26"/>
      <c r="L1338" s="79">
        <f>VLOOKUP(D1338,道具产出!B:V,4,FALSE)</f>
        <v>3003</v>
      </c>
      <c r="M1338" s="15" t="str">
        <f>IF(L1338="","",VLOOKUP(L1338,映射!W:X,2,FALSE))</f>
        <v>银</v>
      </c>
      <c r="N1338" s="79">
        <f>VLOOKUP(D1338,道具产出!B:V,5,FALSE)</f>
        <v>1</v>
      </c>
      <c r="O1338" s="79">
        <v>1</v>
      </c>
      <c r="P1338" s="79">
        <f>VLOOKUP(D1338,道具产出!B:V,6,FALSE)</f>
        <v>200</v>
      </c>
      <c r="Q1338" s="79">
        <f>VLOOKUP(D1338,道具产出!B:V,7,FALSE)</f>
        <v>3103</v>
      </c>
      <c r="R1338" s="15" t="str">
        <f>IF(Q1338="","",VLOOKUP(Q1338,映射!W:X,2,FALSE))</f>
        <v>黄月木</v>
      </c>
      <c r="S1338" s="79">
        <f>VLOOKUP(D1338,道具产出!B:V,8,FALSE)</f>
        <v>1</v>
      </c>
      <c r="T1338" s="79">
        <v>1</v>
      </c>
      <c r="U1338" s="79">
        <f>VLOOKUP(D1338,道具产出!B:V,9,FALSE)</f>
        <v>200</v>
      </c>
      <c r="V1338" s="92">
        <f>VLOOKUP(D1338,道具产出!B:V,10,FALSE)</f>
        <v>3403</v>
      </c>
      <c r="W1338" s="15" t="str">
        <f>IF(V1338="","",VLOOKUP(V1338,映射!W:X,2,FALSE))</f>
        <v>毛毡</v>
      </c>
      <c r="X1338" s="92">
        <f>VLOOKUP(D1338,道具产出!B:V,11,FALSE)</f>
        <v>1</v>
      </c>
      <c r="Y1338" s="92">
        <v>1</v>
      </c>
      <c r="Z1338" s="92">
        <f>VLOOKUP(D1338,道具产出!B:V,12,FALSE)</f>
        <v>200</v>
      </c>
      <c r="AA1338" s="85"/>
      <c r="AB1338" s="15" t="str">
        <f>IF(AA1338="","",VLOOKUP(AA1338,映射!W:X,2,FALSE))</f>
        <v/>
      </c>
      <c r="AC1338" s="85"/>
      <c r="AD1338" s="85"/>
      <c r="AE1338" s="85"/>
      <c r="AF1338" s="85"/>
      <c r="AG1338" s="15" t="str">
        <f>IF(AF1338="","",VLOOKUP(AF1338,映射!W:X,2,FALSE))</f>
        <v/>
      </c>
      <c r="AH1338" s="85"/>
      <c r="AI1338" s="85"/>
      <c r="AJ1338" s="85"/>
      <c r="AK1338" s="85"/>
      <c r="AL1338" s="85" t="str">
        <f>IF(AK1338="","",VLOOKUP(AK1338,映射!W:X,2,FALSE))</f>
        <v/>
      </c>
      <c r="AM1338" s="85"/>
      <c r="AN1338" s="85"/>
      <c r="AO1338" s="85"/>
    </row>
    <row r="1339" spans="1:41">
      <c r="A1339" s="26">
        <v>140606</v>
      </c>
      <c r="B1339" s="26" t="s">
        <v>323</v>
      </c>
      <c r="C1339" s="14" t="s">
        <v>40</v>
      </c>
      <c r="D1339" s="14" t="s">
        <v>686</v>
      </c>
      <c r="E1339" s="26">
        <v>40606</v>
      </c>
      <c r="F1339" s="26" t="s">
        <v>521</v>
      </c>
      <c r="G1339" s="26"/>
      <c r="H1339" s="26">
        <v>37</v>
      </c>
      <c r="I1339" s="91">
        <v>650</v>
      </c>
      <c r="J1339" s="90">
        <v>0</v>
      </c>
      <c r="K1339" s="26"/>
      <c r="L1339" s="79">
        <f>VLOOKUP(D1339,道具产出!B:V,4,FALSE)</f>
        <v>3003</v>
      </c>
      <c r="M1339" s="15" t="str">
        <f>IF(L1339="","",VLOOKUP(L1339,映射!W:X,2,FALSE))</f>
        <v>银</v>
      </c>
      <c r="N1339" s="79">
        <f>VLOOKUP(D1339,道具产出!B:V,5,FALSE)</f>
        <v>1</v>
      </c>
      <c r="O1339" s="79">
        <v>1</v>
      </c>
      <c r="P1339" s="79">
        <f>VLOOKUP(D1339,道具产出!B:V,6,FALSE)</f>
        <v>200</v>
      </c>
      <c r="Q1339" s="79">
        <f>VLOOKUP(D1339,道具产出!B:V,7,FALSE)</f>
        <v>3103</v>
      </c>
      <c r="R1339" s="15" t="str">
        <f>IF(Q1339="","",VLOOKUP(Q1339,映射!W:X,2,FALSE))</f>
        <v>黄月木</v>
      </c>
      <c r="S1339" s="79">
        <f>VLOOKUP(D1339,道具产出!B:V,8,FALSE)</f>
        <v>1</v>
      </c>
      <c r="T1339" s="79">
        <v>1</v>
      </c>
      <c r="U1339" s="79">
        <f>VLOOKUP(D1339,道具产出!B:V,9,FALSE)</f>
        <v>200</v>
      </c>
      <c r="V1339" s="92">
        <f>VLOOKUP(D1339,道具产出!B:V,10,FALSE)</f>
        <v>3403</v>
      </c>
      <c r="W1339" s="15" t="str">
        <f>IF(V1339="","",VLOOKUP(V1339,映射!W:X,2,FALSE))</f>
        <v>毛毡</v>
      </c>
      <c r="X1339" s="92">
        <f>VLOOKUP(D1339,道具产出!B:V,11,FALSE)</f>
        <v>1</v>
      </c>
      <c r="Y1339" s="92">
        <v>1</v>
      </c>
      <c r="Z1339" s="92">
        <f>VLOOKUP(D1339,道具产出!B:V,12,FALSE)</f>
        <v>200</v>
      </c>
      <c r="AA1339" s="85"/>
      <c r="AB1339" s="15" t="str">
        <f>IF(AA1339="","",VLOOKUP(AA1339,映射!W:X,2,FALSE))</f>
        <v/>
      </c>
      <c r="AC1339" s="85"/>
      <c r="AD1339" s="85"/>
      <c r="AE1339" s="85"/>
      <c r="AF1339" s="85"/>
      <c r="AG1339" s="15" t="str">
        <f>IF(AF1339="","",VLOOKUP(AF1339,映射!W:X,2,FALSE))</f>
        <v/>
      </c>
      <c r="AH1339" s="85"/>
      <c r="AI1339" s="85"/>
      <c r="AJ1339" s="85"/>
      <c r="AK1339" s="85"/>
      <c r="AL1339" s="85" t="str">
        <f>IF(AK1339="","",VLOOKUP(AK1339,映射!W:X,2,FALSE))</f>
        <v/>
      </c>
      <c r="AM1339" s="85"/>
      <c r="AN1339" s="85"/>
      <c r="AO1339" s="85"/>
    </row>
    <row r="1340" spans="1:41">
      <c r="A1340" s="26">
        <v>140607</v>
      </c>
      <c r="B1340" s="26" t="s">
        <v>323</v>
      </c>
      <c r="C1340" s="14" t="s">
        <v>40</v>
      </c>
      <c r="D1340" s="14" t="s">
        <v>686</v>
      </c>
      <c r="E1340" s="26">
        <v>40607</v>
      </c>
      <c r="F1340" s="26" t="s">
        <v>643</v>
      </c>
      <c r="G1340" s="26"/>
      <c r="H1340" s="26">
        <v>37</v>
      </c>
      <c r="I1340" s="91">
        <v>650</v>
      </c>
      <c r="J1340" s="90">
        <v>0</v>
      </c>
      <c r="K1340" s="26"/>
      <c r="L1340" s="79">
        <f>VLOOKUP(D1340,道具产出!B:V,4,FALSE)</f>
        <v>3003</v>
      </c>
      <c r="M1340" s="15" t="str">
        <f>IF(L1340="","",VLOOKUP(L1340,映射!W:X,2,FALSE))</f>
        <v>银</v>
      </c>
      <c r="N1340" s="79">
        <f>VLOOKUP(D1340,道具产出!B:V,5,FALSE)</f>
        <v>1</v>
      </c>
      <c r="O1340" s="79">
        <v>1</v>
      </c>
      <c r="P1340" s="79">
        <f>VLOOKUP(D1340,道具产出!B:V,6,FALSE)</f>
        <v>200</v>
      </c>
      <c r="Q1340" s="79">
        <f>VLOOKUP(D1340,道具产出!B:V,7,FALSE)</f>
        <v>3103</v>
      </c>
      <c r="R1340" s="15" t="str">
        <f>IF(Q1340="","",VLOOKUP(Q1340,映射!W:X,2,FALSE))</f>
        <v>黄月木</v>
      </c>
      <c r="S1340" s="79">
        <f>VLOOKUP(D1340,道具产出!B:V,8,FALSE)</f>
        <v>1</v>
      </c>
      <c r="T1340" s="79">
        <v>1</v>
      </c>
      <c r="U1340" s="79">
        <f>VLOOKUP(D1340,道具产出!B:V,9,FALSE)</f>
        <v>200</v>
      </c>
      <c r="V1340" s="92">
        <f>VLOOKUP(D1340,道具产出!B:V,10,FALSE)</f>
        <v>3403</v>
      </c>
      <c r="W1340" s="15" t="str">
        <f>IF(V1340="","",VLOOKUP(V1340,映射!W:X,2,FALSE))</f>
        <v>毛毡</v>
      </c>
      <c r="X1340" s="92">
        <f>VLOOKUP(D1340,道具产出!B:V,11,FALSE)</f>
        <v>1</v>
      </c>
      <c r="Y1340" s="92">
        <v>1</v>
      </c>
      <c r="Z1340" s="92">
        <f>VLOOKUP(D1340,道具产出!B:V,12,FALSE)</f>
        <v>200</v>
      </c>
      <c r="AA1340" s="85"/>
      <c r="AB1340" s="15" t="str">
        <f>IF(AA1340="","",VLOOKUP(AA1340,映射!W:X,2,FALSE))</f>
        <v/>
      </c>
      <c r="AC1340" s="85"/>
      <c r="AD1340" s="85"/>
      <c r="AE1340" s="85"/>
      <c r="AF1340" s="85"/>
      <c r="AG1340" s="15" t="str">
        <f>IF(AF1340="","",VLOOKUP(AF1340,映射!W:X,2,FALSE))</f>
        <v/>
      </c>
      <c r="AH1340" s="85"/>
      <c r="AI1340" s="85"/>
      <c r="AJ1340" s="85"/>
      <c r="AK1340" s="85"/>
      <c r="AL1340" s="85" t="str">
        <f>IF(AK1340="","",VLOOKUP(AK1340,映射!W:X,2,FALSE))</f>
        <v/>
      </c>
      <c r="AM1340" s="85"/>
      <c r="AN1340" s="85"/>
      <c r="AO1340" s="85"/>
    </row>
    <row r="1341" spans="1:41">
      <c r="A1341" s="26">
        <v>140608</v>
      </c>
      <c r="B1341" s="26" t="s">
        <v>323</v>
      </c>
      <c r="C1341" s="14" t="s">
        <v>40</v>
      </c>
      <c r="D1341" s="14" t="s">
        <v>686</v>
      </c>
      <c r="E1341" s="26">
        <v>40608</v>
      </c>
      <c r="F1341" s="26" t="s">
        <v>595</v>
      </c>
      <c r="G1341" s="26"/>
      <c r="H1341" s="26">
        <v>37</v>
      </c>
      <c r="I1341" s="91">
        <v>650</v>
      </c>
      <c r="J1341" s="90">
        <v>0</v>
      </c>
      <c r="K1341" s="26"/>
      <c r="L1341" s="79">
        <f>VLOOKUP(D1341,道具产出!B:V,4,FALSE)</f>
        <v>3003</v>
      </c>
      <c r="M1341" s="15" t="str">
        <f>IF(L1341="","",VLOOKUP(L1341,映射!W:X,2,FALSE))</f>
        <v>银</v>
      </c>
      <c r="N1341" s="79">
        <f>VLOOKUP(D1341,道具产出!B:V,5,FALSE)</f>
        <v>1</v>
      </c>
      <c r="O1341" s="79">
        <v>1</v>
      </c>
      <c r="P1341" s="79">
        <f>VLOOKUP(D1341,道具产出!B:V,6,FALSE)</f>
        <v>200</v>
      </c>
      <c r="Q1341" s="79">
        <f>VLOOKUP(D1341,道具产出!B:V,7,FALSE)</f>
        <v>3103</v>
      </c>
      <c r="R1341" s="15" t="str">
        <f>IF(Q1341="","",VLOOKUP(Q1341,映射!W:X,2,FALSE))</f>
        <v>黄月木</v>
      </c>
      <c r="S1341" s="79">
        <f>VLOOKUP(D1341,道具产出!B:V,8,FALSE)</f>
        <v>1</v>
      </c>
      <c r="T1341" s="79">
        <v>1</v>
      </c>
      <c r="U1341" s="79">
        <f>VLOOKUP(D1341,道具产出!B:V,9,FALSE)</f>
        <v>200</v>
      </c>
      <c r="V1341" s="92">
        <f>VLOOKUP(D1341,道具产出!B:V,10,FALSE)</f>
        <v>3403</v>
      </c>
      <c r="W1341" s="15" t="str">
        <f>IF(V1341="","",VLOOKUP(V1341,映射!W:X,2,FALSE))</f>
        <v>毛毡</v>
      </c>
      <c r="X1341" s="92">
        <f>VLOOKUP(D1341,道具产出!B:V,11,FALSE)</f>
        <v>1</v>
      </c>
      <c r="Y1341" s="92">
        <v>1</v>
      </c>
      <c r="Z1341" s="92">
        <f>VLOOKUP(D1341,道具产出!B:V,12,FALSE)</f>
        <v>200</v>
      </c>
      <c r="AA1341" s="85"/>
      <c r="AB1341" s="15" t="str">
        <f>IF(AA1341="","",VLOOKUP(AA1341,映射!W:X,2,FALSE))</f>
        <v/>
      </c>
      <c r="AC1341" s="85"/>
      <c r="AD1341" s="85"/>
      <c r="AE1341" s="85"/>
      <c r="AF1341" s="85"/>
      <c r="AG1341" s="15" t="str">
        <f>IF(AF1341="","",VLOOKUP(AF1341,映射!W:X,2,FALSE))</f>
        <v/>
      </c>
      <c r="AH1341" s="85"/>
      <c r="AI1341" s="85"/>
      <c r="AJ1341" s="85"/>
      <c r="AK1341" s="85"/>
      <c r="AL1341" s="85" t="str">
        <f>IF(AK1341="","",VLOOKUP(AK1341,映射!W:X,2,FALSE))</f>
        <v/>
      </c>
      <c r="AM1341" s="85"/>
      <c r="AN1341" s="85"/>
      <c r="AO1341" s="85"/>
    </row>
    <row r="1342" spans="1:41">
      <c r="A1342" s="26">
        <v>140609</v>
      </c>
      <c r="B1342" s="26" t="s">
        <v>323</v>
      </c>
      <c r="C1342" s="14" t="s">
        <v>40</v>
      </c>
      <c r="D1342" s="14" t="s">
        <v>686</v>
      </c>
      <c r="E1342" s="26">
        <v>40609</v>
      </c>
      <c r="F1342" s="26" t="s">
        <v>452</v>
      </c>
      <c r="G1342" s="26"/>
      <c r="H1342" s="26">
        <v>37</v>
      </c>
      <c r="I1342" s="91">
        <v>650</v>
      </c>
      <c r="J1342" s="90">
        <v>0</v>
      </c>
      <c r="K1342" s="26"/>
      <c r="L1342" s="79">
        <f>VLOOKUP(D1342,道具产出!B:V,4,FALSE)</f>
        <v>3003</v>
      </c>
      <c r="M1342" s="15" t="str">
        <f>IF(L1342="","",VLOOKUP(L1342,映射!W:X,2,FALSE))</f>
        <v>银</v>
      </c>
      <c r="N1342" s="79">
        <f>VLOOKUP(D1342,道具产出!B:V,5,FALSE)</f>
        <v>1</v>
      </c>
      <c r="O1342" s="79">
        <v>1</v>
      </c>
      <c r="P1342" s="79">
        <f>VLOOKUP(D1342,道具产出!B:V,6,FALSE)</f>
        <v>200</v>
      </c>
      <c r="Q1342" s="79">
        <f>VLOOKUP(D1342,道具产出!B:V,7,FALSE)</f>
        <v>3103</v>
      </c>
      <c r="R1342" s="15" t="str">
        <f>IF(Q1342="","",VLOOKUP(Q1342,映射!W:X,2,FALSE))</f>
        <v>黄月木</v>
      </c>
      <c r="S1342" s="79">
        <f>VLOOKUP(D1342,道具产出!B:V,8,FALSE)</f>
        <v>1</v>
      </c>
      <c r="T1342" s="79">
        <v>1</v>
      </c>
      <c r="U1342" s="79">
        <f>VLOOKUP(D1342,道具产出!B:V,9,FALSE)</f>
        <v>200</v>
      </c>
      <c r="V1342" s="92">
        <f>VLOOKUP(D1342,道具产出!B:V,10,FALSE)</f>
        <v>3403</v>
      </c>
      <c r="W1342" s="15" t="str">
        <f>IF(V1342="","",VLOOKUP(V1342,映射!W:X,2,FALSE))</f>
        <v>毛毡</v>
      </c>
      <c r="X1342" s="92">
        <f>VLOOKUP(D1342,道具产出!B:V,11,FALSE)</f>
        <v>1</v>
      </c>
      <c r="Y1342" s="92">
        <v>1</v>
      </c>
      <c r="Z1342" s="92">
        <f>VLOOKUP(D1342,道具产出!B:V,12,FALSE)</f>
        <v>200</v>
      </c>
      <c r="AA1342" s="85"/>
      <c r="AB1342" s="15" t="str">
        <f>IF(AA1342="","",VLOOKUP(AA1342,映射!W:X,2,FALSE))</f>
        <v/>
      </c>
      <c r="AC1342" s="85"/>
      <c r="AD1342" s="85"/>
      <c r="AE1342" s="85"/>
      <c r="AF1342" s="85"/>
      <c r="AG1342" s="15" t="str">
        <f>IF(AF1342="","",VLOOKUP(AF1342,映射!W:X,2,FALSE))</f>
        <v/>
      </c>
      <c r="AH1342" s="85"/>
      <c r="AI1342" s="85"/>
      <c r="AJ1342" s="85"/>
      <c r="AK1342" s="85"/>
      <c r="AL1342" s="85" t="str">
        <f>IF(AK1342="","",VLOOKUP(AK1342,映射!W:X,2,FALSE))</f>
        <v/>
      </c>
      <c r="AM1342" s="85"/>
      <c r="AN1342" s="85"/>
      <c r="AO1342" s="85"/>
    </row>
    <row r="1343" spans="1:41">
      <c r="A1343" s="26">
        <v>140610</v>
      </c>
      <c r="B1343" s="26" t="s">
        <v>323</v>
      </c>
      <c r="C1343" s="14" t="s">
        <v>40</v>
      </c>
      <c r="D1343" s="14" t="s">
        <v>686</v>
      </c>
      <c r="E1343" s="26">
        <v>40610</v>
      </c>
      <c r="F1343" s="26" t="s">
        <v>622</v>
      </c>
      <c r="G1343" s="26"/>
      <c r="H1343" s="26">
        <v>37</v>
      </c>
      <c r="I1343" s="91">
        <v>650</v>
      </c>
      <c r="J1343" s="90">
        <v>0</v>
      </c>
      <c r="K1343" s="26"/>
      <c r="L1343" s="79">
        <f>VLOOKUP(D1343,道具产出!B:V,4,FALSE)</f>
        <v>3003</v>
      </c>
      <c r="M1343" s="15" t="str">
        <f>IF(L1343="","",VLOOKUP(L1343,映射!W:X,2,FALSE))</f>
        <v>银</v>
      </c>
      <c r="N1343" s="79">
        <f>VLOOKUP(D1343,道具产出!B:V,5,FALSE)</f>
        <v>1</v>
      </c>
      <c r="O1343" s="79">
        <v>1</v>
      </c>
      <c r="P1343" s="79">
        <f>VLOOKUP(D1343,道具产出!B:V,6,FALSE)</f>
        <v>200</v>
      </c>
      <c r="Q1343" s="79">
        <f>VLOOKUP(D1343,道具产出!B:V,7,FALSE)</f>
        <v>3103</v>
      </c>
      <c r="R1343" s="15" t="str">
        <f>IF(Q1343="","",VLOOKUP(Q1343,映射!W:X,2,FALSE))</f>
        <v>黄月木</v>
      </c>
      <c r="S1343" s="79">
        <f>VLOOKUP(D1343,道具产出!B:V,8,FALSE)</f>
        <v>1</v>
      </c>
      <c r="T1343" s="79">
        <v>1</v>
      </c>
      <c r="U1343" s="79">
        <f>VLOOKUP(D1343,道具产出!B:V,9,FALSE)</f>
        <v>200</v>
      </c>
      <c r="V1343" s="92">
        <f>VLOOKUP(D1343,道具产出!B:V,10,FALSE)</f>
        <v>3403</v>
      </c>
      <c r="W1343" s="15" t="str">
        <f>IF(V1343="","",VLOOKUP(V1343,映射!W:X,2,FALSE))</f>
        <v>毛毡</v>
      </c>
      <c r="X1343" s="92">
        <f>VLOOKUP(D1343,道具产出!B:V,11,FALSE)</f>
        <v>1</v>
      </c>
      <c r="Y1343" s="92">
        <v>1</v>
      </c>
      <c r="Z1343" s="92">
        <f>VLOOKUP(D1343,道具产出!B:V,12,FALSE)</f>
        <v>200</v>
      </c>
      <c r="AA1343" s="85"/>
      <c r="AB1343" s="15" t="str">
        <f>IF(AA1343="","",VLOOKUP(AA1343,映射!W:X,2,FALSE))</f>
        <v/>
      </c>
      <c r="AC1343" s="85"/>
      <c r="AD1343" s="85"/>
      <c r="AE1343" s="85"/>
      <c r="AF1343" s="85"/>
      <c r="AG1343" s="15" t="str">
        <f>IF(AF1343="","",VLOOKUP(AF1343,映射!W:X,2,FALSE))</f>
        <v/>
      </c>
      <c r="AH1343" s="85"/>
      <c r="AI1343" s="85"/>
      <c r="AJ1343" s="85"/>
      <c r="AK1343" s="85"/>
      <c r="AL1343" s="85" t="str">
        <f>IF(AK1343="","",VLOOKUP(AK1343,映射!W:X,2,FALSE))</f>
        <v/>
      </c>
      <c r="AM1343" s="85"/>
      <c r="AN1343" s="85"/>
      <c r="AO1343" s="85"/>
    </row>
    <row r="1344" spans="1:41">
      <c r="A1344" s="26">
        <v>140611</v>
      </c>
      <c r="B1344" s="26" t="s">
        <v>323</v>
      </c>
      <c r="C1344" s="14" t="s">
        <v>40</v>
      </c>
      <c r="D1344" s="14" t="s">
        <v>686</v>
      </c>
      <c r="E1344" s="26">
        <v>40611</v>
      </c>
      <c r="F1344" s="26" t="s">
        <v>456</v>
      </c>
      <c r="G1344" s="26"/>
      <c r="H1344" s="26">
        <v>37</v>
      </c>
      <c r="I1344" s="91">
        <v>650</v>
      </c>
      <c r="J1344" s="90">
        <v>0</v>
      </c>
      <c r="K1344" s="26"/>
      <c r="L1344" s="79">
        <f>VLOOKUP(D1344,道具产出!B:V,4,FALSE)</f>
        <v>3003</v>
      </c>
      <c r="M1344" s="15" t="str">
        <f>IF(L1344="","",VLOOKUP(L1344,映射!W:X,2,FALSE))</f>
        <v>银</v>
      </c>
      <c r="N1344" s="79">
        <f>VLOOKUP(D1344,道具产出!B:V,5,FALSE)</f>
        <v>1</v>
      </c>
      <c r="O1344" s="79">
        <v>1</v>
      </c>
      <c r="P1344" s="79">
        <f>VLOOKUP(D1344,道具产出!B:V,6,FALSE)</f>
        <v>200</v>
      </c>
      <c r="Q1344" s="79">
        <f>VLOOKUP(D1344,道具产出!B:V,7,FALSE)</f>
        <v>3103</v>
      </c>
      <c r="R1344" s="15" t="str">
        <f>IF(Q1344="","",VLOOKUP(Q1344,映射!W:X,2,FALSE))</f>
        <v>黄月木</v>
      </c>
      <c r="S1344" s="79">
        <f>VLOOKUP(D1344,道具产出!B:V,8,FALSE)</f>
        <v>1</v>
      </c>
      <c r="T1344" s="79">
        <v>1</v>
      </c>
      <c r="U1344" s="79">
        <f>VLOOKUP(D1344,道具产出!B:V,9,FALSE)</f>
        <v>200</v>
      </c>
      <c r="V1344" s="92">
        <f>VLOOKUP(D1344,道具产出!B:V,10,FALSE)</f>
        <v>3403</v>
      </c>
      <c r="W1344" s="15" t="str">
        <f>IF(V1344="","",VLOOKUP(V1344,映射!W:X,2,FALSE))</f>
        <v>毛毡</v>
      </c>
      <c r="X1344" s="92">
        <f>VLOOKUP(D1344,道具产出!B:V,11,FALSE)</f>
        <v>1</v>
      </c>
      <c r="Y1344" s="92">
        <v>1</v>
      </c>
      <c r="Z1344" s="92">
        <f>VLOOKUP(D1344,道具产出!B:V,12,FALSE)</f>
        <v>200</v>
      </c>
      <c r="AA1344" s="85"/>
      <c r="AB1344" s="15" t="str">
        <f>IF(AA1344="","",VLOOKUP(AA1344,映射!W:X,2,FALSE))</f>
        <v/>
      </c>
      <c r="AC1344" s="85"/>
      <c r="AD1344" s="85"/>
      <c r="AE1344" s="85"/>
      <c r="AF1344" s="85"/>
      <c r="AG1344" s="15" t="str">
        <f>IF(AF1344="","",VLOOKUP(AF1344,映射!W:X,2,FALSE))</f>
        <v/>
      </c>
      <c r="AH1344" s="85"/>
      <c r="AI1344" s="85"/>
      <c r="AJ1344" s="85"/>
      <c r="AK1344" s="85"/>
      <c r="AL1344" s="85" t="str">
        <f>IF(AK1344="","",VLOOKUP(AK1344,映射!W:X,2,FALSE))</f>
        <v/>
      </c>
      <c r="AM1344" s="85"/>
      <c r="AN1344" s="85"/>
      <c r="AO1344" s="85"/>
    </row>
    <row r="1345" spans="1:41">
      <c r="A1345" s="26">
        <v>140612</v>
      </c>
      <c r="B1345" s="26" t="s">
        <v>323</v>
      </c>
      <c r="C1345" s="14" t="s">
        <v>40</v>
      </c>
      <c r="D1345" s="14" t="s">
        <v>686</v>
      </c>
      <c r="E1345" s="26">
        <v>40612</v>
      </c>
      <c r="F1345" s="26" t="s">
        <v>633</v>
      </c>
      <c r="G1345" s="26"/>
      <c r="H1345" s="26">
        <v>37</v>
      </c>
      <c r="I1345" s="91">
        <v>650</v>
      </c>
      <c r="J1345" s="90">
        <v>0</v>
      </c>
      <c r="K1345" s="26"/>
      <c r="L1345" s="79">
        <f>VLOOKUP(D1345,道具产出!B:V,4,FALSE)</f>
        <v>3003</v>
      </c>
      <c r="M1345" s="15" t="str">
        <f>IF(L1345="","",VLOOKUP(L1345,映射!W:X,2,FALSE))</f>
        <v>银</v>
      </c>
      <c r="N1345" s="79">
        <f>VLOOKUP(D1345,道具产出!B:V,5,FALSE)</f>
        <v>1</v>
      </c>
      <c r="O1345" s="79">
        <v>1</v>
      </c>
      <c r="P1345" s="79">
        <f>VLOOKUP(D1345,道具产出!B:V,6,FALSE)</f>
        <v>200</v>
      </c>
      <c r="Q1345" s="79">
        <f>VLOOKUP(D1345,道具产出!B:V,7,FALSE)</f>
        <v>3103</v>
      </c>
      <c r="R1345" s="15" t="str">
        <f>IF(Q1345="","",VLOOKUP(Q1345,映射!W:X,2,FALSE))</f>
        <v>黄月木</v>
      </c>
      <c r="S1345" s="79">
        <f>VLOOKUP(D1345,道具产出!B:V,8,FALSE)</f>
        <v>1</v>
      </c>
      <c r="T1345" s="79">
        <v>1</v>
      </c>
      <c r="U1345" s="79">
        <f>VLOOKUP(D1345,道具产出!B:V,9,FALSE)</f>
        <v>200</v>
      </c>
      <c r="V1345" s="92">
        <f>VLOOKUP(D1345,道具产出!B:V,10,FALSE)</f>
        <v>3403</v>
      </c>
      <c r="W1345" s="15" t="str">
        <f>IF(V1345="","",VLOOKUP(V1345,映射!W:X,2,FALSE))</f>
        <v>毛毡</v>
      </c>
      <c r="X1345" s="92">
        <f>VLOOKUP(D1345,道具产出!B:V,11,FALSE)</f>
        <v>1</v>
      </c>
      <c r="Y1345" s="92">
        <v>1</v>
      </c>
      <c r="Z1345" s="92">
        <f>VLOOKUP(D1345,道具产出!B:V,12,FALSE)</f>
        <v>200</v>
      </c>
      <c r="AA1345" s="85"/>
      <c r="AB1345" s="15" t="str">
        <f>IF(AA1345="","",VLOOKUP(AA1345,映射!W:X,2,FALSE))</f>
        <v/>
      </c>
      <c r="AC1345" s="85"/>
      <c r="AD1345" s="85"/>
      <c r="AE1345" s="85"/>
      <c r="AF1345" s="85"/>
      <c r="AG1345" s="15" t="str">
        <f>IF(AF1345="","",VLOOKUP(AF1345,映射!W:X,2,FALSE))</f>
        <v/>
      </c>
      <c r="AH1345" s="85"/>
      <c r="AI1345" s="85"/>
      <c r="AJ1345" s="85"/>
      <c r="AK1345" s="85"/>
      <c r="AL1345" s="85" t="str">
        <f>IF(AK1345="","",VLOOKUP(AK1345,映射!W:X,2,FALSE))</f>
        <v/>
      </c>
      <c r="AM1345" s="85"/>
      <c r="AN1345" s="85"/>
      <c r="AO1345" s="85"/>
    </row>
    <row r="1346" spans="1:41">
      <c r="A1346" s="26">
        <v>140613</v>
      </c>
      <c r="B1346" s="26" t="s">
        <v>323</v>
      </c>
      <c r="C1346" s="14" t="s">
        <v>40</v>
      </c>
      <c r="D1346" s="14" t="s">
        <v>686</v>
      </c>
      <c r="E1346" s="26">
        <v>40613</v>
      </c>
      <c r="F1346" s="26" t="s">
        <v>510</v>
      </c>
      <c r="G1346" s="26"/>
      <c r="H1346" s="26">
        <v>37</v>
      </c>
      <c r="I1346" s="91">
        <v>650</v>
      </c>
      <c r="J1346" s="90">
        <v>0</v>
      </c>
      <c r="K1346" s="26"/>
      <c r="L1346" s="79">
        <f>VLOOKUP(D1346,道具产出!B:V,4,FALSE)</f>
        <v>3003</v>
      </c>
      <c r="M1346" s="15" t="str">
        <f>IF(L1346="","",VLOOKUP(L1346,映射!W:X,2,FALSE))</f>
        <v>银</v>
      </c>
      <c r="N1346" s="79">
        <f>VLOOKUP(D1346,道具产出!B:V,5,FALSE)</f>
        <v>1</v>
      </c>
      <c r="O1346" s="79">
        <v>1</v>
      </c>
      <c r="P1346" s="79">
        <f>VLOOKUP(D1346,道具产出!B:V,6,FALSE)</f>
        <v>200</v>
      </c>
      <c r="Q1346" s="79">
        <f>VLOOKUP(D1346,道具产出!B:V,7,FALSE)</f>
        <v>3103</v>
      </c>
      <c r="R1346" s="15" t="str">
        <f>IF(Q1346="","",VLOOKUP(Q1346,映射!W:X,2,FALSE))</f>
        <v>黄月木</v>
      </c>
      <c r="S1346" s="79">
        <f>VLOOKUP(D1346,道具产出!B:V,8,FALSE)</f>
        <v>1</v>
      </c>
      <c r="T1346" s="79">
        <v>1</v>
      </c>
      <c r="U1346" s="79">
        <f>VLOOKUP(D1346,道具产出!B:V,9,FALSE)</f>
        <v>200</v>
      </c>
      <c r="V1346" s="92">
        <f>VLOOKUP(D1346,道具产出!B:V,10,FALSE)</f>
        <v>3403</v>
      </c>
      <c r="W1346" s="15" t="str">
        <f>IF(V1346="","",VLOOKUP(V1346,映射!W:X,2,FALSE))</f>
        <v>毛毡</v>
      </c>
      <c r="X1346" s="92">
        <f>VLOOKUP(D1346,道具产出!B:V,11,FALSE)</f>
        <v>1</v>
      </c>
      <c r="Y1346" s="92">
        <v>1</v>
      </c>
      <c r="Z1346" s="92">
        <f>VLOOKUP(D1346,道具产出!B:V,12,FALSE)</f>
        <v>200</v>
      </c>
      <c r="AA1346" s="85"/>
      <c r="AB1346" s="15" t="str">
        <f>IF(AA1346="","",VLOOKUP(AA1346,映射!W:X,2,FALSE))</f>
        <v/>
      </c>
      <c r="AC1346" s="85"/>
      <c r="AD1346" s="85"/>
      <c r="AE1346" s="85"/>
      <c r="AF1346" s="85"/>
      <c r="AG1346" s="15" t="str">
        <f>IF(AF1346="","",VLOOKUP(AF1346,映射!W:X,2,FALSE))</f>
        <v/>
      </c>
      <c r="AH1346" s="85"/>
      <c r="AI1346" s="85"/>
      <c r="AJ1346" s="85"/>
      <c r="AK1346" s="85"/>
      <c r="AL1346" s="85" t="str">
        <f>IF(AK1346="","",VLOOKUP(AK1346,映射!W:X,2,FALSE))</f>
        <v/>
      </c>
      <c r="AM1346" s="85"/>
      <c r="AN1346" s="85"/>
      <c r="AO1346" s="85"/>
    </row>
    <row r="1347" spans="1:41">
      <c r="A1347" s="26">
        <v>140614</v>
      </c>
      <c r="B1347" s="26" t="s">
        <v>323</v>
      </c>
      <c r="C1347" s="14" t="s">
        <v>40</v>
      </c>
      <c r="D1347" s="14" t="s">
        <v>686</v>
      </c>
      <c r="E1347" s="26">
        <v>40614</v>
      </c>
      <c r="F1347" s="26" t="s">
        <v>697</v>
      </c>
      <c r="G1347" s="26"/>
      <c r="H1347" s="26">
        <v>37</v>
      </c>
      <c r="I1347" s="91">
        <v>650</v>
      </c>
      <c r="J1347" s="90">
        <v>0</v>
      </c>
      <c r="K1347" s="26"/>
      <c r="L1347" s="79">
        <f>VLOOKUP(D1347,道具产出!B:V,4,FALSE)</f>
        <v>3003</v>
      </c>
      <c r="M1347" s="15" t="str">
        <f>IF(L1347="","",VLOOKUP(L1347,映射!W:X,2,FALSE))</f>
        <v>银</v>
      </c>
      <c r="N1347" s="79">
        <f>VLOOKUP(D1347,道具产出!B:V,5,FALSE)</f>
        <v>1</v>
      </c>
      <c r="O1347" s="79">
        <v>1</v>
      </c>
      <c r="P1347" s="79">
        <f>VLOOKUP(D1347,道具产出!B:V,6,FALSE)</f>
        <v>200</v>
      </c>
      <c r="Q1347" s="79">
        <f>VLOOKUP(D1347,道具产出!B:V,7,FALSE)</f>
        <v>3103</v>
      </c>
      <c r="R1347" s="15" t="str">
        <f>IF(Q1347="","",VLOOKUP(Q1347,映射!W:X,2,FALSE))</f>
        <v>黄月木</v>
      </c>
      <c r="S1347" s="79">
        <f>VLOOKUP(D1347,道具产出!B:V,8,FALSE)</f>
        <v>1</v>
      </c>
      <c r="T1347" s="79">
        <v>1</v>
      </c>
      <c r="U1347" s="79">
        <f>VLOOKUP(D1347,道具产出!B:V,9,FALSE)</f>
        <v>200</v>
      </c>
      <c r="V1347" s="92">
        <f>VLOOKUP(D1347,道具产出!B:V,10,FALSE)</f>
        <v>3403</v>
      </c>
      <c r="W1347" s="15" t="str">
        <f>IF(V1347="","",VLOOKUP(V1347,映射!W:X,2,FALSE))</f>
        <v>毛毡</v>
      </c>
      <c r="X1347" s="92">
        <f>VLOOKUP(D1347,道具产出!B:V,11,FALSE)</f>
        <v>1</v>
      </c>
      <c r="Y1347" s="92">
        <v>1</v>
      </c>
      <c r="Z1347" s="92">
        <f>VLOOKUP(D1347,道具产出!B:V,12,FALSE)</f>
        <v>200</v>
      </c>
      <c r="AA1347" s="85"/>
      <c r="AB1347" s="15" t="str">
        <f>IF(AA1347="","",VLOOKUP(AA1347,映射!W:X,2,FALSE))</f>
        <v/>
      </c>
      <c r="AC1347" s="85"/>
      <c r="AD1347" s="85"/>
      <c r="AE1347" s="85"/>
      <c r="AF1347" s="85"/>
      <c r="AG1347" s="15" t="str">
        <f>IF(AF1347="","",VLOOKUP(AF1347,映射!W:X,2,FALSE))</f>
        <v/>
      </c>
      <c r="AH1347" s="85"/>
      <c r="AI1347" s="85"/>
      <c r="AJ1347" s="85"/>
      <c r="AK1347" s="85"/>
      <c r="AL1347" s="85" t="str">
        <f>IF(AK1347="","",VLOOKUP(AK1347,映射!W:X,2,FALSE))</f>
        <v/>
      </c>
      <c r="AM1347" s="85"/>
      <c r="AN1347" s="85"/>
      <c r="AO1347" s="85"/>
    </row>
    <row r="1348" spans="1:41">
      <c r="A1348" s="26">
        <v>140615</v>
      </c>
      <c r="B1348" s="26" t="s">
        <v>323</v>
      </c>
      <c r="C1348" s="14" t="s">
        <v>40</v>
      </c>
      <c r="D1348" s="14" t="s">
        <v>686</v>
      </c>
      <c r="E1348" s="26">
        <v>40615</v>
      </c>
      <c r="F1348" s="26" t="s">
        <v>605</v>
      </c>
      <c r="G1348" s="26"/>
      <c r="H1348" s="26">
        <v>37</v>
      </c>
      <c r="I1348" s="91">
        <v>650</v>
      </c>
      <c r="J1348" s="90">
        <v>0</v>
      </c>
      <c r="K1348" s="26"/>
      <c r="L1348" s="79">
        <f>VLOOKUP(D1348,道具产出!B:V,4,FALSE)</f>
        <v>3003</v>
      </c>
      <c r="M1348" s="15" t="str">
        <f>IF(L1348="","",VLOOKUP(L1348,映射!W:X,2,FALSE))</f>
        <v>银</v>
      </c>
      <c r="N1348" s="79">
        <f>VLOOKUP(D1348,道具产出!B:V,5,FALSE)</f>
        <v>1</v>
      </c>
      <c r="O1348" s="79">
        <v>1</v>
      </c>
      <c r="P1348" s="79">
        <f>VLOOKUP(D1348,道具产出!B:V,6,FALSE)</f>
        <v>200</v>
      </c>
      <c r="Q1348" s="79">
        <f>VLOOKUP(D1348,道具产出!B:V,7,FALSE)</f>
        <v>3103</v>
      </c>
      <c r="R1348" s="15" t="str">
        <f>IF(Q1348="","",VLOOKUP(Q1348,映射!W:X,2,FALSE))</f>
        <v>黄月木</v>
      </c>
      <c r="S1348" s="79">
        <f>VLOOKUP(D1348,道具产出!B:V,8,FALSE)</f>
        <v>1</v>
      </c>
      <c r="T1348" s="79">
        <v>1</v>
      </c>
      <c r="U1348" s="79">
        <f>VLOOKUP(D1348,道具产出!B:V,9,FALSE)</f>
        <v>200</v>
      </c>
      <c r="V1348" s="92">
        <f>VLOOKUP(D1348,道具产出!B:V,10,FALSE)</f>
        <v>3403</v>
      </c>
      <c r="W1348" s="15" t="str">
        <f>IF(V1348="","",VLOOKUP(V1348,映射!W:X,2,FALSE))</f>
        <v>毛毡</v>
      </c>
      <c r="X1348" s="92">
        <f>VLOOKUP(D1348,道具产出!B:V,11,FALSE)</f>
        <v>1</v>
      </c>
      <c r="Y1348" s="92">
        <v>1</v>
      </c>
      <c r="Z1348" s="92">
        <f>VLOOKUP(D1348,道具产出!B:V,12,FALSE)</f>
        <v>200</v>
      </c>
      <c r="AA1348" s="85"/>
      <c r="AB1348" s="15" t="str">
        <f>IF(AA1348="","",VLOOKUP(AA1348,映射!W:X,2,FALSE))</f>
        <v/>
      </c>
      <c r="AC1348" s="85"/>
      <c r="AD1348" s="85"/>
      <c r="AE1348" s="85"/>
      <c r="AF1348" s="85"/>
      <c r="AG1348" s="15" t="str">
        <f>IF(AF1348="","",VLOOKUP(AF1348,映射!W:X,2,FALSE))</f>
        <v/>
      </c>
      <c r="AH1348" s="85"/>
      <c r="AI1348" s="85"/>
      <c r="AJ1348" s="85"/>
      <c r="AK1348" s="85"/>
      <c r="AL1348" s="85" t="str">
        <f>IF(AK1348="","",VLOOKUP(AK1348,映射!W:X,2,FALSE))</f>
        <v/>
      </c>
      <c r="AM1348" s="85"/>
      <c r="AN1348" s="85"/>
      <c r="AO1348" s="85"/>
    </row>
    <row r="1349" spans="1:41">
      <c r="A1349" s="26">
        <v>140616</v>
      </c>
      <c r="B1349" s="26" t="s">
        <v>323</v>
      </c>
      <c r="C1349" s="14" t="s">
        <v>40</v>
      </c>
      <c r="D1349" s="14" t="s">
        <v>687</v>
      </c>
      <c r="E1349" s="26">
        <v>40616</v>
      </c>
      <c r="F1349" s="26" t="s">
        <v>512</v>
      </c>
      <c r="G1349" s="26"/>
      <c r="H1349" s="26">
        <v>42</v>
      </c>
      <c r="I1349" s="91">
        <v>860</v>
      </c>
      <c r="J1349" s="90">
        <v>0</v>
      </c>
      <c r="K1349" s="26"/>
      <c r="L1349" s="79">
        <f>VLOOKUP(D1349,道具产出!B:V,4,FALSE)</f>
        <v>3004</v>
      </c>
      <c r="M1349" s="15" t="str">
        <f>IF(L1349="","",VLOOKUP(L1349,映射!W:X,2,FALSE))</f>
        <v>铝</v>
      </c>
      <c r="N1349" s="79">
        <f>VLOOKUP(D1349,道具产出!B:V,5,FALSE)</f>
        <v>1</v>
      </c>
      <c r="O1349" s="79">
        <v>1</v>
      </c>
      <c r="P1349" s="79">
        <f>VLOOKUP(D1349,道具产出!B:V,6,FALSE)</f>
        <v>100</v>
      </c>
      <c r="Q1349" s="79">
        <f>VLOOKUP(D1349,道具产出!B:V,7,FALSE)</f>
        <v>3104</v>
      </c>
      <c r="R1349" s="15" t="str">
        <f>IF(Q1349="","",VLOOKUP(Q1349,映射!W:X,2,FALSE))</f>
        <v>茱萸木</v>
      </c>
      <c r="S1349" s="79">
        <f>VLOOKUP(D1349,道具产出!B:V,8,FALSE)</f>
        <v>1</v>
      </c>
      <c r="T1349" s="79">
        <v>1</v>
      </c>
      <c r="U1349" s="79">
        <f>VLOOKUP(D1349,道具产出!B:V,9,FALSE)</f>
        <v>100</v>
      </c>
      <c r="V1349" s="92">
        <f>VLOOKUP(D1349,道具产出!B:V,10,FALSE)</f>
        <v>3404</v>
      </c>
      <c r="W1349" s="15" t="str">
        <f>IF(V1349="","",VLOOKUP(V1349,映射!W:X,2,FALSE))</f>
        <v>棉</v>
      </c>
      <c r="X1349" s="92">
        <f>VLOOKUP(D1349,道具产出!B:V,11,FALSE)</f>
        <v>1</v>
      </c>
      <c r="Y1349" s="92">
        <v>1</v>
      </c>
      <c r="Z1349" s="92">
        <f>VLOOKUP(D1349,道具产出!B:V,12,FALSE)</f>
        <v>100</v>
      </c>
      <c r="AA1349" s="85"/>
      <c r="AB1349" s="15" t="str">
        <f>IF(AA1349="","",VLOOKUP(AA1349,映射!W:X,2,FALSE))</f>
        <v/>
      </c>
      <c r="AC1349" s="85"/>
      <c r="AD1349" s="85"/>
      <c r="AE1349" s="85"/>
      <c r="AF1349" s="85"/>
      <c r="AG1349" s="15" t="str">
        <f>IF(AF1349="","",VLOOKUP(AF1349,映射!W:X,2,FALSE))</f>
        <v/>
      </c>
      <c r="AH1349" s="85"/>
      <c r="AI1349" s="85"/>
      <c r="AJ1349" s="85"/>
      <c r="AK1349" s="85"/>
      <c r="AL1349" s="85" t="str">
        <f>IF(AK1349="","",VLOOKUP(AK1349,映射!W:X,2,FALSE))</f>
        <v/>
      </c>
      <c r="AM1349" s="85"/>
      <c r="AN1349" s="85"/>
      <c r="AO1349" s="85"/>
    </row>
    <row r="1350" spans="1:41">
      <c r="A1350" s="26">
        <v>140617</v>
      </c>
      <c r="B1350" s="26" t="s">
        <v>323</v>
      </c>
      <c r="C1350" s="14" t="s">
        <v>40</v>
      </c>
      <c r="D1350" s="14" t="s">
        <v>687</v>
      </c>
      <c r="E1350" s="26">
        <v>40617</v>
      </c>
      <c r="F1350" s="26" t="s">
        <v>600</v>
      </c>
      <c r="G1350" s="26"/>
      <c r="H1350" s="26">
        <v>42</v>
      </c>
      <c r="I1350" s="91">
        <v>860</v>
      </c>
      <c r="J1350" s="90">
        <v>0</v>
      </c>
      <c r="K1350" s="26"/>
      <c r="L1350" s="79">
        <f>VLOOKUP(D1350,道具产出!B:V,4,FALSE)</f>
        <v>3004</v>
      </c>
      <c r="M1350" s="15" t="str">
        <f>IF(L1350="","",VLOOKUP(L1350,映射!W:X,2,FALSE))</f>
        <v>铝</v>
      </c>
      <c r="N1350" s="79">
        <f>VLOOKUP(D1350,道具产出!B:V,5,FALSE)</f>
        <v>1</v>
      </c>
      <c r="O1350" s="79">
        <v>1</v>
      </c>
      <c r="P1350" s="79">
        <f>VLOOKUP(D1350,道具产出!B:V,6,FALSE)</f>
        <v>100</v>
      </c>
      <c r="Q1350" s="79">
        <f>VLOOKUP(D1350,道具产出!B:V,7,FALSE)</f>
        <v>3104</v>
      </c>
      <c r="R1350" s="15" t="str">
        <f>IF(Q1350="","",VLOOKUP(Q1350,映射!W:X,2,FALSE))</f>
        <v>茱萸木</v>
      </c>
      <c r="S1350" s="79">
        <f>VLOOKUP(D1350,道具产出!B:V,8,FALSE)</f>
        <v>1</v>
      </c>
      <c r="T1350" s="79">
        <v>1</v>
      </c>
      <c r="U1350" s="79">
        <f>VLOOKUP(D1350,道具产出!B:V,9,FALSE)</f>
        <v>100</v>
      </c>
      <c r="V1350" s="92">
        <f>VLOOKUP(D1350,道具产出!B:V,10,FALSE)</f>
        <v>3404</v>
      </c>
      <c r="W1350" s="15" t="str">
        <f>IF(V1350="","",VLOOKUP(V1350,映射!W:X,2,FALSE))</f>
        <v>棉</v>
      </c>
      <c r="X1350" s="92">
        <f>VLOOKUP(D1350,道具产出!B:V,11,FALSE)</f>
        <v>1</v>
      </c>
      <c r="Y1350" s="92">
        <v>1</v>
      </c>
      <c r="Z1350" s="92">
        <f>VLOOKUP(D1350,道具产出!B:V,12,FALSE)</f>
        <v>100</v>
      </c>
      <c r="AA1350" s="85"/>
      <c r="AB1350" s="15" t="str">
        <f>IF(AA1350="","",VLOOKUP(AA1350,映射!W:X,2,FALSE))</f>
        <v/>
      </c>
      <c r="AC1350" s="85"/>
      <c r="AD1350" s="85"/>
      <c r="AE1350" s="85"/>
      <c r="AF1350" s="85"/>
      <c r="AG1350" s="15" t="str">
        <f>IF(AF1350="","",VLOOKUP(AF1350,映射!W:X,2,FALSE))</f>
        <v/>
      </c>
      <c r="AH1350" s="85"/>
      <c r="AI1350" s="85"/>
      <c r="AJ1350" s="85"/>
      <c r="AK1350" s="85"/>
      <c r="AL1350" s="85" t="str">
        <f>IF(AK1350="","",VLOOKUP(AK1350,映射!W:X,2,FALSE))</f>
        <v/>
      </c>
      <c r="AM1350" s="85"/>
      <c r="AN1350" s="85"/>
      <c r="AO1350" s="85"/>
    </row>
    <row r="1351" spans="1:41">
      <c r="A1351" s="26">
        <v>140618</v>
      </c>
      <c r="B1351" s="26" t="s">
        <v>323</v>
      </c>
      <c r="C1351" s="14" t="s">
        <v>40</v>
      </c>
      <c r="D1351" s="14" t="s">
        <v>687</v>
      </c>
      <c r="E1351" s="26">
        <v>40618</v>
      </c>
      <c r="F1351" s="26" t="s">
        <v>608</v>
      </c>
      <c r="G1351" s="26"/>
      <c r="H1351" s="26">
        <v>42</v>
      </c>
      <c r="I1351" s="91">
        <v>860</v>
      </c>
      <c r="J1351" s="90">
        <v>0</v>
      </c>
      <c r="K1351" s="26"/>
      <c r="L1351" s="79">
        <f>VLOOKUP(D1351,道具产出!B:V,4,FALSE)</f>
        <v>3004</v>
      </c>
      <c r="M1351" s="15" t="str">
        <f>IF(L1351="","",VLOOKUP(L1351,映射!W:X,2,FALSE))</f>
        <v>铝</v>
      </c>
      <c r="N1351" s="79">
        <f>VLOOKUP(D1351,道具产出!B:V,5,FALSE)</f>
        <v>1</v>
      </c>
      <c r="O1351" s="79">
        <v>1</v>
      </c>
      <c r="P1351" s="79">
        <f>VLOOKUP(D1351,道具产出!B:V,6,FALSE)</f>
        <v>100</v>
      </c>
      <c r="Q1351" s="79">
        <f>VLOOKUP(D1351,道具产出!B:V,7,FALSE)</f>
        <v>3104</v>
      </c>
      <c r="R1351" s="15" t="str">
        <f>IF(Q1351="","",VLOOKUP(Q1351,映射!W:X,2,FALSE))</f>
        <v>茱萸木</v>
      </c>
      <c r="S1351" s="79">
        <f>VLOOKUP(D1351,道具产出!B:V,8,FALSE)</f>
        <v>1</v>
      </c>
      <c r="T1351" s="79">
        <v>1</v>
      </c>
      <c r="U1351" s="79">
        <f>VLOOKUP(D1351,道具产出!B:V,9,FALSE)</f>
        <v>100</v>
      </c>
      <c r="V1351" s="92">
        <f>VLOOKUP(D1351,道具产出!B:V,10,FALSE)</f>
        <v>3404</v>
      </c>
      <c r="W1351" s="15" t="str">
        <f>IF(V1351="","",VLOOKUP(V1351,映射!W:X,2,FALSE))</f>
        <v>棉</v>
      </c>
      <c r="X1351" s="92">
        <f>VLOOKUP(D1351,道具产出!B:V,11,FALSE)</f>
        <v>1</v>
      </c>
      <c r="Y1351" s="92">
        <v>1</v>
      </c>
      <c r="Z1351" s="92">
        <f>VLOOKUP(D1351,道具产出!B:V,12,FALSE)</f>
        <v>100</v>
      </c>
      <c r="AA1351" s="85"/>
      <c r="AB1351" s="15" t="str">
        <f>IF(AA1351="","",VLOOKUP(AA1351,映射!W:X,2,FALSE))</f>
        <v/>
      </c>
      <c r="AC1351" s="85"/>
      <c r="AD1351" s="85"/>
      <c r="AE1351" s="85"/>
      <c r="AF1351" s="85"/>
      <c r="AG1351" s="15" t="str">
        <f>IF(AF1351="","",VLOOKUP(AF1351,映射!W:X,2,FALSE))</f>
        <v/>
      </c>
      <c r="AH1351" s="85"/>
      <c r="AI1351" s="85"/>
      <c r="AJ1351" s="85"/>
      <c r="AK1351" s="85"/>
      <c r="AL1351" s="85" t="str">
        <f>IF(AK1351="","",VLOOKUP(AK1351,映射!W:X,2,FALSE))</f>
        <v/>
      </c>
      <c r="AM1351" s="85"/>
      <c r="AN1351" s="85"/>
      <c r="AO1351" s="85"/>
    </row>
    <row r="1352" spans="1:41">
      <c r="A1352" s="26">
        <v>140619</v>
      </c>
      <c r="B1352" s="26" t="s">
        <v>323</v>
      </c>
      <c r="C1352" s="14" t="s">
        <v>40</v>
      </c>
      <c r="D1352" s="14" t="s">
        <v>687</v>
      </c>
      <c r="E1352" s="26">
        <v>40619</v>
      </c>
      <c r="F1352" s="26" t="s">
        <v>472</v>
      </c>
      <c r="G1352" s="26"/>
      <c r="H1352" s="26">
        <v>42</v>
      </c>
      <c r="I1352" s="91">
        <v>860</v>
      </c>
      <c r="J1352" s="90">
        <v>0</v>
      </c>
      <c r="K1352" s="26"/>
      <c r="L1352" s="79">
        <f>VLOOKUP(D1352,道具产出!B:V,4,FALSE)</f>
        <v>3004</v>
      </c>
      <c r="M1352" s="15" t="str">
        <f>IF(L1352="","",VLOOKUP(L1352,映射!W:X,2,FALSE))</f>
        <v>铝</v>
      </c>
      <c r="N1352" s="79">
        <f>VLOOKUP(D1352,道具产出!B:V,5,FALSE)</f>
        <v>1</v>
      </c>
      <c r="O1352" s="79">
        <v>1</v>
      </c>
      <c r="P1352" s="79">
        <f>VLOOKUP(D1352,道具产出!B:V,6,FALSE)</f>
        <v>100</v>
      </c>
      <c r="Q1352" s="79">
        <f>VLOOKUP(D1352,道具产出!B:V,7,FALSE)</f>
        <v>3104</v>
      </c>
      <c r="R1352" s="15" t="str">
        <f>IF(Q1352="","",VLOOKUP(Q1352,映射!W:X,2,FALSE))</f>
        <v>茱萸木</v>
      </c>
      <c r="S1352" s="79">
        <f>VLOOKUP(D1352,道具产出!B:V,8,FALSE)</f>
        <v>1</v>
      </c>
      <c r="T1352" s="79">
        <v>1</v>
      </c>
      <c r="U1352" s="79">
        <f>VLOOKUP(D1352,道具产出!B:V,9,FALSE)</f>
        <v>100</v>
      </c>
      <c r="V1352" s="92">
        <f>VLOOKUP(D1352,道具产出!B:V,10,FALSE)</f>
        <v>3404</v>
      </c>
      <c r="W1352" s="15" t="str">
        <f>IF(V1352="","",VLOOKUP(V1352,映射!W:X,2,FALSE))</f>
        <v>棉</v>
      </c>
      <c r="X1352" s="92">
        <f>VLOOKUP(D1352,道具产出!B:V,11,FALSE)</f>
        <v>1</v>
      </c>
      <c r="Y1352" s="92">
        <v>1</v>
      </c>
      <c r="Z1352" s="92">
        <f>VLOOKUP(D1352,道具产出!B:V,12,FALSE)</f>
        <v>100</v>
      </c>
      <c r="AA1352" s="85"/>
      <c r="AB1352" s="15" t="str">
        <f>IF(AA1352="","",VLOOKUP(AA1352,映射!W:X,2,FALSE))</f>
        <v/>
      </c>
      <c r="AC1352" s="85"/>
      <c r="AD1352" s="85"/>
      <c r="AE1352" s="85"/>
      <c r="AF1352" s="85"/>
      <c r="AG1352" s="15" t="str">
        <f>IF(AF1352="","",VLOOKUP(AF1352,映射!W:X,2,FALSE))</f>
        <v/>
      </c>
      <c r="AH1352" s="85"/>
      <c r="AI1352" s="85"/>
      <c r="AJ1352" s="85"/>
      <c r="AK1352" s="85"/>
      <c r="AL1352" s="85" t="str">
        <f>IF(AK1352="","",VLOOKUP(AK1352,映射!W:X,2,FALSE))</f>
        <v/>
      </c>
      <c r="AM1352" s="85"/>
      <c r="AN1352" s="85"/>
      <c r="AO1352" s="85"/>
    </row>
    <row r="1353" spans="1:41">
      <c r="A1353" s="26">
        <v>140620</v>
      </c>
      <c r="B1353" s="26" t="s">
        <v>323</v>
      </c>
      <c r="C1353" s="14" t="s">
        <v>40</v>
      </c>
      <c r="D1353" s="14" t="s">
        <v>687</v>
      </c>
      <c r="E1353" s="26">
        <v>40620</v>
      </c>
      <c r="F1353" s="26" t="s">
        <v>585</v>
      </c>
      <c r="G1353" s="26"/>
      <c r="H1353" s="26">
        <v>42</v>
      </c>
      <c r="I1353" s="91">
        <v>860</v>
      </c>
      <c r="J1353" s="90">
        <v>0</v>
      </c>
      <c r="K1353" s="26"/>
      <c r="L1353" s="79">
        <f>VLOOKUP(D1353,道具产出!B:V,4,FALSE)</f>
        <v>3004</v>
      </c>
      <c r="M1353" s="15" t="str">
        <f>IF(L1353="","",VLOOKUP(L1353,映射!W:X,2,FALSE))</f>
        <v>铝</v>
      </c>
      <c r="N1353" s="79">
        <f>VLOOKUP(D1353,道具产出!B:V,5,FALSE)</f>
        <v>1</v>
      </c>
      <c r="O1353" s="79">
        <v>1</v>
      </c>
      <c r="P1353" s="79">
        <f>VLOOKUP(D1353,道具产出!B:V,6,FALSE)</f>
        <v>100</v>
      </c>
      <c r="Q1353" s="79">
        <f>VLOOKUP(D1353,道具产出!B:V,7,FALSE)</f>
        <v>3104</v>
      </c>
      <c r="R1353" s="15" t="str">
        <f>IF(Q1353="","",VLOOKUP(Q1353,映射!W:X,2,FALSE))</f>
        <v>茱萸木</v>
      </c>
      <c r="S1353" s="79">
        <f>VLOOKUP(D1353,道具产出!B:V,8,FALSE)</f>
        <v>1</v>
      </c>
      <c r="T1353" s="79">
        <v>1</v>
      </c>
      <c r="U1353" s="79">
        <f>VLOOKUP(D1353,道具产出!B:V,9,FALSE)</f>
        <v>100</v>
      </c>
      <c r="V1353" s="92">
        <f>VLOOKUP(D1353,道具产出!B:V,10,FALSE)</f>
        <v>3404</v>
      </c>
      <c r="W1353" s="15" t="str">
        <f>IF(V1353="","",VLOOKUP(V1353,映射!W:X,2,FALSE))</f>
        <v>棉</v>
      </c>
      <c r="X1353" s="92">
        <f>VLOOKUP(D1353,道具产出!B:V,11,FALSE)</f>
        <v>1</v>
      </c>
      <c r="Y1353" s="92">
        <v>1</v>
      </c>
      <c r="Z1353" s="92">
        <f>VLOOKUP(D1353,道具产出!B:V,12,FALSE)</f>
        <v>100</v>
      </c>
      <c r="AA1353" s="85"/>
      <c r="AB1353" s="15" t="str">
        <f>IF(AA1353="","",VLOOKUP(AA1353,映射!W:X,2,FALSE))</f>
        <v/>
      </c>
      <c r="AC1353" s="85"/>
      <c r="AD1353" s="85"/>
      <c r="AE1353" s="85"/>
      <c r="AF1353" s="85"/>
      <c r="AG1353" s="15" t="str">
        <f>IF(AF1353="","",VLOOKUP(AF1353,映射!W:X,2,FALSE))</f>
        <v/>
      </c>
      <c r="AH1353" s="85"/>
      <c r="AI1353" s="85"/>
      <c r="AJ1353" s="85"/>
      <c r="AK1353" s="85"/>
      <c r="AL1353" s="85" t="str">
        <f>IF(AK1353="","",VLOOKUP(AK1353,映射!W:X,2,FALSE))</f>
        <v/>
      </c>
      <c r="AM1353" s="85"/>
      <c r="AN1353" s="85"/>
      <c r="AO1353" s="85"/>
    </row>
    <row r="1354" spans="1:41">
      <c r="A1354" s="26">
        <v>140621</v>
      </c>
      <c r="B1354" s="26" t="s">
        <v>323</v>
      </c>
      <c r="C1354" s="14" t="s">
        <v>40</v>
      </c>
      <c r="D1354" s="14" t="s">
        <v>687</v>
      </c>
      <c r="E1354" s="26">
        <v>40621</v>
      </c>
      <c r="F1354" s="26" t="s">
        <v>521</v>
      </c>
      <c r="G1354" s="26"/>
      <c r="H1354" s="26">
        <v>42</v>
      </c>
      <c r="I1354" s="91">
        <v>860</v>
      </c>
      <c r="J1354" s="90">
        <v>0</v>
      </c>
      <c r="K1354" s="26"/>
      <c r="L1354" s="79">
        <f>VLOOKUP(D1354,道具产出!B:V,4,FALSE)</f>
        <v>3004</v>
      </c>
      <c r="M1354" s="15" t="str">
        <f>IF(L1354="","",VLOOKUP(L1354,映射!W:X,2,FALSE))</f>
        <v>铝</v>
      </c>
      <c r="N1354" s="79">
        <f>VLOOKUP(D1354,道具产出!B:V,5,FALSE)</f>
        <v>1</v>
      </c>
      <c r="O1354" s="79">
        <v>1</v>
      </c>
      <c r="P1354" s="79">
        <f>VLOOKUP(D1354,道具产出!B:V,6,FALSE)</f>
        <v>100</v>
      </c>
      <c r="Q1354" s="79">
        <f>VLOOKUP(D1354,道具产出!B:V,7,FALSE)</f>
        <v>3104</v>
      </c>
      <c r="R1354" s="15" t="str">
        <f>IF(Q1354="","",VLOOKUP(Q1354,映射!W:X,2,FALSE))</f>
        <v>茱萸木</v>
      </c>
      <c r="S1354" s="79">
        <f>VLOOKUP(D1354,道具产出!B:V,8,FALSE)</f>
        <v>1</v>
      </c>
      <c r="T1354" s="79">
        <v>1</v>
      </c>
      <c r="U1354" s="79">
        <f>VLOOKUP(D1354,道具产出!B:V,9,FALSE)</f>
        <v>100</v>
      </c>
      <c r="V1354" s="92">
        <f>VLOOKUP(D1354,道具产出!B:V,10,FALSE)</f>
        <v>3404</v>
      </c>
      <c r="W1354" s="15" t="str">
        <f>IF(V1354="","",VLOOKUP(V1354,映射!W:X,2,FALSE))</f>
        <v>棉</v>
      </c>
      <c r="X1354" s="92">
        <f>VLOOKUP(D1354,道具产出!B:V,11,FALSE)</f>
        <v>1</v>
      </c>
      <c r="Y1354" s="92">
        <v>1</v>
      </c>
      <c r="Z1354" s="92">
        <f>VLOOKUP(D1354,道具产出!B:V,12,FALSE)</f>
        <v>100</v>
      </c>
      <c r="AA1354" s="85"/>
      <c r="AB1354" s="15" t="str">
        <f>IF(AA1354="","",VLOOKUP(AA1354,映射!W:X,2,FALSE))</f>
        <v/>
      </c>
      <c r="AC1354" s="85"/>
      <c r="AD1354" s="85"/>
      <c r="AE1354" s="85"/>
      <c r="AF1354" s="85"/>
      <c r="AG1354" s="15" t="str">
        <f>IF(AF1354="","",VLOOKUP(AF1354,映射!W:X,2,FALSE))</f>
        <v/>
      </c>
      <c r="AH1354" s="85"/>
      <c r="AI1354" s="85"/>
      <c r="AJ1354" s="85"/>
      <c r="AK1354" s="85"/>
      <c r="AL1354" s="85" t="str">
        <f>IF(AK1354="","",VLOOKUP(AK1354,映射!W:X,2,FALSE))</f>
        <v/>
      </c>
      <c r="AM1354" s="85"/>
      <c r="AN1354" s="85"/>
      <c r="AO1354" s="85"/>
    </row>
    <row r="1355" spans="1:41">
      <c r="A1355" s="26">
        <v>140622</v>
      </c>
      <c r="B1355" s="26" t="s">
        <v>323</v>
      </c>
      <c r="C1355" s="14" t="s">
        <v>40</v>
      </c>
      <c r="D1355" s="14" t="s">
        <v>687</v>
      </c>
      <c r="E1355" s="26">
        <v>40622</v>
      </c>
      <c r="F1355" s="26" t="s">
        <v>643</v>
      </c>
      <c r="G1355" s="26"/>
      <c r="H1355" s="26">
        <v>42</v>
      </c>
      <c r="I1355" s="91">
        <v>860</v>
      </c>
      <c r="J1355" s="90">
        <v>0</v>
      </c>
      <c r="K1355" s="26"/>
      <c r="L1355" s="79">
        <f>VLOOKUP(D1355,道具产出!B:V,4,FALSE)</f>
        <v>3004</v>
      </c>
      <c r="M1355" s="15" t="str">
        <f>IF(L1355="","",VLOOKUP(L1355,映射!W:X,2,FALSE))</f>
        <v>铝</v>
      </c>
      <c r="N1355" s="79">
        <f>VLOOKUP(D1355,道具产出!B:V,5,FALSE)</f>
        <v>1</v>
      </c>
      <c r="O1355" s="79">
        <v>1</v>
      </c>
      <c r="P1355" s="79">
        <f>VLOOKUP(D1355,道具产出!B:V,6,FALSE)</f>
        <v>100</v>
      </c>
      <c r="Q1355" s="79">
        <f>VLOOKUP(D1355,道具产出!B:V,7,FALSE)</f>
        <v>3104</v>
      </c>
      <c r="R1355" s="15" t="str">
        <f>IF(Q1355="","",VLOOKUP(Q1355,映射!W:X,2,FALSE))</f>
        <v>茱萸木</v>
      </c>
      <c r="S1355" s="79">
        <f>VLOOKUP(D1355,道具产出!B:V,8,FALSE)</f>
        <v>1</v>
      </c>
      <c r="T1355" s="79">
        <v>1</v>
      </c>
      <c r="U1355" s="79">
        <f>VLOOKUP(D1355,道具产出!B:V,9,FALSE)</f>
        <v>100</v>
      </c>
      <c r="V1355" s="92">
        <f>VLOOKUP(D1355,道具产出!B:V,10,FALSE)</f>
        <v>3404</v>
      </c>
      <c r="W1355" s="15" t="str">
        <f>IF(V1355="","",VLOOKUP(V1355,映射!W:X,2,FALSE))</f>
        <v>棉</v>
      </c>
      <c r="X1355" s="92">
        <f>VLOOKUP(D1355,道具产出!B:V,11,FALSE)</f>
        <v>1</v>
      </c>
      <c r="Y1355" s="92">
        <v>1</v>
      </c>
      <c r="Z1355" s="92">
        <f>VLOOKUP(D1355,道具产出!B:V,12,FALSE)</f>
        <v>100</v>
      </c>
      <c r="AA1355" s="85"/>
      <c r="AB1355" s="15" t="str">
        <f>IF(AA1355="","",VLOOKUP(AA1355,映射!W:X,2,FALSE))</f>
        <v/>
      </c>
      <c r="AC1355" s="85"/>
      <c r="AD1355" s="85"/>
      <c r="AE1355" s="85"/>
      <c r="AF1355" s="85"/>
      <c r="AG1355" s="15" t="str">
        <f>IF(AF1355="","",VLOOKUP(AF1355,映射!W:X,2,FALSE))</f>
        <v/>
      </c>
      <c r="AH1355" s="85"/>
      <c r="AI1355" s="85"/>
      <c r="AJ1355" s="85"/>
      <c r="AK1355" s="85"/>
      <c r="AL1355" s="85" t="str">
        <f>IF(AK1355="","",VLOOKUP(AK1355,映射!W:X,2,FALSE))</f>
        <v/>
      </c>
      <c r="AM1355" s="85"/>
      <c r="AN1355" s="85"/>
      <c r="AO1355" s="85"/>
    </row>
    <row r="1356" spans="1:41">
      <c r="A1356" s="26">
        <v>140623</v>
      </c>
      <c r="B1356" s="26" t="s">
        <v>323</v>
      </c>
      <c r="C1356" s="14" t="s">
        <v>40</v>
      </c>
      <c r="D1356" s="14" t="s">
        <v>687</v>
      </c>
      <c r="E1356" s="26">
        <v>40623</v>
      </c>
      <c r="F1356" s="26" t="s">
        <v>595</v>
      </c>
      <c r="G1356" s="26"/>
      <c r="H1356" s="26">
        <v>42</v>
      </c>
      <c r="I1356" s="91">
        <v>860</v>
      </c>
      <c r="J1356" s="90">
        <v>0</v>
      </c>
      <c r="K1356" s="26"/>
      <c r="L1356" s="79">
        <f>VLOOKUP(D1356,道具产出!B:V,4,FALSE)</f>
        <v>3004</v>
      </c>
      <c r="M1356" s="15" t="str">
        <f>IF(L1356="","",VLOOKUP(L1356,映射!W:X,2,FALSE))</f>
        <v>铝</v>
      </c>
      <c r="N1356" s="79">
        <f>VLOOKUP(D1356,道具产出!B:V,5,FALSE)</f>
        <v>1</v>
      </c>
      <c r="O1356" s="79">
        <v>1</v>
      </c>
      <c r="P1356" s="79">
        <f>VLOOKUP(D1356,道具产出!B:V,6,FALSE)</f>
        <v>100</v>
      </c>
      <c r="Q1356" s="79">
        <f>VLOOKUP(D1356,道具产出!B:V,7,FALSE)</f>
        <v>3104</v>
      </c>
      <c r="R1356" s="15" t="str">
        <f>IF(Q1356="","",VLOOKUP(Q1356,映射!W:X,2,FALSE))</f>
        <v>茱萸木</v>
      </c>
      <c r="S1356" s="79">
        <f>VLOOKUP(D1356,道具产出!B:V,8,FALSE)</f>
        <v>1</v>
      </c>
      <c r="T1356" s="79">
        <v>1</v>
      </c>
      <c r="U1356" s="79">
        <f>VLOOKUP(D1356,道具产出!B:V,9,FALSE)</f>
        <v>100</v>
      </c>
      <c r="V1356" s="92">
        <f>VLOOKUP(D1356,道具产出!B:V,10,FALSE)</f>
        <v>3404</v>
      </c>
      <c r="W1356" s="15" t="str">
        <f>IF(V1356="","",VLOOKUP(V1356,映射!W:X,2,FALSE))</f>
        <v>棉</v>
      </c>
      <c r="X1356" s="92">
        <f>VLOOKUP(D1356,道具产出!B:V,11,FALSE)</f>
        <v>1</v>
      </c>
      <c r="Y1356" s="92">
        <v>1</v>
      </c>
      <c r="Z1356" s="92">
        <f>VLOOKUP(D1356,道具产出!B:V,12,FALSE)</f>
        <v>100</v>
      </c>
      <c r="AA1356" s="85"/>
      <c r="AB1356" s="15" t="str">
        <f>IF(AA1356="","",VLOOKUP(AA1356,映射!W:X,2,FALSE))</f>
        <v/>
      </c>
      <c r="AC1356" s="85"/>
      <c r="AD1356" s="85"/>
      <c r="AE1356" s="85"/>
      <c r="AF1356" s="85"/>
      <c r="AG1356" s="15" t="str">
        <f>IF(AF1356="","",VLOOKUP(AF1356,映射!W:X,2,FALSE))</f>
        <v/>
      </c>
      <c r="AH1356" s="85"/>
      <c r="AI1356" s="85"/>
      <c r="AJ1356" s="85"/>
      <c r="AK1356" s="85"/>
      <c r="AL1356" s="85" t="str">
        <f>IF(AK1356="","",VLOOKUP(AK1356,映射!W:X,2,FALSE))</f>
        <v/>
      </c>
      <c r="AM1356" s="85"/>
      <c r="AN1356" s="85"/>
      <c r="AO1356" s="85"/>
    </row>
    <row r="1357" spans="1:41">
      <c r="A1357" s="26">
        <v>140624</v>
      </c>
      <c r="B1357" s="26" t="s">
        <v>323</v>
      </c>
      <c r="C1357" s="14" t="s">
        <v>40</v>
      </c>
      <c r="D1357" s="14" t="s">
        <v>687</v>
      </c>
      <c r="E1357" s="26">
        <v>40624</v>
      </c>
      <c r="F1357" s="26" t="s">
        <v>452</v>
      </c>
      <c r="G1357" s="26"/>
      <c r="H1357" s="26">
        <v>42</v>
      </c>
      <c r="I1357" s="91">
        <v>860</v>
      </c>
      <c r="J1357" s="90">
        <v>0</v>
      </c>
      <c r="K1357" s="26"/>
      <c r="L1357" s="79">
        <f>VLOOKUP(D1357,道具产出!B:V,4,FALSE)</f>
        <v>3004</v>
      </c>
      <c r="M1357" s="15" t="str">
        <f>IF(L1357="","",VLOOKUP(L1357,映射!W:X,2,FALSE))</f>
        <v>铝</v>
      </c>
      <c r="N1357" s="79">
        <f>VLOOKUP(D1357,道具产出!B:V,5,FALSE)</f>
        <v>1</v>
      </c>
      <c r="O1357" s="79">
        <v>1</v>
      </c>
      <c r="P1357" s="79">
        <f>VLOOKUP(D1357,道具产出!B:V,6,FALSE)</f>
        <v>100</v>
      </c>
      <c r="Q1357" s="79">
        <f>VLOOKUP(D1357,道具产出!B:V,7,FALSE)</f>
        <v>3104</v>
      </c>
      <c r="R1357" s="15" t="str">
        <f>IF(Q1357="","",VLOOKUP(Q1357,映射!W:X,2,FALSE))</f>
        <v>茱萸木</v>
      </c>
      <c r="S1357" s="79">
        <f>VLOOKUP(D1357,道具产出!B:V,8,FALSE)</f>
        <v>1</v>
      </c>
      <c r="T1357" s="79">
        <v>1</v>
      </c>
      <c r="U1357" s="79">
        <f>VLOOKUP(D1357,道具产出!B:V,9,FALSE)</f>
        <v>100</v>
      </c>
      <c r="V1357" s="92">
        <f>VLOOKUP(D1357,道具产出!B:V,10,FALSE)</f>
        <v>3404</v>
      </c>
      <c r="W1357" s="15" t="str">
        <f>IF(V1357="","",VLOOKUP(V1357,映射!W:X,2,FALSE))</f>
        <v>棉</v>
      </c>
      <c r="X1357" s="92">
        <f>VLOOKUP(D1357,道具产出!B:V,11,FALSE)</f>
        <v>1</v>
      </c>
      <c r="Y1357" s="92">
        <v>1</v>
      </c>
      <c r="Z1357" s="92">
        <f>VLOOKUP(D1357,道具产出!B:V,12,FALSE)</f>
        <v>100</v>
      </c>
      <c r="AA1357" s="85"/>
      <c r="AB1357" s="15" t="str">
        <f>IF(AA1357="","",VLOOKUP(AA1357,映射!W:X,2,FALSE))</f>
        <v/>
      </c>
      <c r="AC1357" s="85"/>
      <c r="AD1357" s="85"/>
      <c r="AE1357" s="85"/>
      <c r="AF1357" s="85"/>
      <c r="AG1357" s="15" t="str">
        <f>IF(AF1357="","",VLOOKUP(AF1357,映射!W:X,2,FALSE))</f>
        <v/>
      </c>
      <c r="AH1357" s="85"/>
      <c r="AI1357" s="85"/>
      <c r="AJ1357" s="85"/>
      <c r="AK1357" s="85"/>
      <c r="AL1357" s="85" t="str">
        <f>IF(AK1357="","",VLOOKUP(AK1357,映射!W:X,2,FALSE))</f>
        <v/>
      </c>
      <c r="AM1357" s="85"/>
      <c r="AN1357" s="85"/>
      <c r="AO1357" s="85"/>
    </row>
    <row r="1358" spans="1:41">
      <c r="A1358" s="26">
        <v>140625</v>
      </c>
      <c r="B1358" s="26" t="s">
        <v>323</v>
      </c>
      <c r="C1358" s="14" t="s">
        <v>40</v>
      </c>
      <c r="D1358" s="14" t="s">
        <v>687</v>
      </c>
      <c r="E1358" s="26">
        <v>40625</v>
      </c>
      <c r="F1358" s="26" t="s">
        <v>622</v>
      </c>
      <c r="G1358" s="26"/>
      <c r="H1358" s="26">
        <v>42</v>
      </c>
      <c r="I1358" s="91">
        <v>860</v>
      </c>
      <c r="J1358" s="90">
        <v>0</v>
      </c>
      <c r="K1358" s="26"/>
      <c r="L1358" s="79">
        <f>VLOOKUP(D1358,道具产出!B:V,4,FALSE)</f>
        <v>3004</v>
      </c>
      <c r="M1358" s="15" t="str">
        <f>IF(L1358="","",VLOOKUP(L1358,映射!W:X,2,FALSE))</f>
        <v>铝</v>
      </c>
      <c r="N1358" s="79">
        <f>VLOOKUP(D1358,道具产出!B:V,5,FALSE)</f>
        <v>1</v>
      </c>
      <c r="O1358" s="79">
        <v>1</v>
      </c>
      <c r="P1358" s="79">
        <f>VLOOKUP(D1358,道具产出!B:V,6,FALSE)</f>
        <v>100</v>
      </c>
      <c r="Q1358" s="79">
        <f>VLOOKUP(D1358,道具产出!B:V,7,FALSE)</f>
        <v>3104</v>
      </c>
      <c r="R1358" s="15" t="str">
        <f>IF(Q1358="","",VLOOKUP(Q1358,映射!W:X,2,FALSE))</f>
        <v>茱萸木</v>
      </c>
      <c r="S1358" s="79">
        <f>VLOOKUP(D1358,道具产出!B:V,8,FALSE)</f>
        <v>1</v>
      </c>
      <c r="T1358" s="79">
        <v>1</v>
      </c>
      <c r="U1358" s="79">
        <f>VLOOKUP(D1358,道具产出!B:V,9,FALSE)</f>
        <v>100</v>
      </c>
      <c r="V1358" s="92">
        <f>VLOOKUP(D1358,道具产出!B:V,10,FALSE)</f>
        <v>3404</v>
      </c>
      <c r="W1358" s="15" t="str">
        <f>IF(V1358="","",VLOOKUP(V1358,映射!W:X,2,FALSE))</f>
        <v>棉</v>
      </c>
      <c r="X1358" s="92">
        <f>VLOOKUP(D1358,道具产出!B:V,11,FALSE)</f>
        <v>1</v>
      </c>
      <c r="Y1358" s="92">
        <v>1</v>
      </c>
      <c r="Z1358" s="92">
        <f>VLOOKUP(D1358,道具产出!B:V,12,FALSE)</f>
        <v>100</v>
      </c>
      <c r="AA1358" s="85"/>
      <c r="AB1358" s="15" t="str">
        <f>IF(AA1358="","",VLOOKUP(AA1358,映射!W:X,2,FALSE))</f>
        <v/>
      </c>
      <c r="AC1358" s="85"/>
      <c r="AD1358" s="85"/>
      <c r="AE1358" s="85"/>
      <c r="AF1358" s="85"/>
      <c r="AG1358" s="15" t="str">
        <f>IF(AF1358="","",VLOOKUP(AF1358,映射!W:X,2,FALSE))</f>
        <v/>
      </c>
      <c r="AH1358" s="85"/>
      <c r="AI1358" s="85"/>
      <c r="AJ1358" s="85"/>
      <c r="AK1358" s="85"/>
      <c r="AL1358" s="85" t="str">
        <f>IF(AK1358="","",VLOOKUP(AK1358,映射!W:X,2,FALSE))</f>
        <v/>
      </c>
      <c r="AM1358" s="85"/>
      <c r="AN1358" s="85"/>
      <c r="AO1358" s="85"/>
    </row>
    <row r="1359" spans="1:41">
      <c r="A1359" s="26">
        <v>140626</v>
      </c>
      <c r="B1359" s="26" t="s">
        <v>323</v>
      </c>
      <c r="C1359" s="14" t="s">
        <v>40</v>
      </c>
      <c r="D1359" s="14" t="s">
        <v>687</v>
      </c>
      <c r="E1359" s="26">
        <v>40626</v>
      </c>
      <c r="F1359" s="26" t="s">
        <v>456</v>
      </c>
      <c r="G1359" s="26"/>
      <c r="H1359" s="26">
        <v>42</v>
      </c>
      <c r="I1359" s="91">
        <v>860</v>
      </c>
      <c r="J1359" s="90">
        <v>0</v>
      </c>
      <c r="K1359" s="26"/>
      <c r="L1359" s="79">
        <f>VLOOKUP(D1359,道具产出!B:V,4,FALSE)</f>
        <v>3004</v>
      </c>
      <c r="M1359" s="15" t="str">
        <f>IF(L1359="","",VLOOKUP(L1359,映射!W:X,2,FALSE))</f>
        <v>铝</v>
      </c>
      <c r="N1359" s="79">
        <f>VLOOKUP(D1359,道具产出!B:V,5,FALSE)</f>
        <v>1</v>
      </c>
      <c r="O1359" s="79">
        <v>1</v>
      </c>
      <c r="P1359" s="79">
        <f>VLOOKUP(D1359,道具产出!B:V,6,FALSE)</f>
        <v>100</v>
      </c>
      <c r="Q1359" s="79">
        <f>VLOOKUP(D1359,道具产出!B:V,7,FALSE)</f>
        <v>3104</v>
      </c>
      <c r="R1359" s="15" t="str">
        <f>IF(Q1359="","",VLOOKUP(Q1359,映射!W:X,2,FALSE))</f>
        <v>茱萸木</v>
      </c>
      <c r="S1359" s="79">
        <f>VLOOKUP(D1359,道具产出!B:V,8,FALSE)</f>
        <v>1</v>
      </c>
      <c r="T1359" s="79">
        <v>1</v>
      </c>
      <c r="U1359" s="79">
        <f>VLOOKUP(D1359,道具产出!B:V,9,FALSE)</f>
        <v>100</v>
      </c>
      <c r="V1359" s="92">
        <f>VLOOKUP(D1359,道具产出!B:V,10,FALSE)</f>
        <v>3404</v>
      </c>
      <c r="W1359" s="15" t="str">
        <f>IF(V1359="","",VLOOKUP(V1359,映射!W:X,2,FALSE))</f>
        <v>棉</v>
      </c>
      <c r="X1359" s="92">
        <f>VLOOKUP(D1359,道具产出!B:V,11,FALSE)</f>
        <v>1</v>
      </c>
      <c r="Y1359" s="92">
        <v>1</v>
      </c>
      <c r="Z1359" s="92">
        <f>VLOOKUP(D1359,道具产出!B:V,12,FALSE)</f>
        <v>100</v>
      </c>
      <c r="AA1359" s="85"/>
      <c r="AB1359" s="15" t="str">
        <f>IF(AA1359="","",VLOOKUP(AA1359,映射!W:X,2,FALSE))</f>
        <v/>
      </c>
      <c r="AC1359" s="85"/>
      <c r="AD1359" s="85"/>
      <c r="AE1359" s="85"/>
      <c r="AF1359" s="85"/>
      <c r="AG1359" s="15" t="str">
        <f>IF(AF1359="","",VLOOKUP(AF1359,映射!W:X,2,FALSE))</f>
        <v/>
      </c>
      <c r="AH1359" s="85"/>
      <c r="AI1359" s="85"/>
      <c r="AJ1359" s="85"/>
      <c r="AK1359" s="85"/>
      <c r="AL1359" s="85" t="str">
        <f>IF(AK1359="","",VLOOKUP(AK1359,映射!W:X,2,FALSE))</f>
        <v/>
      </c>
      <c r="AM1359" s="85"/>
      <c r="AN1359" s="85"/>
      <c r="AO1359" s="85"/>
    </row>
    <row r="1360" spans="1:41">
      <c r="A1360" s="26">
        <v>140627</v>
      </c>
      <c r="B1360" s="26" t="s">
        <v>323</v>
      </c>
      <c r="C1360" s="14" t="s">
        <v>40</v>
      </c>
      <c r="D1360" s="14" t="s">
        <v>687</v>
      </c>
      <c r="E1360" s="26">
        <v>40627</v>
      </c>
      <c r="F1360" s="26" t="s">
        <v>633</v>
      </c>
      <c r="G1360" s="26"/>
      <c r="H1360" s="26">
        <v>42</v>
      </c>
      <c r="I1360" s="91">
        <v>860</v>
      </c>
      <c r="J1360" s="90">
        <v>0</v>
      </c>
      <c r="K1360" s="26"/>
      <c r="L1360" s="79">
        <f>VLOOKUP(D1360,道具产出!B:V,4,FALSE)</f>
        <v>3004</v>
      </c>
      <c r="M1360" s="15" t="str">
        <f>IF(L1360="","",VLOOKUP(L1360,映射!W:X,2,FALSE))</f>
        <v>铝</v>
      </c>
      <c r="N1360" s="79">
        <f>VLOOKUP(D1360,道具产出!B:V,5,FALSE)</f>
        <v>1</v>
      </c>
      <c r="O1360" s="79">
        <v>1</v>
      </c>
      <c r="P1360" s="79">
        <f>VLOOKUP(D1360,道具产出!B:V,6,FALSE)</f>
        <v>100</v>
      </c>
      <c r="Q1360" s="79">
        <f>VLOOKUP(D1360,道具产出!B:V,7,FALSE)</f>
        <v>3104</v>
      </c>
      <c r="R1360" s="15" t="str">
        <f>IF(Q1360="","",VLOOKUP(Q1360,映射!W:X,2,FALSE))</f>
        <v>茱萸木</v>
      </c>
      <c r="S1360" s="79">
        <f>VLOOKUP(D1360,道具产出!B:V,8,FALSE)</f>
        <v>1</v>
      </c>
      <c r="T1360" s="79">
        <v>1</v>
      </c>
      <c r="U1360" s="79">
        <f>VLOOKUP(D1360,道具产出!B:V,9,FALSE)</f>
        <v>100</v>
      </c>
      <c r="V1360" s="92">
        <f>VLOOKUP(D1360,道具产出!B:V,10,FALSE)</f>
        <v>3404</v>
      </c>
      <c r="W1360" s="15" t="str">
        <f>IF(V1360="","",VLOOKUP(V1360,映射!W:X,2,FALSE))</f>
        <v>棉</v>
      </c>
      <c r="X1360" s="92">
        <f>VLOOKUP(D1360,道具产出!B:V,11,FALSE)</f>
        <v>1</v>
      </c>
      <c r="Y1360" s="92">
        <v>1</v>
      </c>
      <c r="Z1360" s="92">
        <f>VLOOKUP(D1360,道具产出!B:V,12,FALSE)</f>
        <v>100</v>
      </c>
      <c r="AA1360" s="85"/>
      <c r="AB1360" s="15" t="str">
        <f>IF(AA1360="","",VLOOKUP(AA1360,映射!W:X,2,FALSE))</f>
        <v/>
      </c>
      <c r="AC1360" s="85"/>
      <c r="AD1360" s="85"/>
      <c r="AE1360" s="85"/>
      <c r="AF1360" s="85"/>
      <c r="AG1360" s="15" t="str">
        <f>IF(AF1360="","",VLOOKUP(AF1360,映射!W:X,2,FALSE))</f>
        <v/>
      </c>
      <c r="AH1360" s="85"/>
      <c r="AI1360" s="85"/>
      <c r="AJ1360" s="85"/>
      <c r="AK1360" s="85"/>
      <c r="AL1360" s="85" t="str">
        <f>IF(AK1360="","",VLOOKUP(AK1360,映射!W:X,2,FALSE))</f>
        <v/>
      </c>
      <c r="AM1360" s="85"/>
      <c r="AN1360" s="85"/>
      <c r="AO1360" s="85"/>
    </row>
    <row r="1361" spans="1:41">
      <c r="A1361" s="26">
        <v>140628</v>
      </c>
      <c r="B1361" s="26" t="s">
        <v>323</v>
      </c>
      <c r="C1361" s="14" t="s">
        <v>40</v>
      </c>
      <c r="D1361" s="14" t="s">
        <v>687</v>
      </c>
      <c r="E1361" s="26">
        <v>40628</v>
      </c>
      <c r="F1361" s="26" t="s">
        <v>510</v>
      </c>
      <c r="G1361" s="26"/>
      <c r="H1361" s="26">
        <v>42</v>
      </c>
      <c r="I1361" s="91">
        <v>860</v>
      </c>
      <c r="J1361" s="90">
        <v>0</v>
      </c>
      <c r="K1361" s="26"/>
      <c r="L1361" s="79">
        <f>VLOOKUP(D1361,道具产出!B:V,4,FALSE)</f>
        <v>3004</v>
      </c>
      <c r="M1361" s="15" t="str">
        <f>IF(L1361="","",VLOOKUP(L1361,映射!W:X,2,FALSE))</f>
        <v>铝</v>
      </c>
      <c r="N1361" s="79">
        <f>VLOOKUP(D1361,道具产出!B:V,5,FALSE)</f>
        <v>1</v>
      </c>
      <c r="O1361" s="79">
        <v>1</v>
      </c>
      <c r="P1361" s="79">
        <f>VLOOKUP(D1361,道具产出!B:V,6,FALSE)</f>
        <v>100</v>
      </c>
      <c r="Q1361" s="79">
        <f>VLOOKUP(D1361,道具产出!B:V,7,FALSE)</f>
        <v>3104</v>
      </c>
      <c r="R1361" s="15" t="str">
        <f>IF(Q1361="","",VLOOKUP(Q1361,映射!W:X,2,FALSE))</f>
        <v>茱萸木</v>
      </c>
      <c r="S1361" s="79">
        <f>VLOOKUP(D1361,道具产出!B:V,8,FALSE)</f>
        <v>1</v>
      </c>
      <c r="T1361" s="79">
        <v>1</v>
      </c>
      <c r="U1361" s="79">
        <f>VLOOKUP(D1361,道具产出!B:V,9,FALSE)</f>
        <v>100</v>
      </c>
      <c r="V1361" s="92">
        <f>VLOOKUP(D1361,道具产出!B:V,10,FALSE)</f>
        <v>3404</v>
      </c>
      <c r="W1361" s="15" t="str">
        <f>IF(V1361="","",VLOOKUP(V1361,映射!W:X,2,FALSE))</f>
        <v>棉</v>
      </c>
      <c r="X1361" s="92">
        <f>VLOOKUP(D1361,道具产出!B:V,11,FALSE)</f>
        <v>1</v>
      </c>
      <c r="Y1361" s="92">
        <v>1</v>
      </c>
      <c r="Z1361" s="92">
        <f>VLOOKUP(D1361,道具产出!B:V,12,FALSE)</f>
        <v>100</v>
      </c>
      <c r="AA1361" s="85"/>
      <c r="AB1361" s="15" t="str">
        <f>IF(AA1361="","",VLOOKUP(AA1361,映射!W:X,2,FALSE))</f>
        <v/>
      </c>
      <c r="AC1361" s="85"/>
      <c r="AD1361" s="85"/>
      <c r="AE1361" s="85"/>
      <c r="AF1361" s="85"/>
      <c r="AG1361" s="15" t="str">
        <f>IF(AF1361="","",VLOOKUP(AF1361,映射!W:X,2,FALSE))</f>
        <v/>
      </c>
      <c r="AH1361" s="85"/>
      <c r="AI1361" s="85"/>
      <c r="AJ1361" s="85"/>
      <c r="AK1361" s="85"/>
      <c r="AL1361" s="85" t="str">
        <f>IF(AK1361="","",VLOOKUP(AK1361,映射!W:X,2,FALSE))</f>
        <v/>
      </c>
      <c r="AM1361" s="85"/>
      <c r="AN1361" s="85"/>
      <c r="AO1361" s="85"/>
    </row>
    <row r="1362" spans="1:41">
      <c r="A1362" s="26">
        <v>140629</v>
      </c>
      <c r="B1362" s="26" t="s">
        <v>323</v>
      </c>
      <c r="C1362" s="14" t="s">
        <v>40</v>
      </c>
      <c r="D1362" s="14" t="s">
        <v>687</v>
      </c>
      <c r="E1362" s="26">
        <v>40629</v>
      </c>
      <c r="F1362" s="26" t="s">
        <v>697</v>
      </c>
      <c r="G1362" s="26"/>
      <c r="H1362" s="26">
        <v>42</v>
      </c>
      <c r="I1362" s="91">
        <v>860</v>
      </c>
      <c r="J1362" s="90">
        <v>0</v>
      </c>
      <c r="K1362" s="26"/>
      <c r="L1362" s="79">
        <f>VLOOKUP(D1362,道具产出!B:V,4,FALSE)</f>
        <v>3004</v>
      </c>
      <c r="M1362" s="15" t="str">
        <f>IF(L1362="","",VLOOKUP(L1362,映射!W:X,2,FALSE))</f>
        <v>铝</v>
      </c>
      <c r="N1362" s="79">
        <f>VLOOKUP(D1362,道具产出!B:V,5,FALSE)</f>
        <v>1</v>
      </c>
      <c r="O1362" s="79">
        <v>1</v>
      </c>
      <c r="P1362" s="79">
        <f>VLOOKUP(D1362,道具产出!B:V,6,FALSE)</f>
        <v>100</v>
      </c>
      <c r="Q1362" s="79">
        <f>VLOOKUP(D1362,道具产出!B:V,7,FALSE)</f>
        <v>3104</v>
      </c>
      <c r="R1362" s="15" t="str">
        <f>IF(Q1362="","",VLOOKUP(Q1362,映射!W:X,2,FALSE))</f>
        <v>茱萸木</v>
      </c>
      <c r="S1362" s="79">
        <f>VLOOKUP(D1362,道具产出!B:V,8,FALSE)</f>
        <v>1</v>
      </c>
      <c r="T1362" s="79">
        <v>1</v>
      </c>
      <c r="U1362" s="79">
        <f>VLOOKUP(D1362,道具产出!B:V,9,FALSE)</f>
        <v>100</v>
      </c>
      <c r="V1362" s="92">
        <f>VLOOKUP(D1362,道具产出!B:V,10,FALSE)</f>
        <v>3404</v>
      </c>
      <c r="W1362" s="15" t="str">
        <f>IF(V1362="","",VLOOKUP(V1362,映射!W:X,2,FALSE))</f>
        <v>棉</v>
      </c>
      <c r="X1362" s="92">
        <f>VLOOKUP(D1362,道具产出!B:V,11,FALSE)</f>
        <v>1</v>
      </c>
      <c r="Y1362" s="92">
        <v>1</v>
      </c>
      <c r="Z1362" s="92">
        <f>VLOOKUP(D1362,道具产出!B:V,12,FALSE)</f>
        <v>100</v>
      </c>
      <c r="AA1362" s="85"/>
      <c r="AB1362" s="15" t="str">
        <f>IF(AA1362="","",VLOOKUP(AA1362,映射!W:X,2,FALSE))</f>
        <v/>
      </c>
      <c r="AC1362" s="85"/>
      <c r="AD1362" s="85"/>
      <c r="AE1362" s="85"/>
      <c r="AF1362" s="85"/>
      <c r="AG1362" s="15" t="str">
        <f>IF(AF1362="","",VLOOKUP(AF1362,映射!W:X,2,FALSE))</f>
        <v/>
      </c>
      <c r="AH1362" s="85"/>
      <c r="AI1362" s="85"/>
      <c r="AJ1362" s="85"/>
      <c r="AK1362" s="85"/>
      <c r="AL1362" s="85" t="str">
        <f>IF(AK1362="","",VLOOKUP(AK1362,映射!W:X,2,FALSE))</f>
        <v/>
      </c>
      <c r="AM1362" s="85"/>
      <c r="AN1362" s="85"/>
      <c r="AO1362" s="85"/>
    </row>
    <row r="1363" spans="1:41">
      <c r="A1363" s="26">
        <v>140630</v>
      </c>
      <c r="B1363" s="26" t="s">
        <v>323</v>
      </c>
      <c r="C1363" s="14" t="s">
        <v>40</v>
      </c>
      <c r="D1363" s="14" t="s">
        <v>687</v>
      </c>
      <c r="E1363" s="26">
        <v>40630</v>
      </c>
      <c r="F1363" s="26" t="s">
        <v>605</v>
      </c>
      <c r="G1363" s="26"/>
      <c r="H1363" s="26">
        <v>42</v>
      </c>
      <c r="I1363" s="91">
        <v>860</v>
      </c>
      <c r="J1363" s="90">
        <v>0</v>
      </c>
      <c r="K1363" s="26"/>
      <c r="L1363" s="79">
        <f>VLOOKUP(D1363,道具产出!B:V,4,FALSE)</f>
        <v>3004</v>
      </c>
      <c r="M1363" s="15" t="str">
        <f>IF(L1363="","",VLOOKUP(L1363,映射!W:X,2,FALSE))</f>
        <v>铝</v>
      </c>
      <c r="N1363" s="79">
        <f>VLOOKUP(D1363,道具产出!B:V,5,FALSE)</f>
        <v>1</v>
      </c>
      <c r="O1363" s="79">
        <v>1</v>
      </c>
      <c r="P1363" s="79">
        <f>VLOOKUP(D1363,道具产出!B:V,6,FALSE)</f>
        <v>100</v>
      </c>
      <c r="Q1363" s="79">
        <f>VLOOKUP(D1363,道具产出!B:V,7,FALSE)</f>
        <v>3104</v>
      </c>
      <c r="R1363" s="15" t="str">
        <f>IF(Q1363="","",VLOOKUP(Q1363,映射!W:X,2,FALSE))</f>
        <v>茱萸木</v>
      </c>
      <c r="S1363" s="79">
        <f>VLOOKUP(D1363,道具产出!B:V,8,FALSE)</f>
        <v>1</v>
      </c>
      <c r="T1363" s="79">
        <v>1</v>
      </c>
      <c r="U1363" s="79">
        <f>VLOOKUP(D1363,道具产出!B:V,9,FALSE)</f>
        <v>100</v>
      </c>
      <c r="V1363" s="92">
        <f>VLOOKUP(D1363,道具产出!B:V,10,FALSE)</f>
        <v>3404</v>
      </c>
      <c r="W1363" s="15" t="str">
        <f>IF(V1363="","",VLOOKUP(V1363,映射!W:X,2,FALSE))</f>
        <v>棉</v>
      </c>
      <c r="X1363" s="92">
        <f>VLOOKUP(D1363,道具产出!B:V,11,FALSE)</f>
        <v>1</v>
      </c>
      <c r="Y1363" s="92">
        <v>1</v>
      </c>
      <c r="Z1363" s="92">
        <f>VLOOKUP(D1363,道具产出!B:V,12,FALSE)</f>
        <v>100</v>
      </c>
      <c r="AA1363" s="85"/>
      <c r="AB1363" s="15" t="str">
        <f>IF(AA1363="","",VLOOKUP(AA1363,映射!W:X,2,FALSE))</f>
        <v/>
      </c>
      <c r="AC1363" s="85"/>
      <c r="AD1363" s="85"/>
      <c r="AE1363" s="85"/>
      <c r="AF1363" s="85"/>
      <c r="AG1363" s="15" t="str">
        <f>IF(AF1363="","",VLOOKUP(AF1363,映射!W:X,2,FALSE))</f>
        <v/>
      </c>
      <c r="AH1363" s="85"/>
      <c r="AI1363" s="85"/>
      <c r="AJ1363" s="85"/>
      <c r="AK1363" s="85"/>
      <c r="AL1363" s="85" t="str">
        <f>IF(AK1363="","",VLOOKUP(AK1363,映射!W:X,2,FALSE))</f>
        <v/>
      </c>
      <c r="AM1363" s="85"/>
      <c r="AN1363" s="85"/>
      <c r="AO1363" s="85"/>
    </row>
    <row r="1364" spans="1:41">
      <c r="A1364" s="26">
        <v>140631</v>
      </c>
      <c r="B1364" s="26" t="s">
        <v>323</v>
      </c>
      <c r="C1364" s="14" t="s">
        <v>40</v>
      </c>
      <c r="D1364" s="14" t="s">
        <v>687</v>
      </c>
      <c r="E1364" s="26">
        <v>40631</v>
      </c>
      <c r="F1364" s="26" t="s">
        <v>512</v>
      </c>
      <c r="G1364" s="26"/>
      <c r="H1364" s="26">
        <v>47</v>
      </c>
      <c r="I1364" s="91">
        <v>1120</v>
      </c>
      <c r="J1364" s="90">
        <v>0</v>
      </c>
      <c r="K1364" s="26"/>
      <c r="L1364" s="79">
        <f>VLOOKUP(D1364,道具产出!B:V,4,FALSE)</f>
        <v>3004</v>
      </c>
      <c r="M1364" s="15" t="str">
        <f>IF(L1364="","",VLOOKUP(L1364,映射!W:X,2,FALSE))</f>
        <v>铝</v>
      </c>
      <c r="N1364" s="79">
        <f>VLOOKUP(D1364,道具产出!B:V,5,FALSE)</f>
        <v>1</v>
      </c>
      <c r="O1364" s="79">
        <v>1</v>
      </c>
      <c r="P1364" s="79">
        <f>VLOOKUP(D1364,道具产出!B:V,6,FALSE)</f>
        <v>100</v>
      </c>
      <c r="Q1364" s="79">
        <f>VLOOKUP(D1364,道具产出!B:V,7,FALSE)</f>
        <v>3104</v>
      </c>
      <c r="R1364" s="15" t="str">
        <f>IF(Q1364="","",VLOOKUP(Q1364,映射!W:X,2,FALSE))</f>
        <v>茱萸木</v>
      </c>
      <c r="S1364" s="79">
        <f>VLOOKUP(D1364,道具产出!B:V,8,FALSE)</f>
        <v>1</v>
      </c>
      <c r="T1364" s="79">
        <v>1</v>
      </c>
      <c r="U1364" s="79">
        <f>VLOOKUP(D1364,道具产出!B:V,9,FALSE)</f>
        <v>100</v>
      </c>
      <c r="V1364" s="92">
        <f>VLOOKUP(D1364,道具产出!B:V,10,FALSE)</f>
        <v>3404</v>
      </c>
      <c r="W1364" s="15" t="str">
        <f>IF(V1364="","",VLOOKUP(V1364,映射!W:X,2,FALSE))</f>
        <v>棉</v>
      </c>
      <c r="X1364" s="92">
        <f>VLOOKUP(D1364,道具产出!B:V,11,FALSE)</f>
        <v>1</v>
      </c>
      <c r="Y1364" s="92">
        <v>1</v>
      </c>
      <c r="Z1364" s="92">
        <f>VLOOKUP(D1364,道具产出!B:V,12,FALSE)</f>
        <v>100</v>
      </c>
      <c r="AA1364" s="85"/>
      <c r="AB1364" s="15" t="str">
        <f>IF(AA1364="","",VLOOKUP(AA1364,映射!W:X,2,FALSE))</f>
        <v/>
      </c>
      <c r="AC1364" s="85"/>
      <c r="AD1364" s="85"/>
      <c r="AE1364" s="85"/>
      <c r="AF1364" s="85"/>
      <c r="AG1364" s="15" t="str">
        <f>IF(AF1364="","",VLOOKUP(AF1364,映射!W:X,2,FALSE))</f>
        <v/>
      </c>
      <c r="AH1364" s="85"/>
      <c r="AI1364" s="85"/>
      <c r="AJ1364" s="85"/>
      <c r="AK1364" s="85"/>
      <c r="AL1364" s="85" t="str">
        <f>IF(AK1364="","",VLOOKUP(AK1364,映射!W:X,2,FALSE))</f>
        <v/>
      </c>
      <c r="AM1364" s="85"/>
      <c r="AN1364" s="85"/>
      <c r="AO1364" s="85"/>
    </row>
    <row r="1365" spans="1:41">
      <c r="A1365" s="26">
        <v>140632</v>
      </c>
      <c r="B1365" s="26" t="s">
        <v>323</v>
      </c>
      <c r="C1365" s="14" t="s">
        <v>40</v>
      </c>
      <c r="D1365" s="14" t="s">
        <v>687</v>
      </c>
      <c r="E1365" s="26">
        <v>40632</v>
      </c>
      <c r="F1365" s="26" t="s">
        <v>600</v>
      </c>
      <c r="G1365" s="26"/>
      <c r="H1365" s="26">
        <v>47</v>
      </c>
      <c r="I1365" s="91">
        <v>1120</v>
      </c>
      <c r="J1365" s="90">
        <v>0</v>
      </c>
      <c r="K1365" s="26"/>
      <c r="L1365" s="79">
        <f>VLOOKUP(D1365,道具产出!B:V,4,FALSE)</f>
        <v>3004</v>
      </c>
      <c r="M1365" s="15" t="str">
        <f>IF(L1365="","",VLOOKUP(L1365,映射!W:X,2,FALSE))</f>
        <v>铝</v>
      </c>
      <c r="N1365" s="79">
        <f>VLOOKUP(D1365,道具产出!B:V,5,FALSE)</f>
        <v>1</v>
      </c>
      <c r="O1365" s="79">
        <v>1</v>
      </c>
      <c r="P1365" s="79">
        <f>VLOOKUP(D1365,道具产出!B:V,6,FALSE)</f>
        <v>100</v>
      </c>
      <c r="Q1365" s="79">
        <f>VLOOKUP(D1365,道具产出!B:V,7,FALSE)</f>
        <v>3104</v>
      </c>
      <c r="R1365" s="15" t="str">
        <f>IF(Q1365="","",VLOOKUP(Q1365,映射!W:X,2,FALSE))</f>
        <v>茱萸木</v>
      </c>
      <c r="S1365" s="79">
        <f>VLOOKUP(D1365,道具产出!B:V,8,FALSE)</f>
        <v>1</v>
      </c>
      <c r="T1365" s="79">
        <v>1</v>
      </c>
      <c r="U1365" s="79">
        <f>VLOOKUP(D1365,道具产出!B:V,9,FALSE)</f>
        <v>100</v>
      </c>
      <c r="V1365" s="92">
        <f>VLOOKUP(D1365,道具产出!B:V,10,FALSE)</f>
        <v>3404</v>
      </c>
      <c r="W1365" s="15" t="str">
        <f>IF(V1365="","",VLOOKUP(V1365,映射!W:X,2,FALSE))</f>
        <v>棉</v>
      </c>
      <c r="X1365" s="92">
        <f>VLOOKUP(D1365,道具产出!B:V,11,FALSE)</f>
        <v>1</v>
      </c>
      <c r="Y1365" s="92">
        <v>1</v>
      </c>
      <c r="Z1365" s="92">
        <f>VLOOKUP(D1365,道具产出!B:V,12,FALSE)</f>
        <v>100</v>
      </c>
      <c r="AA1365" s="85"/>
      <c r="AB1365" s="15" t="str">
        <f>IF(AA1365="","",VLOOKUP(AA1365,映射!W:X,2,FALSE))</f>
        <v/>
      </c>
      <c r="AC1365" s="85"/>
      <c r="AD1365" s="85"/>
      <c r="AE1365" s="85"/>
      <c r="AF1365" s="85"/>
      <c r="AG1365" s="15" t="str">
        <f>IF(AF1365="","",VLOOKUP(AF1365,映射!W:X,2,FALSE))</f>
        <v/>
      </c>
      <c r="AH1365" s="85"/>
      <c r="AI1365" s="85"/>
      <c r="AJ1365" s="85"/>
      <c r="AK1365" s="85"/>
      <c r="AL1365" s="85" t="str">
        <f>IF(AK1365="","",VLOOKUP(AK1365,映射!W:X,2,FALSE))</f>
        <v/>
      </c>
      <c r="AM1365" s="85"/>
      <c r="AN1365" s="85"/>
      <c r="AO1365" s="85"/>
    </row>
    <row r="1366" spans="1:41">
      <c r="A1366" s="26">
        <v>140633</v>
      </c>
      <c r="B1366" s="26" t="s">
        <v>323</v>
      </c>
      <c r="C1366" s="14" t="s">
        <v>40</v>
      </c>
      <c r="D1366" s="14" t="s">
        <v>687</v>
      </c>
      <c r="E1366" s="26">
        <v>40633</v>
      </c>
      <c r="F1366" s="26" t="s">
        <v>608</v>
      </c>
      <c r="G1366" s="26"/>
      <c r="H1366" s="26">
        <v>47</v>
      </c>
      <c r="I1366" s="91">
        <v>1120</v>
      </c>
      <c r="J1366" s="90">
        <v>0</v>
      </c>
      <c r="K1366" s="26"/>
      <c r="L1366" s="79">
        <f>VLOOKUP(D1366,道具产出!B:V,4,FALSE)</f>
        <v>3004</v>
      </c>
      <c r="M1366" s="15" t="str">
        <f>IF(L1366="","",VLOOKUP(L1366,映射!W:X,2,FALSE))</f>
        <v>铝</v>
      </c>
      <c r="N1366" s="79">
        <f>VLOOKUP(D1366,道具产出!B:V,5,FALSE)</f>
        <v>1</v>
      </c>
      <c r="O1366" s="79">
        <v>1</v>
      </c>
      <c r="P1366" s="79">
        <f>VLOOKUP(D1366,道具产出!B:V,6,FALSE)</f>
        <v>100</v>
      </c>
      <c r="Q1366" s="79">
        <f>VLOOKUP(D1366,道具产出!B:V,7,FALSE)</f>
        <v>3104</v>
      </c>
      <c r="R1366" s="15" t="str">
        <f>IF(Q1366="","",VLOOKUP(Q1366,映射!W:X,2,FALSE))</f>
        <v>茱萸木</v>
      </c>
      <c r="S1366" s="79">
        <f>VLOOKUP(D1366,道具产出!B:V,8,FALSE)</f>
        <v>1</v>
      </c>
      <c r="T1366" s="79">
        <v>1</v>
      </c>
      <c r="U1366" s="79">
        <f>VLOOKUP(D1366,道具产出!B:V,9,FALSE)</f>
        <v>100</v>
      </c>
      <c r="V1366" s="92">
        <f>VLOOKUP(D1366,道具产出!B:V,10,FALSE)</f>
        <v>3404</v>
      </c>
      <c r="W1366" s="15" t="str">
        <f>IF(V1366="","",VLOOKUP(V1366,映射!W:X,2,FALSE))</f>
        <v>棉</v>
      </c>
      <c r="X1366" s="92">
        <f>VLOOKUP(D1366,道具产出!B:V,11,FALSE)</f>
        <v>1</v>
      </c>
      <c r="Y1366" s="92">
        <v>1</v>
      </c>
      <c r="Z1366" s="92">
        <f>VLOOKUP(D1366,道具产出!B:V,12,FALSE)</f>
        <v>100</v>
      </c>
      <c r="AA1366" s="85"/>
      <c r="AB1366" s="15" t="str">
        <f>IF(AA1366="","",VLOOKUP(AA1366,映射!W:X,2,FALSE))</f>
        <v/>
      </c>
      <c r="AC1366" s="85"/>
      <c r="AD1366" s="85"/>
      <c r="AE1366" s="85"/>
      <c r="AF1366" s="85"/>
      <c r="AG1366" s="15" t="str">
        <f>IF(AF1366="","",VLOOKUP(AF1366,映射!W:X,2,FALSE))</f>
        <v/>
      </c>
      <c r="AH1366" s="85"/>
      <c r="AI1366" s="85"/>
      <c r="AJ1366" s="85"/>
      <c r="AK1366" s="85"/>
      <c r="AL1366" s="85" t="str">
        <f>IF(AK1366="","",VLOOKUP(AK1366,映射!W:X,2,FALSE))</f>
        <v/>
      </c>
      <c r="AM1366" s="85"/>
      <c r="AN1366" s="85"/>
      <c r="AO1366" s="85"/>
    </row>
    <row r="1367" spans="1:41">
      <c r="A1367" s="26">
        <v>140634</v>
      </c>
      <c r="B1367" s="26" t="s">
        <v>323</v>
      </c>
      <c r="C1367" s="14" t="s">
        <v>40</v>
      </c>
      <c r="D1367" s="14" t="s">
        <v>687</v>
      </c>
      <c r="E1367" s="26">
        <v>40634</v>
      </c>
      <c r="F1367" s="26" t="s">
        <v>472</v>
      </c>
      <c r="G1367" s="26"/>
      <c r="H1367" s="26">
        <v>47</v>
      </c>
      <c r="I1367" s="91">
        <v>1120</v>
      </c>
      <c r="J1367" s="90">
        <v>0</v>
      </c>
      <c r="K1367" s="26"/>
      <c r="L1367" s="79">
        <f>VLOOKUP(D1367,道具产出!B:V,4,FALSE)</f>
        <v>3004</v>
      </c>
      <c r="M1367" s="15" t="str">
        <f>IF(L1367="","",VLOOKUP(L1367,映射!W:X,2,FALSE))</f>
        <v>铝</v>
      </c>
      <c r="N1367" s="79">
        <f>VLOOKUP(D1367,道具产出!B:V,5,FALSE)</f>
        <v>1</v>
      </c>
      <c r="O1367" s="79">
        <v>1</v>
      </c>
      <c r="P1367" s="79">
        <f>VLOOKUP(D1367,道具产出!B:V,6,FALSE)</f>
        <v>100</v>
      </c>
      <c r="Q1367" s="79">
        <f>VLOOKUP(D1367,道具产出!B:V,7,FALSE)</f>
        <v>3104</v>
      </c>
      <c r="R1367" s="15" t="str">
        <f>IF(Q1367="","",VLOOKUP(Q1367,映射!W:X,2,FALSE))</f>
        <v>茱萸木</v>
      </c>
      <c r="S1367" s="79">
        <f>VLOOKUP(D1367,道具产出!B:V,8,FALSE)</f>
        <v>1</v>
      </c>
      <c r="T1367" s="79">
        <v>1</v>
      </c>
      <c r="U1367" s="79">
        <f>VLOOKUP(D1367,道具产出!B:V,9,FALSE)</f>
        <v>100</v>
      </c>
      <c r="V1367" s="92">
        <f>VLOOKUP(D1367,道具产出!B:V,10,FALSE)</f>
        <v>3404</v>
      </c>
      <c r="W1367" s="15" t="str">
        <f>IF(V1367="","",VLOOKUP(V1367,映射!W:X,2,FALSE))</f>
        <v>棉</v>
      </c>
      <c r="X1367" s="92">
        <f>VLOOKUP(D1367,道具产出!B:V,11,FALSE)</f>
        <v>1</v>
      </c>
      <c r="Y1367" s="92">
        <v>1</v>
      </c>
      <c r="Z1367" s="92">
        <f>VLOOKUP(D1367,道具产出!B:V,12,FALSE)</f>
        <v>100</v>
      </c>
      <c r="AA1367" s="85"/>
      <c r="AB1367" s="15" t="str">
        <f>IF(AA1367="","",VLOOKUP(AA1367,映射!W:X,2,FALSE))</f>
        <v/>
      </c>
      <c r="AC1367" s="85"/>
      <c r="AD1367" s="85"/>
      <c r="AE1367" s="85"/>
      <c r="AF1367" s="85"/>
      <c r="AG1367" s="15" t="str">
        <f>IF(AF1367="","",VLOOKUP(AF1367,映射!W:X,2,FALSE))</f>
        <v/>
      </c>
      <c r="AH1367" s="85"/>
      <c r="AI1367" s="85"/>
      <c r="AJ1367" s="85"/>
      <c r="AK1367" s="85"/>
      <c r="AL1367" s="85" t="str">
        <f>IF(AK1367="","",VLOOKUP(AK1367,映射!W:X,2,FALSE))</f>
        <v/>
      </c>
      <c r="AM1367" s="85"/>
      <c r="AN1367" s="85"/>
      <c r="AO1367" s="85"/>
    </row>
    <row r="1368" spans="1:41">
      <c r="A1368" s="26">
        <v>140635</v>
      </c>
      <c r="B1368" s="26" t="s">
        <v>323</v>
      </c>
      <c r="C1368" s="14" t="s">
        <v>40</v>
      </c>
      <c r="D1368" s="14" t="s">
        <v>687</v>
      </c>
      <c r="E1368" s="26">
        <v>40635</v>
      </c>
      <c r="F1368" s="26" t="s">
        <v>585</v>
      </c>
      <c r="G1368" s="26"/>
      <c r="H1368" s="26">
        <v>47</v>
      </c>
      <c r="I1368" s="91">
        <v>1120</v>
      </c>
      <c r="J1368" s="90">
        <v>0</v>
      </c>
      <c r="K1368" s="26"/>
      <c r="L1368" s="79">
        <f>VLOOKUP(D1368,道具产出!B:V,4,FALSE)</f>
        <v>3004</v>
      </c>
      <c r="M1368" s="15" t="str">
        <f>IF(L1368="","",VLOOKUP(L1368,映射!W:X,2,FALSE))</f>
        <v>铝</v>
      </c>
      <c r="N1368" s="79">
        <f>VLOOKUP(D1368,道具产出!B:V,5,FALSE)</f>
        <v>1</v>
      </c>
      <c r="O1368" s="79">
        <v>1</v>
      </c>
      <c r="P1368" s="79">
        <f>VLOOKUP(D1368,道具产出!B:V,6,FALSE)</f>
        <v>100</v>
      </c>
      <c r="Q1368" s="79">
        <f>VLOOKUP(D1368,道具产出!B:V,7,FALSE)</f>
        <v>3104</v>
      </c>
      <c r="R1368" s="15" t="str">
        <f>IF(Q1368="","",VLOOKUP(Q1368,映射!W:X,2,FALSE))</f>
        <v>茱萸木</v>
      </c>
      <c r="S1368" s="79">
        <f>VLOOKUP(D1368,道具产出!B:V,8,FALSE)</f>
        <v>1</v>
      </c>
      <c r="T1368" s="79">
        <v>1</v>
      </c>
      <c r="U1368" s="79">
        <f>VLOOKUP(D1368,道具产出!B:V,9,FALSE)</f>
        <v>100</v>
      </c>
      <c r="V1368" s="92">
        <f>VLOOKUP(D1368,道具产出!B:V,10,FALSE)</f>
        <v>3404</v>
      </c>
      <c r="W1368" s="15" t="str">
        <f>IF(V1368="","",VLOOKUP(V1368,映射!W:X,2,FALSE))</f>
        <v>棉</v>
      </c>
      <c r="X1368" s="92">
        <f>VLOOKUP(D1368,道具产出!B:V,11,FALSE)</f>
        <v>1</v>
      </c>
      <c r="Y1368" s="92">
        <v>1</v>
      </c>
      <c r="Z1368" s="92">
        <f>VLOOKUP(D1368,道具产出!B:V,12,FALSE)</f>
        <v>100</v>
      </c>
      <c r="AA1368" s="85"/>
      <c r="AB1368" s="15" t="str">
        <f>IF(AA1368="","",VLOOKUP(AA1368,映射!W:X,2,FALSE))</f>
        <v/>
      </c>
      <c r="AC1368" s="85"/>
      <c r="AD1368" s="85"/>
      <c r="AE1368" s="85"/>
      <c r="AF1368" s="85"/>
      <c r="AG1368" s="15" t="str">
        <f>IF(AF1368="","",VLOOKUP(AF1368,映射!W:X,2,FALSE))</f>
        <v/>
      </c>
      <c r="AH1368" s="85"/>
      <c r="AI1368" s="85"/>
      <c r="AJ1368" s="85"/>
      <c r="AK1368" s="85"/>
      <c r="AL1368" s="85" t="str">
        <f>IF(AK1368="","",VLOOKUP(AK1368,映射!W:X,2,FALSE))</f>
        <v/>
      </c>
      <c r="AM1368" s="85"/>
      <c r="AN1368" s="85"/>
      <c r="AO1368" s="85"/>
    </row>
    <row r="1369" spans="1:41">
      <c r="A1369" s="26">
        <v>140636</v>
      </c>
      <c r="B1369" s="26" t="s">
        <v>323</v>
      </c>
      <c r="C1369" s="14" t="s">
        <v>40</v>
      </c>
      <c r="D1369" s="14" t="s">
        <v>687</v>
      </c>
      <c r="E1369" s="26">
        <v>40636</v>
      </c>
      <c r="F1369" s="26" t="s">
        <v>521</v>
      </c>
      <c r="G1369" s="26"/>
      <c r="H1369" s="26">
        <v>47</v>
      </c>
      <c r="I1369" s="91">
        <v>1120</v>
      </c>
      <c r="J1369" s="90">
        <v>0</v>
      </c>
      <c r="K1369" s="26"/>
      <c r="L1369" s="79">
        <f>VLOOKUP(D1369,道具产出!B:V,4,FALSE)</f>
        <v>3004</v>
      </c>
      <c r="M1369" s="15" t="str">
        <f>IF(L1369="","",VLOOKUP(L1369,映射!W:X,2,FALSE))</f>
        <v>铝</v>
      </c>
      <c r="N1369" s="79">
        <f>VLOOKUP(D1369,道具产出!B:V,5,FALSE)</f>
        <v>1</v>
      </c>
      <c r="O1369" s="79">
        <v>1</v>
      </c>
      <c r="P1369" s="79">
        <f>VLOOKUP(D1369,道具产出!B:V,6,FALSE)</f>
        <v>100</v>
      </c>
      <c r="Q1369" s="79">
        <f>VLOOKUP(D1369,道具产出!B:V,7,FALSE)</f>
        <v>3104</v>
      </c>
      <c r="R1369" s="15" t="str">
        <f>IF(Q1369="","",VLOOKUP(Q1369,映射!W:X,2,FALSE))</f>
        <v>茱萸木</v>
      </c>
      <c r="S1369" s="79">
        <f>VLOOKUP(D1369,道具产出!B:V,8,FALSE)</f>
        <v>1</v>
      </c>
      <c r="T1369" s="79">
        <v>1</v>
      </c>
      <c r="U1369" s="79">
        <f>VLOOKUP(D1369,道具产出!B:V,9,FALSE)</f>
        <v>100</v>
      </c>
      <c r="V1369" s="92">
        <f>VLOOKUP(D1369,道具产出!B:V,10,FALSE)</f>
        <v>3404</v>
      </c>
      <c r="W1369" s="15" t="str">
        <f>IF(V1369="","",VLOOKUP(V1369,映射!W:X,2,FALSE))</f>
        <v>棉</v>
      </c>
      <c r="X1369" s="92">
        <f>VLOOKUP(D1369,道具产出!B:V,11,FALSE)</f>
        <v>1</v>
      </c>
      <c r="Y1369" s="92">
        <v>1</v>
      </c>
      <c r="Z1369" s="92">
        <f>VLOOKUP(D1369,道具产出!B:V,12,FALSE)</f>
        <v>100</v>
      </c>
      <c r="AA1369" s="85"/>
      <c r="AB1369" s="15" t="str">
        <f>IF(AA1369="","",VLOOKUP(AA1369,映射!W:X,2,FALSE))</f>
        <v/>
      </c>
      <c r="AC1369" s="85"/>
      <c r="AD1369" s="85"/>
      <c r="AE1369" s="85"/>
      <c r="AF1369" s="85"/>
      <c r="AG1369" s="15" t="str">
        <f>IF(AF1369="","",VLOOKUP(AF1369,映射!W:X,2,FALSE))</f>
        <v/>
      </c>
      <c r="AH1369" s="85"/>
      <c r="AI1369" s="85"/>
      <c r="AJ1369" s="85"/>
      <c r="AK1369" s="85"/>
      <c r="AL1369" s="85" t="str">
        <f>IF(AK1369="","",VLOOKUP(AK1369,映射!W:X,2,FALSE))</f>
        <v/>
      </c>
      <c r="AM1369" s="85"/>
      <c r="AN1369" s="85"/>
      <c r="AO1369" s="85"/>
    </row>
    <row r="1370" spans="1:41">
      <c r="A1370" s="26">
        <v>140637</v>
      </c>
      <c r="B1370" s="26" t="s">
        <v>323</v>
      </c>
      <c r="C1370" s="14" t="s">
        <v>40</v>
      </c>
      <c r="D1370" s="14" t="s">
        <v>687</v>
      </c>
      <c r="E1370" s="26">
        <v>40637</v>
      </c>
      <c r="F1370" s="26" t="s">
        <v>643</v>
      </c>
      <c r="G1370" s="26"/>
      <c r="H1370" s="26">
        <v>47</v>
      </c>
      <c r="I1370" s="91">
        <v>1120</v>
      </c>
      <c r="J1370" s="90">
        <v>0</v>
      </c>
      <c r="K1370" s="26"/>
      <c r="L1370" s="79">
        <f>VLOOKUP(D1370,道具产出!B:V,4,FALSE)</f>
        <v>3004</v>
      </c>
      <c r="M1370" s="15" t="str">
        <f>IF(L1370="","",VLOOKUP(L1370,映射!W:X,2,FALSE))</f>
        <v>铝</v>
      </c>
      <c r="N1370" s="79">
        <f>VLOOKUP(D1370,道具产出!B:V,5,FALSE)</f>
        <v>1</v>
      </c>
      <c r="O1370" s="79">
        <v>1</v>
      </c>
      <c r="P1370" s="79">
        <f>VLOOKUP(D1370,道具产出!B:V,6,FALSE)</f>
        <v>100</v>
      </c>
      <c r="Q1370" s="79">
        <f>VLOOKUP(D1370,道具产出!B:V,7,FALSE)</f>
        <v>3104</v>
      </c>
      <c r="R1370" s="15" t="str">
        <f>IF(Q1370="","",VLOOKUP(Q1370,映射!W:X,2,FALSE))</f>
        <v>茱萸木</v>
      </c>
      <c r="S1370" s="79">
        <f>VLOOKUP(D1370,道具产出!B:V,8,FALSE)</f>
        <v>1</v>
      </c>
      <c r="T1370" s="79">
        <v>1</v>
      </c>
      <c r="U1370" s="79">
        <f>VLOOKUP(D1370,道具产出!B:V,9,FALSE)</f>
        <v>100</v>
      </c>
      <c r="V1370" s="92">
        <f>VLOOKUP(D1370,道具产出!B:V,10,FALSE)</f>
        <v>3404</v>
      </c>
      <c r="W1370" s="15" t="str">
        <f>IF(V1370="","",VLOOKUP(V1370,映射!W:X,2,FALSE))</f>
        <v>棉</v>
      </c>
      <c r="X1370" s="92">
        <f>VLOOKUP(D1370,道具产出!B:V,11,FALSE)</f>
        <v>1</v>
      </c>
      <c r="Y1370" s="92">
        <v>1</v>
      </c>
      <c r="Z1370" s="92">
        <f>VLOOKUP(D1370,道具产出!B:V,12,FALSE)</f>
        <v>100</v>
      </c>
      <c r="AA1370" s="85"/>
      <c r="AB1370" s="15" t="str">
        <f>IF(AA1370="","",VLOOKUP(AA1370,映射!W:X,2,FALSE))</f>
        <v/>
      </c>
      <c r="AC1370" s="85"/>
      <c r="AD1370" s="85"/>
      <c r="AE1370" s="85"/>
      <c r="AF1370" s="85"/>
      <c r="AG1370" s="15" t="str">
        <f>IF(AF1370="","",VLOOKUP(AF1370,映射!W:X,2,FALSE))</f>
        <v/>
      </c>
      <c r="AH1370" s="85"/>
      <c r="AI1370" s="85"/>
      <c r="AJ1370" s="85"/>
      <c r="AK1370" s="85"/>
      <c r="AL1370" s="85" t="str">
        <f>IF(AK1370="","",VLOOKUP(AK1370,映射!W:X,2,FALSE))</f>
        <v/>
      </c>
      <c r="AM1370" s="85"/>
      <c r="AN1370" s="85"/>
      <c r="AO1370" s="85"/>
    </row>
    <row r="1371" spans="1:41">
      <c r="A1371" s="26">
        <v>140638</v>
      </c>
      <c r="B1371" s="26" t="s">
        <v>323</v>
      </c>
      <c r="C1371" s="14" t="s">
        <v>40</v>
      </c>
      <c r="D1371" s="14" t="s">
        <v>687</v>
      </c>
      <c r="E1371" s="26">
        <v>40638</v>
      </c>
      <c r="F1371" s="26" t="s">
        <v>595</v>
      </c>
      <c r="G1371" s="26"/>
      <c r="H1371" s="26">
        <v>47</v>
      </c>
      <c r="I1371" s="91">
        <v>1120</v>
      </c>
      <c r="J1371" s="90">
        <v>0</v>
      </c>
      <c r="K1371" s="26"/>
      <c r="L1371" s="79">
        <f>VLOOKUP(D1371,道具产出!B:V,4,FALSE)</f>
        <v>3004</v>
      </c>
      <c r="M1371" s="15" t="str">
        <f>IF(L1371="","",VLOOKUP(L1371,映射!W:X,2,FALSE))</f>
        <v>铝</v>
      </c>
      <c r="N1371" s="79">
        <f>VLOOKUP(D1371,道具产出!B:V,5,FALSE)</f>
        <v>1</v>
      </c>
      <c r="O1371" s="79">
        <v>1</v>
      </c>
      <c r="P1371" s="79">
        <f>VLOOKUP(D1371,道具产出!B:V,6,FALSE)</f>
        <v>100</v>
      </c>
      <c r="Q1371" s="79">
        <f>VLOOKUP(D1371,道具产出!B:V,7,FALSE)</f>
        <v>3104</v>
      </c>
      <c r="R1371" s="15" t="str">
        <f>IF(Q1371="","",VLOOKUP(Q1371,映射!W:X,2,FALSE))</f>
        <v>茱萸木</v>
      </c>
      <c r="S1371" s="79">
        <f>VLOOKUP(D1371,道具产出!B:V,8,FALSE)</f>
        <v>1</v>
      </c>
      <c r="T1371" s="79">
        <v>1</v>
      </c>
      <c r="U1371" s="79">
        <f>VLOOKUP(D1371,道具产出!B:V,9,FALSE)</f>
        <v>100</v>
      </c>
      <c r="V1371" s="92">
        <f>VLOOKUP(D1371,道具产出!B:V,10,FALSE)</f>
        <v>3404</v>
      </c>
      <c r="W1371" s="15" t="str">
        <f>IF(V1371="","",VLOOKUP(V1371,映射!W:X,2,FALSE))</f>
        <v>棉</v>
      </c>
      <c r="X1371" s="92">
        <f>VLOOKUP(D1371,道具产出!B:V,11,FALSE)</f>
        <v>1</v>
      </c>
      <c r="Y1371" s="92">
        <v>1</v>
      </c>
      <c r="Z1371" s="92">
        <f>VLOOKUP(D1371,道具产出!B:V,12,FALSE)</f>
        <v>100</v>
      </c>
      <c r="AA1371" s="85"/>
      <c r="AB1371" s="15" t="str">
        <f>IF(AA1371="","",VLOOKUP(AA1371,映射!W:X,2,FALSE))</f>
        <v/>
      </c>
      <c r="AC1371" s="85"/>
      <c r="AD1371" s="85"/>
      <c r="AE1371" s="85"/>
      <c r="AF1371" s="85"/>
      <c r="AG1371" s="15" t="str">
        <f>IF(AF1371="","",VLOOKUP(AF1371,映射!W:X,2,FALSE))</f>
        <v/>
      </c>
      <c r="AH1371" s="85"/>
      <c r="AI1371" s="85"/>
      <c r="AJ1371" s="85"/>
      <c r="AK1371" s="85"/>
      <c r="AL1371" s="85" t="str">
        <f>IF(AK1371="","",VLOOKUP(AK1371,映射!W:X,2,FALSE))</f>
        <v/>
      </c>
      <c r="AM1371" s="85"/>
      <c r="AN1371" s="85"/>
      <c r="AO1371" s="85"/>
    </row>
    <row r="1372" spans="1:41">
      <c r="A1372" s="26">
        <v>140639</v>
      </c>
      <c r="B1372" s="26" t="s">
        <v>323</v>
      </c>
      <c r="C1372" s="14" t="s">
        <v>40</v>
      </c>
      <c r="D1372" s="14" t="s">
        <v>687</v>
      </c>
      <c r="E1372" s="26">
        <v>40639</v>
      </c>
      <c r="F1372" s="26" t="s">
        <v>452</v>
      </c>
      <c r="G1372" s="26"/>
      <c r="H1372" s="26">
        <v>47</v>
      </c>
      <c r="I1372" s="91">
        <v>1120</v>
      </c>
      <c r="J1372" s="90">
        <v>0</v>
      </c>
      <c r="K1372" s="26"/>
      <c r="L1372" s="79">
        <f>VLOOKUP(D1372,道具产出!B:V,4,FALSE)</f>
        <v>3004</v>
      </c>
      <c r="M1372" s="15" t="str">
        <f>IF(L1372="","",VLOOKUP(L1372,映射!W:X,2,FALSE))</f>
        <v>铝</v>
      </c>
      <c r="N1372" s="79">
        <f>VLOOKUP(D1372,道具产出!B:V,5,FALSE)</f>
        <v>1</v>
      </c>
      <c r="O1372" s="79">
        <v>1</v>
      </c>
      <c r="P1372" s="79">
        <f>VLOOKUP(D1372,道具产出!B:V,6,FALSE)</f>
        <v>100</v>
      </c>
      <c r="Q1372" s="79">
        <f>VLOOKUP(D1372,道具产出!B:V,7,FALSE)</f>
        <v>3104</v>
      </c>
      <c r="R1372" s="15" t="str">
        <f>IF(Q1372="","",VLOOKUP(Q1372,映射!W:X,2,FALSE))</f>
        <v>茱萸木</v>
      </c>
      <c r="S1372" s="79">
        <f>VLOOKUP(D1372,道具产出!B:V,8,FALSE)</f>
        <v>1</v>
      </c>
      <c r="T1372" s="79">
        <v>1</v>
      </c>
      <c r="U1372" s="79">
        <f>VLOOKUP(D1372,道具产出!B:V,9,FALSE)</f>
        <v>100</v>
      </c>
      <c r="V1372" s="92">
        <f>VLOOKUP(D1372,道具产出!B:V,10,FALSE)</f>
        <v>3404</v>
      </c>
      <c r="W1372" s="15" t="str">
        <f>IF(V1372="","",VLOOKUP(V1372,映射!W:X,2,FALSE))</f>
        <v>棉</v>
      </c>
      <c r="X1372" s="92">
        <f>VLOOKUP(D1372,道具产出!B:V,11,FALSE)</f>
        <v>1</v>
      </c>
      <c r="Y1372" s="92">
        <v>1</v>
      </c>
      <c r="Z1372" s="92">
        <f>VLOOKUP(D1372,道具产出!B:V,12,FALSE)</f>
        <v>100</v>
      </c>
      <c r="AA1372" s="85"/>
      <c r="AB1372" s="15" t="str">
        <f>IF(AA1372="","",VLOOKUP(AA1372,映射!W:X,2,FALSE))</f>
        <v/>
      </c>
      <c r="AC1372" s="85"/>
      <c r="AD1372" s="85"/>
      <c r="AE1372" s="85"/>
      <c r="AF1372" s="85"/>
      <c r="AG1372" s="15" t="str">
        <f>IF(AF1372="","",VLOOKUP(AF1372,映射!W:X,2,FALSE))</f>
        <v/>
      </c>
      <c r="AH1372" s="85"/>
      <c r="AI1372" s="85"/>
      <c r="AJ1372" s="85"/>
      <c r="AK1372" s="85"/>
      <c r="AL1372" s="85" t="str">
        <f>IF(AK1372="","",VLOOKUP(AK1372,映射!W:X,2,FALSE))</f>
        <v/>
      </c>
      <c r="AM1372" s="85"/>
      <c r="AN1372" s="85"/>
      <c r="AO1372" s="85"/>
    </row>
    <row r="1373" spans="1:41">
      <c r="A1373" s="26">
        <v>140640</v>
      </c>
      <c r="B1373" s="26" t="s">
        <v>323</v>
      </c>
      <c r="C1373" s="14" t="s">
        <v>40</v>
      </c>
      <c r="D1373" s="14" t="s">
        <v>687</v>
      </c>
      <c r="E1373" s="26">
        <v>40640</v>
      </c>
      <c r="F1373" s="26" t="s">
        <v>622</v>
      </c>
      <c r="G1373" s="26"/>
      <c r="H1373" s="26">
        <v>47</v>
      </c>
      <c r="I1373" s="91">
        <v>1120</v>
      </c>
      <c r="J1373" s="90">
        <v>0</v>
      </c>
      <c r="K1373" s="26"/>
      <c r="L1373" s="79">
        <f>VLOOKUP(D1373,道具产出!B:V,4,FALSE)</f>
        <v>3004</v>
      </c>
      <c r="M1373" s="15" t="str">
        <f>IF(L1373="","",VLOOKUP(L1373,映射!W:X,2,FALSE))</f>
        <v>铝</v>
      </c>
      <c r="N1373" s="79">
        <f>VLOOKUP(D1373,道具产出!B:V,5,FALSE)</f>
        <v>1</v>
      </c>
      <c r="O1373" s="79">
        <v>1</v>
      </c>
      <c r="P1373" s="79">
        <f>VLOOKUP(D1373,道具产出!B:V,6,FALSE)</f>
        <v>100</v>
      </c>
      <c r="Q1373" s="79">
        <f>VLOOKUP(D1373,道具产出!B:V,7,FALSE)</f>
        <v>3104</v>
      </c>
      <c r="R1373" s="15" t="str">
        <f>IF(Q1373="","",VLOOKUP(Q1373,映射!W:X,2,FALSE))</f>
        <v>茱萸木</v>
      </c>
      <c r="S1373" s="79">
        <f>VLOOKUP(D1373,道具产出!B:V,8,FALSE)</f>
        <v>1</v>
      </c>
      <c r="T1373" s="79">
        <v>1</v>
      </c>
      <c r="U1373" s="79">
        <f>VLOOKUP(D1373,道具产出!B:V,9,FALSE)</f>
        <v>100</v>
      </c>
      <c r="V1373" s="92">
        <f>VLOOKUP(D1373,道具产出!B:V,10,FALSE)</f>
        <v>3404</v>
      </c>
      <c r="W1373" s="15" t="str">
        <f>IF(V1373="","",VLOOKUP(V1373,映射!W:X,2,FALSE))</f>
        <v>棉</v>
      </c>
      <c r="X1373" s="92">
        <f>VLOOKUP(D1373,道具产出!B:V,11,FALSE)</f>
        <v>1</v>
      </c>
      <c r="Y1373" s="92">
        <v>1</v>
      </c>
      <c r="Z1373" s="92">
        <f>VLOOKUP(D1373,道具产出!B:V,12,FALSE)</f>
        <v>100</v>
      </c>
      <c r="AA1373" s="85"/>
      <c r="AB1373" s="15" t="str">
        <f>IF(AA1373="","",VLOOKUP(AA1373,映射!W:X,2,FALSE))</f>
        <v/>
      </c>
      <c r="AC1373" s="85"/>
      <c r="AD1373" s="85"/>
      <c r="AE1373" s="85"/>
      <c r="AF1373" s="85"/>
      <c r="AG1373" s="15" t="str">
        <f>IF(AF1373="","",VLOOKUP(AF1373,映射!W:X,2,FALSE))</f>
        <v/>
      </c>
      <c r="AH1373" s="85"/>
      <c r="AI1373" s="85"/>
      <c r="AJ1373" s="85"/>
      <c r="AK1373" s="85"/>
      <c r="AL1373" s="85" t="str">
        <f>IF(AK1373="","",VLOOKUP(AK1373,映射!W:X,2,FALSE))</f>
        <v/>
      </c>
      <c r="AM1373" s="85"/>
      <c r="AN1373" s="85"/>
      <c r="AO1373" s="85"/>
    </row>
    <row r="1374" spans="1:41">
      <c r="A1374" s="26">
        <v>140641</v>
      </c>
      <c r="B1374" s="26" t="s">
        <v>323</v>
      </c>
      <c r="C1374" s="14" t="s">
        <v>40</v>
      </c>
      <c r="D1374" s="14" t="s">
        <v>687</v>
      </c>
      <c r="E1374" s="26">
        <v>40641</v>
      </c>
      <c r="F1374" s="26" t="s">
        <v>456</v>
      </c>
      <c r="G1374" s="26"/>
      <c r="H1374" s="26">
        <v>47</v>
      </c>
      <c r="I1374" s="91">
        <v>1120</v>
      </c>
      <c r="J1374" s="90">
        <v>0</v>
      </c>
      <c r="K1374" s="26"/>
      <c r="L1374" s="79">
        <f>VLOOKUP(D1374,道具产出!B:V,4,FALSE)</f>
        <v>3004</v>
      </c>
      <c r="M1374" s="15" t="str">
        <f>IF(L1374="","",VLOOKUP(L1374,映射!W:X,2,FALSE))</f>
        <v>铝</v>
      </c>
      <c r="N1374" s="79">
        <f>VLOOKUP(D1374,道具产出!B:V,5,FALSE)</f>
        <v>1</v>
      </c>
      <c r="O1374" s="79">
        <v>1</v>
      </c>
      <c r="P1374" s="79">
        <f>VLOOKUP(D1374,道具产出!B:V,6,FALSE)</f>
        <v>100</v>
      </c>
      <c r="Q1374" s="79">
        <f>VLOOKUP(D1374,道具产出!B:V,7,FALSE)</f>
        <v>3104</v>
      </c>
      <c r="R1374" s="15" t="str">
        <f>IF(Q1374="","",VLOOKUP(Q1374,映射!W:X,2,FALSE))</f>
        <v>茱萸木</v>
      </c>
      <c r="S1374" s="79">
        <f>VLOOKUP(D1374,道具产出!B:V,8,FALSE)</f>
        <v>1</v>
      </c>
      <c r="T1374" s="79">
        <v>1</v>
      </c>
      <c r="U1374" s="79">
        <f>VLOOKUP(D1374,道具产出!B:V,9,FALSE)</f>
        <v>100</v>
      </c>
      <c r="V1374" s="92">
        <f>VLOOKUP(D1374,道具产出!B:V,10,FALSE)</f>
        <v>3404</v>
      </c>
      <c r="W1374" s="15" t="str">
        <f>IF(V1374="","",VLOOKUP(V1374,映射!W:X,2,FALSE))</f>
        <v>棉</v>
      </c>
      <c r="X1374" s="92">
        <f>VLOOKUP(D1374,道具产出!B:V,11,FALSE)</f>
        <v>1</v>
      </c>
      <c r="Y1374" s="92">
        <v>1</v>
      </c>
      <c r="Z1374" s="92">
        <f>VLOOKUP(D1374,道具产出!B:V,12,FALSE)</f>
        <v>100</v>
      </c>
      <c r="AA1374" s="85"/>
      <c r="AB1374" s="15" t="str">
        <f>IF(AA1374="","",VLOOKUP(AA1374,映射!W:X,2,FALSE))</f>
        <v/>
      </c>
      <c r="AC1374" s="85"/>
      <c r="AD1374" s="85"/>
      <c r="AE1374" s="85"/>
      <c r="AF1374" s="85"/>
      <c r="AG1374" s="15" t="str">
        <f>IF(AF1374="","",VLOOKUP(AF1374,映射!W:X,2,FALSE))</f>
        <v/>
      </c>
      <c r="AH1374" s="85"/>
      <c r="AI1374" s="85"/>
      <c r="AJ1374" s="85"/>
      <c r="AK1374" s="85"/>
      <c r="AL1374" s="85" t="str">
        <f>IF(AK1374="","",VLOOKUP(AK1374,映射!W:X,2,FALSE))</f>
        <v/>
      </c>
      <c r="AM1374" s="85"/>
      <c r="AN1374" s="85"/>
      <c r="AO1374" s="85"/>
    </row>
    <row r="1375" spans="1:41">
      <c r="A1375" s="26">
        <v>140642</v>
      </c>
      <c r="B1375" s="26" t="s">
        <v>323</v>
      </c>
      <c r="C1375" s="14" t="s">
        <v>40</v>
      </c>
      <c r="D1375" s="14" t="s">
        <v>687</v>
      </c>
      <c r="E1375" s="26">
        <v>40642</v>
      </c>
      <c r="F1375" s="26" t="s">
        <v>633</v>
      </c>
      <c r="G1375" s="26"/>
      <c r="H1375" s="26">
        <v>47</v>
      </c>
      <c r="I1375" s="91">
        <v>1120</v>
      </c>
      <c r="J1375" s="90">
        <v>0</v>
      </c>
      <c r="K1375" s="26"/>
      <c r="L1375" s="79">
        <f>VLOOKUP(D1375,道具产出!B:V,4,FALSE)</f>
        <v>3004</v>
      </c>
      <c r="M1375" s="15" t="str">
        <f>IF(L1375="","",VLOOKUP(L1375,映射!W:X,2,FALSE))</f>
        <v>铝</v>
      </c>
      <c r="N1375" s="79">
        <f>VLOOKUP(D1375,道具产出!B:V,5,FALSE)</f>
        <v>1</v>
      </c>
      <c r="O1375" s="79">
        <v>1</v>
      </c>
      <c r="P1375" s="79">
        <f>VLOOKUP(D1375,道具产出!B:V,6,FALSE)</f>
        <v>100</v>
      </c>
      <c r="Q1375" s="79">
        <f>VLOOKUP(D1375,道具产出!B:V,7,FALSE)</f>
        <v>3104</v>
      </c>
      <c r="R1375" s="15" t="str">
        <f>IF(Q1375="","",VLOOKUP(Q1375,映射!W:X,2,FALSE))</f>
        <v>茱萸木</v>
      </c>
      <c r="S1375" s="79">
        <f>VLOOKUP(D1375,道具产出!B:V,8,FALSE)</f>
        <v>1</v>
      </c>
      <c r="T1375" s="79">
        <v>1</v>
      </c>
      <c r="U1375" s="79">
        <f>VLOOKUP(D1375,道具产出!B:V,9,FALSE)</f>
        <v>100</v>
      </c>
      <c r="V1375" s="92">
        <f>VLOOKUP(D1375,道具产出!B:V,10,FALSE)</f>
        <v>3404</v>
      </c>
      <c r="W1375" s="15" t="str">
        <f>IF(V1375="","",VLOOKUP(V1375,映射!W:X,2,FALSE))</f>
        <v>棉</v>
      </c>
      <c r="X1375" s="92">
        <f>VLOOKUP(D1375,道具产出!B:V,11,FALSE)</f>
        <v>1</v>
      </c>
      <c r="Y1375" s="92">
        <v>1</v>
      </c>
      <c r="Z1375" s="92">
        <f>VLOOKUP(D1375,道具产出!B:V,12,FALSE)</f>
        <v>100</v>
      </c>
      <c r="AA1375" s="85"/>
      <c r="AB1375" s="15" t="str">
        <f>IF(AA1375="","",VLOOKUP(AA1375,映射!W:X,2,FALSE))</f>
        <v/>
      </c>
      <c r="AC1375" s="85"/>
      <c r="AD1375" s="85"/>
      <c r="AE1375" s="85"/>
      <c r="AF1375" s="85"/>
      <c r="AG1375" s="15" t="str">
        <f>IF(AF1375="","",VLOOKUP(AF1375,映射!W:X,2,FALSE))</f>
        <v/>
      </c>
      <c r="AH1375" s="85"/>
      <c r="AI1375" s="85"/>
      <c r="AJ1375" s="85"/>
      <c r="AK1375" s="85"/>
      <c r="AL1375" s="85" t="str">
        <f>IF(AK1375="","",VLOOKUP(AK1375,映射!W:X,2,FALSE))</f>
        <v/>
      </c>
      <c r="AM1375" s="85"/>
      <c r="AN1375" s="85"/>
      <c r="AO1375" s="85"/>
    </row>
    <row r="1376" spans="1:41">
      <c r="A1376" s="26">
        <v>140643</v>
      </c>
      <c r="B1376" s="26" t="s">
        <v>323</v>
      </c>
      <c r="C1376" s="14" t="s">
        <v>40</v>
      </c>
      <c r="D1376" s="14" t="s">
        <v>687</v>
      </c>
      <c r="E1376" s="26">
        <v>40643</v>
      </c>
      <c r="F1376" s="26" t="s">
        <v>510</v>
      </c>
      <c r="G1376" s="26"/>
      <c r="H1376" s="26">
        <v>47</v>
      </c>
      <c r="I1376" s="91">
        <v>1120</v>
      </c>
      <c r="J1376" s="90">
        <v>0</v>
      </c>
      <c r="K1376" s="26"/>
      <c r="L1376" s="79">
        <f>VLOOKUP(D1376,道具产出!B:V,4,FALSE)</f>
        <v>3004</v>
      </c>
      <c r="M1376" s="15" t="str">
        <f>IF(L1376="","",VLOOKUP(L1376,映射!W:X,2,FALSE))</f>
        <v>铝</v>
      </c>
      <c r="N1376" s="79">
        <f>VLOOKUP(D1376,道具产出!B:V,5,FALSE)</f>
        <v>1</v>
      </c>
      <c r="O1376" s="79">
        <v>1</v>
      </c>
      <c r="P1376" s="79">
        <f>VLOOKUP(D1376,道具产出!B:V,6,FALSE)</f>
        <v>100</v>
      </c>
      <c r="Q1376" s="79">
        <f>VLOOKUP(D1376,道具产出!B:V,7,FALSE)</f>
        <v>3104</v>
      </c>
      <c r="R1376" s="15" t="str">
        <f>IF(Q1376="","",VLOOKUP(Q1376,映射!W:X,2,FALSE))</f>
        <v>茱萸木</v>
      </c>
      <c r="S1376" s="79">
        <f>VLOOKUP(D1376,道具产出!B:V,8,FALSE)</f>
        <v>1</v>
      </c>
      <c r="T1376" s="79">
        <v>1</v>
      </c>
      <c r="U1376" s="79">
        <f>VLOOKUP(D1376,道具产出!B:V,9,FALSE)</f>
        <v>100</v>
      </c>
      <c r="V1376" s="92">
        <f>VLOOKUP(D1376,道具产出!B:V,10,FALSE)</f>
        <v>3404</v>
      </c>
      <c r="W1376" s="15" t="str">
        <f>IF(V1376="","",VLOOKUP(V1376,映射!W:X,2,FALSE))</f>
        <v>棉</v>
      </c>
      <c r="X1376" s="92">
        <f>VLOOKUP(D1376,道具产出!B:V,11,FALSE)</f>
        <v>1</v>
      </c>
      <c r="Y1376" s="92">
        <v>1</v>
      </c>
      <c r="Z1376" s="92">
        <f>VLOOKUP(D1376,道具产出!B:V,12,FALSE)</f>
        <v>100</v>
      </c>
      <c r="AA1376" s="85"/>
      <c r="AB1376" s="15" t="str">
        <f>IF(AA1376="","",VLOOKUP(AA1376,映射!W:X,2,FALSE))</f>
        <v/>
      </c>
      <c r="AC1376" s="85"/>
      <c r="AD1376" s="85"/>
      <c r="AE1376" s="85"/>
      <c r="AF1376" s="85"/>
      <c r="AG1376" s="15" t="str">
        <f>IF(AF1376="","",VLOOKUP(AF1376,映射!W:X,2,FALSE))</f>
        <v/>
      </c>
      <c r="AH1376" s="85"/>
      <c r="AI1376" s="85"/>
      <c r="AJ1376" s="85"/>
      <c r="AK1376" s="85"/>
      <c r="AL1376" s="85" t="str">
        <f>IF(AK1376="","",VLOOKUP(AK1376,映射!W:X,2,FALSE))</f>
        <v/>
      </c>
      <c r="AM1376" s="85"/>
      <c r="AN1376" s="85"/>
      <c r="AO1376" s="85"/>
    </row>
    <row r="1377" spans="1:41">
      <c r="A1377" s="26">
        <v>140644</v>
      </c>
      <c r="B1377" s="26" t="s">
        <v>323</v>
      </c>
      <c r="C1377" s="14" t="s">
        <v>40</v>
      </c>
      <c r="D1377" s="14" t="s">
        <v>687</v>
      </c>
      <c r="E1377" s="26">
        <v>40644</v>
      </c>
      <c r="F1377" s="26" t="s">
        <v>697</v>
      </c>
      <c r="G1377" s="26"/>
      <c r="H1377" s="26">
        <v>47</v>
      </c>
      <c r="I1377" s="91">
        <v>1120</v>
      </c>
      <c r="J1377" s="90">
        <v>0</v>
      </c>
      <c r="K1377" s="26"/>
      <c r="L1377" s="79">
        <f>VLOOKUP(D1377,道具产出!B:V,4,FALSE)</f>
        <v>3004</v>
      </c>
      <c r="M1377" s="15" t="str">
        <f>IF(L1377="","",VLOOKUP(L1377,映射!W:X,2,FALSE))</f>
        <v>铝</v>
      </c>
      <c r="N1377" s="79">
        <f>VLOOKUP(D1377,道具产出!B:V,5,FALSE)</f>
        <v>1</v>
      </c>
      <c r="O1377" s="79">
        <v>1</v>
      </c>
      <c r="P1377" s="79">
        <f>VLOOKUP(D1377,道具产出!B:V,6,FALSE)</f>
        <v>100</v>
      </c>
      <c r="Q1377" s="79">
        <f>VLOOKUP(D1377,道具产出!B:V,7,FALSE)</f>
        <v>3104</v>
      </c>
      <c r="R1377" s="15" t="str">
        <f>IF(Q1377="","",VLOOKUP(Q1377,映射!W:X,2,FALSE))</f>
        <v>茱萸木</v>
      </c>
      <c r="S1377" s="79">
        <f>VLOOKUP(D1377,道具产出!B:V,8,FALSE)</f>
        <v>1</v>
      </c>
      <c r="T1377" s="79">
        <v>1</v>
      </c>
      <c r="U1377" s="79">
        <f>VLOOKUP(D1377,道具产出!B:V,9,FALSE)</f>
        <v>100</v>
      </c>
      <c r="V1377" s="92">
        <f>VLOOKUP(D1377,道具产出!B:V,10,FALSE)</f>
        <v>3404</v>
      </c>
      <c r="W1377" s="15" t="str">
        <f>IF(V1377="","",VLOOKUP(V1377,映射!W:X,2,FALSE))</f>
        <v>棉</v>
      </c>
      <c r="X1377" s="92">
        <f>VLOOKUP(D1377,道具产出!B:V,11,FALSE)</f>
        <v>1</v>
      </c>
      <c r="Y1377" s="92">
        <v>1</v>
      </c>
      <c r="Z1377" s="92">
        <f>VLOOKUP(D1377,道具产出!B:V,12,FALSE)</f>
        <v>100</v>
      </c>
      <c r="AA1377" s="85"/>
      <c r="AB1377" s="15" t="str">
        <f>IF(AA1377="","",VLOOKUP(AA1377,映射!W:X,2,FALSE))</f>
        <v/>
      </c>
      <c r="AC1377" s="85"/>
      <c r="AD1377" s="85"/>
      <c r="AE1377" s="85"/>
      <c r="AF1377" s="85"/>
      <c r="AG1377" s="15" t="str">
        <f>IF(AF1377="","",VLOOKUP(AF1377,映射!W:X,2,FALSE))</f>
        <v/>
      </c>
      <c r="AH1377" s="85"/>
      <c r="AI1377" s="85"/>
      <c r="AJ1377" s="85"/>
      <c r="AK1377" s="85"/>
      <c r="AL1377" s="85" t="str">
        <f>IF(AK1377="","",VLOOKUP(AK1377,映射!W:X,2,FALSE))</f>
        <v/>
      </c>
      <c r="AM1377" s="85"/>
      <c r="AN1377" s="85"/>
      <c r="AO1377" s="85"/>
    </row>
    <row r="1378" spans="1:41">
      <c r="A1378" s="26">
        <v>140645</v>
      </c>
      <c r="B1378" s="26" t="s">
        <v>323</v>
      </c>
      <c r="C1378" s="14" t="s">
        <v>40</v>
      </c>
      <c r="D1378" s="14" t="s">
        <v>687</v>
      </c>
      <c r="E1378" s="26">
        <v>40645</v>
      </c>
      <c r="F1378" s="26" t="s">
        <v>605</v>
      </c>
      <c r="G1378" s="26"/>
      <c r="H1378" s="26">
        <v>47</v>
      </c>
      <c r="I1378" s="91">
        <v>1120</v>
      </c>
      <c r="J1378" s="90">
        <v>0</v>
      </c>
      <c r="K1378" s="26"/>
      <c r="L1378" s="79">
        <f>VLOOKUP(D1378,道具产出!B:V,4,FALSE)</f>
        <v>3004</v>
      </c>
      <c r="M1378" s="15" t="str">
        <f>IF(L1378="","",VLOOKUP(L1378,映射!W:X,2,FALSE))</f>
        <v>铝</v>
      </c>
      <c r="N1378" s="79">
        <f>VLOOKUP(D1378,道具产出!B:V,5,FALSE)</f>
        <v>1</v>
      </c>
      <c r="O1378" s="79">
        <v>1</v>
      </c>
      <c r="P1378" s="79">
        <f>VLOOKUP(D1378,道具产出!B:V,6,FALSE)</f>
        <v>100</v>
      </c>
      <c r="Q1378" s="79">
        <f>VLOOKUP(D1378,道具产出!B:V,7,FALSE)</f>
        <v>3104</v>
      </c>
      <c r="R1378" s="15" t="str">
        <f>IF(Q1378="","",VLOOKUP(Q1378,映射!W:X,2,FALSE))</f>
        <v>茱萸木</v>
      </c>
      <c r="S1378" s="79">
        <f>VLOOKUP(D1378,道具产出!B:V,8,FALSE)</f>
        <v>1</v>
      </c>
      <c r="T1378" s="79">
        <v>1</v>
      </c>
      <c r="U1378" s="79">
        <f>VLOOKUP(D1378,道具产出!B:V,9,FALSE)</f>
        <v>100</v>
      </c>
      <c r="V1378" s="92">
        <f>VLOOKUP(D1378,道具产出!B:V,10,FALSE)</f>
        <v>3404</v>
      </c>
      <c r="W1378" s="15" t="str">
        <f>IF(V1378="","",VLOOKUP(V1378,映射!W:X,2,FALSE))</f>
        <v>棉</v>
      </c>
      <c r="X1378" s="92">
        <f>VLOOKUP(D1378,道具产出!B:V,11,FALSE)</f>
        <v>1</v>
      </c>
      <c r="Y1378" s="92">
        <v>1</v>
      </c>
      <c r="Z1378" s="92">
        <f>VLOOKUP(D1378,道具产出!B:V,12,FALSE)</f>
        <v>100</v>
      </c>
      <c r="AA1378" s="85"/>
      <c r="AB1378" s="15" t="str">
        <f>IF(AA1378="","",VLOOKUP(AA1378,映射!W:X,2,FALSE))</f>
        <v/>
      </c>
      <c r="AC1378" s="85"/>
      <c r="AD1378" s="85"/>
      <c r="AE1378" s="85"/>
      <c r="AF1378" s="85"/>
      <c r="AG1378" s="15" t="str">
        <f>IF(AF1378="","",VLOOKUP(AF1378,映射!W:X,2,FALSE))</f>
        <v/>
      </c>
      <c r="AH1378" s="85"/>
      <c r="AI1378" s="85"/>
      <c r="AJ1378" s="85"/>
      <c r="AK1378" s="85"/>
      <c r="AL1378" s="85" t="str">
        <f>IF(AK1378="","",VLOOKUP(AK1378,映射!W:X,2,FALSE))</f>
        <v/>
      </c>
      <c r="AM1378" s="85"/>
      <c r="AN1378" s="85"/>
      <c r="AO1378" s="85"/>
    </row>
    <row r="1379" spans="1:41">
      <c r="A1379" s="26">
        <v>140646</v>
      </c>
      <c r="B1379" s="26" t="s">
        <v>323</v>
      </c>
      <c r="C1379" s="14" t="s">
        <v>40</v>
      </c>
      <c r="D1379" s="14" t="s">
        <v>688</v>
      </c>
      <c r="E1379" s="26">
        <v>40646</v>
      </c>
      <c r="F1379" s="26" t="s">
        <v>512</v>
      </c>
      <c r="G1379" s="26"/>
      <c r="H1379" s="26">
        <v>52</v>
      </c>
      <c r="I1379" s="91">
        <v>1430</v>
      </c>
      <c r="J1379" s="90">
        <v>0</v>
      </c>
      <c r="K1379" s="26"/>
      <c r="L1379" s="79">
        <f>VLOOKUP(D1379,道具产出!B:V,4,FALSE)</f>
        <v>3005</v>
      </c>
      <c r="M1379" s="15" t="str">
        <f>IF(L1379="","",VLOOKUP(L1379,映射!W:X,2,FALSE))</f>
        <v>纯银</v>
      </c>
      <c r="N1379" s="79">
        <f>VLOOKUP(D1379,道具产出!B:V,5,FALSE)</f>
        <v>1</v>
      </c>
      <c r="O1379" s="79">
        <v>1</v>
      </c>
      <c r="P1379" s="79">
        <f>VLOOKUP(D1379,道具产出!B:V,6,FALSE)</f>
        <v>100</v>
      </c>
      <c r="Q1379" s="79">
        <f>VLOOKUP(D1379,道具产出!B:V,7,FALSE)</f>
        <v>3105</v>
      </c>
      <c r="R1379" s="15" t="str">
        <f>IF(Q1379="","",VLOOKUP(Q1379,映射!W:X,2,FALSE))</f>
        <v>铁杉</v>
      </c>
      <c r="S1379" s="79">
        <f>VLOOKUP(D1379,道具产出!B:V,8,FALSE)</f>
        <v>1</v>
      </c>
      <c r="T1379" s="79">
        <v>1</v>
      </c>
      <c r="U1379" s="79">
        <f>VLOOKUP(D1379,道具产出!B:V,9,FALSE)</f>
        <v>100</v>
      </c>
      <c r="V1379" s="92">
        <f>VLOOKUP(D1379,道具产出!B:V,10,FALSE)</f>
        <v>3405</v>
      </c>
      <c r="W1379" s="15" t="str">
        <f>IF(V1379="","",VLOOKUP(V1379,映射!W:X,2,FALSE))</f>
        <v>细线</v>
      </c>
      <c r="X1379" s="92">
        <f>VLOOKUP(D1379,道具产出!B:V,11,FALSE)</f>
        <v>1</v>
      </c>
      <c r="Y1379" s="92">
        <v>1</v>
      </c>
      <c r="Z1379" s="92">
        <f>VLOOKUP(D1379,道具产出!B:V,12,FALSE)</f>
        <v>100</v>
      </c>
      <c r="AA1379" s="85"/>
      <c r="AB1379" s="15" t="str">
        <f>IF(AA1379="","",VLOOKUP(AA1379,映射!W:X,2,FALSE))</f>
        <v/>
      </c>
      <c r="AC1379" s="85"/>
      <c r="AD1379" s="85"/>
      <c r="AE1379" s="85"/>
      <c r="AF1379" s="85"/>
      <c r="AG1379" s="15" t="str">
        <f>IF(AF1379="","",VLOOKUP(AF1379,映射!W:X,2,FALSE))</f>
        <v/>
      </c>
      <c r="AH1379" s="85"/>
      <c r="AI1379" s="85"/>
      <c r="AJ1379" s="85"/>
      <c r="AK1379" s="85"/>
      <c r="AL1379" s="85" t="str">
        <f>IF(AK1379="","",VLOOKUP(AK1379,映射!W:X,2,FALSE))</f>
        <v/>
      </c>
      <c r="AM1379" s="85"/>
      <c r="AN1379" s="85"/>
      <c r="AO1379" s="85"/>
    </row>
    <row r="1380" spans="1:41">
      <c r="A1380" s="26">
        <v>140647</v>
      </c>
      <c r="B1380" s="26" t="s">
        <v>323</v>
      </c>
      <c r="C1380" s="14" t="s">
        <v>40</v>
      </c>
      <c r="D1380" s="14" t="s">
        <v>688</v>
      </c>
      <c r="E1380" s="26">
        <v>40647</v>
      </c>
      <c r="F1380" s="26" t="s">
        <v>600</v>
      </c>
      <c r="G1380" s="26"/>
      <c r="H1380" s="26">
        <v>52</v>
      </c>
      <c r="I1380" s="91">
        <v>1430</v>
      </c>
      <c r="J1380" s="90">
        <v>0</v>
      </c>
      <c r="K1380" s="26"/>
      <c r="L1380" s="79">
        <f>VLOOKUP(D1380,道具产出!B:V,4,FALSE)</f>
        <v>3005</v>
      </c>
      <c r="M1380" s="15" t="str">
        <f>IF(L1380="","",VLOOKUP(L1380,映射!W:X,2,FALSE))</f>
        <v>纯银</v>
      </c>
      <c r="N1380" s="79">
        <f>VLOOKUP(D1380,道具产出!B:V,5,FALSE)</f>
        <v>1</v>
      </c>
      <c r="O1380" s="79">
        <v>1</v>
      </c>
      <c r="P1380" s="79">
        <f>VLOOKUP(D1380,道具产出!B:V,6,FALSE)</f>
        <v>100</v>
      </c>
      <c r="Q1380" s="79">
        <f>VLOOKUP(D1380,道具产出!B:V,7,FALSE)</f>
        <v>3105</v>
      </c>
      <c r="R1380" s="15" t="str">
        <f>IF(Q1380="","",VLOOKUP(Q1380,映射!W:X,2,FALSE))</f>
        <v>铁杉</v>
      </c>
      <c r="S1380" s="79">
        <f>VLOOKUP(D1380,道具产出!B:V,8,FALSE)</f>
        <v>1</v>
      </c>
      <c r="T1380" s="79">
        <v>1</v>
      </c>
      <c r="U1380" s="79">
        <f>VLOOKUP(D1380,道具产出!B:V,9,FALSE)</f>
        <v>100</v>
      </c>
      <c r="V1380" s="92">
        <f>VLOOKUP(D1380,道具产出!B:V,10,FALSE)</f>
        <v>3405</v>
      </c>
      <c r="W1380" s="15" t="str">
        <f>IF(V1380="","",VLOOKUP(V1380,映射!W:X,2,FALSE))</f>
        <v>细线</v>
      </c>
      <c r="X1380" s="92">
        <f>VLOOKUP(D1380,道具产出!B:V,11,FALSE)</f>
        <v>1</v>
      </c>
      <c r="Y1380" s="92">
        <v>1</v>
      </c>
      <c r="Z1380" s="92">
        <f>VLOOKUP(D1380,道具产出!B:V,12,FALSE)</f>
        <v>100</v>
      </c>
      <c r="AA1380" s="85"/>
      <c r="AB1380" s="15" t="str">
        <f>IF(AA1380="","",VLOOKUP(AA1380,映射!W:X,2,FALSE))</f>
        <v/>
      </c>
      <c r="AC1380" s="85"/>
      <c r="AD1380" s="85"/>
      <c r="AE1380" s="85"/>
      <c r="AF1380" s="85"/>
      <c r="AG1380" s="15" t="str">
        <f>IF(AF1380="","",VLOOKUP(AF1380,映射!W:X,2,FALSE))</f>
        <v/>
      </c>
      <c r="AH1380" s="85"/>
      <c r="AI1380" s="85"/>
      <c r="AJ1380" s="85"/>
      <c r="AK1380" s="85"/>
      <c r="AL1380" s="85" t="str">
        <f>IF(AK1380="","",VLOOKUP(AK1380,映射!W:X,2,FALSE))</f>
        <v/>
      </c>
      <c r="AM1380" s="85"/>
      <c r="AN1380" s="85"/>
      <c r="AO1380" s="85"/>
    </row>
    <row r="1381" spans="1:41">
      <c r="A1381" s="26">
        <v>140648</v>
      </c>
      <c r="B1381" s="26" t="s">
        <v>323</v>
      </c>
      <c r="C1381" s="14" t="s">
        <v>40</v>
      </c>
      <c r="D1381" s="14" t="s">
        <v>688</v>
      </c>
      <c r="E1381" s="26">
        <v>40648</v>
      </c>
      <c r="F1381" s="26" t="s">
        <v>608</v>
      </c>
      <c r="G1381" s="26"/>
      <c r="H1381" s="26">
        <v>52</v>
      </c>
      <c r="I1381" s="91">
        <v>1430</v>
      </c>
      <c r="J1381" s="90">
        <v>0</v>
      </c>
      <c r="K1381" s="26"/>
      <c r="L1381" s="79">
        <f>VLOOKUP(D1381,道具产出!B:V,4,FALSE)</f>
        <v>3005</v>
      </c>
      <c r="M1381" s="15" t="str">
        <f>IF(L1381="","",VLOOKUP(L1381,映射!W:X,2,FALSE))</f>
        <v>纯银</v>
      </c>
      <c r="N1381" s="79">
        <f>VLOOKUP(D1381,道具产出!B:V,5,FALSE)</f>
        <v>1</v>
      </c>
      <c r="O1381" s="79">
        <v>1</v>
      </c>
      <c r="P1381" s="79">
        <f>VLOOKUP(D1381,道具产出!B:V,6,FALSE)</f>
        <v>100</v>
      </c>
      <c r="Q1381" s="79">
        <f>VLOOKUP(D1381,道具产出!B:V,7,FALSE)</f>
        <v>3105</v>
      </c>
      <c r="R1381" s="15" t="str">
        <f>IF(Q1381="","",VLOOKUP(Q1381,映射!W:X,2,FALSE))</f>
        <v>铁杉</v>
      </c>
      <c r="S1381" s="79">
        <f>VLOOKUP(D1381,道具产出!B:V,8,FALSE)</f>
        <v>1</v>
      </c>
      <c r="T1381" s="79">
        <v>1</v>
      </c>
      <c r="U1381" s="79">
        <f>VLOOKUP(D1381,道具产出!B:V,9,FALSE)</f>
        <v>100</v>
      </c>
      <c r="V1381" s="92">
        <f>VLOOKUP(D1381,道具产出!B:V,10,FALSE)</f>
        <v>3405</v>
      </c>
      <c r="W1381" s="15" t="str">
        <f>IF(V1381="","",VLOOKUP(V1381,映射!W:X,2,FALSE))</f>
        <v>细线</v>
      </c>
      <c r="X1381" s="92">
        <f>VLOOKUP(D1381,道具产出!B:V,11,FALSE)</f>
        <v>1</v>
      </c>
      <c r="Y1381" s="92">
        <v>1</v>
      </c>
      <c r="Z1381" s="92">
        <f>VLOOKUP(D1381,道具产出!B:V,12,FALSE)</f>
        <v>100</v>
      </c>
      <c r="AA1381" s="85"/>
      <c r="AB1381" s="15" t="str">
        <f>IF(AA1381="","",VLOOKUP(AA1381,映射!W:X,2,FALSE))</f>
        <v/>
      </c>
      <c r="AC1381" s="85"/>
      <c r="AD1381" s="85"/>
      <c r="AE1381" s="85"/>
      <c r="AF1381" s="85"/>
      <c r="AG1381" s="15" t="str">
        <f>IF(AF1381="","",VLOOKUP(AF1381,映射!W:X,2,FALSE))</f>
        <v/>
      </c>
      <c r="AH1381" s="85"/>
      <c r="AI1381" s="85"/>
      <c r="AJ1381" s="85"/>
      <c r="AK1381" s="85"/>
      <c r="AL1381" s="85" t="str">
        <f>IF(AK1381="","",VLOOKUP(AK1381,映射!W:X,2,FALSE))</f>
        <v/>
      </c>
      <c r="AM1381" s="85"/>
      <c r="AN1381" s="85"/>
      <c r="AO1381" s="85"/>
    </row>
    <row r="1382" spans="1:41">
      <c r="A1382" s="26">
        <v>140649</v>
      </c>
      <c r="B1382" s="26" t="s">
        <v>323</v>
      </c>
      <c r="C1382" s="14" t="s">
        <v>40</v>
      </c>
      <c r="D1382" s="14" t="s">
        <v>688</v>
      </c>
      <c r="E1382" s="26">
        <v>40649</v>
      </c>
      <c r="F1382" s="26" t="s">
        <v>472</v>
      </c>
      <c r="G1382" s="26"/>
      <c r="H1382" s="26">
        <v>52</v>
      </c>
      <c r="I1382" s="91">
        <v>1430</v>
      </c>
      <c r="J1382" s="90">
        <v>0</v>
      </c>
      <c r="K1382" s="26"/>
      <c r="L1382" s="79">
        <f>VLOOKUP(D1382,道具产出!B:V,4,FALSE)</f>
        <v>3005</v>
      </c>
      <c r="M1382" s="15" t="str">
        <f>IF(L1382="","",VLOOKUP(L1382,映射!W:X,2,FALSE))</f>
        <v>纯银</v>
      </c>
      <c r="N1382" s="79">
        <f>VLOOKUP(D1382,道具产出!B:V,5,FALSE)</f>
        <v>1</v>
      </c>
      <c r="O1382" s="79">
        <v>1</v>
      </c>
      <c r="P1382" s="79">
        <f>VLOOKUP(D1382,道具产出!B:V,6,FALSE)</f>
        <v>100</v>
      </c>
      <c r="Q1382" s="79">
        <f>VLOOKUP(D1382,道具产出!B:V,7,FALSE)</f>
        <v>3105</v>
      </c>
      <c r="R1382" s="15" t="str">
        <f>IF(Q1382="","",VLOOKUP(Q1382,映射!W:X,2,FALSE))</f>
        <v>铁杉</v>
      </c>
      <c r="S1382" s="79">
        <f>VLOOKUP(D1382,道具产出!B:V,8,FALSE)</f>
        <v>1</v>
      </c>
      <c r="T1382" s="79">
        <v>1</v>
      </c>
      <c r="U1382" s="79">
        <f>VLOOKUP(D1382,道具产出!B:V,9,FALSE)</f>
        <v>100</v>
      </c>
      <c r="V1382" s="92">
        <f>VLOOKUP(D1382,道具产出!B:V,10,FALSE)</f>
        <v>3405</v>
      </c>
      <c r="W1382" s="15" t="str">
        <f>IF(V1382="","",VLOOKUP(V1382,映射!W:X,2,FALSE))</f>
        <v>细线</v>
      </c>
      <c r="X1382" s="92">
        <f>VLOOKUP(D1382,道具产出!B:V,11,FALSE)</f>
        <v>1</v>
      </c>
      <c r="Y1382" s="92">
        <v>1</v>
      </c>
      <c r="Z1382" s="92">
        <f>VLOOKUP(D1382,道具产出!B:V,12,FALSE)</f>
        <v>100</v>
      </c>
      <c r="AA1382" s="85"/>
      <c r="AB1382" s="15" t="str">
        <f>IF(AA1382="","",VLOOKUP(AA1382,映射!W:X,2,FALSE))</f>
        <v/>
      </c>
      <c r="AC1382" s="85"/>
      <c r="AD1382" s="85"/>
      <c r="AE1382" s="85"/>
      <c r="AF1382" s="85"/>
      <c r="AG1382" s="15" t="str">
        <f>IF(AF1382="","",VLOOKUP(AF1382,映射!W:X,2,FALSE))</f>
        <v/>
      </c>
      <c r="AH1382" s="85"/>
      <c r="AI1382" s="85"/>
      <c r="AJ1382" s="85"/>
      <c r="AK1382" s="85"/>
      <c r="AL1382" s="85" t="str">
        <f>IF(AK1382="","",VLOOKUP(AK1382,映射!W:X,2,FALSE))</f>
        <v/>
      </c>
      <c r="AM1382" s="85"/>
      <c r="AN1382" s="85"/>
      <c r="AO1382" s="85"/>
    </row>
    <row r="1383" spans="1:41">
      <c r="A1383" s="26">
        <v>140650</v>
      </c>
      <c r="B1383" s="26" t="s">
        <v>323</v>
      </c>
      <c r="C1383" s="14" t="s">
        <v>40</v>
      </c>
      <c r="D1383" s="14" t="s">
        <v>688</v>
      </c>
      <c r="E1383" s="26">
        <v>40650</v>
      </c>
      <c r="F1383" s="26" t="s">
        <v>585</v>
      </c>
      <c r="G1383" s="26"/>
      <c r="H1383" s="26">
        <v>52</v>
      </c>
      <c r="I1383" s="91">
        <v>1430</v>
      </c>
      <c r="J1383" s="90">
        <v>0</v>
      </c>
      <c r="K1383" s="26"/>
      <c r="L1383" s="79">
        <f>VLOOKUP(D1383,道具产出!B:V,4,FALSE)</f>
        <v>3005</v>
      </c>
      <c r="M1383" s="15" t="str">
        <f>IF(L1383="","",VLOOKUP(L1383,映射!W:X,2,FALSE))</f>
        <v>纯银</v>
      </c>
      <c r="N1383" s="79">
        <f>VLOOKUP(D1383,道具产出!B:V,5,FALSE)</f>
        <v>1</v>
      </c>
      <c r="O1383" s="79">
        <v>1</v>
      </c>
      <c r="P1383" s="79">
        <f>VLOOKUP(D1383,道具产出!B:V,6,FALSE)</f>
        <v>100</v>
      </c>
      <c r="Q1383" s="79">
        <f>VLOOKUP(D1383,道具产出!B:V,7,FALSE)</f>
        <v>3105</v>
      </c>
      <c r="R1383" s="15" t="str">
        <f>IF(Q1383="","",VLOOKUP(Q1383,映射!W:X,2,FALSE))</f>
        <v>铁杉</v>
      </c>
      <c r="S1383" s="79">
        <f>VLOOKUP(D1383,道具产出!B:V,8,FALSE)</f>
        <v>1</v>
      </c>
      <c r="T1383" s="79">
        <v>1</v>
      </c>
      <c r="U1383" s="79">
        <f>VLOOKUP(D1383,道具产出!B:V,9,FALSE)</f>
        <v>100</v>
      </c>
      <c r="V1383" s="92">
        <f>VLOOKUP(D1383,道具产出!B:V,10,FALSE)</f>
        <v>3405</v>
      </c>
      <c r="W1383" s="15" t="str">
        <f>IF(V1383="","",VLOOKUP(V1383,映射!W:X,2,FALSE))</f>
        <v>细线</v>
      </c>
      <c r="X1383" s="92">
        <f>VLOOKUP(D1383,道具产出!B:V,11,FALSE)</f>
        <v>1</v>
      </c>
      <c r="Y1383" s="92">
        <v>1</v>
      </c>
      <c r="Z1383" s="92">
        <f>VLOOKUP(D1383,道具产出!B:V,12,FALSE)</f>
        <v>100</v>
      </c>
      <c r="AA1383" s="85"/>
      <c r="AB1383" s="15" t="str">
        <f>IF(AA1383="","",VLOOKUP(AA1383,映射!W:X,2,FALSE))</f>
        <v/>
      </c>
      <c r="AC1383" s="85"/>
      <c r="AD1383" s="85"/>
      <c r="AE1383" s="85"/>
      <c r="AF1383" s="85"/>
      <c r="AG1383" s="15" t="str">
        <f>IF(AF1383="","",VLOOKUP(AF1383,映射!W:X,2,FALSE))</f>
        <v/>
      </c>
      <c r="AH1383" s="85"/>
      <c r="AI1383" s="85"/>
      <c r="AJ1383" s="85"/>
      <c r="AK1383" s="85"/>
      <c r="AL1383" s="85" t="str">
        <f>IF(AK1383="","",VLOOKUP(AK1383,映射!W:X,2,FALSE))</f>
        <v/>
      </c>
      <c r="AM1383" s="85"/>
      <c r="AN1383" s="85"/>
      <c r="AO1383" s="85"/>
    </row>
    <row r="1384" spans="1:41">
      <c r="A1384" s="26">
        <v>140651</v>
      </c>
      <c r="B1384" s="26" t="s">
        <v>323</v>
      </c>
      <c r="C1384" s="14" t="s">
        <v>40</v>
      </c>
      <c r="D1384" s="14" t="s">
        <v>688</v>
      </c>
      <c r="E1384" s="26">
        <v>40651</v>
      </c>
      <c r="F1384" s="26" t="s">
        <v>521</v>
      </c>
      <c r="G1384" s="26"/>
      <c r="H1384" s="26">
        <v>52</v>
      </c>
      <c r="I1384" s="91">
        <v>1430</v>
      </c>
      <c r="J1384" s="90">
        <v>0</v>
      </c>
      <c r="K1384" s="26"/>
      <c r="L1384" s="79">
        <f>VLOOKUP(D1384,道具产出!B:V,4,FALSE)</f>
        <v>3005</v>
      </c>
      <c r="M1384" s="15" t="str">
        <f>IF(L1384="","",VLOOKUP(L1384,映射!W:X,2,FALSE))</f>
        <v>纯银</v>
      </c>
      <c r="N1384" s="79">
        <f>VLOOKUP(D1384,道具产出!B:V,5,FALSE)</f>
        <v>1</v>
      </c>
      <c r="O1384" s="79">
        <v>1</v>
      </c>
      <c r="P1384" s="79">
        <f>VLOOKUP(D1384,道具产出!B:V,6,FALSE)</f>
        <v>100</v>
      </c>
      <c r="Q1384" s="79">
        <f>VLOOKUP(D1384,道具产出!B:V,7,FALSE)</f>
        <v>3105</v>
      </c>
      <c r="R1384" s="15" t="str">
        <f>IF(Q1384="","",VLOOKUP(Q1384,映射!W:X,2,FALSE))</f>
        <v>铁杉</v>
      </c>
      <c r="S1384" s="79">
        <f>VLOOKUP(D1384,道具产出!B:V,8,FALSE)</f>
        <v>1</v>
      </c>
      <c r="T1384" s="79">
        <v>1</v>
      </c>
      <c r="U1384" s="79">
        <f>VLOOKUP(D1384,道具产出!B:V,9,FALSE)</f>
        <v>100</v>
      </c>
      <c r="V1384" s="92">
        <f>VLOOKUP(D1384,道具产出!B:V,10,FALSE)</f>
        <v>3405</v>
      </c>
      <c r="W1384" s="15" t="str">
        <f>IF(V1384="","",VLOOKUP(V1384,映射!W:X,2,FALSE))</f>
        <v>细线</v>
      </c>
      <c r="X1384" s="92">
        <f>VLOOKUP(D1384,道具产出!B:V,11,FALSE)</f>
        <v>1</v>
      </c>
      <c r="Y1384" s="92">
        <v>1</v>
      </c>
      <c r="Z1384" s="92">
        <f>VLOOKUP(D1384,道具产出!B:V,12,FALSE)</f>
        <v>100</v>
      </c>
      <c r="AA1384" s="85"/>
      <c r="AB1384" s="15" t="str">
        <f>IF(AA1384="","",VLOOKUP(AA1384,映射!W:X,2,FALSE))</f>
        <v/>
      </c>
      <c r="AC1384" s="85"/>
      <c r="AD1384" s="85"/>
      <c r="AE1384" s="85"/>
      <c r="AF1384" s="85"/>
      <c r="AG1384" s="15" t="str">
        <f>IF(AF1384="","",VLOOKUP(AF1384,映射!W:X,2,FALSE))</f>
        <v/>
      </c>
      <c r="AH1384" s="85"/>
      <c r="AI1384" s="85"/>
      <c r="AJ1384" s="85"/>
      <c r="AK1384" s="85"/>
      <c r="AL1384" s="85" t="str">
        <f>IF(AK1384="","",VLOOKUP(AK1384,映射!W:X,2,FALSE))</f>
        <v/>
      </c>
      <c r="AM1384" s="85"/>
      <c r="AN1384" s="85"/>
      <c r="AO1384" s="85"/>
    </row>
    <row r="1385" spans="1:41">
      <c r="A1385" s="26">
        <v>140652</v>
      </c>
      <c r="B1385" s="26" t="s">
        <v>323</v>
      </c>
      <c r="C1385" s="14" t="s">
        <v>40</v>
      </c>
      <c r="D1385" s="14" t="s">
        <v>688</v>
      </c>
      <c r="E1385" s="26">
        <v>40652</v>
      </c>
      <c r="F1385" s="26" t="s">
        <v>643</v>
      </c>
      <c r="G1385" s="26"/>
      <c r="H1385" s="26">
        <v>52</v>
      </c>
      <c r="I1385" s="91">
        <v>1430</v>
      </c>
      <c r="J1385" s="90">
        <v>0</v>
      </c>
      <c r="K1385" s="26"/>
      <c r="L1385" s="79">
        <f>VLOOKUP(D1385,道具产出!B:V,4,FALSE)</f>
        <v>3005</v>
      </c>
      <c r="M1385" s="15" t="str">
        <f>IF(L1385="","",VLOOKUP(L1385,映射!W:X,2,FALSE))</f>
        <v>纯银</v>
      </c>
      <c r="N1385" s="79">
        <f>VLOOKUP(D1385,道具产出!B:V,5,FALSE)</f>
        <v>1</v>
      </c>
      <c r="O1385" s="79">
        <v>1</v>
      </c>
      <c r="P1385" s="79">
        <f>VLOOKUP(D1385,道具产出!B:V,6,FALSE)</f>
        <v>100</v>
      </c>
      <c r="Q1385" s="79">
        <f>VLOOKUP(D1385,道具产出!B:V,7,FALSE)</f>
        <v>3105</v>
      </c>
      <c r="R1385" s="15" t="str">
        <f>IF(Q1385="","",VLOOKUP(Q1385,映射!W:X,2,FALSE))</f>
        <v>铁杉</v>
      </c>
      <c r="S1385" s="79">
        <f>VLOOKUP(D1385,道具产出!B:V,8,FALSE)</f>
        <v>1</v>
      </c>
      <c r="T1385" s="79">
        <v>1</v>
      </c>
      <c r="U1385" s="79">
        <f>VLOOKUP(D1385,道具产出!B:V,9,FALSE)</f>
        <v>100</v>
      </c>
      <c r="V1385" s="92">
        <f>VLOOKUP(D1385,道具产出!B:V,10,FALSE)</f>
        <v>3405</v>
      </c>
      <c r="W1385" s="15" t="str">
        <f>IF(V1385="","",VLOOKUP(V1385,映射!W:X,2,FALSE))</f>
        <v>细线</v>
      </c>
      <c r="X1385" s="92">
        <f>VLOOKUP(D1385,道具产出!B:V,11,FALSE)</f>
        <v>1</v>
      </c>
      <c r="Y1385" s="92">
        <v>1</v>
      </c>
      <c r="Z1385" s="92">
        <f>VLOOKUP(D1385,道具产出!B:V,12,FALSE)</f>
        <v>100</v>
      </c>
      <c r="AA1385" s="85"/>
      <c r="AB1385" s="15" t="str">
        <f>IF(AA1385="","",VLOOKUP(AA1385,映射!W:X,2,FALSE))</f>
        <v/>
      </c>
      <c r="AC1385" s="85"/>
      <c r="AD1385" s="85"/>
      <c r="AE1385" s="85"/>
      <c r="AF1385" s="85"/>
      <c r="AG1385" s="15" t="str">
        <f>IF(AF1385="","",VLOOKUP(AF1385,映射!W:X,2,FALSE))</f>
        <v/>
      </c>
      <c r="AH1385" s="85"/>
      <c r="AI1385" s="85"/>
      <c r="AJ1385" s="85"/>
      <c r="AK1385" s="85"/>
      <c r="AL1385" s="85" t="str">
        <f>IF(AK1385="","",VLOOKUP(AK1385,映射!W:X,2,FALSE))</f>
        <v/>
      </c>
      <c r="AM1385" s="85"/>
      <c r="AN1385" s="85"/>
      <c r="AO1385" s="85"/>
    </row>
    <row r="1386" spans="1:41">
      <c r="A1386" s="26">
        <v>140653</v>
      </c>
      <c r="B1386" s="26" t="s">
        <v>323</v>
      </c>
      <c r="C1386" s="14" t="s">
        <v>40</v>
      </c>
      <c r="D1386" s="14" t="s">
        <v>688</v>
      </c>
      <c r="E1386" s="26">
        <v>40653</v>
      </c>
      <c r="F1386" s="26" t="s">
        <v>595</v>
      </c>
      <c r="G1386" s="26"/>
      <c r="H1386" s="26">
        <v>52</v>
      </c>
      <c r="I1386" s="91">
        <v>1430</v>
      </c>
      <c r="J1386" s="90">
        <v>0</v>
      </c>
      <c r="K1386" s="26"/>
      <c r="L1386" s="79">
        <f>VLOOKUP(D1386,道具产出!B:V,4,FALSE)</f>
        <v>3005</v>
      </c>
      <c r="M1386" s="15" t="str">
        <f>IF(L1386="","",VLOOKUP(L1386,映射!W:X,2,FALSE))</f>
        <v>纯银</v>
      </c>
      <c r="N1386" s="79">
        <f>VLOOKUP(D1386,道具产出!B:V,5,FALSE)</f>
        <v>1</v>
      </c>
      <c r="O1386" s="79">
        <v>1</v>
      </c>
      <c r="P1386" s="79">
        <f>VLOOKUP(D1386,道具产出!B:V,6,FALSE)</f>
        <v>100</v>
      </c>
      <c r="Q1386" s="79">
        <f>VLOOKUP(D1386,道具产出!B:V,7,FALSE)</f>
        <v>3105</v>
      </c>
      <c r="R1386" s="15" t="str">
        <f>IF(Q1386="","",VLOOKUP(Q1386,映射!W:X,2,FALSE))</f>
        <v>铁杉</v>
      </c>
      <c r="S1386" s="79">
        <f>VLOOKUP(D1386,道具产出!B:V,8,FALSE)</f>
        <v>1</v>
      </c>
      <c r="T1386" s="79">
        <v>1</v>
      </c>
      <c r="U1386" s="79">
        <f>VLOOKUP(D1386,道具产出!B:V,9,FALSE)</f>
        <v>100</v>
      </c>
      <c r="V1386" s="92">
        <f>VLOOKUP(D1386,道具产出!B:V,10,FALSE)</f>
        <v>3405</v>
      </c>
      <c r="W1386" s="15" t="str">
        <f>IF(V1386="","",VLOOKUP(V1386,映射!W:X,2,FALSE))</f>
        <v>细线</v>
      </c>
      <c r="X1386" s="92">
        <f>VLOOKUP(D1386,道具产出!B:V,11,FALSE)</f>
        <v>1</v>
      </c>
      <c r="Y1386" s="92">
        <v>1</v>
      </c>
      <c r="Z1386" s="92">
        <f>VLOOKUP(D1386,道具产出!B:V,12,FALSE)</f>
        <v>100</v>
      </c>
      <c r="AA1386" s="85"/>
      <c r="AB1386" s="15" t="str">
        <f>IF(AA1386="","",VLOOKUP(AA1386,映射!W:X,2,FALSE))</f>
        <v/>
      </c>
      <c r="AC1386" s="85"/>
      <c r="AD1386" s="85"/>
      <c r="AE1386" s="85"/>
      <c r="AF1386" s="85"/>
      <c r="AG1386" s="15" t="str">
        <f>IF(AF1386="","",VLOOKUP(AF1386,映射!W:X,2,FALSE))</f>
        <v/>
      </c>
      <c r="AH1386" s="85"/>
      <c r="AI1386" s="85"/>
      <c r="AJ1386" s="85"/>
      <c r="AK1386" s="85"/>
      <c r="AL1386" s="85" t="str">
        <f>IF(AK1386="","",VLOOKUP(AK1386,映射!W:X,2,FALSE))</f>
        <v/>
      </c>
      <c r="AM1386" s="85"/>
      <c r="AN1386" s="85"/>
      <c r="AO1386" s="85"/>
    </row>
    <row r="1387" spans="1:41">
      <c r="A1387" s="26">
        <v>140654</v>
      </c>
      <c r="B1387" s="26" t="s">
        <v>323</v>
      </c>
      <c r="C1387" s="14" t="s">
        <v>40</v>
      </c>
      <c r="D1387" s="14" t="s">
        <v>688</v>
      </c>
      <c r="E1387" s="26">
        <v>40654</v>
      </c>
      <c r="F1387" s="26" t="s">
        <v>452</v>
      </c>
      <c r="G1387" s="26"/>
      <c r="H1387" s="26">
        <v>52</v>
      </c>
      <c r="I1387" s="91">
        <v>1430</v>
      </c>
      <c r="J1387" s="90">
        <v>0</v>
      </c>
      <c r="K1387" s="26"/>
      <c r="L1387" s="79">
        <f>VLOOKUP(D1387,道具产出!B:V,4,FALSE)</f>
        <v>3005</v>
      </c>
      <c r="M1387" s="15" t="str">
        <f>IF(L1387="","",VLOOKUP(L1387,映射!W:X,2,FALSE))</f>
        <v>纯银</v>
      </c>
      <c r="N1387" s="79">
        <f>VLOOKUP(D1387,道具产出!B:V,5,FALSE)</f>
        <v>1</v>
      </c>
      <c r="O1387" s="79">
        <v>1</v>
      </c>
      <c r="P1387" s="79">
        <f>VLOOKUP(D1387,道具产出!B:V,6,FALSE)</f>
        <v>100</v>
      </c>
      <c r="Q1387" s="79">
        <f>VLOOKUP(D1387,道具产出!B:V,7,FALSE)</f>
        <v>3105</v>
      </c>
      <c r="R1387" s="15" t="str">
        <f>IF(Q1387="","",VLOOKUP(Q1387,映射!W:X,2,FALSE))</f>
        <v>铁杉</v>
      </c>
      <c r="S1387" s="79">
        <f>VLOOKUP(D1387,道具产出!B:V,8,FALSE)</f>
        <v>1</v>
      </c>
      <c r="T1387" s="79">
        <v>1</v>
      </c>
      <c r="U1387" s="79">
        <f>VLOOKUP(D1387,道具产出!B:V,9,FALSE)</f>
        <v>100</v>
      </c>
      <c r="V1387" s="92">
        <f>VLOOKUP(D1387,道具产出!B:V,10,FALSE)</f>
        <v>3405</v>
      </c>
      <c r="W1387" s="15" t="str">
        <f>IF(V1387="","",VLOOKUP(V1387,映射!W:X,2,FALSE))</f>
        <v>细线</v>
      </c>
      <c r="X1387" s="92">
        <f>VLOOKUP(D1387,道具产出!B:V,11,FALSE)</f>
        <v>1</v>
      </c>
      <c r="Y1387" s="92">
        <v>1</v>
      </c>
      <c r="Z1387" s="92">
        <f>VLOOKUP(D1387,道具产出!B:V,12,FALSE)</f>
        <v>100</v>
      </c>
      <c r="AA1387" s="85"/>
      <c r="AB1387" s="15" t="str">
        <f>IF(AA1387="","",VLOOKUP(AA1387,映射!W:X,2,FALSE))</f>
        <v/>
      </c>
      <c r="AC1387" s="85"/>
      <c r="AD1387" s="85"/>
      <c r="AE1387" s="85"/>
      <c r="AF1387" s="85"/>
      <c r="AG1387" s="15" t="str">
        <f>IF(AF1387="","",VLOOKUP(AF1387,映射!W:X,2,FALSE))</f>
        <v/>
      </c>
      <c r="AH1387" s="85"/>
      <c r="AI1387" s="85"/>
      <c r="AJ1387" s="85"/>
      <c r="AK1387" s="85"/>
      <c r="AL1387" s="85" t="str">
        <f>IF(AK1387="","",VLOOKUP(AK1387,映射!W:X,2,FALSE))</f>
        <v/>
      </c>
      <c r="AM1387" s="85"/>
      <c r="AN1387" s="85"/>
      <c r="AO1387" s="85"/>
    </row>
    <row r="1388" spans="1:41">
      <c r="A1388" s="26">
        <v>140655</v>
      </c>
      <c r="B1388" s="26" t="s">
        <v>323</v>
      </c>
      <c r="C1388" s="14" t="s">
        <v>40</v>
      </c>
      <c r="D1388" s="14" t="s">
        <v>688</v>
      </c>
      <c r="E1388" s="26">
        <v>40655</v>
      </c>
      <c r="F1388" s="26" t="s">
        <v>622</v>
      </c>
      <c r="G1388" s="26"/>
      <c r="H1388" s="26">
        <v>52</v>
      </c>
      <c r="I1388" s="91">
        <v>1430</v>
      </c>
      <c r="J1388" s="90">
        <v>0</v>
      </c>
      <c r="K1388" s="26"/>
      <c r="L1388" s="79">
        <f>VLOOKUP(D1388,道具产出!B:V,4,FALSE)</f>
        <v>3005</v>
      </c>
      <c r="M1388" s="15" t="str">
        <f>IF(L1388="","",VLOOKUP(L1388,映射!W:X,2,FALSE))</f>
        <v>纯银</v>
      </c>
      <c r="N1388" s="79">
        <f>VLOOKUP(D1388,道具产出!B:V,5,FALSE)</f>
        <v>1</v>
      </c>
      <c r="O1388" s="79">
        <v>1</v>
      </c>
      <c r="P1388" s="79">
        <f>VLOOKUP(D1388,道具产出!B:V,6,FALSE)</f>
        <v>100</v>
      </c>
      <c r="Q1388" s="79">
        <f>VLOOKUP(D1388,道具产出!B:V,7,FALSE)</f>
        <v>3105</v>
      </c>
      <c r="R1388" s="15" t="str">
        <f>IF(Q1388="","",VLOOKUP(Q1388,映射!W:X,2,FALSE))</f>
        <v>铁杉</v>
      </c>
      <c r="S1388" s="79">
        <f>VLOOKUP(D1388,道具产出!B:V,8,FALSE)</f>
        <v>1</v>
      </c>
      <c r="T1388" s="79">
        <v>1</v>
      </c>
      <c r="U1388" s="79">
        <f>VLOOKUP(D1388,道具产出!B:V,9,FALSE)</f>
        <v>100</v>
      </c>
      <c r="V1388" s="92">
        <f>VLOOKUP(D1388,道具产出!B:V,10,FALSE)</f>
        <v>3405</v>
      </c>
      <c r="W1388" s="15" t="str">
        <f>IF(V1388="","",VLOOKUP(V1388,映射!W:X,2,FALSE))</f>
        <v>细线</v>
      </c>
      <c r="X1388" s="92">
        <f>VLOOKUP(D1388,道具产出!B:V,11,FALSE)</f>
        <v>1</v>
      </c>
      <c r="Y1388" s="92">
        <v>1</v>
      </c>
      <c r="Z1388" s="92">
        <f>VLOOKUP(D1388,道具产出!B:V,12,FALSE)</f>
        <v>100</v>
      </c>
      <c r="AA1388" s="85"/>
      <c r="AB1388" s="15" t="str">
        <f>IF(AA1388="","",VLOOKUP(AA1388,映射!W:X,2,FALSE))</f>
        <v/>
      </c>
      <c r="AC1388" s="85"/>
      <c r="AD1388" s="85"/>
      <c r="AE1388" s="85"/>
      <c r="AF1388" s="85"/>
      <c r="AG1388" s="15" t="str">
        <f>IF(AF1388="","",VLOOKUP(AF1388,映射!W:X,2,FALSE))</f>
        <v/>
      </c>
      <c r="AH1388" s="85"/>
      <c r="AI1388" s="85"/>
      <c r="AJ1388" s="85"/>
      <c r="AK1388" s="85"/>
      <c r="AL1388" s="85" t="str">
        <f>IF(AK1388="","",VLOOKUP(AK1388,映射!W:X,2,FALSE))</f>
        <v/>
      </c>
      <c r="AM1388" s="85"/>
      <c r="AN1388" s="85"/>
      <c r="AO1388" s="85"/>
    </row>
    <row r="1389" spans="1:41">
      <c r="A1389" s="26">
        <v>140656</v>
      </c>
      <c r="B1389" s="26" t="s">
        <v>323</v>
      </c>
      <c r="C1389" s="14" t="s">
        <v>40</v>
      </c>
      <c r="D1389" s="14" t="s">
        <v>688</v>
      </c>
      <c r="E1389" s="26">
        <v>40656</v>
      </c>
      <c r="F1389" s="26" t="s">
        <v>456</v>
      </c>
      <c r="G1389" s="26"/>
      <c r="H1389" s="26">
        <v>52</v>
      </c>
      <c r="I1389" s="91">
        <v>1430</v>
      </c>
      <c r="J1389" s="90">
        <v>0</v>
      </c>
      <c r="K1389" s="26"/>
      <c r="L1389" s="79">
        <f>VLOOKUP(D1389,道具产出!B:V,4,FALSE)</f>
        <v>3005</v>
      </c>
      <c r="M1389" s="15" t="str">
        <f>IF(L1389="","",VLOOKUP(L1389,映射!W:X,2,FALSE))</f>
        <v>纯银</v>
      </c>
      <c r="N1389" s="79">
        <f>VLOOKUP(D1389,道具产出!B:V,5,FALSE)</f>
        <v>1</v>
      </c>
      <c r="O1389" s="79">
        <v>1</v>
      </c>
      <c r="P1389" s="79">
        <f>VLOOKUP(D1389,道具产出!B:V,6,FALSE)</f>
        <v>100</v>
      </c>
      <c r="Q1389" s="79">
        <f>VLOOKUP(D1389,道具产出!B:V,7,FALSE)</f>
        <v>3105</v>
      </c>
      <c r="R1389" s="15" t="str">
        <f>IF(Q1389="","",VLOOKUP(Q1389,映射!W:X,2,FALSE))</f>
        <v>铁杉</v>
      </c>
      <c r="S1389" s="79">
        <f>VLOOKUP(D1389,道具产出!B:V,8,FALSE)</f>
        <v>1</v>
      </c>
      <c r="T1389" s="79">
        <v>1</v>
      </c>
      <c r="U1389" s="79">
        <f>VLOOKUP(D1389,道具产出!B:V,9,FALSE)</f>
        <v>100</v>
      </c>
      <c r="V1389" s="92">
        <f>VLOOKUP(D1389,道具产出!B:V,10,FALSE)</f>
        <v>3405</v>
      </c>
      <c r="W1389" s="15" t="str">
        <f>IF(V1389="","",VLOOKUP(V1389,映射!W:X,2,FALSE))</f>
        <v>细线</v>
      </c>
      <c r="X1389" s="92">
        <f>VLOOKUP(D1389,道具产出!B:V,11,FALSE)</f>
        <v>1</v>
      </c>
      <c r="Y1389" s="92">
        <v>1</v>
      </c>
      <c r="Z1389" s="92">
        <f>VLOOKUP(D1389,道具产出!B:V,12,FALSE)</f>
        <v>100</v>
      </c>
      <c r="AA1389" s="85"/>
      <c r="AB1389" s="15" t="str">
        <f>IF(AA1389="","",VLOOKUP(AA1389,映射!W:X,2,FALSE))</f>
        <v/>
      </c>
      <c r="AC1389" s="85"/>
      <c r="AD1389" s="85"/>
      <c r="AE1389" s="85"/>
      <c r="AF1389" s="85"/>
      <c r="AG1389" s="15" t="str">
        <f>IF(AF1389="","",VLOOKUP(AF1389,映射!W:X,2,FALSE))</f>
        <v/>
      </c>
      <c r="AH1389" s="85"/>
      <c r="AI1389" s="85"/>
      <c r="AJ1389" s="85"/>
      <c r="AK1389" s="85"/>
      <c r="AL1389" s="85" t="str">
        <f>IF(AK1389="","",VLOOKUP(AK1389,映射!W:X,2,FALSE))</f>
        <v/>
      </c>
      <c r="AM1389" s="85"/>
      <c r="AN1389" s="85"/>
      <c r="AO1389" s="85"/>
    </row>
    <row r="1390" spans="1:41">
      <c r="A1390" s="26">
        <v>140657</v>
      </c>
      <c r="B1390" s="26" t="s">
        <v>323</v>
      </c>
      <c r="C1390" s="14" t="s">
        <v>40</v>
      </c>
      <c r="D1390" s="14" t="s">
        <v>688</v>
      </c>
      <c r="E1390" s="26">
        <v>40657</v>
      </c>
      <c r="F1390" s="26" t="s">
        <v>633</v>
      </c>
      <c r="G1390" s="26"/>
      <c r="H1390" s="26">
        <v>52</v>
      </c>
      <c r="I1390" s="91">
        <v>1430</v>
      </c>
      <c r="J1390" s="90">
        <v>0</v>
      </c>
      <c r="K1390" s="26"/>
      <c r="L1390" s="79">
        <f>VLOOKUP(D1390,道具产出!B:V,4,FALSE)</f>
        <v>3005</v>
      </c>
      <c r="M1390" s="15" t="str">
        <f>IF(L1390="","",VLOOKUP(L1390,映射!W:X,2,FALSE))</f>
        <v>纯银</v>
      </c>
      <c r="N1390" s="79">
        <f>VLOOKUP(D1390,道具产出!B:V,5,FALSE)</f>
        <v>1</v>
      </c>
      <c r="O1390" s="79">
        <v>1</v>
      </c>
      <c r="P1390" s="79">
        <f>VLOOKUP(D1390,道具产出!B:V,6,FALSE)</f>
        <v>100</v>
      </c>
      <c r="Q1390" s="79">
        <f>VLOOKUP(D1390,道具产出!B:V,7,FALSE)</f>
        <v>3105</v>
      </c>
      <c r="R1390" s="15" t="str">
        <f>IF(Q1390="","",VLOOKUP(Q1390,映射!W:X,2,FALSE))</f>
        <v>铁杉</v>
      </c>
      <c r="S1390" s="79">
        <f>VLOOKUP(D1390,道具产出!B:V,8,FALSE)</f>
        <v>1</v>
      </c>
      <c r="T1390" s="79">
        <v>1</v>
      </c>
      <c r="U1390" s="79">
        <f>VLOOKUP(D1390,道具产出!B:V,9,FALSE)</f>
        <v>100</v>
      </c>
      <c r="V1390" s="92">
        <f>VLOOKUP(D1390,道具产出!B:V,10,FALSE)</f>
        <v>3405</v>
      </c>
      <c r="W1390" s="15" t="str">
        <f>IF(V1390="","",VLOOKUP(V1390,映射!W:X,2,FALSE))</f>
        <v>细线</v>
      </c>
      <c r="X1390" s="92">
        <f>VLOOKUP(D1390,道具产出!B:V,11,FALSE)</f>
        <v>1</v>
      </c>
      <c r="Y1390" s="92">
        <v>1</v>
      </c>
      <c r="Z1390" s="92">
        <f>VLOOKUP(D1390,道具产出!B:V,12,FALSE)</f>
        <v>100</v>
      </c>
      <c r="AA1390" s="85"/>
      <c r="AB1390" s="15" t="str">
        <f>IF(AA1390="","",VLOOKUP(AA1390,映射!W:X,2,FALSE))</f>
        <v/>
      </c>
      <c r="AC1390" s="85"/>
      <c r="AD1390" s="85"/>
      <c r="AE1390" s="85"/>
      <c r="AF1390" s="85"/>
      <c r="AG1390" s="15" t="str">
        <f>IF(AF1390="","",VLOOKUP(AF1390,映射!W:X,2,FALSE))</f>
        <v/>
      </c>
      <c r="AH1390" s="85"/>
      <c r="AI1390" s="85"/>
      <c r="AJ1390" s="85"/>
      <c r="AK1390" s="85"/>
      <c r="AL1390" s="85" t="str">
        <f>IF(AK1390="","",VLOOKUP(AK1390,映射!W:X,2,FALSE))</f>
        <v/>
      </c>
      <c r="AM1390" s="85"/>
      <c r="AN1390" s="85"/>
      <c r="AO1390" s="85"/>
    </row>
    <row r="1391" spans="1:41">
      <c r="A1391" s="26">
        <v>140658</v>
      </c>
      <c r="B1391" s="26" t="s">
        <v>323</v>
      </c>
      <c r="C1391" s="14" t="s">
        <v>40</v>
      </c>
      <c r="D1391" s="14" t="s">
        <v>688</v>
      </c>
      <c r="E1391" s="26">
        <v>40658</v>
      </c>
      <c r="F1391" s="26" t="s">
        <v>510</v>
      </c>
      <c r="G1391" s="26"/>
      <c r="H1391" s="26">
        <v>52</v>
      </c>
      <c r="I1391" s="91">
        <v>1430</v>
      </c>
      <c r="J1391" s="90">
        <v>0</v>
      </c>
      <c r="K1391" s="26"/>
      <c r="L1391" s="79">
        <f>VLOOKUP(D1391,道具产出!B:V,4,FALSE)</f>
        <v>3005</v>
      </c>
      <c r="M1391" s="15" t="str">
        <f>IF(L1391="","",VLOOKUP(L1391,映射!W:X,2,FALSE))</f>
        <v>纯银</v>
      </c>
      <c r="N1391" s="79">
        <f>VLOOKUP(D1391,道具产出!B:V,5,FALSE)</f>
        <v>1</v>
      </c>
      <c r="O1391" s="79">
        <v>1</v>
      </c>
      <c r="P1391" s="79">
        <f>VLOOKUP(D1391,道具产出!B:V,6,FALSE)</f>
        <v>100</v>
      </c>
      <c r="Q1391" s="79">
        <f>VLOOKUP(D1391,道具产出!B:V,7,FALSE)</f>
        <v>3105</v>
      </c>
      <c r="R1391" s="15" t="str">
        <f>IF(Q1391="","",VLOOKUP(Q1391,映射!W:X,2,FALSE))</f>
        <v>铁杉</v>
      </c>
      <c r="S1391" s="79">
        <f>VLOOKUP(D1391,道具产出!B:V,8,FALSE)</f>
        <v>1</v>
      </c>
      <c r="T1391" s="79">
        <v>1</v>
      </c>
      <c r="U1391" s="79">
        <f>VLOOKUP(D1391,道具产出!B:V,9,FALSE)</f>
        <v>100</v>
      </c>
      <c r="V1391" s="92">
        <f>VLOOKUP(D1391,道具产出!B:V,10,FALSE)</f>
        <v>3405</v>
      </c>
      <c r="W1391" s="15" t="str">
        <f>IF(V1391="","",VLOOKUP(V1391,映射!W:X,2,FALSE))</f>
        <v>细线</v>
      </c>
      <c r="X1391" s="92">
        <f>VLOOKUP(D1391,道具产出!B:V,11,FALSE)</f>
        <v>1</v>
      </c>
      <c r="Y1391" s="92">
        <v>1</v>
      </c>
      <c r="Z1391" s="92">
        <f>VLOOKUP(D1391,道具产出!B:V,12,FALSE)</f>
        <v>100</v>
      </c>
      <c r="AA1391" s="85"/>
      <c r="AB1391" s="15" t="str">
        <f>IF(AA1391="","",VLOOKUP(AA1391,映射!W:X,2,FALSE))</f>
        <v/>
      </c>
      <c r="AC1391" s="85"/>
      <c r="AD1391" s="85"/>
      <c r="AE1391" s="85"/>
      <c r="AF1391" s="85"/>
      <c r="AG1391" s="15" t="str">
        <f>IF(AF1391="","",VLOOKUP(AF1391,映射!W:X,2,FALSE))</f>
        <v/>
      </c>
      <c r="AH1391" s="85"/>
      <c r="AI1391" s="85"/>
      <c r="AJ1391" s="85"/>
      <c r="AK1391" s="85"/>
      <c r="AL1391" s="85" t="str">
        <f>IF(AK1391="","",VLOOKUP(AK1391,映射!W:X,2,FALSE))</f>
        <v/>
      </c>
      <c r="AM1391" s="85"/>
      <c r="AN1391" s="85"/>
      <c r="AO1391" s="85"/>
    </row>
    <row r="1392" spans="1:41">
      <c r="A1392" s="26">
        <v>140659</v>
      </c>
      <c r="B1392" s="26" t="s">
        <v>323</v>
      </c>
      <c r="C1392" s="14" t="s">
        <v>40</v>
      </c>
      <c r="D1392" s="14" t="s">
        <v>688</v>
      </c>
      <c r="E1392" s="26">
        <v>40659</v>
      </c>
      <c r="F1392" s="26" t="s">
        <v>697</v>
      </c>
      <c r="G1392" s="26"/>
      <c r="H1392" s="26">
        <v>52</v>
      </c>
      <c r="I1392" s="91">
        <v>1430</v>
      </c>
      <c r="J1392" s="90">
        <v>0</v>
      </c>
      <c r="K1392" s="26"/>
      <c r="L1392" s="79">
        <f>VLOOKUP(D1392,道具产出!B:V,4,FALSE)</f>
        <v>3005</v>
      </c>
      <c r="M1392" s="15" t="str">
        <f>IF(L1392="","",VLOOKUP(L1392,映射!W:X,2,FALSE))</f>
        <v>纯银</v>
      </c>
      <c r="N1392" s="79">
        <f>VLOOKUP(D1392,道具产出!B:V,5,FALSE)</f>
        <v>1</v>
      </c>
      <c r="O1392" s="79">
        <v>1</v>
      </c>
      <c r="P1392" s="79">
        <f>VLOOKUP(D1392,道具产出!B:V,6,FALSE)</f>
        <v>100</v>
      </c>
      <c r="Q1392" s="79">
        <f>VLOOKUP(D1392,道具产出!B:V,7,FALSE)</f>
        <v>3105</v>
      </c>
      <c r="R1392" s="15" t="str">
        <f>IF(Q1392="","",VLOOKUP(Q1392,映射!W:X,2,FALSE))</f>
        <v>铁杉</v>
      </c>
      <c r="S1392" s="79">
        <f>VLOOKUP(D1392,道具产出!B:V,8,FALSE)</f>
        <v>1</v>
      </c>
      <c r="T1392" s="79">
        <v>1</v>
      </c>
      <c r="U1392" s="79">
        <f>VLOOKUP(D1392,道具产出!B:V,9,FALSE)</f>
        <v>100</v>
      </c>
      <c r="V1392" s="92">
        <f>VLOOKUP(D1392,道具产出!B:V,10,FALSE)</f>
        <v>3405</v>
      </c>
      <c r="W1392" s="15" t="str">
        <f>IF(V1392="","",VLOOKUP(V1392,映射!W:X,2,FALSE))</f>
        <v>细线</v>
      </c>
      <c r="X1392" s="92">
        <f>VLOOKUP(D1392,道具产出!B:V,11,FALSE)</f>
        <v>1</v>
      </c>
      <c r="Y1392" s="92">
        <v>1</v>
      </c>
      <c r="Z1392" s="92">
        <f>VLOOKUP(D1392,道具产出!B:V,12,FALSE)</f>
        <v>100</v>
      </c>
      <c r="AA1392" s="85"/>
      <c r="AB1392" s="15" t="str">
        <f>IF(AA1392="","",VLOOKUP(AA1392,映射!W:X,2,FALSE))</f>
        <v/>
      </c>
      <c r="AC1392" s="85"/>
      <c r="AD1392" s="85"/>
      <c r="AE1392" s="85"/>
      <c r="AF1392" s="85"/>
      <c r="AG1392" s="15" t="str">
        <f>IF(AF1392="","",VLOOKUP(AF1392,映射!W:X,2,FALSE))</f>
        <v/>
      </c>
      <c r="AH1392" s="85"/>
      <c r="AI1392" s="85"/>
      <c r="AJ1392" s="85"/>
      <c r="AK1392" s="85"/>
      <c r="AL1392" s="85" t="str">
        <f>IF(AK1392="","",VLOOKUP(AK1392,映射!W:X,2,FALSE))</f>
        <v/>
      </c>
      <c r="AM1392" s="85"/>
      <c r="AN1392" s="85"/>
      <c r="AO1392" s="85"/>
    </row>
    <row r="1393" spans="1:41">
      <c r="A1393" s="26">
        <v>140660</v>
      </c>
      <c r="B1393" s="26" t="s">
        <v>323</v>
      </c>
      <c r="C1393" s="14" t="s">
        <v>40</v>
      </c>
      <c r="D1393" s="14" t="s">
        <v>688</v>
      </c>
      <c r="E1393" s="26">
        <v>40660</v>
      </c>
      <c r="F1393" s="26" t="s">
        <v>605</v>
      </c>
      <c r="G1393" s="26"/>
      <c r="H1393" s="26">
        <v>52</v>
      </c>
      <c r="I1393" s="91">
        <v>1430</v>
      </c>
      <c r="J1393" s="90">
        <v>0</v>
      </c>
      <c r="K1393" s="26"/>
      <c r="L1393" s="79">
        <f>VLOOKUP(D1393,道具产出!B:V,4,FALSE)</f>
        <v>3005</v>
      </c>
      <c r="M1393" s="15" t="str">
        <f>IF(L1393="","",VLOOKUP(L1393,映射!W:X,2,FALSE))</f>
        <v>纯银</v>
      </c>
      <c r="N1393" s="79">
        <f>VLOOKUP(D1393,道具产出!B:V,5,FALSE)</f>
        <v>1</v>
      </c>
      <c r="O1393" s="79">
        <v>1</v>
      </c>
      <c r="P1393" s="79">
        <f>VLOOKUP(D1393,道具产出!B:V,6,FALSE)</f>
        <v>100</v>
      </c>
      <c r="Q1393" s="79">
        <f>VLOOKUP(D1393,道具产出!B:V,7,FALSE)</f>
        <v>3105</v>
      </c>
      <c r="R1393" s="15" t="str">
        <f>IF(Q1393="","",VLOOKUP(Q1393,映射!W:X,2,FALSE))</f>
        <v>铁杉</v>
      </c>
      <c r="S1393" s="79">
        <f>VLOOKUP(D1393,道具产出!B:V,8,FALSE)</f>
        <v>1</v>
      </c>
      <c r="T1393" s="79">
        <v>1</v>
      </c>
      <c r="U1393" s="79">
        <f>VLOOKUP(D1393,道具产出!B:V,9,FALSE)</f>
        <v>100</v>
      </c>
      <c r="V1393" s="92">
        <f>VLOOKUP(D1393,道具产出!B:V,10,FALSE)</f>
        <v>3405</v>
      </c>
      <c r="W1393" s="15" t="str">
        <f>IF(V1393="","",VLOOKUP(V1393,映射!W:X,2,FALSE))</f>
        <v>细线</v>
      </c>
      <c r="X1393" s="92">
        <f>VLOOKUP(D1393,道具产出!B:V,11,FALSE)</f>
        <v>1</v>
      </c>
      <c r="Y1393" s="92">
        <v>1</v>
      </c>
      <c r="Z1393" s="92">
        <f>VLOOKUP(D1393,道具产出!B:V,12,FALSE)</f>
        <v>100</v>
      </c>
      <c r="AA1393" s="85"/>
      <c r="AB1393" s="15" t="str">
        <f>IF(AA1393="","",VLOOKUP(AA1393,映射!W:X,2,FALSE))</f>
        <v/>
      </c>
      <c r="AC1393" s="85"/>
      <c r="AD1393" s="85"/>
      <c r="AE1393" s="85"/>
      <c r="AF1393" s="85"/>
      <c r="AG1393" s="15" t="str">
        <f>IF(AF1393="","",VLOOKUP(AF1393,映射!W:X,2,FALSE))</f>
        <v/>
      </c>
      <c r="AH1393" s="85"/>
      <c r="AI1393" s="85"/>
      <c r="AJ1393" s="85"/>
      <c r="AK1393" s="85"/>
      <c r="AL1393" s="85" t="str">
        <f>IF(AK1393="","",VLOOKUP(AK1393,映射!W:X,2,FALSE))</f>
        <v/>
      </c>
      <c r="AM1393" s="85"/>
      <c r="AN1393" s="85"/>
      <c r="AO1393" s="85"/>
    </row>
    <row r="1394" spans="1:41">
      <c r="A1394" s="26">
        <v>140661</v>
      </c>
      <c r="B1394" s="26" t="s">
        <v>323</v>
      </c>
      <c r="C1394" s="14" t="s">
        <v>40</v>
      </c>
      <c r="D1394" s="14" t="s">
        <v>688</v>
      </c>
      <c r="E1394" s="26">
        <v>40661</v>
      </c>
      <c r="F1394" s="26" t="s">
        <v>512</v>
      </c>
      <c r="G1394" s="26"/>
      <c r="H1394" s="26">
        <v>57</v>
      </c>
      <c r="I1394" s="91">
        <v>1800</v>
      </c>
      <c r="J1394" s="90">
        <v>0</v>
      </c>
      <c r="K1394" s="26"/>
      <c r="L1394" s="79">
        <f>VLOOKUP(D1394,道具产出!B:V,4,FALSE)</f>
        <v>3005</v>
      </c>
      <c r="M1394" s="15" t="str">
        <f>IF(L1394="","",VLOOKUP(L1394,映射!W:X,2,FALSE))</f>
        <v>纯银</v>
      </c>
      <c r="N1394" s="79">
        <f>VLOOKUP(D1394,道具产出!B:V,5,FALSE)</f>
        <v>1</v>
      </c>
      <c r="O1394" s="79">
        <v>1</v>
      </c>
      <c r="P1394" s="79">
        <f>VLOOKUP(D1394,道具产出!B:V,6,FALSE)</f>
        <v>100</v>
      </c>
      <c r="Q1394" s="79">
        <f>VLOOKUP(D1394,道具产出!B:V,7,FALSE)</f>
        <v>3105</v>
      </c>
      <c r="R1394" s="15" t="str">
        <f>IF(Q1394="","",VLOOKUP(Q1394,映射!W:X,2,FALSE))</f>
        <v>铁杉</v>
      </c>
      <c r="S1394" s="79">
        <f>VLOOKUP(D1394,道具产出!B:V,8,FALSE)</f>
        <v>1</v>
      </c>
      <c r="T1394" s="79">
        <v>1</v>
      </c>
      <c r="U1394" s="79">
        <f>VLOOKUP(D1394,道具产出!B:V,9,FALSE)</f>
        <v>100</v>
      </c>
      <c r="V1394" s="92">
        <f>VLOOKUP(D1394,道具产出!B:V,10,FALSE)</f>
        <v>3405</v>
      </c>
      <c r="W1394" s="15" t="str">
        <f>IF(V1394="","",VLOOKUP(V1394,映射!W:X,2,FALSE))</f>
        <v>细线</v>
      </c>
      <c r="X1394" s="92">
        <f>VLOOKUP(D1394,道具产出!B:V,11,FALSE)</f>
        <v>1</v>
      </c>
      <c r="Y1394" s="92">
        <v>1</v>
      </c>
      <c r="Z1394" s="92">
        <f>VLOOKUP(D1394,道具产出!B:V,12,FALSE)</f>
        <v>100</v>
      </c>
      <c r="AA1394" s="85"/>
      <c r="AB1394" s="15" t="str">
        <f>IF(AA1394="","",VLOOKUP(AA1394,映射!W:X,2,FALSE))</f>
        <v/>
      </c>
      <c r="AC1394" s="85"/>
      <c r="AD1394" s="85"/>
      <c r="AE1394" s="85"/>
      <c r="AF1394" s="85"/>
      <c r="AG1394" s="15" t="str">
        <f>IF(AF1394="","",VLOOKUP(AF1394,映射!W:X,2,FALSE))</f>
        <v/>
      </c>
      <c r="AH1394" s="85"/>
      <c r="AI1394" s="85"/>
      <c r="AJ1394" s="85"/>
      <c r="AK1394" s="85"/>
      <c r="AL1394" s="85" t="str">
        <f>IF(AK1394="","",VLOOKUP(AK1394,映射!W:X,2,FALSE))</f>
        <v/>
      </c>
      <c r="AM1394" s="85"/>
      <c r="AN1394" s="85"/>
      <c r="AO1394" s="85"/>
    </row>
    <row r="1395" spans="1:41">
      <c r="A1395" s="26">
        <v>140662</v>
      </c>
      <c r="B1395" s="26" t="s">
        <v>323</v>
      </c>
      <c r="C1395" s="14" t="s">
        <v>40</v>
      </c>
      <c r="D1395" s="14" t="s">
        <v>688</v>
      </c>
      <c r="E1395" s="26">
        <v>40662</v>
      </c>
      <c r="F1395" s="26" t="s">
        <v>600</v>
      </c>
      <c r="G1395" s="26"/>
      <c r="H1395" s="26">
        <v>57</v>
      </c>
      <c r="I1395" s="91">
        <v>1800</v>
      </c>
      <c r="J1395" s="90">
        <v>0</v>
      </c>
      <c r="K1395" s="26"/>
      <c r="L1395" s="79">
        <f>VLOOKUP(D1395,道具产出!B:V,4,FALSE)</f>
        <v>3005</v>
      </c>
      <c r="M1395" s="15" t="str">
        <f>IF(L1395="","",VLOOKUP(L1395,映射!W:X,2,FALSE))</f>
        <v>纯银</v>
      </c>
      <c r="N1395" s="79">
        <f>VLOOKUP(D1395,道具产出!B:V,5,FALSE)</f>
        <v>1</v>
      </c>
      <c r="O1395" s="79">
        <v>1</v>
      </c>
      <c r="P1395" s="79">
        <f>VLOOKUP(D1395,道具产出!B:V,6,FALSE)</f>
        <v>100</v>
      </c>
      <c r="Q1395" s="79">
        <f>VLOOKUP(D1395,道具产出!B:V,7,FALSE)</f>
        <v>3105</v>
      </c>
      <c r="R1395" s="15" t="str">
        <f>IF(Q1395="","",VLOOKUP(Q1395,映射!W:X,2,FALSE))</f>
        <v>铁杉</v>
      </c>
      <c r="S1395" s="79">
        <f>VLOOKUP(D1395,道具产出!B:V,8,FALSE)</f>
        <v>1</v>
      </c>
      <c r="T1395" s="79">
        <v>1</v>
      </c>
      <c r="U1395" s="79">
        <f>VLOOKUP(D1395,道具产出!B:V,9,FALSE)</f>
        <v>100</v>
      </c>
      <c r="V1395" s="92">
        <f>VLOOKUP(D1395,道具产出!B:V,10,FALSE)</f>
        <v>3405</v>
      </c>
      <c r="W1395" s="15" t="str">
        <f>IF(V1395="","",VLOOKUP(V1395,映射!W:X,2,FALSE))</f>
        <v>细线</v>
      </c>
      <c r="X1395" s="92">
        <f>VLOOKUP(D1395,道具产出!B:V,11,FALSE)</f>
        <v>1</v>
      </c>
      <c r="Y1395" s="92">
        <v>1</v>
      </c>
      <c r="Z1395" s="92">
        <f>VLOOKUP(D1395,道具产出!B:V,12,FALSE)</f>
        <v>100</v>
      </c>
      <c r="AA1395" s="85"/>
      <c r="AB1395" s="15" t="str">
        <f>IF(AA1395="","",VLOOKUP(AA1395,映射!W:X,2,FALSE))</f>
        <v/>
      </c>
      <c r="AC1395" s="85"/>
      <c r="AD1395" s="85"/>
      <c r="AE1395" s="85"/>
      <c r="AF1395" s="85"/>
      <c r="AG1395" s="15" t="str">
        <f>IF(AF1395="","",VLOOKUP(AF1395,映射!W:X,2,FALSE))</f>
        <v/>
      </c>
      <c r="AH1395" s="85"/>
      <c r="AI1395" s="85"/>
      <c r="AJ1395" s="85"/>
      <c r="AK1395" s="85"/>
      <c r="AL1395" s="85" t="str">
        <f>IF(AK1395="","",VLOOKUP(AK1395,映射!W:X,2,FALSE))</f>
        <v/>
      </c>
      <c r="AM1395" s="85"/>
      <c r="AN1395" s="85"/>
      <c r="AO1395" s="85"/>
    </row>
    <row r="1396" spans="1:41">
      <c r="A1396" s="26">
        <v>140663</v>
      </c>
      <c r="B1396" s="26" t="s">
        <v>323</v>
      </c>
      <c r="C1396" s="14" t="s">
        <v>40</v>
      </c>
      <c r="D1396" s="14" t="s">
        <v>688</v>
      </c>
      <c r="E1396" s="26">
        <v>40663</v>
      </c>
      <c r="F1396" s="26" t="s">
        <v>608</v>
      </c>
      <c r="G1396" s="26"/>
      <c r="H1396" s="26">
        <v>57</v>
      </c>
      <c r="I1396" s="91">
        <v>1800</v>
      </c>
      <c r="J1396" s="90">
        <v>0</v>
      </c>
      <c r="K1396" s="26"/>
      <c r="L1396" s="79">
        <f>VLOOKUP(D1396,道具产出!B:V,4,FALSE)</f>
        <v>3005</v>
      </c>
      <c r="M1396" s="15" t="str">
        <f>IF(L1396="","",VLOOKUP(L1396,映射!W:X,2,FALSE))</f>
        <v>纯银</v>
      </c>
      <c r="N1396" s="79">
        <f>VLOOKUP(D1396,道具产出!B:V,5,FALSE)</f>
        <v>1</v>
      </c>
      <c r="O1396" s="79">
        <v>1</v>
      </c>
      <c r="P1396" s="79">
        <f>VLOOKUP(D1396,道具产出!B:V,6,FALSE)</f>
        <v>100</v>
      </c>
      <c r="Q1396" s="79">
        <f>VLOOKUP(D1396,道具产出!B:V,7,FALSE)</f>
        <v>3105</v>
      </c>
      <c r="R1396" s="15" t="str">
        <f>IF(Q1396="","",VLOOKUP(Q1396,映射!W:X,2,FALSE))</f>
        <v>铁杉</v>
      </c>
      <c r="S1396" s="79">
        <f>VLOOKUP(D1396,道具产出!B:V,8,FALSE)</f>
        <v>1</v>
      </c>
      <c r="T1396" s="79">
        <v>1</v>
      </c>
      <c r="U1396" s="79">
        <f>VLOOKUP(D1396,道具产出!B:V,9,FALSE)</f>
        <v>100</v>
      </c>
      <c r="V1396" s="92">
        <f>VLOOKUP(D1396,道具产出!B:V,10,FALSE)</f>
        <v>3405</v>
      </c>
      <c r="W1396" s="15" t="str">
        <f>IF(V1396="","",VLOOKUP(V1396,映射!W:X,2,FALSE))</f>
        <v>细线</v>
      </c>
      <c r="X1396" s="92">
        <f>VLOOKUP(D1396,道具产出!B:V,11,FALSE)</f>
        <v>1</v>
      </c>
      <c r="Y1396" s="92">
        <v>1</v>
      </c>
      <c r="Z1396" s="92">
        <f>VLOOKUP(D1396,道具产出!B:V,12,FALSE)</f>
        <v>100</v>
      </c>
      <c r="AA1396" s="85"/>
      <c r="AB1396" s="15" t="str">
        <f>IF(AA1396="","",VLOOKUP(AA1396,映射!W:X,2,FALSE))</f>
        <v/>
      </c>
      <c r="AC1396" s="85"/>
      <c r="AD1396" s="85"/>
      <c r="AE1396" s="85"/>
      <c r="AF1396" s="85"/>
      <c r="AG1396" s="15" t="str">
        <f>IF(AF1396="","",VLOOKUP(AF1396,映射!W:X,2,FALSE))</f>
        <v/>
      </c>
      <c r="AH1396" s="85"/>
      <c r="AI1396" s="85"/>
      <c r="AJ1396" s="85"/>
      <c r="AK1396" s="85"/>
      <c r="AL1396" s="85" t="str">
        <f>IF(AK1396="","",VLOOKUP(AK1396,映射!W:X,2,FALSE))</f>
        <v/>
      </c>
      <c r="AM1396" s="85"/>
      <c r="AN1396" s="85"/>
      <c r="AO1396" s="85"/>
    </row>
    <row r="1397" spans="1:41">
      <c r="A1397" s="26">
        <v>140664</v>
      </c>
      <c r="B1397" s="26" t="s">
        <v>323</v>
      </c>
      <c r="C1397" s="14" t="s">
        <v>40</v>
      </c>
      <c r="D1397" s="14" t="s">
        <v>688</v>
      </c>
      <c r="E1397" s="26">
        <v>40664</v>
      </c>
      <c r="F1397" s="26" t="s">
        <v>472</v>
      </c>
      <c r="G1397" s="26"/>
      <c r="H1397" s="26">
        <v>57</v>
      </c>
      <c r="I1397" s="91">
        <v>1800</v>
      </c>
      <c r="J1397" s="90">
        <v>0</v>
      </c>
      <c r="K1397" s="26"/>
      <c r="L1397" s="79">
        <f>VLOOKUP(D1397,道具产出!B:V,4,FALSE)</f>
        <v>3005</v>
      </c>
      <c r="M1397" s="15" t="str">
        <f>IF(L1397="","",VLOOKUP(L1397,映射!W:X,2,FALSE))</f>
        <v>纯银</v>
      </c>
      <c r="N1397" s="79">
        <f>VLOOKUP(D1397,道具产出!B:V,5,FALSE)</f>
        <v>1</v>
      </c>
      <c r="O1397" s="79">
        <v>1</v>
      </c>
      <c r="P1397" s="79">
        <f>VLOOKUP(D1397,道具产出!B:V,6,FALSE)</f>
        <v>100</v>
      </c>
      <c r="Q1397" s="79">
        <f>VLOOKUP(D1397,道具产出!B:V,7,FALSE)</f>
        <v>3105</v>
      </c>
      <c r="R1397" s="15" t="str">
        <f>IF(Q1397="","",VLOOKUP(Q1397,映射!W:X,2,FALSE))</f>
        <v>铁杉</v>
      </c>
      <c r="S1397" s="79">
        <f>VLOOKUP(D1397,道具产出!B:V,8,FALSE)</f>
        <v>1</v>
      </c>
      <c r="T1397" s="79">
        <v>1</v>
      </c>
      <c r="U1397" s="79">
        <f>VLOOKUP(D1397,道具产出!B:V,9,FALSE)</f>
        <v>100</v>
      </c>
      <c r="V1397" s="92">
        <f>VLOOKUP(D1397,道具产出!B:V,10,FALSE)</f>
        <v>3405</v>
      </c>
      <c r="W1397" s="15" t="str">
        <f>IF(V1397="","",VLOOKUP(V1397,映射!W:X,2,FALSE))</f>
        <v>细线</v>
      </c>
      <c r="X1397" s="92">
        <f>VLOOKUP(D1397,道具产出!B:V,11,FALSE)</f>
        <v>1</v>
      </c>
      <c r="Y1397" s="92">
        <v>1</v>
      </c>
      <c r="Z1397" s="92">
        <f>VLOOKUP(D1397,道具产出!B:V,12,FALSE)</f>
        <v>100</v>
      </c>
      <c r="AA1397" s="85"/>
      <c r="AB1397" s="15" t="str">
        <f>IF(AA1397="","",VLOOKUP(AA1397,映射!W:X,2,FALSE))</f>
        <v/>
      </c>
      <c r="AC1397" s="85"/>
      <c r="AD1397" s="85"/>
      <c r="AE1397" s="85"/>
      <c r="AF1397" s="85"/>
      <c r="AG1397" s="15" t="str">
        <f>IF(AF1397="","",VLOOKUP(AF1397,映射!W:X,2,FALSE))</f>
        <v/>
      </c>
      <c r="AH1397" s="85"/>
      <c r="AI1397" s="85"/>
      <c r="AJ1397" s="85"/>
      <c r="AK1397" s="85"/>
      <c r="AL1397" s="85" t="str">
        <f>IF(AK1397="","",VLOOKUP(AK1397,映射!W:X,2,FALSE))</f>
        <v/>
      </c>
      <c r="AM1397" s="85"/>
      <c r="AN1397" s="85"/>
      <c r="AO1397" s="85"/>
    </row>
    <row r="1398" spans="1:41">
      <c r="A1398" s="26">
        <v>140665</v>
      </c>
      <c r="B1398" s="26" t="s">
        <v>323</v>
      </c>
      <c r="C1398" s="14" t="s">
        <v>40</v>
      </c>
      <c r="D1398" s="14" t="s">
        <v>688</v>
      </c>
      <c r="E1398" s="26">
        <v>40665</v>
      </c>
      <c r="F1398" s="26" t="s">
        <v>585</v>
      </c>
      <c r="G1398" s="26"/>
      <c r="H1398" s="26">
        <v>57</v>
      </c>
      <c r="I1398" s="91">
        <v>1800</v>
      </c>
      <c r="J1398" s="90">
        <v>0</v>
      </c>
      <c r="K1398" s="26"/>
      <c r="L1398" s="79">
        <f>VLOOKUP(D1398,道具产出!B:V,4,FALSE)</f>
        <v>3005</v>
      </c>
      <c r="M1398" s="15" t="str">
        <f>IF(L1398="","",VLOOKUP(L1398,映射!W:X,2,FALSE))</f>
        <v>纯银</v>
      </c>
      <c r="N1398" s="79">
        <f>VLOOKUP(D1398,道具产出!B:V,5,FALSE)</f>
        <v>1</v>
      </c>
      <c r="O1398" s="79">
        <v>1</v>
      </c>
      <c r="P1398" s="79">
        <f>VLOOKUP(D1398,道具产出!B:V,6,FALSE)</f>
        <v>100</v>
      </c>
      <c r="Q1398" s="79">
        <f>VLOOKUP(D1398,道具产出!B:V,7,FALSE)</f>
        <v>3105</v>
      </c>
      <c r="R1398" s="15" t="str">
        <f>IF(Q1398="","",VLOOKUP(Q1398,映射!W:X,2,FALSE))</f>
        <v>铁杉</v>
      </c>
      <c r="S1398" s="79">
        <f>VLOOKUP(D1398,道具产出!B:V,8,FALSE)</f>
        <v>1</v>
      </c>
      <c r="T1398" s="79">
        <v>1</v>
      </c>
      <c r="U1398" s="79">
        <f>VLOOKUP(D1398,道具产出!B:V,9,FALSE)</f>
        <v>100</v>
      </c>
      <c r="V1398" s="92">
        <f>VLOOKUP(D1398,道具产出!B:V,10,FALSE)</f>
        <v>3405</v>
      </c>
      <c r="W1398" s="15" t="str">
        <f>IF(V1398="","",VLOOKUP(V1398,映射!W:X,2,FALSE))</f>
        <v>细线</v>
      </c>
      <c r="X1398" s="92">
        <f>VLOOKUP(D1398,道具产出!B:V,11,FALSE)</f>
        <v>1</v>
      </c>
      <c r="Y1398" s="92">
        <v>1</v>
      </c>
      <c r="Z1398" s="92">
        <f>VLOOKUP(D1398,道具产出!B:V,12,FALSE)</f>
        <v>100</v>
      </c>
      <c r="AA1398" s="85"/>
      <c r="AB1398" s="15" t="str">
        <f>IF(AA1398="","",VLOOKUP(AA1398,映射!W:X,2,FALSE))</f>
        <v/>
      </c>
      <c r="AC1398" s="85"/>
      <c r="AD1398" s="85"/>
      <c r="AE1398" s="85"/>
      <c r="AF1398" s="85"/>
      <c r="AG1398" s="15" t="str">
        <f>IF(AF1398="","",VLOOKUP(AF1398,映射!W:X,2,FALSE))</f>
        <v/>
      </c>
      <c r="AH1398" s="85"/>
      <c r="AI1398" s="85"/>
      <c r="AJ1398" s="85"/>
      <c r="AK1398" s="85"/>
      <c r="AL1398" s="85" t="str">
        <f>IF(AK1398="","",VLOOKUP(AK1398,映射!W:X,2,FALSE))</f>
        <v/>
      </c>
      <c r="AM1398" s="85"/>
      <c r="AN1398" s="85"/>
      <c r="AO1398" s="85"/>
    </row>
    <row r="1399" spans="1:41">
      <c r="A1399" s="26">
        <v>140666</v>
      </c>
      <c r="B1399" s="26" t="s">
        <v>323</v>
      </c>
      <c r="C1399" s="14" t="s">
        <v>40</v>
      </c>
      <c r="D1399" s="14" t="s">
        <v>688</v>
      </c>
      <c r="E1399" s="26">
        <v>40666</v>
      </c>
      <c r="F1399" s="26" t="s">
        <v>521</v>
      </c>
      <c r="G1399" s="26"/>
      <c r="H1399" s="26">
        <v>57</v>
      </c>
      <c r="I1399" s="91">
        <v>1800</v>
      </c>
      <c r="J1399" s="90">
        <v>0</v>
      </c>
      <c r="K1399" s="26"/>
      <c r="L1399" s="79">
        <f>VLOOKUP(D1399,道具产出!B:V,4,FALSE)</f>
        <v>3005</v>
      </c>
      <c r="M1399" s="15" t="str">
        <f>IF(L1399="","",VLOOKUP(L1399,映射!W:X,2,FALSE))</f>
        <v>纯银</v>
      </c>
      <c r="N1399" s="79">
        <f>VLOOKUP(D1399,道具产出!B:V,5,FALSE)</f>
        <v>1</v>
      </c>
      <c r="O1399" s="79">
        <v>1</v>
      </c>
      <c r="P1399" s="79">
        <f>VLOOKUP(D1399,道具产出!B:V,6,FALSE)</f>
        <v>100</v>
      </c>
      <c r="Q1399" s="79">
        <f>VLOOKUP(D1399,道具产出!B:V,7,FALSE)</f>
        <v>3105</v>
      </c>
      <c r="R1399" s="15" t="str">
        <f>IF(Q1399="","",VLOOKUP(Q1399,映射!W:X,2,FALSE))</f>
        <v>铁杉</v>
      </c>
      <c r="S1399" s="79">
        <f>VLOOKUP(D1399,道具产出!B:V,8,FALSE)</f>
        <v>1</v>
      </c>
      <c r="T1399" s="79">
        <v>1</v>
      </c>
      <c r="U1399" s="79">
        <f>VLOOKUP(D1399,道具产出!B:V,9,FALSE)</f>
        <v>100</v>
      </c>
      <c r="V1399" s="92">
        <f>VLOOKUP(D1399,道具产出!B:V,10,FALSE)</f>
        <v>3405</v>
      </c>
      <c r="W1399" s="15" t="str">
        <f>IF(V1399="","",VLOOKUP(V1399,映射!W:X,2,FALSE))</f>
        <v>细线</v>
      </c>
      <c r="X1399" s="92">
        <f>VLOOKUP(D1399,道具产出!B:V,11,FALSE)</f>
        <v>1</v>
      </c>
      <c r="Y1399" s="92">
        <v>1</v>
      </c>
      <c r="Z1399" s="92">
        <f>VLOOKUP(D1399,道具产出!B:V,12,FALSE)</f>
        <v>100</v>
      </c>
      <c r="AA1399" s="85"/>
      <c r="AB1399" s="15" t="str">
        <f>IF(AA1399="","",VLOOKUP(AA1399,映射!W:X,2,FALSE))</f>
        <v/>
      </c>
      <c r="AC1399" s="85"/>
      <c r="AD1399" s="85"/>
      <c r="AE1399" s="85"/>
      <c r="AF1399" s="85"/>
      <c r="AG1399" s="15" t="str">
        <f>IF(AF1399="","",VLOOKUP(AF1399,映射!W:X,2,FALSE))</f>
        <v/>
      </c>
      <c r="AH1399" s="85"/>
      <c r="AI1399" s="85"/>
      <c r="AJ1399" s="85"/>
      <c r="AK1399" s="85"/>
      <c r="AL1399" s="85" t="str">
        <f>IF(AK1399="","",VLOOKUP(AK1399,映射!W:X,2,FALSE))</f>
        <v/>
      </c>
      <c r="AM1399" s="85"/>
      <c r="AN1399" s="85"/>
      <c r="AO1399" s="85"/>
    </row>
    <row r="1400" spans="1:41">
      <c r="A1400" s="26">
        <v>140667</v>
      </c>
      <c r="B1400" s="26" t="s">
        <v>323</v>
      </c>
      <c r="C1400" s="14" t="s">
        <v>40</v>
      </c>
      <c r="D1400" s="14" t="s">
        <v>688</v>
      </c>
      <c r="E1400" s="26">
        <v>40667</v>
      </c>
      <c r="F1400" s="26" t="s">
        <v>643</v>
      </c>
      <c r="G1400" s="26"/>
      <c r="H1400" s="26">
        <v>57</v>
      </c>
      <c r="I1400" s="91">
        <v>1800</v>
      </c>
      <c r="J1400" s="90">
        <v>0</v>
      </c>
      <c r="K1400" s="26"/>
      <c r="L1400" s="79">
        <f>VLOOKUP(D1400,道具产出!B:V,4,FALSE)</f>
        <v>3005</v>
      </c>
      <c r="M1400" s="15" t="str">
        <f>IF(L1400="","",VLOOKUP(L1400,映射!W:X,2,FALSE))</f>
        <v>纯银</v>
      </c>
      <c r="N1400" s="79">
        <f>VLOOKUP(D1400,道具产出!B:V,5,FALSE)</f>
        <v>1</v>
      </c>
      <c r="O1400" s="79">
        <v>1</v>
      </c>
      <c r="P1400" s="79">
        <f>VLOOKUP(D1400,道具产出!B:V,6,FALSE)</f>
        <v>100</v>
      </c>
      <c r="Q1400" s="79">
        <f>VLOOKUP(D1400,道具产出!B:V,7,FALSE)</f>
        <v>3105</v>
      </c>
      <c r="R1400" s="15" t="str">
        <f>IF(Q1400="","",VLOOKUP(Q1400,映射!W:X,2,FALSE))</f>
        <v>铁杉</v>
      </c>
      <c r="S1400" s="79">
        <f>VLOOKUP(D1400,道具产出!B:V,8,FALSE)</f>
        <v>1</v>
      </c>
      <c r="T1400" s="79">
        <v>1</v>
      </c>
      <c r="U1400" s="79">
        <f>VLOOKUP(D1400,道具产出!B:V,9,FALSE)</f>
        <v>100</v>
      </c>
      <c r="V1400" s="92">
        <f>VLOOKUP(D1400,道具产出!B:V,10,FALSE)</f>
        <v>3405</v>
      </c>
      <c r="W1400" s="15" t="str">
        <f>IF(V1400="","",VLOOKUP(V1400,映射!W:X,2,FALSE))</f>
        <v>细线</v>
      </c>
      <c r="X1400" s="92">
        <f>VLOOKUP(D1400,道具产出!B:V,11,FALSE)</f>
        <v>1</v>
      </c>
      <c r="Y1400" s="92">
        <v>1</v>
      </c>
      <c r="Z1400" s="92">
        <f>VLOOKUP(D1400,道具产出!B:V,12,FALSE)</f>
        <v>100</v>
      </c>
      <c r="AA1400" s="85"/>
      <c r="AB1400" s="15" t="str">
        <f>IF(AA1400="","",VLOOKUP(AA1400,映射!W:X,2,FALSE))</f>
        <v/>
      </c>
      <c r="AC1400" s="85"/>
      <c r="AD1400" s="85"/>
      <c r="AE1400" s="85"/>
      <c r="AF1400" s="85"/>
      <c r="AG1400" s="15" t="str">
        <f>IF(AF1400="","",VLOOKUP(AF1400,映射!W:X,2,FALSE))</f>
        <v/>
      </c>
      <c r="AH1400" s="85"/>
      <c r="AI1400" s="85"/>
      <c r="AJ1400" s="85"/>
      <c r="AK1400" s="85"/>
      <c r="AL1400" s="85" t="str">
        <f>IF(AK1400="","",VLOOKUP(AK1400,映射!W:X,2,FALSE))</f>
        <v/>
      </c>
      <c r="AM1400" s="85"/>
      <c r="AN1400" s="85"/>
      <c r="AO1400" s="85"/>
    </row>
    <row r="1401" spans="1:41">
      <c r="A1401" s="26">
        <v>140668</v>
      </c>
      <c r="B1401" s="26" t="s">
        <v>323</v>
      </c>
      <c r="C1401" s="14" t="s">
        <v>40</v>
      </c>
      <c r="D1401" s="14" t="s">
        <v>688</v>
      </c>
      <c r="E1401" s="26">
        <v>40668</v>
      </c>
      <c r="F1401" s="26" t="s">
        <v>595</v>
      </c>
      <c r="G1401" s="26"/>
      <c r="H1401" s="26">
        <v>57</v>
      </c>
      <c r="I1401" s="91">
        <v>1800</v>
      </c>
      <c r="J1401" s="90">
        <v>0</v>
      </c>
      <c r="K1401" s="26"/>
      <c r="L1401" s="79">
        <f>VLOOKUP(D1401,道具产出!B:V,4,FALSE)</f>
        <v>3005</v>
      </c>
      <c r="M1401" s="15" t="str">
        <f>IF(L1401="","",VLOOKUP(L1401,映射!W:X,2,FALSE))</f>
        <v>纯银</v>
      </c>
      <c r="N1401" s="79">
        <f>VLOOKUP(D1401,道具产出!B:V,5,FALSE)</f>
        <v>1</v>
      </c>
      <c r="O1401" s="79">
        <v>1</v>
      </c>
      <c r="P1401" s="79">
        <f>VLOOKUP(D1401,道具产出!B:V,6,FALSE)</f>
        <v>100</v>
      </c>
      <c r="Q1401" s="79">
        <f>VLOOKUP(D1401,道具产出!B:V,7,FALSE)</f>
        <v>3105</v>
      </c>
      <c r="R1401" s="15" t="str">
        <f>IF(Q1401="","",VLOOKUP(Q1401,映射!W:X,2,FALSE))</f>
        <v>铁杉</v>
      </c>
      <c r="S1401" s="79">
        <f>VLOOKUP(D1401,道具产出!B:V,8,FALSE)</f>
        <v>1</v>
      </c>
      <c r="T1401" s="79">
        <v>1</v>
      </c>
      <c r="U1401" s="79">
        <f>VLOOKUP(D1401,道具产出!B:V,9,FALSE)</f>
        <v>100</v>
      </c>
      <c r="V1401" s="92">
        <f>VLOOKUP(D1401,道具产出!B:V,10,FALSE)</f>
        <v>3405</v>
      </c>
      <c r="W1401" s="15" t="str">
        <f>IF(V1401="","",VLOOKUP(V1401,映射!W:X,2,FALSE))</f>
        <v>细线</v>
      </c>
      <c r="X1401" s="92">
        <f>VLOOKUP(D1401,道具产出!B:V,11,FALSE)</f>
        <v>1</v>
      </c>
      <c r="Y1401" s="92">
        <v>1</v>
      </c>
      <c r="Z1401" s="92">
        <f>VLOOKUP(D1401,道具产出!B:V,12,FALSE)</f>
        <v>100</v>
      </c>
      <c r="AA1401" s="85"/>
      <c r="AB1401" s="15" t="str">
        <f>IF(AA1401="","",VLOOKUP(AA1401,映射!W:X,2,FALSE))</f>
        <v/>
      </c>
      <c r="AC1401" s="85"/>
      <c r="AD1401" s="85"/>
      <c r="AE1401" s="85"/>
      <c r="AF1401" s="85"/>
      <c r="AG1401" s="15" t="str">
        <f>IF(AF1401="","",VLOOKUP(AF1401,映射!W:X,2,FALSE))</f>
        <v/>
      </c>
      <c r="AH1401" s="85"/>
      <c r="AI1401" s="85"/>
      <c r="AJ1401" s="85"/>
      <c r="AK1401" s="85"/>
      <c r="AL1401" s="85" t="str">
        <f>IF(AK1401="","",VLOOKUP(AK1401,映射!W:X,2,FALSE))</f>
        <v/>
      </c>
      <c r="AM1401" s="85"/>
      <c r="AN1401" s="85"/>
      <c r="AO1401" s="85"/>
    </row>
    <row r="1402" spans="1:41">
      <c r="A1402" s="26">
        <v>140669</v>
      </c>
      <c r="B1402" s="26" t="s">
        <v>323</v>
      </c>
      <c r="C1402" s="14" t="s">
        <v>40</v>
      </c>
      <c r="D1402" s="14" t="s">
        <v>688</v>
      </c>
      <c r="E1402" s="26">
        <v>40669</v>
      </c>
      <c r="F1402" s="26" t="s">
        <v>452</v>
      </c>
      <c r="G1402" s="26"/>
      <c r="H1402" s="26">
        <v>57</v>
      </c>
      <c r="I1402" s="91">
        <v>1800</v>
      </c>
      <c r="J1402" s="90">
        <v>0</v>
      </c>
      <c r="K1402" s="26"/>
      <c r="L1402" s="79">
        <f>VLOOKUP(D1402,道具产出!B:V,4,FALSE)</f>
        <v>3005</v>
      </c>
      <c r="M1402" s="15" t="str">
        <f>IF(L1402="","",VLOOKUP(L1402,映射!W:X,2,FALSE))</f>
        <v>纯银</v>
      </c>
      <c r="N1402" s="79">
        <f>VLOOKUP(D1402,道具产出!B:V,5,FALSE)</f>
        <v>1</v>
      </c>
      <c r="O1402" s="79">
        <v>1</v>
      </c>
      <c r="P1402" s="79">
        <f>VLOOKUP(D1402,道具产出!B:V,6,FALSE)</f>
        <v>100</v>
      </c>
      <c r="Q1402" s="79">
        <f>VLOOKUP(D1402,道具产出!B:V,7,FALSE)</f>
        <v>3105</v>
      </c>
      <c r="R1402" s="15" t="str">
        <f>IF(Q1402="","",VLOOKUP(Q1402,映射!W:X,2,FALSE))</f>
        <v>铁杉</v>
      </c>
      <c r="S1402" s="79">
        <f>VLOOKUP(D1402,道具产出!B:V,8,FALSE)</f>
        <v>1</v>
      </c>
      <c r="T1402" s="79">
        <v>1</v>
      </c>
      <c r="U1402" s="79">
        <f>VLOOKUP(D1402,道具产出!B:V,9,FALSE)</f>
        <v>100</v>
      </c>
      <c r="V1402" s="92">
        <f>VLOOKUP(D1402,道具产出!B:V,10,FALSE)</f>
        <v>3405</v>
      </c>
      <c r="W1402" s="15" t="str">
        <f>IF(V1402="","",VLOOKUP(V1402,映射!W:X,2,FALSE))</f>
        <v>细线</v>
      </c>
      <c r="X1402" s="92">
        <f>VLOOKUP(D1402,道具产出!B:V,11,FALSE)</f>
        <v>1</v>
      </c>
      <c r="Y1402" s="92">
        <v>1</v>
      </c>
      <c r="Z1402" s="92">
        <f>VLOOKUP(D1402,道具产出!B:V,12,FALSE)</f>
        <v>100</v>
      </c>
      <c r="AA1402" s="85"/>
      <c r="AB1402" s="15" t="str">
        <f>IF(AA1402="","",VLOOKUP(AA1402,映射!W:X,2,FALSE))</f>
        <v/>
      </c>
      <c r="AC1402" s="85"/>
      <c r="AD1402" s="85"/>
      <c r="AE1402" s="85"/>
      <c r="AF1402" s="85"/>
      <c r="AG1402" s="15" t="str">
        <f>IF(AF1402="","",VLOOKUP(AF1402,映射!W:X,2,FALSE))</f>
        <v/>
      </c>
      <c r="AH1402" s="85"/>
      <c r="AI1402" s="85"/>
      <c r="AJ1402" s="85"/>
      <c r="AK1402" s="85"/>
      <c r="AL1402" s="85" t="str">
        <f>IF(AK1402="","",VLOOKUP(AK1402,映射!W:X,2,FALSE))</f>
        <v/>
      </c>
      <c r="AM1402" s="85"/>
      <c r="AN1402" s="85"/>
      <c r="AO1402" s="85"/>
    </row>
    <row r="1403" spans="1:41">
      <c r="A1403" s="26">
        <v>140670</v>
      </c>
      <c r="B1403" s="26" t="s">
        <v>323</v>
      </c>
      <c r="C1403" s="14" t="s">
        <v>40</v>
      </c>
      <c r="D1403" s="14" t="s">
        <v>688</v>
      </c>
      <c r="E1403" s="26">
        <v>40670</v>
      </c>
      <c r="F1403" s="26" t="s">
        <v>622</v>
      </c>
      <c r="G1403" s="26"/>
      <c r="H1403" s="26">
        <v>57</v>
      </c>
      <c r="I1403" s="91">
        <v>1800</v>
      </c>
      <c r="J1403" s="90">
        <v>0</v>
      </c>
      <c r="K1403" s="26"/>
      <c r="L1403" s="79">
        <f>VLOOKUP(D1403,道具产出!B:V,4,FALSE)</f>
        <v>3005</v>
      </c>
      <c r="M1403" s="15" t="str">
        <f>IF(L1403="","",VLOOKUP(L1403,映射!W:X,2,FALSE))</f>
        <v>纯银</v>
      </c>
      <c r="N1403" s="79">
        <f>VLOOKUP(D1403,道具产出!B:V,5,FALSE)</f>
        <v>1</v>
      </c>
      <c r="O1403" s="79">
        <v>1</v>
      </c>
      <c r="P1403" s="79">
        <f>VLOOKUP(D1403,道具产出!B:V,6,FALSE)</f>
        <v>100</v>
      </c>
      <c r="Q1403" s="79">
        <f>VLOOKUP(D1403,道具产出!B:V,7,FALSE)</f>
        <v>3105</v>
      </c>
      <c r="R1403" s="15" t="str">
        <f>IF(Q1403="","",VLOOKUP(Q1403,映射!W:X,2,FALSE))</f>
        <v>铁杉</v>
      </c>
      <c r="S1403" s="79">
        <f>VLOOKUP(D1403,道具产出!B:V,8,FALSE)</f>
        <v>1</v>
      </c>
      <c r="T1403" s="79">
        <v>1</v>
      </c>
      <c r="U1403" s="79">
        <f>VLOOKUP(D1403,道具产出!B:V,9,FALSE)</f>
        <v>100</v>
      </c>
      <c r="V1403" s="92">
        <f>VLOOKUP(D1403,道具产出!B:V,10,FALSE)</f>
        <v>3405</v>
      </c>
      <c r="W1403" s="15" t="str">
        <f>IF(V1403="","",VLOOKUP(V1403,映射!W:X,2,FALSE))</f>
        <v>细线</v>
      </c>
      <c r="X1403" s="92">
        <f>VLOOKUP(D1403,道具产出!B:V,11,FALSE)</f>
        <v>1</v>
      </c>
      <c r="Y1403" s="92">
        <v>1</v>
      </c>
      <c r="Z1403" s="92">
        <f>VLOOKUP(D1403,道具产出!B:V,12,FALSE)</f>
        <v>100</v>
      </c>
      <c r="AA1403" s="85"/>
      <c r="AB1403" s="15" t="str">
        <f>IF(AA1403="","",VLOOKUP(AA1403,映射!W:X,2,FALSE))</f>
        <v/>
      </c>
      <c r="AC1403" s="85"/>
      <c r="AD1403" s="85"/>
      <c r="AE1403" s="85"/>
      <c r="AF1403" s="85"/>
      <c r="AG1403" s="15" t="str">
        <f>IF(AF1403="","",VLOOKUP(AF1403,映射!W:X,2,FALSE))</f>
        <v/>
      </c>
      <c r="AH1403" s="85"/>
      <c r="AI1403" s="85"/>
      <c r="AJ1403" s="85"/>
      <c r="AK1403" s="85"/>
      <c r="AL1403" s="85" t="str">
        <f>IF(AK1403="","",VLOOKUP(AK1403,映射!W:X,2,FALSE))</f>
        <v/>
      </c>
      <c r="AM1403" s="85"/>
      <c r="AN1403" s="85"/>
      <c r="AO1403" s="85"/>
    </row>
    <row r="1404" spans="1:41">
      <c r="A1404" s="26">
        <v>140671</v>
      </c>
      <c r="B1404" s="26" t="s">
        <v>323</v>
      </c>
      <c r="C1404" s="14" t="s">
        <v>40</v>
      </c>
      <c r="D1404" s="14" t="s">
        <v>689</v>
      </c>
      <c r="E1404" s="26">
        <v>40671</v>
      </c>
      <c r="F1404" s="26" t="s">
        <v>456</v>
      </c>
      <c r="G1404" s="26"/>
      <c r="H1404" s="26">
        <v>57</v>
      </c>
      <c r="I1404" s="91">
        <v>1800</v>
      </c>
      <c r="J1404" s="90">
        <v>0</v>
      </c>
      <c r="K1404" s="26"/>
      <c r="L1404" s="79">
        <f>VLOOKUP(D1404,道具产出!B:V,4,FALSE)</f>
        <v>3006</v>
      </c>
      <c r="M1404" s="15" t="str">
        <f>IF(L1404="","",VLOOKUP(L1404,映射!W:X,2,FALSE))</f>
        <v>金</v>
      </c>
      <c r="N1404" s="79">
        <f>VLOOKUP(D1404,道具产出!B:V,5,FALSE)</f>
        <v>1</v>
      </c>
      <c r="O1404" s="79">
        <v>1</v>
      </c>
      <c r="P1404" s="79">
        <f>VLOOKUP(D1404,道具产出!B:V,6,FALSE)</f>
        <v>50</v>
      </c>
      <c r="Q1404" s="79">
        <f>VLOOKUP(D1404,道具产出!B:V,7,FALSE)</f>
        <v>3106</v>
      </c>
      <c r="R1404" s="15" t="str">
        <f>IF(Q1404="","",VLOOKUP(Q1404,映射!W:X,2,FALSE))</f>
        <v>琵琶木</v>
      </c>
      <c r="S1404" s="79">
        <f>VLOOKUP(D1404,道具产出!B:V,8,FALSE)</f>
        <v>1</v>
      </c>
      <c r="T1404" s="79">
        <v>1</v>
      </c>
      <c r="U1404" s="79">
        <f>VLOOKUP(D1404,道具产出!B:V,9,FALSE)</f>
        <v>50</v>
      </c>
      <c r="V1404" s="92">
        <f>VLOOKUP(D1404,道具产出!B:V,10,FALSE)</f>
        <v>3406</v>
      </c>
      <c r="W1404" s="15" t="str">
        <f>IF(V1404="","",VLOOKUP(V1404,映射!W:X,2,FALSE))</f>
        <v>绢布</v>
      </c>
      <c r="X1404" s="92">
        <f>VLOOKUP(D1404,道具产出!B:V,11,FALSE)</f>
        <v>1</v>
      </c>
      <c r="Y1404" s="92">
        <v>1</v>
      </c>
      <c r="Z1404" s="92">
        <f>VLOOKUP(D1404,道具产出!B:V,12,FALSE)</f>
        <v>50</v>
      </c>
      <c r="AA1404" s="85"/>
      <c r="AB1404" s="15" t="str">
        <f>IF(AA1404="","",VLOOKUP(AA1404,映射!W:X,2,FALSE))</f>
        <v/>
      </c>
      <c r="AC1404" s="85"/>
      <c r="AD1404" s="85"/>
      <c r="AE1404" s="85"/>
      <c r="AF1404" s="85"/>
      <c r="AG1404" s="15" t="str">
        <f>IF(AF1404="","",VLOOKUP(AF1404,映射!W:X,2,FALSE))</f>
        <v/>
      </c>
      <c r="AH1404" s="85"/>
      <c r="AI1404" s="85"/>
      <c r="AJ1404" s="85"/>
      <c r="AK1404" s="85"/>
      <c r="AL1404" s="85" t="str">
        <f>IF(AK1404="","",VLOOKUP(AK1404,映射!W:X,2,FALSE))</f>
        <v/>
      </c>
      <c r="AM1404" s="85"/>
      <c r="AN1404" s="85"/>
      <c r="AO1404" s="85"/>
    </row>
    <row r="1405" spans="1:41">
      <c r="A1405" s="26">
        <v>140672</v>
      </c>
      <c r="B1405" s="26" t="s">
        <v>323</v>
      </c>
      <c r="C1405" s="14" t="s">
        <v>40</v>
      </c>
      <c r="D1405" s="14" t="s">
        <v>689</v>
      </c>
      <c r="E1405" s="26">
        <v>40672</v>
      </c>
      <c r="F1405" s="26" t="s">
        <v>633</v>
      </c>
      <c r="G1405" s="26"/>
      <c r="H1405" s="26">
        <v>57</v>
      </c>
      <c r="I1405" s="91">
        <v>1800</v>
      </c>
      <c r="J1405" s="90">
        <v>0</v>
      </c>
      <c r="K1405" s="26"/>
      <c r="L1405" s="79">
        <f>VLOOKUP(D1405,道具产出!B:V,4,FALSE)</f>
        <v>3006</v>
      </c>
      <c r="M1405" s="15" t="str">
        <f>IF(L1405="","",VLOOKUP(L1405,映射!W:X,2,FALSE))</f>
        <v>金</v>
      </c>
      <c r="N1405" s="79">
        <f>VLOOKUP(D1405,道具产出!B:V,5,FALSE)</f>
        <v>1</v>
      </c>
      <c r="O1405" s="79">
        <v>1</v>
      </c>
      <c r="P1405" s="79">
        <f>VLOOKUP(D1405,道具产出!B:V,6,FALSE)</f>
        <v>50</v>
      </c>
      <c r="Q1405" s="79">
        <f>VLOOKUP(D1405,道具产出!B:V,7,FALSE)</f>
        <v>3106</v>
      </c>
      <c r="R1405" s="15" t="str">
        <f>IF(Q1405="","",VLOOKUP(Q1405,映射!W:X,2,FALSE))</f>
        <v>琵琶木</v>
      </c>
      <c r="S1405" s="79">
        <f>VLOOKUP(D1405,道具产出!B:V,8,FALSE)</f>
        <v>1</v>
      </c>
      <c r="T1405" s="79">
        <v>1</v>
      </c>
      <c r="U1405" s="79">
        <f>VLOOKUP(D1405,道具产出!B:V,9,FALSE)</f>
        <v>50</v>
      </c>
      <c r="V1405" s="92">
        <f>VLOOKUP(D1405,道具产出!B:V,10,FALSE)</f>
        <v>3406</v>
      </c>
      <c r="W1405" s="15" t="str">
        <f>IF(V1405="","",VLOOKUP(V1405,映射!W:X,2,FALSE))</f>
        <v>绢布</v>
      </c>
      <c r="X1405" s="92">
        <f>VLOOKUP(D1405,道具产出!B:V,11,FALSE)</f>
        <v>1</v>
      </c>
      <c r="Y1405" s="92">
        <v>1</v>
      </c>
      <c r="Z1405" s="92">
        <f>VLOOKUP(D1405,道具产出!B:V,12,FALSE)</f>
        <v>50</v>
      </c>
      <c r="AA1405" s="85"/>
      <c r="AB1405" s="15" t="str">
        <f>IF(AA1405="","",VLOOKUP(AA1405,映射!W:X,2,FALSE))</f>
        <v/>
      </c>
      <c r="AC1405" s="85"/>
      <c r="AD1405" s="85"/>
      <c r="AE1405" s="85"/>
      <c r="AF1405" s="85"/>
      <c r="AG1405" s="15" t="str">
        <f>IF(AF1405="","",VLOOKUP(AF1405,映射!W:X,2,FALSE))</f>
        <v/>
      </c>
      <c r="AH1405" s="85"/>
      <c r="AI1405" s="85"/>
      <c r="AJ1405" s="85"/>
      <c r="AK1405" s="85"/>
      <c r="AL1405" s="85" t="str">
        <f>IF(AK1405="","",VLOOKUP(AK1405,映射!W:X,2,FALSE))</f>
        <v/>
      </c>
      <c r="AM1405" s="85"/>
      <c r="AN1405" s="85"/>
      <c r="AO1405" s="85"/>
    </row>
    <row r="1406" spans="1:41">
      <c r="A1406" s="26">
        <v>140673</v>
      </c>
      <c r="B1406" s="26" t="s">
        <v>323</v>
      </c>
      <c r="C1406" s="14" t="s">
        <v>40</v>
      </c>
      <c r="D1406" s="14" t="s">
        <v>689</v>
      </c>
      <c r="E1406" s="26">
        <v>40673</v>
      </c>
      <c r="F1406" s="26" t="s">
        <v>510</v>
      </c>
      <c r="G1406" s="26"/>
      <c r="H1406" s="26">
        <v>57</v>
      </c>
      <c r="I1406" s="91">
        <v>1800</v>
      </c>
      <c r="J1406" s="90">
        <v>0</v>
      </c>
      <c r="K1406" s="26"/>
      <c r="L1406" s="79">
        <f>VLOOKUP(D1406,道具产出!B:V,4,FALSE)</f>
        <v>3006</v>
      </c>
      <c r="M1406" s="15" t="str">
        <f>IF(L1406="","",VLOOKUP(L1406,映射!W:X,2,FALSE))</f>
        <v>金</v>
      </c>
      <c r="N1406" s="79">
        <f>VLOOKUP(D1406,道具产出!B:V,5,FALSE)</f>
        <v>1</v>
      </c>
      <c r="O1406" s="79">
        <v>1</v>
      </c>
      <c r="P1406" s="79">
        <f>VLOOKUP(D1406,道具产出!B:V,6,FALSE)</f>
        <v>50</v>
      </c>
      <c r="Q1406" s="79">
        <f>VLOOKUP(D1406,道具产出!B:V,7,FALSE)</f>
        <v>3106</v>
      </c>
      <c r="R1406" s="15" t="str">
        <f>IF(Q1406="","",VLOOKUP(Q1406,映射!W:X,2,FALSE))</f>
        <v>琵琶木</v>
      </c>
      <c r="S1406" s="79">
        <f>VLOOKUP(D1406,道具产出!B:V,8,FALSE)</f>
        <v>1</v>
      </c>
      <c r="T1406" s="79">
        <v>1</v>
      </c>
      <c r="U1406" s="79">
        <f>VLOOKUP(D1406,道具产出!B:V,9,FALSE)</f>
        <v>50</v>
      </c>
      <c r="V1406" s="92">
        <f>VLOOKUP(D1406,道具产出!B:V,10,FALSE)</f>
        <v>3406</v>
      </c>
      <c r="W1406" s="15" t="str">
        <f>IF(V1406="","",VLOOKUP(V1406,映射!W:X,2,FALSE))</f>
        <v>绢布</v>
      </c>
      <c r="X1406" s="92">
        <f>VLOOKUP(D1406,道具产出!B:V,11,FALSE)</f>
        <v>1</v>
      </c>
      <c r="Y1406" s="92">
        <v>1</v>
      </c>
      <c r="Z1406" s="92">
        <f>VLOOKUP(D1406,道具产出!B:V,12,FALSE)</f>
        <v>50</v>
      </c>
      <c r="AA1406" s="85"/>
      <c r="AB1406" s="15" t="str">
        <f>IF(AA1406="","",VLOOKUP(AA1406,映射!W:X,2,FALSE))</f>
        <v/>
      </c>
      <c r="AC1406" s="85"/>
      <c r="AD1406" s="85"/>
      <c r="AE1406" s="85"/>
      <c r="AF1406" s="85"/>
      <c r="AG1406" s="15" t="str">
        <f>IF(AF1406="","",VLOOKUP(AF1406,映射!W:X,2,FALSE))</f>
        <v/>
      </c>
      <c r="AH1406" s="85"/>
      <c r="AI1406" s="85"/>
      <c r="AJ1406" s="85"/>
      <c r="AK1406" s="85"/>
      <c r="AL1406" s="85" t="str">
        <f>IF(AK1406="","",VLOOKUP(AK1406,映射!W:X,2,FALSE))</f>
        <v/>
      </c>
      <c r="AM1406" s="85"/>
      <c r="AN1406" s="85"/>
      <c r="AO1406" s="85"/>
    </row>
    <row r="1407" spans="1:41">
      <c r="A1407" s="26">
        <v>140674</v>
      </c>
      <c r="B1407" s="26" t="s">
        <v>323</v>
      </c>
      <c r="C1407" s="14" t="s">
        <v>40</v>
      </c>
      <c r="D1407" s="14" t="s">
        <v>689</v>
      </c>
      <c r="E1407" s="26">
        <v>40674</v>
      </c>
      <c r="F1407" s="26" t="s">
        <v>697</v>
      </c>
      <c r="G1407" s="26"/>
      <c r="H1407" s="26">
        <v>57</v>
      </c>
      <c r="I1407" s="91">
        <v>1800</v>
      </c>
      <c r="J1407" s="90">
        <v>0</v>
      </c>
      <c r="K1407" s="26"/>
      <c r="L1407" s="79">
        <f>VLOOKUP(D1407,道具产出!B:V,4,FALSE)</f>
        <v>3006</v>
      </c>
      <c r="M1407" s="15" t="str">
        <f>IF(L1407="","",VLOOKUP(L1407,映射!W:X,2,FALSE))</f>
        <v>金</v>
      </c>
      <c r="N1407" s="79">
        <f>VLOOKUP(D1407,道具产出!B:V,5,FALSE)</f>
        <v>1</v>
      </c>
      <c r="O1407" s="79">
        <v>1</v>
      </c>
      <c r="P1407" s="79">
        <f>VLOOKUP(D1407,道具产出!B:V,6,FALSE)</f>
        <v>50</v>
      </c>
      <c r="Q1407" s="79">
        <f>VLOOKUP(D1407,道具产出!B:V,7,FALSE)</f>
        <v>3106</v>
      </c>
      <c r="R1407" s="15" t="str">
        <f>IF(Q1407="","",VLOOKUP(Q1407,映射!W:X,2,FALSE))</f>
        <v>琵琶木</v>
      </c>
      <c r="S1407" s="79">
        <f>VLOOKUP(D1407,道具产出!B:V,8,FALSE)</f>
        <v>1</v>
      </c>
      <c r="T1407" s="79">
        <v>1</v>
      </c>
      <c r="U1407" s="79">
        <f>VLOOKUP(D1407,道具产出!B:V,9,FALSE)</f>
        <v>50</v>
      </c>
      <c r="V1407" s="92">
        <f>VLOOKUP(D1407,道具产出!B:V,10,FALSE)</f>
        <v>3406</v>
      </c>
      <c r="W1407" s="15" t="str">
        <f>IF(V1407="","",VLOOKUP(V1407,映射!W:X,2,FALSE))</f>
        <v>绢布</v>
      </c>
      <c r="X1407" s="92">
        <f>VLOOKUP(D1407,道具产出!B:V,11,FALSE)</f>
        <v>1</v>
      </c>
      <c r="Y1407" s="92">
        <v>1</v>
      </c>
      <c r="Z1407" s="92">
        <f>VLOOKUP(D1407,道具产出!B:V,12,FALSE)</f>
        <v>50</v>
      </c>
      <c r="AA1407" s="85"/>
      <c r="AB1407" s="15" t="str">
        <f>IF(AA1407="","",VLOOKUP(AA1407,映射!W:X,2,FALSE))</f>
        <v/>
      </c>
      <c r="AC1407" s="85"/>
      <c r="AD1407" s="85"/>
      <c r="AE1407" s="85"/>
      <c r="AF1407" s="85"/>
      <c r="AG1407" s="15" t="str">
        <f>IF(AF1407="","",VLOOKUP(AF1407,映射!W:X,2,FALSE))</f>
        <v/>
      </c>
      <c r="AH1407" s="85"/>
      <c r="AI1407" s="85"/>
      <c r="AJ1407" s="85"/>
      <c r="AK1407" s="85"/>
      <c r="AL1407" s="85" t="str">
        <f>IF(AK1407="","",VLOOKUP(AK1407,映射!W:X,2,FALSE))</f>
        <v/>
      </c>
      <c r="AM1407" s="85"/>
      <c r="AN1407" s="85"/>
      <c r="AO1407" s="85"/>
    </row>
    <row r="1408" spans="1:41">
      <c r="A1408" s="26">
        <v>140675</v>
      </c>
      <c r="B1408" s="26" t="s">
        <v>323</v>
      </c>
      <c r="C1408" s="14" t="s">
        <v>40</v>
      </c>
      <c r="D1408" s="14" t="s">
        <v>689</v>
      </c>
      <c r="E1408" s="26">
        <v>40675</v>
      </c>
      <c r="F1408" s="26" t="s">
        <v>605</v>
      </c>
      <c r="G1408" s="26"/>
      <c r="H1408" s="26">
        <v>57</v>
      </c>
      <c r="I1408" s="91">
        <v>1800</v>
      </c>
      <c r="J1408" s="90">
        <v>0</v>
      </c>
      <c r="K1408" s="26"/>
      <c r="L1408" s="79">
        <f>VLOOKUP(D1408,道具产出!B:V,4,FALSE)</f>
        <v>3006</v>
      </c>
      <c r="M1408" s="15" t="str">
        <f>IF(L1408="","",VLOOKUP(L1408,映射!W:X,2,FALSE))</f>
        <v>金</v>
      </c>
      <c r="N1408" s="79">
        <f>VLOOKUP(D1408,道具产出!B:V,5,FALSE)</f>
        <v>1</v>
      </c>
      <c r="O1408" s="79">
        <v>1</v>
      </c>
      <c r="P1408" s="79">
        <f>VLOOKUP(D1408,道具产出!B:V,6,FALSE)</f>
        <v>50</v>
      </c>
      <c r="Q1408" s="79">
        <f>VLOOKUP(D1408,道具产出!B:V,7,FALSE)</f>
        <v>3106</v>
      </c>
      <c r="R1408" s="15" t="str">
        <f>IF(Q1408="","",VLOOKUP(Q1408,映射!W:X,2,FALSE))</f>
        <v>琵琶木</v>
      </c>
      <c r="S1408" s="79">
        <f>VLOOKUP(D1408,道具产出!B:V,8,FALSE)</f>
        <v>1</v>
      </c>
      <c r="T1408" s="79">
        <v>1</v>
      </c>
      <c r="U1408" s="79">
        <f>VLOOKUP(D1408,道具产出!B:V,9,FALSE)</f>
        <v>50</v>
      </c>
      <c r="V1408" s="92">
        <f>VLOOKUP(D1408,道具产出!B:V,10,FALSE)</f>
        <v>3406</v>
      </c>
      <c r="W1408" s="15" t="str">
        <f>IF(V1408="","",VLOOKUP(V1408,映射!W:X,2,FALSE))</f>
        <v>绢布</v>
      </c>
      <c r="X1408" s="92">
        <f>VLOOKUP(D1408,道具产出!B:V,11,FALSE)</f>
        <v>1</v>
      </c>
      <c r="Y1408" s="92">
        <v>1</v>
      </c>
      <c r="Z1408" s="92">
        <f>VLOOKUP(D1408,道具产出!B:V,12,FALSE)</f>
        <v>50</v>
      </c>
      <c r="AA1408" s="85"/>
      <c r="AB1408" s="15" t="str">
        <f>IF(AA1408="","",VLOOKUP(AA1408,映射!W:X,2,FALSE))</f>
        <v/>
      </c>
      <c r="AC1408" s="85"/>
      <c r="AD1408" s="85"/>
      <c r="AE1408" s="85"/>
      <c r="AF1408" s="85"/>
      <c r="AG1408" s="15" t="str">
        <f>IF(AF1408="","",VLOOKUP(AF1408,映射!W:X,2,FALSE))</f>
        <v/>
      </c>
      <c r="AH1408" s="85"/>
      <c r="AI1408" s="85"/>
      <c r="AJ1408" s="85"/>
      <c r="AK1408" s="85"/>
      <c r="AL1408" s="85" t="str">
        <f>IF(AK1408="","",VLOOKUP(AK1408,映射!W:X,2,FALSE))</f>
        <v/>
      </c>
      <c r="AM1408" s="85"/>
      <c r="AN1408" s="85"/>
      <c r="AO1408" s="85"/>
    </row>
    <row r="1409" spans="1:41">
      <c r="A1409" s="26">
        <v>140676</v>
      </c>
      <c r="B1409" s="26" t="s">
        <v>323</v>
      </c>
      <c r="C1409" s="14" t="s">
        <v>40</v>
      </c>
      <c r="D1409" s="14" t="s">
        <v>683</v>
      </c>
      <c r="E1409" s="26">
        <v>40676</v>
      </c>
      <c r="F1409" s="26" t="s">
        <v>662</v>
      </c>
      <c r="G1409" s="26"/>
      <c r="H1409" s="26">
        <v>17</v>
      </c>
      <c r="I1409" s="91">
        <v>150</v>
      </c>
      <c r="J1409" s="90">
        <v>0</v>
      </c>
      <c r="K1409" s="26"/>
      <c r="L1409" s="79">
        <f>VLOOKUP(D1409,道具产出!B:V,4,FALSE)</f>
        <v>3001</v>
      </c>
      <c r="M1409" s="15" t="str">
        <f>IF(L1409="","",VLOOKUP(L1409,映射!W:X,2,FALSE))</f>
        <v>铜</v>
      </c>
      <c r="N1409" s="79">
        <f>VLOOKUP(D1409,道具产出!B:V,5,FALSE)</f>
        <v>1</v>
      </c>
      <c r="O1409" s="79">
        <v>1</v>
      </c>
      <c r="P1409" s="79">
        <f>VLOOKUP(D1409,道具产出!B:V,6,FALSE)</f>
        <v>500</v>
      </c>
      <c r="Q1409" s="79">
        <f>VLOOKUP(D1409,道具产出!B:V,7,FALSE)</f>
        <v>3101</v>
      </c>
      <c r="R1409" s="15" t="str">
        <f>IF(Q1409="","",VLOOKUP(Q1409,映射!W:X,2,FALSE))</f>
        <v>印度轻木</v>
      </c>
      <c r="S1409" s="79">
        <f>VLOOKUP(D1409,道具产出!B:V,8,FALSE)</f>
        <v>1</v>
      </c>
      <c r="T1409" s="79">
        <v>1</v>
      </c>
      <c r="U1409" s="79">
        <f>VLOOKUP(D1409,道具产出!B:V,9,FALSE)</f>
        <v>500</v>
      </c>
      <c r="V1409" s="92">
        <f>VLOOKUP(D1409,道具产出!B:V,10,FALSE)</f>
        <v>3401</v>
      </c>
      <c r="W1409" s="15" t="str">
        <f>IF(V1409="","",VLOOKUP(V1409,映射!W:X,2,FALSE))</f>
        <v>麻布</v>
      </c>
      <c r="X1409" s="92">
        <f>VLOOKUP(D1409,道具产出!B:V,11,FALSE)</f>
        <v>1</v>
      </c>
      <c r="Y1409" s="92">
        <v>1</v>
      </c>
      <c r="Z1409" s="92">
        <f>VLOOKUP(D1409,道具产出!B:V,12,FALSE)</f>
        <v>500</v>
      </c>
      <c r="AA1409" s="85"/>
      <c r="AB1409" s="15" t="str">
        <f>IF(AA1409="","",VLOOKUP(AA1409,映射!W:X,2,FALSE))</f>
        <v/>
      </c>
      <c r="AC1409" s="85"/>
      <c r="AD1409" s="85"/>
      <c r="AE1409" s="85"/>
      <c r="AF1409" s="85"/>
      <c r="AG1409" s="15" t="str">
        <f>IF(AF1409="","",VLOOKUP(AF1409,映射!W:X,2,FALSE))</f>
        <v/>
      </c>
      <c r="AH1409" s="85"/>
      <c r="AI1409" s="85"/>
      <c r="AJ1409" s="85"/>
      <c r="AK1409" s="85"/>
      <c r="AL1409" s="85" t="str">
        <f>IF(AK1409="","",VLOOKUP(AK1409,映射!W:X,2,FALSE))</f>
        <v/>
      </c>
      <c r="AM1409" s="85"/>
      <c r="AN1409" s="85"/>
      <c r="AO1409" s="85"/>
    </row>
    <row r="1410" spans="1:41">
      <c r="A1410" s="26">
        <v>140677</v>
      </c>
      <c r="B1410" s="26" t="s">
        <v>323</v>
      </c>
      <c r="C1410" s="14" t="s">
        <v>40</v>
      </c>
      <c r="D1410" s="14" t="s">
        <v>683</v>
      </c>
      <c r="E1410" s="26">
        <v>40677</v>
      </c>
      <c r="F1410" s="26" t="s">
        <v>480</v>
      </c>
      <c r="G1410" s="26"/>
      <c r="H1410" s="26">
        <v>17</v>
      </c>
      <c r="I1410" s="91">
        <v>150</v>
      </c>
      <c r="J1410" s="90">
        <v>0</v>
      </c>
      <c r="K1410" s="26"/>
      <c r="L1410" s="79">
        <f>VLOOKUP(D1410,道具产出!B:V,4,FALSE)</f>
        <v>3001</v>
      </c>
      <c r="M1410" s="15" t="str">
        <f>IF(L1410="","",VLOOKUP(L1410,映射!W:X,2,FALSE))</f>
        <v>铜</v>
      </c>
      <c r="N1410" s="79">
        <f>VLOOKUP(D1410,道具产出!B:V,5,FALSE)</f>
        <v>1</v>
      </c>
      <c r="O1410" s="79">
        <v>1</v>
      </c>
      <c r="P1410" s="79">
        <f>VLOOKUP(D1410,道具产出!B:V,6,FALSE)</f>
        <v>500</v>
      </c>
      <c r="Q1410" s="79">
        <f>VLOOKUP(D1410,道具产出!B:V,7,FALSE)</f>
        <v>3101</v>
      </c>
      <c r="R1410" s="15" t="str">
        <f>IF(Q1410="","",VLOOKUP(Q1410,映射!W:X,2,FALSE))</f>
        <v>印度轻木</v>
      </c>
      <c r="S1410" s="79">
        <f>VLOOKUP(D1410,道具产出!B:V,8,FALSE)</f>
        <v>1</v>
      </c>
      <c r="T1410" s="79">
        <v>1</v>
      </c>
      <c r="U1410" s="79">
        <f>VLOOKUP(D1410,道具产出!B:V,9,FALSE)</f>
        <v>500</v>
      </c>
      <c r="V1410" s="92">
        <f>VLOOKUP(D1410,道具产出!B:V,10,FALSE)</f>
        <v>3401</v>
      </c>
      <c r="W1410" s="15" t="str">
        <f>IF(V1410="","",VLOOKUP(V1410,映射!W:X,2,FALSE))</f>
        <v>麻布</v>
      </c>
      <c r="X1410" s="92">
        <f>VLOOKUP(D1410,道具产出!B:V,11,FALSE)</f>
        <v>1</v>
      </c>
      <c r="Y1410" s="92">
        <v>1</v>
      </c>
      <c r="Z1410" s="92">
        <f>VLOOKUP(D1410,道具产出!B:V,12,FALSE)</f>
        <v>500</v>
      </c>
      <c r="AA1410" s="85"/>
      <c r="AB1410" s="15" t="str">
        <f>IF(AA1410="","",VLOOKUP(AA1410,映射!W:X,2,FALSE))</f>
        <v/>
      </c>
      <c r="AC1410" s="85"/>
      <c r="AD1410" s="85"/>
      <c r="AE1410" s="85"/>
      <c r="AF1410" s="85"/>
      <c r="AG1410" s="15" t="str">
        <f>IF(AF1410="","",VLOOKUP(AF1410,映射!W:X,2,FALSE))</f>
        <v/>
      </c>
      <c r="AH1410" s="85"/>
      <c r="AI1410" s="85"/>
      <c r="AJ1410" s="85"/>
      <c r="AK1410" s="85"/>
      <c r="AL1410" s="85" t="str">
        <f>IF(AK1410="","",VLOOKUP(AK1410,映射!W:X,2,FALSE))</f>
        <v/>
      </c>
      <c r="AM1410" s="85"/>
      <c r="AN1410" s="85"/>
      <c r="AO1410" s="85"/>
    </row>
    <row r="1411" spans="1:41">
      <c r="A1411" s="26">
        <v>140678</v>
      </c>
      <c r="B1411" s="26" t="s">
        <v>323</v>
      </c>
      <c r="C1411" s="14" t="s">
        <v>40</v>
      </c>
      <c r="D1411" s="14" t="s">
        <v>683</v>
      </c>
      <c r="E1411" s="26">
        <v>40678</v>
      </c>
      <c r="F1411" s="26" t="s">
        <v>519</v>
      </c>
      <c r="G1411" s="26"/>
      <c r="H1411" s="26">
        <v>17</v>
      </c>
      <c r="I1411" s="91">
        <v>150</v>
      </c>
      <c r="J1411" s="90">
        <v>0</v>
      </c>
      <c r="K1411" s="26"/>
      <c r="L1411" s="79">
        <f>VLOOKUP(D1411,道具产出!B:V,4,FALSE)</f>
        <v>3001</v>
      </c>
      <c r="M1411" s="15" t="str">
        <f>IF(L1411="","",VLOOKUP(L1411,映射!W:X,2,FALSE))</f>
        <v>铜</v>
      </c>
      <c r="N1411" s="79">
        <f>VLOOKUP(D1411,道具产出!B:V,5,FALSE)</f>
        <v>1</v>
      </c>
      <c r="O1411" s="79">
        <v>1</v>
      </c>
      <c r="P1411" s="79">
        <f>VLOOKUP(D1411,道具产出!B:V,6,FALSE)</f>
        <v>500</v>
      </c>
      <c r="Q1411" s="79">
        <f>VLOOKUP(D1411,道具产出!B:V,7,FALSE)</f>
        <v>3101</v>
      </c>
      <c r="R1411" s="15" t="str">
        <f>IF(Q1411="","",VLOOKUP(Q1411,映射!W:X,2,FALSE))</f>
        <v>印度轻木</v>
      </c>
      <c r="S1411" s="79">
        <f>VLOOKUP(D1411,道具产出!B:V,8,FALSE)</f>
        <v>1</v>
      </c>
      <c r="T1411" s="79">
        <v>1</v>
      </c>
      <c r="U1411" s="79">
        <f>VLOOKUP(D1411,道具产出!B:V,9,FALSE)</f>
        <v>500</v>
      </c>
      <c r="V1411" s="92">
        <f>VLOOKUP(D1411,道具产出!B:V,10,FALSE)</f>
        <v>3401</v>
      </c>
      <c r="W1411" s="15" t="str">
        <f>IF(V1411="","",VLOOKUP(V1411,映射!W:X,2,FALSE))</f>
        <v>麻布</v>
      </c>
      <c r="X1411" s="92">
        <f>VLOOKUP(D1411,道具产出!B:V,11,FALSE)</f>
        <v>1</v>
      </c>
      <c r="Y1411" s="92">
        <v>1</v>
      </c>
      <c r="Z1411" s="92">
        <f>VLOOKUP(D1411,道具产出!B:V,12,FALSE)</f>
        <v>500</v>
      </c>
      <c r="AA1411" s="85"/>
      <c r="AB1411" s="15" t="str">
        <f>IF(AA1411="","",VLOOKUP(AA1411,映射!W:X,2,FALSE))</f>
        <v/>
      </c>
      <c r="AC1411" s="85"/>
      <c r="AD1411" s="85"/>
      <c r="AE1411" s="85"/>
      <c r="AF1411" s="85"/>
      <c r="AG1411" s="15" t="str">
        <f>IF(AF1411="","",VLOOKUP(AF1411,映射!W:X,2,FALSE))</f>
        <v/>
      </c>
      <c r="AH1411" s="85"/>
      <c r="AI1411" s="85"/>
      <c r="AJ1411" s="85"/>
      <c r="AK1411" s="85"/>
      <c r="AL1411" s="85" t="str">
        <f>IF(AK1411="","",VLOOKUP(AK1411,映射!W:X,2,FALSE))</f>
        <v/>
      </c>
      <c r="AM1411" s="85"/>
      <c r="AN1411" s="85"/>
      <c r="AO1411" s="85"/>
    </row>
    <row r="1412" spans="1:41">
      <c r="A1412" s="26">
        <v>140679</v>
      </c>
      <c r="B1412" s="26" t="s">
        <v>323</v>
      </c>
      <c r="C1412" s="14" t="s">
        <v>40</v>
      </c>
      <c r="D1412" s="14" t="s">
        <v>683</v>
      </c>
      <c r="E1412" s="26">
        <v>40679</v>
      </c>
      <c r="F1412" s="26" t="s">
        <v>662</v>
      </c>
      <c r="G1412" s="26"/>
      <c r="H1412" s="26">
        <v>17</v>
      </c>
      <c r="I1412" s="91">
        <v>150</v>
      </c>
      <c r="J1412" s="90">
        <v>0</v>
      </c>
      <c r="K1412" s="26"/>
      <c r="L1412" s="79">
        <f>VLOOKUP(D1412,道具产出!B:V,4,FALSE)</f>
        <v>3001</v>
      </c>
      <c r="M1412" s="15" t="str">
        <f>IF(L1412="","",VLOOKUP(L1412,映射!W:X,2,FALSE))</f>
        <v>铜</v>
      </c>
      <c r="N1412" s="79">
        <f>VLOOKUP(D1412,道具产出!B:V,5,FALSE)</f>
        <v>1</v>
      </c>
      <c r="O1412" s="79">
        <v>1</v>
      </c>
      <c r="P1412" s="79">
        <f>VLOOKUP(D1412,道具产出!B:V,6,FALSE)</f>
        <v>500</v>
      </c>
      <c r="Q1412" s="79">
        <f>VLOOKUP(D1412,道具产出!B:V,7,FALSE)</f>
        <v>3101</v>
      </c>
      <c r="R1412" s="15" t="str">
        <f>IF(Q1412="","",VLOOKUP(Q1412,映射!W:X,2,FALSE))</f>
        <v>印度轻木</v>
      </c>
      <c r="S1412" s="79">
        <f>VLOOKUP(D1412,道具产出!B:V,8,FALSE)</f>
        <v>1</v>
      </c>
      <c r="T1412" s="79">
        <v>1</v>
      </c>
      <c r="U1412" s="79">
        <f>VLOOKUP(D1412,道具产出!B:V,9,FALSE)</f>
        <v>500</v>
      </c>
      <c r="V1412" s="92">
        <f>VLOOKUP(D1412,道具产出!B:V,10,FALSE)</f>
        <v>3401</v>
      </c>
      <c r="W1412" s="15" t="str">
        <f>IF(V1412="","",VLOOKUP(V1412,映射!W:X,2,FALSE))</f>
        <v>麻布</v>
      </c>
      <c r="X1412" s="92">
        <f>VLOOKUP(D1412,道具产出!B:V,11,FALSE)</f>
        <v>1</v>
      </c>
      <c r="Y1412" s="92">
        <v>1</v>
      </c>
      <c r="Z1412" s="92">
        <f>VLOOKUP(D1412,道具产出!B:V,12,FALSE)</f>
        <v>500</v>
      </c>
      <c r="AA1412" s="85"/>
      <c r="AB1412" s="15" t="str">
        <f>IF(AA1412="","",VLOOKUP(AA1412,映射!W:X,2,FALSE))</f>
        <v/>
      </c>
      <c r="AC1412" s="85"/>
      <c r="AD1412" s="85"/>
      <c r="AE1412" s="85"/>
      <c r="AF1412" s="85"/>
      <c r="AG1412" s="15" t="str">
        <f>IF(AF1412="","",VLOOKUP(AF1412,映射!W:X,2,FALSE))</f>
        <v/>
      </c>
      <c r="AH1412" s="85"/>
      <c r="AI1412" s="85"/>
      <c r="AJ1412" s="85"/>
      <c r="AK1412" s="85"/>
      <c r="AL1412" s="85" t="str">
        <f>IF(AK1412="","",VLOOKUP(AK1412,映射!W:X,2,FALSE))</f>
        <v/>
      </c>
      <c r="AM1412" s="85"/>
      <c r="AN1412" s="85"/>
      <c r="AO1412" s="85"/>
    </row>
    <row r="1413" spans="1:41">
      <c r="A1413" s="26">
        <v>140680</v>
      </c>
      <c r="B1413" s="26" t="s">
        <v>323</v>
      </c>
      <c r="C1413" s="14" t="s">
        <v>40</v>
      </c>
      <c r="D1413" s="14" t="s">
        <v>683</v>
      </c>
      <c r="E1413" s="26">
        <v>40680</v>
      </c>
      <c r="F1413" s="26" t="s">
        <v>660</v>
      </c>
      <c r="G1413" s="26"/>
      <c r="H1413" s="26">
        <v>17</v>
      </c>
      <c r="I1413" s="91">
        <v>150</v>
      </c>
      <c r="J1413" s="90">
        <v>0</v>
      </c>
      <c r="K1413" s="26"/>
      <c r="L1413" s="79">
        <f>VLOOKUP(D1413,道具产出!B:V,4,FALSE)</f>
        <v>3001</v>
      </c>
      <c r="M1413" s="15" t="str">
        <f>IF(L1413="","",VLOOKUP(L1413,映射!W:X,2,FALSE))</f>
        <v>铜</v>
      </c>
      <c r="N1413" s="79">
        <f>VLOOKUP(D1413,道具产出!B:V,5,FALSE)</f>
        <v>1</v>
      </c>
      <c r="O1413" s="79">
        <v>1</v>
      </c>
      <c r="P1413" s="79">
        <f>VLOOKUP(D1413,道具产出!B:V,6,FALSE)</f>
        <v>500</v>
      </c>
      <c r="Q1413" s="79">
        <f>VLOOKUP(D1413,道具产出!B:V,7,FALSE)</f>
        <v>3101</v>
      </c>
      <c r="R1413" s="15" t="str">
        <f>IF(Q1413="","",VLOOKUP(Q1413,映射!W:X,2,FALSE))</f>
        <v>印度轻木</v>
      </c>
      <c r="S1413" s="79">
        <f>VLOOKUP(D1413,道具产出!B:V,8,FALSE)</f>
        <v>1</v>
      </c>
      <c r="T1413" s="79">
        <v>1</v>
      </c>
      <c r="U1413" s="79">
        <f>VLOOKUP(D1413,道具产出!B:V,9,FALSE)</f>
        <v>500</v>
      </c>
      <c r="V1413" s="92">
        <f>VLOOKUP(D1413,道具产出!B:V,10,FALSE)</f>
        <v>3401</v>
      </c>
      <c r="W1413" s="15" t="str">
        <f>IF(V1413="","",VLOOKUP(V1413,映射!W:X,2,FALSE))</f>
        <v>麻布</v>
      </c>
      <c r="X1413" s="92">
        <f>VLOOKUP(D1413,道具产出!B:V,11,FALSE)</f>
        <v>1</v>
      </c>
      <c r="Y1413" s="92">
        <v>1</v>
      </c>
      <c r="Z1413" s="92">
        <f>VLOOKUP(D1413,道具产出!B:V,12,FALSE)</f>
        <v>500</v>
      </c>
      <c r="AA1413" s="85"/>
      <c r="AB1413" s="15" t="str">
        <f>IF(AA1413="","",VLOOKUP(AA1413,映射!W:X,2,FALSE))</f>
        <v/>
      </c>
      <c r="AC1413" s="85"/>
      <c r="AD1413" s="85"/>
      <c r="AE1413" s="85"/>
      <c r="AF1413" s="85"/>
      <c r="AG1413" s="15" t="str">
        <f>IF(AF1413="","",VLOOKUP(AF1413,映射!W:X,2,FALSE))</f>
        <v/>
      </c>
      <c r="AH1413" s="85"/>
      <c r="AI1413" s="85"/>
      <c r="AJ1413" s="85"/>
      <c r="AK1413" s="85"/>
      <c r="AL1413" s="85" t="str">
        <f>IF(AK1413="","",VLOOKUP(AK1413,映射!W:X,2,FALSE))</f>
        <v/>
      </c>
      <c r="AM1413" s="85"/>
      <c r="AN1413" s="85"/>
      <c r="AO1413" s="85"/>
    </row>
    <row r="1414" spans="1:41">
      <c r="A1414" s="26">
        <v>140681</v>
      </c>
      <c r="B1414" s="26" t="s">
        <v>323</v>
      </c>
      <c r="C1414" s="14" t="s">
        <v>40</v>
      </c>
      <c r="D1414" s="14" t="s">
        <v>683</v>
      </c>
      <c r="E1414" s="26">
        <v>40681</v>
      </c>
      <c r="F1414" s="26" t="s">
        <v>694</v>
      </c>
      <c r="G1414" s="26"/>
      <c r="H1414" s="26">
        <v>17</v>
      </c>
      <c r="I1414" s="91">
        <v>150</v>
      </c>
      <c r="J1414" s="90">
        <v>0</v>
      </c>
      <c r="K1414" s="26"/>
      <c r="L1414" s="79">
        <f>VLOOKUP(D1414,道具产出!B:V,4,FALSE)</f>
        <v>3001</v>
      </c>
      <c r="M1414" s="15" t="str">
        <f>IF(L1414="","",VLOOKUP(L1414,映射!W:X,2,FALSE))</f>
        <v>铜</v>
      </c>
      <c r="N1414" s="79">
        <f>VLOOKUP(D1414,道具产出!B:V,5,FALSE)</f>
        <v>1</v>
      </c>
      <c r="O1414" s="79">
        <v>1</v>
      </c>
      <c r="P1414" s="79">
        <f>VLOOKUP(D1414,道具产出!B:V,6,FALSE)</f>
        <v>500</v>
      </c>
      <c r="Q1414" s="79">
        <f>VLOOKUP(D1414,道具产出!B:V,7,FALSE)</f>
        <v>3101</v>
      </c>
      <c r="R1414" s="15" t="str">
        <f>IF(Q1414="","",VLOOKUP(Q1414,映射!W:X,2,FALSE))</f>
        <v>印度轻木</v>
      </c>
      <c r="S1414" s="79">
        <f>VLOOKUP(D1414,道具产出!B:V,8,FALSE)</f>
        <v>1</v>
      </c>
      <c r="T1414" s="79">
        <v>1</v>
      </c>
      <c r="U1414" s="79">
        <f>VLOOKUP(D1414,道具产出!B:V,9,FALSE)</f>
        <v>500</v>
      </c>
      <c r="V1414" s="92">
        <f>VLOOKUP(D1414,道具产出!B:V,10,FALSE)</f>
        <v>3401</v>
      </c>
      <c r="W1414" s="15" t="str">
        <f>IF(V1414="","",VLOOKUP(V1414,映射!W:X,2,FALSE))</f>
        <v>麻布</v>
      </c>
      <c r="X1414" s="92">
        <f>VLOOKUP(D1414,道具产出!B:V,11,FALSE)</f>
        <v>1</v>
      </c>
      <c r="Y1414" s="92">
        <v>1</v>
      </c>
      <c r="Z1414" s="92">
        <f>VLOOKUP(D1414,道具产出!B:V,12,FALSE)</f>
        <v>500</v>
      </c>
      <c r="AA1414" s="85"/>
      <c r="AB1414" s="15" t="str">
        <f>IF(AA1414="","",VLOOKUP(AA1414,映射!W:X,2,FALSE))</f>
        <v/>
      </c>
      <c r="AC1414" s="85"/>
      <c r="AD1414" s="85"/>
      <c r="AE1414" s="85"/>
      <c r="AF1414" s="85"/>
      <c r="AG1414" s="15" t="str">
        <f>IF(AF1414="","",VLOOKUP(AF1414,映射!W:X,2,FALSE))</f>
        <v/>
      </c>
      <c r="AH1414" s="85"/>
      <c r="AI1414" s="85"/>
      <c r="AJ1414" s="85"/>
      <c r="AK1414" s="85"/>
      <c r="AL1414" s="85" t="str">
        <f>IF(AK1414="","",VLOOKUP(AK1414,映射!W:X,2,FALSE))</f>
        <v/>
      </c>
      <c r="AM1414" s="85"/>
      <c r="AN1414" s="85"/>
      <c r="AO1414" s="85"/>
    </row>
    <row r="1415" spans="1:41">
      <c r="A1415" s="26">
        <v>140682</v>
      </c>
      <c r="B1415" s="26" t="s">
        <v>323</v>
      </c>
      <c r="C1415" s="14" t="s">
        <v>40</v>
      </c>
      <c r="D1415" s="14" t="s">
        <v>683</v>
      </c>
      <c r="E1415" s="26">
        <v>40682</v>
      </c>
      <c r="F1415" s="26" t="s">
        <v>584</v>
      </c>
      <c r="G1415" s="26"/>
      <c r="H1415" s="26">
        <v>17</v>
      </c>
      <c r="I1415" s="91">
        <v>150</v>
      </c>
      <c r="J1415" s="90">
        <v>0</v>
      </c>
      <c r="K1415" s="26"/>
      <c r="L1415" s="79">
        <f>VLOOKUP(D1415,道具产出!B:V,4,FALSE)</f>
        <v>3001</v>
      </c>
      <c r="M1415" s="15" t="str">
        <f>IF(L1415="","",VLOOKUP(L1415,映射!W:X,2,FALSE))</f>
        <v>铜</v>
      </c>
      <c r="N1415" s="79">
        <f>VLOOKUP(D1415,道具产出!B:V,5,FALSE)</f>
        <v>1</v>
      </c>
      <c r="O1415" s="79">
        <v>1</v>
      </c>
      <c r="P1415" s="79">
        <f>VLOOKUP(D1415,道具产出!B:V,6,FALSE)</f>
        <v>500</v>
      </c>
      <c r="Q1415" s="79">
        <f>VLOOKUP(D1415,道具产出!B:V,7,FALSE)</f>
        <v>3101</v>
      </c>
      <c r="R1415" s="15" t="str">
        <f>IF(Q1415="","",VLOOKUP(Q1415,映射!W:X,2,FALSE))</f>
        <v>印度轻木</v>
      </c>
      <c r="S1415" s="79">
        <f>VLOOKUP(D1415,道具产出!B:V,8,FALSE)</f>
        <v>1</v>
      </c>
      <c r="T1415" s="79">
        <v>1</v>
      </c>
      <c r="U1415" s="79">
        <f>VLOOKUP(D1415,道具产出!B:V,9,FALSE)</f>
        <v>500</v>
      </c>
      <c r="V1415" s="92">
        <f>VLOOKUP(D1415,道具产出!B:V,10,FALSE)</f>
        <v>3401</v>
      </c>
      <c r="W1415" s="15" t="str">
        <f>IF(V1415="","",VLOOKUP(V1415,映射!W:X,2,FALSE))</f>
        <v>麻布</v>
      </c>
      <c r="X1415" s="92">
        <f>VLOOKUP(D1415,道具产出!B:V,11,FALSE)</f>
        <v>1</v>
      </c>
      <c r="Y1415" s="92">
        <v>1</v>
      </c>
      <c r="Z1415" s="92">
        <f>VLOOKUP(D1415,道具产出!B:V,12,FALSE)</f>
        <v>500</v>
      </c>
      <c r="AA1415" s="85"/>
      <c r="AB1415" s="15" t="str">
        <f>IF(AA1415="","",VLOOKUP(AA1415,映射!W:X,2,FALSE))</f>
        <v/>
      </c>
      <c r="AC1415" s="85"/>
      <c r="AD1415" s="85"/>
      <c r="AE1415" s="85"/>
      <c r="AF1415" s="85"/>
      <c r="AG1415" s="15" t="str">
        <f>IF(AF1415="","",VLOOKUP(AF1415,映射!W:X,2,FALSE))</f>
        <v/>
      </c>
      <c r="AH1415" s="85"/>
      <c r="AI1415" s="85"/>
      <c r="AJ1415" s="85"/>
      <c r="AK1415" s="85"/>
      <c r="AL1415" s="85" t="str">
        <f>IF(AK1415="","",VLOOKUP(AK1415,映射!W:X,2,FALSE))</f>
        <v/>
      </c>
      <c r="AM1415" s="85"/>
      <c r="AN1415" s="85"/>
      <c r="AO1415" s="85"/>
    </row>
    <row r="1416" spans="1:41">
      <c r="A1416" s="26">
        <v>140683</v>
      </c>
      <c r="B1416" s="26" t="s">
        <v>323</v>
      </c>
      <c r="C1416" s="14" t="s">
        <v>40</v>
      </c>
      <c r="D1416" s="14" t="s">
        <v>683</v>
      </c>
      <c r="E1416" s="26">
        <v>40683</v>
      </c>
      <c r="F1416" s="26" t="s">
        <v>698</v>
      </c>
      <c r="G1416" s="26"/>
      <c r="H1416" s="26">
        <v>17</v>
      </c>
      <c r="I1416" s="91">
        <v>150</v>
      </c>
      <c r="J1416" s="90">
        <v>0</v>
      </c>
      <c r="K1416" s="26"/>
      <c r="L1416" s="79">
        <f>VLOOKUP(D1416,道具产出!B:V,4,FALSE)</f>
        <v>3001</v>
      </c>
      <c r="M1416" s="15" t="str">
        <f>IF(L1416="","",VLOOKUP(L1416,映射!W:X,2,FALSE))</f>
        <v>铜</v>
      </c>
      <c r="N1416" s="79">
        <f>VLOOKUP(D1416,道具产出!B:V,5,FALSE)</f>
        <v>1</v>
      </c>
      <c r="O1416" s="79">
        <v>1</v>
      </c>
      <c r="P1416" s="79">
        <f>VLOOKUP(D1416,道具产出!B:V,6,FALSE)</f>
        <v>500</v>
      </c>
      <c r="Q1416" s="79">
        <f>VLOOKUP(D1416,道具产出!B:V,7,FALSE)</f>
        <v>3101</v>
      </c>
      <c r="R1416" s="15" t="str">
        <f>IF(Q1416="","",VLOOKUP(Q1416,映射!W:X,2,FALSE))</f>
        <v>印度轻木</v>
      </c>
      <c r="S1416" s="79">
        <f>VLOOKUP(D1416,道具产出!B:V,8,FALSE)</f>
        <v>1</v>
      </c>
      <c r="T1416" s="79">
        <v>1</v>
      </c>
      <c r="U1416" s="79">
        <f>VLOOKUP(D1416,道具产出!B:V,9,FALSE)</f>
        <v>500</v>
      </c>
      <c r="V1416" s="92">
        <f>VLOOKUP(D1416,道具产出!B:V,10,FALSE)</f>
        <v>3401</v>
      </c>
      <c r="W1416" s="15" t="str">
        <f>IF(V1416="","",VLOOKUP(V1416,映射!W:X,2,FALSE))</f>
        <v>麻布</v>
      </c>
      <c r="X1416" s="92">
        <f>VLOOKUP(D1416,道具产出!B:V,11,FALSE)</f>
        <v>1</v>
      </c>
      <c r="Y1416" s="92">
        <v>1</v>
      </c>
      <c r="Z1416" s="92">
        <f>VLOOKUP(D1416,道具产出!B:V,12,FALSE)</f>
        <v>500</v>
      </c>
      <c r="AA1416" s="85"/>
      <c r="AB1416" s="15" t="str">
        <f>IF(AA1416="","",VLOOKUP(AA1416,映射!W:X,2,FALSE))</f>
        <v/>
      </c>
      <c r="AC1416" s="85"/>
      <c r="AD1416" s="85"/>
      <c r="AE1416" s="85"/>
      <c r="AF1416" s="85"/>
      <c r="AG1416" s="15" t="str">
        <f>IF(AF1416="","",VLOOKUP(AF1416,映射!W:X,2,FALSE))</f>
        <v/>
      </c>
      <c r="AH1416" s="85"/>
      <c r="AI1416" s="85"/>
      <c r="AJ1416" s="85"/>
      <c r="AK1416" s="85"/>
      <c r="AL1416" s="85" t="str">
        <f>IF(AK1416="","",VLOOKUP(AK1416,映射!W:X,2,FALSE))</f>
        <v/>
      </c>
      <c r="AM1416" s="85"/>
      <c r="AN1416" s="85"/>
      <c r="AO1416" s="85"/>
    </row>
    <row r="1417" spans="1:41">
      <c r="A1417" s="26">
        <v>140684</v>
      </c>
      <c r="B1417" s="26" t="s">
        <v>323</v>
      </c>
      <c r="C1417" s="14" t="s">
        <v>40</v>
      </c>
      <c r="D1417" s="14" t="s">
        <v>683</v>
      </c>
      <c r="E1417" s="26">
        <v>40684</v>
      </c>
      <c r="F1417" s="26" t="s">
        <v>438</v>
      </c>
      <c r="G1417" s="26"/>
      <c r="H1417" s="26">
        <v>17</v>
      </c>
      <c r="I1417" s="91">
        <v>150</v>
      </c>
      <c r="J1417" s="90">
        <v>0</v>
      </c>
      <c r="K1417" s="26"/>
      <c r="L1417" s="79">
        <f>VLOOKUP(D1417,道具产出!B:V,4,FALSE)</f>
        <v>3001</v>
      </c>
      <c r="M1417" s="15" t="str">
        <f>IF(L1417="","",VLOOKUP(L1417,映射!W:X,2,FALSE))</f>
        <v>铜</v>
      </c>
      <c r="N1417" s="79">
        <f>VLOOKUP(D1417,道具产出!B:V,5,FALSE)</f>
        <v>1</v>
      </c>
      <c r="O1417" s="79">
        <v>1</v>
      </c>
      <c r="P1417" s="79">
        <f>VLOOKUP(D1417,道具产出!B:V,6,FALSE)</f>
        <v>500</v>
      </c>
      <c r="Q1417" s="79">
        <f>VLOOKUP(D1417,道具产出!B:V,7,FALSE)</f>
        <v>3101</v>
      </c>
      <c r="R1417" s="15" t="str">
        <f>IF(Q1417="","",VLOOKUP(Q1417,映射!W:X,2,FALSE))</f>
        <v>印度轻木</v>
      </c>
      <c r="S1417" s="79">
        <f>VLOOKUP(D1417,道具产出!B:V,8,FALSE)</f>
        <v>1</v>
      </c>
      <c r="T1417" s="79">
        <v>1</v>
      </c>
      <c r="U1417" s="79">
        <f>VLOOKUP(D1417,道具产出!B:V,9,FALSE)</f>
        <v>500</v>
      </c>
      <c r="V1417" s="92">
        <f>VLOOKUP(D1417,道具产出!B:V,10,FALSE)</f>
        <v>3401</v>
      </c>
      <c r="W1417" s="15" t="str">
        <f>IF(V1417="","",VLOOKUP(V1417,映射!W:X,2,FALSE))</f>
        <v>麻布</v>
      </c>
      <c r="X1417" s="92">
        <f>VLOOKUP(D1417,道具产出!B:V,11,FALSE)</f>
        <v>1</v>
      </c>
      <c r="Y1417" s="92">
        <v>1</v>
      </c>
      <c r="Z1417" s="92">
        <f>VLOOKUP(D1417,道具产出!B:V,12,FALSE)</f>
        <v>500</v>
      </c>
      <c r="AA1417" s="85"/>
      <c r="AB1417" s="15" t="str">
        <f>IF(AA1417="","",VLOOKUP(AA1417,映射!W:X,2,FALSE))</f>
        <v/>
      </c>
      <c r="AC1417" s="85"/>
      <c r="AD1417" s="85"/>
      <c r="AE1417" s="85"/>
      <c r="AF1417" s="85"/>
      <c r="AG1417" s="15" t="str">
        <f>IF(AF1417="","",VLOOKUP(AF1417,映射!W:X,2,FALSE))</f>
        <v/>
      </c>
      <c r="AH1417" s="85"/>
      <c r="AI1417" s="85"/>
      <c r="AJ1417" s="85"/>
      <c r="AK1417" s="85"/>
      <c r="AL1417" s="85" t="str">
        <f>IF(AK1417="","",VLOOKUP(AK1417,映射!W:X,2,FALSE))</f>
        <v/>
      </c>
      <c r="AM1417" s="85"/>
      <c r="AN1417" s="85"/>
      <c r="AO1417" s="85"/>
    </row>
    <row r="1418" spans="1:41">
      <c r="A1418" s="26">
        <v>140685</v>
      </c>
      <c r="B1418" s="26" t="s">
        <v>323</v>
      </c>
      <c r="C1418" s="14" t="s">
        <v>40</v>
      </c>
      <c r="D1418" s="14" t="s">
        <v>683</v>
      </c>
      <c r="E1418" s="26">
        <v>40685</v>
      </c>
      <c r="F1418" s="26" t="s">
        <v>621</v>
      </c>
      <c r="G1418" s="26"/>
      <c r="H1418" s="26">
        <v>17</v>
      </c>
      <c r="I1418" s="91">
        <v>150</v>
      </c>
      <c r="J1418" s="90">
        <v>0</v>
      </c>
      <c r="K1418" s="26"/>
      <c r="L1418" s="79">
        <f>VLOOKUP(D1418,道具产出!B:V,4,FALSE)</f>
        <v>3001</v>
      </c>
      <c r="M1418" s="15" t="str">
        <f>IF(L1418="","",VLOOKUP(L1418,映射!W:X,2,FALSE))</f>
        <v>铜</v>
      </c>
      <c r="N1418" s="79">
        <f>VLOOKUP(D1418,道具产出!B:V,5,FALSE)</f>
        <v>1</v>
      </c>
      <c r="O1418" s="79">
        <v>1</v>
      </c>
      <c r="P1418" s="79">
        <f>VLOOKUP(D1418,道具产出!B:V,6,FALSE)</f>
        <v>500</v>
      </c>
      <c r="Q1418" s="79">
        <f>VLOOKUP(D1418,道具产出!B:V,7,FALSE)</f>
        <v>3101</v>
      </c>
      <c r="R1418" s="15" t="str">
        <f>IF(Q1418="","",VLOOKUP(Q1418,映射!W:X,2,FALSE))</f>
        <v>印度轻木</v>
      </c>
      <c r="S1418" s="79">
        <f>VLOOKUP(D1418,道具产出!B:V,8,FALSE)</f>
        <v>1</v>
      </c>
      <c r="T1418" s="79">
        <v>1</v>
      </c>
      <c r="U1418" s="79">
        <f>VLOOKUP(D1418,道具产出!B:V,9,FALSE)</f>
        <v>500</v>
      </c>
      <c r="V1418" s="92">
        <f>VLOOKUP(D1418,道具产出!B:V,10,FALSE)</f>
        <v>3401</v>
      </c>
      <c r="W1418" s="15" t="str">
        <f>IF(V1418="","",VLOOKUP(V1418,映射!W:X,2,FALSE))</f>
        <v>麻布</v>
      </c>
      <c r="X1418" s="92">
        <f>VLOOKUP(D1418,道具产出!B:V,11,FALSE)</f>
        <v>1</v>
      </c>
      <c r="Y1418" s="92">
        <v>1</v>
      </c>
      <c r="Z1418" s="92">
        <f>VLOOKUP(D1418,道具产出!B:V,12,FALSE)</f>
        <v>500</v>
      </c>
      <c r="AA1418" s="85"/>
      <c r="AB1418" s="15" t="str">
        <f>IF(AA1418="","",VLOOKUP(AA1418,映射!W:X,2,FALSE))</f>
        <v/>
      </c>
      <c r="AC1418" s="85"/>
      <c r="AD1418" s="85"/>
      <c r="AE1418" s="85"/>
      <c r="AF1418" s="85"/>
      <c r="AG1418" s="15" t="str">
        <f>IF(AF1418="","",VLOOKUP(AF1418,映射!W:X,2,FALSE))</f>
        <v/>
      </c>
      <c r="AH1418" s="85"/>
      <c r="AI1418" s="85"/>
      <c r="AJ1418" s="85"/>
      <c r="AK1418" s="85"/>
      <c r="AL1418" s="85" t="str">
        <f>IF(AK1418="","",VLOOKUP(AK1418,映射!W:X,2,FALSE))</f>
        <v/>
      </c>
      <c r="AM1418" s="85"/>
      <c r="AN1418" s="85"/>
      <c r="AO1418" s="85"/>
    </row>
    <row r="1419" spans="1:41">
      <c r="A1419" s="26">
        <v>140686</v>
      </c>
      <c r="B1419" s="26" t="s">
        <v>323</v>
      </c>
      <c r="C1419" s="14" t="s">
        <v>40</v>
      </c>
      <c r="D1419" s="14" t="s">
        <v>683</v>
      </c>
      <c r="E1419" s="26">
        <v>40686</v>
      </c>
      <c r="F1419" s="26" t="s">
        <v>468</v>
      </c>
      <c r="G1419" s="26"/>
      <c r="H1419" s="26">
        <v>17</v>
      </c>
      <c r="I1419" s="91">
        <v>150</v>
      </c>
      <c r="J1419" s="90">
        <v>0</v>
      </c>
      <c r="K1419" s="26"/>
      <c r="L1419" s="79">
        <f>VLOOKUP(D1419,道具产出!B:V,4,FALSE)</f>
        <v>3001</v>
      </c>
      <c r="M1419" s="15" t="str">
        <f>IF(L1419="","",VLOOKUP(L1419,映射!W:X,2,FALSE))</f>
        <v>铜</v>
      </c>
      <c r="N1419" s="79">
        <f>VLOOKUP(D1419,道具产出!B:V,5,FALSE)</f>
        <v>1</v>
      </c>
      <c r="O1419" s="79">
        <v>1</v>
      </c>
      <c r="P1419" s="79">
        <f>VLOOKUP(D1419,道具产出!B:V,6,FALSE)</f>
        <v>500</v>
      </c>
      <c r="Q1419" s="79">
        <f>VLOOKUP(D1419,道具产出!B:V,7,FALSE)</f>
        <v>3101</v>
      </c>
      <c r="R1419" s="15" t="str">
        <f>IF(Q1419="","",VLOOKUP(Q1419,映射!W:X,2,FALSE))</f>
        <v>印度轻木</v>
      </c>
      <c r="S1419" s="79">
        <f>VLOOKUP(D1419,道具产出!B:V,8,FALSE)</f>
        <v>1</v>
      </c>
      <c r="T1419" s="79">
        <v>1</v>
      </c>
      <c r="U1419" s="79">
        <f>VLOOKUP(D1419,道具产出!B:V,9,FALSE)</f>
        <v>500</v>
      </c>
      <c r="V1419" s="92">
        <f>VLOOKUP(D1419,道具产出!B:V,10,FALSE)</f>
        <v>3401</v>
      </c>
      <c r="W1419" s="15" t="str">
        <f>IF(V1419="","",VLOOKUP(V1419,映射!W:X,2,FALSE))</f>
        <v>麻布</v>
      </c>
      <c r="X1419" s="92">
        <f>VLOOKUP(D1419,道具产出!B:V,11,FALSE)</f>
        <v>1</v>
      </c>
      <c r="Y1419" s="92">
        <v>1</v>
      </c>
      <c r="Z1419" s="92">
        <f>VLOOKUP(D1419,道具产出!B:V,12,FALSE)</f>
        <v>500</v>
      </c>
      <c r="AA1419" s="85"/>
      <c r="AB1419" s="15" t="str">
        <f>IF(AA1419="","",VLOOKUP(AA1419,映射!W:X,2,FALSE))</f>
        <v/>
      </c>
      <c r="AC1419" s="85"/>
      <c r="AD1419" s="85"/>
      <c r="AE1419" s="85"/>
      <c r="AF1419" s="85"/>
      <c r="AG1419" s="15" t="str">
        <f>IF(AF1419="","",VLOOKUP(AF1419,映射!W:X,2,FALSE))</f>
        <v/>
      </c>
      <c r="AH1419" s="85"/>
      <c r="AI1419" s="85"/>
      <c r="AJ1419" s="85"/>
      <c r="AK1419" s="85"/>
      <c r="AL1419" s="85" t="str">
        <f>IF(AK1419="","",VLOOKUP(AK1419,映射!W:X,2,FALSE))</f>
        <v/>
      </c>
      <c r="AM1419" s="85"/>
      <c r="AN1419" s="85"/>
      <c r="AO1419" s="85"/>
    </row>
    <row r="1420" spans="1:41">
      <c r="A1420" s="26">
        <v>140687</v>
      </c>
      <c r="B1420" s="26" t="s">
        <v>323</v>
      </c>
      <c r="C1420" s="14" t="s">
        <v>40</v>
      </c>
      <c r="D1420" s="14" t="s">
        <v>683</v>
      </c>
      <c r="E1420" s="26">
        <v>40687</v>
      </c>
      <c r="F1420" s="26" t="s">
        <v>483</v>
      </c>
      <c r="G1420" s="26"/>
      <c r="H1420" s="26">
        <v>17</v>
      </c>
      <c r="I1420" s="91">
        <v>150</v>
      </c>
      <c r="J1420" s="90">
        <v>0</v>
      </c>
      <c r="K1420" s="26"/>
      <c r="L1420" s="79">
        <f>VLOOKUP(D1420,道具产出!B:V,4,FALSE)</f>
        <v>3001</v>
      </c>
      <c r="M1420" s="15" t="str">
        <f>IF(L1420="","",VLOOKUP(L1420,映射!W:X,2,FALSE))</f>
        <v>铜</v>
      </c>
      <c r="N1420" s="79">
        <f>VLOOKUP(D1420,道具产出!B:V,5,FALSE)</f>
        <v>1</v>
      </c>
      <c r="O1420" s="79">
        <v>1</v>
      </c>
      <c r="P1420" s="79">
        <f>VLOOKUP(D1420,道具产出!B:V,6,FALSE)</f>
        <v>500</v>
      </c>
      <c r="Q1420" s="79">
        <f>VLOOKUP(D1420,道具产出!B:V,7,FALSE)</f>
        <v>3101</v>
      </c>
      <c r="R1420" s="15" t="str">
        <f>IF(Q1420="","",VLOOKUP(Q1420,映射!W:X,2,FALSE))</f>
        <v>印度轻木</v>
      </c>
      <c r="S1420" s="79">
        <f>VLOOKUP(D1420,道具产出!B:V,8,FALSE)</f>
        <v>1</v>
      </c>
      <c r="T1420" s="79">
        <v>1</v>
      </c>
      <c r="U1420" s="79">
        <f>VLOOKUP(D1420,道具产出!B:V,9,FALSE)</f>
        <v>500</v>
      </c>
      <c r="V1420" s="92">
        <f>VLOOKUP(D1420,道具产出!B:V,10,FALSE)</f>
        <v>3401</v>
      </c>
      <c r="W1420" s="15" t="str">
        <f>IF(V1420="","",VLOOKUP(V1420,映射!W:X,2,FALSE))</f>
        <v>麻布</v>
      </c>
      <c r="X1420" s="92">
        <f>VLOOKUP(D1420,道具产出!B:V,11,FALSE)</f>
        <v>1</v>
      </c>
      <c r="Y1420" s="92">
        <v>1</v>
      </c>
      <c r="Z1420" s="92">
        <f>VLOOKUP(D1420,道具产出!B:V,12,FALSE)</f>
        <v>500</v>
      </c>
      <c r="AA1420" s="85"/>
      <c r="AB1420" s="15" t="str">
        <f>IF(AA1420="","",VLOOKUP(AA1420,映射!W:X,2,FALSE))</f>
        <v/>
      </c>
      <c r="AC1420" s="85"/>
      <c r="AD1420" s="85"/>
      <c r="AE1420" s="85"/>
      <c r="AF1420" s="85"/>
      <c r="AG1420" s="15" t="str">
        <f>IF(AF1420="","",VLOOKUP(AF1420,映射!W:X,2,FALSE))</f>
        <v/>
      </c>
      <c r="AH1420" s="85"/>
      <c r="AI1420" s="85"/>
      <c r="AJ1420" s="85"/>
      <c r="AK1420" s="85"/>
      <c r="AL1420" s="85" t="str">
        <f>IF(AK1420="","",VLOOKUP(AK1420,映射!W:X,2,FALSE))</f>
        <v/>
      </c>
      <c r="AM1420" s="85"/>
      <c r="AN1420" s="85"/>
      <c r="AO1420" s="85"/>
    </row>
    <row r="1421" spans="1:41">
      <c r="A1421" s="26">
        <v>140688</v>
      </c>
      <c r="B1421" s="26" t="s">
        <v>323</v>
      </c>
      <c r="C1421" s="14" t="s">
        <v>40</v>
      </c>
      <c r="D1421" s="14" t="s">
        <v>683</v>
      </c>
      <c r="E1421" s="26">
        <v>40688</v>
      </c>
      <c r="F1421" s="26" t="s">
        <v>474</v>
      </c>
      <c r="G1421" s="26"/>
      <c r="H1421" s="26">
        <v>17</v>
      </c>
      <c r="I1421" s="91">
        <v>150</v>
      </c>
      <c r="J1421" s="90">
        <v>0</v>
      </c>
      <c r="K1421" s="26"/>
      <c r="L1421" s="79">
        <f>VLOOKUP(D1421,道具产出!B:V,4,FALSE)</f>
        <v>3001</v>
      </c>
      <c r="M1421" s="15" t="str">
        <f>IF(L1421="","",VLOOKUP(L1421,映射!W:X,2,FALSE))</f>
        <v>铜</v>
      </c>
      <c r="N1421" s="79">
        <f>VLOOKUP(D1421,道具产出!B:V,5,FALSE)</f>
        <v>1</v>
      </c>
      <c r="O1421" s="79">
        <v>1</v>
      </c>
      <c r="P1421" s="79">
        <f>VLOOKUP(D1421,道具产出!B:V,6,FALSE)</f>
        <v>500</v>
      </c>
      <c r="Q1421" s="79">
        <f>VLOOKUP(D1421,道具产出!B:V,7,FALSE)</f>
        <v>3101</v>
      </c>
      <c r="R1421" s="15" t="str">
        <f>IF(Q1421="","",VLOOKUP(Q1421,映射!W:X,2,FALSE))</f>
        <v>印度轻木</v>
      </c>
      <c r="S1421" s="79">
        <f>VLOOKUP(D1421,道具产出!B:V,8,FALSE)</f>
        <v>1</v>
      </c>
      <c r="T1421" s="79">
        <v>1</v>
      </c>
      <c r="U1421" s="79">
        <f>VLOOKUP(D1421,道具产出!B:V,9,FALSE)</f>
        <v>500</v>
      </c>
      <c r="V1421" s="92">
        <f>VLOOKUP(D1421,道具产出!B:V,10,FALSE)</f>
        <v>3401</v>
      </c>
      <c r="W1421" s="15" t="str">
        <f>IF(V1421="","",VLOOKUP(V1421,映射!W:X,2,FALSE))</f>
        <v>麻布</v>
      </c>
      <c r="X1421" s="92">
        <f>VLOOKUP(D1421,道具产出!B:V,11,FALSE)</f>
        <v>1</v>
      </c>
      <c r="Y1421" s="92">
        <v>1</v>
      </c>
      <c r="Z1421" s="92">
        <f>VLOOKUP(D1421,道具产出!B:V,12,FALSE)</f>
        <v>500</v>
      </c>
      <c r="AA1421" s="85"/>
      <c r="AB1421" s="15" t="str">
        <f>IF(AA1421="","",VLOOKUP(AA1421,映射!W:X,2,FALSE))</f>
        <v/>
      </c>
      <c r="AC1421" s="85"/>
      <c r="AD1421" s="85"/>
      <c r="AE1421" s="85"/>
      <c r="AF1421" s="85"/>
      <c r="AG1421" s="15" t="str">
        <f>IF(AF1421="","",VLOOKUP(AF1421,映射!W:X,2,FALSE))</f>
        <v/>
      </c>
      <c r="AH1421" s="85"/>
      <c r="AI1421" s="85"/>
      <c r="AJ1421" s="85"/>
      <c r="AK1421" s="85"/>
      <c r="AL1421" s="85" t="str">
        <f>IF(AK1421="","",VLOOKUP(AK1421,映射!W:X,2,FALSE))</f>
        <v/>
      </c>
      <c r="AM1421" s="85"/>
      <c r="AN1421" s="85"/>
      <c r="AO1421" s="85"/>
    </row>
    <row r="1422" spans="1:41">
      <c r="A1422" s="26">
        <v>140689</v>
      </c>
      <c r="B1422" s="26" t="s">
        <v>323</v>
      </c>
      <c r="C1422" s="14" t="s">
        <v>40</v>
      </c>
      <c r="D1422" s="14" t="s">
        <v>683</v>
      </c>
      <c r="E1422" s="26">
        <v>40689</v>
      </c>
      <c r="F1422" s="26" t="s">
        <v>699</v>
      </c>
      <c r="G1422" s="26"/>
      <c r="H1422" s="26">
        <v>17</v>
      </c>
      <c r="I1422" s="91">
        <v>150</v>
      </c>
      <c r="J1422" s="90">
        <v>0</v>
      </c>
      <c r="K1422" s="26"/>
      <c r="L1422" s="79">
        <f>VLOOKUP(D1422,道具产出!B:V,4,FALSE)</f>
        <v>3001</v>
      </c>
      <c r="M1422" s="15" t="str">
        <f>IF(L1422="","",VLOOKUP(L1422,映射!W:X,2,FALSE))</f>
        <v>铜</v>
      </c>
      <c r="N1422" s="79">
        <f>VLOOKUP(D1422,道具产出!B:V,5,FALSE)</f>
        <v>1</v>
      </c>
      <c r="O1422" s="79">
        <v>1</v>
      </c>
      <c r="P1422" s="79">
        <f>VLOOKUP(D1422,道具产出!B:V,6,FALSE)</f>
        <v>500</v>
      </c>
      <c r="Q1422" s="79">
        <f>VLOOKUP(D1422,道具产出!B:V,7,FALSE)</f>
        <v>3101</v>
      </c>
      <c r="R1422" s="15" t="str">
        <f>IF(Q1422="","",VLOOKUP(Q1422,映射!W:X,2,FALSE))</f>
        <v>印度轻木</v>
      </c>
      <c r="S1422" s="79">
        <f>VLOOKUP(D1422,道具产出!B:V,8,FALSE)</f>
        <v>1</v>
      </c>
      <c r="T1422" s="79">
        <v>1</v>
      </c>
      <c r="U1422" s="79">
        <f>VLOOKUP(D1422,道具产出!B:V,9,FALSE)</f>
        <v>500</v>
      </c>
      <c r="V1422" s="92">
        <f>VLOOKUP(D1422,道具产出!B:V,10,FALSE)</f>
        <v>3401</v>
      </c>
      <c r="W1422" s="15" t="str">
        <f>IF(V1422="","",VLOOKUP(V1422,映射!W:X,2,FALSE))</f>
        <v>麻布</v>
      </c>
      <c r="X1422" s="92">
        <f>VLOOKUP(D1422,道具产出!B:V,11,FALSE)</f>
        <v>1</v>
      </c>
      <c r="Y1422" s="92">
        <v>1</v>
      </c>
      <c r="Z1422" s="92">
        <f>VLOOKUP(D1422,道具产出!B:V,12,FALSE)</f>
        <v>500</v>
      </c>
      <c r="AA1422" s="85"/>
      <c r="AB1422" s="15" t="str">
        <f>IF(AA1422="","",VLOOKUP(AA1422,映射!W:X,2,FALSE))</f>
        <v/>
      </c>
      <c r="AC1422" s="85"/>
      <c r="AD1422" s="85"/>
      <c r="AE1422" s="85"/>
      <c r="AF1422" s="85"/>
      <c r="AG1422" s="15" t="str">
        <f>IF(AF1422="","",VLOOKUP(AF1422,映射!W:X,2,FALSE))</f>
        <v/>
      </c>
      <c r="AH1422" s="85"/>
      <c r="AI1422" s="85"/>
      <c r="AJ1422" s="85"/>
      <c r="AK1422" s="85"/>
      <c r="AL1422" s="85" t="str">
        <f>IF(AK1422="","",VLOOKUP(AK1422,映射!W:X,2,FALSE))</f>
        <v/>
      </c>
      <c r="AM1422" s="85"/>
      <c r="AN1422" s="85"/>
      <c r="AO1422" s="85"/>
    </row>
    <row r="1423" spans="1:41">
      <c r="A1423" s="26">
        <v>140690</v>
      </c>
      <c r="B1423" s="26" t="s">
        <v>323</v>
      </c>
      <c r="C1423" s="14" t="s">
        <v>40</v>
      </c>
      <c r="D1423" s="14" t="s">
        <v>683</v>
      </c>
      <c r="E1423" s="26">
        <v>40690</v>
      </c>
      <c r="F1423" s="26" t="s">
        <v>447</v>
      </c>
      <c r="G1423" s="26"/>
      <c r="H1423" s="26">
        <v>17</v>
      </c>
      <c r="I1423" s="91">
        <v>150</v>
      </c>
      <c r="J1423" s="90">
        <v>0</v>
      </c>
      <c r="K1423" s="26"/>
      <c r="L1423" s="79">
        <f>VLOOKUP(D1423,道具产出!B:V,4,FALSE)</f>
        <v>3001</v>
      </c>
      <c r="M1423" s="15" t="str">
        <f>IF(L1423="","",VLOOKUP(L1423,映射!W:X,2,FALSE))</f>
        <v>铜</v>
      </c>
      <c r="N1423" s="79">
        <f>VLOOKUP(D1423,道具产出!B:V,5,FALSE)</f>
        <v>1</v>
      </c>
      <c r="O1423" s="79">
        <v>1</v>
      </c>
      <c r="P1423" s="79">
        <f>VLOOKUP(D1423,道具产出!B:V,6,FALSE)</f>
        <v>500</v>
      </c>
      <c r="Q1423" s="79">
        <f>VLOOKUP(D1423,道具产出!B:V,7,FALSE)</f>
        <v>3101</v>
      </c>
      <c r="R1423" s="15" t="str">
        <f>IF(Q1423="","",VLOOKUP(Q1423,映射!W:X,2,FALSE))</f>
        <v>印度轻木</v>
      </c>
      <c r="S1423" s="79">
        <f>VLOOKUP(D1423,道具产出!B:V,8,FALSE)</f>
        <v>1</v>
      </c>
      <c r="T1423" s="79">
        <v>1</v>
      </c>
      <c r="U1423" s="79">
        <f>VLOOKUP(D1423,道具产出!B:V,9,FALSE)</f>
        <v>500</v>
      </c>
      <c r="V1423" s="92">
        <f>VLOOKUP(D1423,道具产出!B:V,10,FALSE)</f>
        <v>3401</v>
      </c>
      <c r="W1423" s="15" t="str">
        <f>IF(V1423="","",VLOOKUP(V1423,映射!W:X,2,FALSE))</f>
        <v>麻布</v>
      </c>
      <c r="X1423" s="92">
        <f>VLOOKUP(D1423,道具产出!B:V,11,FALSE)</f>
        <v>1</v>
      </c>
      <c r="Y1423" s="92">
        <v>1</v>
      </c>
      <c r="Z1423" s="92">
        <f>VLOOKUP(D1423,道具产出!B:V,12,FALSE)</f>
        <v>500</v>
      </c>
      <c r="AA1423" s="85"/>
      <c r="AB1423" s="15" t="str">
        <f>IF(AA1423="","",VLOOKUP(AA1423,映射!W:X,2,FALSE))</f>
        <v/>
      </c>
      <c r="AC1423" s="85"/>
      <c r="AD1423" s="85"/>
      <c r="AE1423" s="85"/>
      <c r="AF1423" s="85"/>
      <c r="AG1423" s="15" t="str">
        <f>IF(AF1423="","",VLOOKUP(AF1423,映射!W:X,2,FALSE))</f>
        <v/>
      </c>
      <c r="AH1423" s="85"/>
      <c r="AI1423" s="85"/>
      <c r="AJ1423" s="85"/>
      <c r="AK1423" s="85"/>
      <c r="AL1423" s="85" t="str">
        <f>IF(AK1423="","",VLOOKUP(AK1423,映射!W:X,2,FALSE))</f>
        <v/>
      </c>
      <c r="AM1423" s="85"/>
      <c r="AN1423" s="85"/>
      <c r="AO1423" s="85"/>
    </row>
    <row r="1424" spans="1:41">
      <c r="A1424" s="26">
        <v>140691</v>
      </c>
      <c r="B1424" s="26" t="s">
        <v>323</v>
      </c>
      <c r="C1424" s="14" t="s">
        <v>40</v>
      </c>
      <c r="D1424" s="14" t="s">
        <v>685</v>
      </c>
      <c r="E1424" s="26">
        <v>40691</v>
      </c>
      <c r="F1424" s="26" t="s">
        <v>662</v>
      </c>
      <c r="G1424" s="26"/>
      <c r="H1424" s="26">
        <v>22</v>
      </c>
      <c r="I1424" s="91">
        <v>230</v>
      </c>
      <c r="J1424" s="90">
        <v>0</v>
      </c>
      <c r="K1424" s="26"/>
      <c r="L1424" s="79">
        <f>VLOOKUP(D1424,道具产出!B:V,4,FALSE)</f>
        <v>3002</v>
      </c>
      <c r="M1424" s="15" t="str">
        <f>IF(L1424="","",VLOOKUP(L1424,映射!W:X,2,FALSE))</f>
        <v>铁</v>
      </c>
      <c r="N1424" s="79">
        <f>VLOOKUP(D1424,道具产出!B:V,5,FALSE)</f>
        <v>1</v>
      </c>
      <c r="O1424" s="79">
        <v>1</v>
      </c>
      <c r="P1424" s="79">
        <f>VLOOKUP(D1424,道具产出!B:V,6,FALSE)</f>
        <v>300</v>
      </c>
      <c r="Q1424" s="79">
        <f>VLOOKUP(D1424,道具产出!B:V,7,FALSE)</f>
        <v>3102</v>
      </c>
      <c r="R1424" s="15" t="str">
        <f>IF(Q1424="","",VLOOKUP(Q1424,映射!W:X,2,FALSE))</f>
        <v>枞</v>
      </c>
      <c r="S1424" s="79">
        <f>VLOOKUP(D1424,道具产出!B:V,8,FALSE)</f>
        <v>1</v>
      </c>
      <c r="T1424" s="79">
        <v>1</v>
      </c>
      <c r="U1424" s="79">
        <f>VLOOKUP(D1424,道具产出!B:V,9,FALSE)</f>
        <v>300</v>
      </c>
      <c r="V1424" s="92">
        <f>VLOOKUP(D1424,道具产出!B:V,10,FALSE)</f>
        <v>3402</v>
      </c>
      <c r="W1424" s="15" t="str">
        <f>IF(V1424="","",VLOOKUP(V1424,映射!W:X,2,FALSE))</f>
        <v>木绵布</v>
      </c>
      <c r="X1424" s="92">
        <f>VLOOKUP(D1424,道具产出!B:V,11,FALSE)</f>
        <v>1</v>
      </c>
      <c r="Y1424" s="92">
        <v>1</v>
      </c>
      <c r="Z1424" s="92">
        <f>VLOOKUP(D1424,道具产出!B:V,12,FALSE)</f>
        <v>300</v>
      </c>
      <c r="AA1424" s="85"/>
      <c r="AB1424" s="15" t="str">
        <f>IF(AA1424="","",VLOOKUP(AA1424,映射!W:X,2,FALSE))</f>
        <v/>
      </c>
      <c r="AC1424" s="85"/>
      <c r="AD1424" s="85"/>
      <c r="AE1424" s="85"/>
      <c r="AF1424" s="85"/>
      <c r="AG1424" s="15" t="str">
        <f>IF(AF1424="","",VLOOKUP(AF1424,映射!W:X,2,FALSE))</f>
        <v/>
      </c>
      <c r="AH1424" s="85"/>
      <c r="AI1424" s="85"/>
      <c r="AJ1424" s="85"/>
      <c r="AK1424" s="85"/>
      <c r="AL1424" s="85" t="str">
        <f>IF(AK1424="","",VLOOKUP(AK1424,映射!W:X,2,FALSE))</f>
        <v/>
      </c>
      <c r="AM1424" s="85"/>
      <c r="AN1424" s="85"/>
      <c r="AO1424" s="85"/>
    </row>
    <row r="1425" spans="1:41">
      <c r="A1425" s="26">
        <v>140692</v>
      </c>
      <c r="B1425" s="26" t="s">
        <v>323</v>
      </c>
      <c r="C1425" s="14" t="s">
        <v>40</v>
      </c>
      <c r="D1425" s="14" t="s">
        <v>685</v>
      </c>
      <c r="E1425" s="26">
        <v>40692</v>
      </c>
      <c r="F1425" s="26" t="s">
        <v>480</v>
      </c>
      <c r="G1425" s="26"/>
      <c r="H1425" s="26">
        <v>22</v>
      </c>
      <c r="I1425" s="91">
        <v>230</v>
      </c>
      <c r="J1425" s="90">
        <v>0</v>
      </c>
      <c r="K1425" s="26"/>
      <c r="L1425" s="79">
        <f>VLOOKUP(D1425,道具产出!B:V,4,FALSE)</f>
        <v>3002</v>
      </c>
      <c r="M1425" s="15" t="str">
        <f>IF(L1425="","",VLOOKUP(L1425,映射!W:X,2,FALSE))</f>
        <v>铁</v>
      </c>
      <c r="N1425" s="79">
        <f>VLOOKUP(D1425,道具产出!B:V,5,FALSE)</f>
        <v>1</v>
      </c>
      <c r="O1425" s="79">
        <v>1</v>
      </c>
      <c r="P1425" s="79">
        <f>VLOOKUP(D1425,道具产出!B:V,6,FALSE)</f>
        <v>300</v>
      </c>
      <c r="Q1425" s="79">
        <f>VLOOKUP(D1425,道具产出!B:V,7,FALSE)</f>
        <v>3102</v>
      </c>
      <c r="R1425" s="15" t="str">
        <f>IF(Q1425="","",VLOOKUP(Q1425,映射!W:X,2,FALSE))</f>
        <v>枞</v>
      </c>
      <c r="S1425" s="79">
        <f>VLOOKUP(D1425,道具产出!B:V,8,FALSE)</f>
        <v>1</v>
      </c>
      <c r="T1425" s="79">
        <v>1</v>
      </c>
      <c r="U1425" s="79">
        <f>VLOOKUP(D1425,道具产出!B:V,9,FALSE)</f>
        <v>300</v>
      </c>
      <c r="V1425" s="92">
        <f>VLOOKUP(D1425,道具产出!B:V,10,FALSE)</f>
        <v>3402</v>
      </c>
      <c r="W1425" s="15" t="str">
        <f>IF(V1425="","",VLOOKUP(V1425,映射!W:X,2,FALSE))</f>
        <v>木绵布</v>
      </c>
      <c r="X1425" s="92">
        <f>VLOOKUP(D1425,道具产出!B:V,11,FALSE)</f>
        <v>1</v>
      </c>
      <c r="Y1425" s="92">
        <v>1</v>
      </c>
      <c r="Z1425" s="92">
        <f>VLOOKUP(D1425,道具产出!B:V,12,FALSE)</f>
        <v>300</v>
      </c>
      <c r="AA1425" s="85"/>
      <c r="AB1425" s="15" t="str">
        <f>IF(AA1425="","",VLOOKUP(AA1425,映射!W:X,2,FALSE))</f>
        <v/>
      </c>
      <c r="AC1425" s="85"/>
      <c r="AD1425" s="85"/>
      <c r="AE1425" s="85"/>
      <c r="AF1425" s="85"/>
      <c r="AG1425" s="15" t="str">
        <f>IF(AF1425="","",VLOOKUP(AF1425,映射!W:X,2,FALSE))</f>
        <v/>
      </c>
      <c r="AH1425" s="85"/>
      <c r="AI1425" s="85"/>
      <c r="AJ1425" s="85"/>
      <c r="AK1425" s="85"/>
      <c r="AL1425" s="85" t="str">
        <f>IF(AK1425="","",VLOOKUP(AK1425,映射!W:X,2,FALSE))</f>
        <v/>
      </c>
      <c r="AM1425" s="85"/>
      <c r="AN1425" s="85"/>
      <c r="AO1425" s="85"/>
    </row>
    <row r="1426" spans="1:41">
      <c r="A1426" s="26">
        <v>140693</v>
      </c>
      <c r="B1426" s="26" t="s">
        <v>323</v>
      </c>
      <c r="C1426" s="14" t="s">
        <v>40</v>
      </c>
      <c r="D1426" s="14" t="s">
        <v>685</v>
      </c>
      <c r="E1426" s="26">
        <v>40693</v>
      </c>
      <c r="F1426" s="26" t="s">
        <v>519</v>
      </c>
      <c r="G1426" s="26"/>
      <c r="H1426" s="26">
        <v>22</v>
      </c>
      <c r="I1426" s="91">
        <v>230</v>
      </c>
      <c r="J1426" s="90">
        <v>0</v>
      </c>
      <c r="K1426" s="26"/>
      <c r="L1426" s="79">
        <f>VLOOKUP(D1426,道具产出!B:V,4,FALSE)</f>
        <v>3002</v>
      </c>
      <c r="M1426" s="15" t="str">
        <f>IF(L1426="","",VLOOKUP(L1426,映射!W:X,2,FALSE))</f>
        <v>铁</v>
      </c>
      <c r="N1426" s="79">
        <f>VLOOKUP(D1426,道具产出!B:V,5,FALSE)</f>
        <v>1</v>
      </c>
      <c r="O1426" s="79">
        <v>1</v>
      </c>
      <c r="P1426" s="79">
        <f>VLOOKUP(D1426,道具产出!B:V,6,FALSE)</f>
        <v>300</v>
      </c>
      <c r="Q1426" s="79">
        <f>VLOOKUP(D1426,道具产出!B:V,7,FALSE)</f>
        <v>3102</v>
      </c>
      <c r="R1426" s="15" t="str">
        <f>IF(Q1426="","",VLOOKUP(Q1426,映射!W:X,2,FALSE))</f>
        <v>枞</v>
      </c>
      <c r="S1426" s="79">
        <f>VLOOKUP(D1426,道具产出!B:V,8,FALSE)</f>
        <v>1</v>
      </c>
      <c r="T1426" s="79">
        <v>1</v>
      </c>
      <c r="U1426" s="79">
        <f>VLOOKUP(D1426,道具产出!B:V,9,FALSE)</f>
        <v>300</v>
      </c>
      <c r="V1426" s="92">
        <f>VLOOKUP(D1426,道具产出!B:V,10,FALSE)</f>
        <v>3402</v>
      </c>
      <c r="W1426" s="15" t="str">
        <f>IF(V1426="","",VLOOKUP(V1426,映射!W:X,2,FALSE))</f>
        <v>木绵布</v>
      </c>
      <c r="X1426" s="92">
        <f>VLOOKUP(D1426,道具产出!B:V,11,FALSE)</f>
        <v>1</v>
      </c>
      <c r="Y1426" s="92">
        <v>1</v>
      </c>
      <c r="Z1426" s="92">
        <f>VLOOKUP(D1426,道具产出!B:V,12,FALSE)</f>
        <v>300</v>
      </c>
      <c r="AA1426" s="85"/>
      <c r="AB1426" s="15" t="str">
        <f>IF(AA1426="","",VLOOKUP(AA1426,映射!W:X,2,FALSE))</f>
        <v/>
      </c>
      <c r="AC1426" s="85"/>
      <c r="AD1426" s="85"/>
      <c r="AE1426" s="85"/>
      <c r="AF1426" s="85"/>
      <c r="AG1426" s="15" t="str">
        <f>IF(AF1426="","",VLOOKUP(AF1426,映射!W:X,2,FALSE))</f>
        <v/>
      </c>
      <c r="AH1426" s="85"/>
      <c r="AI1426" s="85"/>
      <c r="AJ1426" s="85"/>
      <c r="AK1426" s="85"/>
      <c r="AL1426" s="85" t="str">
        <f>IF(AK1426="","",VLOOKUP(AK1426,映射!W:X,2,FALSE))</f>
        <v/>
      </c>
      <c r="AM1426" s="85"/>
      <c r="AN1426" s="85"/>
      <c r="AO1426" s="85"/>
    </row>
    <row r="1427" spans="1:41">
      <c r="A1427" s="26">
        <v>140694</v>
      </c>
      <c r="B1427" s="26" t="s">
        <v>323</v>
      </c>
      <c r="C1427" s="14" t="s">
        <v>40</v>
      </c>
      <c r="D1427" s="14" t="s">
        <v>685</v>
      </c>
      <c r="E1427" s="26">
        <v>40694</v>
      </c>
      <c r="F1427" s="26" t="s">
        <v>662</v>
      </c>
      <c r="G1427" s="26"/>
      <c r="H1427" s="26">
        <v>22</v>
      </c>
      <c r="I1427" s="91">
        <v>230</v>
      </c>
      <c r="J1427" s="90">
        <v>0</v>
      </c>
      <c r="K1427" s="26"/>
      <c r="L1427" s="79">
        <f>VLOOKUP(D1427,道具产出!B:V,4,FALSE)</f>
        <v>3002</v>
      </c>
      <c r="M1427" s="15" t="str">
        <f>IF(L1427="","",VLOOKUP(L1427,映射!W:X,2,FALSE))</f>
        <v>铁</v>
      </c>
      <c r="N1427" s="79">
        <f>VLOOKUP(D1427,道具产出!B:V,5,FALSE)</f>
        <v>1</v>
      </c>
      <c r="O1427" s="79">
        <v>1</v>
      </c>
      <c r="P1427" s="79">
        <f>VLOOKUP(D1427,道具产出!B:V,6,FALSE)</f>
        <v>300</v>
      </c>
      <c r="Q1427" s="79">
        <f>VLOOKUP(D1427,道具产出!B:V,7,FALSE)</f>
        <v>3102</v>
      </c>
      <c r="R1427" s="15" t="str">
        <f>IF(Q1427="","",VLOOKUP(Q1427,映射!W:X,2,FALSE))</f>
        <v>枞</v>
      </c>
      <c r="S1427" s="79">
        <f>VLOOKUP(D1427,道具产出!B:V,8,FALSE)</f>
        <v>1</v>
      </c>
      <c r="T1427" s="79">
        <v>1</v>
      </c>
      <c r="U1427" s="79">
        <f>VLOOKUP(D1427,道具产出!B:V,9,FALSE)</f>
        <v>300</v>
      </c>
      <c r="V1427" s="92">
        <f>VLOOKUP(D1427,道具产出!B:V,10,FALSE)</f>
        <v>3402</v>
      </c>
      <c r="W1427" s="15" t="str">
        <f>IF(V1427="","",VLOOKUP(V1427,映射!W:X,2,FALSE))</f>
        <v>木绵布</v>
      </c>
      <c r="X1427" s="92">
        <f>VLOOKUP(D1427,道具产出!B:V,11,FALSE)</f>
        <v>1</v>
      </c>
      <c r="Y1427" s="92">
        <v>1</v>
      </c>
      <c r="Z1427" s="92">
        <f>VLOOKUP(D1427,道具产出!B:V,12,FALSE)</f>
        <v>300</v>
      </c>
      <c r="AA1427" s="85"/>
      <c r="AB1427" s="15" t="str">
        <f>IF(AA1427="","",VLOOKUP(AA1427,映射!W:X,2,FALSE))</f>
        <v/>
      </c>
      <c r="AC1427" s="85"/>
      <c r="AD1427" s="85"/>
      <c r="AE1427" s="85"/>
      <c r="AF1427" s="85"/>
      <c r="AG1427" s="15" t="str">
        <f>IF(AF1427="","",VLOOKUP(AF1427,映射!W:X,2,FALSE))</f>
        <v/>
      </c>
      <c r="AH1427" s="85"/>
      <c r="AI1427" s="85"/>
      <c r="AJ1427" s="85"/>
      <c r="AK1427" s="85"/>
      <c r="AL1427" s="85" t="str">
        <f>IF(AK1427="","",VLOOKUP(AK1427,映射!W:X,2,FALSE))</f>
        <v/>
      </c>
      <c r="AM1427" s="85"/>
      <c r="AN1427" s="85"/>
      <c r="AO1427" s="85"/>
    </row>
    <row r="1428" spans="1:41">
      <c r="A1428" s="26">
        <v>140695</v>
      </c>
      <c r="B1428" s="26" t="s">
        <v>323</v>
      </c>
      <c r="C1428" s="14" t="s">
        <v>40</v>
      </c>
      <c r="D1428" s="14" t="s">
        <v>685</v>
      </c>
      <c r="E1428" s="26">
        <v>40695</v>
      </c>
      <c r="F1428" s="26" t="s">
        <v>660</v>
      </c>
      <c r="G1428" s="26"/>
      <c r="H1428" s="26">
        <v>22</v>
      </c>
      <c r="I1428" s="91">
        <v>230</v>
      </c>
      <c r="J1428" s="90">
        <v>0</v>
      </c>
      <c r="K1428" s="26"/>
      <c r="L1428" s="79">
        <f>VLOOKUP(D1428,道具产出!B:V,4,FALSE)</f>
        <v>3002</v>
      </c>
      <c r="M1428" s="15" t="str">
        <f>IF(L1428="","",VLOOKUP(L1428,映射!W:X,2,FALSE))</f>
        <v>铁</v>
      </c>
      <c r="N1428" s="79">
        <f>VLOOKUP(D1428,道具产出!B:V,5,FALSE)</f>
        <v>1</v>
      </c>
      <c r="O1428" s="79">
        <v>1</v>
      </c>
      <c r="P1428" s="79">
        <f>VLOOKUP(D1428,道具产出!B:V,6,FALSE)</f>
        <v>300</v>
      </c>
      <c r="Q1428" s="79">
        <f>VLOOKUP(D1428,道具产出!B:V,7,FALSE)</f>
        <v>3102</v>
      </c>
      <c r="R1428" s="15" t="str">
        <f>IF(Q1428="","",VLOOKUP(Q1428,映射!W:X,2,FALSE))</f>
        <v>枞</v>
      </c>
      <c r="S1428" s="79">
        <f>VLOOKUP(D1428,道具产出!B:V,8,FALSE)</f>
        <v>1</v>
      </c>
      <c r="T1428" s="79">
        <v>1</v>
      </c>
      <c r="U1428" s="79">
        <f>VLOOKUP(D1428,道具产出!B:V,9,FALSE)</f>
        <v>300</v>
      </c>
      <c r="V1428" s="92">
        <f>VLOOKUP(D1428,道具产出!B:V,10,FALSE)</f>
        <v>3402</v>
      </c>
      <c r="W1428" s="15" t="str">
        <f>IF(V1428="","",VLOOKUP(V1428,映射!W:X,2,FALSE))</f>
        <v>木绵布</v>
      </c>
      <c r="X1428" s="92">
        <f>VLOOKUP(D1428,道具产出!B:V,11,FALSE)</f>
        <v>1</v>
      </c>
      <c r="Y1428" s="92">
        <v>1</v>
      </c>
      <c r="Z1428" s="92">
        <f>VLOOKUP(D1428,道具产出!B:V,12,FALSE)</f>
        <v>300</v>
      </c>
      <c r="AA1428" s="85"/>
      <c r="AB1428" s="15" t="str">
        <f>IF(AA1428="","",VLOOKUP(AA1428,映射!W:X,2,FALSE))</f>
        <v/>
      </c>
      <c r="AC1428" s="85"/>
      <c r="AD1428" s="85"/>
      <c r="AE1428" s="85"/>
      <c r="AF1428" s="85"/>
      <c r="AG1428" s="15" t="str">
        <f>IF(AF1428="","",VLOOKUP(AF1428,映射!W:X,2,FALSE))</f>
        <v/>
      </c>
      <c r="AH1428" s="85"/>
      <c r="AI1428" s="85"/>
      <c r="AJ1428" s="85"/>
      <c r="AK1428" s="85"/>
      <c r="AL1428" s="85" t="str">
        <f>IF(AK1428="","",VLOOKUP(AK1428,映射!W:X,2,FALSE))</f>
        <v/>
      </c>
      <c r="AM1428" s="85"/>
      <c r="AN1428" s="85"/>
      <c r="AO1428" s="85"/>
    </row>
    <row r="1429" spans="1:41">
      <c r="A1429" s="26">
        <v>140696</v>
      </c>
      <c r="B1429" s="26" t="s">
        <v>323</v>
      </c>
      <c r="C1429" s="14" t="s">
        <v>40</v>
      </c>
      <c r="D1429" s="14" t="s">
        <v>685</v>
      </c>
      <c r="E1429" s="26">
        <v>40696</v>
      </c>
      <c r="F1429" s="26" t="s">
        <v>694</v>
      </c>
      <c r="G1429" s="26"/>
      <c r="H1429" s="26">
        <v>22</v>
      </c>
      <c r="I1429" s="91">
        <v>230</v>
      </c>
      <c r="J1429" s="90">
        <v>0</v>
      </c>
      <c r="K1429" s="26"/>
      <c r="L1429" s="79">
        <f>VLOOKUP(D1429,道具产出!B:V,4,FALSE)</f>
        <v>3002</v>
      </c>
      <c r="M1429" s="15" t="str">
        <f>IF(L1429="","",VLOOKUP(L1429,映射!W:X,2,FALSE))</f>
        <v>铁</v>
      </c>
      <c r="N1429" s="79">
        <f>VLOOKUP(D1429,道具产出!B:V,5,FALSE)</f>
        <v>1</v>
      </c>
      <c r="O1429" s="79">
        <v>1</v>
      </c>
      <c r="P1429" s="79">
        <f>VLOOKUP(D1429,道具产出!B:V,6,FALSE)</f>
        <v>300</v>
      </c>
      <c r="Q1429" s="79">
        <f>VLOOKUP(D1429,道具产出!B:V,7,FALSE)</f>
        <v>3102</v>
      </c>
      <c r="R1429" s="15" t="str">
        <f>IF(Q1429="","",VLOOKUP(Q1429,映射!W:X,2,FALSE))</f>
        <v>枞</v>
      </c>
      <c r="S1429" s="79">
        <f>VLOOKUP(D1429,道具产出!B:V,8,FALSE)</f>
        <v>1</v>
      </c>
      <c r="T1429" s="79">
        <v>1</v>
      </c>
      <c r="U1429" s="79">
        <f>VLOOKUP(D1429,道具产出!B:V,9,FALSE)</f>
        <v>300</v>
      </c>
      <c r="V1429" s="92">
        <f>VLOOKUP(D1429,道具产出!B:V,10,FALSE)</f>
        <v>3402</v>
      </c>
      <c r="W1429" s="15" t="str">
        <f>IF(V1429="","",VLOOKUP(V1429,映射!W:X,2,FALSE))</f>
        <v>木绵布</v>
      </c>
      <c r="X1429" s="92">
        <f>VLOOKUP(D1429,道具产出!B:V,11,FALSE)</f>
        <v>1</v>
      </c>
      <c r="Y1429" s="92">
        <v>1</v>
      </c>
      <c r="Z1429" s="92">
        <f>VLOOKUP(D1429,道具产出!B:V,12,FALSE)</f>
        <v>300</v>
      </c>
      <c r="AA1429" s="85"/>
      <c r="AB1429" s="15" t="str">
        <f>IF(AA1429="","",VLOOKUP(AA1429,映射!W:X,2,FALSE))</f>
        <v/>
      </c>
      <c r="AC1429" s="85"/>
      <c r="AD1429" s="85"/>
      <c r="AE1429" s="85"/>
      <c r="AF1429" s="85"/>
      <c r="AG1429" s="15" t="str">
        <f>IF(AF1429="","",VLOOKUP(AF1429,映射!W:X,2,FALSE))</f>
        <v/>
      </c>
      <c r="AH1429" s="85"/>
      <c r="AI1429" s="85"/>
      <c r="AJ1429" s="85"/>
      <c r="AK1429" s="85"/>
      <c r="AL1429" s="85" t="str">
        <f>IF(AK1429="","",VLOOKUP(AK1429,映射!W:X,2,FALSE))</f>
        <v/>
      </c>
      <c r="AM1429" s="85"/>
      <c r="AN1429" s="85"/>
      <c r="AO1429" s="85"/>
    </row>
    <row r="1430" spans="1:41">
      <c r="A1430" s="26">
        <v>140697</v>
      </c>
      <c r="B1430" s="26" t="s">
        <v>323</v>
      </c>
      <c r="C1430" s="14" t="s">
        <v>40</v>
      </c>
      <c r="D1430" s="14" t="s">
        <v>685</v>
      </c>
      <c r="E1430" s="26">
        <v>40697</v>
      </c>
      <c r="F1430" s="26" t="s">
        <v>584</v>
      </c>
      <c r="G1430" s="26"/>
      <c r="H1430" s="26">
        <v>22</v>
      </c>
      <c r="I1430" s="91">
        <v>230</v>
      </c>
      <c r="J1430" s="90">
        <v>0</v>
      </c>
      <c r="K1430" s="26"/>
      <c r="L1430" s="79">
        <f>VLOOKUP(D1430,道具产出!B:V,4,FALSE)</f>
        <v>3002</v>
      </c>
      <c r="M1430" s="15" t="str">
        <f>IF(L1430="","",VLOOKUP(L1430,映射!W:X,2,FALSE))</f>
        <v>铁</v>
      </c>
      <c r="N1430" s="79">
        <f>VLOOKUP(D1430,道具产出!B:V,5,FALSE)</f>
        <v>1</v>
      </c>
      <c r="O1430" s="79">
        <v>1</v>
      </c>
      <c r="P1430" s="79">
        <f>VLOOKUP(D1430,道具产出!B:V,6,FALSE)</f>
        <v>300</v>
      </c>
      <c r="Q1430" s="79">
        <f>VLOOKUP(D1430,道具产出!B:V,7,FALSE)</f>
        <v>3102</v>
      </c>
      <c r="R1430" s="15" t="str">
        <f>IF(Q1430="","",VLOOKUP(Q1430,映射!W:X,2,FALSE))</f>
        <v>枞</v>
      </c>
      <c r="S1430" s="79">
        <f>VLOOKUP(D1430,道具产出!B:V,8,FALSE)</f>
        <v>1</v>
      </c>
      <c r="T1430" s="79">
        <v>1</v>
      </c>
      <c r="U1430" s="79">
        <f>VLOOKUP(D1430,道具产出!B:V,9,FALSE)</f>
        <v>300</v>
      </c>
      <c r="V1430" s="92">
        <f>VLOOKUP(D1430,道具产出!B:V,10,FALSE)</f>
        <v>3402</v>
      </c>
      <c r="W1430" s="15" t="str">
        <f>IF(V1430="","",VLOOKUP(V1430,映射!W:X,2,FALSE))</f>
        <v>木绵布</v>
      </c>
      <c r="X1430" s="92">
        <f>VLOOKUP(D1430,道具产出!B:V,11,FALSE)</f>
        <v>1</v>
      </c>
      <c r="Y1430" s="92">
        <v>1</v>
      </c>
      <c r="Z1430" s="92">
        <f>VLOOKUP(D1430,道具产出!B:V,12,FALSE)</f>
        <v>300</v>
      </c>
      <c r="AA1430" s="85"/>
      <c r="AB1430" s="15" t="str">
        <f>IF(AA1430="","",VLOOKUP(AA1430,映射!W:X,2,FALSE))</f>
        <v/>
      </c>
      <c r="AC1430" s="85"/>
      <c r="AD1430" s="85"/>
      <c r="AE1430" s="85"/>
      <c r="AF1430" s="85"/>
      <c r="AG1430" s="15" t="str">
        <f>IF(AF1430="","",VLOOKUP(AF1430,映射!W:X,2,FALSE))</f>
        <v/>
      </c>
      <c r="AH1430" s="85"/>
      <c r="AI1430" s="85"/>
      <c r="AJ1430" s="85"/>
      <c r="AK1430" s="85"/>
      <c r="AL1430" s="85" t="str">
        <f>IF(AK1430="","",VLOOKUP(AK1430,映射!W:X,2,FALSE))</f>
        <v/>
      </c>
      <c r="AM1430" s="85"/>
      <c r="AN1430" s="85"/>
      <c r="AO1430" s="85"/>
    </row>
    <row r="1431" spans="1:41">
      <c r="A1431" s="26">
        <v>140698</v>
      </c>
      <c r="B1431" s="26" t="s">
        <v>323</v>
      </c>
      <c r="C1431" s="14" t="s">
        <v>40</v>
      </c>
      <c r="D1431" s="14" t="s">
        <v>685</v>
      </c>
      <c r="E1431" s="26">
        <v>40698</v>
      </c>
      <c r="F1431" s="26" t="s">
        <v>698</v>
      </c>
      <c r="G1431" s="26"/>
      <c r="H1431" s="26">
        <v>22</v>
      </c>
      <c r="I1431" s="91">
        <v>230</v>
      </c>
      <c r="J1431" s="90">
        <v>0</v>
      </c>
      <c r="K1431" s="26"/>
      <c r="L1431" s="79">
        <f>VLOOKUP(D1431,道具产出!B:V,4,FALSE)</f>
        <v>3002</v>
      </c>
      <c r="M1431" s="15" t="str">
        <f>IF(L1431="","",VLOOKUP(L1431,映射!W:X,2,FALSE))</f>
        <v>铁</v>
      </c>
      <c r="N1431" s="79">
        <f>VLOOKUP(D1431,道具产出!B:V,5,FALSE)</f>
        <v>1</v>
      </c>
      <c r="O1431" s="79">
        <v>1</v>
      </c>
      <c r="P1431" s="79">
        <f>VLOOKUP(D1431,道具产出!B:V,6,FALSE)</f>
        <v>300</v>
      </c>
      <c r="Q1431" s="79">
        <f>VLOOKUP(D1431,道具产出!B:V,7,FALSE)</f>
        <v>3102</v>
      </c>
      <c r="R1431" s="15" t="str">
        <f>IF(Q1431="","",VLOOKUP(Q1431,映射!W:X,2,FALSE))</f>
        <v>枞</v>
      </c>
      <c r="S1431" s="79">
        <f>VLOOKUP(D1431,道具产出!B:V,8,FALSE)</f>
        <v>1</v>
      </c>
      <c r="T1431" s="79">
        <v>1</v>
      </c>
      <c r="U1431" s="79">
        <f>VLOOKUP(D1431,道具产出!B:V,9,FALSE)</f>
        <v>300</v>
      </c>
      <c r="V1431" s="92">
        <f>VLOOKUP(D1431,道具产出!B:V,10,FALSE)</f>
        <v>3402</v>
      </c>
      <c r="W1431" s="15" t="str">
        <f>IF(V1431="","",VLOOKUP(V1431,映射!W:X,2,FALSE))</f>
        <v>木绵布</v>
      </c>
      <c r="X1431" s="92">
        <f>VLOOKUP(D1431,道具产出!B:V,11,FALSE)</f>
        <v>1</v>
      </c>
      <c r="Y1431" s="92">
        <v>1</v>
      </c>
      <c r="Z1431" s="92">
        <f>VLOOKUP(D1431,道具产出!B:V,12,FALSE)</f>
        <v>300</v>
      </c>
      <c r="AA1431" s="85"/>
      <c r="AB1431" s="15" t="str">
        <f>IF(AA1431="","",VLOOKUP(AA1431,映射!W:X,2,FALSE))</f>
        <v/>
      </c>
      <c r="AC1431" s="85"/>
      <c r="AD1431" s="85"/>
      <c r="AE1431" s="85"/>
      <c r="AF1431" s="85"/>
      <c r="AG1431" s="15" t="str">
        <f>IF(AF1431="","",VLOOKUP(AF1431,映射!W:X,2,FALSE))</f>
        <v/>
      </c>
      <c r="AH1431" s="85"/>
      <c r="AI1431" s="85"/>
      <c r="AJ1431" s="85"/>
      <c r="AK1431" s="85"/>
      <c r="AL1431" s="85" t="str">
        <f>IF(AK1431="","",VLOOKUP(AK1431,映射!W:X,2,FALSE))</f>
        <v/>
      </c>
      <c r="AM1431" s="85"/>
      <c r="AN1431" s="85"/>
      <c r="AO1431" s="85"/>
    </row>
    <row r="1432" spans="1:41">
      <c r="A1432" s="26">
        <v>140699</v>
      </c>
      <c r="B1432" s="26" t="s">
        <v>323</v>
      </c>
      <c r="C1432" s="14" t="s">
        <v>40</v>
      </c>
      <c r="D1432" s="14" t="s">
        <v>685</v>
      </c>
      <c r="E1432" s="26">
        <v>40699</v>
      </c>
      <c r="F1432" s="26" t="s">
        <v>438</v>
      </c>
      <c r="G1432" s="26"/>
      <c r="H1432" s="26">
        <v>22</v>
      </c>
      <c r="I1432" s="91">
        <v>230</v>
      </c>
      <c r="J1432" s="90">
        <v>0</v>
      </c>
      <c r="K1432" s="26"/>
      <c r="L1432" s="79">
        <f>VLOOKUP(D1432,道具产出!B:V,4,FALSE)</f>
        <v>3002</v>
      </c>
      <c r="M1432" s="15" t="str">
        <f>IF(L1432="","",VLOOKUP(L1432,映射!W:X,2,FALSE))</f>
        <v>铁</v>
      </c>
      <c r="N1432" s="79">
        <f>VLOOKUP(D1432,道具产出!B:V,5,FALSE)</f>
        <v>1</v>
      </c>
      <c r="O1432" s="79">
        <v>1</v>
      </c>
      <c r="P1432" s="79">
        <f>VLOOKUP(D1432,道具产出!B:V,6,FALSE)</f>
        <v>300</v>
      </c>
      <c r="Q1432" s="79">
        <f>VLOOKUP(D1432,道具产出!B:V,7,FALSE)</f>
        <v>3102</v>
      </c>
      <c r="R1432" s="15" t="str">
        <f>IF(Q1432="","",VLOOKUP(Q1432,映射!W:X,2,FALSE))</f>
        <v>枞</v>
      </c>
      <c r="S1432" s="79">
        <f>VLOOKUP(D1432,道具产出!B:V,8,FALSE)</f>
        <v>1</v>
      </c>
      <c r="T1432" s="79">
        <v>1</v>
      </c>
      <c r="U1432" s="79">
        <f>VLOOKUP(D1432,道具产出!B:V,9,FALSE)</f>
        <v>300</v>
      </c>
      <c r="V1432" s="92">
        <f>VLOOKUP(D1432,道具产出!B:V,10,FALSE)</f>
        <v>3402</v>
      </c>
      <c r="W1432" s="15" t="str">
        <f>IF(V1432="","",VLOOKUP(V1432,映射!W:X,2,FALSE))</f>
        <v>木绵布</v>
      </c>
      <c r="X1432" s="92">
        <f>VLOOKUP(D1432,道具产出!B:V,11,FALSE)</f>
        <v>1</v>
      </c>
      <c r="Y1432" s="92">
        <v>1</v>
      </c>
      <c r="Z1432" s="92">
        <f>VLOOKUP(D1432,道具产出!B:V,12,FALSE)</f>
        <v>300</v>
      </c>
      <c r="AA1432" s="85"/>
      <c r="AB1432" s="15" t="str">
        <f>IF(AA1432="","",VLOOKUP(AA1432,映射!W:X,2,FALSE))</f>
        <v/>
      </c>
      <c r="AC1432" s="85"/>
      <c r="AD1432" s="85"/>
      <c r="AE1432" s="85"/>
      <c r="AF1432" s="85"/>
      <c r="AG1432" s="15" t="str">
        <f>IF(AF1432="","",VLOOKUP(AF1432,映射!W:X,2,FALSE))</f>
        <v/>
      </c>
      <c r="AH1432" s="85"/>
      <c r="AI1432" s="85"/>
      <c r="AJ1432" s="85"/>
      <c r="AK1432" s="85"/>
      <c r="AL1432" s="85" t="str">
        <f>IF(AK1432="","",VLOOKUP(AK1432,映射!W:X,2,FALSE))</f>
        <v/>
      </c>
      <c r="AM1432" s="85"/>
      <c r="AN1432" s="85"/>
      <c r="AO1432" s="85"/>
    </row>
    <row r="1433" spans="1:41">
      <c r="A1433" s="26">
        <v>140700</v>
      </c>
      <c r="B1433" s="26" t="s">
        <v>323</v>
      </c>
      <c r="C1433" s="14" t="s">
        <v>40</v>
      </c>
      <c r="D1433" s="14" t="s">
        <v>685</v>
      </c>
      <c r="E1433" s="26">
        <v>40700</v>
      </c>
      <c r="F1433" s="26" t="s">
        <v>621</v>
      </c>
      <c r="G1433" s="26"/>
      <c r="H1433" s="26">
        <v>22</v>
      </c>
      <c r="I1433" s="91">
        <v>230</v>
      </c>
      <c r="J1433" s="90">
        <v>0</v>
      </c>
      <c r="K1433" s="26"/>
      <c r="L1433" s="79">
        <f>VLOOKUP(D1433,道具产出!B:V,4,FALSE)</f>
        <v>3002</v>
      </c>
      <c r="M1433" s="15" t="str">
        <f>IF(L1433="","",VLOOKUP(L1433,映射!W:X,2,FALSE))</f>
        <v>铁</v>
      </c>
      <c r="N1433" s="79">
        <f>VLOOKUP(D1433,道具产出!B:V,5,FALSE)</f>
        <v>1</v>
      </c>
      <c r="O1433" s="79">
        <v>1</v>
      </c>
      <c r="P1433" s="79">
        <f>VLOOKUP(D1433,道具产出!B:V,6,FALSE)</f>
        <v>300</v>
      </c>
      <c r="Q1433" s="79">
        <f>VLOOKUP(D1433,道具产出!B:V,7,FALSE)</f>
        <v>3102</v>
      </c>
      <c r="R1433" s="15" t="str">
        <f>IF(Q1433="","",VLOOKUP(Q1433,映射!W:X,2,FALSE))</f>
        <v>枞</v>
      </c>
      <c r="S1433" s="79">
        <f>VLOOKUP(D1433,道具产出!B:V,8,FALSE)</f>
        <v>1</v>
      </c>
      <c r="T1433" s="79">
        <v>1</v>
      </c>
      <c r="U1433" s="79">
        <f>VLOOKUP(D1433,道具产出!B:V,9,FALSE)</f>
        <v>300</v>
      </c>
      <c r="V1433" s="92">
        <f>VLOOKUP(D1433,道具产出!B:V,10,FALSE)</f>
        <v>3402</v>
      </c>
      <c r="W1433" s="15" t="str">
        <f>IF(V1433="","",VLOOKUP(V1433,映射!W:X,2,FALSE))</f>
        <v>木绵布</v>
      </c>
      <c r="X1433" s="92">
        <f>VLOOKUP(D1433,道具产出!B:V,11,FALSE)</f>
        <v>1</v>
      </c>
      <c r="Y1433" s="92">
        <v>1</v>
      </c>
      <c r="Z1433" s="92">
        <f>VLOOKUP(D1433,道具产出!B:V,12,FALSE)</f>
        <v>300</v>
      </c>
      <c r="AA1433" s="85"/>
      <c r="AB1433" s="15" t="str">
        <f>IF(AA1433="","",VLOOKUP(AA1433,映射!W:X,2,FALSE))</f>
        <v/>
      </c>
      <c r="AC1433" s="85"/>
      <c r="AD1433" s="85"/>
      <c r="AE1433" s="85"/>
      <c r="AF1433" s="85"/>
      <c r="AG1433" s="15" t="str">
        <f>IF(AF1433="","",VLOOKUP(AF1433,映射!W:X,2,FALSE))</f>
        <v/>
      </c>
      <c r="AH1433" s="85"/>
      <c r="AI1433" s="85"/>
      <c r="AJ1433" s="85"/>
      <c r="AK1433" s="85"/>
      <c r="AL1433" s="85" t="str">
        <f>IF(AK1433="","",VLOOKUP(AK1433,映射!W:X,2,FALSE))</f>
        <v/>
      </c>
      <c r="AM1433" s="85"/>
      <c r="AN1433" s="85"/>
      <c r="AO1433" s="85"/>
    </row>
    <row r="1434" spans="1:41">
      <c r="A1434" s="26">
        <v>140701</v>
      </c>
      <c r="B1434" s="26" t="s">
        <v>323</v>
      </c>
      <c r="C1434" s="14" t="s">
        <v>40</v>
      </c>
      <c r="D1434" s="14" t="s">
        <v>685</v>
      </c>
      <c r="E1434" s="26">
        <v>40701</v>
      </c>
      <c r="F1434" s="26" t="s">
        <v>468</v>
      </c>
      <c r="G1434" s="26"/>
      <c r="H1434" s="26">
        <v>22</v>
      </c>
      <c r="I1434" s="91">
        <v>230</v>
      </c>
      <c r="J1434" s="90">
        <v>0</v>
      </c>
      <c r="K1434" s="26"/>
      <c r="L1434" s="79">
        <f>VLOOKUP(D1434,道具产出!B:V,4,FALSE)</f>
        <v>3002</v>
      </c>
      <c r="M1434" s="15" t="str">
        <f>IF(L1434="","",VLOOKUP(L1434,映射!W:X,2,FALSE))</f>
        <v>铁</v>
      </c>
      <c r="N1434" s="79">
        <f>VLOOKUP(D1434,道具产出!B:V,5,FALSE)</f>
        <v>1</v>
      </c>
      <c r="O1434" s="79">
        <v>1</v>
      </c>
      <c r="P1434" s="79">
        <f>VLOOKUP(D1434,道具产出!B:V,6,FALSE)</f>
        <v>300</v>
      </c>
      <c r="Q1434" s="79">
        <f>VLOOKUP(D1434,道具产出!B:V,7,FALSE)</f>
        <v>3102</v>
      </c>
      <c r="R1434" s="15" t="str">
        <f>IF(Q1434="","",VLOOKUP(Q1434,映射!W:X,2,FALSE))</f>
        <v>枞</v>
      </c>
      <c r="S1434" s="79">
        <f>VLOOKUP(D1434,道具产出!B:V,8,FALSE)</f>
        <v>1</v>
      </c>
      <c r="T1434" s="79">
        <v>1</v>
      </c>
      <c r="U1434" s="79">
        <f>VLOOKUP(D1434,道具产出!B:V,9,FALSE)</f>
        <v>300</v>
      </c>
      <c r="V1434" s="92">
        <f>VLOOKUP(D1434,道具产出!B:V,10,FALSE)</f>
        <v>3402</v>
      </c>
      <c r="W1434" s="15" t="str">
        <f>IF(V1434="","",VLOOKUP(V1434,映射!W:X,2,FALSE))</f>
        <v>木绵布</v>
      </c>
      <c r="X1434" s="92">
        <f>VLOOKUP(D1434,道具产出!B:V,11,FALSE)</f>
        <v>1</v>
      </c>
      <c r="Y1434" s="92">
        <v>1</v>
      </c>
      <c r="Z1434" s="92">
        <f>VLOOKUP(D1434,道具产出!B:V,12,FALSE)</f>
        <v>300</v>
      </c>
      <c r="AA1434" s="85"/>
      <c r="AB1434" s="15" t="str">
        <f>IF(AA1434="","",VLOOKUP(AA1434,映射!W:X,2,FALSE))</f>
        <v/>
      </c>
      <c r="AC1434" s="85"/>
      <c r="AD1434" s="85"/>
      <c r="AE1434" s="85"/>
      <c r="AF1434" s="85"/>
      <c r="AG1434" s="15" t="str">
        <f>IF(AF1434="","",VLOOKUP(AF1434,映射!W:X,2,FALSE))</f>
        <v/>
      </c>
      <c r="AH1434" s="85"/>
      <c r="AI1434" s="85"/>
      <c r="AJ1434" s="85"/>
      <c r="AK1434" s="85"/>
      <c r="AL1434" s="85" t="str">
        <f>IF(AK1434="","",VLOOKUP(AK1434,映射!W:X,2,FALSE))</f>
        <v/>
      </c>
      <c r="AM1434" s="85"/>
      <c r="AN1434" s="85"/>
      <c r="AO1434" s="85"/>
    </row>
    <row r="1435" spans="1:41">
      <c r="A1435" s="26">
        <v>140702</v>
      </c>
      <c r="B1435" s="26" t="s">
        <v>323</v>
      </c>
      <c r="C1435" s="14" t="s">
        <v>40</v>
      </c>
      <c r="D1435" s="14" t="s">
        <v>685</v>
      </c>
      <c r="E1435" s="26">
        <v>40702</v>
      </c>
      <c r="F1435" s="26" t="s">
        <v>483</v>
      </c>
      <c r="G1435" s="26"/>
      <c r="H1435" s="26">
        <v>22</v>
      </c>
      <c r="I1435" s="91">
        <v>230</v>
      </c>
      <c r="J1435" s="90">
        <v>0</v>
      </c>
      <c r="K1435" s="26"/>
      <c r="L1435" s="79">
        <f>VLOOKUP(D1435,道具产出!B:V,4,FALSE)</f>
        <v>3002</v>
      </c>
      <c r="M1435" s="15" t="str">
        <f>IF(L1435="","",VLOOKUP(L1435,映射!W:X,2,FALSE))</f>
        <v>铁</v>
      </c>
      <c r="N1435" s="79">
        <f>VLOOKUP(D1435,道具产出!B:V,5,FALSE)</f>
        <v>1</v>
      </c>
      <c r="O1435" s="79">
        <v>1</v>
      </c>
      <c r="P1435" s="79">
        <f>VLOOKUP(D1435,道具产出!B:V,6,FALSE)</f>
        <v>300</v>
      </c>
      <c r="Q1435" s="79">
        <f>VLOOKUP(D1435,道具产出!B:V,7,FALSE)</f>
        <v>3102</v>
      </c>
      <c r="R1435" s="15" t="str">
        <f>IF(Q1435="","",VLOOKUP(Q1435,映射!W:X,2,FALSE))</f>
        <v>枞</v>
      </c>
      <c r="S1435" s="79">
        <f>VLOOKUP(D1435,道具产出!B:V,8,FALSE)</f>
        <v>1</v>
      </c>
      <c r="T1435" s="79">
        <v>1</v>
      </c>
      <c r="U1435" s="79">
        <f>VLOOKUP(D1435,道具产出!B:V,9,FALSE)</f>
        <v>300</v>
      </c>
      <c r="V1435" s="92">
        <f>VLOOKUP(D1435,道具产出!B:V,10,FALSE)</f>
        <v>3402</v>
      </c>
      <c r="W1435" s="15" t="str">
        <f>IF(V1435="","",VLOOKUP(V1435,映射!W:X,2,FALSE))</f>
        <v>木绵布</v>
      </c>
      <c r="X1435" s="92">
        <f>VLOOKUP(D1435,道具产出!B:V,11,FALSE)</f>
        <v>1</v>
      </c>
      <c r="Y1435" s="92">
        <v>1</v>
      </c>
      <c r="Z1435" s="92">
        <f>VLOOKUP(D1435,道具产出!B:V,12,FALSE)</f>
        <v>300</v>
      </c>
      <c r="AA1435" s="85"/>
      <c r="AB1435" s="15" t="str">
        <f>IF(AA1435="","",VLOOKUP(AA1435,映射!W:X,2,FALSE))</f>
        <v/>
      </c>
      <c r="AC1435" s="85"/>
      <c r="AD1435" s="85"/>
      <c r="AE1435" s="85"/>
      <c r="AF1435" s="85"/>
      <c r="AG1435" s="15" t="str">
        <f>IF(AF1435="","",VLOOKUP(AF1435,映射!W:X,2,FALSE))</f>
        <v/>
      </c>
      <c r="AH1435" s="85"/>
      <c r="AI1435" s="85"/>
      <c r="AJ1435" s="85"/>
      <c r="AK1435" s="85"/>
      <c r="AL1435" s="85" t="str">
        <f>IF(AK1435="","",VLOOKUP(AK1435,映射!W:X,2,FALSE))</f>
        <v/>
      </c>
      <c r="AM1435" s="85"/>
      <c r="AN1435" s="85"/>
      <c r="AO1435" s="85"/>
    </row>
    <row r="1436" spans="1:41">
      <c r="A1436" s="26">
        <v>140703</v>
      </c>
      <c r="B1436" s="26" t="s">
        <v>323</v>
      </c>
      <c r="C1436" s="14" t="s">
        <v>40</v>
      </c>
      <c r="D1436" s="14" t="s">
        <v>685</v>
      </c>
      <c r="E1436" s="26">
        <v>40703</v>
      </c>
      <c r="F1436" s="26" t="s">
        <v>474</v>
      </c>
      <c r="G1436" s="26"/>
      <c r="H1436" s="26">
        <v>22</v>
      </c>
      <c r="I1436" s="91">
        <v>230</v>
      </c>
      <c r="J1436" s="90">
        <v>0</v>
      </c>
      <c r="K1436" s="26"/>
      <c r="L1436" s="79">
        <f>VLOOKUP(D1436,道具产出!B:V,4,FALSE)</f>
        <v>3002</v>
      </c>
      <c r="M1436" s="15" t="str">
        <f>IF(L1436="","",VLOOKUP(L1436,映射!W:X,2,FALSE))</f>
        <v>铁</v>
      </c>
      <c r="N1436" s="79">
        <f>VLOOKUP(D1436,道具产出!B:V,5,FALSE)</f>
        <v>1</v>
      </c>
      <c r="O1436" s="79">
        <v>1</v>
      </c>
      <c r="P1436" s="79">
        <f>VLOOKUP(D1436,道具产出!B:V,6,FALSE)</f>
        <v>300</v>
      </c>
      <c r="Q1436" s="79">
        <f>VLOOKUP(D1436,道具产出!B:V,7,FALSE)</f>
        <v>3102</v>
      </c>
      <c r="R1436" s="15" t="str">
        <f>IF(Q1436="","",VLOOKUP(Q1436,映射!W:X,2,FALSE))</f>
        <v>枞</v>
      </c>
      <c r="S1436" s="79">
        <f>VLOOKUP(D1436,道具产出!B:V,8,FALSE)</f>
        <v>1</v>
      </c>
      <c r="T1436" s="79">
        <v>1</v>
      </c>
      <c r="U1436" s="79">
        <f>VLOOKUP(D1436,道具产出!B:V,9,FALSE)</f>
        <v>300</v>
      </c>
      <c r="V1436" s="92">
        <f>VLOOKUP(D1436,道具产出!B:V,10,FALSE)</f>
        <v>3402</v>
      </c>
      <c r="W1436" s="15" t="str">
        <f>IF(V1436="","",VLOOKUP(V1436,映射!W:X,2,FALSE))</f>
        <v>木绵布</v>
      </c>
      <c r="X1436" s="92">
        <f>VLOOKUP(D1436,道具产出!B:V,11,FALSE)</f>
        <v>1</v>
      </c>
      <c r="Y1436" s="92">
        <v>1</v>
      </c>
      <c r="Z1436" s="92">
        <f>VLOOKUP(D1436,道具产出!B:V,12,FALSE)</f>
        <v>300</v>
      </c>
      <c r="AA1436" s="85"/>
      <c r="AB1436" s="15" t="str">
        <f>IF(AA1436="","",VLOOKUP(AA1436,映射!W:X,2,FALSE))</f>
        <v/>
      </c>
      <c r="AC1436" s="85"/>
      <c r="AD1436" s="85"/>
      <c r="AE1436" s="85"/>
      <c r="AF1436" s="85"/>
      <c r="AG1436" s="15" t="str">
        <f>IF(AF1436="","",VLOOKUP(AF1436,映射!W:X,2,FALSE))</f>
        <v/>
      </c>
      <c r="AH1436" s="85"/>
      <c r="AI1436" s="85"/>
      <c r="AJ1436" s="85"/>
      <c r="AK1436" s="85"/>
      <c r="AL1436" s="85" t="str">
        <f>IF(AK1436="","",VLOOKUP(AK1436,映射!W:X,2,FALSE))</f>
        <v/>
      </c>
      <c r="AM1436" s="85"/>
      <c r="AN1436" s="85"/>
      <c r="AO1436" s="85"/>
    </row>
    <row r="1437" spans="1:41">
      <c r="A1437" s="26">
        <v>140704</v>
      </c>
      <c r="B1437" s="26" t="s">
        <v>323</v>
      </c>
      <c r="C1437" s="14" t="s">
        <v>40</v>
      </c>
      <c r="D1437" s="14" t="s">
        <v>685</v>
      </c>
      <c r="E1437" s="26">
        <v>40704</v>
      </c>
      <c r="F1437" s="26" t="s">
        <v>699</v>
      </c>
      <c r="G1437" s="26"/>
      <c r="H1437" s="26">
        <v>22</v>
      </c>
      <c r="I1437" s="91">
        <v>230</v>
      </c>
      <c r="J1437" s="90">
        <v>0</v>
      </c>
      <c r="K1437" s="26"/>
      <c r="L1437" s="79">
        <f>VLOOKUP(D1437,道具产出!B:V,4,FALSE)</f>
        <v>3002</v>
      </c>
      <c r="M1437" s="15" t="str">
        <f>IF(L1437="","",VLOOKUP(L1437,映射!W:X,2,FALSE))</f>
        <v>铁</v>
      </c>
      <c r="N1437" s="79">
        <f>VLOOKUP(D1437,道具产出!B:V,5,FALSE)</f>
        <v>1</v>
      </c>
      <c r="O1437" s="79">
        <v>1</v>
      </c>
      <c r="P1437" s="79">
        <f>VLOOKUP(D1437,道具产出!B:V,6,FALSE)</f>
        <v>300</v>
      </c>
      <c r="Q1437" s="79">
        <f>VLOOKUP(D1437,道具产出!B:V,7,FALSE)</f>
        <v>3102</v>
      </c>
      <c r="R1437" s="15" t="str">
        <f>IF(Q1437="","",VLOOKUP(Q1437,映射!W:X,2,FALSE))</f>
        <v>枞</v>
      </c>
      <c r="S1437" s="79">
        <f>VLOOKUP(D1437,道具产出!B:V,8,FALSE)</f>
        <v>1</v>
      </c>
      <c r="T1437" s="79">
        <v>1</v>
      </c>
      <c r="U1437" s="79">
        <f>VLOOKUP(D1437,道具产出!B:V,9,FALSE)</f>
        <v>300</v>
      </c>
      <c r="V1437" s="92">
        <f>VLOOKUP(D1437,道具产出!B:V,10,FALSE)</f>
        <v>3402</v>
      </c>
      <c r="W1437" s="15" t="str">
        <f>IF(V1437="","",VLOOKUP(V1437,映射!W:X,2,FALSE))</f>
        <v>木绵布</v>
      </c>
      <c r="X1437" s="92">
        <f>VLOOKUP(D1437,道具产出!B:V,11,FALSE)</f>
        <v>1</v>
      </c>
      <c r="Y1437" s="92">
        <v>1</v>
      </c>
      <c r="Z1437" s="92">
        <f>VLOOKUP(D1437,道具产出!B:V,12,FALSE)</f>
        <v>300</v>
      </c>
      <c r="AA1437" s="85"/>
      <c r="AB1437" s="15" t="str">
        <f>IF(AA1437="","",VLOOKUP(AA1437,映射!W:X,2,FALSE))</f>
        <v/>
      </c>
      <c r="AC1437" s="85"/>
      <c r="AD1437" s="85"/>
      <c r="AE1437" s="85"/>
      <c r="AF1437" s="85"/>
      <c r="AG1437" s="15" t="str">
        <f>IF(AF1437="","",VLOOKUP(AF1437,映射!W:X,2,FALSE))</f>
        <v/>
      </c>
      <c r="AH1437" s="85"/>
      <c r="AI1437" s="85"/>
      <c r="AJ1437" s="85"/>
      <c r="AK1437" s="85"/>
      <c r="AL1437" s="85" t="str">
        <f>IF(AK1437="","",VLOOKUP(AK1437,映射!W:X,2,FALSE))</f>
        <v/>
      </c>
      <c r="AM1437" s="85"/>
      <c r="AN1437" s="85"/>
      <c r="AO1437" s="85"/>
    </row>
    <row r="1438" spans="1:41">
      <c r="A1438" s="26">
        <v>140705</v>
      </c>
      <c r="B1438" s="26" t="s">
        <v>323</v>
      </c>
      <c r="C1438" s="14" t="s">
        <v>40</v>
      </c>
      <c r="D1438" s="14" t="s">
        <v>685</v>
      </c>
      <c r="E1438" s="26">
        <v>40705</v>
      </c>
      <c r="F1438" s="26" t="s">
        <v>447</v>
      </c>
      <c r="G1438" s="26"/>
      <c r="H1438" s="26">
        <v>22</v>
      </c>
      <c r="I1438" s="91">
        <v>230</v>
      </c>
      <c r="J1438" s="90">
        <v>0</v>
      </c>
      <c r="K1438" s="26"/>
      <c r="L1438" s="79">
        <f>VLOOKUP(D1438,道具产出!B:V,4,FALSE)</f>
        <v>3002</v>
      </c>
      <c r="M1438" s="15" t="str">
        <f>IF(L1438="","",VLOOKUP(L1438,映射!W:X,2,FALSE))</f>
        <v>铁</v>
      </c>
      <c r="N1438" s="79">
        <f>VLOOKUP(D1438,道具产出!B:V,5,FALSE)</f>
        <v>1</v>
      </c>
      <c r="O1438" s="79">
        <v>1</v>
      </c>
      <c r="P1438" s="79">
        <f>VLOOKUP(D1438,道具产出!B:V,6,FALSE)</f>
        <v>300</v>
      </c>
      <c r="Q1438" s="79">
        <f>VLOOKUP(D1438,道具产出!B:V,7,FALSE)</f>
        <v>3102</v>
      </c>
      <c r="R1438" s="15" t="str">
        <f>IF(Q1438="","",VLOOKUP(Q1438,映射!W:X,2,FALSE))</f>
        <v>枞</v>
      </c>
      <c r="S1438" s="79">
        <f>VLOOKUP(D1438,道具产出!B:V,8,FALSE)</f>
        <v>1</v>
      </c>
      <c r="T1438" s="79">
        <v>1</v>
      </c>
      <c r="U1438" s="79">
        <f>VLOOKUP(D1438,道具产出!B:V,9,FALSE)</f>
        <v>300</v>
      </c>
      <c r="V1438" s="92">
        <f>VLOOKUP(D1438,道具产出!B:V,10,FALSE)</f>
        <v>3402</v>
      </c>
      <c r="W1438" s="15" t="str">
        <f>IF(V1438="","",VLOOKUP(V1438,映射!W:X,2,FALSE))</f>
        <v>木绵布</v>
      </c>
      <c r="X1438" s="92">
        <f>VLOOKUP(D1438,道具产出!B:V,11,FALSE)</f>
        <v>1</v>
      </c>
      <c r="Y1438" s="92">
        <v>1</v>
      </c>
      <c r="Z1438" s="92">
        <f>VLOOKUP(D1438,道具产出!B:V,12,FALSE)</f>
        <v>300</v>
      </c>
      <c r="AA1438" s="85"/>
      <c r="AB1438" s="15" t="str">
        <f>IF(AA1438="","",VLOOKUP(AA1438,映射!W:X,2,FALSE))</f>
        <v/>
      </c>
      <c r="AC1438" s="85"/>
      <c r="AD1438" s="85"/>
      <c r="AE1438" s="85"/>
      <c r="AF1438" s="85"/>
      <c r="AG1438" s="15" t="str">
        <f>IF(AF1438="","",VLOOKUP(AF1438,映射!W:X,2,FALSE))</f>
        <v/>
      </c>
      <c r="AH1438" s="85"/>
      <c r="AI1438" s="85"/>
      <c r="AJ1438" s="85"/>
      <c r="AK1438" s="85"/>
      <c r="AL1438" s="85" t="str">
        <f>IF(AK1438="","",VLOOKUP(AK1438,映射!W:X,2,FALSE))</f>
        <v/>
      </c>
      <c r="AM1438" s="85"/>
      <c r="AN1438" s="85"/>
      <c r="AO1438" s="85"/>
    </row>
    <row r="1439" spans="1:41">
      <c r="A1439" s="26">
        <v>140706</v>
      </c>
      <c r="B1439" s="26" t="s">
        <v>323</v>
      </c>
      <c r="C1439" s="14" t="s">
        <v>40</v>
      </c>
      <c r="D1439" s="14" t="s">
        <v>685</v>
      </c>
      <c r="E1439" s="26">
        <v>40706</v>
      </c>
      <c r="F1439" s="26" t="s">
        <v>662</v>
      </c>
      <c r="G1439" s="26"/>
      <c r="H1439" s="26">
        <v>27</v>
      </c>
      <c r="I1439" s="91">
        <v>340</v>
      </c>
      <c r="J1439" s="90">
        <v>0</v>
      </c>
      <c r="K1439" s="26"/>
      <c r="L1439" s="79">
        <f>VLOOKUP(D1439,道具产出!B:V,4,FALSE)</f>
        <v>3002</v>
      </c>
      <c r="M1439" s="15" t="str">
        <f>IF(L1439="","",VLOOKUP(L1439,映射!W:X,2,FALSE))</f>
        <v>铁</v>
      </c>
      <c r="N1439" s="79">
        <f>VLOOKUP(D1439,道具产出!B:V,5,FALSE)</f>
        <v>1</v>
      </c>
      <c r="O1439" s="79">
        <v>1</v>
      </c>
      <c r="P1439" s="79">
        <f>VLOOKUP(D1439,道具产出!B:V,6,FALSE)</f>
        <v>300</v>
      </c>
      <c r="Q1439" s="79">
        <f>VLOOKUP(D1439,道具产出!B:V,7,FALSE)</f>
        <v>3102</v>
      </c>
      <c r="R1439" s="15" t="str">
        <f>IF(Q1439="","",VLOOKUP(Q1439,映射!W:X,2,FALSE))</f>
        <v>枞</v>
      </c>
      <c r="S1439" s="79">
        <f>VLOOKUP(D1439,道具产出!B:V,8,FALSE)</f>
        <v>1</v>
      </c>
      <c r="T1439" s="79">
        <v>1</v>
      </c>
      <c r="U1439" s="79">
        <f>VLOOKUP(D1439,道具产出!B:V,9,FALSE)</f>
        <v>300</v>
      </c>
      <c r="V1439" s="92">
        <f>VLOOKUP(D1439,道具产出!B:V,10,FALSE)</f>
        <v>3402</v>
      </c>
      <c r="W1439" s="15" t="str">
        <f>IF(V1439="","",VLOOKUP(V1439,映射!W:X,2,FALSE))</f>
        <v>木绵布</v>
      </c>
      <c r="X1439" s="92">
        <f>VLOOKUP(D1439,道具产出!B:V,11,FALSE)</f>
        <v>1</v>
      </c>
      <c r="Y1439" s="92">
        <v>1</v>
      </c>
      <c r="Z1439" s="92">
        <f>VLOOKUP(D1439,道具产出!B:V,12,FALSE)</f>
        <v>300</v>
      </c>
      <c r="AA1439" s="85"/>
      <c r="AB1439" s="15" t="str">
        <f>IF(AA1439="","",VLOOKUP(AA1439,映射!W:X,2,FALSE))</f>
        <v/>
      </c>
      <c r="AC1439" s="85"/>
      <c r="AD1439" s="85"/>
      <c r="AE1439" s="85"/>
      <c r="AF1439" s="85"/>
      <c r="AG1439" s="15" t="str">
        <f>IF(AF1439="","",VLOOKUP(AF1439,映射!W:X,2,FALSE))</f>
        <v/>
      </c>
      <c r="AH1439" s="85"/>
      <c r="AI1439" s="85"/>
      <c r="AJ1439" s="85"/>
      <c r="AK1439" s="85"/>
      <c r="AL1439" s="85" t="str">
        <f>IF(AK1439="","",VLOOKUP(AK1439,映射!W:X,2,FALSE))</f>
        <v/>
      </c>
      <c r="AM1439" s="85"/>
      <c r="AN1439" s="85"/>
      <c r="AO1439" s="85"/>
    </row>
    <row r="1440" spans="1:41">
      <c r="A1440" s="26">
        <v>140707</v>
      </c>
      <c r="B1440" s="26" t="s">
        <v>323</v>
      </c>
      <c r="C1440" s="14" t="s">
        <v>40</v>
      </c>
      <c r="D1440" s="14" t="s">
        <v>685</v>
      </c>
      <c r="E1440" s="26">
        <v>40707</v>
      </c>
      <c r="F1440" s="26" t="s">
        <v>480</v>
      </c>
      <c r="G1440" s="26"/>
      <c r="H1440" s="26">
        <v>27</v>
      </c>
      <c r="I1440" s="91">
        <v>340</v>
      </c>
      <c r="J1440" s="90">
        <v>0</v>
      </c>
      <c r="K1440" s="26"/>
      <c r="L1440" s="79">
        <f>VLOOKUP(D1440,道具产出!B:V,4,FALSE)</f>
        <v>3002</v>
      </c>
      <c r="M1440" s="15" t="str">
        <f>IF(L1440="","",VLOOKUP(L1440,映射!W:X,2,FALSE))</f>
        <v>铁</v>
      </c>
      <c r="N1440" s="79">
        <f>VLOOKUP(D1440,道具产出!B:V,5,FALSE)</f>
        <v>1</v>
      </c>
      <c r="O1440" s="79">
        <v>1</v>
      </c>
      <c r="P1440" s="79">
        <f>VLOOKUP(D1440,道具产出!B:V,6,FALSE)</f>
        <v>300</v>
      </c>
      <c r="Q1440" s="79">
        <f>VLOOKUP(D1440,道具产出!B:V,7,FALSE)</f>
        <v>3102</v>
      </c>
      <c r="R1440" s="15" t="str">
        <f>IF(Q1440="","",VLOOKUP(Q1440,映射!W:X,2,FALSE))</f>
        <v>枞</v>
      </c>
      <c r="S1440" s="79">
        <f>VLOOKUP(D1440,道具产出!B:V,8,FALSE)</f>
        <v>1</v>
      </c>
      <c r="T1440" s="79">
        <v>1</v>
      </c>
      <c r="U1440" s="79">
        <f>VLOOKUP(D1440,道具产出!B:V,9,FALSE)</f>
        <v>300</v>
      </c>
      <c r="V1440" s="92">
        <f>VLOOKUP(D1440,道具产出!B:V,10,FALSE)</f>
        <v>3402</v>
      </c>
      <c r="W1440" s="15" t="str">
        <f>IF(V1440="","",VLOOKUP(V1440,映射!W:X,2,FALSE))</f>
        <v>木绵布</v>
      </c>
      <c r="X1440" s="92">
        <f>VLOOKUP(D1440,道具产出!B:V,11,FALSE)</f>
        <v>1</v>
      </c>
      <c r="Y1440" s="92">
        <v>1</v>
      </c>
      <c r="Z1440" s="92">
        <f>VLOOKUP(D1440,道具产出!B:V,12,FALSE)</f>
        <v>300</v>
      </c>
      <c r="AA1440" s="85"/>
      <c r="AB1440" s="15" t="str">
        <f>IF(AA1440="","",VLOOKUP(AA1440,映射!W:X,2,FALSE))</f>
        <v/>
      </c>
      <c r="AC1440" s="85"/>
      <c r="AD1440" s="85"/>
      <c r="AE1440" s="85"/>
      <c r="AF1440" s="85"/>
      <c r="AG1440" s="15" t="str">
        <f>IF(AF1440="","",VLOOKUP(AF1440,映射!W:X,2,FALSE))</f>
        <v/>
      </c>
      <c r="AH1440" s="85"/>
      <c r="AI1440" s="85"/>
      <c r="AJ1440" s="85"/>
      <c r="AK1440" s="85"/>
      <c r="AL1440" s="85" t="str">
        <f>IF(AK1440="","",VLOOKUP(AK1440,映射!W:X,2,FALSE))</f>
        <v/>
      </c>
      <c r="AM1440" s="85"/>
      <c r="AN1440" s="85"/>
      <c r="AO1440" s="85"/>
    </row>
    <row r="1441" spans="1:41">
      <c r="A1441" s="26">
        <v>140708</v>
      </c>
      <c r="B1441" s="26" t="s">
        <v>323</v>
      </c>
      <c r="C1441" s="14" t="s">
        <v>40</v>
      </c>
      <c r="D1441" s="14" t="s">
        <v>685</v>
      </c>
      <c r="E1441" s="26">
        <v>40708</v>
      </c>
      <c r="F1441" s="26" t="s">
        <v>519</v>
      </c>
      <c r="G1441" s="26"/>
      <c r="H1441" s="26">
        <v>27</v>
      </c>
      <c r="I1441" s="91">
        <v>340</v>
      </c>
      <c r="J1441" s="90">
        <v>0</v>
      </c>
      <c r="K1441" s="26"/>
      <c r="L1441" s="79">
        <f>VLOOKUP(D1441,道具产出!B:V,4,FALSE)</f>
        <v>3002</v>
      </c>
      <c r="M1441" s="15" t="str">
        <f>IF(L1441="","",VLOOKUP(L1441,映射!W:X,2,FALSE))</f>
        <v>铁</v>
      </c>
      <c r="N1441" s="79">
        <f>VLOOKUP(D1441,道具产出!B:V,5,FALSE)</f>
        <v>1</v>
      </c>
      <c r="O1441" s="79">
        <v>1</v>
      </c>
      <c r="P1441" s="79">
        <f>VLOOKUP(D1441,道具产出!B:V,6,FALSE)</f>
        <v>300</v>
      </c>
      <c r="Q1441" s="79">
        <f>VLOOKUP(D1441,道具产出!B:V,7,FALSE)</f>
        <v>3102</v>
      </c>
      <c r="R1441" s="15" t="str">
        <f>IF(Q1441="","",VLOOKUP(Q1441,映射!W:X,2,FALSE))</f>
        <v>枞</v>
      </c>
      <c r="S1441" s="79">
        <f>VLOOKUP(D1441,道具产出!B:V,8,FALSE)</f>
        <v>1</v>
      </c>
      <c r="T1441" s="79">
        <v>1</v>
      </c>
      <c r="U1441" s="79">
        <f>VLOOKUP(D1441,道具产出!B:V,9,FALSE)</f>
        <v>300</v>
      </c>
      <c r="V1441" s="92">
        <f>VLOOKUP(D1441,道具产出!B:V,10,FALSE)</f>
        <v>3402</v>
      </c>
      <c r="W1441" s="15" t="str">
        <f>IF(V1441="","",VLOOKUP(V1441,映射!W:X,2,FALSE))</f>
        <v>木绵布</v>
      </c>
      <c r="X1441" s="92">
        <f>VLOOKUP(D1441,道具产出!B:V,11,FALSE)</f>
        <v>1</v>
      </c>
      <c r="Y1441" s="92">
        <v>1</v>
      </c>
      <c r="Z1441" s="92">
        <f>VLOOKUP(D1441,道具产出!B:V,12,FALSE)</f>
        <v>300</v>
      </c>
      <c r="AA1441" s="85"/>
      <c r="AB1441" s="15" t="str">
        <f>IF(AA1441="","",VLOOKUP(AA1441,映射!W:X,2,FALSE))</f>
        <v/>
      </c>
      <c r="AC1441" s="85"/>
      <c r="AD1441" s="85"/>
      <c r="AE1441" s="85"/>
      <c r="AF1441" s="85"/>
      <c r="AG1441" s="15" t="str">
        <f>IF(AF1441="","",VLOOKUP(AF1441,映射!W:X,2,FALSE))</f>
        <v/>
      </c>
      <c r="AH1441" s="85"/>
      <c r="AI1441" s="85"/>
      <c r="AJ1441" s="85"/>
      <c r="AK1441" s="85"/>
      <c r="AL1441" s="85" t="str">
        <f>IF(AK1441="","",VLOOKUP(AK1441,映射!W:X,2,FALSE))</f>
        <v/>
      </c>
      <c r="AM1441" s="85"/>
      <c r="AN1441" s="85"/>
      <c r="AO1441" s="85"/>
    </row>
    <row r="1442" spans="1:41">
      <c r="A1442" s="26">
        <v>140709</v>
      </c>
      <c r="B1442" s="26" t="s">
        <v>323</v>
      </c>
      <c r="C1442" s="14" t="s">
        <v>40</v>
      </c>
      <c r="D1442" s="14" t="s">
        <v>685</v>
      </c>
      <c r="E1442" s="26">
        <v>40709</v>
      </c>
      <c r="F1442" s="26" t="s">
        <v>662</v>
      </c>
      <c r="G1442" s="26"/>
      <c r="H1442" s="26">
        <v>27</v>
      </c>
      <c r="I1442" s="91">
        <v>340</v>
      </c>
      <c r="J1442" s="90">
        <v>0</v>
      </c>
      <c r="K1442" s="26"/>
      <c r="L1442" s="79">
        <f>VLOOKUP(D1442,道具产出!B:V,4,FALSE)</f>
        <v>3002</v>
      </c>
      <c r="M1442" s="15" t="str">
        <f>IF(L1442="","",VLOOKUP(L1442,映射!W:X,2,FALSE))</f>
        <v>铁</v>
      </c>
      <c r="N1442" s="79">
        <f>VLOOKUP(D1442,道具产出!B:V,5,FALSE)</f>
        <v>1</v>
      </c>
      <c r="O1442" s="79">
        <v>1</v>
      </c>
      <c r="P1442" s="79">
        <f>VLOOKUP(D1442,道具产出!B:V,6,FALSE)</f>
        <v>300</v>
      </c>
      <c r="Q1442" s="79">
        <f>VLOOKUP(D1442,道具产出!B:V,7,FALSE)</f>
        <v>3102</v>
      </c>
      <c r="R1442" s="15" t="str">
        <f>IF(Q1442="","",VLOOKUP(Q1442,映射!W:X,2,FALSE))</f>
        <v>枞</v>
      </c>
      <c r="S1442" s="79">
        <f>VLOOKUP(D1442,道具产出!B:V,8,FALSE)</f>
        <v>1</v>
      </c>
      <c r="T1442" s="79">
        <v>1</v>
      </c>
      <c r="U1442" s="79">
        <f>VLOOKUP(D1442,道具产出!B:V,9,FALSE)</f>
        <v>300</v>
      </c>
      <c r="V1442" s="92">
        <f>VLOOKUP(D1442,道具产出!B:V,10,FALSE)</f>
        <v>3402</v>
      </c>
      <c r="W1442" s="15" t="str">
        <f>IF(V1442="","",VLOOKUP(V1442,映射!W:X,2,FALSE))</f>
        <v>木绵布</v>
      </c>
      <c r="X1442" s="92">
        <f>VLOOKUP(D1442,道具产出!B:V,11,FALSE)</f>
        <v>1</v>
      </c>
      <c r="Y1442" s="92">
        <v>1</v>
      </c>
      <c r="Z1442" s="92">
        <f>VLOOKUP(D1442,道具产出!B:V,12,FALSE)</f>
        <v>300</v>
      </c>
      <c r="AA1442" s="85"/>
      <c r="AB1442" s="15" t="str">
        <f>IF(AA1442="","",VLOOKUP(AA1442,映射!W:X,2,FALSE))</f>
        <v/>
      </c>
      <c r="AC1442" s="85"/>
      <c r="AD1442" s="85"/>
      <c r="AE1442" s="85"/>
      <c r="AF1442" s="85"/>
      <c r="AG1442" s="15" t="str">
        <f>IF(AF1442="","",VLOOKUP(AF1442,映射!W:X,2,FALSE))</f>
        <v/>
      </c>
      <c r="AH1442" s="85"/>
      <c r="AI1442" s="85"/>
      <c r="AJ1442" s="85"/>
      <c r="AK1442" s="85"/>
      <c r="AL1442" s="85" t="str">
        <f>IF(AK1442="","",VLOOKUP(AK1442,映射!W:X,2,FALSE))</f>
        <v/>
      </c>
      <c r="AM1442" s="85"/>
      <c r="AN1442" s="85"/>
      <c r="AO1442" s="85"/>
    </row>
    <row r="1443" spans="1:41">
      <c r="A1443" s="26">
        <v>140710</v>
      </c>
      <c r="B1443" s="26" t="s">
        <v>323</v>
      </c>
      <c r="C1443" s="14" t="s">
        <v>40</v>
      </c>
      <c r="D1443" s="14" t="s">
        <v>685</v>
      </c>
      <c r="E1443" s="26">
        <v>40710</v>
      </c>
      <c r="F1443" s="26" t="s">
        <v>660</v>
      </c>
      <c r="G1443" s="26"/>
      <c r="H1443" s="26">
        <v>27</v>
      </c>
      <c r="I1443" s="91">
        <v>340</v>
      </c>
      <c r="J1443" s="90">
        <v>0</v>
      </c>
      <c r="K1443" s="26"/>
      <c r="L1443" s="79">
        <f>VLOOKUP(D1443,道具产出!B:V,4,FALSE)</f>
        <v>3002</v>
      </c>
      <c r="M1443" s="15" t="str">
        <f>IF(L1443="","",VLOOKUP(L1443,映射!W:X,2,FALSE))</f>
        <v>铁</v>
      </c>
      <c r="N1443" s="79">
        <f>VLOOKUP(D1443,道具产出!B:V,5,FALSE)</f>
        <v>1</v>
      </c>
      <c r="O1443" s="79">
        <v>1</v>
      </c>
      <c r="P1443" s="79">
        <f>VLOOKUP(D1443,道具产出!B:V,6,FALSE)</f>
        <v>300</v>
      </c>
      <c r="Q1443" s="79">
        <f>VLOOKUP(D1443,道具产出!B:V,7,FALSE)</f>
        <v>3102</v>
      </c>
      <c r="R1443" s="15" t="str">
        <f>IF(Q1443="","",VLOOKUP(Q1443,映射!W:X,2,FALSE))</f>
        <v>枞</v>
      </c>
      <c r="S1443" s="79">
        <f>VLOOKUP(D1443,道具产出!B:V,8,FALSE)</f>
        <v>1</v>
      </c>
      <c r="T1443" s="79">
        <v>1</v>
      </c>
      <c r="U1443" s="79">
        <f>VLOOKUP(D1443,道具产出!B:V,9,FALSE)</f>
        <v>300</v>
      </c>
      <c r="V1443" s="92">
        <f>VLOOKUP(D1443,道具产出!B:V,10,FALSE)</f>
        <v>3402</v>
      </c>
      <c r="W1443" s="15" t="str">
        <f>IF(V1443="","",VLOOKUP(V1443,映射!W:X,2,FALSE))</f>
        <v>木绵布</v>
      </c>
      <c r="X1443" s="92">
        <f>VLOOKUP(D1443,道具产出!B:V,11,FALSE)</f>
        <v>1</v>
      </c>
      <c r="Y1443" s="92">
        <v>1</v>
      </c>
      <c r="Z1443" s="92">
        <f>VLOOKUP(D1443,道具产出!B:V,12,FALSE)</f>
        <v>300</v>
      </c>
      <c r="AA1443" s="85"/>
      <c r="AB1443" s="15" t="str">
        <f>IF(AA1443="","",VLOOKUP(AA1443,映射!W:X,2,FALSE))</f>
        <v/>
      </c>
      <c r="AC1443" s="85"/>
      <c r="AD1443" s="85"/>
      <c r="AE1443" s="85"/>
      <c r="AF1443" s="85"/>
      <c r="AG1443" s="15" t="str">
        <f>IF(AF1443="","",VLOOKUP(AF1443,映射!W:X,2,FALSE))</f>
        <v/>
      </c>
      <c r="AH1443" s="85"/>
      <c r="AI1443" s="85"/>
      <c r="AJ1443" s="85"/>
      <c r="AK1443" s="85"/>
      <c r="AL1443" s="85" t="str">
        <f>IF(AK1443="","",VLOOKUP(AK1443,映射!W:X,2,FALSE))</f>
        <v/>
      </c>
      <c r="AM1443" s="85"/>
      <c r="AN1443" s="85"/>
      <c r="AO1443" s="85"/>
    </row>
    <row r="1444" spans="1:41">
      <c r="A1444" s="26">
        <v>140711</v>
      </c>
      <c r="B1444" s="26" t="s">
        <v>323</v>
      </c>
      <c r="C1444" s="14" t="s">
        <v>40</v>
      </c>
      <c r="D1444" s="14" t="s">
        <v>685</v>
      </c>
      <c r="E1444" s="26">
        <v>40711</v>
      </c>
      <c r="F1444" s="26" t="s">
        <v>694</v>
      </c>
      <c r="G1444" s="26"/>
      <c r="H1444" s="26">
        <v>27</v>
      </c>
      <c r="I1444" s="91">
        <v>340</v>
      </c>
      <c r="J1444" s="90">
        <v>0</v>
      </c>
      <c r="K1444" s="26"/>
      <c r="L1444" s="79">
        <f>VLOOKUP(D1444,道具产出!B:V,4,FALSE)</f>
        <v>3002</v>
      </c>
      <c r="M1444" s="15" t="str">
        <f>IF(L1444="","",VLOOKUP(L1444,映射!W:X,2,FALSE))</f>
        <v>铁</v>
      </c>
      <c r="N1444" s="79">
        <f>VLOOKUP(D1444,道具产出!B:V,5,FALSE)</f>
        <v>1</v>
      </c>
      <c r="O1444" s="79">
        <v>1</v>
      </c>
      <c r="P1444" s="79">
        <f>VLOOKUP(D1444,道具产出!B:V,6,FALSE)</f>
        <v>300</v>
      </c>
      <c r="Q1444" s="79">
        <f>VLOOKUP(D1444,道具产出!B:V,7,FALSE)</f>
        <v>3102</v>
      </c>
      <c r="R1444" s="15" t="str">
        <f>IF(Q1444="","",VLOOKUP(Q1444,映射!W:X,2,FALSE))</f>
        <v>枞</v>
      </c>
      <c r="S1444" s="79">
        <f>VLOOKUP(D1444,道具产出!B:V,8,FALSE)</f>
        <v>1</v>
      </c>
      <c r="T1444" s="79">
        <v>1</v>
      </c>
      <c r="U1444" s="79">
        <f>VLOOKUP(D1444,道具产出!B:V,9,FALSE)</f>
        <v>300</v>
      </c>
      <c r="V1444" s="92">
        <f>VLOOKUP(D1444,道具产出!B:V,10,FALSE)</f>
        <v>3402</v>
      </c>
      <c r="W1444" s="15" t="str">
        <f>IF(V1444="","",VLOOKUP(V1444,映射!W:X,2,FALSE))</f>
        <v>木绵布</v>
      </c>
      <c r="X1444" s="92">
        <f>VLOOKUP(D1444,道具产出!B:V,11,FALSE)</f>
        <v>1</v>
      </c>
      <c r="Y1444" s="92">
        <v>1</v>
      </c>
      <c r="Z1444" s="92">
        <f>VLOOKUP(D1444,道具产出!B:V,12,FALSE)</f>
        <v>300</v>
      </c>
      <c r="AA1444" s="85"/>
      <c r="AB1444" s="15" t="str">
        <f>IF(AA1444="","",VLOOKUP(AA1444,映射!W:X,2,FALSE))</f>
        <v/>
      </c>
      <c r="AC1444" s="85"/>
      <c r="AD1444" s="85"/>
      <c r="AE1444" s="85"/>
      <c r="AF1444" s="85"/>
      <c r="AG1444" s="15" t="str">
        <f>IF(AF1444="","",VLOOKUP(AF1444,映射!W:X,2,FALSE))</f>
        <v/>
      </c>
      <c r="AH1444" s="85"/>
      <c r="AI1444" s="85"/>
      <c r="AJ1444" s="85"/>
      <c r="AK1444" s="85"/>
      <c r="AL1444" s="85" t="str">
        <f>IF(AK1444="","",VLOOKUP(AK1444,映射!W:X,2,FALSE))</f>
        <v/>
      </c>
      <c r="AM1444" s="85"/>
      <c r="AN1444" s="85"/>
      <c r="AO1444" s="85"/>
    </row>
    <row r="1445" spans="1:41">
      <c r="A1445" s="26">
        <v>140712</v>
      </c>
      <c r="B1445" s="26" t="s">
        <v>323</v>
      </c>
      <c r="C1445" s="14" t="s">
        <v>40</v>
      </c>
      <c r="D1445" s="14" t="s">
        <v>685</v>
      </c>
      <c r="E1445" s="26">
        <v>40712</v>
      </c>
      <c r="F1445" s="26" t="s">
        <v>584</v>
      </c>
      <c r="G1445" s="26"/>
      <c r="H1445" s="26">
        <v>27</v>
      </c>
      <c r="I1445" s="91">
        <v>340</v>
      </c>
      <c r="J1445" s="90">
        <v>0</v>
      </c>
      <c r="K1445" s="26"/>
      <c r="L1445" s="79">
        <f>VLOOKUP(D1445,道具产出!B:V,4,FALSE)</f>
        <v>3002</v>
      </c>
      <c r="M1445" s="15" t="str">
        <f>IF(L1445="","",VLOOKUP(L1445,映射!W:X,2,FALSE))</f>
        <v>铁</v>
      </c>
      <c r="N1445" s="79">
        <f>VLOOKUP(D1445,道具产出!B:V,5,FALSE)</f>
        <v>1</v>
      </c>
      <c r="O1445" s="79">
        <v>1</v>
      </c>
      <c r="P1445" s="79">
        <f>VLOOKUP(D1445,道具产出!B:V,6,FALSE)</f>
        <v>300</v>
      </c>
      <c r="Q1445" s="79">
        <f>VLOOKUP(D1445,道具产出!B:V,7,FALSE)</f>
        <v>3102</v>
      </c>
      <c r="R1445" s="15" t="str">
        <f>IF(Q1445="","",VLOOKUP(Q1445,映射!W:X,2,FALSE))</f>
        <v>枞</v>
      </c>
      <c r="S1445" s="79">
        <f>VLOOKUP(D1445,道具产出!B:V,8,FALSE)</f>
        <v>1</v>
      </c>
      <c r="T1445" s="79">
        <v>1</v>
      </c>
      <c r="U1445" s="79">
        <f>VLOOKUP(D1445,道具产出!B:V,9,FALSE)</f>
        <v>300</v>
      </c>
      <c r="V1445" s="92">
        <f>VLOOKUP(D1445,道具产出!B:V,10,FALSE)</f>
        <v>3402</v>
      </c>
      <c r="W1445" s="15" t="str">
        <f>IF(V1445="","",VLOOKUP(V1445,映射!W:X,2,FALSE))</f>
        <v>木绵布</v>
      </c>
      <c r="X1445" s="92">
        <f>VLOOKUP(D1445,道具产出!B:V,11,FALSE)</f>
        <v>1</v>
      </c>
      <c r="Y1445" s="92">
        <v>1</v>
      </c>
      <c r="Z1445" s="92">
        <f>VLOOKUP(D1445,道具产出!B:V,12,FALSE)</f>
        <v>300</v>
      </c>
      <c r="AA1445" s="85"/>
      <c r="AB1445" s="15" t="str">
        <f>IF(AA1445="","",VLOOKUP(AA1445,映射!W:X,2,FALSE))</f>
        <v/>
      </c>
      <c r="AC1445" s="85"/>
      <c r="AD1445" s="85"/>
      <c r="AE1445" s="85"/>
      <c r="AF1445" s="85"/>
      <c r="AG1445" s="15" t="str">
        <f>IF(AF1445="","",VLOOKUP(AF1445,映射!W:X,2,FALSE))</f>
        <v/>
      </c>
      <c r="AH1445" s="85"/>
      <c r="AI1445" s="85"/>
      <c r="AJ1445" s="85"/>
      <c r="AK1445" s="85"/>
      <c r="AL1445" s="85" t="str">
        <f>IF(AK1445="","",VLOOKUP(AK1445,映射!W:X,2,FALSE))</f>
        <v/>
      </c>
      <c r="AM1445" s="85"/>
      <c r="AN1445" s="85"/>
      <c r="AO1445" s="85"/>
    </row>
    <row r="1446" spans="1:41">
      <c r="A1446" s="26">
        <v>140713</v>
      </c>
      <c r="B1446" s="26" t="s">
        <v>323</v>
      </c>
      <c r="C1446" s="14" t="s">
        <v>40</v>
      </c>
      <c r="D1446" s="14" t="s">
        <v>685</v>
      </c>
      <c r="E1446" s="26">
        <v>40713</v>
      </c>
      <c r="F1446" s="26" t="s">
        <v>698</v>
      </c>
      <c r="G1446" s="26"/>
      <c r="H1446" s="26">
        <v>27</v>
      </c>
      <c r="I1446" s="91">
        <v>340</v>
      </c>
      <c r="J1446" s="90">
        <v>0</v>
      </c>
      <c r="K1446" s="26"/>
      <c r="L1446" s="79">
        <f>VLOOKUP(D1446,道具产出!B:V,4,FALSE)</f>
        <v>3002</v>
      </c>
      <c r="M1446" s="15" t="str">
        <f>IF(L1446="","",VLOOKUP(L1446,映射!W:X,2,FALSE))</f>
        <v>铁</v>
      </c>
      <c r="N1446" s="79">
        <f>VLOOKUP(D1446,道具产出!B:V,5,FALSE)</f>
        <v>1</v>
      </c>
      <c r="O1446" s="79">
        <v>1</v>
      </c>
      <c r="P1446" s="79">
        <f>VLOOKUP(D1446,道具产出!B:V,6,FALSE)</f>
        <v>300</v>
      </c>
      <c r="Q1446" s="79">
        <f>VLOOKUP(D1446,道具产出!B:V,7,FALSE)</f>
        <v>3102</v>
      </c>
      <c r="R1446" s="15" t="str">
        <f>IF(Q1446="","",VLOOKUP(Q1446,映射!W:X,2,FALSE))</f>
        <v>枞</v>
      </c>
      <c r="S1446" s="79">
        <f>VLOOKUP(D1446,道具产出!B:V,8,FALSE)</f>
        <v>1</v>
      </c>
      <c r="T1446" s="79">
        <v>1</v>
      </c>
      <c r="U1446" s="79">
        <f>VLOOKUP(D1446,道具产出!B:V,9,FALSE)</f>
        <v>300</v>
      </c>
      <c r="V1446" s="92">
        <f>VLOOKUP(D1446,道具产出!B:V,10,FALSE)</f>
        <v>3402</v>
      </c>
      <c r="W1446" s="15" t="str">
        <f>IF(V1446="","",VLOOKUP(V1446,映射!W:X,2,FALSE))</f>
        <v>木绵布</v>
      </c>
      <c r="X1446" s="92">
        <f>VLOOKUP(D1446,道具产出!B:V,11,FALSE)</f>
        <v>1</v>
      </c>
      <c r="Y1446" s="92">
        <v>1</v>
      </c>
      <c r="Z1446" s="92">
        <f>VLOOKUP(D1446,道具产出!B:V,12,FALSE)</f>
        <v>300</v>
      </c>
      <c r="AA1446" s="85"/>
      <c r="AB1446" s="15" t="str">
        <f>IF(AA1446="","",VLOOKUP(AA1446,映射!W:X,2,FALSE))</f>
        <v/>
      </c>
      <c r="AC1446" s="85"/>
      <c r="AD1446" s="85"/>
      <c r="AE1446" s="85"/>
      <c r="AF1446" s="85"/>
      <c r="AG1446" s="15" t="str">
        <f>IF(AF1446="","",VLOOKUP(AF1446,映射!W:X,2,FALSE))</f>
        <v/>
      </c>
      <c r="AH1446" s="85"/>
      <c r="AI1446" s="85"/>
      <c r="AJ1446" s="85"/>
      <c r="AK1446" s="85"/>
      <c r="AL1446" s="85" t="str">
        <f>IF(AK1446="","",VLOOKUP(AK1446,映射!W:X,2,FALSE))</f>
        <v/>
      </c>
      <c r="AM1446" s="85"/>
      <c r="AN1446" s="85"/>
      <c r="AO1446" s="85"/>
    </row>
    <row r="1447" spans="1:41">
      <c r="A1447" s="26">
        <v>140714</v>
      </c>
      <c r="B1447" s="26" t="s">
        <v>323</v>
      </c>
      <c r="C1447" s="14" t="s">
        <v>40</v>
      </c>
      <c r="D1447" s="14" t="s">
        <v>685</v>
      </c>
      <c r="E1447" s="26">
        <v>40714</v>
      </c>
      <c r="F1447" s="26" t="s">
        <v>438</v>
      </c>
      <c r="G1447" s="26"/>
      <c r="H1447" s="26">
        <v>27</v>
      </c>
      <c r="I1447" s="91">
        <v>340</v>
      </c>
      <c r="J1447" s="90">
        <v>0</v>
      </c>
      <c r="K1447" s="26"/>
      <c r="L1447" s="79">
        <f>VLOOKUP(D1447,道具产出!B:V,4,FALSE)</f>
        <v>3002</v>
      </c>
      <c r="M1447" s="15" t="str">
        <f>IF(L1447="","",VLOOKUP(L1447,映射!W:X,2,FALSE))</f>
        <v>铁</v>
      </c>
      <c r="N1447" s="79">
        <f>VLOOKUP(D1447,道具产出!B:V,5,FALSE)</f>
        <v>1</v>
      </c>
      <c r="O1447" s="79">
        <v>1</v>
      </c>
      <c r="P1447" s="79">
        <f>VLOOKUP(D1447,道具产出!B:V,6,FALSE)</f>
        <v>300</v>
      </c>
      <c r="Q1447" s="79">
        <f>VLOOKUP(D1447,道具产出!B:V,7,FALSE)</f>
        <v>3102</v>
      </c>
      <c r="R1447" s="15" t="str">
        <f>IF(Q1447="","",VLOOKUP(Q1447,映射!W:X,2,FALSE))</f>
        <v>枞</v>
      </c>
      <c r="S1447" s="79">
        <f>VLOOKUP(D1447,道具产出!B:V,8,FALSE)</f>
        <v>1</v>
      </c>
      <c r="T1447" s="79">
        <v>1</v>
      </c>
      <c r="U1447" s="79">
        <f>VLOOKUP(D1447,道具产出!B:V,9,FALSE)</f>
        <v>300</v>
      </c>
      <c r="V1447" s="92">
        <f>VLOOKUP(D1447,道具产出!B:V,10,FALSE)</f>
        <v>3402</v>
      </c>
      <c r="W1447" s="15" t="str">
        <f>IF(V1447="","",VLOOKUP(V1447,映射!W:X,2,FALSE))</f>
        <v>木绵布</v>
      </c>
      <c r="X1447" s="92">
        <f>VLOOKUP(D1447,道具产出!B:V,11,FALSE)</f>
        <v>1</v>
      </c>
      <c r="Y1447" s="92">
        <v>1</v>
      </c>
      <c r="Z1447" s="92">
        <f>VLOOKUP(D1447,道具产出!B:V,12,FALSE)</f>
        <v>300</v>
      </c>
      <c r="AA1447" s="85"/>
      <c r="AB1447" s="15" t="str">
        <f>IF(AA1447="","",VLOOKUP(AA1447,映射!W:X,2,FALSE))</f>
        <v/>
      </c>
      <c r="AC1447" s="85"/>
      <c r="AD1447" s="85"/>
      <c r="AE1447" s="85"/>
      <c r="AF1447" s="85"/>
      <c r="AG1447" s="15" t="str">
        <f>IF(AF1447="","",VLOOKUP(AF1447,映射!W:X,2,FALSE))</f>
        <v/>
      </c>
      <c r="AH1447" s="85"/>
      <c r="AI1447" s="85"/>
      <c r="AJ1447" s="85"/>
      <c r="AK1447" s="85"/>
      <c r="AL1447" s="85" t="str">
        <f>IF(AK1447="","",VLOOKUP(AK1447,映射!W:X,2,FALSE))</f>
        <v/>
      </c>
      <c r="AM1447" s="85"/>
      <c r="AN1447" s="85"/>
      <c r="AO1447" s="85"/>
    </row>
    <row r="1448" spans="1:41">
      <c r="A1448" s="26">
        <v>140715</v>
      </c>
      <c r="B1448" s="26" t="s">
        <v>323</v>
      </c>
      <c r="C1448" s="14" t="s">
        <v>40</v>
      </c>
      <c r="D1448" s="14" t="s">
        <v>685</v>
      </c>
      <c r="E1448" s="26">
        <v>40715</v>
      </c>
      <c r="F1448" s="26" t="s">
        <v>621</v>
      </c>
      <c r="G1448" s="26"/>
      <c r="H1448" s="26">
        <v>27</v>
      </c>
      <c r="I1448" s="91">
        <v>340</v>
      </c>
      <c r="J1448" s="90">
        <v>0</v>
      </c>
      <c r="K1448" s="26"/>
      <c r="L1448" s="79">
        <f>VLOOKUP(D1448,道具产出!B:V,4,FALSE)</f>
        <v>3002</v>
      </c>
      <c r="M1448" s="15" t="str">
        <f>IF(L1448="","",VLOOKUP(L1448,映射!W:X,2,FALSE))</f>
        <v>铁</v>
      </c>
      <c r="N1448" s="79">
        <f>VLOOKUP(D1448,道具产出!B:V,5,FALSE)</f>
        <v>1</v>
      </c>
      <c r="O1448" s="79">
        <v>1</v>
      </c>
      <c r="P1448" s="79">
        <f>VLOOKUP(D1448,道具产出!B:V,6,FALSE)</f>
        <v>300</v>
      </c>
      <c r="Q1448" s="79">
        <f>VLOOKUP(D1448,道具产出!B:V,7,FALSE)</f>
        <v>3102</v>
      </c>
      <c r="R1448" s="15" t="str">
        <f>IF(Q1448="","",VLOOKUP(Q1448,映射!W:X,2,FALSE))</f>
        <v>枞</v>
      </c>
      <c r="S1448" s="79">
        <f>VLOOKUP(D1448,道具产出!B:V,8,FALSE)</f>
        <v>1</v>
      </c>
      <c r="T1448" s="79">
        <v>1</v>
      </c>
      <c r="U1448" s="79">
        <f>VLOOKUP(D1448,道具产出!B:V,9,FALSE)</f>
        <v>300</v>
      </c>
      <c r="V1448" s="92">
        <f>VLOOKUP(D1448,道具产出!B:V,10,FALSE)</f>
        <v>3402</v>
      </c>
      <c r="W1448" s="15" t="str">
        <f>IF(V1448="","",VLOOKUP(V1448,映射!W:X,2,FALSE))</f>
        <v>木绵布</v>
      </c>
      <c r="X1448" s="92">
        <f>VLOOKUP(D1448,道具产出!B:V,11,FALSE)</f>
        <v>1</v>
      </c>
      <c r="Y1448" s="92">
        <v>1</v>
      </c>
      <c r="Z1448" s="92">
        <f>VLOOKUP(D1448,道具产出!B:V,12,FALSE)</f>
        <v>300</v>
      </c>
      <c r="AA1448" s="85"/>
      <c r="AB1448" s="15" t="str">
        <f>IF(AA1448="","",VLOOKUP(AA1448,映射!W:X,2,FALSE))</f>
        <v/>
      </c>
      <c r="AC1448" s="85"/>
      <c r="AD1448" s="85"/>
      <c r="AE1448" s="85"/>
      <c r="AF1448" s="85"/>
      <c r="AG1448" s="15" t="str">
        <f>IF(AF1448="","",VLOOKUP(AF1448,映射!W:X,2,FALSE))</f>
        <v/>
      </c>
      <c r="AH1448" s="85"/>
      <c r="AI1448" s="85"/>
      <c r="AJ1448" s="85"/>
      <c r="AK1448" s="85"/>
      <c r="AL1448" s="85" t="str">
        <f>IF(AK1448="","",VLOOKUP(AK1448,映射!W:X,2,FALSE))</f>
        <v/>
      </c>
      <c r="AM1448" s="85"/>
      <c r="AN1448" s="85"/>
      <c r="AO1448" s="85"/>
    </row>
    <row r="1449" spans="1:41">
      <c r="A1449" s="26">
        <v>140716</v>
      </c>
      <c r="B1449" s="26" t="s">
        <v>323</v>
      </c>
      <c r="C1449" s="14" t="s">
        <v>40</v>
      </c>
      <c r="D1449" s="14" t="s">
        <v>685</v>
      </c>
      <c r="E1449" s="26">
        <v>40716</v>
      </c>
      <c r="F1449" s="26" t="s">
        <v>468</v>
      </c>
      <c r="G1449" s="26"/>
      <c r="H1449" s="26">
        <v>27</v>
      </c>
      <c r="I1449" s="91">
        <v>340</v>
      </c>
      <c r="J1449" s="90">
        <v>0</v>
      </c>
      <c r="K1449" s="26"/>
      <c r="L1449" s="79">
        <f>VLOOKUP(D1449,道具产出!B:V,4,FALSE)</f>
        <v>3002</v>
      </c>
      <c r="M1449" s="15" t="str">
        <f>IF(L1449="","",VLOOKUP(L1449,映射!W:X,2,FALSE))</f>
        <v>铁</v>
      </c>
      <c r="N1449" s="79">
        <f>VLOOKUP(D1449,道具产出!B:V,5,FALSE)</f>
        <v>1</v>
      </c>
      <c r="O1449" s="79">
        <v>1</v>
      </c>
      <c r="P1449" s="79">
        <f>VLOOKUP(D1449,道具产出!B:V,6,FALSE)</f>
        <v>300</v>
      </c>
      <c r="Q1449" s="79">
        <f>VLOOKUP(D1449,道具产出!B:V,7,FALSE)</f>
        <v>3102</v>
      </c>
      <c r="R1449" s="15" t="str">
        <f>IF(Q1449="","",VLOOKUP(Q1449,映射!W:X,2,FALSE))</f>
        <v>枞</v>
      </c>
      <c r="S1449" s="79">
        <f>VLOOKUP(D1449,道具产出!B:V,8,FALSE)</f>
        <v>1</v>
      </c>
      <c r="T1449" s="79">
        <v>1</v>
      </c>
      <c r="U1449" s="79">
        <f>VLOOKUP(D1449,道具产出!B:V,9,FALSE)</f>
        <v>300</v>
      </c>
      <c r="V1449" s="92">
        <f>VLOOKUP(D1449,道具产出!B:V,10,FALSE)</f>
        <v>3402</v>
      </c>
      <c r="W1449" s="15" t="str">
        <f>IF(V1449="","",VLOOKUP(V1449,映射!W:X,2,FALSE))</f>
        <v>木绵布</v>
      </c>
      <c r="X1449" s="92">
        <f>VLOOKUP(D1449,道具产出!B:V,11,FALSE)</f>
        <v>1</v>
      </c>
      <c r="Y1449" s="92">
        <v>1</v>
      </c>
      <c r="Z1449" s="92">
        <f>VLOOKUP(D1449,道具产出!B:V,12,FALSE)</f>
        <v>300</v>
      </c>
      <c r="AA1449" s="85"/>
      <c r="AB1449" s="15" t="str">
        <f>IF(AA1449="","",VLOOKUP(AA1449,映射!W:X,2,FALSE))</f>
        <v/>
      </c>
      <c r="AC1449" s="85"/>
      <c r="AD1449" s="85"/>
      <c r="AE1449" s="85"/>
      <c r="AF1449" s="85"/>
      <c r="AG1449" s="15" t="str">
        <f>IF(AF1449="","",VLOOKUP(AF1449,映射!W:X,2,FALSE))</f>
        <v/>
      </c>
      <c r="AH1449" s="85"/>
      <c r="AI1449" s="85"/>
      <c r="AJ1449" s="85"/>
      <c r="AK1449" s="85"/>
      <c r="AL1449" s="85" t="str">
        <f>IF(AK1449="","",VLOOKUP(AK1449,映射!W:X,2,FALSE))</f>
        <v/>
      </c>
      <c r="AM1449" s="85"/>
      <c r="AN1449" s="85"/>
      <c r="AO1449" s="85"/>
    </row>
    <row r="1450" spans="1:41">
      <c r="A1450" s="26">
        <v>140717</v>
      </c>
      <c r="B1450" s="26" t="s">
        <v>323</v>
      </c>
      <c r="C1450" s="14" t="s">
        <v>40</v>
      </c>
      <c r="D1450" s="14" t="s">
        <v>685</v>
      </c>
      <c r="E1450" s="26">
        <v>40717</v>
      </c>
      <c r="F1450" s="26" t="s">
        <v>483</v>
      </c>
      <c r="G1450" s="26"/>
      <c r="H1450" s="26">
        <v>27</v>
      </c>
      <c r="I1450" s="91">
        <v>340</v>
      </c>
      <c r="J1450" s="90">
        <v>0</v>
      </c>
      <c r="K1450" s="26"/>
      <c r="L1450" s="79">
        <f>VLOOKUP(D1450,道具产出!B:V,4,FALSE)</f>
        <v>3002</v>
      </c>
      <c r="M1450" s="15" t="str">
        <f>IF(L1450="","",VLOOKUP(L1450,映射!W:X,2,FALSE))</f>
        <v>铁</v>
      </c>
      <c r="N1450" s="79">
        <f>VLOOKUP(D1450,道具产出!B:V,5,FALSE)</f>
        <v>1</v>
      </c>
      <c r="O1450" s="79">
        <v>1</v>
      </c>
      <c r="P1450" s="79">
        <f>VLOOKUP(D1450,道具产出!B:V,6,FALSE)</f>
        <v>300</v>
      </c>
      <c r="Q1450" s="79">
        <f>VLOOKUP(D1450,道具产出!B:V,7,FALSE)</f>
        <v>3102</v>
      </c>
      <c r="R1450" s="15" t="str">
        <f>IF(Q1450="","",VLOOKUP(Q1450,映射!W:X,2,FALSE))</f>
        <v>枞</v>
      </c>
      <c r="S1450" s="79">
        <f>VLOOKUP(D1450,道具产出!B:V,8,FALSE)</f>
        <v>1</v>
      </c>
      <c r="T1450" s="79">
        <v>1</v>
      </c>
      <c r="U1450" s="79">
        <f>VLOOKUP(D1450,道具产出!B:V,9,FALSE)</f>
        <v>300</v>
      </c>
      <c r="V1450" s="92">
        <f>VLOOKUP(D1450,道具产出!B:V,10,FALSE)</f>
        <v>3402</v>
      </c>
      <c r="W1450" s="15" t="str">
        <f>IF(V1450="","",VLOOKUP(V1450,映射!W:X,2,FALSE))</f>
        <v>木绵布</v>
      </c>
      <c r="X1450" s="92">
        <f>VLOOKUP(D1450,道具产出!B:V,11,FALSE)</f>
        <v>1</v>
      </c>
      <c r="Y1450" s="92">
        <v>1</v>
      </c>
      <c r="Z1450" s="92">
        <f>VLOOKUP(D1450,道具产出!B:V,12,FALSE)</f>
        <v>300</v>
      </c>
      <c r="AA1450" s="85"/>
      <c r="AB1450" s="15" t="str">
        <f>IF(AA1450="","",VLOOKUP(AA1450,映射!W:X,2,FALSE))</f>
        <v/>
      </c>
      <c r="AC1450" s="85"/>
      <c r="AD1450" s="85"/>
      <c r="AE1450" s="85"/>
      <c r="AF1450" s="85"/>
      <c r="AG1450" s="15" t="str">
        <f>IF(AF1450="","",VLOOKUP(AF1450,映射!W:X,2,FALSE))</f>
        <v/>
      </c>
      <c r="AH1450" s="85"/>
      <c r="AI1450" s="85"/>
      <c r="AJ1450" s="85"/>
      <c r="AK1450" s="85"/>
      <c r="AL1450" s="85" t="str">
        <f>IF(AK1450="","",VLOOKUP(AK1450,映射!W:X,2,FALSE))</f>
        <v/>
      </c>
      <c r="AM1450" s="85"/>
      <c r="AN1450" s="85"/>
      <c r="AO1450" s="85"/>
    </row>
    <row r="1451" spans="1:41">
      <c r="A1451" s="26">
        <v>140718</v>
      </c>
      <c r="B1451" s="26" t="s">
        <v>323</v>
      </c>
      <c r="C1451" s="14" t="s">
        <v>40</v>
      </c>
      <c r="D1451" s="14" t="s">
        <v>685</v>
      </c>
      <c r="E1451" s="26">
        <v>40718</v>
      </c>
      <c r="F1451" s="26" t="s">
        <v>474</v>
      </c>
      <c r="G1451" s="26"/>
      <c r="H1451" s="26">
        <v>27</v>
      </c>
      <c r="I1451" s="91">
        <v>340</v>
      </c>
      <c r="J1451" s="90">
        <v>0</v>
      </c>
      <c r="K1451" s="26"/>
      <c r="L1451" s="79">
        <f>VLOOKUP(D1451,道具产出!B:V,4,FALSE)</f>
        <v>3002</v>
      </c>
      <c r="M1451" s="15" t="str">
        <f>IF(L1451="","",VLOOKUP(L1451,映射!W:X,2,FALSE))</f>
        <v>铁</v>
      </c>
      <c r="N1451" s="79">
        <f>VLOOKUP(D1451,道具产出!B:V,5,FALSE)</f>
        <v>1</v>
      </c>
      <c r="O1451" s="79">
        <v>1</v>
      </c>
      <c r="P1451" s="79">
        <f>VLOOKUP(D1451,道具产出!B:V,6,FALSE)</f>
        <v>300</v>
      </c>
      <c r="Q1451" s="79">
        <f>VLOOKUP(D1451,道具产出!B:V,7,FALSE)</f>
        <v>3102</v>
      </c>
      <c r="R1451" s="15" t="str">
        <f>IF(Q1451="","",VLOOKUP(Q1451,映射!W:X,2,FALSE))</f>
        <v>枞</v>
      </c>
      <c r="S1451" s="79">
        <f>VLOOKUP(D1451,道具产出!B:V,8,FALSE)</f>
        <v>1</v>
      </c>
      <c r="T1451" s="79">
        <v>1</v>
      </c>
      <c r="U1451" s="79">
        <f>VLOOKUP(D1451,道具产出!B:V,9,FALSE)</f>
        <v>300</v>
      </c>
      <c r="V1451" s="92">
        <f>VLOOKUP(D1451,道具产出!B:V,10,FALSE)</f>
        <v>3402</v>
      </c>
      <c r="W1451" s="15" t="str">
        <f>IF(V1451="","",VLOOKUP(V1451,映射!W:X,2,FALSE))</f>
        <v>木绵布</v>
      </c>
      <c r="X1451" s="92">
        <f>VLOOKUP(D1451,道具产出!B:V,11,FALSE)</f>
        <v>1</v>
      </c>
      <c r="Y1451" s="92">
        <v>1</v>
      </c>
      <c r="Z1451" s="92">
        <f>VLOOKUP(D1451,道具产出!B:V,12,FALSE)</f>
        <v>300</v>
      </c>
      <c r="AA1451" s="85"/>
      <c r="AB1451" s="15" t="str">
        <f>IF(AA1451="","",VLOOKUP(AA1451,映射!W:X,2,FALSE))</f>
        <v/>
      </c>
      <c r="AC1451" s="85"/>
      <c r="AD1451" s="85"/>
      <c r="AE1451" s="85"/>
      <c r="AF1451" s="85"/>
      <c r="AG1451" s="15" t="str">
        <f>IF(AF1451="","",VLOOKUP(AF1451,映射!W:X,2,FALSE))</f>
        <v/>
      </c>
      <c r="AH1451" s="85"/>
      <c r="AI1451" s="85"/>
      <c r="AJ1451" s="85"/>
      <c r="AK1451" s="85"/>
      <c r="AL1451" s="85" t="str">
        <f>IF(AK1451="","",VLOOKUP(AK1451,映射!W:X,2,FALSE))</f>
        <v/>
      </c>
      <c r="AM1451" s="85"/>
      <c r="AN1451" s="85"/>
      <c r="AO1451" s="85"/>
    </row>
    <row r="1452" spans="1:41">
      <c r="A1452" s="26">
        <v>140719</v>
      </c>
      <c r="B1452" s="26" t="s">
        <v>323</v>
      </c>
      <c r="C1452" s="14" t="s">
        <v>40</v>
      </c>
      <c r="D1452" s="14" t="s">
        <v>685</v>
      </c>
      <c r="E1452" s="26">
        <v>40719</v>
      </c>
      <c r="F1452" s="26" t="s">
        <v>699</v>
      </c>
      <c r="G1452" s="26"/>
      <c r="H1452" s="26">
        <v>27</v>
      </c>
      <c r="I1452" s="91">
        <v>340</v>
      </c>
      <c r="J1452" s="90">
        <v>0</v>
      </c>
      <c r="K1452" s="26"/>
      <c r="L1452" s="79">
        <f>VLOOKUP(D1452,道具产出!B:V,4,FALSE)</f>
        <v>3002</v>
      </c>
      <c r="M1452" s="15" t="str">
        <f>IF(L1452="","",VLOOKUP(L1452,映射!W:X,2,FALSE))</f>
        <v>铁</v>
      </c>
      <c r="N1452" s="79">
        <f>VLOOKUP(D1452,道具产出!B:V,5,FALSE)</f>
        <v>1</v>
      </c>
      <c r="O1452" s="79">
        <v>1</v>
      </c>
      <c r="P1452" s="79">
        <f>VLOOKUP(D1452,道具产出!B:V,6,FALSE)</f>
        <v>300</v>
      </c>
      <c r="Q1452" s="79">
        <f>VLOOKUP(D1452,道具产出!B:V,7,FALSE)</f>
        <v>3102</v>
      </c>
      <c r="R1452" s="15" t="str">
        <f>IF(Q1452="","",VLOOKUP(Q1452,映射!W:X,2,FALSE))</f>
        <v>枞</v>
      </c>
      <c r="S1452" s="79">
        <f>VLOOKUP(D1452,道具产出!B:V,8,FALSE)</f>
        <v>1</v>
      </c>
      <c r="T1452" s="79">
        <v>1</v>
      </c>
      <c r="U1452" s="79">
        <f>VLOOKUP(D1452,道具产出!B:V,9,FALSE)</f>
        <v>300</v>
      </c>
      <c r="V1452" s="92">
        <f>VLOOKUP(D1452,道具产出!B:V,10,FALSE)</f>
        <v>3402</v>
      </c>
      <c r="W1452" s="15" t="str">
        <f>IF(V1452="","",VLOOKUP(V1452,映射!W:X,2,FALSE))</f>
        <v>木绵布</v>
      </c>
      <c r="X1452" s="92">
        <f>VLOOKUP(D1452,道具产出!B:V,11,FALSE)</f>
        <v>1</v>
      </c>
      <c r="Y1452" s="92">
        <v>1</v>
      </c>
      <c r="Z1452" s="92">
        <f>VLOOKUP(D1452,道具产出!B:V,12,FALSE)</f>
        <v>300</v>
      </c>
      <c r="AA1452" s="85"/>
      <c r="AB1452" s="15" t="str">
        <f>IF(AA1452="","",VLOOKUP(AA1452,映射!W:X,2,FALSE))</f>
        <v/>
      </c>
      <c r="AC1452" s="85"/>
      <c r="AD1452" s="85"/>
      <c r="AE1452" s="85"/>
      <c r="AF1452" s="85"/>
      <c r="AG1452" s="15" t="str">
        <f>IF(AF1452="","",VLOOKUP(AF1452,映射!W:X,2,FALSE))</f>
        <v/>
      </c>
      <c r="AH1452" s="85"/>
      <c r="AI1452" s="85"/>
      <c r="AJ1452" s="85"/>
      <c r="AK1452" s="85"/>
      <c r="AL1452" s="85" t="str">
        <f>IF(AK1452="","",VLOOKUP(AK1452,映射!W:X,2,FALSE))</f>
        <v/>
      </c>
      <c r="AM1452" s="85"/>
      <c r="AN1452" s="85"/>
      <c r="AO1452" s="85"/>
    </row>
    <row r="1453" spans="1:41">
      <c r="A1453" s="26">
        <v>140720</v>
      </c>
      <c r="B1453" s="26" t="s">
        <v>323</v>
      </c>
      <c r="C1453" s="14" t="s">
        <v>40</v>
      </c>
      <c r="D1453" s="14" t="s">
        <v>685</v>
      </c>
      <c r="E1453" s="26">
        <v>40720</v>
      </c>
      <c r="F1453" s="26" t="s">
        <v>447</v>
      </c>
      <c r="G1453" s="26"/>
      <c r="H1453" s="26">
        <v>27</v>
      </c>
      <c r="I1453" s="91">
        <v>340</v>
      </c>
      <c r="J1453" s="90">
        <v>0</v>
      </c>
      <c r="K1453" s="26"/>
      <c r="L1453" s="79">
        <f>VLOOKUP(D1453,道具产出!B:V,4,FALSE)</f>
        <v>3002</v>
      </c>
      <c r="M1453" s="15" t="str">
        <f>IF(L1453="","",VLOOKUP(L1453,映射!W:X,2,FALSE))</f>
        <v>铁</v>
      </c>
      <c r="N1453" s="79">
        <f>VLOOKUP(D1453,道具产出!B:V,5,FALSE)</f>
        <v>1</v>
      </c>
      <c r="O1453" s="79">
        <v>1</v>
      </c>
      <c r="P1453" s="79">
        <f>VLOOKUP(D1453,道具产出!B:V,6,FALSE)</f>
        <v>300</v>
      </c>
      <c r="Q1453" s="79">
        <f>VLOOKUP(D1453,道具产出!B:V,7,FALSE)</f>
        <v>3102</v>
      </c>
      <c r="R1453" s="15" t="str">
        <f>IF(Q1453="","",VLOOKUP(Q1453,映射!W:X,2,FALSE))</f>
        <v>枞</v>
      </c>
      <c r="S1453" s="79">
        <f>VLOOKUP(D1453,道具产出!B:V,8,FALSE)</f>
        <v>1</v>
      </c>
      <c r="T1453" s="79">
        <v>1</v>
      </c>
      <c r="U1453" s="79">
        <f>VLOOKUP(D1453,道具产出!B:V,9,FALSE)</f>
        <v>300</v>
      </c>
      <c r="V1453" s="92">
        <f>VLOOKUP(D1453,道具产出!B:V,10,FALSE)</f>
        <v>3402</v>
      </c>
      <c r="W1453" s="15" t="str">
        <f>IF(V1453="","",VLOOKUP(V1453,映射!W:X,2,FALSE))</f>
        <v>木绵布</v>
      </c>
      <c r="X1453" s="92">
        <f>VLOOKUP(D1453,道具产出!B:V,11,FALSE)</f>
        <v>1</v>
      </c>
      <c r="Y1453" s="92">
        <v>1</v>
      </c>
      <c r="Z1453" s="92">
        <f>VLOOKUP(D1453,道具产出!B:V,12,FALSE)</f>
        <v>300</v>
      </c>
      <c r="AA1453" s="85"/>
      <c r="AB1453" s="15" t="str">
        <f>IF(AA1453="","",VLOOKUP(AA1453,映射!W:X,2,FALSE))</f>
        <v/>
      </c>
      <c r="AC1453" s="85"/>
      <c r="AD1453" s="85"/>
      <c r="AE1453" s="85"/>
      <c r="AF1453" s="85"/>
      <c r="AG1453" s="15" t="str">
        <f>IF(AF1453="","",VLOOKUP(AF1453,映射!W:X,2,FALSE))</f>
        <v/>
      </c>
      <c r="AH1453" s="85"/>
      <c r="AI1453" s="85"/>
      <c r="AJ1453" s="85"/>
      <c r="AK1453" s="85"/>
      <c r="AL1453" s="85" t="str">
        <f>IF(AK1453="","",VLOOKUP(AK1453,映射!W:X,2,FALSE))</f>
        <v/>
      </c>
      <c r="AM1453" s="85"/>
      <c r="AN1453" s="85"/>
      <c r="AO1453" s="85"/>
    </row>
    <row r="1454" spans="1:41">
      <c r="A1454" s="26">
        <v>140721</v>
      </c>
      <c r="B1454" s="26" t="s">
        <v>323</v>
      </c>
      <c r="C1454" s="14" t="s">
        <v>40</v>
      </c>
      <c r="D1454" s="14" t="s">
        <v>686</v>
      </c>
      <c r="E1454" s="26">
        <v>40721</v>
      </c>
      <c r="F1454" s="26" t="s">
        <v>662</v>
      </c>
      <c r="G1454" s="26"/>
      <c r="H1454" s="26">
        <v>32</v>
      </c>
      <c r="I1454" s="91">
        <v>480</v>
      </c>
      <c r="J1454" s="90">
        <v>0</v>
      </c>
      <c r="K1454" s="26"/>
      <c r="L1454" s="79">
        <f>VLOOKUP(D1454,道具产出!B:V,4,FALSE)</f>
        <v>3003</v>
      </c>
      <c r="M1454" s="15" t="str">
        <f>IF(L1454="","",VLOOKUP(L1454,映射!W:X,2,FALSE))</f>
        <v>银</v>
      </c>
      <c r="N1454" s="79">
        <f>VLOOKUP(D1454,道具产出!B:V,5,FALSE)</f>
        <v>1</v>
      </c>
      <c r="O1454" s="79">
        <v>1</v>
      </c>
      <c r="P1454" s="79">
        <f>VLOOKUP(D1454,道具产出!B:V,6,FALSE)</f>
        <v>200</v>
      </c>
      <c r="Q1454" s="79">
        <f>VLOOKUP(D1454,道具产出!B:V,7,FALSE)</f>
        <v>3103</v>
      </c>
      <c r="R1454" s="15" t="str">
        <f>IF(Q1454="","",VLOOKUP(Q1454,映射!W:X,2,FALSE))</f>
        <v>黄月木</v>
      </c>
      <c r="S1454" s="79">
        <f>VLOOKUP(D1454,道具产出!B:V,8,FALSE)</f>
        <v>1</v>
      </c>
      <c r="T1454" s="79">
        <v>1</v>
      </c>
      <c r="U1454" s="79">
        <f>VLOOKUP(D1454,道具产出!B:V,9,FALSE)</f>
        <v>200</v>
      </c>
      <c r="V1454" s="92">
        <f>VLOOKUP(D1454,道具产出!B:V,10,FALSE)</f>
        <v>3403</v>
      </c>
      <c r="W1454" s="15" t="str">
        <f>IF(V1454="","",VLOOKUP(V1454,映射!W:X,2,FALSE))</f>
        <v>毛毡</v>
      </c>
      <c r="X1454" s="92">
        <f>VLOOKUP(D1454,道具产出!B:V,11,FALSE)</f>
        <v>1</v>
      </c>
      <c r="Y1454" s="92">
        <v>1</v>
      </c>
      <c r="Z1454" s="92">
        <f>VLOOKUP(D1454,道具产出!B:V,12,FALSE)</f>
        <v>200</v>
      </c>
      <c r="AA1454" s="85"/>
      <c r="AB1454" s="15" t="str">
        <f>IF(AA1454="","",VLOOKUP(AA1454,映射!W:X,2,FALSE))</f>
        <v/>
      </c>
      <c r="AC1454" s="85"/>
      <c r="AD1454" s="85"/>
      <c r="AE1454" s="85"/>
      <c r="AF1454" s="85"/>
      <c r="AG1454" s="15" t="str">
        <f>IF(AF1454="","",VLOOKUP(AF1454,映射!W:X,2,FALSE))</f>
        <v/>
      </c>
      <c r="AH1454" s="85"/>
      <c r="AI1454" s="85"/>
      <c r="AJ1454" s="85"/>
      <c r="AK1454" s="85"/>
      <c r="AL1454" s="85" t="str">
        <f>IF(AK1454="","",VLOOKUP(AK1454,映射!W:X,2,FALSE))</f>
        <v/>
      </c>
      <c r="AM1454" s="85"/>
      <c r="AN1454" s="85"/>
      <c r="AO1454" s="85"/>
    </row>
    <row r="1455" spans="1:41">
      <c r="A1455" s="26">
        <v>140722</v>
      </c>
      <c r="B1455" s="26" t="s">
        <v>323</v>
      </c>
      <c r="C1455" s="14" t="s">
        <v>40</v>
      </c>
      <c r="D1455" s="14" t="s">
        <v>686</v>
      </c>
      <c r="E1455" s="26">
        <v>40722</v>
      </c>
      <c r="F1455" s="26" t="s">
        <v>480</v>
      </c>
      <c r="G1455" s="26"/>
      <c r="H1455" s="26">
        <v>32</v>
      </c>
      <c r="I1455" s="91">
        <v>480</v>
      </c>
      <c r="J1455" s="90">
        <v>0</v>
      </c>
      <c r="K1455" s="26"/>
      <c r="L1455" s="79">
        <f>VLOOKUP(D1455,道具产出!B:V,4,FALSE)</f>
        <v>3003</v>
      </c>
      <c r="M1455" s="15" t="str">
        <f>IF(L1455="","",VLOOKUP(L1455,映射!W:X,2,FALSE))</f>
        <v>银</v>
      </c>
      <c r="N1455" s="79">
        <f>VLOOKUP(D1455,道具产出!B:V,5,FALSE)</f>
        <v>1</v>
      </c>
      <c r="O1455" s="79">
        <v>1</v>
      </c>
      <c r="P1455" s="79">
        <f>VLOOKUP(D1455,道具产出!B:V,6,FALSE)</f>
        <v>200</v>
      </c>
      <c r="Q1455" s="79">
        <f>VLOOKUP(D1455,道具产出!B:V,7,FALSE)</f>
        <v>3103</v>
      </c>
      <c r="R1455" s="15" t="str">
        <f>IF(Q1455="","",VLOOKUP(Q1455,映射!W:X,2,FALSE))</f>
        <v>黄月木</v>
      </c>
      <c r="S1455" s="79">
        <f>VLOOKUP(D1455,道具产出!B:V,8,FALSE)</f>
        <v>1</v>
      </c>
      <c r="T1455" s="79">
        <v>1</v>
      </c>
      <c r="U1455" s="79">
        <f>VLOOKUP(D1455,道具产出!B:V,9,FALSE)</f>
        <v>200</v>
      </c>
      <c r="V1455" s="92">
        <f>VLOOKUP(D1455,道具产出!B:V,10,FALSE)</f>
        <v>3403</v>
      </c>
      <c r="W1455" s="15" t="str">
        <f>IF(V1455="","",VLOOKUP(V1455,映射!W:X,2,FALSE))</f>
        <v>毛毡</v>
      </c>
      <c r="X1455" s="92">
        <f>VLOOKUP(D1455,道具产出!B:V,11,FALSE)</f>
        <v>1</v>
      </c>
      <c r="Y1455" s="92">
        <v>1</v>
      </c>
      <c r="Z1455" s="92">
        <f>VLOOKUP(D1455,道具产出!B:V,12,FALSE)</f>
        <v>200</v>
      </c>
      <c r="AA1455" s="85"/>
      <c r="AB1455" s="15" t="str">
        <f>IF(AA1455="","",VLOOKUP(AA1455,映射!W:X,2,FALSE))</f>
        <v/>
      </c>
      <c r="AC1455" s="85"/>
      <c r="AD1455" s="85"/>
      <c r="AE1455" s="85"/>
      <c r="AF1455" s="85"/>
      <c r="AG1455" s="15" t="str">
        <f>IF(AF1455="","",VLOOKUP(AF1455,映射!W:X,2,FALSE))</f>
        <v/>
      </c>
      <c r="AH1455" s="85"/>
      <c r="AI1455" s="85"/>
      <c r="AJ1455" s="85"/>
      <c r="AK1455" s="85"/>
      <c r="AL1455" s="85" t="str">
        <f>IF(AK1455="","",VLOOKUP(AK1455,映射!W:X,2,FALSE))</f>
        <v/>
      </c>
      <c r="AM1455" s="85"/>
      <c r="AN1455" s="85"/>
      <c r="AO1455" s="85"/>
    </row>
    <row r="1456" spans="1:41">
      <c r="A1456" s="26">
        <v>140723</v>
      </c>
      <c r="B1456" s="26" t="s">
        <v>323</v>
      </c>
      <c r="C1456" s="14" t="s">
        <v>40</v>
      </c>
      <c r="D1456" s="14" t="s">
        <v>686</v>
      </c>
      <c r="E1456" s="26">
        <v>40723</v>
      </c>
      <c r="F1456" s="26" t="s">
        <v>519</v>
      </c>
      <c r="G1456" s="26"/>
      <c r="H1456" s="26">
        <v>32</v>
      </c>
      <c r="I1456" s="91">
        <v>480</v>
      </c>
      <c r="J1456" s="90">
        <v>0</v>
      </c>
      <c r="K1456" s="26"/>
      <c r="L1456" s="79">
        <f>VLOOKUP(D1456,道具产出!B:V,4,FALSE)</f>
        <v>3003</v>
      </c>
      <c r="M1456" s="15" t="str">
        <f>IF(L1456="","",VLOOKUP(L1456,映射!W:X,2,FALSE))</f>
        <v>银</v>
      </c>
      <c r="N1456" s="79">
        <f>VLOOKUP(D1456,道具产出!B:V,5,FALSE)</f>
        <v>1</v>
      </c>
      <c r="O1456" s="79">
        <v>1</v>
      </c>
      <c r="P1456" s="79">
        <f>VLOOKUP(D1456,道具产出!B:V,6,FALSE)</f>
        <v>200</v>
      </c>
      <c r="Q1456" s="79">
        <f>VLOOKUP(D1456,道具产出!B:V,7,FALSE)</f>
        <v>3103</v>
      </c>
      <c r="R1456" s="15" t="str">
        <f>IF(Q1456="","",VLOOKUP(Q1456,映射!W:X,2,FALSE))</f>
        <v>黄月木</v>
      </c>
      <c r="S1456" s="79">
        <f>VLOOKUP(D1456,道具产出!B:V,8,FALSE)</f>
        <v>1</v>
      </c>
      <c r="T1456" s="79">
        <v>1</v>
      </c>
      <c r="U1456" s="79">
        <f>VLOOKUP(D1456,道具产出!B:V,9,FALSE)</f>
        <v>200</v>
      </c>
      <c r="V1456" s="92">
        <f>VLOOKUP(D1456,道具产出!B:V,10,FALSE)</f>
        <v>3403</v>
      </c>
      <c r="W1456" s="15" t="str">
        <f>IF(V1456="","",VLOOKUP(V1456,映射!W:X,2,FALSE))</f>
        <v>毛毡</v>
      </c>
      <c r="X1456" s="92">
        <f>VLOOKUP(D1456,道具产出!B:V,11,FALSE)</f>
        <v>1</v>
      </c>
      <c r="Y1456" s="92">
        <v>1</v>
      </c>
      <c r="Z1456" s="92">
        <f>VLOOKUP(D1456,道具产出!B:V,12,FALSE)</f>
        <v>200</v>
      </c>
      <c r="AA1456" s="85"/>
      <c r="AB1456" s="15" t="str">
        <f>IF(AA1456="","",VLOOKUP(AA1456,映射!W:X,2,FALSE))</f>
        <v/>
      </c>
      <c r="AC1456" s="85"/>
      <c r="AD1456" s="85"/>
      <c r="AE1456" s="85"/>
      <c r="AF1456" s="85"/>
      <c r="AG1456" s="15" t="str">
        <f>IF(AF1456="","",VLOOKUP(AF1456,映射!W:X,2,FALSE))</f>
        <v/>
      </c>
      <c r="AH1456" s="85"/>
      <c r="AI1456" s="85"/>
      <c r="AJ1456" s="85"/>
      <c r="AK1456" s="85"/>
      <c r="AL1456" s="85" t="str">
        <f>IF(AK1456="","",VLOOKUP(AK1456,映射!W:X,2,FALSE))</f>
        <v/>
      </c>
      <c r="AM1456" s="85"/>
      <c r="AN1456" s="85"/>
      <c r="AO1456" s="85"/>
    </row>
    <row r="1457" spans="1:41">
      <c r="A1457" s="26">
        <v>140724</v>
      </c>
      <c r="B1457" s="26" t="s">
        <v>323</v>
      </c>
      <c r="C1457" s="14" t="s">
        <v>40</v>
      </c>
      <c r="D1457" s="14" t="s">
        <v>686</v>
      </c>
      <c r="E1457" s="26">
        <v>40724</v>
      </c>
      <c r="F1457" s="26" t="s">
        <v>662</v>
      </c>
      <c r="G1457" s="26"/>
      <c r="H1457" s="26">
        <v>32</v>
      </c>
      <c r="I1457" s="91">
        <v>480</v>
      </c>
      <c r="J1457" s="90">
        <v>0</v>
      </c>
      <c r="K1457" s="26"/>
      <c r="L1457" s="79">
        <f>VLOOKUP(D1457,道具产出!B:V,4,FALSE)</f>
        <v>3003</v>
      </c>
      <c r="M1457" s="15" t="str">
        <f>IF(L1457="","",VLOOKUP(L1457,映射!W:X,2,FALSE))</f>
        <v>银</v>
      </c>
      <c r="N1457" s="79">
        <f>VLOOKUP(D1457,道具产出!B:V,5,FALSE)</f>
        <v>1</v>
      </c>
      <c r="O1457" s="79">
        <v>1</v>
      </c>
      <c r="P1457" s="79">
        <f>VLOOKUP(D1457,道具产出!B:V,6,FALSE)</f>
        <v>200</v>
      </c>
      <c r="Q1457" s="79">
        <f>VLOOKUP(D1457,道具产出!B:V,7,FALSE)</f>
        <v>3103</v>
      </c>
      <c r="R1457" s="15" t="str">
        <f>IF(Q1457="","",VLOOKUP(Q1457,映射!W:X,2,FALSE))</f>
        <v>黄月木</v>
      </c>
      <c r="S1457" s="79">
        <f>VLOOKUP(D1457,道具产出!B:V,8,FALSE)</f>
        <v>1</v>
      </c>
      <c r="T1457" s="79">
        <v>1</v>
      </c>
      <c r="U1457" s="79">
        <f>VLOOKUP(D1457,道具产出!B:V,9,FALSE)</f>
        <v>200</v>
      </c>
      <c r="V1457" s="92">
        <f>VLOOKUP(D1457,道具产出!B:V,10,FALSE)</f>
        <v>3403</v>
      </c>
      <c r="W1457" s="15" t="str">
        <f>IF(V1457="","",VLOOKUP(V1457,映射!W:X,2,FALSE))</f>
        <v>毛毡</v>
      </c>
      <c r="X1457" s="92">
        <f>VLOOKUP(D1457,道具产出!B:V,11,FALSE)</f>
        <v>1</v>
      </c>
      <c r="Y1457" s="92">
        <v>1</v>
      </c>
      <c r="Z1457" s="92">
        <f>VLOOKUP(D1457,道具产出!B:V,12,FALSE)</f>
        <v>200</v>
      </c>
      <c r="AA1457" s="85"/>
      <c r="AB1457" s="15" t="str">
        <f>IF(AA1457="","",VLOOKUP(AA1457,映射!W:X,2,FALSE))</f>
        <v/>
      </c>
      <c r="AC1457" s="85"/>
      <c r="AD1457" s="85"/>
      <c r="AE1457" s="85"/>
      <c r="AF1457" s="85"/>
      <c r="AG1457" s="15" t="str">
        <f>IF(AF1457="","",VLOOKUP(AF1457,映射!W:X,2,FALSE))</f>
        <v/>
      </c>
      <c r="AH1457" s="85"/>
      <c r="AI1457" s="85"/>
      <c r="AJ1457" s="85"/>
      <c r="AK1457" s="85"/>
      <c r="AL1457" s="85" t="str">
        <f>IF(AK1457="","",VLOOKUP(AK1457,映射!W:X,2,FALSE))</f>
        <v/>
      </c>
      <c r="AM1457" s="85"/>
      <c r="AN1457" s="85"/>
      <c r="AO1457" s="85"/>
    </row>
    <row r="1458" spans="1:41">
      <c r="A1458" s="26">
        <v>140725</v>
      </c>
      <c r="B1458" s="26" t="s">
        <v>323</v>
      </c>
      <c r="C1458" s="14" t="s">
        <v>40</v>
      </c>
      <c r="D1458" s="14" t="s">
        <v>686</v>
      </c>
      <c r="E1458" s="26">
        <v>40725</v>
      </c>
      <c r="F1458" s="26" t="s">
        <v>660</v>
      </c>
      <c r="G1458" s="26"/>
      <c r="H1458" s="26">
        <v>32</v>
      </c>
      <c r="I1458" s="91">
        <v>480</v>
      </c>
      <c r="J1458" s="90">
        <v>0</v>
      </c>
      <c r="K1458" s="26"/>
      <c r="L1458" s="79">
        <f>VLOOKUP(D1458,道具产出!B:V,4,FALSE)</f>
        <v>3003</v>
      </c>
      <c r="M1458" s="15" t="str">
        <f>IF(L1458="","",VLOOKUP(L1458,映射!W:X,2,FALSE))</f>
        <v>银</v>
      </c>
      <c r="N1458" s="79">
        <f>VLOOKUP(D1458,道具产出!B:V,5,FALSE)</f>
        <v>1</v>
      </c>
      <c r="O1458" s="79">
        <v>1</v>
      </c>
      <c r="P1458" s="79">
        <f>VLOOKUP(D1458,道具产出!B:V,6,FALSE)</f>
        <v>200</v>
      </c>
      <c r="Q1458" s="79">
        <f>VLOOKUP(D1458,道具产出!B:V,7,FALSE)</f>
        <v>3103</v>
      </c>
      <c r="R1458" s="15" t="str">
        <f>IF(Q1458="","",VLOOKUP(Q1458,映射!W:X,2,FALSE))</f>
        <v>黄月木</v>
      </c>
      <c r="S1458" s="79">
        <f>VLOOKUP(D1458,道具产出!B:V,8,FALSE)</f>
        <v>1</v>
      </c>
      <c r="T1458" s="79">
        <v>1</v>
      </c>
      <c r="U1458" s="79">
        <f>VLOOKUP(D1458,道具产出!B:V,9,FALSE)</f>
        <v>200</v>
      </c>
      <c r="V1458" s="92">
        <f>VLOOKUP(D1458,道具产出!B:V,10,FALSE)</f>
        <v>3403</v>
      </c>
      <c r="W1458" s="15" t="str">
        <f>IF(V1458="","",VLOOKUP(V1458,映射!W:X,2,FALSE))</f>
        <v>毛毡</v>
      </c>
      <c r="X1458" s="92">
        <f>VLOOKUP(D1458,道具产出!B:V,11,FALSE)</f>
        <v>1</v>
      </c>
      <c r="Y1458" s="92">
        <v>1</v>
      </c>
      <c r="Z1458" s="92">
        <f>VLOOKUP(D1458,道具产出!B:V,12,FALSE)</f>
        <v>200</v>
      </c>
      <c r="AA1458" s="85"/>
      <c r="AB1458" s="15" t="str">
        <f>IF(AA1458="","",VLOOKUP(AA1458,映射!W:X,2,FALSE))</f>
        <v/>
      </c>
      <c r="AC1458" s="85"/>
      <c r="AD1458" s="85"/>
      <c r="AE1458" s="85"/>
      <c r="AF1458" s="85"/>
      <c r="AG1458" s="15" t="str">
        <f>IF(AF1458="","",VLOOKUP(AF1458,映射!W:X,2,FALSE))</f>
        <v/>
      </c>
      <c r="AH1458" s="85"/>
      <c r="AI1458" s="85"/>
      <c r="AJ1458" s="85"/>
      <c r="AK1458" s="85"/>
      <c r="AL1458" s="85" t="str">
        <f>IF(AK1458="","",VLOOKUP(AK1458,映射!W:X,2,FALSE))</f>
        <v/>
      </c>
      <c r="AM1458" s="85"/>
      <c r="AN1458" s="85"/>
      <c r="AO1458" s="85"/>
    </row>
    <row r="1459" spans="1:41">
      <c r="A1459" s="26">
        <v>140726</v>
      </c>
      <c r="B1459" s="26" t="s">
        <v>323</v>
      </c>
      <c r="C1459" s="14" t="s">
        <v>40</v>
      </c>
      <c r="D1459" s="14" t="s">
        <v>686</v>
      </c>
      <c r="E1459" s="26">
        <v>40726</v>
      </c>
      <c r="F1459" s="26" t="s">
        <v>694</v>
      </c>
      <c r="G1459" s="26"/>
      <c r="H1459" s="26">
        <v>32</v>
      </c>
      <c r="I1459" s="91">
        <v>480</v>
      </c>
      <c r="J1459" s="90">
        <v>0</v>
      </c>
      <c r="K1459" s="26"/>
      <c r="L1459" s="79">
        <f>VLOOKUP(D1459,道具产出!B:V,4,FALSE)</f>
        <v>3003</v>
      </c>
      <c r="M1459" s="15" t="str">
        <f>IF(L1459="","",VLOOKUP(L1459,映射!W:X,2,FALSE))</f>
        <v>银</v>
      </c>
      <c r="N1459" s="79">
        <f>VLOOKUP(D1459,道具产出!B:V,5,FALSE)</f>
        <v>1</v>
      </c>
      <c r="O1459" s="79">
        <v>1</v>
      </c>
      <c r="P1459" s="79">
        <f>VLOOKUP(D1459,道具产出!B:V,6,FALSE)</f>
        <v>200</v>
      </c>
      <c r="Q1459" s="79">
        <f>VLOOKUP(D1459,道具产出!B:V,7,FALSE)</f>
        <v>3103</v>
      </c>
      <c r="R1459" s="15" t="str">
        <f>IF(Q1459="","",VLOOKUP(Q1459,映射!W:X,2,FALSE))</f>
        <v>黄月木</v>
      </c>
      <c r="S1459" s="79">
        <f>VLOOKUP(D1459,道具产出!B:V,8,FALSE)</f>
        <v>1</v>
      </c>
      <c r="T1459" s="79">
        <v>1</v>
      </c>
      <c r="U1459" s="79">
        <f>VLOOKUP(D1459,道具产出!B:V,9,FALSE)</f>
        <v>200</v>
      </c>
      <c r="V1459" s="92">
        <f>VLOOKUP(D1459,道具产出!B:V,10,FALSE)</f>
        <v>3403</v>
      </c>
      <c r="W1459" s="15" t="str">
        <f>IF(V1459="","",VLOOKUP(V1459,映射!W:X,2,FALSE))</f>
        <v>毛毡</v>
      </c>
      <c r="X1459" s="92">
        <f>VLOOKUP(D1459,道具产出!B:V,11,FALSE)</f>
        <v>1</v>
      </c>
      <c r="Y1459" s="92">
        <v>1</v>
      </c>
      <c r="Z1459" s="92">
        <f>VLOOKUP(D1459,道具产出!B:V,12,FALSE)</f>
        <v>200</v>
      </c>
      <c r="AA1459" s="85"/>
      <c r="AB1459" s="15" t="str">
        <f>IF(AA1459="","",VLOOKUP(AA1459,映射!W:X,2,FALSE))</f>
        <v/>
      </c>
      <c r="AC1459" s="85"/>
      <c r="AD1459" s="85"/>
      <c r="AE1459" s="85"/>
      <c r="AF1459" s="85"/>
      <c r="AG1459" s="15" t="str">
        <f>IF(AF1459="","",VLOOKUP(AF1459,映射!W:X,2,FALSE))</f>
        <v/>
      </c>
      <c r="AH1459" s="85"/>
      <c r="AI1459" s="85"/>
      <c r="AJ1459" s="85"/>
      <c r="AK1459" s="85"/>
      <c r="AL1459" s="85" t="str">
        <f>IF(AK1459="","",VLOOKUP(AK1459,映射!W:X,2,FALSE))</f>
        <v/>
      </c>
      <c r="AM1459" s="85"/>
      <c r="AN1459" s="85"/>
      <c r="AO1459" s="85"/>
    </row>
    <row r="1460" spans="1:41">
      <c r="A1460" s="26">
        <v>140727</v>
      </c>
      <c r="B1460" s="26" t="s">
        <v>323</v>
      </c>
      <c r="C1460" s="14" t="s">
        <v>40</v>
      </c>
      <c r="D1460" s="14" t="s">
        <v>686</v>
      </c>
      <c r="E1460" s="26">
        <v>40727</v>
      </c>
      <c r="F1460" s="26" t="s">
        <v>584</v>
      </c>
      <c r="G1460" s="26"/>
      <c r="H1460" s="26">
        <v>32</v>
      </c>
      <c r="I1460" s="91">
        <v>480</v>
      </c>
      <c r="J1460" s="90">
        <v>0</v>
      </c>
      <c r="K1460" s="26"/>
      <c r="L1460" s="79">
        <f>VLOOKUP(D1460,道具产出!B:V,4,FALSE)</f>
        <v>3003</v>
      </c>
      <c r="M1460" s="15" t="str">
        <f>IF(L1460="","",VLOOKUP(L1460,映射!W:X,2,FALSE))</f>
        <v>银</v>
      </c>
      <c r="N1460" s="79">
        <f>VLOOKUP(D1460,道具产出!B:V,5,FALSE)</f>
        <v>1</v>
      </c>
      <c r="O1460" s="79">
        <v>1</v>
      </c>
      <c r="P1460" s="79">
        <f>VLOOKUP(D1460,道具产出!B:V,6,FALSE)</f>
        <v>200</v>
      </c>
      <c r="Q1460" s="79">
        <f>VLOOKUP(D1460,道具产出!B:V,7,FALSE)</f>
        <v>3103</v>
      </c>
      <c r="R1460" s="15" t="str">
        <f>IF(Q1460="","",VLOOKUP(Q1460,映射!W:X,2,FALSE))</f>
        <v>黄月木</v>
      </c>
      <c r="S1460" s="79">
        <f>VLOOKUP(D1460,道具产出!B:V,8,FALSE)</f>
        <v>1</v>
      </c>
      <c r="T1460" s="79">
        <v>1</v>
      </c>
      <c r="U1460" s="79">
        <f>VLOOKUP(D1460,道具产出!B:V,9,FALSE)</f>
        <v>200</v>
      </c>
      <c r="V1460" s="92">
        <f>VLOOKUP(D1460,道具产出!B:V,10,FALSE)</f>
        <v>3403</v>
      </c>
      <c r="W1460" s="15" t="str">
        <f>IF(V1460="","",VLOOKUP(V1460,映射!W:X,2,FALSE))</f>
        <v>毛毡</v>
      </c>
      <c r="X1460" s="92">
        <f>VLOOKUP(D1460,道具产出!B:V,11,FALSE)</f>
        <v>1</v>
      </c>
      <c r="Y1460" s="92">
        <v>1</v>
      </c>
      <c r="Z1460" s="92">
        <f>VLOOKUP(D1460,道具产出!B:V,12,FALSE)</f>
        <v>200</v>
      </c>
      <c r="AA1460" s="85"/>
      <c r="AB1460" s="15" t="str">
        <f>IF(AA1460="","",VLOOKUP(AA1460,映射!W:X,2,FALSE))</f>
        <v/>
      </c>
      <c r="AC1460" s="85"/>
      <c r="AD1460" s="85"/>
      <c r="AE1460" s="85"/>
      <c r="AF1460" s="85"/>
      <c r="AG1460" s="15" t="str">
        <f>IF(AF1460="","",VLOOKUP(AF1460,映射!W:X,2,FALSE))</f>
        <v/>
      </c>
      <c r="AH1460" s="85"/>
      <c r="AI1460" s="85"/>
      <c r="AJ1460" s="85"/>
      <c r="AK1460" s="85"/>
      <c r="AL1460" s="85" t="str">
        <f>IF(AK1460="","",VLOOKUP(AK1460,映射!W:X,2,FALSE))</f>
        <v/>
      </c>
      <c r="AM1460" s="85"/>
      <c r="AN1460" s="85"/>
      <c r="AO1460" s="85"/>
    </row>
    <row r="1461" spans="1:41">
      <c r="A1461" s="26">
        <v>140728</v>
      </c>
      <c r="B1461" s="26" t="s">
        <v>323</v>
      </c>
      <c r="C1461" s="14" t="s">
        <v>40</v>
      </c>
      <c r="D1461" s="14" t="s">
        <v>686</v>
      </c>
      <c r="E1461" s="26">
        <v>40728</v>
      </c>
      <c r="F1461" s="26" t="s">
        <v>698</v>
      </c>
      <c r="G1461" s="26"/>
      <c r="H1461" s="26">
        <v>32</v>
      </c>
      <c r="I1461" s="91">
        <v>480</v>
      </c>
      <c r="J1461" s="90">
        <v>0</v>
      </c>
      <c r="K1461" s="26"/>
      <c r="L1461" s="79">
        <f>VLOOKUP(D1461,道具产出!B:V,4,FALSE)</f>
        <v>3003</v>
      </c>
      <c r="M1461" s="15" t="str">
        <f>IF(L1461="","",VLOOKUP(L1461,映射!W:X,2,FALSE))</f>
        <v>银</v>
      </c>
      <c r="N1461" s="79">
        <f>VLOOKUP(D1461,道具产出!B:V,5,FALSE)</f>
        <v>1</v>
      </c>
      <c r="O1461" s="79">
        <v>1</v>
      </c>
      <c r="P1461" s="79">
        <f>VLOOKUP(D1461,道具产出!B:V,6,FALSE)</f>
        <v>200</v>
      </c>
      <c r="Q1461" s="79">
        <f>VLOOKUP(D1461,道具产出!B:V,7,FALSE)</f>
        <v>3103</v>
      </c>
      <c r="R1461" s="15" t="str">
        <f>IF(Q1461="","",VLOOKUP(Q1461,映射!W:X,2,FALSE))</f>
        <v>黄月木</v>
      </c>
      <c r="S1461" s="79">
        <f>VLOOKUP(D1461,道具产出!B:V,8,FALSE)</f>
        <v>1</v>
      </c>
      <c r="T1461" s="79">
        <v>1</v>
      </c>
      <c r="U1461" s="79">
        <f>VLOOKUP(D1461,道具产出!B:V,9,FALSE)</f>
        <v>200</v>
      </c>
      <c r="V1461" s="92">
        <f>VLOOKUP(D1461,道具产出!B:V,10,FALSE)</f>
        <v>3403</v>
      </c>
      <c r="W1461" s="15" t="str">
        <f>IF(V1461="","",VLOOKUP(V1461,映射!W:X,2,FALSE))</f>
        <v>毛毡</v>
      </c>
      <c r="X1461" s="92">
        <f>VLOOKUP(D1461,道具产出!B:V,11,FALSE)</f>
        <v>1</v>
      </c>
      <c r="Y1461" s="92">
        <v>1</v>
      </c>
      <c r="Z1461" s="92">
        <f>VLOOKUP(D1461,道具产出!B:V,12,FALSE)</f>
        <v>200</v>
      </c>
      <c r="AA1461" s="85"/>
      <c r="AB1461" s="15" t="str">
        <f>IF(AA1461="","",VLOOKUP(AA1461,映射!W:X,2,FALSE))</f>
        <v/>
      </c>
      <c r="AC1461" s="85"/>
      <c r="AD1461" s="85"/>
      <c r="AE1461" s="85"/>
      <c r="AF1461" s="85"/>
      <c r="AG1461" s="15" t="str">
        <f>IF(AF1461="","",VLOOKUP(AF1461,映射!W:X,2,FALSE))</f>
        <v/>
      </c>
      <c r="AH1461" s="85"/>
      <c r="AI1461" s="85"/>
      <c r="AJ1461" s="85"/>
      <c r="AK1461" s="85"/>
      <c r="AL1461" s="85" t="str">
        <f>IF(AK1461="","",VLOOKUP(AK1461,映射!W:X,2,FALSE))</f>
        <v/>
      </c>
      <c r="AM1461" s="85"/>
      <c r="AN1461" s="85"/>
      <c r="AO1461" s="85"/>
    </row>
    <row r="1462" spans="1:41">
      <c r="A1462" s="26">
        <v>140729</v>
      </c>
      <c r="B1462" s="26" t="s">
        <v>323</v>
      </c>
      <c r="C1462" s="14" t="s">
        <v>40</v>
      </c>
      <c r="D1462" s="14" t="s">
        <v>686</v>
      </c>
      <c r="E1462" s="26">
        <v>40729</v>
      </c>
      <c r="F1462" s="26" t="s">
        <v>438</v>
      </c>
      <c r="G1462" s="26"/>
      <c r="H1462" s="26">
        <v>32</v>
      </c>
      <c r="I1462" s="91">
        <v>480</v>
      </c>
      <c r="J1462" s="90">
        <v>0</v>
      </c>
      <c r="K1462" s="26"/>
      <c r="L1462" s="79">
        <f>VLOOKUP(D1462,道具产出!B:V,4,FALSE)</f>
        <v>3003</v>
      </c>
      <c r="M1462" s="15" t="str">
        <f>IF(L1462="","",VLOOKUP(L1462,映射!W:X,2,FALSE))</f>
        <v>银</v>
      </c>
      <c r="N1462" s="79">
        <f>VLOOKUP(D1462,道具产出!B:V,5,FALSE)</f>
        <v>1</v>
      </c>
      <c r="O1462" s="79">
        <v>1</v>
      </c>
      <c r="P1462" s="79">
        <f>VLOOKUP(D1462,道具产出!B:V,6,FALSE)</f>
        <v>200</v>
      </c>
      <c r="Q1462" s="79">
        <f>VLOOKUP(D1462,道具产出!B:V,7,FALSE)</f>
        <v>3103</v>
      </c>
      <c r="R1462" s="15" t="str">
        <f>IF(Q1462="","",VLOOKUP(Q1462,映射!W:X,2,FALSE))</f>
        <v>黄月木</v>
      </c>
      <c r="S1462" s="79">
        <f>VLOOKUP(D1462,道具产出!B:V,8,FALSE)</f>
        <v>1</v>
      </c>
      <c r="T1462" s="79">
        <v>1</v>
      </c>
      <c r="U1462" s="79">
        <f>VLOOKUP(D1462,道具产出!B:V,9,FALSE)</f>
        <v>200</v>
      </c>
      <c r="V1462" s="92">
        <f>VLOOKUP(D1462,道具产出!B:V,10,FALSE)</f>
        <v>3403</v>
      </c>
      <c r="W1462" s="15" t="str">
        <f>IF(V1462="","",VLOOKUP(V1462,映射!W:X,2,FALSE))</f>
        <v>毛毡</v>
      </c>
      <c r="X1462" s="92">
        <f>VLOOKUP(D1462,道具产出!B:V,11,FALSE)</f>
        <v>1</v>
      </c>
      <c r="Y1462" s="92">
        <v>1</v>
      </c>
      <c r="Z1462" s="92">
        <f>VLOOKUP(D1462,道具产出!B:V,12,FALSE)</f>
        <v>200</v>
      </c>
      <c r="AA1462" s="85"/>
      <c r="AB1462" s="15" t="str">
        <f>IF(AA1462="","",VLOOKUP(AA1462,映射!W:X,2,FALSE))</f>
        <v/>
      </c>
      <c r="AC1462" s="85"/>
      <c r="AD1462" s="85"/>
      <c r="AE1462" s="85"/>
      <c r="AF1462" s="85"/>
      <c r="AG1462" s="15" t="str">
        <f>IF(AF1462="","",VLOOKUP(AF1462,映射!W:X,2,FALSE))</f>
        <v/>
      </c>
      <c r="AH1462" s="85"/>
      <c r="AI1462" s="85"/>
      <c r="AJ1462" s="85"/>
      <c r="AK1462" s="85"/>
      <c r="AL1462" s="85" t="str">
        <f>IF(AK1462="","",VLOOKUP(AK1462,映射!W:X,2,FALSE))</f>
        <v/>
      </c>
      <c r="AM1462" s="85"/>
      <c r="AN1462" s="85"/>
      <c r="AO1462" s="85"/>
    </row>
    <row r="1463" spans="1:41">
      <c r="A1463" s="26">
        <v>140730</v>
      </c>
      <c r="B1463" s="26" t="s">
        <v>323</v>
      </c>
      <c r="C1463" s="14" t="s">
        <v>40</v>
      </c>
      <c r="D1463" s="14" t="s">
        <v>686</v>
      </c>
      <c r="E1463" s="26">
        <v>40730</v>
      </c>
      <c r="F1463" s="26" t="s">
        <v>621</v>
      </c>
      <c r="G1463" s="26"/>
      <c r="H1463" s="26">
        <v>32</v>
      </c>
      <c r="I1463" s="91">
        <v>480</v>
      </c>
      <c r="J1463" s="90">
        <v>0</v>
      </c>
      <c r="K1463" s="26"/>
      <c r="L1463" s="79">
        <f>VLOOKUP(D1463,道具产出!B:V,4,FALSE)</f>
        <v>3003</v>
      </c>
      <c r="M1463" s="15" t="str">
        <f>IF(L1463="","",VLOOKUP(L1463,映射!W:X,2,FALSE))</f>
        <v>银</v>
      </c>
      <c r="N1463" s="79">
        <f>VLOOKUP(D1463,道具产出!B:V,5,FALSE)</f>
        <v>1</v>
      </c>
      <c r="O1463" s="79">
        <v>1</v>
      </c>
      <c r="P1463" s="79">
        <f>VLOOKUP(D1463,道具产出!B:V,6,FALSE)</f>
        <v>200</v>
      </c>
      <c r="Q1463" s="79">
        <f>VLOOKUP(D1463,道具产出!B:V,7,FALSE)</f>
        <v>3103</v>
      </c>
      <c r="R1463" s="15" t="str">
        <f>IF(Q1463="","",VLOOKUP(Q1463,映射!W:X,2,FALSE))</f>
        <v>黄月木</v>
      </c>
      <c r="S1463" s="79">
        <f>VLOOKUP(D1463,道具产出!B:V,8,FALSE)</f>
        <v>1</v>
      </c>
      <c r="T1463" s="79">
        <v>1</v>
      </c>
      <c r="U1463" s="79">
        <f>VLOOKUP(D1463,道具产出!B:V,9,FALSE)</f>
        <v>200</v>
      </c>
      <c r="V1463" s="92">
        <f>VLOOKUP(D1463,道具产出!B:V,10,FALSE)</f>
        <v>3403</v>
      </c>
      <c r="W1463" s="15" t="str">
        <f>IF(V1463="","",VLOOKUP(V1463,映射!W:X,2,FALSE))</f>
        <v>毛毡</v>
      </c>
      <c r="X1463" s="92">
        <f>VLOOKUP(D1463,道具产出!B:V,11,FALSE)</f>
        <v>1</v>
      </c>
      <c r="Y1463" s="92">
        <v>1</v>
      </c>
      <c r="Z1463" s="92">
        <f>VLOOKUP(D1463,道具产出!B:V,12,FALSE)</f>
        <v>200</v>
      </c>
      <c r="AA1463" s="85"/>
      <c r="AB1463" s="15" t="str">
        <f>IF(AA1463="","",VLOOKUP(AA1463,映射!W:X,2,FALSE))</f>
        <v/>
      </c>
      <c r="AC1463" s="85"/>
      <c r="AD1463" s="85"/>
      <c r="AE1463" s="85"/>
      <c r="AF1463" s="85"/>
      <c r="AG1463" s="15" t="str">
        <f>IF(AF1463="","",VLOOKUP(AF1463,映射!W:X,2,FALSE))</f>
        <v/>
      </c>
      <c r="AH1463" s="85"/>
      <c r="AI1463" s="85"/>
      <c r="AJ1463" s="85"/>
      <c r="AK1463" s="85"/>
      <c r="AL1463" s="85" t="str">
        <f>IF(AK1463="","",VLOOKUP(AK1463,映射!W:X,2,FALSE))</f>
        <v/>
      </c>
      <c r="AM1463" s="85"/>
      <c r="AN1463" s="85"/>
      <c r="AO1463" s="85"/>
    </row>
    <row r="1464" spans="1:41">
      <c r="A1464" s="26">
        <v>140731</v>
      </c>
      <c r="B1464" s="26" t="s">
        <v>323</v>
      </c>
      <c r="C1464" s="14" t="s">
        <v>40</v>
      </c>
      <c r="D1464" s="14" t="s">
        <v>686</v>
      </c>
      <c r="E1464" s="26">
        <v>40731</v>
      </c>
      <c r="F1464" s="26" t="s">
        <v>468</v>
      </c>
      <c r="G1464" s="26"/>
      <c r="H1464" s="26">
        <v>32</v>
      </c>
      <c r="I1464" s="91">
        <v>480</v>
      </c>
      <c r="J1464" s="90">
        <v>0</v>
      </c>
      <c r="K1464" s="26"/>
      <c r="L1464" s="79">
        <f>VLOOKUP(D1464,道具产出!B:V,4,FALSE)</f>
        <v>3003</v>
      </c>
      <c r="M1464" s="15" t="str">
        <f>IF(L1464="","",VLOOKUP(L1464,映射!W:X,2,FALSE))</f>
        <v>银</v>
      </c>
      <c r="N1464" s="79">
        <f>VLOOKUP(D1464,道具产出!B:V,5,FALSE)</f>
        <v>1</v>
      </c>
      <c r="O1464" s="79">
        <v>1</v>
      </c>
      <c r="P1464" s="79">
        <f>VLOOKUP(D1464,道具产出!B:V,6,FALSE)</f>
        <v>200</v>
      </c>
      <c r="Q1464" s="79">
        <f>VLOOKUP(D1464,道具产出!B:V,7,FALSE)</f>
        <v>3103</v>
      </c>
      <c r="R1464" s="15" t="str">
        <f>IF(Q1464="","",VLOOKUP(Q1464,映射!W:X,2,FALSE))</f>
        <v>黄月木</v>
      </c>
      <c r="S1464" s="79">
        <f>VLOOKUP(D1464,道具产出!B:V,8,FALSE)</f>
        <v>1</v>
      </c>
      <c r="T1464" s="79">
        <v>1</v>
      </c>
      <c r="U1464" s="79">
        <f>VLOOKUP(D1464,道具产出!B:V,9,FALSE)</f>
        <v>200</v>
      </c>
      <c r="V1464" s="92">
        <f>VLOOKUP(D1464,道具产出!B:V,10,FALSE)</f>
        <v>3403</v>
      </c>
      <c r="W1464" s="15" t="str">
        <f>IF(V1464="","",VLOOKUP(V1464,映射!W:X,2,FALSE))</f>
        <v>毛毡</v>
      </c>
      <c r="X1464" s="92">
        <f>VLOOKUP(D1464,道具产出!B:V,11,FALSE)</f>
        <v>1</v>
      </c>
      <c r="Y1464" s="92">
        <v>1</v>
      </c>
      <c r="Z1464" s="92">
        <f>VLOOKUP(D1464,道具产出!B:V,12,FALSE)</f>
        <v>200</v>
      </c>
      <c r="AA1464" s="85"/>
      <c r="AB1464" s="15" t="str">
        <f>IF(AA1464="","",VLOOKUP(AA1464,映射!W:X,2,FALSE))</f>
        <v/>
      </c>
      <c r="AC1464" s="85"/>
      <c r="AD1464" s="85"/>
      <c r="AE1464" s="85"/>
      <c r="AF1464" s="85"/>
      <c r="AG1464" s="15" t="str">
        <f>IF(AF1464="","",VLOOKUP(AF1464,映射!W:X,2,FALSE))</f>
        <v/>
      </c>
      <c r="AH1464" s="85"/>
      <c r="AI1464" s="85"/>
      <c r="AJ1464" s="85"/>
      <c r="AK1464" s="85"/>
      <c r="AL1464" s="85" t="str">
        <f>IF(AK1464="","",VLOOKUP(AK1464,映射!W:X,2,FALSE))</f>
        <v/>
      </c>
      <c r="AM1464" s="85"/>
      <c r="AN1464" s="85"/>
      <c r="AO1464" s="85"/>
    </row>
    <row r="1465" spans="1:41">
      <c r="A1465" s="26">
        <v>140732</v>
      </c>
      <c r="B1465" s="26" t="s">
        <v>323</v>
      </c>
      <c r="C1465" s="14" t="s">
        <v>40</v>
      </c>
      <c r="D1465" s="14" t="s">
        <v>686</v>
      </c>
      <c r="E1465" s="26">
        <v>40732</v>
      </c>
      <c r="F1465" s="26" t="s">
        <v>483</v>
      </c>
      <c r="G1465" s="26"/>
      <c r="H1465" s="26">
        <v>32</v>
      </c>
      <c r="I1465" s="91">
        <v>480</v>
      </c>
      <c r="J1465" s="90">
        <v>0</v>
      </c>
      <c r="K1465" s="26"/>
      <c r="L1465" s="79">
        <f>VLOOKUP(D1465,道具产出!B:V,4,FALSE)</f>
        <v>3003</v>
      </c>
      <c r="M1465" s="15" t="str">
        <f>IF(L1465="","",VLOOKUP(L1465,映射!W:X,2,FALSE))</f>
        <v>银</v>
      </c>
      <c r="N1465" s="79">
        <f>VLOOKUP(D1465,道具产出!B:V,5,FALSE)</f>
        <v>1</v>
      </c>
      <c r="O1465" s="79">
        <v>1</v>
      </c>
      <c r="P1465" s="79">
        <f>VLOOKUP(D1465,道具产出!B:V,6,FALSE)</f>
        <v>200</v>
      </c>
      <c r="Q1465" s="79">
        <f>VLOOKUP(D1465,道具产出!B:V,7,FALSE)</f>
        <v>3103</v>
      </c>
      <c r="R1465" s="15" t="str">
        <f>IF(Q1465="","",VLOOKUP(Q1465,映射!W:X,2,FALSE))</f>
        <v>黄月木</v>
      </c>
      <c r="S1465" s="79">
        <f>VLOOKUP(D1465,道具产出!B:V,8,FALSE)</f>
        <v>1</v>
      </c>
      <c r="T1465" s="79">
        <v>1</v>
      </c>
      <c r="U1465" s="79">
        <f>VLOOKUP(D1465,道具产出!B:V,9,FALSE)</f>
        <v>200</v>
      </c>
      <c r="V1465" s="92">
        <f>VLOOKUP(D1465,道具产出!B:V,10,FALSE)</f>
        <v>3403</v>
      </c>
      <c r="W1465" s="15" t="str">
        <f>IF(V1465="","",VLOOKUP(V1465,映射!W:X,2,FALSE))</f>
        <v>毛毡</v>
      </c>
      <c r="X1465" s="92">
        <f>VLOOKUP(D1465,道具产出!B:V,11,FALSE)</f>
        <v>1</v>
      </c>
      <c r="Y1465" s="92">
        <v>1</v>
      </c>
      <c r="Z1465" s="92">
        <f>VLOOKUP(D1465,道具产出!B:V,12,FALSE)</f>
        <v>200</v>
      </c>
      <c r="AA1465" s="85"/>
      <c r="AB1465" s="15" t="str">
        <f>IF(AA1465="","",VLOOKUP(AA1465,映射!W:X,2,FALSE))</f>
        <v/>
      </c>
      <c r="AC1465" s="85"/>
      <c r="AD1465" s="85"/>
      <c r="AE1465" s="85"/>
      <c r="AF1465" s="85"/>
      <c r="AG1465" s="15" t="str">
        <f>IF(AF1465="","",VLOOKUP(AF1465,映射!W:X,2,FALSE))</f>
        <v/>
      </c>
      <c r="AH1465" s="85"/>
      <c r="AI1465" s="85"/>
      <c r="AJ1465" s="85"/>
      <c r="AK1465" s="85"/>
      <c r="AL1465" s="85" t="str">
        <f>IF(AK1465="","",VLOOKUP(AK1465,映射!W:X,2,FALSE))</f>
        <v/>
      </c>
      <c r="AM1465" s="85"/>
      <c r="AN1465" s="85"/>
      <c r="AO1465" s="85"/>
    </row>
    <row r="1466" spans="1:41">
      <c r="A1466" s="26">
        <v>140733</v>
      </c>
      <c r="B1466" s="26" t="s">
        <v>323</v>
      </c>
      <c r="C1466" s="14" t="s">
        <v>40</v>
      </c>
      <c r="D1466" s="14" t="s">
        <v>686</v>
      </c>
      <c r="E1466" s="26">
        <v>40733</v>
      </c>
      <c r="F1466" s="26" t="s">
        <v>474</v>
      </c>
      <c r="G1466" s="26"/>
      <c r="H1466" s="26">
        <v>32</v>
      </c>
      <c r="I1466" s="91">
        <v>480</v>
      </c>
      <c r="J1466" s="90">
        <v>0</v>
      </c>
      <c r="K1466" s="26"/>
      <c r="L1466" s="79">
        <f>VLOOKUP(D1466,道具产出!B:V,4,FALSE)</f>
        <v>3003</v>
      </c>
      <c r="M1466" s="15" t="str">
        <f>IF(L1466="","",VLOOKUP(L1466,映射!W:X,2,FALSE))</f>
        <v>银</v>
      </c>
      <c r="N1466" s="79">
        <f>VLOOKUP(D1466,道具产出!B:V,5,FALSE)</f>
        <v>1</v>
      </c>
      <c r="O1466" s="79">
        <v>1</v>
      </c>
      <c r="P1466" s="79">
        <f>VLOOKUP(D1466,道具产出!B:V,6,FALSE)</f>
        <v>200</v>
      </c>
      <c r="Q1466" s="79">
        <f>VLOOKUP(D1466,道具产出!B:V,7,FALSE)</f>
        <v>3103</v>
      </c>
      <c r="R1466" s="15" t="str">
        <f>IF(Q1466="","",VLOOKUP(Q1466,映射!W:X,2,FALSE))</f>
        <v>黄月木</v>
      </c>
      <c r="S1466" s="79">
        <f>VLOOKUP(D1466,道具产出!B:V,8,FALSE)</f>
        <v>1</v>
      </c>
      <c r="T1466" s="79">
        <v>1</v>
      </c>
      <c r="U1466" s="79">
        <f>VLOOKUP(D1466,道具产出!B:V,9,FALSE)</f>
        <v>200</v>
      </c>
      <c r="V1466" s="92">
        <f>VLOOKUP(D1466,道具产出!B:V,10,FALSE)</f>
        <v>3403</v>
      </c>
      <c r="W1466" s="15" t="str">
        <f>IF(V1466="","",VLOOKUP(V1466,映射!W:X,2,FALSE))</f>
        <v>毛毡</v>
      </c>
      <c r="X1466" s="92">
        <f>VLOOKUP(D1466,道具产出!B:V,11,FALSE)</f>
        <v>1</v>
      </c>
      <c r="Y1466" s="92">
        <v>1</v>
      </c>
      <c r="Z1466" s="92">
        <f>VLOOKUP(D1466,道具产出!B:V,12,FALSE)</f>
        <v>200</v>
      </c>
      <c r="AA1466" s="85"/>
      <c r="AB1466" s="15" t="str">
        <f>IF(AA1466="","",VLOOKUP(AA1466,映射!W:X,2,FALSE))</f>
        <v/>
      </c>
      <c r="AC1466" s="85"/>
      <c r="AD1466" s="85"/>
      <c r="AE1466" s="85"/>
      <c r="AF1466" s="85"/>
      <c r="AG1466" s="15" t="str">
        <f>IF(AF1466="","",VLOOKUP(AF1466,映射!W:X,2,FALSE))</f>
        <v/>
      </c>
      <c r="AH1466" s="85"/>
      <c r="AI1466" s="85"/>
      <c r="AJ1466" s="85"/>
      <c r="AK1466" s="85"/>
      <c r="AL1466" s="85" t="str">
        <f>IF(AK1466="","",VLOOKUP(AK1466,映射!W:X,2,FALSE))</f>
        <v/>
      </c>
      <c r="AM1466" s="85"/>
      <c r="AN1466" s="85"/>
      <c r="AO1466" s="85"/>
    </row>
    <row r="1467" spans="1:41">
      <c r="A1467" s="26">
        <v>140734</v>
      </c>
      <c r="B1467" s="26" t="s">
        <v>323</v>
      </c>
      <c r="C1467" s="14" t="s">
        <v>40</v>
      </c>
      <c r="D1467" s="14" t="s">
        <v>686</v>
      </c>
      <c r="E1467" s="26">
        <v>40734</v>
      </c>
      <c r="F1467" s="26" t="s">
        <v>699</v>
      </c>
      <c r="G1467" s="26"/>
      <c r="H1467" s="26">
        <v>32</v>
      </c>
      <c r="I1467" s="91">
        <v>480</v>
      </c>
      <c r="J1467" s="90">
        <v>0</v>
      </c>
      <c r="K1467" s="26"/>
      <c r="L1467" s="79">
        <f>VLOOKUP(D1467,道具产出!B:V,4,FALSE)</f>
        <v>3003</v>
      </c>
      <c r="M1467" s="15" t="str">
        <f>IF(L1467="","",VLOOKUP(L1467,映射!W:X,2,FALSE))</f>
        <v>银</v>
      </c>
      <c r="N1467" s="79">
        <f>VLOOKUP(D1467,道具产出!B:V,5,FALSE)</f>
        <v>1</v>
      </c>
      <c r="O1467" s="79">
        <v>1</v>
      </c>
      <c r="P1467" s="79">
        <f>VLOOKUP(D1467,道具产出!B:V,6,FALSE)</f>
        <v>200</v>
      </c>
      <c r="Q1467" s="79">
        <f>VLOOKUP(D1467,道具产出!B:V,7,FALSE)</f>
        <v>3103</v>
      </c>
      <c r="R1467" s="15" t="str">
        <f>IF(Q1467="","",VLOOKUP(Q1467,映射!W:X,2,FALSE))</f>
        <v>黄月木</v>
      </c>
      <c r="S1467" s="79">
        <f>VLOOKUP(D1467,道具产出!B:V,8,FALSE)</f>
        <v>1</v>
      </c>
      <c r="T1467" s="79">
        <v>1</v>
      </c>
      <c r="U1467" s="79">
        <f>VLOOKUP(D1467,道具产出!B:V,9,FALSE)</f>
        <v>200</v>
      </c>
      <c r="V1467" s="92">
        <f>VLOOKUP(D1467,道具产出!B:V,10,FALSE)</f>
        <v>3403</v>
      </c>
      <c r="W1467" s="15" t="str">
        <f>IF(V1467="","",VLOOKUP(V1467,映射!W:X,2,FALSE))</f>
        <v>毛毡</v>
      </c>
      <c r="X1467" s="92">
        <f>VLOOKUP(D1467,道具产出!B:V,11,FALSE)</f>
        <v>1</v>
      </c>
      <c r="Y1467" s="92">
        <v>1</v>
      </c>
      <c r="Z1467" s="92">
        <f>VLOOKUP(D1467,道具产出!B:V,12,FALSE)</f>
        <v>200</v>
      </c>
      <c r="AA1467" s="85"/>
      <c r="AB1467" s="15" t="str">
        <f>IF(AA1467="","",VLOOKUP(AA1467,映射!W:X,2,FALSE))</f>
        <v/>
      </c>
      <c r="AC1467" s="85"/>
      <c r="AD1467" s="85"/>
      <c r="AE1467" s="85"/>
      <c r="AF1467" s="85"/>
      <c r="AG1467" s="15" t="str">
        <f>IF(AF1467="","",VLOOKUP(AF1467,映射!W:X,2,FALSE))</f>
        <v/>
      </c>
      <c r="AH1467" s="85"/>
      <c r="AI1467" s="85"/>
      <c r="AJ1467" s="85"/>
      <c r="AK1467" s="85"/>
      <c r="AL1467" s="85" t="str">
        <f>IF(AK1467="","",VLOOKUP(AK1467,映射!W:X,2,FALSE))</f>
        <v/>
      </c>
      <c r="AM1467" s="85"/>
      <c r="AN1467" s="85"/>
      <c r="AO1467" s="85"/>
    </row>
    <row r="1468" spans="1:41">
      <c r="A1468" s="26">
        <v>140735</v>
      </c>
      <c r="B1468" s="26" t="s">
        <v>323</v>
      </c>
      <c r="C1468" s="14" t="s">
        <v>40</v>
      </c>
      <c r="D1468" s="14" t="s">
        <v>686</v>
      </c>
      <c r="E1468" s="26">
        <v>40735</v>
      </c>
      <c r="F1468" s="26" t="s">
        <v>447</v>
      </c>
      <c r="G1468" s="26"/>
      <c r="H1468" s="26">
        <v>32</v>
      </c>
      <c r="I1468" s="91">
        <v>480</v>
      </c>
      <c r="J1468" s="90">
        <v>0</v>
      </c>
      <c r="K1468" s="26"/>
      <c r="L1468" s="79">
        <f>VLOOKUP(D1468,道具产出!B:V,4,FALSE)</f>
        <v>3003</v>
      </c>
      <c r="M1468" s="15" t="str">
        <f>IF(L1468="","",VLOOKUP(L1468,映射!W:X,2,FALSE))</f>
        <v>银</v>
      </c>
      <c r="N1468" s="79">
        <f>VLOOKUP(D1468,道具产出!B:V,5,FALSE)</f>
        <v>1</v>
      </c>
      <c r="O1468" s="79">
        <v>1</v>
      </c>
      <c r="P1468" s="79">
        <f>VLOOKUP(D1468,道具产出!B:V,6,FALSE)</f>
        <v>200</v>
      </c>
      <c r="Q1468" s="79">
        <f>VLOOKUP(D1468,道具产出!B:V,7,FALSE)</f>
        <v>3103</v>
      </c>
      <c r="R1468" s="15" t="str">
        <f>IF(Q1468="","",VLOOKUP(Q1468,映射!W:X,2,FALSE))</f>
        <v>黄月木</v>
      </c>
      <c r="S1468" s="79">
        <f>VLOOKUP(D1468,道具产出!B:V,8,FALSE)</f>
        <v>1</v>
      </c>
      <c r="T1468" s="79">
        <v>1</v>
      </c>
      <c r="U1468" s="79">
        <f>VLOOKUP(D1468,道具产出!B:V,9,FALSE)</f>
        <v>200</v>
      </c>
      <c r="V1468" s="92">
        <f>VLOOKUP(D1468,道具产出!B:V,10,FALSE)</f>
        <v>3403</v>
      </c>
      <c r="W1468" s="15" t="str">
        <f>IF(V1468="","",VLOOKUP(V1468,映射!W:X,2,FALSE))</f>
        <v>毛毡</v>
      </c>
      <c r="X1468" s="92">
        <f>VLOOKUP(D1468,道具产出!B:V,11,FALSE)</f>
        <v>1</v>
      </c>
      <c r="Y1468" s="92">
        <v>1</v>
      </c>
      <c r="Z1468" s="92">
        <f>VLOOKUP(D1468,道具产出!B:V,12,FALSE)</f>
        <v>200</v>
      </c>
      <c r="AA1468" s="85"/>
      <c r="AB1468" s="15" t="str">
        <f>IF(AA1468="","",VLOOKUP(AA1468,映射!W:X,2,FALSE))</f>
        <v/>
      </c>
      <c r="AC1468" s="85"/>
      <c r="AD1468" s="85"/>
      <c r="AE1468" s="85"/>
      <c r="AF1468" s="85"/>
      <c r="AG1468" s="15" t="str">
        <f>IF(AF1468="","",VLOOKUP(AF1468,映射!W:X,2,FALSE))</f>
        <v/>
      </c>
      <c r="AH1468" s="85"/>
      <c r="AI1468" s="85"/>
      <c r="AJ1468" s="85"/>
      <c r="AK1468" s="85"/>
      <c r="AL1468" s="85" t="str">
        <f>IF(AK1468="","",VLOOKUP(AK1468,映射!W:X,2,FALSE))</f>
        <v/>
      </c>
      <c r="AM1468" s="85"/>
      <c r="AN1468" s="85"/>
      <c r="AO1468" s="85"/>
    </row>
    <row r="1469" spans="1:41">
      <c r="A1469" s="26">
        <v>140736</v>
      </c>
      <c r="B1469" s="26" t="s">
        <v>323</v>
      </c>
      <c r="C1469" s="14" t="s">
        <v>40</v>
      </c>
      <c r="D1469" s="14" t="s">
        <v>686</v>
      </c>
      <c r="E1469" s="26">
        <v>40736</v>
      </c>
      <c r="F1469" s="26" t="s">
        <v>662</v>
      </c>
      <c r="G1469" s="26"/>
      <c r="H1469" s="26">
        <v>37</v>
      </c>
      <c r="I1469" s="91">
        <v>650</v>
      </c>
      <c r="J1469" s="90">
        <v>0</v>
      </c>
      <c r="K1469" s="26"/>
      <c r="L1469" s="79">
        <f>VLOOKUP(D1469,道具产出!B:V,4,FALSE)</f>
        <v>3003</v>
      </c>
      <c r="M1469" s="15" t="str">
        <f>IF(L1469="","",VLOOKUP(L1469,映射!W:X,2,FALSE))</f>
        <v>银</v>
      </c>
      <c r="N1469" s="79">
        <f>VLOOKUP(D1469,道具产出!B:V,5,FALSE)</f>
        <v>1</v>
      </c>
      <c r="O1469" s="79">
        <v>1</v>
      </c>
      <c r="P1469" s="79">
        <f>VLOOKUP(D1469,道具产出!B:V,6,FALSE)</f>
        <v>200</v>
      </c>
      <c r="Q1469" s="79">
        <f>VLOOKUP(D1469,道具产出!B:V,7,FALSE)</f>
        <v>3103</v>
      </c>
      <c r="R1469" s="15" t="str">
        <f>IF(Q1469="","",VLOOKUP(Q1469,映射!W:X,2,FALSE))</f>
        <v>黄月木</v>
      </c>
      <c r="S1469" s="79">
        <f>VLOOKUP(D1469,道具产出!B:V,8,FALSE)</f>
        <v>1</v>
      </c>
      <c r="T1469" s="79">
        <v>1</v>
      </c>
      <c r="U1469" s="79">
        <f>VLOOKUP(D1469,道具产出!B:V,9,FALSE)</f>
        <v>200</v>
      </c>
      <c r="V1469" s="92">
        <f>VLOOKUP(D1469,道具产出!B:V,10,FALSE)</f>
        <v>3403</v>
      </c>
      <c r="W1469" s="15" t="str">
        <f>IF(V1469="","",VLOOKUP(V1469,映射!W:X,2,FALSE))</f>
        <v>毛毡</v>
      </c>
      <c r="X1469" s="92">
        <f>VLOOKUP(D1469,道具产出!B:V,11,FALSE)</f>
        <v>1</v>
      </c>
      <c r="Y1469" s="92">
        <v>1</v>
      </c>
      <c r="Z1469" s="92">
        <f>VLOOKUP(D1469,道具产出!B:V,12,FALSE)</f>
        <v>200</v>
      </c>
      <c r="AA1469" s="85"/>
      <c r="AB1469" s="15" t="str">
        <f>IF(AA1469="","",VLOOKUP(AA1469,映射!W:X,2,FALSE))</f>
        <v/>
      </c>
      <c r="AC1469" s="85"/>
      <c r="AD1469" s="85"/>
      <c r="AE1469" s="85"/>
      <c r="AF1469" s="85"/>
      <c r="AG1469" s="15" t="str">
        <f>IF(AF1469="","",VLOOKUP(AF1469,映射!W:X,2,FALSE))</f>
        <v/>
      </c>
      <c r="AH1469" s="85"/>
      <c r="AI1469" s="85"/>
      <c r="AJ1469" s="85"/>
      <c r="AK1469" s="85"/>
      <c r="AL1469" s="85" t="str">
        <f>IF(AK1469="","",VLOOKUP(AK1469,映射!W:X,2,FALSE))</f>
        <v/>
      </c>
      <c r="AM1469" s="85"/>
      <c r="AN1469" s="85"/>
      <c r="AO1469" s="85"/>
    </row>
    <row r="1470" spans="1:41">
      <c r="A1470" s="26">
        <v>140737</v>
      </c>
      <c r="B1470" s="26" t="s">
        <v>323</v>
      </c>
      <c r="C1470" s="14" t="s">
        <v>40</v>
      </c>
      <c r="D1470" s="14" t="s">
        <v>686</v>
      </c>
      <c r="E1470" s="26">
        <v>40737</v>
      </c>
      <c r="F1470" s="26" t="s">
        <v>480</v>
      </c>
      <c r="G1470" s="26"/>
      <c r="H1470" s="26">
        <v>37</v>
      </c>
      <c r="I1470" s="91">
        <v>650</v>
      </c>
      <c r="J1470" s="90">
        <v>0</v>
      </c>
      <c r="K1470" s="26"/>
      <c r="L1470" s="79">
        <f>VLOOKUP(D1470,道具产出!B:V,4,FALSE)</f>
        <v>3003</v>
      </c>
      <c r="M1470" s="15" t="str">
        <f>IF(L1470="","",VLOOKUP(L1470,映射!W:X,2,FALSE))</f>
        <v>银</v>
      </c>
      <c r="N1470" s="79">
        <f>VLOOKUP(D1470,道具产出!B:V,5,FALSE)</f>
        <v>1</v>
      </c>
      <c r="O1470" s="79">
        <v>1</v>
      </c>
      <c r="P1470" s="79">
        <f>VLOOKUP(D1470,道具产出!B:V,6,FALSE)</f>
        <v>200</v>
      </c>
      <c r="Q1470" s="79">
        <f>VLOOKUP(D1470,道具产出!B:V,7,FALSE)</f>
        <v>3103</v>
      </c>
      <c r="R1470" s="15" t="str">
        <f>IF(Q1470="","",VLOOKUP(Q1470,映射!W:X,2,FALSE))</f>
        <v>黄月木</v>
      </c>
      <c r="S1470" s="79">
        <f>VLOOKUP(D1470,道具产出!B:V,8,FALSE)</f>
        <v>1</v>
      </c>
      <c r="T1470" s="79">
        <v>1</v>
      </c>
      <c r="U1470" s="79">
        <f>VLOOKUP(D1470,道具产出!B:V,9,FALSE)</f>
        <v>200</v>
      </c>
      <c r="V1470" s="92">
        <f>VLOOKUP(D1470,道具产出!B:V,10,FALSE)</f>
        <v>3403</v>
      </c>
      <c r="W1470" s="15" t="str">
        <f>IF(V1470="","",VLOOKUP(V1470,映射!W:X,2,FALSE))</f>
        <v>毛毡</v>
      </c>
      <c r="X1470" s="92">
        <f>VLOOKUP(D1470,道具产出!B:V,11,FALSE)</f>
        <v>1</v>
      </c>
      <c r="Y1470" s="92">
        <v>1</v>
      </c>
      <c r="Z1470" s="92">
        <f>VLOOKUP(D1470,道具产出!B:V,12,FALSE)</f>
        <v>200</v>
      </c>
      <c r="AA1470" s="85"/>
      <c r="AB1470" s="15" t="str">
        <f>IF(AA1470="","",VLOOKUP(AA1470,映射!W:X,2,FALSE))</f>
        <v/>
      </c>
      <c r="AC1470" s="85"/>
      <c r="AD1470" s="85"/>
      <c r="AE1470" s="85"/>
      <c r="AF1470" s="85"/>
      <c r="AG1470" s="15" t="str">
        <f>IF(AF1470="","",VLOOKUP(AF1470,映射!W:X,2,FALSE))</f>
        <v/>
      </c>
      <c r="AH1470" s="85"/>
      <c r="AI1470" s="85"/>
      <c r="AJ1470" s="85"/>
      <c r="AK1470" s="85"/>
      <c r="AL1470" s="85" t="str">
        <f>IF(AK1470="","",VLOOKUP(AK1470,映射!W:X,2,FALSE))</f>
        <v/>
      </c>
      <c r="AM1470" s="85"/>
      <c r="AN1470" s="85"/>
      <c r="AO1470" s="85"/>
    </row>
    <row r="1471" spans="1:41">
      <c r="A1471" s="26">
        <v>140738</v>
      </c>
      <c r="B1471" s="26" t="s">
        <v>323</v>
      </c>
      <c r="C1471" s="14" t="s">
        <v>40</v>
      </c>
      <c r="D1471" s="14" t="s">
        <v>686</v>
      </c>
      <c r="E1471" s="26">
        <v>40738</v>
      </c>
      <c r="F1471" s="26" t="s">
        <v>519</v>
      </c>
      <c r="G1471" s="26"/>
      <c r="H1471" s="26">
        <v>37</v>
      </c>
      <c r="I1471" s="91">
        <v>650</v>
      </c>
      <c r="J1471" s="90">
        <v>0</v>
      </c>
      <c r="K1471" s="26"/>
      <c r="L1471" s="79">
        <f>VLOOKUP(D1471,道具产出!B:V,4,FALSE)</f>
        <v>3003</v>
      </c>
      <c r="M1471" s="15" t="str">
        <f>IF(L1471="","",VLOOKUP(L1471,映射!W:X,2,FALSE))</f>
        <v>银</v>
      </c>
      <c r="N1471" s="79">
        <f>VLOOKUP(D1471,道具产出!B:V,5,FALSE)</f>
        <v>1</v>
      </c>
      <c r="O1471" s="79">
        <v>1</v>
      </c>
      <c r="P1471" s="79">
        <f>VLOOKUP(D1471,道具产出!B:V,6,FALSE)</f>
        <v>200</v>
      </c>
      <c r="Q1471" s="79">
        <f>VLOOKUP(D1471,道具产出!B:V,7,FALSE)</f>
        <v>3103</v>
      </c>
      <c r="R1471" s="15" t="str">
        <f>IF(Q1471="","",VLOOKUP(Q1471,映射!W:X,2,FALSE))</f>
        <v>黄月木</v>
      </c>
      <c r="S1471" s="79">
        <f>VLOOKUP(D1471,道具产出!B:V,8,FALSE)</f>
        <v>1</v>
      </c>
      <c r="T1471" s="79">
        <v>1</v>
      </c>
      <c r="U1471" s="79">
        <f>VLOOKUP(D1471,道具产出!B:V,9,FALSE)</f>
        <v>200</v>
      </c>
      <c r="V1471" s="92">
        <f>VLOOKUP(D1471,道具产出!B:V,10,FALSE)</f>
        <v>3403</v>
      </c>
      <c r="W1471" s="15" t="str">
        <f>IF(V1471="","",VLOOKUP(V1471,映射!W:X,2,FALSE))</f>
        <v>毛毡</v>
      </c>
      <c r="X1471" s="92">
        <f>VLOOKUP(D1471,道具产出!B:V,11,FALSE)</f>
        <v>1</v>
      </c>
      <c r="Y1471" s="92">
        <v>1</v>
      </c>
      <c r="Z1471" s="92">
        <f>VLOOKUP(D1471,道具产出!B:V,12,FALSE)</f>
        <v>200</v>
      </c>
      <c r="AA1471" s="85"/>
      <c r="AB1471" s="15" t="str">
        <f>IF(AA1471="","",VLOOKUP(AA1471,映射!W:X,2,FALSE))</f>
        <v/>
      </c>
      <c r="AC1471" s="85"/>
      <c r="AD1471" s="85"/>
      <c r="AE1471" s="85"/>
      <c r="AF1471" s="85"/>
      <c r="AG1471" s="15" t="str">
        <f>IF(AF1471="","",VLOOKUP(AF1471,映射!W:X,2,FALSE))</f>
        <v/>
      </c>
      <c r="AH1471" s="85"/>
      <c r="AI1471" s="85"/>
      <c r="AJ1471" s="85"/>
      <c r="AK1471" s="85"/>
      <c r="AL1471" s="85" t="str">
        <f>IF(AK1471="","",VLOOKUP(AK1471,映射!W:X,2,FALSE))</f>
        <v/>
      </c>
      <c r="AM1471" s="85"/>
      <c r="AN1471" s="85"/>
      <c r="AO1471" s="85"/>
    </row>
    <row r="1472" spans="1:41">
      <c r="A1472" s="26">
        <v>140739</v>
      </c>
      <c r="B1472" s="26" t="s">
        <v>323</v>
      </c>
      <c r="C1472" s="14" t="s">
        <v>40</v>
      </c>
      <c r="D1472" s="14" t="s">
        <v>686</v>
      </c>
      <c r="E1472" s="26">
        <v>40739</v>
      </c>
      <c r="F1472" s="26" t="s">
        <v>662</v>
      </c>
      <c r="G1472" s="26"/>
      <c r="H1472" s="26">
        <v>37</v>
      </c>
      <c r="I1472" s="91">
        <v>650</v>
      </c>
      <c r="J1472" s="90">
        <v>0</v>
      </c>
      <c r="K1472" s="26"/>
      <c r="L1472" s="79">
        <f>VLOOKUP(D1472,道具产出!B:V,4,FALSE)</f>
        <v>3003</v>
      </c>
      <c r="M1472" s="15" t="str">
        <f>IF(L1472="","",VLOOKUP(L1472,映射!W:X,2,FALSE))</f>
        <v>银</v>
      </c>
      <c r="N1472" s="79">
        <f>VLOOKUP(D1472,道具产出!B:V,5,FALSE)</f>
        <v>1</v>
      </c>
      <c r="O1472" s="79">
        <v>1</v>
      </c>
      <c r="P1472" s="79">
        <f>VLOOKUP(D1472,道具产出!B:V,6,FALSE)</f>
        <v>200</v>
      </c>
      <c r="Q1472" s="79">
        <f>VLOOKUP(D1472,道具产出!B:V,7,FALSE)</f>
        <v>3103</v>
      </c>
      <c r="R1472" s="15" t="str">
        <f>IF(Q1472="","",VLOOKUP(Q1472,映射!W:X,2,FALSE))</f>
        <v>黄月木</v>
      </c>
      <c r="S1472" s="79">
        <f>VLOOKUP(D1472,道具产出!B:V,8,FALSE)</f>
        <v>1</v>
      </c>
      <c r="T1472" s="79">
        <v>1</v>
      </c>
      <c r="U1472" s="79">
        <f>VLOOKUP(D1472,道具产出!B:V,9,FALSE)</f>
        <v>200</v>
      </c>
      <c r="V1472" s="92">
        <f>VLOOKUP(D1472,道具产出!B:V,10,FALSE)</f>
        <v>3403</v>
      </c>
      <c r="W1472" s="15" t="str">
        <f>IF(V1472="","",VLOOKUP(V1472,映射!W:X,2,FALSE))</f>
        <v>毛毡</v>
      </c>
      <c r="X1472" s="92">
        <f>VLOOKUP(D1472,道具产出!B:V,11,FALSE)</f>
        <v>1</v>
      </c>
      <c r="Y1472" s="92">
        <v>1</v>
      </c>
      <c r="Z1472" s="92">
        <f>VLOOKUP(D1472,道具产出!B:V,12,FALSE)</f>
        <v>200</v>
      </c>
      <c r="AA1472" s="85"/>
      <c r="AB1472" s="15" t="str">
        <f>IF(AA1472="","",VLOOKUP(AA1472,映射!W:X,2,FALSE))</f>
        <v/>
      </c>
      <c r="AC1472" s="85"/>
      <c r="AD1472" s="85"/>
      <c r="AE1472" s="85"/>
      <c r="AF1472" s="85"/>
      <c r="AG1472" s="15" t="str">
        <f>IF(AF1472="","",VLOOKUP(AF1472,映射!W:X,2,FALSE))</f>
        <v/>
      </c>
      <c r="AH1472" s="85"/>
      <c r="AI1472" s="85"/>
      <c r="AJ1472" s="85"/>
      <c r="AK1472" s="85"/>
      <c r="AL1472" s="85" t="str">
        <f>IF(AK1472="","",VLOOKUP(AK1472,映射!W:X,2,FALSE))</f>
        <v/>
      </c>
      <c r="AM1472" s="85"/>
      <c r="AN1472" s="85"/>
      <c r="AO1472" s="85"/>
    </row>
    <row r="1473" spans="1:41">
      <c r="A1473" s="26">
        <v>140740</v>
      </c>
      <c r="B1473" s="26" t="s">
        <v>323</v>
      </c>
      <c r="C1473" s="14" t="s">
        <v>40</v>
      </c>
      <c r="D1473" s="14" t="s">
        <v>686</v>
      </c>
      <c r="E1473" s="26">
        <v>40740</v>
      </c>
      <c r="F1473" s="26" t="s">
        <v>660</v>
      </c>
      <c r="G1473" s="26"/>
      <c r="H1473" s="26">
        <v>37</v>
      </c>
      <c r="I1473" s="91">
        <v>650</v>
      </c>
      <c r="J1473" s="90">
        <v>0</v>
      </c>
      <c r="K1473" s="26"/>
      <c r="L1473" s="79">
        <f>VLOOKUP(D1473,道具产出!B:V,4,FALSE)</f>
        <v>3003</v>
      </c>
      <c r="M1473" s="15" t="str">
        <f>IF(L1473="","",VLOOKUP(L1473,映射!W:X,2,FALSE))</f>
        <v>银</v>
      </c>
      <c r="N1473" s="79">
        <f>VLOOKUP(D1473,道具产出!B:V,5,FALSE)</f>
        <v>1</v>
      </c>
      <c r="O1473" s="79">
        <v>1</v>
      </c>
      <c r="P1473" s="79">
        <f>VLOOKUP(D1473,道具产出!B:V,6,FALSE)</f>
        <v>200</v>
      </c>
      <c r="Q1473" s="79">
        <f>VLOOKUP(D1473,道具产出!B:V,7,FALSE)</f>
        <v>3103</v>
      </c>
      <c r="R1473" s="15" t="str">
        <f>IF(Q1473="","",VLOOKUP(Q1473,映射!W:X,2,FALSE))</f>
        <v>黄月木</v>
      </c>
      <c r="S1473" s="79">
        <f>VLOOKUP(D1473,道具产出!B:V,8,FALSE)</f>
        <v>1</v>
      </c>
      <c r="T1473" s="79">
        <v>1</v>
      </c>
      <c r="U1473" s="79">
        <f>VLOOKUP(D1473,道具产出!B:V,9,FALSE)</f>
        <v>200</v>
      </c>
      <c r="V1473" s="92">
        <f>VLOOKUP(D1473,道具产出!B:V,10,FALSE)</f>
        <v>3403</v>
      </c>
      <c r="W1473" s="15" t="str">
        <f>IF(V1473="","",VLOOKUP(V1473,映射!W:X,2,FALSE))</f>
        <v>毛毡</v>
      </c>
      <c r="X1473" s="92">
        <f>VLOOKUP(D1473,道具产出!B:V,11,FALSE)</f>
        <v>1</v>
      </c>
      <c r="Y1473" s="92">
        <v>1</v>
      </c>
      <c r="Z1473" s="92">
        <f>VLOOKUP(D1473,道具产出!B:V,12,FALSE)</f>
        <v>200</v>
      </c>
      <c r="AA1473" s="85"/>
      <c r="AB1473" s="15" t="str">
        <f>IF(AA1473="","",VLOOKUP(AA1473,映射!W:X,2,FALSE))</f>
        <v/>
      </c>
      <c r="AC1473" s="85"/>
      <c r="AD1473" s="85"/>
      <c r="AE1473" s="85"/>
      <c r="AF1473" s="85"/>
      <c r="AG1473" s="15" t="str">
        <f>IF(AF1473="","",VLOOKUP(AF1473,映射!W:X,2,FALSE))</f>
        <v/>
      </c>
      <c r="AH1473" s="85"/>
      <c r="AI1473" s="85"/>
      <c r="AJ1473" s="85"/>
      <c r="AK1473" s="85"/>
      <c r="AL1473" s="85" t="str">
        <f>IF(AK1473="","",VLOOKUP(AK1473,映射!W:X,2,FALSE))</f>
        <v/>
      </c>
      <c r="AM1473" s="85"/>
      <c r="AN1473" s="85"/>
      <c r="AO1473" s="85"/>
    </row>
    <row r="1474" spans="1:41">
      <c r="A1474" s="26">
        <v>140741</v>
      </c>
      <c r="B1474" s="26" t="s">
        <v>323</v>
      </c>
      <c r="C1474" s="14" t="s">
        <v>40</v>
      </c>
      <c r="D1474" s="14" t="s">
        <v>686</v>
      </c>
      <c r="E1474" s="26">
        <v>40741</v>
      </c>
      <c r="F1474" s="26" t="s">
        <v>694</v>
      </c>
      <c r="G1474" s="26"/>
      <c r="H1474" s="26">
        <v>37</v>
      </c>
      <c r="I1474" s="91">
        <v>650</v>
      </c>
      <c r="J1474" s="90">
        <v>0</v>
      </c>
      <c r="K1474" s="26"/>
      <c r="L1474" s="79">
        <f>VLOOKUP(D1474,道具产出!B:V,4,FALSE)</f>
        <v>3003</v>
      </c>
      <c r="M1474" s="15" t="str">
        <f>IF(L1474="","",VLOOKUP(L1474,映射!W:X,2,FALSE))</f>
        <v>银</v>
      </c>
      <c r="N1474" s="79">
        <f>VLOOKUP(D1474,道具产出!B:V,5,FALSE)</f>
        <v>1</v>
      </c>
      <c r="O1474" s="79">
        <v>1</v>
      </c>
      <c r="P1474" s="79">
        <f>VLOOKUP(D1474,道具产出!B:V,6,FALSE)</f>
        <v>200</v>
      </c>
      <c r="Q1474" s="79">
        <f>VLOOKUP(D1474,道具产出!B:V,7,FALSE)</f>
        <v>3103</v>
      </c>
      <c r="R1474" s="15" t="str">
        <f>IF(Q1474="","",VLOOKUP(Q1474,映射!W:X,2,FALSE))</f>
        <v>黄月木</v>
      </c>
      <c r="S1474" s="79">
        <f>VLOOKUP(D1474,道具产出!B:V,8,FALSE)</f>
        <v>1</v>
      </c>
      <c r="T1474" s="79">
        <v>1</v>
      </c>
      <c r="U1474" s="79">
        <f>VLOOKUP(D1474,道具产出!B:V,9,FALSE)</f>
        <v>200</v>
      </c>
      <c r="V1474" s="92">
        <f>VLOOKUP(D1474,道具产出!B:V,10,FALSE)</f>
        <v>3403</v>
      </c>
      <c r="W1474" s="15" t="str">
        <f>IF(V1474="","",VLOOKUP(V1474,映射!W:X,2,FALSE))</f>
        <v>毛毡</v>
      </c>
      <c r="X1474" s="92">
        <f>VLOOKUP(D1474,道具产出!B:V,11,FALSE)</f>
        <v>1</v>
      </c>
      <c r="Y1474" s="92">
        <v>1</v>
      </c>
      <c r="Z1474" s="92">
        <f>VLOOKUP(D1474,道具产出!B:V,12,FALSE)</f>
        <v>200</v>
      </c>
      <c r="AA1474" s="85"/>
      <c r="AB1474" s="15" t="str">
        <f>IF(AA1474="","",VLOOKUP(AA1474,映射!W:X,2,FALSE))</f>
        <v/>
      </c>
      <c r="AC1474" s="85"/>
      <c r="AD1474" s="85"/>
      <c r="AE1474" s="85"/>
      <c r="AF1474" s="85"/>
      <c r="AG1474" s="15" t="str">
        <f>IF(AF1474="","",VLOOKUP(AF1474,映射!W:X,2,FALSE))</f>
        <v/>
      </c>
      <c r="AH1474" s="85"/>
      <c r="AI1474" s="85"/>
      <c r="AJ1474" s="85"/>
      <c r="AK1474" s="85"/>
      <c r="AL1474" s="85" t="str">
        <f>IF(AK1474="","",VLOOKUP(AK1474,映射!W:X,2,FALSE))</f>
        <v/>
      </c>
      <c r="AM1474" s="85"/>
      <c r="AN1474" s="85"/>
      <c r="AO1474" s="85"/>
    </row>
    <row r="1475" spans="1:41">
      <c r="A1475" s="26">
        <v>140742</v>
      </c>
      <c r="B1475" s="26" t="s">
        <v>323</v>
      </c>
      <c r="C1475" s="14" t="s">
        <v>40</v>
      </c>
      <c r="D1475" s="14" t="s">
        <v>686</v>
      </c>
      <c r="E1475" s="26">
        <v>40742</v>
      </c>
      <c r="F1475" s="26" t="s">
        <v>584</v>
      </c>
      <c r="G1475" s="26"/>
      <c r="H1475" s="26">
        <v>37</v>
      </c>
      <c r="I1475" s="91">
        <v>650</v>
      </c>
      <c r="J1475" s="90">
        <v>0</v>
      </c>
      <c r="K1475" s="26"/>
      <c r="L1475" s="79">
        <f>VLOOKUP(D1475,道具产出!B:V,4,FALSE)</f>
        <v>3003</v>
      </c>
      <c r="M1475" s="15" t="str">
        <f>IF(L1475="","",VLOOKUP(L1475,映射!W:X,2,FALSE))</f>
        <v>银</v>
      </c>
      <c r="N1475" s="79">
        <f>VLOOKUP(D1475,道具产出!B:V,5,FALSE)</f>
        <v>1</v>
      </c>
      <c r="O1475" s="79">
        <v>1</v>
      </c>
      <c r="P1475" s="79">
        <f>VLOOKUP(D1475,道具产出!B:V,6,FALSE)</f>
        <v>200</v>
      </c>
      <c r="Q1475" s="79">
        <f>VLOOKUP(D1475,道具产出!B:V,7,FALSE)</f>
        <v>3103</v>
      </c>
      <c r="R1475" s="15" t="str">
        <f>IF(Q1475="","",VLOOKUP(Q1475,映射!W:X,2,FALSE))</f>
        <v>黄月木</v>
      </c>
      <c r="S1475" s="79">
        <f>VLOOKUP(D1475,道具产出!B:V,8,FALSE)</f>
        <v>1</v>
      </c>
      <c r="T1475" s="79">
        <v>1</v>
      </c>
      <c r="U1475" s="79">
        <f>VLOOKUP(D1475,道具产出!B:V,9,FALSE)</f>
        <v>200</v>
      </c>
      <c r="V1475" s="92">
        <f>VLOOKUP(D1475,道具产出!B:V,10,FALSE)</f>
        <v>3403</v>
      </c>
      <c r="W1475" s="15" t="str">
        <f>IF(V1475="","",VLOOKUP(V1475,映射!W:X,2,FALSE))</f>
        <v>毛毡</v>
      </c>
      <c r="X1475" s="92">
        <f>VLOOKUP(D1475,道具产出!B:V,11,FALSE)</f>
        <v>1</v>
      </c>
      <c r="Y1475" s="92">
        <v>1</v>
      </c>
      <c r="Z1475" s="92">
        <f>VLOOKUP(D1475,道具产出!B:V,12,FALSE)</f>
        <v>200</v>
      </c>
      <c r="AA1475" s="85"/>
      <c r="AB1475" s="15" t="str">
        <f>IF(AA1475="","",VLOOKUP(AA1475,映射!W:X,2,FALSE))</f>
        <v/>
      </c>
      <c r="AC1475" s="85"/>
      <c r="AD1475" s="85"/>
      <c r="AE1475" s="85"/>
      <c r="AF1475" s="85"/>
      <c r="AG1475" s="15" t="str">
        <f>IF(AF1475="","",VLOOKUP(AF1475,映射!W:X,2,FALSE))</f>
        <v/>
      </c>
      <c r="AH1475" s="85"/>
      <c r="AI1475" s="85"/>
      <c r="AJ1475" s="85"/>
      <c r="AK1475" s="85"/>
      <c r="AL1475" s="85" t="str">
        <f>IF(AK1475="","",VLOOKUP(AK1475,映射!W:X,2,FALSE))</f>
        <v/>
      </c>
      <c r="AM1475" s="85"/>
      <c r="AN1475" s="85"/>
      <c r="AO1475" s="85"/>
    </row>
    <row r="1476" spans="1:41">
      <c r="A1476" s="26">
        <v>140743</v>
      </c>
      <c r="B1476" s="26" t="s">
        <v>323</v>
      </c>
      <c r="C1476" s="14" t="s">
        <v>40</v>
      </c>
      <c r="D1476" s="14" t="s">
        <v>686</v>
      </c>
      <c r="E1476" s="26">
        <v>40743</v>
      </c>
      <c r="F1476" s="26" t="s">
        <v>698</v>
      </c>
      <c r="G1476" s="26"/>
      <c r="H1476" s="26">
        <v>37</v>
      </c>
      <c r="I1476" s="91">
        <v>650</v>
      </c>
      <c r="J1476" s="90">
        <v>0</v>
      </c>
      <c r="K1476" s="26"/>
      <c r="L1476" s="79">
        <f>VLOOKUP(D1476,道具产出!B:V,4,FALSE)</f>
        <v>3003</v>
      </c>
      <c r="M1476" s="15" t="str">
        <f>IF(L1476="","",VLOOKUP(L1476,映射!W:X,2,FALSE))</f>
        <v>银</v>
      </c>
      <c r="N1476" s="79">
        <f>VLOOKUP(D1476,道具产出!B:V,5,FALSE)</f>
        <v>1</v>
      </c>
      <c r="O1476" s="79">
        <v>1</v>
      </c>
      <c r="P1476" s="79">
        <f>VLOOKUP(D1476,道具产出!B:V,6,FALSE)</f>
        <v>200</v>
      </c>
      <c r="Q1476" s="79">
        <f>VLOOKUP(D1476,道具产出!B:V,7,FALSE)</f>
        <v>3103</v>
      </c>
      <c r="R1476" s="15" t="str">
        <f>IF(Q1476="","",VLOOKUP(Q1476,映射!W:X,2,FALSE))</f>
        <v>黄月木</v>
      </c>
      <c r="S1476" s="79">
        <f>VLOOKUP(D1476,道具产出!B:V,8,FALSE)</f>
        <v>1</v>
      </c>
      <c r="T1476" s="79">
        <v>1</v>
      </c>
      <c r="U1476" s="79">
        <f>VLOOKUP(D1476,道具产出!B:V,9,FALSE)</f>
        <v>200</v>
      </c>
      <c r="V1476" s="92">
        <f>VLOOKUP(D1476,道具产出!B:V,10,FALSE)</f>
        <v>3403</v>
      </c>
      <c r="W1476" s="15" t="str">
        <f>IF(V1476="","",VLOOKUP(V1476,映射!W:X,2,FALSE))</f>
        <v>毛毡</v>
      </c>
      <c r="X1476" s="92">
        <f>VLOOKUP(D1476,道具产出!B:V,11,FALSE)</f>
        <v>1</v>
      </c>
      <c r="Y1476" s="92">
        <v>1</v>
      </c>
      <c r="Z1476" s="92">
        <f>VLOOKUP(D1476,道具产出!B:V,12,FALSE)</f>
        <v>200</v>
      </c>
      <c r="AA1476" s="85"/>
      <c r="AB1476" s="15" t="str">
        <f>IF(AA1476="","",VLOOKUP(AA1476,映射!W:X,2,FALSE))</f>
        <v/>
      </c>
      <c r="AC1476" s="85"/>
      <c r="AD1476" s="85"/>
      <c r="AE1476" s="85"/>
      <c r="AF1476" s="85"/>
      <c r="AG1476" s="15" t="str">
        <f>IF(AF1476="","",VLOOKUP(AF1476,映射!W:X,2,FALSE))</f>
        <v/>
      </c>
      <c r="AH1476" s="85"/>
      <c r="AI1476" s="85"/>
      <c r="AJ1476" s="85"/>
      <c r="AK1476" s="85"/>
      <c r="AL1476" s="85" t="str">
        <f>IF(AK1476="","",VLOOKUP(AK1476,映射!W:X,2,FALSE))</f>
        <v/>
      </c>
      <c r="AM1476" s="85"/>
      <c r="AN1476" s="85"/>
      <c r="AO1476" s="85"/>
    </row>
    <row r="1477" spans="1:41">
      <c r="A1477" s="26">
        <v>140744</v>
      </c>
      <c r="B1477" s="26" t="s">
        <v>323</v>
      </c>
      <c r="C1477" s="14" t="s">
        <v>40</v>
      </c>
      <c r="D1477" s="14" t="s">
        <v>686</v>
      </c>
      <c r="E1477" s="26">
        <v>40744</v>
      </c>
      <c r="F1477" s="26" t="s">
        <v>438</v>
      </c>
      <c r="G1477" s="26"/>
      <c r="H1477" s="26">
        <v>37</v>
      </c>
      <c r="I1477" s="91">
        <v>650</v>
      </c>
      <c r="J1477" s="90">
        <v>0</v>
      </c>
      <c r="K1477" s="26"/>
      <c r="L1477" s="79">
        <f>VLOOKUP(D1477,道具产出!B:V,4,FALSE)</f>
        <v>3003</v>
      </c>
      <c r="M1477" s="15" t="str">
        <f>IF(L1477="","",VLOOKUP(L1477,映射!W:X,2,FALSE))</f>
        <v>银</v>
      </c>
      <c r="N1477" s="79">
        <f>VLOOKUP(D1477,道具产出!B:V,5,FALSE)</f>
        <v>1</v>
      </c>
      <c r="O1477" s="79">
        <v>1</v>
      </c>
      <c r="P1477" s="79">
        <f>VLOOKUP(D1477,道具产出!B:V,6,FALSE)</f>
        <v>200</v>
      </c>
      <c r="Q1477" s="79">
        <f>VLOOKUP(D1477,道具产出!B:V,7,FALSE)</f>
        <v>3103</v>
      </c>
      <c r="R1477" s="15" t="str">
        <f>IF(Q1477="","",VLOOKUP(Q1477,映射!W:X,2,FALSE))</f>
        <v>黄月木</v>
      </c>
      <c r="S1477" s="79">
        <f>VLOOKUP(D1477,道具产出!B:V,8,FALSE)</f>
        <v>1</v>
      </c>
      <c r="T1477" s="79">
        <v>1</v>
      </c>
      <c r="U1477" s="79">
        <f>VLOOKUP(D1477,道具产出!B:V,9,FALSE)</f>
        <v>200</v>
      </c>
      <c r="V1477" s="92">
        <f>VLOOKUP(D1477,道具产出!B:V,10,FALSE)</f>
        <v>3403</v>
      </c>
      <c r="W1477" s="15" t="str">
        <f>IF(V1477="","",VLOOKUP(V1477,映射!W:X,2,FALSE))</f>
        <v>毛毡</v>
      </c>
      <c r="X1477" s="92">
        <f>VLOOKUP(D1477,道具产出!B:V,11,FALSE)</f>
        <v>1</v>
      </c>
      <c r="Y1477" s="92">
        <v>1</v>
      </c>
      <c r="Z1477" s="92">
        <f>VLOOKUP(D1477,道具产出!B:V,12,FALSE)</f>
        <v>200</v>
      </c>
      <c r="AA1477" s="85"/>
      <c r="AB1477" s="15" t="str">
        <f>IF(AA1477="","",VLOOKUP(AA1477,映射!W:X,2,FALSE))</f>
        <v/>
      </c>
      <c r="AC1477" s="85"/>
      <c r="AD1477" s="85"/>
      <c r="AE1477" s="85"/>
      <c r="AF1477" s="85"/>
      <c r="AG1477" s="15" t="str">
        <f>IF(AF1477="","",VLOOKUP(AF1477,映射!W:X,2,FALSE))</f>
        <v/>
      </c>
      <c r="AH1477" s="85"/>
      <c r="AI1477" s="85"/>
      <c r="AJ1477" s="85"/>
      <c r="AK1477" s="85"/>
      <c r="AL1477" s="85" t="str">
        <f>IF(AK1477="","",VLOOKUP(AK1477,映射!W:X,2,FALSE))</f>
        <v/>
      </c>
      <c r="AM1477" s="85"/>
      <c r="AN1477" s="85"/>
      <c r="AO1477" s="85"/>
    </row>
    <row r="1478" spans="1:41">
      <c r="A1478" s="26">
        <v>140745</v>
      </c>
      <c r="B1478" s="26" t="s">
        <v>323</v>
      </c>
      <c r="C1478" s="14" t="s">
        <v>40</v>
      </c>
      <c r="D1478" s="14" t="s">
        <v>686</v>
      </c>
      <c r="E1478" s="26">
        <v>40745</v>
      </c>
      <c r="F1478" s="26" t="s">
        <v>621</v>
      </c>
      <c r="G1478" s="26"/>
      <c r="H1478" s="26">
        <v>37</v>
      </c>
      <c r="I1478" s="91">
        <v>650</v>
      </c>
      <c r="J1478" s="90">
        <v>0</v>
      </c>
      <c r="K1478" s="26"/>
      <c r="L1478" s="79">
        <f>VLOOKUP(D1478,道具产出!B:V,4,FALSE)</f>
        <v>3003</v>
      </c>
      <c r="M1478" s="15" t="str">
        <f>IF(L1478="","",VLOOKUP(L1478,映射!W:X,2,FALSE))</f>
        <v>银</v>
      </c>
      <c r="N1478" s="79">
        <f>VLOOKUP(D1478,道具产出!B:V,5,FALSE)</f>
        <v>1</v>
      </c>
      <c r="O1478" s="79">
        <v>1</v>
      </c>
      <c r="P1478" s="79">
        <f>VLOOKUP(D1478,道具产出!B:V,6,FALSE)</f>
        <v>200</v>
      </c>
      <c r="Q1478" s="79">
        <f>VLOOKUP(D1478,道具产出!B:V,7,FALSE)</f>
        <v>3103</v>
      </c>
      <c r="R1478" s="15" t="str">
        <f>IF(Q1478="","",VLOOKUP(Q1478,映射!W:X,2,FALSE))</f>
        <v>黄月木</v>
      </c>
      <c r="S1478" s="79">
        <f>VLOOKUP(D1478,道具产出!B:V,8,FALSE)</f>
        <v>1</v>
      </c>
      <c r="T1478" s="79">
        <v>1</v>
      </c>
      <c r="U1478" s="79">
        <f>VLOOKUP(D1478,道具产出!B:V,9,FALSE)</f>
        <v>200</v>
      </c>
      <c r="V1478" s="92">
        <f>VLOOKUP(D1478,道具产出!B:V,10,FALSE)</f>
        <v>3403</v>
      </c>
      <c r="W1478" s="15" t="str">
        <f>IF(V1478="","",VLOOKUP(V1478,映射!W:X,2,FALSE))</f>
        <v>毛毡</v>
      </c>
      <c r="X1478" s="92">
        <f>VLOOKUP(D1478,道具产出!B:V,11,FALSE)</f>
        <v>1</v>
      </c>
      <c r="Y1478" s="92">
        <v>1</v>
      </c>
      <c r="Z1478" s="92">
        <f>VLOOKUP(D1478,道具产出!B:V,12,FALSE)</f>
        <v>200</v>
      </c>
      <c r="AA1478" s="85"/>
      <c r="AB1478" s="15" t="str">
        <f>IF(AA1478="","",VLOOKUP(AA1478,映射!W:X,2,FALSE))</f>
        <v/>
      </c>
      <c r="AC1478" s="85"/>
      <c r="AD1478" s="85"/>
      <c r="AE1478" s="85"/>
      <c r="AF1478" s="85"/>
      <c r="AG1478" s="15" t="str">
        <f>IF(AF1478="","",VLOOKUP(AF1478,映射!W:X,2,FALSE))</f>
        <v/>
      </c>
      <c r="AH1478" s="85"/>
      <c r="AI1478" s="85"/>
      <c r="AJ1478" s="85"/>
      <c r="AK1478" s="85"/>
      <c r="AL1478" s="85" t="str">
        <f>IF(AK1478="","",VLOOKUP(AK1478,映射!W:X,2,FALSE))</f>
        <v/>
      </c>
      <c r="AM1478" s="85"/>
      <c r="AN1478" s="85"/>
      <c r="AO1478" s="85"/>
    </row>
    <row r="1479" spans="1:41">
      <c r="A1479" s="26">
        <v>140746</v>
      </c>
      <c r="B1479" s="26" t="s">
        <v>323</v>
      </c>
      <c r="C1479" s="14" t="s">
        <v>40</v>
      </c>
      <c r="D1479" s="14" t="s">
        <v>686</v>
      </c>
      <c r="E1479" s="26">
        <v>40746</v>
      </c>
      <c r="F1479" s="26" t="s">
        <v>468</v>
      </c>
      <c r="G1479" s="26"/>
      <c r="H1479" s="26">
        <v>37</v>
      </c>
      <c r="I1479" s="91">
        <v>650</v>
      </c>
      <c r="J1479" s="90">
        <v>0</v>
      </c>
      <c r="K1479" s="26"/>
      <c r="L1479" s="79">
        <f>VLOOKUP(D1479,道具产出!B:V,4,FALSE)</f>
        <v>3003</v>
      </c>
      <c r="M1479" s="15" t="str">
        <f>IF(L1479="","",VLOOKUP(L1479,映射!W:X,2,FALSE))</f>
        <v>银</v>
      </c>
      <c r="N1479" s="79">
        <f>VLOOKUP(D1479,道具产出!B:V,5,FALSE)</f>
        <v>1</v>
      </c>
      <c r="O1479" s="79">
        <v>1</v>
      </c>
      <c r="P1479" s="79">
        <f>VLOOKUP(D1479,道具产出!B:V,6,FALSE)</f>
        <v>200</v>
      </c>
      <c r="Q1479" s="79">
        <f>VLOOKUP(D1479,道具产出!B:V,7,FALSE)</f>
        <v>3103</v>
      </c>
      <c r="R1479" s="15" t="str">
        <f>IF(Q1479="","",VLOOKUP(Q1479,映射!W:X,2,FALSE))</f>
        <v>黄月木</v>
      </c>
      <c r="S1479" s="79">
        <f>VLOOKUP(D1479,道具产出!B:V,8,FALSE)</f>
        <v>1</v>
      </c>
      <c r="T1479" s="79">
        <v>1</v>
      </c>
      <c r="U1479" s="79">
        <f>VLOOKUP(D1479,道具产出!B:V,9,FALSE)</f>
        <v>200</v>
      </c>
      <c r="V1479" s="92">
        <f>VLOOKUP(D1479,道具产出!B:V,10,FALSE)</f>
        <v>3403</v>
      </c>
      <c r="W1479" s="15" t="str">
        <f>IF(V1479="","",VLOOKUP(V1479,映射!W:X,2,FALSE))</f>
        <v>毛毡</v>
      </c>
      <c r="X1479" s="92">
        <f>VLOOKUP(D1479,道具产出!B:V,11,FALSE)</f>
        <v>1</v>
      </c>
      <c r="Y1479" s="92">
        <v>1</v>
      </c>
      <c r="Z1479" s="92">
        <f>VLOOKUP(D1479,道具产出!B:V,12,FALSE)</f>
        <v>200</v>
      </c>
      <c r="AA1479" s="85"/>
      <c r="AB1479" s="15" t="str">
        <f>IF(AA1479="","",VLOOKUP(AA1479,映射!W:X,2,FALSE))</f>
        <v/>
      </c>
      <c r="AC1479" s="85"/>
      <c r="AD1479" s="85"/>
      <c r="AE1479" s="85"/>
      <c r="AF1479" s="85"/>
      <c r="AG1479" s="15" t="str">
        <f>IF(AF1479="","",VLOOKUP(AF1479,映射!W:X,2,FALSE))</f>
        <v/>
      </c>
      <c r="AH1479" s="85"/>
      <c r="AI1479" s="85"/>
      <c r="AJ1479" s="85"/>
      <c r="AK1479" s="85"/>
      <c r="AL1479" s="85" t="str">
        <f>IF(AK1479="","",VLOOKUP(AK1479,映射!W:X,2,FALSE))</f>
        <v/>
      </c>
      <c r="AM1479" s="85"/>
      <c r="AN1479" s="85"/>
      <c r="AO1479" s="85"/>
    </row>
    <row r="1480" spans="1:41">
      <c r="A1480" s="26">
        <v>140747</v>
      </c>
      <c r="B1480" s="26" t="s">
        <v>323</v>
      </c>
      <c r="C1480" s="14" t="s">
        <v>40</v>
      </c>
      <c r="D1480" s="14" t="s">
        <v>686</v>
      </c>
      <c r="E1480" s="26">
        <v>40747</v>
      </c>
      <c r="F1480" s="26" t="s">
        <v>483</v>
      </c>
      <c r="G1480" s="26"/>
      <c r="H1480" s="26">
        <v>37</v>
      </c>
      <c r="I1480" s="91">
        <v>650</v>
      </c>
      <c r="J1480" s="90">
        <v>0</v>
      </c>
      <c r="K1480" s="26"/>
      <c r="L1480" s="79">
        <f>VLOOKUP(D1480,道具产出!B:V,4,FALSE)</f>
        <v>3003</v>
      </c>
      <c r="M1480" s="15" t="str">
        <f>IF(L1480="","",VLOOKUP(L1480,映射!W:X,2,FALSE))</f>
        <v>银</v>
      </c>
      <c r="N1480" s="79">
        <f>VLOOKUP(D1480,道具产出!B:V,5,FALSE)</f>
        <v>1</v>
      </c>
      <c r="O1480" s="79">
        <v>1</v>
      </c>
      <c r="P1480" s="79">
        <f>VLOOKUP(D1480,道具产出!B:V,6,FALSE)</f>
        <v>200</v>
      </c>
      <c r="Q1480" s="79">
        <f>VLOOKUP(D1480,道具产出!B:V,7,FALSE)</f>
        <v>3103</v>
      </c>
      <c r="R1480" s="15" t="str">
        <f>IF(Q1480="","",VLOOKUP(Q1480,映射!W:X,2,FALSE))</f>
        <v>黄月木</v>
      </c>
      <c r="S1480" s="79">
        <f>VLOOKUP(D1480,道具产出!B:V,8,FALSE)</f>
        <v>1</v>
      </c>
      <c r="T1480" s="79">
        <v>1</v>
      </c>
      <c r="U1480" s="79">
        <f>VLOOKUP(D1480,道具产出!B:V,9,FALSE)</f>
        <v>200</v>
      </c>
      <c r="V1480" s="92">
        <f>VLOOKUP(D1480,道具产出!B:V,10,FALSE)</f>
        <v>3403</v>
      </c>
      <c r="W1480" s="15" t="str">
        <f>IF(V1480="","",VLOOKUP(V1480,映射!W:X,2,FALSE))</f>
        <v>毛毡</v>
      </c>
      <c r="X1480" s="92">
        <f>VLOOKUP(D1480,道具产出!B:V,11,FALSE)</f>
        <v>1</v>
      </c>
      <c r="Y1480" s="92">
        <v>1</v>
      </c>
      <c r="Z1480" s="92">
        <f>VLOOKUP(D1480,道具产出!B:V,12,FALSE)</f>
        <v>200</v>
      </c>
      <c r="AA1480" s="85"/>
      <c r="AB1480" s="15" t="str">
        <f>IF(AA1480="","",VLOOKUP(AA1480,映射!W:X,2,FALSE))</f>
        <v/>
      </c>
      <c r="AC1480" s="85"/>
      <c r="AD1480" s="85"/>
      <c r="AE1480" s="85"/>
      <c r="AF1480" s="85"/>
      <c r="AG1480" s="15" t="str">
        <f>IF(AF1480="","",VLOOKUP(AF1480,映射!W:X,2,FALSE))</f>
        <v/>
      </c>
      <c r="AH1480" s="85"/>
      <c r="AI1480" s="85"/>
      <c r="AJ1480" s="85"/>
      <c r="AK1480" s="85"/>
      <c r="AL1480" s="85" t="str">
        <f>IF(AK1480="","",VLOOKUP(AK1480,映射!W:X,2,FALSE))</f>
        <v/>
      </c>
      <c r="AM1480" s="85"/>
      <c r="AN1480" s="85"/>
      <c r="AO1480" s="85"/>
    </row>
    <row r="1481" spans="1:41">
      <c r="A1481" s="26">
        <v>140748</v>
      </c>
      <c r="B1481" s="26" t="s">
        <v>323</v>
      </c>
      <c r="C1481" s="14" t="s">
        <v>40</v>
      </c>
      <c r="D1481" s="14" t="s">
        <v>686</v>
      </c>
      <c r="E1481" s="26">
        <v>40748</v>
      </c>
      <c r="F1481" s="26" t="s">
        <v>474</v>
      </c>
      <c r="G1481" s="26"/>
      <c r="H1481" s="26">
        <v>37</v>
      </c>
      <c r="I1481" s="91">
        <v>650</v>
      </c>
      <c r="J1481" s="90">
        <v>0</v>
      </c>
      <c r="K1481" s="26"/>
      <c r="L1481" s="79">
        <f>VLOOKUP(D1481,道具产出!B:V,4,FALSE)</f>
        <v>3003</v>
      </c>
      <c r="M1481" s="15" t="str">
        <f>IF(L1481="","",VLOOKUP(L1481,映射!W:X,2,FALSE))</f>
        <v>银</v>
      </c>
      <c r="N1481" s="79">
        <f>VLOOKUP(D1481,道具产出!B:V,5,FALSE)</f>
        <v>1</v>
      </c>
      <c r="O1481" s="79">
        <v>1</v>
      </c>
      <c r="P1481" s="79">
        <f>VLOOKUP(D1481,道具产出!B:V,6,FALSE)</f>
        <v>200</v>
      </c>
      <c r="Q1481" s="79">
        <f>VLOOKUP(D1481,道具产出!B:V,7,FALSE)</f>
        <v>3103</v>
      </c>
      <c r="R1481" s="15" t="str">
        <f>IF(Q1481="","",VLOOKUP(Q1481,映射!W:X,2,FALSE))</f>
        <v>黄月木</v>
      </c>
      <c r="S1481" s="79">
        <f>VLOOKUP(D1481,道具产出!B:V,8,FALSE)</f>
        <v>1</v>
      </c>
      <c r="T1481" s="79">
        <v>1</v>
      </c>
      <c r="U1481" s="79">
        <f>VLOOKUP(D1481,道具产出!B:V,9,FALSE)</f>
        <v>200</v>
      </c>
      <c r="V1481" s="92">
        <f>VLOOKUP(D1481,道具产出!B:V,10,FALSE)</f>
        <v>3403</v>
      </c>
      <c r="W1481" s="15" t="str">
        <f>IF(V1481="","",VLOOKUP(V1481,映射!W:X,2,FALSE))</f>
        <v>毛毡</v>
      </c>
      <c r="X1481" s="92">
        <f>VLOOKUP(D1481,道具产出!B:V,11,FALSE)</f>
        <v>1</v>
      </c>
      <c r="Y1481" s="92">
        <v>1</v>
      </c>
      <c r="Z1481" s="92">
        <f>VLOOKUP(D1481,道具产出!B:V,12,FALSE)</f>
        <v>200</v>
      </c>
      <c r="AA1481" s="85"/>
      <c r="AB1481" s="15" t="str">
        <f>IF(AA1481="","",VLOOKUP(AA1481,映射!W:X,2,FALSE))</f>
        <v/>
      </c>
      <c r="AC1481" s="85"/>
      <c r="AD1481" s="85"/>
      <c r="AE1481" s="85"/>
      <c r="AF1481" s="85"/>
      <c r="AG1481" s="15" t="str">
        <f>IF(AF1481="","",VLOOKUP(AF1481,映射!W:X,2,FALSE))</f>
        <v/>
      </c>
      <c r="AH1481" s="85"/>
      <c r="AI1481" s="85"/>
      <c r="AJ1481" s="85"/>
      <c r="AK1481" s="85"/>
      <c r="AL1481" s="85" t="str">
        <f>IF(AK1481="","",VLOOKUP(AK1481,映射!W:X,2,FALSE))</f>
        <v/>
      </c>
      <c r="AM1481" s="85"/>
      <c r="AN1481" s="85"/>
      <c r="AO1481" s="85"/>
    </row>
    <row r="1482" spans="1:41">
      <c r="A1482" s="26">
        <v>140749</v>
      </c>
      <c r="B1482" s="26" t="s">
        <v>323</v>
      </c>
      <c r="C1482" s="14" t="s">
        <v>40</v>
      </c>
      <c r="D1482" s="14" t="s">
        <v>686</v>
      </c>
      <c r="E1482" s="26">
        <v>40749</v>
      </c>
      <c r="F1482" s="26" t="s">
        <v>699</v>
      </c>
      <c r="G1482" s="26"/>
      <c r="H1482" s="26">
        <v>37</v>
      </c>
      <c r="I1482" s="91">
        <v>650</v>
      </c>
      <c r="J1482" s="90">
        <v>0</v>
      </c>
      <c r="K1482" s="26"/>
      <c r="L1482" s="79">
        <f>VLOOKUP(D1482,道具产出!B:V,4,FALSE)</f>
        <v>3003</v>
      </c>
      <c r="M1482" s="15" t="str">
        <f>IF(L1482="","",VLOOKUP(L1482,映射!W:X,2,FALSE))</f>
        <v>银</v>
      </c>
      <c r="N1482" s="79">
        <f>VLOOKUP(D1482,道具产出!B:V,5,FALSE)</f>
        <v>1</v>
      </c>
      <c r="O1482" s="79">
        <v>1</v>
      </c>
      <c r="P1482" s="79">
        <f>VLOOKUP(D1482,道具产出!B:V,6,FALSE)</f>
        <v>200</v>
      </c>
      <c r="Q1482" s="79">
        <f>VLOOKUP(D1482,道具产出!B:V,7,FALSE)</f>
        <v>3103</v>
      </c>
      <c r="R1482" s="15" t="str">
        <f>IF(Q1482="","",VLOOKUP(Q1482,映射!W:X,2,FALSE))</f>
        <v>黄月木</v>
      </c>
      <c r="S1482" s="79">
        <f>VLOOKUP(D1482,道具产出!B:V,8,FALSE)</f>
        <v>1</v>
      </c>
      <c r="T1482" s="79">
        <v>1</v>
      </c>
      <c r="U1482" s="79">
        <f>VLOOKUP(D1482,道具产出!B:V,9,FALSE)</f>
        <v>200</v>
      </c>
      <c r="V1482" s="92">
        <f>VLOOKUP(D1482,道具产出!B:V,10,FALSE)</f>
        <v>3403</v>
      </c>
      <c r="W1482" s="15" t="str">
        <f>IF(V1482="","",VLOOKUP(V1482,映射!W:X,2,FALSE))</f>
        <v>毛毡</v>
      </c>
      <c r="X1482" s="92">
        <f>VLOOKUP(D1482,道具产出!B:V,11,FALSE)</f>
        <v>1</v>
      </c>
      <c r="Y1482" s="92">
        <v>1</v>
      </c>
      <c r="Z1482" s="92">
        <f>VLOOKUP(D1482,道具产出!B:V,12,FALSE)</f>
        <v>200</v>
      </c>
      <c r="AA1482" s="85"/>
      <c r="AB1482" s="15" t="str">
        <f>IF(AA1482="","",VLOOKUP(AA1482,映射!W:X,2,FALSE))</f>
        <v/>
      </c>
      <c r="AC1482" s="85"/>
      <c r="AD1482" s="85"/>
      <c r="AE1482" s="85"/>
      <c r="AF1482" s="85"/>
      <c r="AG1482" s="15" t="str">
        <f>IF(AF1482="","",VLOOKUP(AF1482,映射!W:X,2,FALSE))</f>
        <v/>
      </c>
      <c r="AH1482" s="85"/>
      <c r="AI1482" s="85"/>
      <c r="AJ1482" s="85"/>
      <c r="AK1482" s="85"/>
      <c r="AL1482" s="85" t="str">
        <f>IF(AK1482="","",VLOOKUP(AK1482,映射!W:X,2,FALSE))</f>
        <v/>
      </c>
      <c r="AM1482" s="85"/>
      <c r="AN1482" s="85"/>
      <c r="AO1482" s="85"/>
    </row>
    <row r="1483" spans="1:41">
      <c r="A1483" s="26">
        <v>140750</v>
      </c>
      <c r="B1483" s="26" t="s">
        <v>323</v>
      </c>
      <c r="C1483" s="14" t="s">
        <v>40</v>
      </c>
      <c r="D1483" s="14" t="s">
        <v>686</v>
      </c>
      <c r="E1483" s="26">
        <v>40750</v>
      </c>
      <c r="F1483" s="26" t="s">
        <v>447</v>
      </c>
      <c r="G1483" s="26"/>
      <c r="H1483" s="26">
        <v>37</v>
      </c>
      <c r="I1483" s="91">
        <v>650</v>
      </c>
      <c r="J1483" s="90">
        <v>0</v>
      </c>
      <c r="K1483" s="26"/>
      <c r="L1483" s="79">
        <f>VLOOKUP(D1483,道具产出!B:V,4,FALSE)</f>
        <v>3003</v>
      </c>
      <c r="M1483" s="15" t="str">
        <f>IF(L1483="","",VLOOKUP(L1483,映射!W:X,2,FALSE))</f>
        <v>银</v>
      </c>
      <c r="N1483" s="79">
        <f>VLOOKUP(D1483,道具产出!B:V,5,FALSE)</f>
        <v>1</v>
      </c>
      <c r="O1483" s="79">
        <v>1</v>
      </c>
      <c r="P1483" s="79">
        <f>VLOOKUP(D1483,道具产出!B:V,6,FALSE)</f>
        <v>200</v>
      </c>
      <c r="Q1483" s="79">
        <f>VLOOKUP(D1483,道具产出!B:V,7,FALSE)</f>
        <v>3103</v>
      </c>
      <c r="R1483" s="15" t="str">
        <f>IF(Q1483="","",VLOOKUP(Q1483,映射!W:X,2,FALSE))</f>
        <v>黄月木</v>
      </c>
      <c r="S1483" s="79">
        <f>VLOOKUP(D1483,道具产出!B:V,8,FALSE)</f>
        <v>1</v>
      </c>
      <c r="T1483" s="79">
        <v>1</v>
      </c>
      <c r="U1483" s="79">
        <f>VLOOKUP(D1483,道具产出!B:V,9,FALSE)</f>
        <v>200</v>
      </c>
      <c r="V1483" s="92">
        <f>VLOOKUP(D1483,道具产出!B:V,10,FALSE)</f>
        <v>3403</v>
      </c>
      <c r="W1483" s="15" t="str">
        <f>IF(V1483="","",VLOOKUP(V1483,映射!W:X,2,FALSE))</f>
        <v>毛毡</v>
      </c>
      <c r="X1483" s="92">
        <f>VLOOKUP(D1483,道具产出!B:V,11,FALSE)</f>
        <v>1</v>
      </c>
      <c r="Y1483" s="92">
        <v>1</v>
      </c>
      <c r="Z1483" s="92">
        <f>VLOOKUP(D1483,道具产出!B:V,12,FALSE)</f>
        <v>200</v>
      </c>
      <c r="AA1483" s="85"/>
      <c r="AB1483" s="15" t="str">
        <f>IF(AA1483="","",VLOOKUP(AA1483,映射!W:X,2,FALSE))</f>
        <v/>
      </c>
      <c r="AC1483" s="85"/>
      <c r="AD1483" s="85"/>
      <c r="AE1483" s="85"/>
      <c r="AF1483" s="85"/>
      <c r="AG1483" s="15" t="str">
        <f>IF(AF1483="","",VLOOKUP(AF1483,映射!W:X,2,FALSE))</f>
        <v/>
      </c>
      <c r="AH1483" s="85"/>
      <c r="AI1483" s="85"/>
      <c r="AJ1483" s="85"/>
      <c r="AK1483" s="85"/>
      <c r="AL1483" s="85" t="str">
        <f>IF(AK1483="","",VLOOKUP(AK1483,映射!W:X,2,FALSE))</f>
        <v/>
      </c>
      <c r="AM1483" s="85"/>
      <c r="AN1483" s="85"/>
      <c r="AO1483" s="85"/>
    </row>
    <row r="1484" spans="1:41">
      <c r="A1484" s="26">
        <v>140751</v>
      </c>
      <c r="B1484" s="26" t="s">
        <v>323</v>
      </c>
      <c r="C1484" s="14" t="s">
        <v>40</v>
      </c>
      <c r="D1484" s="14" t="s">
        <v>687</v>
      </c>
      <c r="E1484" s="26">
        <v>40751</v>
      </c>
      <c r="F1484" s="26" t="s">
        <v>662</v>
      </c>
      <c r="G1484" s="26"/>
      <c r="H1484" s="26">
        <v>42</v>
      </c>
      <c r="I1484" s="91">
        <v>860</v>
      </c>
      <c r="J1484" s="90">
        <v>0</v>
      </c>
      <c r="K1484" s="26"/>
      <c r="L1484" s="79">
        <f>VLOOKUP(D1484,道具产出!B:V,4,FALSE)</f>
        <v>3004</v>
      </c>
      <c r="M1484" s="15" t="str">
        <f>IF(L1484="","",VLOOKUP(L1484,映射!W:X,2,FALSE))</f>
        <v>铝</v>
      </c>
      <c r="N1484" s="79">
        <f>VLOOKUP(D1484,道具产出!B:V,5,FALSE)</f>
        <v>1</v>
      </c>
      <c r="O1484" s="79">
        <v>1</v>
      </c>
      <c r="P1484" s="79">
        <f>VLOOKUP(D1484,道具产出!B:V,6,FALSE)</f>
        <v>100</v>
      </c>
      <c r="Q1484" s="79">
        <f>VLOOKUP(D1484,道具产出!B:V,7,FALSE)</f>
        <v>3104</v>
      </c>
      <c r="R1484" s="15" t="str">
        <f>IF(Q1484="","",VLOOKUP(Q1484,映射!W:X,2,FALSE))</f>
        <v>茱萸木</v>
      </c>
      <c r="S1484" s="79">
        <f>VLOOKUP(D1484,道具产出!B:V,8,FALSE)</f>
        <v>1</v>
      </c>
      <c r="T1484" s="79">
        <v>1</v>
      </c>
      <c r="U1484" s="79">
        <f>VLOOKUP(D1484,道具产出!B:V,9,FALSE)</f>
        <v>100</v>
      </c>
      <c r="V1484" s="92">
        <f>VLOOKUP(D1484,道具产出!B:V,10,FALSE)</f>
        <v>3404</v>
      </c>
      <c r="W1484" s="15" t="str">
        <f>IF(V1484="","",VLOOKUP(V1484,映射!W:X,2,FALSE))</f>
        <v>棉</v>
      </c>
      <c r="X1484" s="92">
        <f>VLOOKUP(D1484,道具产出!B:V,11,FALSE)</f>
        <v>1</v>
      </c>
      <c r="Y1484" s="92">
        <v>1</v>
      </c>
      <c r="Z1484" s="92">
        <f>VLOOKUP(D1484,道具产出!B:V,12,FALSE)</f>
        <v>100</v>
      </c>
      <c r="AA1484" s="85"/>
      <c r="AB1484" s="15" t="str">
        <f>IF(AA1484="","",VLOOKUP(AA1484,映射!W:X,2,FALSE))</f>
        <v/>
      </c>
      <c r="AC1484" s="85"/>
      <c r="AD1484" s="85"/>
      <c r="AE1484" s="85"/>
      <c r="AF1484" s="85"/>
      <c r="AG1484" s="15" t="str">
        <f>IF(AF1484="","",VLOOKUP(AF1484,映射!W:X,2,FALSE))</f>
        <v/>
      </c>
      <c r="AH1484" s="85"/>
      <c r="AI1484" s="85"/>
      <c r="AJ1484" s="85"/>
      <c r="AK1484" s="85"/>
      <c r="AL1484" s="85" t="str">
        <f>IF(AK1484="","",VLOOKUP(AK1484,映射!W:X,2,FALSE))</f>
        <v/>
      </c>
      <c r="AM1484" s="85"/>
      <c r="AN1484" s="85"/>
      <c r="AO1484" s="85"/>
    </row>
    <row r="1485" spans="1:41">
      <c r="A1485" s="26">
        <v>140752</v>
      </c>
      <c r="B1485" s="26" t="s">
        <v>323</v>
      </c>
      <c r="C1485" s="14" t="s">
        <v>40</v>
      </c>
      <c r="D1485" s="14" t="s">
        <v>687</v>
      </c>
      <c r="E1485" s="26">
        <v>40752</v>
      </c>
      <c r="F1485" s="26" t="s">
        <v>480</v>
      </c>
      <c r="G1485" s="26"/>
      <c r="H1485" s="26">
        <v>42</v>
      </c>
      <c r="I1485" s="91">
        <v>860</v>
      </c>
      <c r="J1485" s="90">
        <v>0</v>
      </c>
      <c r="K1485" s="26"/>
      <c r="L1485" s="79">
        <f>VLOOKUP(D1485,道具产出!B:V,4,FALSE)</f>
        <v>3004</v>
      </c>
      <c r="M1485" s="15" t="str">
        <f>IF(L1485="","",VLOOKUP(L1485,映射!W:X,2,FALSE))</f>
        <v>铝</v>
      </c>
      <c r="N1485" s="79">
        <f>VLOOKUP(D1485,道具产出!B:V,5,FALSE)</f>
        <v>1</v>
      </c>
      <c r="O1485" s="79">
        <v>1</v>
      </c>
      <c r="P1485" s="79">
        <f>VLOOKUP(D1485,道具产出!B:V,6,FALSE)</f>
        <v>100</v>
      </c>
      <c r="Q1485" s="79">
        <f>VLOOKUP(D1485,道具产出!B:V,7,FALSE)</f>
        <v>3104</v>
      </c>
      <c r="R1485" s="15" t="str">
        <f>IF(Q1485="","",VLOOKUP(Q1485,映射!W:X,2,FALSE))</f>
        <v>茱萸木</v>
      </c>
      <c r="S1485" s="79">
        <f>VLOOKUP(D1485,道具产出!B:V,8,FALSE)</f>
        <v>1</v>
      </c>
      <c r="T1485" s="79">
        <v>1</v>
      </c>
      <c r="U1485" s="79">
        <f>VLOOKUP(D1485,道具产出!B:V,9,FALSE)</f>
        <v>100</v>
      </c>
      <c r="V1485" s="92">
        <f>VLOOKUP(D1485,道具产出!B:V,10,FALSE)</f>
        <v>3404</v>
      </c>
      <c r="W1485" s="15" t="str">
        <f>IF(V1485="","",VLOOKUP(V1485,映射!W:X,2,FALSE))</f>
        <v>棉</v>
      </c>
      <c r="X1485" s="92">
        <f>VLOOKUP(D1485,道具产出!B:V,11,FALSE)</f>
        <v>1</v>
      </c>
      <c r="Y1485" s="92">
        <v>1</v>
      </c>
      <c r="Z1485" s="92">
        <f>VLOOKUP(D1485,道具产出!B:V,12,FALSE)</f>
        <v>100</v>
      </c>
      <c r="AA1485" s="85"/>
      <c r="AB1485" s="15" t="str">
        <f>IF(AA1485="","",VLOOKUP(AA1485,映射!W:X,2,FALSE))</f>
        <v/>
      </c>
      <c r="AC1485" s="85"/>
      <c r="AD1485" s="85"/>
      <c r="AE1485" s="85"/>
      <c r="AF1485" s="85"/>
      <c r="AG1485" s="15" t="str">
        <f>IF(AF1485="","",VLOOKUP(AF1485,映射!W:X,2,FALSE))</f>
        <v/>
      </c>
      <c r="AH1485" s="85"/>
      <c r="AI1485" s="85"/>
      <c r="AJ1485" s="85"/>
      <c r="AK1485" s="85"/>
      <c r="AL1485" s="85" t="str">
        <f>IF(AK1485="","",VLOOKUP(AK1485,映射!W:X,2,FALSE))</f>
        <v/>
      </c>
      <c r="AM1485" s="85"/>
      <c r="AN1485" s="85"/>
      <c r="AO1485" s="85"/>
    </row>
    <row r="1486" spans="1:41">
      <c r="A1486" s="26">
        <v>140753</v>
      </c>
      <c r="B1486" s="26" t="s">
        <v>323</v>
      </c>
      <c r="C1486" s="14" t="s">
        <v>40</v>
      </c>
      <c r="D1486" s="14" t="s">
        <v>687</v>
      </c>
      <c r="E1486" s="26">
        <v>40753</v>
      </c>
      <c r="F1486" s="26" t="s">
        <v>519</v>
      </c>
      <c r="G1486" s="26"/>
      <c r="H1486" s="26">
        <v>42</v>
      </c>
      <c r="I1486" s="91">
        <v>860</v>
      </c>
      <c r="J1486" s="90">
        <v>0</v>
      </c>
      <c r="K1486" s="26"/>
      <c r="L1486" s="79">
        <f>VLOOKUP(D1486,道具产出!B:V,4,FALSE)</f>
        <v>3004</v>
      </c>
      <c r="M1486" s="15" t="str">
        <f>IF(L1486="","",VLOOKUP(L1486,映射!W:X,2,FALSE))</f>
        <v>铝</v>
      </c>
      <c r="N1486" s="79">
        <f>VLOOKUP(D1486,道具产出!B:V,5,FALSE)</f>
        <v>1</v>
      </c>
      <c r="O1486" s="79">
        <v>1</v>
      </c>
      <c r="P1486" s="79">
        <f>VLOOKUP(D1486,道具产出!B:V,6,FALSE)</f>
        <v>100</v>
      </c>
      <c r="Q1486" s="79">
        <f>VLOOKUP(D1486,道具产出!B:V,7,FALSE)</f>
        <v>3104</v>
      </c>
      <c r="R1486" s="15" t="str">
        <f>IF(Q1486="","",VLOOKUP(Q1486,映射!W:X,2,FALSE))</f>
        <v>茱萸木</v>
      </c>
      <c r="S1486" s="79">
        <f>VLOOKUP(D1486,道具产出!B:V,8,FALSE)</f>
        <v>1</v>
      </c>
      <c r="T1486" s="79">
        <v>1</v>
      </c>
      <c r="U1486" s="79">
        <f>VLOOKUP(D1486,道具产出!B:V,9,FALSE)</f>
        <v>100</v>
      </c>
      <c r="V1486" s="92">
        <f>VLOOKUP(D1486,道具产出!B:V,10,FALSE)</f>
        <v>3404</v>
      </c>
      <c r="W1486" s="15" t="str">
        <f>IF(V1486="","",VLOOKUP(V1486,映射!W:X,2,FALSE))</f>
        <v>棉</v>
      </c>
      <c r="X1486" s="92">
        <f>VLOOKUP(D1486,道具产出!B:V,11,FALSE)</f>
        <v>1</v>
      </c>
      <c r="Y1486" s="92">
        <v>1</v>
      </c>
      <c r="Z1486" s="92">
        <f>VLOOKUP(D1486,道具产出!B:V,12,FALSE)</f>
        <v>100</v>
      </c>
      <c r="AA1486" s="85"/>
      <c r="AB1486" s="15" t="str">
        <f>IF(AA1486="","",VLOOKUP(AA1486,映射!W:X,2,FALSE))</f>
        <v/>
      </c>
      <c r="AC1486" s="85"/>
      <c r="AD1486" s="85"/>
      <c r="AE1486" s="85"/>
      <c r="AF1486" s="85"/>
      <c r="AG1486" s="15" t="str">
        <f>IF(AF1486="","",VLOOKUP(AF1486,映射!W:X,2,FALSE))</f>
        <v/>
      </c>
      <c r="AH1486" s="85"/>
      <c r="AI1486" s="85"/>
      <c r="AJ1486" s="85"/>
      <c r="AK1486" s="85"/>
      <c r="AL1486" s="85" t="str">
        <f>IF(AK1486="","",VLOOKUP(AK1486,映射!W:X,2,FALSE))</f>
        <v/>
      </c>
      <c r="AM1486" s="85"/>
      <c r="AN1486" s="85"/>
      <c r="AO1486" s="85"/>
    </row>
    <row r="1487" spans="1:41">
      <c r="A1487" s="26">
        <v>140754</v>
      </c>
      <c r="B1487" s="26" t="s">
        <v>323</v>
      </c>
      <c r="C1487" s="14" t="s">
        <v>40</v>
      </c>
      <c r="D1487" s="14" t="s">
        <v>687</v>
      </c>
      <c r="E1487" s="26">
        <v>40754</v>
      </c>
      <c r="F1487" s="26" t="s">
        <v>662</v>
      </c>
      <c r="G1487" s="26"/>
      <c r="H1487" s="26">
        <v>42</v>
      </c>
      <c r="I1487" s="91">
        <v>860</v>
      </c>
      <c r="J1487" s="90">
        <v>0</v>
      </c>
      <c r="K1487" s="26"/>
      <c r="L1487" s="79">
        <f>VLOOKUP(D1487,道具产出!B:V,4,FALSE)</f>
        <v>3004</v>
      </c>
      <c r="M1487" s="15" t="str">
        <f>IF(L1487="","",VLOOKUP(L1487,映射!W:X,2,FALSE))</f>
        <v>铝</v>
      </c>
      <c r="N1487" s="79">
        <f>VLOOKUP(D1487,道具产出!B:V,5,FALSE)</f>
        <v>1</v>
      </c>
      <c r="O1487" s="79">
        <v>1</v>
      </c>
      <c r="P1487" s="79">
        <f>VLOOKUP(D1487,道具产出!B:V,6,FALSE)</f>
        <v>100</v>
      </c>
      <c r="Q1487" s="79">
        <f>VLOOKUP(D1487,道具产出!B:V,7,FALSE)</f>
        <v>3104</v>
      </c>
      <c r="R1487" s="15" t="str">
        <f>IF(Q1487="","",VLOOKUP(Q1487,映射!W:X,2,FALSE))</f>
        <v>茱萸木</v>
      </c>
      <c r="S1487" s="79">
        <f>VLOOKUP(D1487,道具产出!B:V,8,FALSE)</f>
        <v>1</v>
      </c>
      <c r="T1487" s="79">
        <v>1</v>
      </c>
      <c r="U1487" s="79">
        <f>VLOOKUP(D1487,道具产出!B:V,9,FALSE)</f>
        <v>100</v>
      </c>
      <c r="V1487" s="92">
        <f>VLOOKUP(D1487,道具产出!B:V,10,FALSE)</f>
        <v>3404</v>
      </c>
      <c r="W1487" s="15" t="str">
        <f>IF(V1487="","",VLOOKUP(V1487,映射!W:X,2,FALSE))</f>
        <v>棉</v>
      </c>
      <c r="X1487" s="92">
        <f>VLOOKUP(D1487,道具产出!B:V,11,FALSE)</f>
        <v>1</v>
      </c>
      <c r="Y1487" s="92">
        <v>1</v>
      </c>
      <c r="Z1487" s="92">
        <f>VLOOKUP(D1487,道具产出!B:V,12,FALSE)</f>
        <v>100</v>
      </c>
      <c r="AA1487" s="85"/>
      <c r="AB1487" s="15" t="str">
        <f>IF(AA1487="","",VLOOKUP(AA1487,映射!W:X,2,FALSE))</f>
        <v/>
      </c>
      <c r="AC1487" s="85"/>
      <c r="AD1487" s="85"/>
      <c r="AE1487" s="85"/>
      <c r="AF1487" s="85"/>
      <c r="AG1487" s="15" t="str">
        <f>IF(AF1487="","",VLOOKUP(AF1487,映射!W:X,2,FALSE))</f>
        <v/>
      </c>
      <c r="AH1487" s="85"/>
      <c r="AI1487" s="85"/>
      <c r="AJ1487" s="85"/>
      <c r="AK1487" s="85"/>
      <c r="AL1487" s="85" t="str">
        <f>IF(AK1487="","",VLOOKUP(AK1487,映射!W:X,2,FALSE))</f>
        <v/>
      </c>
      <c r="AM1487" s="85"/>
      <c r="AN1487" s="85"/>
      <c r="AO1487" s="85"/>
    </row>
    <row r="1488" spans="1:41">
      <c r="A1488" s="26">
        <v>140755</v>
      </c>
      <c r="B1488" s="26" t="s">
        <v>323</v>
      </c>
      <c r="C1488" s="14" t="s">
        <v>40</v>
      </c>
      <c r="D1488" s="14" t="s">
        <v>687</v>
      </c>
      <c r="E1488" s="26">
        <v>40755</v>
      </c>
      <c r="F1488" s="26" t="s">
        <v>660</v>
      </c>
      <c r="G1488" s="26"/>
      <c r="H1488" s="26">
        <v>42</v>
      </c>
      <c r="I1488" s="91">
        <v>860</v>
      </c>
      <c r="J1488" s="90">
        <v>0</v>
      </c>
      <c r="K1488" s="26"/>
      <c r="L1488" s="79">
        <f>VLOOKUP(D1488,道具产出!B:V,4,FALSE)</f>
        <v>3004</v>
      </c>
      <c r="M1488" s="15" t="str">
        <f>IF(L1488="","",VLOOKUP(L1488,映射!W:X,2,FALSE))</f>
        <v>铝</v>
      </c>
      <c r="N1488" s="79">
        <f>VLOOKUP(D1488,道具产出!B:V,5,FALSE)</f>
        <v>1</v>
      </c>
      <c r="O1488" s="79">
        <v>1</v>
      </c>
      <c r="P1488" s="79">
        <f>VLOOKUP(D1488,道具产出!B:V,6,FALSE)</f>
        <v>100</v>
      </c>
      <c r="Q1488" s="79">
        <f>VLOOKUP(D1488,道具产出!B:V,7,FALSE)</f>
        <v>3104</v>
      </c>
      <c r="R1488" s="15" t="str">
        <f>IF(Q1488="","",VLOOKUP(Q1488,映射!W:X,2,FALSE))</f>
        <v>茱萸木</v>
      </c>
      <c r="S1488" s="79">
        <f>VLOOKUP(D1488,道具产出!B:V,8,FALSE)</f>
        <v>1</v>
      </c>
      <c r="T1488" s="79">
        <v>1</v>
      </c>
      <c r="U1488" s="79">
        <f>VLOOKUP(D1488,道具产出!B:V,9,FALSE)</f>
        <v>100</v>
      </c>
      <c r="V1488" s="92">
        <f>VLOOKUP(D1488,道具产出!B:V,10,FALSE)</f>
        <v>3404</v>
      </c>
      <c r="W1488" s="15" t="str">
        <f>IF(V1488="","",VLOOKUP(V1488,映射!W:X,2,FALSE))</f>
        <v>棉</v>
      </c>
      <c r="X1488" s="92">
        <f>VLOOKUP(D1488,道具产出!B:V,11,FALSE)</f>
        <v>1</v>
      </c>
      <c r="Y1488" s="92">
        <v>1</v>
      </c>
      <c r="Z1488" s="92">
        <f>VLOOKUP(D1488,道具产出!B:V,12,FALSE)</f>
        <v>100</v>
      </c>
      <c r="AA1488" s="85"/>
      <c r="AB1488" s="15" t="str">
        <f>IF(AA1488="","",VLOOKUP(AA1488,映射!W:X,2,FALSE))</f>
        <v/>
      </c>
      <c r="AC1488" s="85"/>
      <c r="AD1488" s="85"/>
      <c r="AE1488" s="85"/>
      <c r="AF1488" s="85"/>
      <c r="AG1488" s="15" t="str">
        <f>IF(AF1488="","",VLOOKUP(AF1488,映射!W:X,2,FALSE))</f>
        <v/>
      </c>
      <c r="AH1488" s="85"/>
      <c r="AI1488" s="85"/>
      <c r="AJ1488" s="85"/>
      <c r="AK1488" s="85"/>
      <c r="AL1488" s="85" t="str">
        <f>IF(AK1488="","",VLOOKUP(AK1488,映射!W:X,2,FALSE))</f>
        <v/>
      </c>
      <c r="AM1488" s="85"/>
      <c r="AN1488" s="85"/>
      <c r="AO1488" s="85"/>
    </row>
    <row r="1489" spans="1:41">
      <c r="A1489" s="26">
        <v>140756</v>
      </c>
      <c r="B1489" s="26" t="s">
        <v>323</v>
      </c>
      <c r="C1489" s="14" t="s">
        <v>40</v>
      </c>
      <c r="D1489" s="14" t="s">
        <v>687</v>
      </c>
      <c r="E1489" s="26">
        <v>40756</v>
      </c>
      <c r="F1489" s="26" t="s">
        <v>694</v>
      </c>
      <c r="G1489" s="26"/>
      <c r="H1489" s="26">
        <v>42</v>
      </c>
      <c r="I1489" s="91">
        <v>860</v>
      </c>
      <c r="J1489" s="90">
        <v>0</v>
      </c>
      <c r="K1489" s="26"/>
      <c r="L1489" s="79">
        <f>VLOOKUP(D1489,道具产出!B:V,4,FALSE)</f>
        <v>3004</v>
      </c>
      <c r="M1489" s="15" t="str">
        <f>IF(L1489="","",VLOOKUP(L1489,映射!W:X,2,FALSE))</f>
        <v>铝</v>
      </c>
      <c r="N1489" s="79">
        <f>VLOOKUP(D1489,道具产出!B:V,5,FALSE)</f>
        <v>1</v>
      </c>
      <c r="O1489" s="79">
        <v>1</v>
      </c>
      <c r="P1489" s="79">
        <f>VLOOKUP(D1489,道具产出!B:V,6,FALSE)</f>
        <v>100</v>
      </c>
      <c r="Q1489" s="79">
        <f>VLOOKUP(D1489,道具产出!B:V,7,FALSE)</f>
        <v>3104</v>
      </c>
      <c r="R1489" s="15" t="str">
        <f>IF(Q1489="","",VLOOKUP(Q1489,映射!W:X,2,FALSE))</f>
        <v>茱萸木</v>
      </c>
      <c r="S1489" s="79">
        <f>VLOOKUP(D1489,道具产出!B:V,8,FALSE)</f>
        <v>1</v>
      </c>
      <c r="T1489" s="79">
        <v>1</v>
      </c>
      <c r="U1489" s="79">
        <f>VLOOKUP(D1489,道具产出!B:V,9,FALSE)</f>
        <v>100</v>
      </c>
      <c r="V1489" s="92">
        <f>VLOOKUP(D1489,道具产出!B:V,10,FALSE)</f>
        <v>3404</v>
      </c>
      <c r="W1489" s="15" t="str">
        <f>IF(V1489="","",VLOOKUP(V1489,映射!W:X,2,FALSE))</f>
        <v>棉</v>
      </c>
      <c r="X1489" s="92">
        <f>VLOOKUP(D1489,道具产出!B:V,11,FALSE)</f>
        <v>1</v>
      </c>
      <c r="Y1489" s="92">
        <v>1</v>
      </c>
      <c r="Z1489" s="92">
        <f>VLOOKUP(D1489,道具产出!B:V,12,FALSE)</f>
        <v>100</v>
      </c>
      <c r="AA1489" s="85"/>
      <c r="AB1489" s="15" t="str">
        <f>IF(AA1489="","",VLOOKUP(AA1489,映射!W:X,2,FALSE))</f>
        <v/>
      </c>
      <c r="AC1489" s="85"/>
      <c r="AD1489" s="85"/>
      <c r="AE1489" s="85"/>
      <c r="AF1489" s="85"/>
      <c r="AG1489" s="15" t="str">
        <f>IF(AF1489="","",VLOOKUP(AF1489,映射!W:X,2,FALSE))</f>
        <v/>
      </c>
      <c r="AH1489" s="85"/>
      <c r="AI1489" s="85"/>
      <c r="AJ1489" s="85"/>
      <c r="AK1489" s="85"/>
      <c r="AL1489" s="85" t="str">
        <f>IF(AK1489="","",VLOOKUP(AK1489,映射!W:X,2,FALSE))</f>
        <v/>
      </c>
      <c r="AM1489" s="85"/>
      <c r="AN1489" s="85"/>
      <c r="AO1489" s="85"/>
    </row>
    <row r="1490" spans="1:41">
      <c r="A1490" s="26">
        <v>140757</v>
      </c>
      <c r="B1490" s="26" t="s">
        <v>323</v>
      </c>
      <c r="C1490" s="14" t="s">
        <v>40</v>
      </c>
      <c r="D1490" s="14" t="s">
        <v>687</v>
      </c>
      <c r="E1490" s="26">
        <v>40757</v>
      </c>
      <c r="F1490" s="26" t="s">
        <v>584</v>
      </c>
      <c r="G1490" s="26"/>
      <c r="H1490" s="26">
        <v>42</v>
      </c>
      <c r="I1490" s="91">
        <v>860</v>
      </c>
      <c r="J1490" s="90">
        <v>0</v>
      </c>
      <c r="K1490" s="26"/>
      <c r="L1490" s="79">
        <f>VLOOKUP(D1490,道具产出!B:V,4,FALSE)</f>
        <v>3004</v>
      </c>
      <c r="M1490" s="15" t="str">
        <f>IF(L1490="","",VLOOKUP(L1490,映射!W:X,2,FALSE))</f>
        <v>铝</v>
      </c>
      <c r="N1490" s="79">
        <f>VLOOKUP(D1490,道具产出!B:V,5,FALSE)</f>
        <v>1</v>
      </c>
      <c r="O1490" s="79">
        <v>1</v>
      </c>
      <c r="P1490" s="79">
        <f>VLOOKUP(D1490,道具产出!B:V,6,FALSE)</f>
        <v>100</v>
      </c>
      <c r="Q1490" s="79">
        <f>VLOOKUP(D1490,道具产出!B:V,7,FALSE)</f>
        <v>3104</v>
      </c>
      <c r="R1490" s="15" t="str">
        <f>IF(Q1490="","",VLOOKUP(Q1490,映射!W:X,2,FALSE))</f>
        <v>茱萸木</v>
      </c>
      <c r="S1490" s="79">
        <f>VLOOKUP(D1490,道具产出!B:V,8,FALSE)</f>
        <v>1</v>
      </c>
      <c r="T1490" s="79">
        <v>1</v>
      </c>
      <c r="U1490" s="79">
        <f>VLOOKUP(D1490,道具产出!B:V,9,FALSE)</f>
        <v>100</v>
      </c>
      <c r="V1490" s="92">
        <f>VLOOKUP(D1490,道具产出!B:V,10,FALSE)</f>
        <v>3404</v>
      </c>
      <c r="W1490" s="15" t="str">
        <f>IF(V1490="","",VLOOKUP(V1490,映射!W:X,2,FALSE))</f>
        <v>棉</v>
      </c>
      <c r="X1490" s="92">
        <f>VLOOKUP(D1490,道具产出!B:V,11,FALSE)</f>
        <v>1</v>
      </c>
      <c r="Y1490" s="92">
        <v>1</v>
      </c>
      <c r="Z1490" s="92">
        <f>VLOOKUP(D1490,道具产出!B:V,12,FALSE)</f>
        <v>100</v>
      </c>
      <c r="AA1490" s="85"/>
      <c r="AB1490" s="15" t="str">
        <f>IF(AA1490="","",VLOOKUP(AA1490,映射!W:X,2,FALSE))</f>
        <v/>
      </c>
      <c r="AC1490" s="85"/>
      <c r="AD1490" s="85"/>
      <c r="AE1490" s="85"/>
      <c r="AF1490" s="85"/>
      <c r="AG1490" s="15" t="str">
        <f>IF(AF1490="","",VLOOKUP(AF1490,映射!W:X,2,FALSE))</f>
        <v/>
      </c>
      <c r="AH1490" s="85"/>
      <c r="AI1490" s="85"/>
      <c r="AJ1490" s="85"/>
      <c r="AK1490" s="85"/>
      <c r="AL1490" s="85" t="str">
        <f>IF(AK1490="","",VLOOKUP(AK1490,映射!W:X,2,FALSE))</f>
        <v/>
      </c>
      <c r="AM1490" s="85"/>
      <c r="AN1490" s="85"/>
      <c r="AO1490" s="85"/>
    </row>
    <row r="1491" spans="1:41">
      <c r="A1491" s="26">
        <v>140758</v>
      </c>
      <c r="B1491" s="26" t="s">
        <v>323</v>
      </c>
      <c r="C1491" s="14" t="s">
        <v>40</v>
      </c>
      <c r="D1491" s="14" t="s">
        <v>687</v>
      </c>
      <c r="E1491" s="26">
        <v>40758</v>
      </c>
      <c r="F1491" s="26" t="s">
        <v>698</v>
      </c>
      <c r="G1491" s="26"/>
      <c r="H1491" s="26">
        <v>42</v>
      </c>
      <c r="I1491" s="91">
        <v>860</v>
      </c>
      <c r="J1491" s="90">
        <v>0</v>
      </c>
      <c r="K1491" s="26"/>
      <c r="L1491" s="79">
        <f>VLOOKUP(D1491,道具产出!B:V,4,FALSE)</f>
        <v>3004</v>
      </c>
      <c r="M1491" s="15" t="str">
        <f>IF(L1491="","",VLOOKUP(L1491,映射!W:X,2,FALSE))</f>
        <v>铝</v>
      </c>
      <c r="N1491" s="79">
        <f>VLOOKUP(D1491,道具产出!B:V,5,FALSE)</f>
        <v>1</v>
      </c>
      <c r="O1491" s="79">
        <v>1</v>
      </c>
      <c r="P1491" s="79">
        <f>VLOOKUP(D1491,道具产出!B:V,6,FALSE)</f>
        <v>100</v>
      </c>
      <c r="Q1491" s="79">
        <f>VLOOKUP(D1491,道具产出!B:V,7,FALSE)</f>
        <v>3104</v>
      </c>
      <c r="R1491" s="15" t="str">
        <f>IF(Q1491="","",VLOOKUP(Q1491,映射!W:X,2,FALSE))</f>
        <v>茱萸木</v>
      </c>
      <c r="S1491" s="79">
        <f>VLOOKUP(D1491,道具产出!B:V,8,FALSE)</f>
        <v>1</v>
      </c>
      <c r="T1491" s="79">
        <v>1</v>
      </c>
      <c r="U1491" s="79">
        <f>VLOOKUP(D1491,道具产出!B:V,9,FALSE)</f>
        <v>100</v>
      </c>
      <c r="V1491" s="92">
        <f>VLOOKUP(D1491,道具产出!B:V,10,FALSE)</f>
        <v>3404</v>
      </c>
      <c r="W1491" s="15" t="str">
        <f>IF(V1491="","",VLOOKUP(V1491,映射!W:X,2,FALSE))</f>
        <v>棉</v>
      </c>
      <c r="X1491" s="92">
        <f>VLOOKUP(D1491,道具产出!B:V,11,FALSE)</f>
        <v>1</v>
      </c>
      <c r="Y1491" s="92">
        <v>1</v>
      </c>
      <c r="Z1491" s="92">
        <f>VLOOKUP(D1491,道具产出!B:V,12,FALSE)</f>
        <v>100</v>
      </c>
      <c r="AA1491" s="85"/>
      <c r="AB1491" s="15" t="str">
        <f>IF(AA1491="","",VLOOKUP(AA1491,映射!W:X,2,FALSE))</f>
        <v/>
      </c>
      <c r="AC1491" s="85"/>
      <c r="AD1491" s="85"/>
      <c r="AE1491" s="85"/>
      <c r="AF1491" s="85"/>
      <c r="AG1491" s="15" t="str">
        <f>IF(AF1491="","",VLOOKUP(AF1491,映射!W:X,2,FALSE))</f>
        <v/>
      </c>
      <c r="AH1491" s="85"/>
      <c r="AI1491" s="85"/>
      <c r="AJ1491" s="85"/>
      <c r="AK1491" s="85"/>
      <c r="AL1491" s="85" t="str">
        <f>IF(AK1491="","",VLOOKUP(AK1491,映射!W:X,2,FALSE))</f>
        <v/>
      </c>
      <c r="AM1491" s="85"/>
      <c r="AN1491" s="85"/>
      <c r="AO1491" s="85"/>
    </row>
    <row r="1492" spans="1:41">
      <c r="A1492" s="26">
        <v>140759</v>
      </c>
      <c r="B1492" s="26" t="s">
        <v>323</v>
      </c>
      <c r="C1492" s="14" t="s">
        <v>40</v>
      </c>
      <c r="D1492" s="14" t="s">
        <v>687</v>
      </c>
      <c r="E1492" s="26">
        <v>40759</v>
      </c>
      <c r="F1492" s="26" t="s">
        <v>438</v>
      </c>
      <c r="G1492" s="26"/>
      <c r="H1492" s="26">
        <v>42</v>
      </c>
      <c r="I1492" s="91">
        <v>860</v>
      </c>
      <c r="J1492" s="90">
        <v>0</v>
      </c>
      <c r="K1492" s="26"/>
      <c r="L1492" s="79">
        <f>VLOOKUP(D1492,道具产出!B:V,4,FALSE)</f>
        <v>3004</v>
      </c>
      <c r="M1492" s="15" t="str">
        <f>IF(L1492="","",VLOOKUP(L1492,映射!W:X,2,FALSE))</f>
        <v>铝</v>
      </c>
      <c r="N1492" s="79">
        <f>VLOOKUP(D1492,道具产出!B:V,5,FALSE)</f>
        <v>1</v>
      </c>
      <c r="O1492" s="79">
        <v>1</v>
      </c>
      <c r="P1492" s="79">
        <f>VLOOKUP(D1492,道具产出!B:V,6,FALSE)</f>
        <v>100</v>
      </c>
      <c r="Q1492" s="79">
        <f>VLOOKUP(D1492,道具产出!B:V,7,FALSE)</f>
        <v>3104</v>
      </c>
      <c r="R1492" s="15" t="str">
        <f>IF(Q1492="","",VLOOKUP(Q1492,映射!W:X,2,FALSE))</f>
        <v>茱萸木</v>
      </c>
      <c r="S1492" s="79">
        <f>VLOOKUP(D1492,道具产出!B:V,8,FALSE)</f>
        <v>1</v>
      </c>
      <c r="T1492" s="79">
        <v>1</v>
      </c>
      <c r="U1492" s="79">
        <f>VLOOKUP(D1492,道具产出!B:V,9,FALSE)</f>
        <v>100</v>
      </c>
      <c r="V1492" s="92">
        <f>VLOOKUP(D1492,道具产出!B:V,10,FALSE)</f>
        <v>3404</v>
      </c>
      <c r="W1492" s="15" t="str">
        <f>IF(V1492="","",VLOOKUP(V1492,映射!W:X,2,FALSE))</f>
        <v>棉</v>
      </c>
      <c r="X1492" s="92">
        <f>VLOOKUP(D1492,道具产出!B:V,11,FALSE)</f>
        <v>1</v>
      </c>
      <c r="Y1492" s="92">
        <v>1</v>
      </c>
      <c r="Z1492" s="92">
        <f>VLOOKUP(D1492,道具产出!B:V,12,FALSE)</f>
        <v>100</v>
      </c>
      <c r="AA1492" s="85"/>
      <c r="AB1492" s="15" t="str">
        <f>IF(AA1492="","",VLOOKUP(AA1492,映射!W:X,2,FALSE))</f>
        <v/>
      </c>
      <c r="AC1492" s="85"/>
      <c r="AD1492" s="85"/>
      <c r="AE1492" s="85"/>
      <c r="AF1492" s="85"/>
      <c r="AG1492" s="15" t="str">
        <f>IF(AF1492="","",VLOOKUP(AF1492,映射!W:X,2,FALSE))</f>
        <v/>
      </c>
      <c r="AH1492" s="85"/>
      <c r="AI1492" s="85"/>
      <c r="AJ1492" s="85"/>
      <c r="AK1492" s="85"/>
      <c r="AL1492" s="85" t="str">
        <f>IF(AK1492="","",VLOOKUP(AK1492,映射!W:X,2,FALSE))</f>
        <v/>
      </c>
      <c r="AM1492" s="85"/>
      <c r="AN1492" s="85"/>
      <c r="AO1492" s="85"/>
    </row>
    <row r="1493" spans="1:41">
      <c r="A1493" s="26">
        <v>140760</v>
      </c>
      <c r="B1493" s="26" t="s">
        <v>323</v>
      </c>
      <c r="C1493" s="14" t="s">
        <v>40</v>
      </c>
      <c r="D1493" s="14" t="s">
        <v>687</v>
      </c>
      <c r="E1493" s="26">
        <v>40760</v>
      </c>
      <c r="F1493" s="26" t="s">
        <v>621</v>
      </c>
      <c r="G1493" s="26"/>
      <c r="H1493" s="26">
        <v>42</v>
      </c>
      <c r="I1493" s="91">
        <v>860</v>
      </c>
      <c r="J1493" s="90">
        <v>0</v>
      </c>
      <c r="K1493" s="26"/>
      <c r="L1493" s="79">
        <f>VLOOKUP(D1493,道具产出!B:V,4,FALSE)</f>
        <v>3004</v>
      </c>
      <c r="M1493" s="15" t="str">
        <f>IF(L1493="","",VLOOKUP(L1493,映射!W:X,2,FALSE))</f>
        <v>铝</v>
      </c>
      <c r="N1493" s="79">
        <f>VLOOKUP(D1493,道具产出!B:V,5,FALSE)</f>
        <v>1</v>
      </c>
      <c r="O1493" s="79">
        <v>1</v>
      </c>
      <c r="P1493" s="79">
        <f>VLOOKUP(D1493,道具产出!B:V,6,FALSE)</f>
        <v>100</v>
      </c>
      <c r="Q1493" s="79">
        <f>VLOOKUP(D1493,道具产出!B:V,7,FALSE)</f>
        <v>3104</v>
      </c>
      <c r="R1493" s="15" t="str">
        <f>IF(Q1493="","",VLOOKUP(Q1493,映射!W:X,2,FALSE))</f>
        <v>茱萸木</v>
      </c>
      <c r="S1493" s="79">
        <f>VLOOKUP(D1493,道具产出!B:V,8,FALSE)</f>
        <v>1</v>
      </c>
      <c r="T1493" s="79">
        <v>1</v>
      </c>
      <c r="U1493" s="79">
        <f>VLOOKUP(D1493,道具产出!B:V,9,FALSE)</f>
        <v>100</v>
      </c>
      <c r="V1493" s="92">
        <f>VLOOKUP(D1493,道具产出!B:V,10,FALSE)</f>
        <v>3404</v>
      </c>
      <c r="W1493" s="15" t="str">
        <f>IF(V1493="","",VLOOKUP(V1493,映射!W:X,2,FALSE))</f>
        <v>棉</v>
      </c>
      <c r="X1493" s="92">
        <f>VLOOKUP(D1493,道具产出!B:V,11,FALSE)</f>
        <v>1</v>
      </c>
      <c r="Y1493" s="92">
        <v>1</v>
      </c>
      <c r="Z1493" s="92">
        <f>VLOOKUP(D1493,道具产出!B:V,12,FALSE)</f>
        <v>100</v>
      </c>
      <c r="AA1493" s="85"/>
      <c r="AB1493" s="15" t="str">
        <f>IF(AA1493="","",VLOOKUP(AA1493,映射!W:X,2,FALSE))</f>
        <v/>
      </c>
      <c r="AC1493" s="85"/>
      <c r="AD1493" s="85"/>
      <c r="AE1493" s="85"/>
      <c r="AF1493" s="85"/>
      <c r="AG1493" s="15" t="str">
        <f>IF(AF1493="","",VLOOKUP(AF1493,映射!W:X,2,FALSE))</f>
        <v/>
      </c>
      <c r="AH1493" s="85"/>
      <c r="AI1493" s="85"/>
      <c r="AJ1493" s="85"/>
      <c r="AK1493" s="85"/>
      <c r="AL1493" s="85" t="str">
        <f>IF(AK1493="","",VLOOKUP(AK1493,映射!W:X,2,FALSE))</f>
        <v/>
      </c>
      <c r="AM1493" s="85"/>
      <c r="AN1493" s="85"/>
      <c r="AO1493" s="85"/>
    </row>
    <row r="1494" spans="1:41">
      <c r="A1494" s="26">
        <v>140761</v>
      </c>
      <c r="B1494" s="26" t="s">
        <v>323</v>
      </c>
      <c r="C1494" s="14" t="s">
        <v>40</v>
      </c>
      <c r="D1494" s="14" t="s">
        <v>687</v>
      </c>
      <c r="E1494" s="26">
        <v>40761</v>
      </c>
      <c r="F1494" s="26" t="s">
        <v>468</v>
      </c>
      <c r="G1494" s="26"/>
      <c r="H1494" s="26">
        <v>42</v>
      </c>
      <c r="I1494" s="91">
        <v>860</v>
      </c>
      <c r="J1494" s="90">
        <v>0</v>
      </c>
      <c r="K1494" s="26"/>
      <c r="L1494" s="79">
        <f>VLOOKUP(D1494,道具产出!B:V,4,FALSE)</f>
        <v>3004</v>
      </c>
      <c r="M1494" s="15" t="str">
        <f>IF(L1494="","",VLOOKUP(L1494,映射!W:X,2,FALSE))</f>
        <v>铝</v>
      </c>
      <c r="N1494" s="79">
        <f>VLOOKUP(D1494,道具产出!B:V,5,FALSE)</f>
        <v>1</v>
      </c>
      <c r="O1494" s="79">
        <v>1</v>
      </c>
      <c r="P1494" s="79">
        <f>VLOOKUP(D1494,道具产出!B:V,6,FALSE)</f>
        <v>100</v>
      </c>
      <c r="Q1494" s="79">
        <f>VLOOKUP(D1494,道具产出!B:V,7,FALSE)</f>
        <v>3104</v>
      </c>
      <c r="R1494" s="15" t="str">
        <f>IF(Q1494="","",VLOOKUP(Q1494,映射!W:X,2,FALSE))</f>
        <v>茱萸木</v>
      </c>
      <c r="S1494" s="79">
        <f>VLOOKUP(D1494,道具产出!B:V,8,FALSE)</f>
        <v>1</v>
      </c>
      <c r="T1494" s="79">
        <v>1</v>
      </c>
      <c r="U1494" s="79">
        <f>VLOOKUP(D1494,道具产出!B:V,9,FALSE)</f>
        <v>100</v>
      </c>
      <c r="V1494" s="92">
        <f>VLOOKUP(D1494,道具产出!B:V,10,FALSE)</f>
        <v>3404</v>
      </c>
      <c r="W1494" s="15" t="str">
        <f>IF(V1494="","",VLOOKUP(V1494,映射!W:X,2,FALSE))</f>
        <v>棉</v>
      </c>
      <c r="X1494" s="92">
        <f>VLOOKUP(D1494,道具产出!B:V,11,FALSE)</f>
        <v>1</v>
      </c>
      <c r="Y1494" s="92">
        <v>1</v>
      </c>
      <c r="Z1494" s="92">
        <f>VLOOKUP(D1494,道具产出!B:V,12,FALSE)</f>
        <v>100</v>
      </c>
      <c r="AA1494" s="85"/>
      <c r="AB1494" s="15" t="str">
        <f>IF(AA1494="","",VLOOKUP(AA1494,映射!W:X,2,FALSE))</f>
        <v/>
      </c>
      <c r="AC1494" s="85"/>
      <c r="AD1494" s="85"/>
      <c r="AE1494" s="85"/>
      <c r="AF1494" s="85"/>
      <c r="AG1494" s="15" t="str">
        <f>IF(AF1494="","",VLOOKUP(AF1494,映射!W:X,2,FALSE))</f>
        <v/>
      </c>
      <c r="AH1494" s="85"/>
      <c r="AI1494" s="85"/>
      <c r="AJ1494" s="85"/>
      <c r="AK1494" s="85"/>
      <c r="AL1494" s="85" t="str">
        <f>IF(AK1494="","",VLOOKUP(AK1494,映射!W:X,2,FALSE))</f>
        <v/>
      </c>
      <c r="AM1494" s="85"/>
      <c r="AN1494" s="85"/>
      <c r="AO1494" s="85"/>
    </row>
    <row r="1495" spans="1:41">
      <c r="A1495" s="26">
        <v>140762</v>
      </c>
      <c r="B1495" s="26" t="s">
        <v>323</v>
      </c>
      <c r="C1495" s="14" t="s">
        <v>40</v>
      </c>
      <c r="D1495" s="14" t="s">
        <v>687</v>
      </c>
      <c r="E1495" s="26">
        <v>40762</v>
      </c>
      <c r="F1495" s="26" t="s">
        <v>483</v>
      </c>
      <c r="G1495" s="26"/>
      <c r="H1495" s="26">
        <v>42</v>
      </c>
      <c r="I1495" s="91">
        <v>860</v>
      </c>
      <c r="J1495" s="90">
        <v>0</v>
      </c>
      <c r="K1495" s="26"/>
      <c r="L1495" s="79">
        <f>VLOOKUP(D1495,道具产出!B:V,4,FALSE)</f>
        <v>3004</v>
      </c>
      <c r="M1495" s="15" t="str">
        <f>IF(L1495="","",VLOOKUP(L1495,映射!W:X,2,FALSE))</f>
        <v>铝</v>
      </c>
      <c r="N1495" s="79">
        <f>VLOOKUP(D1495,道具产出!B:V,5,FALSE)</f>
        <v>1</v>
      </c>
      <c r="O1495" s="79">
        <v>1</v>
      </c>
      <c r="P1495" s="79">
        <f>VLOOKUP(D1495,道具产出!B:V,6,FALSE)</f>
        <v>100</v>
      </c>
      <c r="Q1495" s="79">
        <f>VLOOKUP(D1495,道具产出!B:V,7,FALSE)</f>
        <v>3104</v>
      </c>
      <c r="R1495" s="15" t="str">
        <f>IF(Q1495="","",VLOOKUP(Q1495,映射!W:X,2,FALSE))</f>
        <v>茱萸木</v>
      </c>
      <c r="S1495" s="79">
        <f>VLOOKUP(D1495,道具产出!B:V,8,FALSE)</f>
        <v>1</v>
      </c>
      <c r="T1495" s="79">
        <v>1</v>
      </c>
      <c r="U1495" s="79">
        <f>VLOOKUP(D1495,道具产出!B:V,9,FALSE)</f>
        <v>100</v>
      </c>
      <c r="V1495" s="92">
        <f>VLOOKUP(D1495,道具产出!B:V,10,FALSE)</f>
        <v>3404</v>
      </c>
      <c r="W1495" s="15" t="str">
        <f>IF(V1495="","",VLOOKUP(V1495,映射!W:X,2,FALSE))</f>
        <v>棉</v>
      </c>
      <c r="X1495" s="92">
        <f>VLOOKUP(D1495,道具产出!B:V,11,FALSE)</f>
        <v>1</v>
      </c>
      <c r="Y1495" s="92">
        <v>1</v>
      </c>
      <c r="Z1495" s="92">
        <f>VLOOKUP(D1495,道具产出!B:V,12,FALSE)</f>
        <v>100</v>
      </c>
      <c r="AA1495" s="85"/>
      <c r="AB1495" s="15" t="str">
        <f>IF(AA1495="","",VLOOKUP(AA1495,映射!W:X,2,FALSE))</f>
        <v/>
      </c>
      <c r="AC1495" s="85"/>
      <c r="AD1495" s="85"/>
      <c r="AE1495" s="85"/>
      <c r="AF1495" s="85"/>
      <c r="AG1495" s="15" t="str">
        <f>IF(AF1495="","",VLOOKUP(AF1495,映射!W:X,2,FALSE))</f>
        <v/>
      </c>
      <c r="AH1495" s="85"/>
      <c r="AI1495" s="85"/>
      <c r="AJ1495" s="85"/>
      <c r="AK1495" s="85"/>
      <c r="AL1495" s="85" t="str">
        <f>IF(AK1495="","",VLOOKUP(AK1495,映射!W:X,2,FALSE))</f>
        <v/>
      </c>
      <c r="AM1495" s="85"/>
      <c r="AN1495" s="85"/>
      <c r="AO1495" s="85"/>
    </row>
    <row r="1496" spans="1:41">
      <c r="A1496" s="26">
        <v>140763</v>
      </c>
      <c r="B1496" s="26" t="s">
        <v>323</v>
      </c>
      <c r="C1496" s="14" t="s">
        <v>40</v>
      </c>
      <c r="D1496" s="14" t="s">
        <v>687</v>
      </c>
      <c r="E1496" s="26">
        <v>40763</v>
      </c>
      <c r="F1496" s="26" t="s">
        <v>474</v>
      </c>
      <c r="G1496" s="26"/>
      <c r="H1496" s="26">
        <v>42</v>
      </c>
      <c r="I1496" s="91">
        <v>860</v>
      </c>
      <c r="J1496" s="90">
        <v>0</v>
      </c>
      <c r="K1496" s="26"/>
      <c r="L1496" s="79">
        <f>VLOOKUP(D1496,道具产出!B:V,4,FALSE)</f>
        <v>3004</v>
      </c>
      <c r="M1496" s="15" t="str">
        <f>IF(L1496="","",VLOOKUP(L1496,映射!W:X,2,FALSE))</f>
        <v>铝</v>
      </c>
      <c r="N1496" s="79">
        <f>VLOOKUP(D1496,道具产出!B:V,5,FALSE)</f>
        <v>1</v>
      </c>
      <c r="O1496" s="79">
        <v>1</v>
      </c>
      <c r="P1496" s="79">
        <f>VLOOKUP(D1496,道具产出!B:V,6,FALSE)</f>
        <v>100</v>
      </c>
      <c r="Q1496" s="79">
        <f>VLOOKUP(D1496,道具产出!B:V,7,FALSE)</f>
        <v>3104</v>
      </c>
      <c r="R1496" s="15" t="str">
        <f>IF(Q1496="","",VLOOKUP(Q1496,映射!W:X,2,FALSE))</f>
        <v>茱萸木</v>
      </c>
      <c r="S1496" s="79">
        <f>VLOOKUP(D1496,道具产出!B:V,8,FALSE)</f>
        <v>1</v>
      </c>
      <c r="T1496" s="79">
        <v>1</v>
      </c>
      <c r="U1496" s="79">
        <f>VLOOKUP(D1496,道具产出!B:V,9,FALSE)</f>
        <v>100</v>
      </c>
      <c r="V1496" s="92">
        <f>VLOOKUP(D1496,道具产出!B:V,10,FALSE)</f>
        <v>3404</v>
      </c>
      <c r="W1496" s="15" t="str">
        <f>IF(V1496="","",VLOOKUP(V1496,映射!W:X,2,FALSE))</f>
        <v>棉</v>
      </c>
      <c r="X1496" s="92">
        <f>VLOOKUP(D1496,道具产出!B:V,11,FALSE)</f>
        <v>1</v>
      </c>
      <c r="Y1496" s="92">
        <v>1</v>
      </c>
      <c r="Z1496" s="92">
        <f>VLOOKUP(D1496,道具产出!B:V,12,FALSE)</f>
        <v>100</v>
      </c>
      <c r="AA1496" s="85"/>
      <c r="AB1496" s="15" t="str">
        <f>IF(AA1496="","",VLOOKUP(AA1496,映射!W:X,2,FALSE))</f>
        <v/>
      </c>
      <c r="AC1496" s="85"/>
      <c r="AD1496" s="85"/>
      <c r="AE1496" s="85"/>
      <c r="AF1496" s="85"/>
      <c r="AG1496" s="15" t="str">
        <f>IF(AF1496="","",VLOOKUP(AF1496,映射!W:X,2,FALSE))</f>
        <v/>
      </c>
      <c r="AH1496" s="85"/>
      <c r="AI1496" s="85"/>
      <c r="AJ1496" s="85"/>
      <c r="AK1496" s="85"/>
      <c r="AL1496" s="85" t="str">
        <f>IF(AK1496="","",VLOOKUP(AK1496,映射!W:X,2,FALSE))</f>
        <v/>
      </c>
      <c r="AM1496" s="85"/>
      <c r="AN1496" s="85"/>
      <c r="AO1496" s="85"/>
    </row>
    <row r="1497" spans="1:41">
      <c r="A1497" s="26">
        <v>140764</v>
      </c>
      <c r="B1497" s="26" t="s">
        <v>323</v>
      </c>
      <c r="C1497" s="14" t="s">
        <v>40</v>
      </c>
      <c r="D1497" s="14" t="s">
        <v>687</v>
      </c>
      <c r="E1497" s="26">
        <v>40764</v>
      </c>
      <c r="F1497" s="26" t="s">
        <v>699</v>
      </c>
      <c r="G1497" s="26"/>
      <c r="H1497" s="26">
        <v>42</v>
      </c>
      <c r="I1497" s="91">
        <v>860</v>
      </c>
      <c r="J1497" s="90">
        <v>0</v>
      </c>
      <c r="K1497" s="26"/>
      <c r="L1497" s="79">
        <f>VLOOKUP(D1497,道具产出!B:V,4,FALSE)</f>
        <v>3004</v>
      </c>
      <c r="M1497" s="15" t="str">
        <f>IF(L1497="","",VLOOKUP(L1497,映射!W:X,2,FALSE))</f>
        <v>铝</v>
      </c>
      <c r="N1497" s="79">
        <f>VLOOKUP(D1497,道具产出!B:V,5,FALSE)</f>
        <v>1</v>
      </c>
      <c r="O1497" s="79">
        <v>1</v>
      </c>
      <c r="P1497" s="79">
        <f>VLOOKUP(D1497,道具产出!B:V,6,FALSE)</f>
        <v>100</v>
      </c>
      <c r="Q1497" s="79">
        <f>VLOOKUP(D1497,道具产出!B:V,7,FALSE)</f>
        <v>3104</v>
      </c>
      <c r="R1497" s="15" t="str">
        <f>IF(Q1497="","",VLOOKUP(Q1497,映射!W:X,2,FALSE))</f>
        <v>茱萸木</v>
      </c>
      <c r="S1497" s="79">
        <f>VLOOKUP(D1497,道具产出!B:V,8,FALSE)</f>
        <v>1</v>
      </c>
      <c r="T1497" s="79">
        <v>1</v>
      </c>
      <c r="U1497" s="79">
        <f>VLOOKUP(D1497,道具产出!B:V,9,FALSE)</f>
        <v>100</v>
      </c>
      <c r="V1497" s="92">
        <f>VLOOKUP(D1497,道具产出!B:V,10,FALSE)</f>
        <v>3404</v>
      </c>
      <c r="W1497" s="15" t="str">
        <f>IF(V1497="","",VLOOKUP(V1497,映射!W:X,2,FALSE))</f>
        <v>棉</v>
      </c>
      <c r="X1497" s="92">
        <f>VLOOKUP(D1497,道具产出!B:V,11,FALSE)</f>
        <v>1</v>
      </c>
      <c r="Y1497" s="92">
        <v>1</v>
      </c>
      <c r="Z1497" s="92">
        <f>VLOOKUP(D1497,道具产出!B:V,12,FALSE)</f>
        <v>100</v>
      </c>
      <c r="AA1497" s="85"/>
      <c r="AB1497" s="15" t="str">
        <f>IF(AA1497="","",VLOOKUP(AA1497,映射!W:X,2,FALSE))</f>
        <v/>
      </c>
      <c r="AC1497" s="85"/>
      <c r="AD1497" s="85"/>
      <c r="AE1497" s="85"/>
      <c r="AF1497" s="85"/>
      <c r="AG1497" s="15" t="str">
        <f>IF(AF1497="","",VLOOKUP(AF1497,映射!W:X,2,FALSE))</f>
        <v/>
      </c>
      <c r="AH1497" s="85"/>
      <c r="AI1497" s="85"/>
      <c r="AJ1497" s="85"/>
      <c r="AK1497" s="85"/>
      <c r="AL1497" s="85" t="str">
        <f>IF(AK1497="","",VLOOKUP(AK1497,映射!W:X,2,FALSE))</f>
        <v/>
      </c>
      <c r="AM1497" s="85"/>
      <c r="AN1497" s="85"/>
      <c r="AO1497" s="85"/>
    </row>
    <row r="1498" spans="1:41">
      <c r="A1498" s="26">
        <v>140765</v>
      </c>
      <c r="B1498" s="26" t="s">
        <v>323</v>
      </c>
      <c r="C1498" s="14" t="s">
        <v>40</v>
      </c>
      <c r="D1498" s="14" t="s">
        <v>687</v>
      </c>
      <c r="E1498" s="26">
        <v>40765</v>
      </c>
      <c r="F1498" s="26" t="s">
        <v>447</v>
      </c>
      <c r="G1498" s="26"/>
      <c r="H1498" s="26">
        <v>42</v>
      </c>
      <c r="I1498" s="91">
        <v>860</v>
      </c>
      <c r="J1498" s="90">
        <v>0</v>
      </c>
      <c r="K1498" s="26"/>
      <c r="L1498" s="79">
        <f>VLOOKUP(D1498,道具产出!B:V,4,FALSE)</f>
        <v>3004</v>
      </c>
      <c r="M1498" s="15" t="str">
        <f>IF(L1498="","",VLOOKUP(L1498,映射!W:X,2,FALSE))</f>
        <v>铝</v>
      </c>
      <c r="N1498" s="79">
        <f>VLOOKUP(D1498,道具产出!B:V,5,FALSE)</f>
        <v>1</v>
      </c>
      <c r="O1498" s="79">
        <v>1</v>
      </c>
      <c r="P1498" s="79">
        <f>VLOOKUP(D1498,道具产出!B:V,6,FALSE)</f>
        <v>100</v>
      </c>
      <c r="Q1498" s="79">
        <f>VLOOKUP(D1498,道具产出!B:V,7,FALSE)</f>
        <v>3104</v>
      </c>
      <c r="R1498" s="15" t="str">
        <f>IF(Q1498="","",VLOOKUP(Q1498,映射!W:X,2,FALSE))</f>
        <v>茱萸木</v>
      </c>
      <c r="S1498" s="79">
        <f>VLOOKUP(D1498,道具产出!B:V,8,FALSE)</f>
        <v>1</v>
      </c>
      <c r="T1498" s="79">
        <v>1</v>
      </c>
      <c r="U1498" s="79">
        <f>VLOOKUP(D1498,道具产出!B:V,9,FALSE)</f>
        <v>100</v>
      </c>
      <c r="V1498" s="92">
        <f>VLOOKUP(D1498,道具产出!B:V,10,FALSE)</f>
        <v>3404</v>
      </c>
      <c r="W1498" s="15" t="str">
        <f>IF(V1498="","",VLOOKUP(V1498,映射!W:X,2,FALSE))</f>
        <v>棉</v>
      </c>
      <c r="X1498" s="92">
        <f>VLOOKUP(D1498,道具产出!B:V,11,FALSE)</f>
        <v>1</v>
      </c>
      <c r="Y1498" s="92">
        <v>1</v>
      </c>
      <c r="Z1498" s="92">
        <f>VLOOKUP(D1498,道具产出!B:V,12,FALSE)</f>
        <v>100</v>
      </c>
      <c r="AA1498" s="85"/>
      <c r="AB1498" s="15" t="str">
        <f>IF(AA1498="","",VLOOKUP(AA1498,映射!W:X,2,FALSE))</f>
        <v/>
      </c>
      <c r="AC1498" s="85"/>
      <c r="AD1498" s="85"/>
      <c r="AE1498" s="85"/>
      <c r="AF1498" s="85"/>
      <c r="AG1498" s="15" t="str">
        <f>IF(AF1498="","",VLOOKUP(AF1498,映射!W:X,2,FALSE))</f>
        <v/>
      </c>
      <c r="AH1498" s="85"/>
      <c r="AI1498" s="85"/>
      <c r="AJ1498" s="85"/>
      <c r="AK1498" s="85"/>
      <c r="AL1498" s="85" t="str">
        <f>IF(AK1498="","",VLOOKUP(AK1498,映射!W:X,2,FALSE))</f>
        <v/>
      </c>
      <c r="AM1498" s="85"/>
      <c r="AN1498" s="85"/>
      <c r="AO1498" s="85"/>
    </row>
    <row r="1499" spans="1:41">
      <c r="A1499" s="26">
        <v>140766</v>
      </c>
      <c r="B1499" s="26" t="s">
        <v>323</v>
      </c>
      <c r="C1499" s="14" t="s">
        <v>40</v>
      </c>
      <c r="D1499" s="14" t="s">
        <v>687</v>
      </c>
      <c r="E1499" s="26">
        <v>40766</v>
      </c>
      <c r="F1499" s="26" t="s">
        <v>662</v>
      </c>
      <c r="G1499" s="26"/>
      <c r="H1499" s="26">
        <v>47</v>
      </c>
      <c r="I1499" s="91">
        <v>1120</v>
      </c>
      <c r="J1499" s="90">
        <v>0</v>
      </c>
      <c r="K1499" s="26"/>
      <c r="L1499" s="79">
        <f>VLOOKUP(D1499,道具产出!B:V,4,FALSE)</f>
        <v>3004</v>
      </c>
      <c r="M1499" s="15" t="str">
        <f>IF(L1499="","",VLOOKUP(L1499,映射!W:X,2,FALSE))</f>
        <v>铝</v>
      </c>
      <c r="N1499" s="79">
        <f>VLOOKUP(D1499,道具产出!B:V,5,FALSE)</f>
        <v>1</v>
      </c>
      <c r="O1499" s="79">
        <v>1</v>
      </c>
      <c r="P1499" s="79">
        <f>VLOOKUP(D1499,道具产出!B:V,6,FALSE)</f>
        <v>100</v>
      </c>
      <c r="Q1499" s="79">
        <f>VLOOKUP(D1499,道具产出!B:V,7,FALSE)</f>
        <v>3104</v>
      </c>
      <c r="R1499" s="15" t="str">
        <f>IF(Q1499="","",VLOOKUP(Q1499,映射!W:X,2,FALSE))</f>
        <v>茱萸木</v>
      </c>
      <c r="S1499" s="79">
        <f>VLOOKUP(D1499,道具产出!B:V,8,FALSE)</f>
        <v>1</v>
      </c>
      <c r="T1499" s="79">
        <v>1</v>
      </c>
      <c r="U1499" s="79">
        <f>VLOOKUP(D1499,道具产出!B:V,9,FALSE)</f>
        <v>100</v>
      </c>
      <c r="V1499" s="92">
        <f>VLOOKUP(D1499,道具产出!B:V,10,FALSE)</f>
        <v>3404</v>
      </c>
      <c r="W1499" s="15" t="str">
        <f>IF(V1499="","",VLOOKUP(V1499,映射!W:X,2,FALSE))</f>
        <v>棉</v>
      </c>
      <c r="X1499" s="92">
        <f>VLOOKUP(D1499,道具产出!B:V,11,FALSE)</f>
        <v>1</v>
      </c>
      <c r="Y1499" s="92">
        <v>1</v>
      </c>
      <c r="Z1499" s="92">
        <f>VLOOKUP(D1499,道具产出!B:V,12,FALSE)</f>
        <v>100</v>
      </c>
      <c r="AA1499" s="85"/>
      <c r="AB1499" s="15" t="str">
        <f>IF(AA1499="","",VLOOKUP(AA1499,映射!W:X,2,FALSE))</f>
        <v/>
      </c>
      <c r="AC1499" s="85"/>
      <c r="AD1499" s="85"/>
      <c r="AE1499" s="85"/>
      <c r="AF1499" s="85"/>
      <c r="AG1499" s="15" t="str">
        <f>IF(AF1499="","",VLOOKUP(AF1499,映射!W:X,2,FALSE))</f>
        <v/>
      </c>
      <c r="AH1499" s="85"/>
      <c r="AI1499" s="85"/>
      <c r="AJ1499" s="85"/>
      <c r="AK1499" s="85"/>
      <c r="AL1499" s="85" t="str">
        <f>IF(AK1499="","",VLOOKUP(AK1499,映射!W:X,2,FALSE))</f>
        <v/>
      </c>
      <c r="AM1499" s="85"/>
      <c r="AN1499" s="85"/>
      <c r="AO1499" s="85"/>
    </row>
    <row r="1500" spans="1:41">
      <c r="A1500" s="26">
        <v>140767</v>
      </c>
      <c r="B1500" s="26" t="s">
        <v>323</v>
      </c>
      <c r="C1500" s="14" t="s">
        <v>40</v>
      </c>
      <c r="D1500" s="14" t="s">
        <v>687</v>
      </c>
      <c r="E1500" s="26">
        <v>40767</v>
      </c>
      <c r="F1500" s="26" t="s">
        <v>480</v>
      </c>
      <c r="G1500" s="26"/>
      <c r="H1500" s="26">
        <v>47</v>
      </c>
      <c r="I1500" s="91">
        <v>1120</v>
      </c>
      <c r="J1500" s="90">
        <v>0</v>
      </c>
      <c r="K1500" s="26"/>
      <c r="L1500" s="79">
        <f>VLOOKUP(D1500,道具产出!B:V,4,FALSE)</f>
        <v>3004</v>
      </c>
      <c r="M1500" s="15" t="str">
        <f>IF(L1500="","",VLOOKUP(L1500,映射!W:X,2,FALSE))</f>
        <v>铝</v>
      </c>
      <c r="N1500" s="79">
        <f>VLOOKUP(D1500,道具产出!B:V,5,FALSE)</f>
        <v>1</v>
      </c>
      <c r="O1500" s="79">
        <v>1</v>
      </c>
      <c r="P1500" s="79">
        <f>VLOOKUP(D1500,道具产出!B:V,6,FALSE)</f>
        <v>100</v>
      </c>
      <c r="Q1500" s="79">
        <f>VLOOKUP(D1500,道具产出!B:V,7,FALSE)</f>
        <v>3104</v>
      </c>
      <c r="R1500" s="15" t="str">
        <f>IF(Q1500="","",VLOOKUP(Q1500,映射!W:X,2,FALSE))</f>
        <v>茱萸木</v>
      </c>
      <c r="S1500" s="79">
        <f>VLOOKUP(D1500,道具产出!B:V,8,FALSE)</f>
        <v>1</v>
      </c>
      <c r="T1500" s="79">
        <v>1</v>
      </c>
      <c r="U1500" s="79">
        <f>VLOOKUP(D1500,道具产出!B:V,9,FALSE)</f>
        <v>100</v>
      </c>
      <c r="V1500" s="92">
        <f>VLOOKUP(D1500,道具产出!B:V,10,FALSE)</f>
        <v>3404</v>
      </c>
      <c r="W1500" s="15" t="str">
        <f>IF(V1500="","",VLOOKUP(V1500,映射!W:X,2,FALSE))</f>
        <v>棉</v>
      </c>
      <c r="X1500" s="92">
        <f>VLOOKUP(D1500,道具产出!B:V,11,FALSE)</f>
        <v>1</v>
      </c>
      <c r="Y1500" s="92">
        <v>1</v>
      </c>
      <c r="Z1500" s="92">
        <f>VLOOKUP(D1500,道具产出!B:V,12,FALSE)</f>
        <v>100</v>
      </c>
      <c r="AA1500" s="85"/>
      <c r="AB1500" s="15" t="str">
        <f>IF(AA1500="","",VLOOKUP(AA1500,映射!W:X,2,FALSE))</f>
        <v/>
      </c>
      <c r="AC1500" s="85"/>
      <c r="AD1500" s="85"/>
      <c r="AE1500" s="85"/>
      <c r="AF1500" s="85"/>
      <c r="AG1500" s="15" t="str">
        <f>IF(AF1500="","",VLOOKUP(AF1500,映射!W:X,2,FALSE))</f>
        <v/>
      </c>
      <c r="AH1500" s="85"/>
      <c r="AI1500" s="85"/>
      <c r="AJ1500" s="85"/>
      <c r="AK1500" s="85"/>
      <c r="AL1500" s="85" t="str">
        <f>IF(AK1500="","",VLOOKUP(AK1500,映射!W:X,2,FALSE))</f>
        <v/>
      </c>
      <c r="AM1500" s="85"/>
      <c r="AN1500" s="85"/>
      <c r="AO1500" s="85"/>
    </row>
    <row r="1501" spans="1:41">
      <c r="A1501" s="26">
        <v>140768</v>
      </c>
      <c r="B1501" s="26" t="s">
        <v>323</v>
      </c>
      <c r="C1501" s="14" t="s">
        <v>40</v>
      </c>
      <c r="D1501" s="14" t="s">
        <v>687</v>
      </c>
      <c r="E1501" s="26">
        <v>40768</v>
      </c>
      <c r="F1501" s="26" t="s">
        <v>519</v>
      </c>
      <c r="G1501" s="26"/>
      <c r="H1501" s="26">
        <v>47</v>
      </c>
      <c r="I1501" s="91">
        <v>1120</v>
      </c>
      <c r="J1501" s="90">
        <v>0</v>
      </c>
      <c r="K1501" s="26"/>
      <c r="L1501" s="79">
        <f>VLOOKUP(D1501,道具产出!B:V,4,FALSE)</f>
        <v>3004</v>
      </c>
      <c r="M1501" s="15" t="str">
        <f>IF(L1501="","",VLOOKUP(L1501,映射!W:X,2,FALSE))</f>
        <v>铝</v>
      </c>
      <c r="N1501" s="79">
        <f>VLOOKUP(D1501,道具产出!B:V,5,FALSE)</f>
        <v>1</v>
      </c>
      <c r="O1501" s="79">
        <v>1</v>
      </c>
      <c r="P1501" s="79">
        <f>VLOOKUP(D1501,道具产出!B:V,6,FALSE)</f>
        <v>100</v>
      </c>
      <c r="Q1501" s="79">
        <f>VLOOKUP(D1501,道具产出!B:V,7,FALSE)</f>
        <v>3104</v>
      </c>
      <c r="R1501" s="15" t="str">
        <f>IF(Q1501="","",VLOOKUP(Q1501,映射!W:X,2,FALSE))</f>
        <v>茱萸木</v>
      </c>
      <c r="S1501" s="79">
        <f>VLOOKUP(D1501,道具产出!B:V,8,FALSE)</f>
        <v>1</v>
      </c>
      <c r="T1501" s="79">
        <v>1</v>
      </c>
      <c r="U1501" s="79">
        <f>VLOOKUP(D1501,道具产出!B:V,9,FALSE)</f>
        <v>100</v>
      </c>
      <c r="V1501" s="92">
        <f>VLOOKUP(D1501,道具产出!B:V,10,FALSE)</f>
        <v>3404</v>
      </c>
      <c r="W1501" s="15" t="str">
        <f>IF(V1501="","",VLOOKUP(V1501,映射!W:X,2,FALSE))</f>
        <v>棉</v>
      </c>
      <c r="X1501" s="92">
        <f>VLOOKUP(D1501,道具产出!B:V,11,FALSE)</f>
        <v>1</v>
      </c>
      <c r="Y1501" s="92">
        <v>1</v>
      </c>
      <c r="Z1501" s="92">
        <f>VLOOKUP(D1501,道具产出!B:V,12,FALSE)</f>
        <v>100</v>
      </c>
      <c r="AA1501" s="85"/>
      <c r="AB1501" s="15" t="str">
        <f>IF(AA1501="","",VLOOKUP(AA1501,映射!W:X,2,FALSE))</f>
        <v/>
      </c>
      <c r="AC1501" s="85"/>
      <c r="AD1501" s="85"/>
      <c r="AE1501" s="85"/>
      <c r="AF1501" s="85"/>
      <c r="AG1501" s="15" t="str">
        <f>IF(AF1501="","",VLOOKUP(AF1501,映射!W:X,2,FALSE))</f>
        <v/>
      </c>
      <c r="AH1501" s="85"/>
      <c r="AI1501" s="85"/>
      <c r="AJ1501" s="85"/>
      <c r="AK1501" s="85"/>
      <c r="AL1501" s="85" t="str">
        <f>IF(AK1501="","",VLOOKUP(AK1501,映射!W:X,2,FALSE))</f>
        <v/>
      </c>
      <c r="AM1501" s="85"/>
      <c r="AN1501" s="85"/>
      <c r="AO1501" s="85"/>
    </row>
    <row r="1502" spans="1:41">
      <c r="A1502" s="26">
        <v>140769</v>
      </c>
      <c r="B1502" s="26" t="s">
        <v>323</v>
      </c>
      <c r="C1502" s="14" t="s">
        <v>40</v>
      </c>
      <c r="D1502" s="14" t="s">
        <v>687</v>
      </c>
      <c r="E1502" s="26">
        <v>40769</v>
      </c>
      <c r="F1502" s="26" t="s">
        <v>662</v>
      </c>
      <c r="G1502" s="26"/>
      <c r="H1502" s="26">
        <v>47</v>
      </c>
      <c r="I1502" s="91">
        <v>1120</v>
      </c>
      <c r="J1502" s="90">
        <v>0</v>
      </c>
      <c r="K1502" s="26"/>
      <c r="L1502" s="79">
        <f>VLOOKUP(D1502,道具产出!B:V,4,FALSE)</f>
        <v>3004</v>
      </c>
      <c r="M1502" s="15" t="str">
        <f>IF(L1502="","",VLOOKUP(L1502,映射!W:X,2,FALSE))</f>
        <v>铝</v>
      </c>
      <c r="N1502" s="79">
        <f>VLOOKUP(D1502,道具产出!B:V,5,FALSE)</f>
        <v>1</v>
      </c>
      <c r="O1502" s="79">
        <v>1</v>
      </c>
      <c r="P1502" s="79">
        <f>VLOOKUP(D1502,道具产出!B:V,6,FALSE)</f>
        <v>100</v>
      </c>
      <c r="Q1502" s="79">
        <f>VLOOKUP(D1502,道具产出!B:V,7,FALSE)</f>
        <v>3104</v>
      </c>
      <c r="R1502" s="15" t="str">
        <f>IF(Q1502="","",VLOOKUP(Q1502,映射!W:X,2,FALSE))</f>
        <v>茱萸木</v>
      </c>
      <c r="S1502" s="79">
        <f>VLOOKUP(D1502,道具产出!B:V,8,FALSE)</f>
        <v>1</v>
      </c>
      <c r="T1502" s="79">
        <v>1</v>
      </c>
      <c r="U1502" s="79">
        <f>VLOOKUP(D1502,道具产出!B:V,9,FALSE)</f>
        <v>100</v>
      </c>
      <c r="V1502" s="92">
        <f>VLOOKUP(D1502,道具产出!B:V,10,FALSE)</f>
        <v>3404</v>
      </c>
      <c r="W1502" s="15" t="str">
        <f>IF(V1502="","",VLOOKUP(V1502,映射!W:X,2,FALSE))</f>
        <v>棉</v>
      </c>
      <c r="X1502" s="92">
        <f>VLOOKUP(D1502,道具产出!B:V,11,FALSE)</f>
        <v>1</v>
      </c>
      <c r="Y1502" s="92">
        <v>1</v>
      </c>
      <c r="Z1502" s="92">
        <f>VLOOKUP(D1502,道具产出!B:V,12,FALSE)</f>
        <v>100</v>
      </c>
      <c r="AA1502" s="85"/>
      <c r="AB1502" s="15" t="str">
        <f>IF(AA1502="","",VLOOKUP(AA1502,映射!W:X,2,FALSE))</f>
        <v/>
      </c>
      <c r="AC1502" s="85"/>
      <c r="AD1502" s="85"/>
      <c r="AE1502" s="85"/>
      <c r="AF1502" s="85"/>
      <c r="AG1502" s="15" t="str">
        <f>IF(AF1502="","",VLOOKUP(AF1502,映射!W:X,2,FALSE))</f>
        <v/>
      </c>
      <c r="AH1502" s="85"/>
      <c r="AI1502" s="85"/>
      <c r="AJ1502" s="85"/>
      <c r="AK1502" s="85"/>
      <c r="AL1502" s="85" t="str">
        <f>IF(AK1502="","",VLOOKUP(AK1502,映射!W:X,2,FALSE))</f>
        <v/>
      </c>
      <c r="AM1502" s="85"/>
      <c r="AN1502" s="85"/>
      <c r="AO1502" s="85"/>
    </row>
    <row r="1503" spans="1:41">
      <c r="A1503" s="26">
        <v>140770</v>
      </c>
      <c r="B1503" s="26" t="s">
        <v>323</v>
      </c>
      <c r="C1503" s="14" t="s">
        <v>40</v>
      </c>
      <c r="D1503" s="14" t="s">
        <v>687</v>
      </c>
      <c r="E1503" s="26">
        <v>40770</v>
      </c>
      <c r="F1503" s="26" t="s">
        <v>660</v>
      </c>
      <c r="G1503" s="26"/>
      <c r="H1503" s="26">
        <v>47</v>
      </c>
      <c r="I1503" s="91">
        <v>1120</v>
      </c>
      <c r="J1503" s="90">
        <v>0</v>
      </c>
      <c r="K1503" s="26"/>
      <c r="L1503" s="79">
        <f>VLOOKUP(D1503,道具产出!B:V,4,FALSE)</f>
        <v>3004</v>
      </c>
      <c r="M1503" s="15" t="str">
        <f>IF(L1503="","",VLOOKUP(L1503,映射!W:X,2,FALSE))</f>
        <v>铝</v>
      </c>
      <c r="N1503" s="79">
        <f>VLOOKUP(D1503,道具产出!B:V,5,FALSE)</f>
        <v>1</v>
      </c>
      <c r="O1503" s="79">
        <v>1</v>
      </c>
      <c r="P1503" s="79">
        <f>VLOOKUP(D1503,道具产出!B:V,6,FALSE)</f>
        <v>100</v>
      </c>
      <c r="Q1503" s="79">
        <f>VLOOKUP(D1503,道具产出!B:V,7,FALSE)</f>
        <v>3104</v>
      </c>
      <c r="R1503" s="15" t="str">
        <f>IF(Q1503="","",VLOOKUP(Q1503,映射!W:X,2,FALSE))</f>
        <v>茱萸木</v>
      </c>
      <c r="S1503" s="79">
        <f>VLOOKUP(D1503,道具产出!B:V,8,FALSE)</f>
        <v>1</v>
      </c>
      <c r="T1503" s="79">
        <v>1</v>
      </c>
      <c r="U1503" s="79">
        <f>VLOOKUP(D1503,道具产出!B:V,9,FALSE)</f>
        <v>100</v>
      </c>
      <c r="V1503" s="92">
        <f>VLOOKUP(D1503,道具产出!B:V,10,FALSE)</f>
        <v>3404</v>
      </c>
      <c r="W1503" s="15" t="str">
        <f>IF(V1503="","",VLOOKUP(V1503,映射!W:X,2,FALSE))</f>
        <v>棉</v>
      </c>
      <c r="X1503" s="92">
        <f>VLOOKUP(D1503,道具产出!B:V,11,FALSE)</f>
        <v>1</v>
      </c>
      <c r="Y1503" s="92">
        <v>1</v>
      </c>
      <c r="Z1503" s="92">
        <f>VLOOKUP(D1503,道具产出!B:V,12,FALSE)</f>
        <v>100</v>
      </c>
      <c r="AA1503" s="85"/>
      <c r="AB1503" s="15" t="str">
        <f>IF(AA1503="","",VLOOKUP(AA1503,映射!W:X,2,FALSE))</f>
        <v/>
      </c>
      <c r="AC1503" s="85"/>
      <c r="AD1503" s="85"/>
      <c r="AE1503" s="85"/>
      <c r="AF1503" s="85"/>
      <c r="AG1503" s="15" t="str">
        <f>IF(AF1503="","",VLOOKUP(AF1503,映射!W:X,2,FALSE))</f>
        <v/>
      </c>
      <c r="AH1503" s="85"/>
      <c r="AI1503" s="85"/>
      <c r="AJ1503" s="85"/>
      <c r="AK1503" s="85"/>
      <c r="AL1503" s="85" t="str">
        <f>IF(AK1503="","",VLOOKUP(AK1503,映射!W:X,2,FALSE))</f>
        <v/>
      </c>
      <c r="AM1503" s="85"/>
      <c r="AN1503" s="85"/>
      <c r="AO1503" s="85"/>
    </row>
    <row r="1504" spans="1:41">
      <c r="A1504" s="26">
        <v>140771</v>
      </c>
      <c r="B1504" s="26" t="s">
        <v>323</v>
      </c>
      <c r="C1504" s="14" t="s">
        <v>40</v>
      </c>
      <c r="D1504" s="14" t="s">
        <v>687</v>
      </c>
      <c r="E1504" s="26">
        <v>40771</v>
      </c>
      <c r="F1504" s="26" t="s">
        <v>694</v>
      </c>
      <c r="G1504" s="26"/>
      <c r="H1504" s="26">
        <v>47</v>
      </c>
      <c r="I1504" s="91">
        <v>1120</v>
      </c>
      <c r="J1504" s="90">
        <v>0</v>
      </c>
      <c r="K1504" s="26"/>
      <c r="L1504" s="79">
        <f>VLOOKUP(D1504,道具产出!B:V,4,FALSE)</f>
        <v>3004</v>
      </c>
      <c r="M1504" s="15" t="str">
        <f>IF(L1504="","",VLOOKUP(L1504,映射!W:X,2,FALSE))</f>
        <v>铝</v>
      </c>
      <c r="N1504" s="79">
        <f>VLOOKUP(D1504,道具产出!B:V,5,FALSE)</f>
        <v>1</v>
      </c>
      <c r="O1504" s="79">
        <v>1</v>
      </c>
      <c r="P1504" s="79">
        <f>VLOOKUP(D1504,道具产出!B:V,6,FALSE)</f>
        <v>100</v>
      </c>
      <c r="Q1504" s="79">
        <f>VLOOKUP(D1504,道具产出!B:V,7,FALSE)</f>
        <v>3104</v>
      </c>
      <c r="R1504" s="15" t="str">
        <f>IF(Q1504="","",VLOOKUP(Q1504,映射!W:X,2,FALSE))</f>
        <v>茱萸木</v>
      </c>
      <c r="S1504" s="79">
        <f>VLOOKUP(D1504,道具产出!B:V,8,FALSE)</f>
        <v>1</v>
      </c>
      <c r="T1504" s="79">
        <v>1</v>
      </c>
      <c r="U1504" s="79">
        <f>VLOOKUP(D1504,道具产出!B:V,9,FALSE)</f>
        <v>100</v>
      </c>
      <c r="V1504" s="92">
        <f>VLOOKUP(D1504,道具产出!B:V,10,FALSE)</f>
        <v>3404</v>
      </c>
      <c r="W1504" s="15" t="str">
        <f>IF(V1504="","",VLOOKUP(V1504,映射!W:X,2,FALSE))</f>
        <v>棉</v>
      </c>
      <c r="X1504" s="92">
        <f>VLOOKUP(D1504,道具产出!B:V,11,FALSE)</f>
        <v>1</v>
      </c>
      <c r="Y1504" s="92">
        <v>1</v>
      </c>
      <c r="Z1504" s="92">
        <f>VLOOKUP(D1504,道具产出!B:V,12,FALSE)</f>
        <v>100</v>
      </c>
      <c r="AA1504" s="85"/>
      <c r="AB1504" s="15" t="str">
        <f>IF(AA1504="","",VLOOKUP(AA1504,映射!W:X,2,FALSE))</f>
        <v/>
      </c>
      <c r="AC1504" s="85"/>
      <c r="AD1504" s="85"/>
      <c r="AE1504" s="85"/>
      <c r="AF1504" s="85"/>
      <c r="AG1504" s="15" t="str">
        <f>IF(AF1504="","",VLOOKUP(AF1504,映射!W:X,2,FALSE))</f>
        <v/>
      </c>
      <c r="AH1504" s="85"/>
      <c r="AI1504" s="85"/>
      <c r="AJ1504" s="85"/>
      <c r="AK1504" s="85"/>
      <c r="AL1504" s="85" t="str">
        <f>IF(AK1504="","",VLOOKUP(AK1504,映射!W:X,2,FALSE))</f>
        <v/>
      </c>
      <c r="AM1504" s="85"/>
      <c r="AN1504" s="85"/>
      <c r="AO1504" s="85"/>
    </row>
    <row r="1505" spans="1:41">
      <c r="A1505" s="26">
        <v>140772</v>
      </c>
      <c r="B1505" s="26" t="s">
        <v>323</v>
      </c>
      <c r="C1505" s="14" t="s">
        <v>40</v>
      </c>
      <c r="D1505" s="14" t="s">
        <v>687</v>
      </c>
      <c r="E1505" s="26">
        <v>40772</v>
      </c>
      <c r="F1505" s="26" t="s">
        <v>584</v>
      </c>
      <c r="G1505" s="26"/>
      <c r="H1505" s="26">
        <v>47</v>
      </c>
      <c r="I1505" s="91">
        <v>1120</v>
      </c>
      <c r="J1505" s="90">
        <v>0</v>
      </c>
      <c r="K1505" s="26"/>
      <c r="L1505" s="79">
        <f>VLOOKUP(D1505,道具产出!B:V,4,FALSE)</f>
        <v>3004</v>
      </c>
      <c r="M1505" s="15" t="str">
        <f>IF(L1505="","",VLOOKUP(L1505,映射!W:X,2,FALSE))</f>
        <v>铝</v>
      </c>
      <c r="N1505" s="79">
        <f>VLOOKUP(D1505,道具产出!B:V,5,FALSE)</f>
        <v>1</v>
      </c>
      <c r="O1505" s="79">
        <v>1</v>
      </c>
      <c r="P1505" s="79">
        <f>VLOOKUP(D1505,道具产出!B:V,6,FALSE)</f>
        <v>100</v>
      </c>
      <c r="Q1505" s="79">
        <f>VLOOKUP(D1505,道具产出!B:V,7,FALSE)</f>
        <v>3104</v>
      </c>
      <c r="R1505" s="15" t="str">
        <f>IF(Q1505="","",VLOOKUP(Q1505,映射!W:X,2,FALSE))</f>
        <v>茱萸木</v>
      </c>
      <c r="S1505" s="79">
        <f>VLOOKUP(D1505,道具产出!B:V,8,FALSE)</f>
        <v>1</v>
      </c>
      <c r="T1505" s="79">
        <v>1</v>
      </c>
      <c r="U1505" s="79">
        <f>VLOOKUP(D1505,道具产出!B:V,9,FALSE)</f>
        <v>100</v>
      </c>
      <c r="V1505" s="92">
        <f>VLOOKUP(D1505,道具产出!B:V,10,FALSE)</f>
        <v>3404</v>
      </c>
      <c r="W1505" s="15" t="str">
        <f>IF(V1505="","",VLOOKUP(V1505,映射!W:X,2,FALSE))</f>
        <v>棉</v>
      </c>
      <c r="X1505" s="92">
        <f>VLOOKUP(D1505,道具产出!B:V,11,FALSE)</f>
        <v>1</v>
      </c>
      <c r="Y1505" s="92">
        <v>1</v>
      </c>
      <c r="Z1505" s="92">
        <f>VLOOKUP(D1505,道具产出!B:V,12,FALSE)</f>
        <v>100</v>
      </c>
      <c r="AA1505" s="85"/>
      <c r="AB1505" s="15" t="str">
        <f>IF(AA1505="","",VLOOKUP(AA1505,映射!W:X,2,FALSE))</f>
        <v/>
      </c>
      <c r="AC1505" s="85"/>
      <c r="AD1505" s="85"/>
      <c r="AE1505" s="85"/>
      <c r="AF1505" s="85"/>
      <c r="AG1505" s="15" t="str">
        <f>IF(AF1505="","",VLOOKUP(AF1505,映射!W:X,2,FALSE))</f>
        <v/>
      </c>
      <c r="AH1505" s="85"/>
      <c r="AI1505" s="85"/>
      <c r="AJ1505" s="85"/>
      <c r="AK1505" s="85"/>
      <c r="AL1505" s="85" t="str">
        <f>IF(AK1505="","",VLOOKUP(AK1505,映射!W:X,2,FALSE))</f>
        <v/>
      </c>
      <c r="AM1505" s="85"/>
      <c r="AN1505" s="85"/>
      <c r="AO1505" s="85"/>
    </row>
    <row r="1506" spans="1:41">
      <c r="A1506" s="26">
        <v>140773</v>
      </c>
      <c r="B1506" s="26" t="s">
        <v>323</v>
      </c>
      <c r="C1506" s="14" t="s">
        <v>40</v>
      </c>
      <c r="D1506" s="14" t="s">
        <v>687</v>
      </c>
      <c r="E1506" s="26">
        <v>40773</v>
      </c>
      <c r="F1506" s="26" t="s">
        <v>698</v>
      </c>
      <c r="G1506" s="26"/>
      <c r="H1506" s="26">
        <v>47</v>
      </c>
      <c r="I1506" s="91">
        <v>1120</v>
      </c>
      <c r="J1506" s="90">
        <v>0</v>
      </c>
      <c r="K1506" s="26"/>
      <c r="L1506" s="79">
        <f>VLOOKUP(D1506,道具产出!B:V,4,FALSE)</f>
        <v>3004</v>
      </c>
      <c r="M1506" s="15" t="str">
        <f>IF(L1506="","",VLOOKUP(L1506,映射!W:X,2,FALSE))</f>
        <v>铝</v>
      </c>
      <c r="N1506" s="79">
        <f>VLOOKUP(D1506,道具产出!B:V,5,FALSE)</f>
        <v>1</v>
      </c>
      <c r="O1506" s="79">
        <v>1</v>
      </c>
      <c r="P1506" s="79">
        <f>VLOOKUP(D1506,道具产出!B:V,6,FALSE)</f>
        <v>100</v>
      </c>
      <c r="Q1506" s="79">
        <f>VLOOKUP(D1506,道具产出!B:V,7,FALSE)</f>
        <v>3104</v>
      </c>
      <c r="R1506" s="15" t="str">
        <f>IF(Q1506="","",VLOOKUP(Q1506,映射!W:X,2,FALSE))</f>
        <v>茱萸木</v>
      </c>
      <c r="S1506" s="79">
        <f>VLOOKUP(D1506,道具产出!B:V,8,FALSE)</f>
        <v>1</v>
      </c>
      <c r="T1506" s="79">
        <v>1</v>
      </c>
      <c r="U1506" s="79">
        <f>VLOOKUP(D1506,道具产出!B:V,9,FALSE)</f>
        <v>100</v>
      </c>
      <c r="V1506" s="92">
        <f>VLOOKUP(D1506,道具产出!B:V,10,FALSE)</f>
        <v>3404</v>
      </c>
      <c r="W1506" s="15" t="str">
        <f>IF(V1506="","",VLOOKUP(V1506,映射!W:X,2,FALSE))</f>
        <v>棉</v>
      </c>
      <c r="X1506" s="92">
        <f>VLOOKUP(D1506,道具产出!B:V,11,FALSE)</f>
        <v>1</v>
      </c>
      <c r="Y1506" s="92">
        <v>1</v>
      </c>
      <c r="Z1506" s="92">
        <f>VLOOKUP(D1506,道具产出!B:V,12,FALSE)</f>
        <v>100</v>
      </c>
      <c r="AA1506" s="85"/>
      <c r="AB1506" s="15" t="str">
        <f>IF(AA1506="","",VLOOKUP(AA1506,映射!W:X,2,FALSE))</f>
        <v/>
      </c>
      <c r="AC1506" s="85"/>
      <c r="AD1506" s="85"/>
      <c r="AE1506" s="85"/>
      <c r="AF1506" s="85"/>
      <c r="AG1506" s="15" t="str">
        <f>IF(AF1506="","",VLOOKUP(AF1506,映射!W:X,2,FALSE))</f>
        <v/>
      </c>
      <c r="AH1506" s="85"/>
      <c r="AI1506" s="85"/>
      <c r="AJ1506" s="85"/>
      <c r="AK1506" s="85"/>
      <c r="AL1506" s="85" t="str">
        <f>IF(AK1506="","",VLOOKUP(AK1506,映射!W:X,2,FALSE))</f>
        <v/>
      </c>
      <c r="AM1506" s="85"/>
      <c r="AN1506" s="85"/>
      <c r="AO1506" s="85"/>
    </row>
    <row r="1507" spans="1:41">
      <c r="A1507" s="26">
        <v>140774</v>
      </c>
      <c r="B1507" s="26" t="s">
        <v>323</v>
      </c>
      <c r="C1507" s="14" t="s">
        <v>40</v>
      </c>
      <c r="D1507" s="14" t="s">
        <v>687</v>
      </c>
      <c r="E1507" s="26">
        <v>40774</v>
      </c>
      <c r="F1507" s="26" t="s">
        <v>438</v>
      </c>
      <c r="G1507" s="26"/>
      <c r="H1507" s="26">
        <v>47</v>
      </c>
      <c r="I1507" s="91">
        <v>1120</v>
      </c>
      <c r="J1507" s="90">
        <v>0</v>
      </c>
      <c r="K1507" s="26"/>
      <c r="L1507" s="79">
        <f>VLOOKUP(D1507,道具产出!B:V,4,FALSE)</f>
        <v>3004</v>
      </c>
      <c r="M1507" s="15" t="str">
        <f>IF(L1507="","",VLOOKUP(L1507,映射!W:X,2,FALSE))</f>
        <v>铝</v>
      </c>
      <c r="N1507" s="79">
        <f>VLOOKUP(D1507,道具产出!B:V,5,FALSE)</f>
        <v>1</v>
      </c>
      <c r="O1507" s="79">
        <v>1</v>
      </c>
      <c r="P1507" s="79">
        <f>VLOOKUP(D1507,道具产出!B:V,6,FALSE)</f>
        <v>100</v>
      </c>
      <c r="Q1507" s="79">
        <f>VLOOKUP(D1507,道具产出!B:V,7,FALSE)</f>
        <v>3104</v>
      </c>
      <c r="R1507" s="15" t="str">
        <f>IF(Q1507="","",VLOOKUP(Q1507,映射!W:X,2,FALSE))</f>
        <v>茱萸木</v>
      </c>
      <c r="S1507" s="79">
        <f>VLOOKUP(D1507,道具产出!B:V,8,FALSE)</f>
        <v>1</v>
      </c>
      <c r="T1507" s="79">
        <v>1</v>
      </c>
      <c r="U1507" s="79">
        <f>VLOOKUP(D1507,道具产出!B:V,9,FALSE)</f>
        <v>100</v>
      </c>
      <c r="V1507" s="92">
        <f>VLOOKUP(D1507,道具产出!B:V,10,FALSE)</f>
        <v>3404</v>
      </c>
      <c r="W1507" s="15" t="str">
        <f>IF(V1507="","",VLOOKUP(V1507,映射!W:X,2,FALSE))</f>
        <v>棉</v>
      </c>
      <c r="X1507" s="92">
        <f>VLOOKUP(D1507,道具产出!B:V,11,FALSE)</f>
        <v>1</v>
      </c>
      <c r="Y1507" s="92">
        <v>1</v>
      </c>
      <c r="Z1507" s="92">
        <f>VLOOKUP(D1507,道具产出!B:V,12,FALSE)</f>
        <v>100</v>
      </c>
      <c r="AA1507" s="85"/>
      <c r="AB1507" s="15" t="str">
        <f>IF(AA1507="","",VLOOKUP(AA1507,映射!W:X,2,FALSE))</f>
        <v/>
      </c>
      <c r="AC1507" s="85"/>
      <c r="AD1507" s="85"/>
      <c r="AE1507" s="85"/>
      <c r="AF1507" s="85"/>
      <c r="AG1507" s="15" t="str">
        <f>IF(AF1507="","",VLOOKUP(AF1507,映射!W:X,2,FALSE))</f>
        <v/>
      </c>
      <c r="AH1507" s="85"/>
      <c r="AI1507" s="85"/>
      <c r="AJ1507" s="85"/>
      <c r="AK1507" s="85"/>
      <c r="AL1507" s="85" t="str">
        <f>IF(AK1507="","",VLOOKUP(AK1507,映射!W:X,2,FALSE))</f>
        <v/>
      </c>
      <c r="AM1507" s="85"/>
      <c r="AN1507" s="85"/>
      <c r="AO1507" s="85"/>
    </row>
    <row r="1508" spans="1:41">
      <c r="A1508" s="26">
        <v>140775</v>
      </c>
      <c r="B1508" s="26" t="s">
        <v>323</v>
      </c>
      <c r="C1508" s="14" t="s">
        <v>40</v>
      </c>
      <c r="D1508" s="14" t="s">
        <v>687</v>
      </c>
      <c r="E1508" s="26">
        <v>40775</v>
      </c>
      <c r="F1508" s="26" t="s">
        <v>621</v>
      </c>
      <c r="G1508" s="26"/>
      <c r="H1508" s="26">
        <v>47</v>
      </c>
      <c r="I1508" s="91">
        <v>1120</v>
      </c>
      <c r="J1508" s="90">
        <v>0</v>
      </c>
      <c r="K1508" s="26"/>
      <c r="L1508" s="79">
        <f>VLOOKUP(D1508,道具产出!B:V,4,FALSE)</f>
        <v>3004</v>
      </c>
      <c r="M1508" s="15" t="str">
        <f>IF(L1508="","",VLOOKUP(L1508,映射!W:X,2,FALSE))</f>
        <v>铝</v>
      </c>
      <c r="N1508" s="79">
        <f>VLOOKUP(D1508,道具产出!B:V,5,FALSE)</f>
        <v>1</v>
      </c>
      <c r="O1508" s="79">
        <v>1</v>
      </c>
      <c r="P1508" s="79">
        <f>VLOOKUP(D1508,道具产出!B:V,6,FALSE)</f>
        <v>100</v>
      </c>
      <c r="Q1508" s="79">
        <f>VLOOKUP(D1508,道具产出!B:V,7,FALSE)</f>
        <v>3104</v>
      </c>
      <c r="R1508" s="15" t="str">
        <f>IF(Q1508="","",VLOOKUP(Q1508,映射!W:X,2,FALSE))</f>
        <v>茱萸木</v>
      </c>
      <c r="S1508" s="79">
        <f>VLOOKUP(D1508,道具产出!B:V,8,FALSE)</f>
        <v>1</v>
      </c>
      <c r="T1508" s="79">
        <v>1</v>
      </c>
      <c r="U1508" s="79">
        <f>VLOOKUP(D1508,道具产出!B:V,9,FALSE)</f>
        <v>100</v>
      </c>
      <c r="V1508" s="92">
        <f>VLOOKUP(D1508,道具产出!B:V,10,FALSE)</f>
        <v>3404</v>
      </c>
      <c r="W1508" s="15" t="str">
        <f>IF(V1508="","",VLOOKUP(V1508,映射!W:X,2,FALSE))</f>
        <v>棉</v>
      </c>
      <c r="X1508" s="92">
        <f>VLOOKUP(D1508,道具产出!B:V,11,FALSE)</f>
        <v>1</v>
      </c>
      <c r="Y1508" s="92">
        <v>1</v>
      </c>
      <c r="Z1508" s="92">
        <f>VLOOKUP(D1508,道具产出!B:V,12,FALSE)</f>
        <v>100</v>
      </c>
      <c r="AA1508" s="85"/>
      <c r="AB1508" s="15" t="str">
        <f>IF(AA1508="","",VLOOKUP(AA1508,映射!W:X,2,FALSE))</f>
        <v/>
      </c>
      <c r="AC1508" s="85"/>
      <c r="AD1508" s="85"/>
      <c r="AE1508" s="85"/>
      <c r="AF1508" s="85"/>
      <c r="AG1508" s="15" t="str">
        <f>IF(AF1508="","",VLOOKUP(AF1508,映射!W:X,2,FALSE))</f>
        <v/>
      </c>
      <c r="AH1508" s="85"/>
      <c r="AI1508" s="85"/>
      <c r="AJ1508" s="85"/>
      <c r="AK1508" s="85"/>
      <c r="AL1508" s="85" t="str">
        <f>IF(AK1508="","",VLOOKUP(AK1508,映射!W:X,2,FALSE))</f>
        <v/>
      </c>
      <c r="AM1508" s="85"/>
      <c r="AN1508" s="85"/>
      <c r="AO1508" s="85"/>
    </row>
    <row r="1509" spans="1:41">
      <c r="A1509" s="26">
        <v>140776</v>
      </c>
      <c r="B1509" s="26" t="s">
        <v>323</v>
      </c>
      <c r="C1509" s="14" t="s">
        <v>40</v>
      </c>
      <c r="D1509" s="14" t="s">
        <v>687</v>
      </c>
      <c r="E1509" s="26">
        <v>40776</v>
      </c>
      <c r="F1509" s="26" t="s">
        <v>468</v>
      </c>
      <c r="G1509" s="26"/>
      <c r="H1509" s="26">
        <v>47</v>
      </c>
      <c r="I1509" s="91">
        <v>1120</v>
      </c>
      <c r="J1509" s="90">
        <v>0</v>
      </c>
      <c r="K1509" s="26"/>
      <c r="L1509" s="79">
        <f>VLOOKUP(D1509,道具产出!B:V,4,FALSE)</f>
        <v>3004</v>
      </c>
      <c r="M1509" s="15" t="str">
        <f>IF(L1509="","",VLOOKUP(L1509,映射!W:X,2,FALSE))</f>
        <v>铝</v>
      </c>
      <c r="N1509" s="79">
        <f>VLOOKUP(D1509,道具产出!B:V,5,FALSE)</f>
        <v>1</v>
      </c>
      <c r="O1509" s="79">
        <v>1</v>
      </c>
      <c r="P1509" s="79">
        <f>VLOOKUP(D1509,道具产出!B:V,6,FALSE)</f>
        <v>100</v>
      </c>
      <c r="Q1509" s="79">
        <f>VLOOKUP(D1509,道具产出!B:V,7,FALSE)</f>
        <v>3104</v>
      </c>
      <c r="R1509" s="15" t="str">
        <f>IF(Q1509="","",VLOOKUP(Q1509,映射!W:X,2,FALSE))</f>
        <v>茱萸木</v>
      </c>
      <c r="S1509" s="79">
        <f>VLOOKUP(D1509,道具产出!B:V,8,FALSE)</f>
        <v>1</v>
      </c>
      <c r="T1509" s="79">
        <v>1</v>
      </c>
      <c r="U1509" s="79">
        <f>VLOOKUP(D1509,道具产出!B:V,9,FALSE)</f>
        <v>100</v>
      </c>
      <c r="V1509" s="92">
        <f>VLOOKUP(D1509,道具产出!B:V,10,FALSE)</f>
        <v>3404</v>
      </c>
      <c r="W1509" s="15" t="str">
        <f>IF(V1509="","",VLOOKUP(V1509,映射!W:X,2,FALSE))</f>
        <v>棉</v>
      </c>
      <c r="X1509" s="92">
        <f>VLOOKUP(D1509,道具产出!B:V,11,FALSE)</f>
        <v>1</v>
      </c>
      <c r="Y1509" s="92">
        <v>1</v>
      </c>
      <c r="Z1509" s="92">
        <f>VLOOKUP(D1509,道具产出!B:V,12,FALSE)</f>
        <v>100</v>
      </c>
      <c r="AA1509" s="85"/>
      <c r="AB1509" s="15" t="str">
        <f>IF(AA1509="","",VLOOKUP(AA1509,映射!W:X,2,FALSE))</f>
        <v/>
      </c>
      <c r="AC1509" s="85"/>
      <c r="AD1509" s="85"/>
      <c r="AE1509" s="85"/>
      <c r="AF1509" s="85"/>
      <c r="AG1509" s="15" t="str">
        <f>IF(AF1509="","",VLOOKUP(AF1509,映射!W:X,2,FALSE))</f>
        <v/>
      </c>
      <c r="AH1509" s="85"/>
      <c r="AI1509" s="85"/>
      <c r="AJ1509" s="85"/>
      <c r="AK1509" s="85"/>
      <c r="AL1509" s="85" t="str">
        <f>IF(AK1509="","",VLOOKUP(AK1509,映射!W:X,2,FALSE))</f>
        <v/>
      </c>
      <c r="AM1509" s="85"/>
      <c r="AN1509" s="85"/>
      <c r="AO1509" s="85"/>
    </row>
    <row r="1510" spans="1:41">
      <c r="A1510" s="26">
        <v>140777</v>
      </c>
      <c r="B1510" s="26" t="s">
        <v>323</v>
      </c>
      <c r="C1510" s="14" t="s">
        <v>40</v>
      </c>
      <c r="D1510" s="14" t="s">
        <v>687</v>
      </c>
      <c r="E1510" s="26">
        <v>40777</v>
      </c>
      <c r="F1510" s="26" t="s">
        <v>483</v>
      </c>
      <c r="G1510" s="26"/>
      <c r="H1510" s="26">
        <v>47</v>
      </c>
      <c r="I1510" s="91">
        <v>1120</v>
      </c>
      <c r="J1510" s="90">
        <v>0</v>
      </c>
      <c r="K1510" s="26"/>
      <c r="L1510" s="79">
        <f>VLOOKUP(D1510,道具产出!B:V,4,FALSE)</f>
        <v>3004</v>
      </c>
      <c r="M1510" s="15" t="str">
        <f>IF(L1510="","",VLOOKUP(L1510,映射!W:X,2,FALSE))</f>
        <v>铝</v>
      </c>
      <c r="N1510" s="79">
        <f>VLOOKUP(D1510,道具产出!B:V,5,FALSE)</f>
        <v>1</v>
      </c>
      <c r="O1510" s="79">
        <v>1</v>
      </c>
      <c r="P1510" s="79">
        <f>VLOOKUP(D1510,道具产出!B:V,6,FALSE)</f>
        <v>100</v>
      </c>
      <c r="Q1510" s="79">
        <f>VLOOKUP(D1510,道具产出!B:V,7,FALSE)</f>
        <v>3104</v>
      </c>
      <c r="R1510" s="15" t="str">
        <f>IF(Q1510="","",VLOOKUP(Q1510,映射!W:X,2,FALSE))</f>
        <v>茱萸木</v>
      </c>
      <c r="S1510" s="79">
        <f>VLOOKUP(D1510,道具产出!B:V,8,FALSE)</f>
        <v>1</v>
      </c>
      <c r="T1510" s="79">
        <v>1</v>
      </c>
      <c r="U1510" s="79">
        <f>VLOOKUP(D1510,道具产出!B:V,9,FALSE)</f>
        <v>100</v>
      </c>
      <c r="V1510" s="92">
        <f>VLOOKUP(D1510,道具产出!B:V,10,FALSE)</f>
        <v>3404</v>
      </c>
      <c r="W1510" s="15" t="str">
        <f>IF(V1510="","",VLOOKUP(V1510,映射!W:X,2,FALSE))</f>
        <v>棉</v>
      </c>
      <c r="X1510" s="92">
        <f>VLOOKUP(D1510,道具产出!B:V,11,FALSE)</f>
        <v>1</v>
      </c>
      <c r="Y1510" s="92">
        <v>1</v>
      </c>
      <c r="Z1510" s="92">
        <f>VLOOKUP(D1510,道具产出!B:V,12,FALSE)</f>
        <v>100</v>
      </c>
      <c r="AA1510" s="85"/>
      <c r="AB1510" s="15" t="str">
        <f>IF(AA1510="","",VLOOKUP(AA1510,映射!W:X,2,FALSE))</f>
        <v/>
      </c>
      <c r="AC1510" s="85"/>
      <c r="AD1510" s="85"/>
      <c r="AE1510" s="85"/>
      <c r="AF1510" s="85"/>
      <c r="AG1510" s="15" t="str">
        <f>IF(AF1510="","",VLOOKUP(AF1510,映射!W:X,2,FALSE))</f>
        <v/>
      </c>
      <c r="AH1510" s="85"/>
      <c r="AI1510" s="85"/>
      <c r="AJ1510" s="85"/>
      <c r="AK1510" s="85"/>
      <c r="AL1510" s="85" t="str">
        <f>IF(AK1510="","",VLOOKUP(AK1510,映射!W:X,2,FALSE))</f>
        <v/>
      </c>
      <c r="AM1510" s="85"/>
      <c r="AN1510" s="85"/>
      <c r="AO1510" s="85"/>
    </row>
    <row r="1511" spans="1:41">
      <c r="A1511" s="26">
        <v>140778</v>
      </c>
      <c r="B1511" s="26" t="s">
        <v>323</v>
      </c>
      <c r="C1511" s="14" t="s">
        <v>40</v>
      </c>
      <c r="D1511" s="14" t="s">
        <v>687</v>
      </c>
      <c r="E1511" s="26">
        <v>40778</v>
      </c>
      <c r="F1511" s="26" t="s">
        <v>474</v>
      </c>
      <c r="G1511" s="26"/>
      <c r="H1511" s="26">
        <v>47</v>
      </c>
      <c r="I1511" s="91">
        <v>1120</v>
      </c>
      <c r="J1511" s="90">
        <v>0</v>
      </c>
      <c r="K1511" s="26"/>
      <c r="L1511" s="79">
        <f>VLOOKUP(D1511,道具产出!B:V,4,FALSE)</f>
        <v>3004</v>
      </c>
      <c r="M1511" s="15" t="str">
        <f>IF(L1511="","",VLOOKUP(L1511,映射!W:X,2,FALSE))</f>
        <v>铝</v>
      </c>
      <c r="N1511" s="79">
        <f>VLOOKUP(D1511,道具产出!B:V,5,FALSE)</f>
        <v>1</v>
      </c>
      <c r="O1511" s="79">
        <v>1</v>
      </c>
      <c r="P1511" s="79">
        <f>VLOOKUP(D1511,道具产出!B:V,6,FALSE)</f>
        <v>100</v>
      </c>
      <c r="Q1511" s="79">
        <f>VLOOKUP(D1511,道具产出!B:V,7,FALSE)</f>
        <v>3104</v>
      </c>
      <c r="R1511" s="15" t="str">
        <f>IF(Q1511="","",VLOOKUP(Q1511,映射!W:X,2,FALSE))</f>
        <v>茱萸木</v>
      </c>
      <c r="S1511" s="79">
        <f>VLOOKUP(D1511,道具产出!B:V,8,FALSE)</f>
        <v>1</v>
      </c>
      <c r="T1511" s="79">
        <v>1</v>
      </c>
      <c r="U1511" s="79">
        <f>VLOOKUP(D1511,道具产出!B:V,9,FALSE)</f>
        <v>100</v>
      </c>
      <c r="V1511" s="92">
        <f>VLOOKUP(D1511,道具产出!B:V,10,FALSE)</f>
        <v>3404</v>
      </c>
      <c r="W1511" s="15" t="str">
        <f>IF(V1511="","",VLOOKUP(V1511,映射!W:X,2,FALSE))</f>
        <v>棉</v>
      </c>
      <c r="X1511" s="92">
        <f>VLOOKUP(D1511,道具产出!B:V,11,FALSE)</f>
        <v>1</v>
      </c>
      <c r="Y1511" s="92">
        <v>1</v>
      </c>
      <c r="Z1511" s="92">
        <f>VLOOKUP(D1511,道具产出!B:V,12,FALSE)</f>
        <v>100</v>
      </c>
      <c r="AA1511" s="85"/>
      <c r="AB1511" s="15" t="str">
        <f>IF(AA1511="","",VLOOKUP(AA1511,映射!W:X,2,FALSE))</f>
        <v/>
      </c>
      <c r="AC1511" s="85"/>
      <c r="AD1511" s="85"/>
      <c r="AE1511" s="85"/>
      <c r="AF1511" s="85"/>
      <c r="AG1511" s="15" t="str">
        <f>IF(AF1511="","",VLOOKUP(AF1511,映射!W:X,2,FALSE))</f>
        <v/>
      </c>
      <c r="AH1511" s="85"/>
      <c r="AI1511" s="85"/>
      <c r="AJ1511" s="85"/>
      <c r="AK1511" s="85"/>
      <c r="AL1511" s="85" t="str">
        <f>IF(AK1511="","",VLOOKUP(AK1511,映射!W:X,2,FALSE))</f>
        <v/>
      </c>
      <c r="AM1511" s="85"/>
      <c r="AN1511" s="85"/>
      <c r="AO1511" s="85"/>
    </row>
    <row r="1512" spans="1:41">
      <c r="A1512" s="26">
        <v>140779</v>
      </c>
      <c r="B1512" s="26" t="s">
        <v>323</v>
      </c>
      <c r="C1512" s="14" t="s">
        <v>40</v>
      </c>
      <c r="D1512" s="14" t="s">
        <v>687</v>
      </c>
      <c r="E1512" s="26">
        <v>40779</v>
      </c>
      <c r="F1512" s="26" t="s">
        <v>699</v>
      </c>
      <c r="G1512" s="26"/>
      <c r="H1512" s="26">
        <v>47</v>
      </c>
      <c r="I1512" s="91">
        <v>1120</v>
      </c>
      <c r="J1512" s="90">
        <v>0</v>
      </c>
      <c r="K1512" s="26"/>
      <c r="L1512" s="79">
        <f>VLOOKUP(D1512,道具产出!B:V,4,FALSE)</f>
        <v>3004</v>
      </c>
      <c r="M1512" s="15" t="str">
        <f>IF(L1512="","",VLOOKUP(L1512,映射!W:X,2,FALSE))</f>
        <v>铝</v>
      </c>
      <c r="N1512" s="79">
        <f>VLOOKUP(D1512,道具产出!B:V,5,FALSE)</f>
        <v>1</v>
      </c>
      <c r="O1512" s="79">
        <v>1</v>
      </c>
      <c r="P1512" s="79">
        <f>VLOOKUP(D1512,道具产出!B:V,6,FALSE)</f>
        <v>100</v>
      </c>
      <c r="Q1512" s="79">
        <f>VLOOKUP(D1512,道具产出!B:V,7,FALSE)</f>
        <v>3104</v>
      </c>
      <c r="R1512" s="15" t="str">
        <f>IF(Q1512="","",VLOOKUP(Q1512,映射!W:X,2,FALSE))</f>
        <v>茱萸木</v>
      </c>
      <c r="S1512" s="79">
        <f>VLOOKUP(D1512,道具产出!B:V,8,FALSE)</f>
        <v>1</v>
      </c>
      <c r="T1512" s="79">
        <v>1</v>
      </c>
      <c r="U1512" s="79">
        <f>VLOOKUP(D1512,道具产出!B:V,9,FALSE)</f>
        <v>100</v>
      </c>
      <c r="V1512" s="92">
        <f>VLOOKUP(D1512,道具产出!B:V,10,FALSE)</f>
        <v>3404</v>
      </c>
      <c r="W1512" s="15" t="str">
        <f>IF(V1512="","",VLOOKUP(V1512,映射!W:X,2,FALSE))</f>
        <v>棉</v>
      </c>
      <c r="X1512" s="92">
        <f>VLOOKUP(D1512,道具产出!B:V,11,FALSE)</f>
        <v>1</v>
      </c>
      <c r="Y1512" s="92">
        <v>1</v>
      </c>
      <c r="Z1512" s="92">
        <f>VLOOKUP(D1512,道具产出!B:V,12,FALSE)</f>
        <v>100</v>
      </c>
      <c r="AA1512" s="85"/>
      <c r="AB1512" s="15" t="str">
        <f>IF(AA1512="","",VLOOKUP(AA1512,映射!W:X,2,FALSE))</f>
        <v/>
      </c>
      <c r="AC1512" s="85"/>
      <c r="AD1512" s="85"/>
      <c r="AE1512" s="85"/>
      <c r="AF1512" s="85"/>
      <c r="AG1512" s="15" t="str">
        <f>IF(AF1512="","",VLOOKUP(AF1512,映射!W:X,2,FALSE))</f>
        <v/>
      </c>
      <c r="AH1512" s="85"/>
      <c r="AI1512" s="85"/>
      <c r="AJ1512" s="85"/>
      <c r="AK1512" s="85"/>
      <c r="AL1512" s="85" t="str">
        <f>IF(AK1512="","",VLOOKUP(AK1512,映射!W:X,2,FALSE))</f>
        <v/>
      </c>
      <c r="AM1512" s="85"/>
      <c r="AN1512" s="85"/>
      <c r="AO1512" s="85"/>
    </row>
    <row r="1513" spans="1:41">
      <c r="A1513" s="26">
        <v>140780</v>
      </c>
      <c r="B1513" s="26" t="s">
        <v>323</v>
      </c>
      <c r="C1513" s="14" t="s">
        <v>40</v>
      </c>
      <c r="D1513" s="14" t="s">
        <v>687</v>
      </c>
      <c r="E1513" s="26">
        <v>40780</v>
      </c>
      <c r="F1513" s="26" t="s">
        <v>447</v>
      </c>
      <c r="G1513" s="26"/>
      <c r="H1513" s="26">
        <v>47</v>
      </c>
      <c r="I1513" s="91">
        <v>1120</v>
      </c>
      <c r="J1513" s="90">
        <v>0</v>
      </c>
      <c r="K1513" s="26"/>
      <c r="L1513" s="79">
        <f>VLOOKUP(D1513,道具产出!B:V,4,FALSE)</f>
        <v>3004</v>
      </c>
      <c r="M1513" s="15" t="str">
        <f>IF(L1513="","",VLOOKUP(L1513,映射!W:X,2,FALSE))</f>
        <v>铝</v>
      </c>
      <c r="N1513" s="79">
        <f>VLOOKUP(D1513,道具产出!B:V,5,FALSE)</f>
        <v>1</v>
      </c>
      <c r="O1513" s="79">
        <v>1</v>
      </c>
      <c r="P1513" s="79">
        <f>VLOOKUP(D1513,道具产出!B:V,6,FALSE)</f>
        <v>100</v>
      </c>
      <c r="Q1513" s="79">
        <f>VLOOKUP(D1513,道具产出!B:V,7,FALSE)</f>
        <v>3104</v>
      </c>
      <c r="R1513" s="15" t="str">
        <f>IF(Q1513="","",VLOOKUP(Q1513,映射!W:X,2,FALSE))</f>
        <v>茱萸木</v>
      </c>
      <c r="S1513" s="79">
        <f>VLOOKUP(D1513,道具产出!B:V,8,FALSE)</f>
        <v>1</v>
      </c>
      <c r="T1513" s="79">
        <v>1</v>
      </c>
      <c r="U1513" s="79">
        <f>VLOOKUP(D1513,道具产出!B:V,9,FALSE)</f>
        <v>100</v>
      </c>
      <c r="V1513" s="92">
        <f>VLOOKUP(D1513,道具产出!B:V,10,FALSE)</f>
        <v>3404</v>
      </c>
      <c r="W1513" s="15" t="str">
        <f>IF(V1513="","",VLOOKUP(V1513,映射!W:X,2,FALSE))</f>
        <v>棉</v>
      </c>
      <c r="X1513" s="92">
        <f>VLOOKUP(D1513,道具产出!B:V,11,FALSE)</f>
        <v>1</v>
      </c>
      <c r="Y1513" s="92">
        <v>1</v>
      </c>
      <c r="Z1513" s="92">
        <f>VLOOKUP(D1513,道具产出!B:V,12,FALSE)</f>
        <v>100</v>
      </c>
      <c r="AA1513" s="85"/>
      <c r="AB1513" s="15" t="str">
        <f>IF(AA1513="","",VLOOKUP(AA1513,映射!W:X,2,FALSE))</f>
        <v/>
      </c>
      <c r="AC1513" s="85"/>
      <c r="AD1513" s="85"/>
      <c r="AE1513" s="85"/>
      <c r="AF1513" s="85"/>
      <c r="AG1513" s="15" t="str">
        <f>IF(AF1513="","",VLOOKUP(AF1513,映射!W:X,2,FALSE))</f>
        <v/>
      </c>
      <c r="AH1513" s="85"/>
      <c r="AI1513" s="85"/>
      <c r="AJ1513" s="85"/>
      <c r="AK1513" s="85"/>
      <c r="AL1513" s="85" t="str">
        <f>IF(AK1513="","",VLOOKUP(AK1513,映射!W:X,2,FALSE))</f>
        <v/>
      </c>
      <c r="AM1513" s="85"/>
      <c r="AN1513" s="85"/>
      <c r="AO1513" s="85"/>
    </row>
    <row r="1514" spans="1:41">
      <c r="A1514" s="26">
        <v>140781</v>
      </c>
      <c r="B1514" s="26" t="s">
        <v>323</v>
      </c>
      <c r="C1514" s="14" t="s">
        <v>40</v>
      </c>
      <c r="D1514" s="14" t="s">
        <v>688</v>
      </c>
      <c r="E1514" s="26">
        <v>40781</v>
      </c>
      <c r="F1514" s="26" t="s">
        <v>662</v>
      </c>
      <c r="G1514" s="26"/>
      <c r="H1514" s="26">
        <v>52</v>
      </c>
      <c r="I1514" s="91">
        <v>1430</v>
      </c>
      <c r="J1514" s="90">
        <v>0</v>
      </c>
      <c r="K1514" s="26"/>
      <c r="L1514" s="79">
        <f>VLOOKUP(D1514,道具产出!B:V,4,FALSE)</f>
        <v>3005</v>
      </c>
      <c r="M1514" s="15" t="str">
        <f>IF(L1514="","",VLOOKUP(L1514,映射!W:X,2,FALSE))</f>
        <v>纯银</v>
      </c>
      <c r="N1514" s="79">
        <f>VLOOKUP(D1514,道具产出!B:V,5,FALSE)</f>
        <v>1</v>
      </c>
      <c r="O1514" s="79">
        <v>1</v>
      </c>
      <c r="P1514" s="79">
        <f>VLOOKUP(D1514,道具产出!B:V,6,FALSE)</f>
        <v>100</v>
      </c>
      <c r="Q1514" s="79">
        <f>VLOOKUP(D1514,道具产出!B:V,7,FALSE)</f>
        <v>3105</v>
      </c>
      <c r="R1514" s="15" t="str">
        <f>IF(Q1514="","",VLOOKUP(Q1514,映射!W:X,2,FALSE))</f>
        <v>铁杉</v>
      </c>
      <c r="S1514" s="79">
        <f>VLOOKUP(D1514,道具产出!B:V,8,FALSE)</f>
        <v>1</v>
      </c>
      <c r="T1514" s="79">
        <v>1</v>
      </c>
      <c r="U1514" s="79">
        <f>VLOOKUP(D1514,道具产出!B:V,9,FALSE)</f>
        <v>100</v>
      </c>
      <c r="V1514" s="92">
        <f>VLOOKUP(D1514,道具产出!B:V,10,FALSE)</f>
        <v>3405</v>
      </c>
      <c r="W1514" s="15" t="str">
        <f>IF(V1514="","",VLOOKUP(V1514,映射!W:X,2,FALSE))</f>
        <v>细线</v>
      </c>
      <c r="X1514" s="92">
        <f>VLOOKUP(D1514,道具产出!B:V,11,FALSE)</f>
        <v>1</v>
      </c>
      <c r="Y1514" s="92">
        <v>1</v>
      </c>
      <c r="Z1514" s="92">
        <f>VLOOKUP(D1514,道具产出!B:V,12,FALSE)</f>
        <v>100</v>
      </c>
      <c r="AA1514" s="85"/>
      <c r="AB1514" s="15" t="str">
        <f>IF(AA1514="","",VLOOKUP(AA1514,映射!W:X,2,FALSE))</f>
        <v/>
      </c>
      <c r="AC1514" s="85"/>
      <c r="AD1514" s="85"/>
      <c r="AE1514" s="85"/>
      <c r="AF1514" s="85"/>
      <c r="AG1514" s="15" t="str">
        <f>IF(AF1514="","",VLOOKUP(AF1514,映射!W:X,2,FALSE))</f>
        <v/>
      </c>
      <c r="AH1514" s="85"/>
      <c r="AI1514" s="85"/>
      <c r="AJ1514" s="85"/>
      <c r="AK1514" s="85"/>
      <c r="AL1514" s="85" t="str">
        <f>IF(AK1514="","",VLOOKUP(AK1514,映射!W:X,2,FALSE))</f>
        <v/>
      </c>
      <c r="AM1514" s="85"/>
      <c r="AN1514" s="85"/>
      <c r="AO1514" s="85"/>
    </row>
    <row r="1515" spans="1:41">
      <c r="A1515" s="26">
        <v>140782</v>
      </c>
      <c r="B1515" s="26" t="s">
        <v>323</v>
      </c>
      <c r="C1515" s="14" t="s">
        <v>40</v>
      </c>
      <c r="D1515" s="14" t="s">
        <v>688</v>
      </c>
      <c r="E1515" s="26">
        <v>40782</v>
      </c>
      <c r="F1515" s="26" t="s">
        <v>480</v>
      </c>
      <c r="G1515" s="26"/>
      <c r="H1515" s="26">
        <v>52</v>
      </c>
      <c r="I1515" s="91">
        <v>1430</v>
      </c>
      <c r="J1515" s="90">
        <v>0</v>
      </c>
      <c r="K1515" s="26"/>
      <c r="L1515" s="79">
        <f>VLOOKUP(D1515,道具产出!B:V,4,FALSE)</f>
        <v>3005</v>
      </c>
      <c r="M1515" s="15" t="str">
        <f>IF(L1515="","",VLOOKUP(L1515,映射!W:X,2,FALSE))</f>
        <v>纯银</v>
      </c>
      <c r="N1515" s="79">
        <f>VLOOKUP(D1515,道具产出!B:V,5,FALSE)</f>
        <v>1</v>
      </c>
      <c r="O1515" s="79">
        <v>1</v>
      </c>
      <c r="P1515" s="79">
        <f>VLOOKUP(D1515,道具产出!B:V,6,FALSE)</f>
        <v>100</v>
      </c>
      <c r="Q1515" s="79">
        <f>VLOOKUP(D1515,道具产出!B:V,7,FALSE)</f>
        <v>3105</v>
      </c>
      <c r="R1515" s="15" t="str">
        <f>IF(Q1515="","",VLOOKUP(Q1515,映射!W:X,2,FALSE))</f>
        <v>铁杉</v>
      </c>
      <c r="S1515" s="79">
        <f>VLOOKUP(D1515,道具产出!B:V,8,FALSE)</f>
        <v>1</v>
      </c>
      <c r="T1515" s="79">
        <v>1</v>
      </c>
      <c r="U1515" s="79">
        <f>VLOOKUP(D1515,道具产出!B:V,9,FALSE)</f>
        <v>100</v>
      </c>
      <c r="V1515" s="92">
        <f>VLOOKUP(D1515,道具产出!B:V,10,FALSE)</f>
        <v>3405</v>
      </c>
      <c r="W1515" s="15" t="str">
        <f>IF(V1515="","",VLOOKUP(V1515,映射!W:X,2,FALSE))</f>
        <v>细线</v>
      </c>
      <c r="X1515" s="92">
        <f>VLOOKUP(D1515,道具产出!B:V,11,FALSE)</f>
        <v>1</v>
      </c>
      <c r="Y1515" s="92">
        <v>1</v>
      </c>
      <c r="Z1515" s="92">
        <f>VLOOKUP(D1515,道具产出!B:V,12,FALSE)</f>
        <v>100</v>
      </c>
      <c r="AA1515" s="85"/>
      <c r="AB1515" s="15" t="str">
        <f>IF(AA1515="","",VLOOKUP(AA1515,映射!W:X,2,FALSE))</f>
        <v/>
      </c>
      <c r="AC1515" s="85"/>
      <c r="AD1515" s="85"/>
      <c r="AE1515" s="85"/>
      <c r="AF1515" s="85"/>
      <c r="AG1515" s="15" t="str">
        <f>IF(AF1515="","",VLOOKUP(AF1515,映射!W:X,2,FALSE))</f>
        <v/>
      </c>
      <c r="AH1515" s="85"/>
      <c r="AI1515" s="85"/>
      <c r="AJ1515" s="85"/>
      <c r="AK1515" s="85"/>
      <c r="AL1515" s="85" t="str">
        <f>IF(AK1515="","",VLOOKUP(AK1515,映射!W:X,2,FALSE))</f>
        <v/>
      </c>
      <c r="AM1515" s="85"/>
      <c r="AN1515" s="85"/>
      <c r="AO1515" s="85"/>
    </row>
    <row r="1516" spans="1:41">
      <c r="A1516" s="26">
        <v>140783</v>
      </c>
      <c r="B1516" s="26" t="s">
        <v>323</v>
      </c>
      <c r="C1516" s="14" t="s">
        <v>40</v>
      </c>
      <c r="D1516" s="14" t="s">
        <v>688</v>
      </c>
      <c r="E1516" s="26">
        <v>40783</v>
      </c>
      <c r="F1516" s="26" t="s">
        <v>519</v>
      </c>
      <c r="G1516" s="26"/>
      <c r="H1516" s="26">
        <v>52</v>
      </c>
      <c r="I1516" s="91">
        <v>1430</v>
      </c>
      <c r="J1516" s="90">
        <v>0</v>
      </c>
      <c r="K1516" s="26"/>
      <c r="L1516" s="79">
        <f>VLOOKUP(D1516,道具产出!B:V,4,FALSE)</f>
        <v>3005</v>
      </c>
      <c r="M1516" s="15" t="str">
        <f>IF(L1516="","",VLOOKUP(L1516,映射!W:X,2,FALSE))</f>
        <v>纯银</v>
      </c>
      <c r="N1516" s="79">
        <f>VLOOKUP(D1516,道具产出!B:V,5,FALSE)</f>
        <v>1</v>
      </c>
      <c r="O1516" s="79">
        <v>1</v>
      </c>
      <c r="P1516" s="79">
        <f>VLOOKUP(D1516,道具产出!B:V,6,FALSE)</f>
        <v>100</v>
      </c>
      <c r="Q1516" s="79">
        <f>VLOOKUP(D1516,道具产出!B:V,7,FALSE)</f>
        <v>3105</v>
      </c>
      <c r="R1516" s="15" t="str">
        <f>IF(Q1516="","",VLOOKUP(Q1516,映射!W:X,2,FALSE))</f>
        <v>铁杉</v>
      </c>
      <c r="S1516" s="79">
        <f>VLOOKUP(D1516,道具产出!B:V,8,FALSE)</f>
        <v>1</v>
      </c>
      <c r="T1516" s="79">
        <v>1</v>
      </c>
      <c r="U1516" s="79">
        <f>VLOOKUP(D1516,道具产出!B:V,9,FALSE)</f>
        <v>100</v>
      </c>
      <c r="V1516" s="92">
        <f>VLOOKUP(D1516,道具产出!B:V,10,FALSE)</f>
        <v>3405</v>
      </c>
      <c r="W1516" s="15" t="str">
        <f>IF(V1516="","",VLOOKUP(V1516,映射!W:X,2,FALSE))</f>
        <v>细线</v>
      </c>
      <c r="X1516" s="92">
        <f>VLOOKUP(D1516,道具产出!B:V,11,FALSE)</f>
        <v>1</v>
      </c>
      <c r="Y1516" s="92">
        <v>1</v>
      </c>
      <c r="Z1516" s="92">
        <f>VLOOKUP(D1516,道具产出!B:V,12,FALSE)</f>
        <v>100</v>
      </c>
      <c r="AA1516" s="85"/>
      <c r="AB1516" s="15" t="str">
        <f>IF(AA1516="","",VLOOKUP(AA1516,映射!W:X,2,FALSE))</f>
        <v/>
      </c>
      <c r="AC1516" s="85"/>
      <c r="AD1516" s="85"/>
      <c r="AE1516" s="85"/>
      <c r="AF1516" s="85"/>
      <c r="AG1516" s="15" t="str">
        <f>IF(AF1516="","",VLOOKUP(AF1516,映射!W:X,2,FALSE))</f>
        <v/>
      </c>
      <c r="AH1516" s="85"/>
      <c r="AI1516" s="85"/>
      <c r="AJ1516" s="85"/>
      <c r="AK1516" s="85"/>
      <c r="AL1516" s="85" t="str">
        <f>IF(AK1516="","",VLOOKUP(AK1516,映射!W:X,2,FALSE))</f>
        <v/>
      </c>
      <c r="AM1516" s="85"/>
      <c r="AN1516" s="85"/>
      <c r="AO1516" s="85"/>
    </row>
    <row r="1517" spans="1:41">
      <c r="A1517" s="26">
        <v>140784</v>
      </c>
      <c r="B1517" s="26" t="s">
        <v>323</v>
      </c>
      <c r="C1517" s="14" t="s">
        <v>40</v>
      </c>
      <c r="D1517" s="14" t="s">
        <v>688</v>
      </c>
      <c r="E1517" s="26">
        <v>40784</v>
      </c>
      <c r="F1517" s="26" t="s">
        <v>662</v>
      </c>
      <c r="G1517" s="26"/>
      <c r="H1517" s="26">
        <v>52</v>
      </c>
      <c r="I1517" s="91">
        <v>1430</v>
      </c>
      <c r="J1517" s="90">
        <v>0</v>
      </c>
      <c r="K1517" s="26"/>
      <c r="L1517" s="79">
        <f>VLOOKUP(D1517,道具产出!B:V,4,FALSE)</f>
        <v>3005</v>
      </c>
      <c r="M1517" s="15" t="str">
        <f>IF(L1517="","",VLOOKUP(L1517,映射!W:X,2,FALSE))</f>
        <v>纯银</v>
      </c>
      <c r="N1517" s="79">
        <f>VLOOKUP(D1517,道具产出!B:V,5,FALSE)</f>
        <v>1</v>
      </c>
      <c r="O1517" s="79">
        <v>1</v>
      </c>
      <c r="P1517" s="79">
        <f>VLOOKUP(D1517,道具产出!B:V,6,FALSE)</f>
        <v>100</v>
      </c>
      <c r="Q1517" s="79">
        <f>VLOOKUP(D1517,道具产出!B:V,7,FALSE)</f>
        <v>3105</v>
      </c>
      <c r="R1517" s="15" t="str">
        <f>IF(Q1517="","",VLOOKUP(Q1517,映射!W:X,2,FALSE))</f>
        <v>铁杉</v>
      </c>
      <c r="S1517" s="79">
        <f>VLOOKUP(D1517,道具产出!B:V,8,FALSE)</f>
        <v>1</v>
      </c>
      <c r="T1517" s="79">
        <v>1</v>
      </c>
      <c r="U1517" s="79">
        <f>VLOOKUP(D1517,道具产出!B:V,9,FALSE)</f>
        <v>100</v>
      </c>
      <c r="V1517" s="92">
        <f>VLOOKUP(D1517,道具产出!B:V,10,FALSE)</f>
        <v>3405</v>
      </c>
      <c r="W1517" s="15" t="str">
        <f>IF(V1517="","",VLOOKUP(V1517,映射!W:X,2,FALSE))</f>
        <v>细线</v>
      </c>
      <c r="X1517" s="92">
        <f>VLOOKUP(D1517,道具产出!B:V,11,FALSE)</f>
        <v>1</v>
      </c>
      <c r="Y1517" s="92">
        <v>1</v>
      </c>
      <c r="Z1517" s="92">
        <f>VLOOKUP(D1517,道具产出!B:V,12,FALSE)</f>
        <v>100</v>
      </c>
      <c r="AA1517" s="85"/>
      <c r="AB1517" s="15" t="str">
        <f>IF(AA1517="","",VLOOKUP(AA1517,映射!W:X,2,FALSE))</f>
        <v/>
      </c>
      <c r="AC1517" s="85"/>
      <c r="AD1517" s="85"/>
      <c r="AE1517" s="85"/>
      <c r="AF1517" s="85"/>
      <c r="AG1517" s="15" t="str">
        <f>IF(AF1517="","",VLOOKUP(AF1517,映射!W:X,2,FALSE))</f>
        <v/>
      </c>
      <c r="AH1517" s="85"/>
      <c r="AI1517" s="85"/>
      <c r="AJ1517" s="85"/>
      <c r="AK1517" s="85"/>
      <c r="AL1517" s="85" t="str">
        <f>IF(AK1517="","",VLOOKUP(AK1517,映射!W:X,2,FALSE))</f>
        <v/>
      </c>
      <c r="AM1517" s="85"/>
      <c r="AN1517" s="85"/>
      <c r="AO1517" s="85"/>
    </row>
    <row r="1518" spans="1:41">
      <c r="A1518" s="26">
        <v>140785</v>
      </c>
      <c r="B1518" s="26" t="s">
        <v>323</v>
      </c>
      <c r="C1518" s="14" t="s">
        <v>40</v>
      </c>
      <c r="D1518" s="14" t="s">
        <v>688</v>
      </c>
      <c r="E1518" s="26">
        <v>40785</v>
      </c>
      <c r="F1518" s="26" t="s">
        <v>660</v>
      </c>
      <c r="G1518" s="26"/>
      <c r="H1518" s="26">
        <v>52</v>
      </c>
      <c r="I1518" s="91">
        <v>1430</v>
      </c>
      <c r="J1518" s="90">
        <v>0</v>
      </c>
      <c r="K1518" s="26"/>
      <c r="L1518" s="79">
        <f>VLOOKUP(D1518,道具产出!B:V,4,FALSE)</f>
        <v>3005</v>
      </c>
      <c r="M1518" s="15" t="str">
        <f>IF(L1518="","",VLOOKUP(L1518,映射!W:X,2,FALSE))</f>
        <v>纯银</v>
      </c>
      <c r="N1518" s="79">
        <f>VLOOKUP(D1518,道具产出!B:V,5,FALSE)</f>
        <v>1</v>
      </c>
      <c r="O1518" s="79">
        <v>1</v>
      </c>
      <c r="P1518" s="79">
        <f>VLOOKUP(D1518,道具产出!B:V,6,FALSE)</f>
        <v>100</v>
      </c>
      <c r="Q1518" s="79">
        <f>VLOOKUP(D1518,道具产出!B:V,7,FALSE)</f>
        <v>3105</v>
      </c>
      <c r="R1518" s="15" t="str">
        <f>IF(Q1518="","",VLOOKUP(Q1518,映射!W:X,2,FALSE))</f>
        <v>铁杉</v>
      </c>
      <c r="S1518" s="79">
        <f>VLOOKUP(D1518,道具产出!B:V,8,FALSE)</f>
        <v>1</v>
      </c>
      <c r="T1518" s="79">
        <v>1</v>
      </c>
      <c r="U1518" s="79">
        <f>VLOOKUP(D1518,道具产出!B:V,9,FALSE)</f>
        <v>100</v>
      </c>
      <c r="V1518" s="92">
        <f>VLOOKUP(D1518,道具产出!B:V,10,FALSE)</f>
        <v>3405</v>
      </c>
      <c r="W1518" s="15" t="str">
        <f>IF(V1518="","",VLOOKUP(V1518,映射!W:X,2,FALSE))</f>
        <v>细线</v>
      </c>
      <c r="X1518" s="92">
        <f>VLOOKUP(D1518,道具产出!B:V,11,FALSE)</f>
        <v>1</v>
      </c>
      <c r="Y1518" s="92">
        <v>1</v>
      </c>
      <c r="Z1518" s="92">
        <f>VLOOKUP(D1518,道具产出!B:V,12,FALSE)</f>
        <v>100</v>
      </c>
      <c r="AA1518" s="85"/>
      <c r="AB1518" s="15" t="str">
        <f>IF(AA1518="","",VLOOKUP(AA1518,映射!W:X,2,FALSE))</f>
        <v/>
      </c>
      <c r="AC1518" s="85"/>
      <c r="AD1518" s="85"/>
      <c r="AE1518" s="85"/>
      <c r="AF1518" s="85"/>
      <c r="AG1518" s="15" t="str">
        <f>IF(AF1518="","",VLOOKUP(AF1518,映射!W:X,2,FALSE))</f>
        <v/>
      </c>
      <c r="AH1518" s="85"/>
      <c r="AI1518" s="85"/>
      <c r="AJ1518" s="85"/>
      <c r="AK1518" s="85"/>
      <c r="AL1518" s="85" t="str">
        <f>IF(AK1518="","",VLOOKUP(AK1518,映射!W:X,2,FALSE))</f>
        <v/>
      </c>
      <c r="AM1518" s="85"/>
      <c r="AN1518" s="85"/>
      <c r="AO1518" s="85"/>
    </row>
    <row r="1519" spans="1:41">
      <c r="A1519" s="26">
        <v>140786</v>
      </c>
      <c r="B1519" s="26" t="s">
        <v>323</v>
      </c>
      <c r="C1519" s="14" t="s">
        <v>40</v>
      </c>
      <c r="D1519" s="14" t="s">
        <v>688</v>
      </c>
      <c r="E1519" s="26">
        <v>40786</v>
      </c>
      <c r="F1519" s="26" t="s">
        <v>694</v>
      </c>
      <c r="G1519" s="26"/>
      <c r="H1519" s="26">
        <v>52</v>
      </c>
      <c r="I1519" s="91">
        <v>1430</v>
      </c>
      <c r="J1519" s="90">
        <v>0</v>
      </c>
      <c r="K1519" s="26"/>
      <c r="L1519" s="79">
        <f>VLOOKUP(D1519,道具产出!B:V,4,FALSE)</f>
        <v>3005</v>
      </c>
      <c r="M1519" s="15" t="str">
        <f>IF(L1519="","",VLOOKUP(L1519,映射!W:X,2,FALSE))</f>
        <v>纯银</v>
      </c>
      <c r="N1519" s="79">
        <f>VLOOKUP(D1519,道具产出!B:V,5,FALSE)</f>
        <v>1</v>
      </c>
      <c r="O1519" s="79">
        <v>1</v>
      </c>
      <c r="P1519" s="79">
        <f>VLOOKUP(D1519,道具产出!B:V,6,FALSE)</f>
        <v>100</v>
      </c>
      <c r="Q1519" s="79">
        <f>VLOOKUP(D1519,道具产出!B:V,7,FALSE)</f>
        <v>3105</v>
      </c>
      <c r="R1519" s="15" t="str">
        <f>IF(Q1519="","",VLOOKUP(Q1519,映射!W:X,2,FALSE))</f>
        <v>铁杉</v>
      </c>
      <c r="S1519" s="79">
        <f>VLOOKUP(D1519,道具产出!B:V,8,FALSE)</f>
        <v>1</v>
      </c>
      <c r="T1519" s="79">
        <v>1</v>
      </c>
      <c r="U1519" s="79">
        <f>VLOOKUP(D1519,道具产出!B:V,9,FALSE)</f>
        <v>100</v>
      </c>
      <c r="V1519" s="92">
        <f>VLOOKUP(D1519,道具产出!B:V,10,FALSE)</f>
        <v>3405</v>
      </c>
      <c r="W1519" s="15" t="str">
        <f>IF(V1519="","",VLOOKUP(V1519,映射!W:X,2,FALSE))</f>
        <v>细线</v>
      </c>
      <c r="X1519" s="92">
        <f>VLOOKUP(D1519,道具产出!B:V,11,FALSE)</f>
        <v>1</v>
      </c>
      <c r="Y1519" s="92">
        <v>1</v>
      </c>
      <c r="Z1519" s="92">
        <f>VLOOKUP(D1519,道具产出!B:V,12,FALSE)</f>
        <v>100</v>
      </c>
      <c r="AA1519" s="85"/>
      <c r="AB1519" s="15" t="str">
        <f>IF(AA1519="","",VLOOKUP(AA1519,映射!W:X,2,FALSE))</f>
        <v/>
      </c>
      <c r="AC1519" s="85"/>
      <c r="AD1519" s="85"/>
      <c r="AE1519" s="85"/>
      <c r="AF1519" s="85"/>
      <c r="AG1519" s="15" t="str">
        <f>IF(AF1519="","",VLOOKUP(AF1519,映射!W:X,2,FALSE))</f>
        <v/>
      </c>
      <c r="AH1519" s="85"/>
      <c r="AI1519" s="85"/>
      <c r="AJ1519" s="85"/>
      <c r="AK1519" s="85"/>
      <c r="AL1519" s="85" t="str">
        <f>IF(AK1519="","",VLOOKUP(AK1519,映射!W:X,2,FALSE))</f>
        <v/>
      </c>
      <c r="AM1519" s="85"/>
      <c r="AN1519" s="85"/>
      <c r="AO1519" s="85"/>
    </row>
    <row r="1520" spans="1:41">
      <c r="A1520" s="26">
        <v>140787</v>
      </c>
      <c r="B1520" s="26" t="s">
        <v>323</v>
      </c>
      <c r="C1520" s="14" t="s">
        <v>40</v>
      </c>
      <c r="D1520" s="14" t="s">
        <v>688</v>
      </c>
      <c r="E1520" s="26">
        <v>40787</v>
      </c>
      <c r="F1520" s="26" t="s">
        <v>584</v>
      </c>
      <c r="G1520" s="26"/>
      <c r="H1520" s="26">
        <v>52</v>
      </c>
      <c r="I1520" s="91">
        <v>1430</v>
      </c>
      <c r="J1520" s="90">
        <v>0</v>
      </c>
      <c r="K1520" s="26"/>
      <c r="L1520" s="79">
        <f>VLOOKUP(D1520,道具产出!B:V,4,FALSE)</f>
        <v>3005</v>
      </c>
      <c r="M1520" s="15" t="str">
        <f>IF(L1520="","",VLOOKUP(L1520,映射!W:X,2,FALSE))</f>
        <v>纯银</v>
      </c>
      <c r="N1520" s="79">
        <f>VLOOKUP(D1520,道具产出!B:V,5,FALSE)</f>
        <v>1</v>
      </c>
      <c r="O1520" s="79">
        <v>1</v>
      </c>
      <c r="P1520" s="79">
        <f>VLOOKUP(D1520,道具产出!B:V,6,FALSE)</f>
        <v>100</v>
      </c>
      <c r="Q1520" s="79">
        <f>VLOOKUP(D1520,道具产出!B:V,7,FALSE)</f>
        <v>3105</v>
      </c>
      <c r="R1520" s="15" t="str">
        <f>IF(Q1520="","",VLOOKUP(Q1520,映射!W:X,2,FALSE))</f>
        <v>铁杉</v>
      </c>
      <c r="S1520" s="79">
        <f>VLOOKUP(D1520,道具产出!B:V,8,FALSE)</f>
        <v>1</v>
      </c>
      <c r="T1520" s="79">
        <v>1</v>
      </c>
      <c r="U1520" s="79">
        <f>VLOOKUP(D1520,道具产出!B:V,9,FALSE)</f>
        <v>100</v>
      </c>
      <c r="V1520" s="92">
        <f>VLOOKUP(D1520,道具产出!B:V,10,FALSE)</f>
        <v>3405</v>
      </c>
      <c r="W1520" s="15" t="str">
        <f>IF(V1520="","",VLOOKUP(V1520,映射!W:X,2,FALSE))</f>
        <v>细线</v>
      </c>
      <c r="X1520" s="92">
        <f>VLOOKUP(D1520,道具产出!B:V,11,FALSE)</f>
        <v>1</v>
      </c>
      <c r="Y1520" s="92">
        <v>1</v>
      </c>
      <c r="Z1520" s="92">
        <f>VLOOKUP(D1520,道具产出!B:V,12,FALSE)</f>
        <v>100</v>
      </c>
      <c r="AA1520" s="85"/>
      <c r="AB1520" s="15" t="str">
        <f>IF(AA1520="","",VLOOKUP(AA1520,映射!W:X,2,FALSE))</f>
        <v/>
      </c>
      <c r="AC1520" s="85"/>
      <c r="AD1520" s="85"/>
      <c r="AE1520" s="85"/>
      <c r="AF1520" s="85"/>
      <c r="AG1520" s="15" t="str">
        <f>IF(AF1520="","",VLOOKUP(AF1520,映射!W:X,2,FALSE))</f>
        <v/>
      </c>
      <c r="AH1520" s="85"/>
      <c r="AI1520" s="85"/>
      <c r="AJ1520" s="85"/>
      <c r="AK1520" s="85"/>
      <c r="AL1520" s="85" t="str">
        <f>IF(AK1520="","",VLOOKUP(AK1520,映射!W:X,2,FALSE))</f>
        <v/>
      </c>
      <c r="AM1520" s="85"/>
      <c r="AN1520" s="85"/>
      <c r="AO1520" s="85"/>
    </row>
    <row r="1521" spans="1:41">
      <c r="A1521" s="26">
        <v>140788</v>
      </c>
      <c r="B1521" s="26" t="s">
        <v>323</v>
      </c>
      <c r="C1521" s="14" t="s">
        <v>40</v>
      </c>
      <c r="D1521" s="14" t="s">
        <v>688</v>
      </c>
      <c r="E1521" s="26">
        <v>40788</v>
      </c>
      <c r="F1521" s="26" t="s">
        <v>698</v>
      </c>
      <c r="G1521" s="26"/>
      <c r="H1521" s="26">
        <v>52</v>
      </c>
      <c r="I1521" s="91">
        <v>1430</v>
      </c>
      <c r="J1521" s="90">
        <v>0</v>
      </c>
      <c r="K1521" s="26"/>
      <c r="L1521" s="79">
        <f>VLOOKUP(D1521,道具产出!B:V,4,FALSE)</f>
        <v>3005</v>
      </c>
      <c r="M1521" s="15" t="str">
        <f>IF(L1521="","",VLOOKUP(L1521,映射!W:X,2,FALSE))</f>
        <v>纯银</v>
      </c>
      <c r="N1521" s="79">
        <f>VLOOKUP(D1521,道具产出!B:V,5,FALSE)</f>
        <v>1</v>
      </c>
      <c r="O1521" s="79">
        <v>1</v>
      </c>
      <c r="P1521" s="79">
        <f>VLOOKUP(D1521,道具产出!B:V,6,FALSE)</f>
        <v>100</v>
      </c>
      <c r="Q1521" s="79">
        <f>VLOOKUP(D1521,道具产出!B:V,7,FALSE)</f>
        <v>3105</v>
      </c>
      <c r="R1521" s="15" t="str">
        <f>IF(Q1521="","",VLOOKUP(Q1521,映射!W:X,2,FALSE))</f>
        <v>铁杉</v>
      </c>
      <c r="S1521" s="79">
        <f>VLOOKUP(D1521,道具产出!B:V,8,FALSE)</f>
        <v>1</v>
      </c>
      <c r="T1521" s="79">
        <v>1</v>
      </c>
      <c r="U1521" s="79">
        <f>VLOOKUP(D1521,道具产出!B:V,9,FALSE)</f>
        <v>100</v>
      </c>
      <c r="V1521" s="92">
        <f>VLOOKUP(D1521,道具产出!B:V,10,FALSE)</f>
        <v>3405</v>
      </c>
      <c r="W1521" s="15" t="str">
        <f>IF(V1521="","",VLOOKUP(V1521,映射!W:X,2,FALSE))</f>
        <v>细线</v>
      </c>
      <c r="X1521" s="92">
        <f>VLOOKUP(D1521,道具产出!B:V,11,FALSE)</f>
        <v>1</v>
      </c>
      <c r="Y1521" s="92">
        <v>1</v>
      </c>
      <c r="Z1521" s="92">
        <f>VLOOKUP(D1521,道具产出!B:V,12,FALSE)</f>
        <v>100</v>
      </c>
      <c r="AA1521" s="85"/>
      <c r="AB1521" s="15" t="str">
        <f>IF(AA1521="","",VLOOKUP(AA1521,映射!W:X,2,FALSE))</f>
        <v/>
      </c>
      <c r="AC1521" s="85"/>
      <c r="AD1521" s="85"/>
      <c r="AE1521" s="85"/>
      <c r="AF1521" s="85"/>
      <c r="AG1521" s="15" t="str">
        <f>IF(AF1521="","",VLOOKUP(AF1521,映射!W:X,2,FALSE))</f>
        <v/>
      </c>
      <c r="AH1521" s="85"/>
      <c r="AI1521" s="85"/>
      <c r="AJ1521" s="85"/>
      <c r="AK1521" s="85"/>
      <c r="AL1521" s="85" t="str">
        <f>IF(AK1521="","",VLOOKUP(AK1521,映射!W:X,2,FALSE))</f>
        <v/>
      </c>
      <c r="AM1521" s="85"/>
      <c r="AN1521" s="85"/>
      <c r="AO1521" s="85"/>
    </row>
    <row r="1522" spans="1:41">
      <c r="A1522" s="26">
        <v>140789</v>
      </c>
      <c r="B1522" s="26" t="s">
        <v>323</v>
      </c>
      <c r="C1522" s="14" t="s">
        <v>40</v>
      </c>
      <c r="D1522" s="14" t="s">
        <v>688</v>
      </c>
      <c r="E1522" s="26">
        <v>40789</v>
      </c>
      <c r="F1522" s="26" t="s">
        <v>438</v>
      </c>
      <c r="G1522" s="26"/>
      <c r="H1522" s="26">
        <v>52</v>
      </c>
      <c r="I1522" s="91">
        <v>1430</v>
      </c>
      <c r="J1522" s="90">
        <v>0</v>
      </c>
      <c r="K1522" s="26"/>
      <c r="L1522" s="79">
        <f>VLOOKUP(D1522,道具产出!B:V,4,FALSE)</f>
        <v>3005</v>
      </c>
      <c r="M1522" s="15" t="str">
        <f>IF(L1522="","",VLOOKUP(L1522,映射!W:X,2,FALSE))</f>
        <v>纯银</v>
      </c>
      <c r="N1522" s="79">
        <f>VLOOKUP(D1522,道具产出!B:V,5,FALSE)</f>
        <v>1</v>
      </c>
      <c r="O1522" s="79">
        <v>1</v>
      </c>
      <c r="P1522" s="79">
        <f>VLOOKUP(D1522,道具产出!B:V,6,FALSE)</f>
        <v>100</v>
      </c>
      <c r="Q1522" s="79">
        <f>VLOOKUP(D1522,道具产出!B:V,7,FALSE)</f>
        <v>3105</v>
      </c>
      <c r="R1522" s="15" t="str">
        <f>IF(Q1522="","",VLOOKUP(Q1522,映射!W:X,2,FALSE))</f>
        <v>铁杉</v>
      </c>
      <c r="S1522" s="79">
        <f>VLOOKUP(D1522,道具产出!B:V,8,FALSE)</f>
        <v>1</v>
      </c>
      <c r="T1522" s="79">
        <v>1</v>
      </c>
      <c r="U1522" s="79">
        <f>VLOOKUP(D1522,道具产出!B:V,9,FALSE)</f>
        <v>100</v>
      </c>
      <c r="V1522" s="92">
        <f>VLOOKUP(D1522,道具产出!B:V,10,FALSE)</f>
        <v>3405</v>
      </c>
      <c r="W1522" s="15" t="str">
        <f>IF(V1522="","",VLOOKUP(V1522,映射!W:X,2,FALSE))</f>
        <v>细线</v>
      </c>
      <c r="X1522" s="92">
        <f>VLOOKUP(D1522,道具产出!B:V,11,FALSE)</f>
        <v>1</v>
      </c>
      <c r="Y1522" s="92">
        <v>1</v>
      </c>
      <c r="Z1522" s="92">
        <f>VLOOKUP(D1522,道具产出!B:V,12,FALSE)</f>
        <v>100</v>
      </c>
      <c r="AA1522" s="85"/>
      <c r="AB1522" s="15" t="str">
        <f>IF(AA1522="","",VLOOKUP(AA1522,映射!W:X,2,FALSE))</f>
        <v/>
      </c>
      <c r="AC1522" s="85"/>
      <c r="AD1522" s="85"/>
      <c r="AE1522" s="85"/>
      <c r="AF1522" s="85"/>
      <c r="AG1522" s="15" t="str">
        <f>IF(AF1522="","",VLOOKUP(AF1522,映射!W:X,2,FALSE))</f>
        <v/>
      </c>
      <c r="AH1522" s="85"/>
      <c r="AI1522" s="85"/>
      <c r="AJ1522" s="85"/>
      <c r="AK1522" s="85"/>
      <c r="AL1522" s="85" t="str">
        <f>IF(AK1522="","",VLOOKUP(AK1522,映射!W:X,2,FALSE))</f>
        <v/>
      </c>
      <c r="AM1522" s="85"/>
      <c r="AN1522" s="85"/>
      <c r="AO1522" s="85"/>
    </row>
    <row r="1523" spans="1:41">
      <c r="A1523" s="26">
        <v>140790</v>
      </c>
      <c r="B1523" s="26" t="s">
        <v>323</v>
      </c>
      <c r="C1523" s="14" t="s">
        <v>40</v>
      </c>
      <c r="D1523" s="14" t="s">
        <v>688</v>
      </c>
      <c r="E1523" s="26">
        <v>40790</v>
      </c>
      <c r="F1523" s="26" t="s">
        <v>621</v>
      </c>
      <c r="G1523" s="26"/>
      <c r="H1523" s="26">
        <v>52</v>
      </c>
      <c r="I1523" s="91">
        <v>1430</v>
      </c>
      <c r="J1523" s="90">
        <v>0</v>
      </c>
      <c r="K1523" s="26"/>
      <c r="L1523" s="79">
        <f>VLOOKUP(D1523,道具产出!B:V,4,FALSE)</f>
        <v>3005</v>
      </c>
      <c r="M1523" s="15" t="str">
        <f>IF(L1523="","",VLOOKUP(L1523,映射!W:X,2,FALSE))</f>
        <v>纯银</v>
      </c>
      <c r="N1523" s="79">
        <f>VLOOKUP(D1523,道具产出!B:V,5,FALSE)</f>
        <v>1</v>
      </c>
      <c r="O1523" s="79">
        <v>1</v>
      </c>
      <c r="P1523" s="79">
        <f>VLOOKUP(D1523,道具产出!B:V,6,FALSE)</f>
        <v>100</v>
      </c>
      <c r="Q1523" s="79">
        <f>VLOOKUP(D1523,道具产出!B:V,7,FALSE)</f>
        <v>3105</v>
      </c>
      <c r="R1523" s="15" t="str">
        <f>IF(Q1523="","",VLOOKUP(Q1523,映射!W:X,2,FALSE))</f>
        <v>铁杉</v>
      </c>
      <c r="S1523" s="79">
        <f>VLOOKUP(D1523,道具产出!B:V,8,FALSE)</f>
        <v>1</v>
      </c>
      <c r="T1523" s="79">
        <v>1</v>
      </c>
      <c r="U1523" s="79">
        <f>VLOOKUP(D1523,道具产出!B:V,9,FALSE)</f>
        <v>100</v>
      </c>
      <c r="V1523" s="92">
        <f>VLOOKUP(D1523,道具产出!B:V,10,FALSE)</f>
        <v>3405</v>
      </c>
      <c r="W1523" s="15" t="str">
        <f>IF(V1523="","",VLOOKUP(V1523,映射!W:X,2,FALSE))</f>
        <v>细线</v>
      </c>
      <c r="X1523" s="92">
        <f>VLOOKUP(D1523,道具产出!B:V,11,FALSE)</f>
        <v>1</v>
      </c>
      <c r="Y1523" s="92">
        <v>1</v>
      </c>
      <c r="Z1523" s="92">
        <f>VLOOKUP(D1523,道具产出!B:V,12,FALSE)</f>
        <v>100</v>
      </c>
      <c r="AA1523" s="85"/>
      <c r="AB1523" s="15" t="str">
        <f>IF(AA1523="","",VLOOKUP(AA1523,映射!W:X,2,FALSE))</f>
        <v/>
      </c>
      <c r="AC1523" s="85"/>
      <c r="AD1523" s="85"/>
      <c r="AE1523" s="85"/>
      <c r="AF1523" s="85"/>
      <c r="AG1523" s="15" t="str">
        <f>IF(AF1523="","",VLOOKUP(AF1523,映射!W:X,2,FALSE))</f>
        <v/>
      </c>
      <c r="AH1523" s="85"/>
      <c r="AI1523" s="85"/>
      <c r="AJ1523" s="85"/>
      <c r="AK1523" s="85"/>
      <c r="AL1523" s="85" t="str">
        <f>IF(AK1523="","",VLOOKUP(AK1523,映射!W:X,2,FALSE))</f>
        <v/>
      </c>
      <c r="AM1523" s="85"/>
      <c r="AN1523" s="85"/>
      <c r="AO1523" s="85"/>
    </row>
    <row r="1524" spans="1:41">
      <c r="A1524" s="26">
        <v>140791</v>
      </c>
      <c r="B1524" s="26" t="s">
        <v>323</v>
      </c>
      <c r="C1524" s="14" t="s">
        <v>40</v>
      </c>
      <c r="D1524" s="14" t="s">
        <v>688</v>
      </c>
      <c r="E1524" s="26">
        <v>40791</v>
      </c>
      <c r="F1524" s="26" t="s">
        <v>468</v>
      </c>
      <c r="G1524" s="26"/>
      <c r="H1524" s="26">
        <v>52</v>
      </c>
      <c r="I1524" s="91">
        <v>1430</v>
      </c>
      <c r="J1524" s="90">
        <v>0</v>
      </c>
      <c r="K1524" s="26"/>
      <c r="L1524" s="79">
        <f>VLOOKUP(D1524,道具产出!B:V,4,FALSE)</f>
        <v>3005</v>
      </c>
      <c r="M1524" s="15" t="str">
        <f>IF(L1524="","",VLOOKUP(L1524,映射!W:X,2,FALSE))</f>
        <v>纯银</v>
      </c>
      <c r="N1524" s="79">
        <f>VLOOKUP(D1524,道具产出!B:V,5,FALSE)</f>
        <v>1</v>
      </c>
      <c r="O1524" s="79">
        <v>1</v>
      </c>
      <c r="P1524" s="79">
        <f>VLOOKUP(D1524,道具产出!B:V,6,FALSE)</f>
        <v>100</v>
      </c>
      <c r="Q1524" s="79">
        <f>VLOOKUP(D1524,道具产出!B:V,7,FALSE)</f>
        <v>3105</v>
      </c>
      <c r="R1524" s="15" t="str">
        <f>IF(Q1524="","",VLOOKUP(Q1524,映射!W:X,2,FALSE))</f>
        <v>铁杉</v>
      </c>
      <c r="S1524" s="79">
        <f>VLOOKUP(D1524,道具产出!B:V,8,FALSE)</f>
        <v>1</v>
      </c>
      <c r="T1524" s="79">
        <v>1</v>
      </c>
      <c r="U1524" s="79">
        <f>VLOOKUP(D1524,道具产出!B:V,9,FALSE)</f>
        <v>100</v>
      </c>
      <c r="V1524" s="92">
        <f>VLOOKUP(D1524,道具产出!B:V,10,FALSE)</f>
        <v>3405</v>
      </c>
      <c r="W1524" s="15" t="str">
        <f>IF(V1524="","",VLOOKUP(V1524,映射!W:X,2,FALSE))</f>
        <v>细线</v>
      </c>
      <c r="X1524" s="92">
        <f>VLOOKUP(D1524,道具产出!B:V,11,FALSE)</f>
        <v>1</v>
      </c>
      <c r="Y1524" s="92">
        <v>1</v>
      </c>
      <c r="Z1524" s="92">
        <f>VLOOKUP(D1524,道具产出!B:V,12,FALSE)</f>
        <v>100</v>
      </c>
      <c r="AA1524" s="85"/>
      <c r="AB1524" s="15" t="str">
        <f>IF(AA1524="","",VLOOKUP(AA1524,映射!W:X,2,FALSE))</f>
        <v/>
      </c>
      <c r="AC1524" s="85"/>
      <c r="AD1524" s="85"/>
      <c r="AE1524" s="85"/>
      <c r="AF1524" s="85"/>
      <c r="AG1524" s="15" t="str">
        <f>IF(AF1524="","",VLOOKUP(AF1524,映射!W:X,2,FALSE))</f>
        <v/>
      </c>
      <c r="AH1524" s="85"/>
      <c r="AI1524" s="85"/>
      <c r="AJ1524" s="85"/>
      <c r="AK1524" s="85"/>
      <c r="AL1524" s="85" t="str">
        <f>IF(AK1524="","",VLOOKUP(AK1524,映射!W:X,2,FALSE))</f>
        <v/>
      </c>
      <c r="AM1524" s="85"/>
      <c r="AN1524" s="85"/>
      <c r="AO1524" s="85"/>
    </row>
    <row r="1525" spans="1:41">
      <c r="A1525" s="26">
        <v>140792</v>
      </c>
      <c r="B1525" s="26" t="s">
        <v>323</v>
      </c>
      <c r="C1525" s="14" t="s">
        <v>40</v>
      </c>
      <c r="D1525" s="14" t="s">
        <v>688</v>
      </c>
      <c r="E1525" s="26">
        <v>40792</v>
      </c>
      <c r="F1525" s="26" t="s">
        <v>483</v>
      </c>
      <c r="G1525" s="26"/>
      <c r="H1525" s="26">
        <v>52</v>
      </c>
      <c r="I1525" s="91">
        <v>1430</v>
      </c>
      <c r="J1525" s="90">
        <v>0</v>
      </c>
      <c r="K1525" s="26"/>
      <c r="L1525" s="79">
        <f>VLOOKUP(D1525,道具产出!B:V,4,FALSE)</f>
        <v>3005</v>
      </c>
      <c r="M1525" s="15" t="str">
        <f>IF(L1525="","",VLOOKUP(L1525,映射!W:X,2,FALSE))</f>
        <v>纯银</v>
      </c>
      <c r="N1525" s="79">
        <f>VLOOKUP(D1525,道具产出!B:V,5,FALSE)</f>
        <v>1</v>
      </c>
      <c r="O1525" s="79">
        <v>1</v>
      </c>
      <c r="P1525" s="79">
        <f>VLOOKUP(D1525,道具产出!B:V,6,FALSE)</f>
        <v>100</v>
      </c>
      <c r="Q1525" s="79">
        <f>VLOOKUP(D1525,道具产出!B:V,7,FALSE)</f>
        <v>3105</v>
      </c>
      <c r="R1525" s="15" t="str">
        <f>IF(Q1525="","",VLOOKUP(Q1525,映射!W:X,2,FALSE))</f>
        <v>铁杉</v>
      </c>
      <c r="S1525" s="79">
        <f>VLOOKUP(D1525,道具产出!B:V,8,FALSE)</f>
        <v>1</v>
      </c>
      <c r="T1525" s="79">
        <v>1</v>
      </c>
      <c r="U1525" s="79">
        <f>VLOOKUP(D1525,道具产出!B:V,9,FALSE)</f>
        <v>100</v>
      </c>
      <c r="V1525" s="92">
        <f>VLOOKUP(D1525,道具产出!B:V,10,FALSE)</f>
        <v>3405</v>
      </c>
      <c r="W1525" s="15" t="str">
        <f>IF(V1525="","",VLOOKUP(V1525,映射!W:X,2,FALSE))</f>
        <v>细线</v>
      </c>
      <c r="X1525" s="92">
        <f>VLOOKUP(D1525,道具产出!B:V,11,FALSE)</f>
        <v>1</v>
      </c>
      <c r="Y1525" s="92">
        <v>1</v>
      </c>
      <c r="Z1525" s="92">
        <f>VLOOKUP(D1525,道具产出!B:V,12,FALSE)</f>
        <v>100</v>
      </c>
      <c r="AA1525" s="85"/>
      <c r="AB1525" s="15" t="str">
        <f>IF(AA1525="","",VLOOKUP(AA1525,映射!W:X,2,FALSE))</f>
        <v/>
      </c>
      <c r="AC1525" s="85"/>
      <c r="AD1525" s="85"/>
      <c r="AE1525" s="85"/>
      <c r="AF1525" s="85"/>
      <c r="AG1525" s="15" t="str">
        <f>IF(AF1525="","",VLOOKUP(AF1525,映射!W:X,2,FALSE))</f>
        <v/>
      </c>
      <c r="AH1525" s="85"/>
      <c r="AI1525" s="85"/>
      <c r="AJ1525" s="85"/>
      <c r="AK1525" s="85"/>
      <c r="AL1525" s="85" t="str">
        <f>IF(AK1525="","",VLOOKUP(AK1525,映射!W:X,2,FALSE))</f>
        <v/>
      </c>
      <c r="AM1525" s="85"/>
      <c r="AN1525" s="85"/>
      <c r="AO1525" s="85"/>
    </row>
    <row r="1526" spans="1:41">
      <c r="A1526" s="26">
        <v>140793</v>
      </c>
      <c r="B1526" s="26" t="s">
        <v>323</v>
      </c>
      <c r="C1526" s="14" t="s">
        <v>40</v>
      </c>
      <c r="D1526" s="14" t="s">
        <v>688</v>
      </c>
      <c r="E1526" s="26">
        <v>40793</v>
      </c>
      <c r="F1526" s="26" t="s">
        <v>474</v>
      </c>
      <c r="G1526" s="26"/>
      <c r="H1526" s="26">
        <v>52</v>
      </c>
      <c r="I1526" s="91">
        <v>1430</v>
      </c>
      <c r="J1526" s="90">
        <v>0</v>
      </c>
      <c r="K1526" s="26"/>
      <c r="L1526" s="79">
        <f>VLOOKUP(D1526,道具产出!B:V,4,FALSE)</f>
        <v>3005</v>
      </c>
      <c r="M1526" s="15" t="str">
        <f>IF(L1526="","",VLOOKUP(L1526,映射!W:X,2,FALSE))</f>
        <v>纯银</v>
      </c>
      <c r="N1526" s="79">
        <f>VLOOKUP(D1526,道具产出!B:V,5,FALSE)</f>
        <v>1</v>
      </c>
      <c r="O1526" s="79">
        <v>1</v>
      </c>
      <c r="P1526" s="79">
        <f>VLOOKUP(D1526,道具产出!B:V,6,FALSE)</f>
        <v>100</v>
      </c>
      <c r="Q1526" s="79">
        <f>VLOOKUP(D1526,道具产出!B:V,7,FALSE)</f>
        <v>3105</v>
      </c>
      <c r="R1526" s="15" t="str">
        <f>IF(Q1526="","",VLOOKUP(Q1526,映射!W:X,2,FALSE))</f>
        <v>铁杉</v>
      </c>
      <c r="S1526" s="79">
        <f>VLOOKUP(D1526,道具产出!B:V,8,FALSE)</f>
        <v>1</v>
      </c>
      <c r="T1526" s="79">
        <v>1</v>
      </c>
      <c r="U1526" s="79">
        <f>VLOOKUP(D1526,道具产出!B:V,9,FALSE)</f>
        <v>100</v>
      </c>
      <c r="V1526" s="92">
        <f>VLOOKUP(D1526,道具产出!B:V,10,FALSE)</f>
        <v>3405</v>
      </c>
      <c r="W1526" s="15" t="str">
        <f>IF(V1526="","",VLOOKUP(V1526,映射!W:X,2,FALSE))</f>
        <v>细线</v>
      </c>
      <c r="X1526" s="92">
        <f>VLOOKUP(D1526,道具产出!B:V,11,FALSE)</f>
        <v>1</v>
      </c>
      <c r="Y1526" s="92">
        <v>1</v>
      </c>
      <c r="Z1526" s="92">
        <f>VLOOKUP(D1526,道具产出!B:V,12,FALSE)</f>
        <v>100</v>
      </c>
      <c r="AA1526" s="85"/>
      <c r="AB1526" s="15" t="str">
        <f>IF(AA1526="","",VLOOKUP(AA1526,映射!W:X,2,FALSE))</f>
        <v/>
      </c>
      <c r="AC1526" s="85"/>
      <c r="AD1526" s="85"/>
      <c r="AE1526" s="85"/>
      <c r="AF1526" s="85"/>
      <c r="AG1526" s="15" t="str">
        <f>IF(AF1526="","",VLOOKUP(AF1526,映射!W:X,2,FALSE))</f>
        <v/>
      </c>
      <c r="AH1526" s="85"/>
      <c r="AI1526" s="85"/>
      <c r="AJ1526" s="85"/>
      <c r="AK1526" s="85"/>
      <c r="AL1526" s="85" t="str">
        <f>IF(AK1526="","",VLOOKUP(AK1526,映射!W:X,2,FALSE))</f>
        <v/>
      </c>
      <c r="AM1526" s="85"/>
      <c r="AN1526" s="85"/>
      <c r="AO1526" s="85"/>
    </row>
    <row r="1527" spans="1:41">
      <c r="A1527" s="26">
        <v>140794</v>
      </c>
      <c r="B1527" s="26" t="s">
        <v>323</v>
      </c>
      <c r="C1527" s="14" t="s">
        <v>40</v>
      </c>
      <c r="D1527" s="14" t="s">
        <v>688</v>
      </c>
      <c r="E1527" s="26">
        <v>40794</v>
      </c>
      <c r="F1527" s="26" t="s">
        <v>699</v>
      </c>
      <c r="G1527" s="26"/>
      <c r="H1527" s="26">
        <v>52</v>
      </c>
      <c r="I1527" s="91">
        <v>1430</v>
      </c>
      <c r="J1527" s="90">
        <v>0</v>
      </c>
      <c r="K1527" s="26"/>
      <c r="L1527" s="79">
        <f>VLOOKUP(D1527,道具产出!B:V,4,FALSE)</f>
        <v>3005</v>
      </c>
      <c r="M1527" s="15" t="str">
        <f>IF(L1527="","",VLOOKUP(L1527,映射!W:X,2,FALSE))</f>
        <v>纯银</v>
      </c>
      <c r="N1527" s="79">
        <f>VLOOKUP(D1527,道具产出!B:V,5,FALSE)</f>
        <v>1</v>
      </c>
      <c r="O1527" s="79">
        <v>1</v>
      </c>
      <c r="P1527" s="79">
        <f>VLOOKUP(D1527,道具产出!B:V,6,FALSE)</f>
        <v>100</v>
      </c>
      <c r="Q1527" s="79">
        <f>VLOOKUP(D1527,道具产出!B:V,7,FALSE)</f>
        <v>3105</v>
      </c>
      <c r="R1527" s="15" t="str">
        <f>IF(Q1527="","",VLOOKUP(Q1527,映射!W:X,2,FALSE))</f>
        <v>铁杉</v>
      </c>
      <c r="S1527" s="79">
        <f>VLOOKUP(D1527,道具产出!B:V,8,FALSE)</f>
        <v>1</v>
      </c>
      <c r="T1527" s="79">
        <v>1</v>
      </c>
      <c r="U1527" s="79">
        <f>VLOOKUP(D1527,道具产出!B:V,9,FALSE)</f>
        <v>100</v>
      </c>
      <c r="V1527" s="92">
        <f>VLOOKUP(D1527,道具产出!B:V,10,FALSE)</f>
        <v>3405</v>
      </c>
      <c r="W1527" s="15" t="str">
        <f>IF(V1527="","",VLOOKUP(V1527,映射!W:X,2,FALSE))</f>
        <v>细线</v>
      </c>
      <c r="X1527" s="92">
        <f>VLOOKUP(D1527,道具产出!B:V,11,FALSE)</f>
        <v>1</v>
      </c>
      <c r="Y1527" s="92">
        <v>1</v>
      </c>
      <c r="Z1527" s="92">
        <f>VLOOKUP(D1527,道具产出!B:V,12,FALSE)</f>
        <v>100</v>
      </c>
      <c r="AA1527" s="85"/>
      <c r="AB1527" s="15" t="str">
        <f>IF(AA1527="","",VLOOKUP(AA1527,映射!W:X,2,FALSE))</f>
        <v/>
      </c>
      <c r="AC1527" s="85"/>
      <c r="AD1527" s="85"/>
      <c r="AE1527" s="85"/>
      <c r="AF1527" s="85"/>
      <c r="AG1527" s="15" t="str">
        <f>IF(AF1527="","",VLOOKUP(AF1527,映射!W:X,2,FALSE))</f>
        <v/>
      </c>
      <c r="AH1527" s="85"/>
      <c r="AI1527" s="85"/>
      <c r="AJ1527" s="85"/>
      <c r="AK1527" s="85"/>
      <c r="AL1527" s="85" t="str">
        <f>IF(AK1527="","",VLOOKUP(AK1527,映射!W:X,2,FALSE))</f>
        <v/>
      </c>
      <c r="AM1527" s="85"/>
      <c r="AN1527" s="85"/>
      <c r="AO1527" s="85"/>
    </row>
    <row r="1528" spans="1:41">
      <c r="A1528" s="26">
        <v>140795</v>
      </c>
      <c r="B1528" s="26" t="s">
        <v>323</v>
      </c>
      <c r="C1528" s="14" t="s">
        <v>40</v>
      </c>
      <c r="D1528" s="14" t="s">
        <v>688</v>
      </c>
      <c r="E1528" s="26">
        <v>40795</v>
      </c>
      <c r="F1528" s="26" t="s">
        <v>447</v>
      </c>
      <c r="G1528" s="26"/>
      <c r="H1528" s="26">
        <v>52</v>
      </c>
      <c r="I1528" s="91">
        <v>1430</v>
      </c>
      <c r="J1528" s="90">
        <v>0</v>
      </c>
      <c r="K1528" s="26"/>
      <c r="L1528" s="79">
        <f>VLOOKUP(D1528,道具产出!B:V,4,FALSE)</f>
        <v>3005</v>
      </c>
      <c r="M1528" s="15" t="str">
        <f>IF(L1528="","",VLOOKUP(L1528,映射!W:X,2,FALSE))</f>
        <v>纯银</v>
      </c>
      <c r="N1528" s="79">
        <f>VLOOKUP(D1528,道具产出!B:V,5,FALSE)</f>
        <v>1</v>
      </c>
      <c r="O1528" s="79">
        <v>1</v>
      </c>
      <c r="P1528" s="79">
        <f>VLOOKUP(D1528,道具产出!B:V,6,FALSE)</f>
        <v>100</v>
      </c>
      <c r="Q1528" s="79">
        <f>VLOOKUP(D1528,道具产出!B:V,7,FALSE)</f>
        <v>3105</v>
      </c>
      <c r="R1528" s="15" t="str">
        <f>IF(Q1528="","",VLOOKUP(Q1528,映射!W:X,2,FALSE))</f>
        <v>铁杉</v>
      </c>
      <c r="S1528" s="79">
        <f>VLOOKUP(D1528,道具产出!B:V,8,FALSE)</f>
        <v>1</v>
      </c>
      <c r="T1528" s="79">
        <v>1</v>
      </c>
      <c r="U1528" s="79">
        <f>VLOOKUP(D1528,道具产出!B:V,9,FALSE)</f>
        <v>100</v>
      </c>
      <c r="V1528" s="92">
        <f>VLOOKUP(D1528,道具产出!B:V,10,FALSE)</f>
        <v>3405</v>
      </c>
      <c r="W1528" s="15" t="str">
        <f>IF(V1528="","",VLOOKUP(V1528,映射!W:X,2,FALSE))</f>
        <v>细线</v>
      </c>
      <c r="X1528" s="92">
        <f>VLOOKUP(D1528,道具产出!B:V,11,FALSE)</f>
        <v>1</v>
      </c>
      <c r="Y1528" s="92">
        <v>1</v>
      </c>
      <c r="Z1528" s="92">
        <f>VLOOKUP(D1528,道具产出!B:V,12,FALSE)</f>
        <v>100</v>
      </c>
      <c r="AA1528" s="85"/>
      <c r="AB1528" s="15" t="str">
        <f>IF(AA1528="","",VLOOKUP(AA1528,映射!W:X,2,FALSE))</f>
        <v/>
      </c>
      <c r="AC1528" s="85"/>
      <c r="AD1528" s="85"/>
      <c r="AE1528" s="85"/>
      <c r="AF1528" s="85"/>
      <c r="AG1528" s="15" t="str">
        <f>IF(AF1528="","",VLOOKUP(AF1528,映射!W:X,2,FALSE))</f>
        <v/>
      </c>
      <c r="AH1528" s="85"/>
      <c r="AI1528" s="85"/>
      <c r="AJ1528" s="85"/>
      <c r="AK1528" s="85"/>
      <c r="AL1528" s="85" t="str">
        <f>IF(AK1528="","",VLOOKUP(AK1528,映射!W:X,2,FALSE))</f>
        <v/>
      </c>
      <c r="AM1528" s="85"/>
      <c r="AN1528" s="85"/>
      <c r="AO1528" s="85"/>
    </row>
    <row r="1529" spans="1:41">
      <c r="A1529" s="26">
        <v>140796</v>
      </c>
      <c r="B1529" s="26" t="s">
        <v>323</v>
      </c>
      <c r="C1529" s="14" t="s">
        <v>40</v>
      </c>
      <c r="D1529" s="14" t="s">
        <v>688</v>
      </c>
      <c r="E1529" s="26">
        <v>40796</v>
      </c>
      <c r="F1529" s="26" t="s">
        <v>662</v>
      </c>
      <c r="G1529" s="26"/>
      <c r="H1529" s="26">
        <v>57</v>
      </c>
      <c r="I1529" s="91">
        <v>1800</v>
      </c>
      <c r="J1529" s="90">
        <v>0</v>
      </c>
      <c r="K1529" s="26"/>
      <c r="L1529" s="79">
        <f>VLOOKUP(D1529,道具产出!B:V,4,FALSE)</f>
        <v>3005</v>
      </c>
      <c r="M1529" s="15" t="str">
        <f>IF(L1529="","",VLOOKUP(L1529,映射!W:X,2,FALSE))</f>
        <v>纯银</v>
      </c>
      <c r="N1529" s="79">
        <f>VLOOKUP(D1529,道具产出!B:V,5,FALSE)</f>
        <v>1</v>
      </c>
      <c r="O1529" s="79">
        <v>1</v>
      </c>
      <c r="P1529" s="79">
        <f>VLOOKUP(D1529,道具产出!B:V,6,FALSE)</f>
        <v>100</v>
      </c>
      <c r="Q1529" s="79">
        <f>VLOOKUP(D1529,道具产出!B:V,7,FALSE)</f>
        <v>3105</v>
      </c>
      <c r="R1529" s="15" t="str">
        <f>IF(Q1529="","",VLOOKUP(Q1529,映射!W:X,2,FALSE))</f>
        <v>铁杉</v>
      </c>
      <c r="S1529" s="79">
        <f>VLOOKUP(D1529,道具产出!B:V,8,FALSE)</f>
        <v>1</v>
      </c>
      <c r="T1529" s="79">
        <v>1</v>
      </c>
      <c r="U1529" s="79">
        <f>VLOOKUP(D1529,道具产出!B:V,9,FALSE)</f>
        <v>100</v>
      </c>
      <c r="V1529" s="92">
        <f>VLOOKUP(D1529,道具产出!B:V,10,FALSE)</f>
        <v>3405</v>
      </c>
      <c r="W1529" s="15" t="str">
        <f>IF(V1529="","",VLOOKUP(V1529,映射!W:X,2,FALSE))</f>
        <v>细线</v>
      </c>
      <c r="X1529" s="92">
        <f>VLOOKUP(D1529,道具产出!B:V,11,FALSE)</f>
        <v>1</v>
      </c>
      <c r="Y1529" s="92">
        <v>1</v>
      </c>
      <c r="Z1529" s="92">
        <f>VLOOKUP(D1529,道具产出!B:V,12,FALSE)</f>
        <v>100</v>
      </c>
      <c r="AA1529" s="85"/>
      <c r="AB1529" s="15" t="str">
        <f>IF(AA1529="","",VLOOKUP(AA1529,映射!W:X,2,FALSE))</f>
        <v/>
      </c>
      <c r="AC1529" s="85"/>
      <c r="AD1529" s="85"/>
      <c r="AE1529" s="85"/>
      <c r="AF1529" s="85"/>
      <c r="AG1529" s="15" t="str">
        <f>IF(AF1529="","",VLOOKUP(AF1529,映射!W:X,2,FALSE))</f>
        <v/>
      </c>
      <c r="AH1529" s="85"/>
      <c r="AI1529" s="85"/>
      <c r="AJ1529" s="85"/>
      <c r="AK1529" s="85"/>
      <c r="AL1529" s="85" t="str">
        <f>IF(AK1529="","",VLOOKUP(AK1529,映射!W:X,2,FALSE))</f>
        <v/>
      </c>
      <c r="AM1529" s="85"/>
      <c r="AN1529" s="85"/>
      <c r="AO1529" s="85"/>
    </row>
    <row r="1530" spans="1:41">
      <c r="A1530" s="26">
        <v>140797</v>
      </c>
      <c r="B1530" s="26" t="s">
        <v>323</v>
      </c>
      <c r="C1530" s="14" t="s">
        <v>40</v>
      </c>
      <c r="D1530" s="14" t="s">
        <v>688</v>
      </c>
      <c r="E1530" s="26">
        <v>40797</v>
      </c>
      <c r="F1530" s="26" t="s">
        <v>480</v>
      </c>
      <c r="G1530" s="26"/>
      <c r="H1530" s="26">
        <v>57</v>
      </c>
      <c r="I1530" s="91">
        <v>1800</v>
      </c>
      <c r="J1530" s="90">
        <v>0</v>
      </c>
      <c r="K1530" s="26"/>
      <c r="L1530" s="79">
        <f>VLOOKUP(D1530,道具产出!B:V,4,FALSE)</f>
        <v>3005</v>
      </c>
      <c r="M1530" s="15" t="str">
        <f>IF(L1530="","",VLOOKUP(L1530,映射!W:X,2,FALSE))</f>
        <v>纯银</v>
      </c>
      <c r="N1530" s="79">
        <f>VLOOKUP(D1530,道具产出!B:V,5,FALSE)</f>
        <v>1</v>
      </c>
      <c r="O1530" s="79">
        <v>1</v>
      </c>
      <c r="P1530" s="79">
        <f>VLOOKUP(D1530,道具产出!B:V,6,FALSE)</f>
        <v>100</v>
      </c>
      <c r="Q1530" s="79">
        <f>VLOOKUP(D1530,道具产出!B:V,7,FALSE)</f>
        <v>3105</v>
      </c>
      <c r="R1530" s="15" t="str">
        <f>IF(Q1530="","",VLOOKUP(Q1530,映射!W:X,2,FALSE))</f>
        <v>铁杉</v>
      </c>
      <c r="S1530" s="79">
        <f>VLOOKUP(D1530,道具产出!B:V,8,FALSE)</f>
        <v>1</v>
      </c>
      <c r="T1530" s="79">
        <v>1</v>
      </c>
      <c r="U1530" s="79">
        <f>VLOOKUP(D1530,道具产出!B:V,9,FALSE)</f>
        <v>100</v>
      </c>
      <c r="V1530" s="92">
        <f>VLOOKUP(D1530,道具产出!B:V,10,FALSE)</f>
        <v>3405</v>
      </c>
      <c r="W1530" s="15" t="str">
        <f>IF(V1530="","",VLOOKUP(V1530,映射!W:X,2,FALSE))</f>
        <v>细线</v>
      </c>
      <c r="X1530" s="92">
        <f>VLOOKUP(D1530,道具产出!B:V,11,FALSE)</f>
        <v>1</v>
      </c>
      <c r="Y1530" s="92">
        <v>1</v>
      </c>
      <c r="Z1530" s="92">
        <f>VLOOKUP(D1530,道具产出!B:V,12,FALSE)</f>
        <v>100</v>
      </c>
      <c r="AA1530" s="85"/>
      <c r="AB1530" s="15" t="str">
        <f>IF(AA1530="","",VLOOKUP(AA1530,映射!W:X,2,FALSE))</f>
        <v/>
      </c>
      <c r="AC1530" s="85"/>
      <c r="AD1530" s="85"/>
      <c r="AE1530" s="85"/>
      <c r="AF1530" s="85"/>
      <c r="AG1530" s="15" t="str">
        <f>IF(AF1530="","",VLOOKUP(AF1530,映射!W:X,2,FALSE))</f>
        <v/>
      </c>
      <c r="AH1530" s="85"/>
      <c r="AI1530" s="85"/>
      <c r="AJ1530" s="85"/>
      <c r="AK1530" s="85"/>
      <c r="AL1530" s="85" t="str">
        <f>IF(AK1530="","",VLOOKUP(AK1530,映射!W:X,2,FALSE))</f>
        <v/>
      </c>
      <c r="AM1530" s="85"/>
      <c r="AN1530" s="85"/>
      <c r="AO1530" s="85"/>
    </row>
    <row r="1531" spans="1:41">
      <c r="A1531" s="26">
        <v>140798</v>
      </c>
      <c r="B1531" s="26" t="s">
        <v>323</v>
      </c>
      <c r="C1531" s="14" t="s">
        <v>40</v>
      </c>
      <c r="D1531" s="14" t="s">
        <v>688</v>
      </c>
      <c r="E1531" s="26">
        <v>40798</v>
      </c>
      <c r="F1531" s="26" t="s">
        <v>519</v>
      </c>
      <c r="G1531" s="26"/>
      <c r="H1531" s="26">
        <v>57</v>
      </c>
      <c r="I1531" s="91">
        <v>1800</v>
      </c>
      <c r="J1531" s="90">
        <v>0</v>
      </c>
      <c r="K1531" s="26"/>
      <c r="L1531" s="79">
        <f>VLOOKUP(D1531,道具产出!B:V,4,FALSE)</f>
        <v>3005</v>
      </c>
      <c r="M1531" s="15" t="str">
        <f>IF(L1531="","",VLOOKUP(L1531,映射!W:X,2,FALSE))</f>
        <v>纯银</v>
      </c>
      <c r="N1531" s="79">
        <f>VLOOKUP(D1531,道具产出!B:V,5,FALSE)</f>
        <v>1</v>
      </c>
      <c r="O1531" s="79">
        <v>1</v>
      </c>
      <c r="P1531" s="79">
        <f>VLOOKUP(D1531,道具产出!B:V,6,FALSE)</f>
        <v>100</v>
      </c>
      <c r="Q1531" s="79">
        <f>VLOOKUP(D1531,道具产出!B:V,7,FALSE)</f>
        <v>3105</v>
      </c>
      <c r="R1531" s="15" t="str">
        <f>IF(Q1531="","",VLOOKUP(Q1531,映射!W:X,2,FALSE))</f>
        <v>铁杉</v>
      </c>
      <c r="S1531" s="79">
        <f>VLOOKUP(D1531,道具产出!B:V,8,FALSE)</f>
        <v>1</v>
      </c>
      <c r="T1531" s="79">
        <v>1</v>
      </c>
      <c r="U1531" s="79">
        <f>VLOOKUP(D1531,道具产出!B:V,9,FALSE)</f>
        <v>100</v>
      </c>
      <c r="V1531" s="92">
        <f>VLOOKUP(D1531,道具产出!B:V,10,FALSE)</f>
        <v>3405</v>
      </c>
      <c r="W1531" s="15" t="str">
        <f>IF(V1531="","",VLOOKUP(V1531,映射!W:X,2,FALSE))</f>
        <v>细线</v>
      </c>
      <c r="X1531" s="92">
        <f>VLOOKUP(D1531,道具产出!B:V,11,FALSE)</f>
        <v>1</v>
      </c>
      <c r="Y1531" s="92">
        <v>1</v>
      </c>
      <c r="Z1531" s="92">
        <f>VLOOKUP(D1531,道具产出!B:V,12,FALSE)</f>
        <v>100</v>
      </c>
      <c r="AA1531" s="85"/>
      <c r="AB1531" s="15" t="str">
        <f>IF(AA1531="","",VLOOKUP(AA1531,映射!W:X,2,FALSE))</f>
        <v/>
      </c>
      <c r="AC1531" s="85"/>
      <c r="AD1531" s="85"/>
      <c r="AE1531" s="85"/>
      <c r="AF1531" s="85"/>
      <c r="AG1531" s="15" t="str">
        <f>IF(AF1531="","",VLOOKUP(AF1531,映射!W:X,2,FALSE))</f>
        <v/>
      </c>
      <c r="AH1531" s="85"/>
      <c r="AI1531" s="85"/>
      <c r="AJ1531" s="85"/>
      <c r="AK1531" s="85"/>
      <c r="AL1531" s="85" t="str">
        <f>IF(AK1531="","",VLOOKUP(AK1531,映射!W:X,2,FALSE))</f>
        <v/>
      </c>
      <c r="AM1531" s="85"/>
      <c r="AN1531" s="85"/>
      <c r="AO1531" s="85"/>
    </row>
    <row r="1532" spans="1:41">
      <c r="A1532" s="26">
        <v>140799</v>
      </c>
      <c r="B1532" s="26" t="s">
        <v>323</v>
      </c>
      <c r="C1532" s="14" t="s">
        <v>40</v>
      </c>
      <c r="D1532" s="14" t="s">
        <v>688</v>
      </c>
      <c r="E1532" s="26">
        <v>40799</v>
      </c>
      <c r="F1532" s="26" t="s">
        <v>662</v>
      </c>
      <c r="G1532" s="26"/>
      <c r="H1532" s="26">
        <v>57</v>
      </c>
      <c r="I1532" s="91">
        <v>1800</v>
      </c>
      <c r="J1532" s="90">
        <v>0</v>
      </c>
      <c r="K1532" s="26"/>
      <c r="L1532" s="79">
        <f>VLOOKUP(D1532,道具产出!B:V,4,FALSE)</f>
        <v>3005</v>
      </c>
      <c r="M1532" s="15" t="str">
        <f>IF(L1532="","",VLOOKUP(L1532,映射!W:X,2,FALSE))</f>
        <v>纯银</v>
      </c>
      <c r="N1532" s="79">
        <f>VLOOKUP(D1532,道具产出!B:V,5,FALSE)</f>
        <v>1</v>
      </c>
      <c r="O1532" s="79">
        <v>1</v>
      </c>
      <c r="P1532" s="79">
        <f>VLOOKUP(D1532,道具产出!B:V,6,FALSE)</f>
        <v>100</v>
      </c>
      <c r="Q1532" s="79">
        <f>VLOOKUP(D1532,道具产出!B:V,7,FALSE)</f>
        <v>3105</v>
      </c>
      <c r="R1532" s="15" t="str">
        <f>IF(Q1532="","",VLOOKUP(Q1532,映射!W:X,2,FALSE))</f>
        <v>铁杉</v>
      </c>
      <c r="S1532" s="79">
        <f>VLOOKUP(D1532,道具产出!B:V,8,FALSE)</f>
        <v>1</v>
      </c>
      <c r="T1532" s="79">
        <v>1</v>
      </c>
      <c r="U1532" s="79">
        <f>VLOOKUP(D1532,道具产出!B:V,9,FALSE)</f>
        <v>100</v>
      </c>
      <c r="V1532" s="92">
        <f>VLOOKUP(D1532,道具产出!B:V,10,FALSE)</f>
        <v>3405</v>
      </c>
      <c r="W1532" s="15" t="str">
        <f>IF(V1532="","",VLOOKUP(V1532,映射!W:X,2,FALSE))</f>
        <v>细线</v>
      </c>
      <c r="X1532" s="92">
        <f>VLOOKUP(D1532,道具产出!B:V,11,FALSE)</f>
        <v>1</v>
      </c>
      <c r="Y1532" s="92">
        <v>1</v>
      </c>
      <c r="Z1532" s="92">
        <f>VLOOKUP(D1532,道具产出!B:V,12,FALSE)</f>
        <v>100</v>
      </c>
      <c r="AA1532" s="85"/>
      <c r="AB1532" s="15" t="str">
        <f>IF(AA1532="","",VLOOKUP(AA1532,映射!W:X,2,FALSE))</f>
        <v/>
      </c>
      <c r="AC1532" s="85"/>
      <c r="AD1532" s="85"/>
      <c r="AE1532" s="85"/>
      <c r="AF1532" s="85"/>
      <c r="AG1532" s="15" t="str">
        <f>IF(AF1532="","",VLOOKUP(AF1532,映射!W:X,2,FALSE))</f>
        <v/>
      </c>
      <c r="AH1532" s="85"/>
      <c r="AI1532" s="85"/>
      <c r="AJ1532" s="85"/>
      <c r="AK1532" s="85"/>
      <c r="AL1532" s="85" t="str">
        <f>IF(AK1532="","",VLOOKUP(AK1532,映射!W:X,2,FALSE))</f>
        <v/>
      </c>
      <c r="AM1532" s="85"/>
      <c r="AN1532" s="85"/>
      <c r="AO1532" s="85"/>
    </row>
    <row r="1533" spans="1:41">
      <c r="A1533" s="26">
        <v>140800</v>
      </c>
      <c r="B1533" s="26" t="s">
        <v>323</v>
      </c>
      <c r="C1533" s="14" t="s">
        <v>40</v>
      </c>
      <c r="D1533" s="14" t="s">
        <v>688</v>
      </c>
      <c r="E1533" s="26">
        <v>40800</v>
      </c>
      <c r="F1533" s="26" t="s">
        <v>660</v>
      </c>
      <c r="G1533" s="26"/>
      <c r="H1533" s="26">
        <v>57</v>
      </c>
      <c r="I1533" s="91">
        <v>1800</v>
      </c>
      <c r="J1533" s="90">
        <v>0</v>
      </c>
      <c r="K1533" s="26"/>
      <c r="L1533" s="79">
        <f>VLOOKUP(D1533,道具产出!B:V,4,FALSE)</f>
        <v>3005</v>
      </c>
      <c r="M1533" s="15" t="str">
        <f>IF(L1533="","",VLOOKUP(L1533,映射!W:X,2,FALSE))</f>
        <v>纯银</v>
      </c>
      <c r="N1533" s="79">
        <f>VLOOKUP(D1533,道具产出!B:V,5,FALSE)</f>
        <v>1</v>
      </c>
      <c r="O1533" s="79">
        <v>1</v>
      </c>
      <c r="P1533" s="79">
        <f>VLOOKUP(D1533,道具产出!B:V,6,FALSE)</f>
        <v>100</v>
      </c>
      <c r="Q1533" s="79">
        <f>VLOOKUP(D1533,道具产出!B:V,7,FALSE)</f>
        <v>3105</v>
      </c>
      <c r="R1533" s="15" t="str">
        <f>IF(Q1533="","",VLOOKUP(Q1533,映射!W:X,2,FALSE))</f>
        <v>铁杉</v>
      </c>
      <c r="S1533" s="79">
        <f>VLOOKUP(D1533,道具产出!B:V,8,FALSE)</f>
        <v>1</v>
      </c>
      <c r="T1533" s="79">
        <v>1</v>
      </c>
      <c r="U1533" s="79">
        <f>VLOOKUP(D1533,道具产出!B:V,9,FALSE)</f>
        <v>100</v>
      </c>
      <c r="V1533" s="92">
        <f>VLOOKUP(D1533,道具产出!B:V,10,FALSE)</f>
        <v>3405</v>
      </c>
      <c r="W1533" s="15" t="str">
        <f>IF(V1533="","",VLOOKUP(V1533,映射!W:X,2,FALSE))</f>
        <v>细线</v>
      </c>
      <c r="X1533" s="92">
        <f>VLOOKUP(D1533,道具产出!B:V,11,FALSE)</f>
        <v>1</v>
      </c>
      <c r="Y1533" s="92">
        <v>1</v>
      </c>
      <c r="Z1533" s="92">
        <f>VLOOKUP(D1533,道具产出!B:V,12,FALSE)</f>
        <v>100</v>
      </c>
      <c r="AA1533" s="85"/>
      <c r="AB1533" s="15" t="str">
        <f>IF(AA1533="","",VLOOKUP(AA1533,映射!W:X,2,FALSE))</f>
        <v/>
      </c>
      <c r="AC1533" s="85"/>
      <c r="AD1533" s="85"/>
      <c r="AE1533" s="85"/>
      <c r="AF1533" s="85"/>
      <c r="AG1533" s="15" t="str">
        <f>IF(AF1533="","",VLOOKUP(AF1533,映射!W:X,2,FALSE))</f>
        <v/>
      </c>
      <c r="AH1533" s="85"/>
      <c r="AI1533" s="85"/>
      <c r="AJ1533" s="85"/>
      <c r="AK1533" s="85"/>
      <c r="AL1533" s="85" t="str">
        <f>IF(AK1533="","",VLOOKUP(AK1533,映射!W:X,2,FALSE))</f>
        <v/>
      </c>
      <c r="AM1533" s="85"/>
      <c r="AN1533" s="85"/>
      <c r="AO1533" s="85"/>
    </row>
    <row r="1534" spans="1:41">
      <c r="A1534" s="26">
        <v>140801</v>
      </c>
      <c r="B1534" s="26" t="s">
        <v>323</v>
      </c>
      <c r="C1534" s="14" t="s">
        <v>40</v>
      </c>
      <c r="D1534" s="14" t="s">
        <v>688</v>
      </c>
      <c r="E1534" s="26">
        <v>40801</v>
      </c>
      <c r="F1534" s="26" t="s">
        <v>694</v>
      </c>
      <c r="G1534" s="26"/>
      <c r="H1534" s="26">
        <v>57</v>
      </c>
      <c r="I1534" s="91">
        <v>1800</v>
      </c>
      <c r="J1534" s="90">
        <v>0</v>
      </c>
      <c r="K1534" s="26"/>
      <c r="L1534" s="79">
        <f>VLOOKUP(D1534,道具产出!B:V,4,FALSE)</f>
        <v>3005</v>
      </c>
      <c r="M1534" s="15" t="str">
        <f>IF(L1534="","",VLOOKUP(L1534,映射!W:X,2,FALSE))</f>
        <v>纯银</v>
      </c>
      <c r="N1534" s="79">
        <f>VLOOKUP(D1534,道具产出!B:V,5,FALSE)</f>
        <v>1</v>
      </c>
      <c r="O1534" s="79">
        <v>1</v>
      </c>
      <c r="P1534" s="79">
        <f>VLOOKUP(D1534,道具产出!B:V,6,FALSE)</f>
        <v>100</v>
      </c>
      <c r="Q1534" s="79">
        <f>VLOOKUP(D1534,道具产出!B:V,7,FALSE)</f>
        <v>3105</v>
      </c>
      <c r="R1534" s="15" t="str">
        <f>IF(Q1534="","",VLOOKUP(Q1534,映射!W:X,2,FALSE))</f>
        <v>铁杉</v>
      </c>
      <c r="S1534" s="79">
        <f>VLOOKUP(D1534,道具产出!B:V,8,FALSE)</f>
        <v>1</v>
      </c>
      <c r="T1534" s="79">
        <v>1</v>
      </c>
      <c r="U1534" s="79">
        <f>VLOOKUP(D1534,道具产出!B:V,9,FALSE)</f>
        <v>100</v>
      </c>
      <c r="V1534" s="92">
        <f>VLOOKUP(D1534,道具产出!B:V,10,FALSE)</f>
        <v>3405</v>
      </c>
      <c r="W1534" s="15" t="str">
        <f>IF(V1534="","",VLOOKUP(V1534,映射!W:X,2,FALSE))</f>
        <v>细线</v>
      </c>
      <c r="X1534" s="92">
        <f>VLOOKUP(D1534,道具产出!B:V,11,FALSE)</f>
        <v>1</v>
      </c>
      <c r="Y1534" s="92">
        <v>1</v>
      </c>
      <c r="Z1534" s="92">
        <f>VLOOKUP(D1534,道具产出!B:V,12,FALSE)</f>
        <v>100</v>
      </c>
      <c r="AA1534" s="85"/>
      <c r="AB1534" s="15" t="str">
        <f>IF(AA1534="","",VLOOKUP(AA1534,映射!W:X,2,FALSE))</f>
        <v/>
      </c>
      <c r="AC1534" s="85"/>
      <c r="AD1534" s="85"/>
      <c r="AE1534" s="85"/>
      <c r="AF1534" s="85"/>
      <c r="AG1534" s="15" t="str">
        <f>IF(AF1534="","",VLOOKUP(AF1534,映射!W:X,2,FALSE))</f>
        <v/>
      </c>
      <c r="AH1534" s="85"/>
      <c r="AI1534" s="85"/>
      <c r="AJ1534" s="85"/>
      <c r="AK1534" s="85"/>
      <c r="AL1534" s="85" t="str">
        <f>IF(AK1534="","",VLOOKUP(AK1534,映射!W:X,2,FALSE))</f>
        <v/>
      </c>
      <c r="AM1534" s="85"/>
      <c r="AN1534" s="85"/>
      <c r="AO1534" s="85"/>
    </row>
    <row r="1535" spans="1:41">
      <c r="A1535" s="26">
        <v>140802</v>
      </c>
      <c r="B1535" s="26" t="s">
        <v>323</v>
      </c>
      <c r="C1535" s="14" t="s">
        <v>40</v>
      </c>
      <c r="D1535" s="14" t="s">
        <v>688</v>
      </c>
      <c r="E1535" s="26">
        <v>40802</v>
      </c>
      <c r="F1535" s="26" t="s">
        <v>584</v>
      </c>
      <c r="G1535" s="26"/>
      <c r="H1535" s="26">
        <v>57</v>
      </c>
      <c r="I1535" s="91">
        <v>1800</v>
      </c>
      <c r="J1535" s="90">
        <v>0</v>
      </c>
      <c r="K1535" s="26"/>
      <c r="L1535" s="79">
        <f>VLOOKUP(D1535,道具产出!B:V,4,FALSE)</f>
        <v>3005</v>
      </c>
      <c r="M1535" s="15" t="str">
        <f>IF(L1535="","",VLOOKUP(L1535,映射!W:X,2,FALSE))</f>
        <v>纯银</v>
      </c>
      <c r="N1535" s="79">
        <f>VLOOKUP(D1535,道具产出!B:V,5,FALSE)</f>
        <v>1</v>
      </c>
      <c r="O1535" s="79">
        <v>1</v>
      </c>
      <c r="P1535" s="79">
        <f>VLOOKUP(D1535,道具产出!B:V,6,FALSE)</f>
        <v>100</v>
      </c>
      <c r="Q1535" s="79">
        <f>VLOOKUP(D1535,道具产出!B:V,7,FALSE)</f>
        <v>3105</v>
      </c>
      <c r="R1535" s="15" t="str">
        <f>IF(Q1535="","",VLOOKUP(Q1535,映射!W:X,2,FALSE))</f>
        <v>铁杉</v>
      </c>
      <c r="S1535" s="79">
        <f>VLOOKUP(D1535,道具产出!B:V,8,FALSE)</f>
        <v>1</v>
      </c>
      <c r="T1535" s="79">
        <v>1</v>
      </c>
      <c r="U1535" s="79">
        <f>VLOOKUP(D1535,道具产出!B:V,9,FALSE)</f>
        <v>100</v>
      </c>
      <c r="V1535" s="92">
        <f>VLOOKUP(D1535,道具产出!B:V,10,FALSE)</f>
        <v>3405</v>
      </c>
      <c r="W1535" s="15" t="str">
        <f>IF(V1535="","",VLOOKUP(V1535,映射!W:X,2,FALSE))</f>
        <v>细线</v>
      </c>
      <c r="X1535" s="92">
        <f>VLOOKUP(D1535,道具产出!B:V,11,FALSE)</f>
        <v>1</v>
      </c>
      <c r="Y1535" s="92">
        <v>1</v>
      </c>
      <c r="Z1535" s="92">
        <f>VLOOKUP(D1535,道具产出!B:V,12,FALSE)</f>
        <v>100</v>
      </c>
      <c r="AA1535" s="85"/>
      <c r="AB1535" s="15" t="str">
        <f>IF(AA1535="","",VLOOKUP(AA1535,映射!W:X,2,FALSE))</f>
        <v/>
      </c>
      <c r="AC1535" s="85"/>
      <c r="AD1535" s="85"/>
      <c r="AE1535" s="85"/>
      <c r="AF1535" s="85"/>
      <c r="AG1535" s="15" t="str">
        <f>IF(AF1535="","",VLOOKUP(AF1535,映射!W:X,2,FALSE))</f>
        <v/>
      </c>
      <c r="AH1535" s="85"/>
      <c r="AI1535" s="85"/>
      <c r="AJ1535" s="85"/>
      <c r="AK1535" s="85"/>
      <c r="AL1535" s="85" t="str">
        <f>IF(AK1535="","",VLOOKUP(AK1535,映射!W:X,2,FALSE))</f>
        <v/>
      </c>
      <c r="AM1535" s="85"/>
      <c r="AN1535" s="85"/>
      <c r="AO1535" s="85"/>
    </row>
    <row r="1536" spans="1:41">
      <c r="A1536" s="26">
        <v>140803</v>
      </c>
      <c r="B1536" s="26" t="s">
        <v>323</v>
      </c>
      <c r="C1536" s="14" t="s">
        <v>40</v>
      </c>
      <c r="D1536" s="14" t="s">
        <v>688</v>
      </c>
      <c r="E1536" s="26">
        <v>40803</v>
      </c>
      <c r="F1536" s="26" t="s">
        <v>698</v>
      </c>
      <c r="G1536" s="26"/>
      <c r="H1536" s="26">
        <v>57</v>
      </c>
      <c r="I1536" s="91">
        <v>1800</v>
      </c>
      <c r="J1536" s="90">
        <v>0</v>
      </c>
      <c r="K1536" s="26"/>
      <c r="L1536" s="79">
        <f>VLOOKUP(D1536,道具产出!B:V,4,FALSE)</f>
        <v>3005</v>
      </c>
      <c r="M1536" s="15" t="str">
        <f>IF(L1536="","",VLOOKUP(L1536,映射!W:X,2,FALSE))</f>
        <v>纯银</v>
      </c>
      <c r="N1536" s="79">
        <f>VLOOKUP(D1536,道具产出!B:V,5,FALSE)</f>
        <v>1</v>
      </c>
      <c r="O1536" s="79">
        <v>1</v>
      </c>
      <c r="P1536" s="79">
        <f>VLOOKUP(D1536,道具产出!B:V,6,FALSE)</f>
        <v>100</v>
      </c>
      <c r="Q1536" s="79">
        <f>VLOOKUP(D1536,道具产出!B:V,7,FALSE)</f>
        <v>3105</v>
      </c>
      <c r="R1536" s="15" t="str">
        <f>IF(Q1536="","",VLOOKUP(Q1536,映射!W:X,2,FALSE))</f>
        <v>铁杉</v>
      </c>
      <c r="S1536" s="79">
        <f>VLOOKUP(D1536,道具产出!B:V,8,FALSE)</f>
        <v>1</v>
      </c>
      <c r="T1536" s="79">
        <v>1</v>
      </c>
      <c r="U1536" s="79">
        <f>VLOOKUP(D1536,道具产出!B:V,9,FALSE)</f>
        <v>100</v>
      </c>
      <c r="V1536" s="92">
        <f>VLOOKUP(D1536,道具产出!B:V,10,FALSE)</f>
        <v>3405</v>
      </c>
      <c r="W1536" s="15" t="str">
        <f>IF(V1536="","",VLOOKUP(V1536,映射!W:X,2,FALSE))</f>
        <v>细线</v>
      </c>
      <c r="X1536" s="92">
        <f>VLOOKUP(D1536,道具产出!B:V,11,FALSE)</f>
        <v>1</v>
      </c>
      <c r="Y1536" s="92">
        <v>1</v>
      </c>
      <c r="Z1536" s="92">
        <f>VLOOKUP(D1536,道具产出!B:V,12,FALSE)</f>
        <v>100</v>
      </c>
      <c r="AA1536" s="85"/>
      <c r="AB1536" s="15" t="str">
        <f>IF(AA1536="","",VLOOKUP(AA1536,映射!W:X,2,FALSE))</f>
        <v/>
      </c>
      <c r="AC1536" s="85"/>
      <c r="AD1536" s="85"/>
      <c r="AE1536" s="85"/>
      <c r="AF1536" s="85"/>
      <c r="AG1536" s="15" t="str">
        <f>IF(AF1536="","",VLOOKUP(AF1536,映射!W:X,2,FALSE))</f>
        <v/>
      </c>
      <c r="AH1536" s="85"/>
      <c r="AI1536" s="85"/>
      <c r="AJ1536" s="85"/>
      <c r="AK1536" s="85"/>
      <c r="AL1536" s="85" t="str">
        <f>IF(AK1536="","",VLOOKUP(AK1536,映射!W:X,2,FALSE))</f>
        <v/>
      </c>
      <c r="AM1536" s="85"/>
      <c r="AN1536" s="85"/>
      <c r="AO1536" s="85"/>
    </row>
    <row r="1537" spans="1:41">
      <c r="A1537" s="26">
        <v>140804</v>
      </c>
      <c r="B1537" s="26" t="s">
        <v>323</v>
      </c>
      <c r="C1537" s="14" t="s">
        <v>40</v>
      </c>
      <c r="D1537" s="14" t="s">
        <v>688</v>
      </c>
      <c r="E1537" s="26">
        <v>40804</v>
      </c>
      <c r="F1537" s="26" t="s">
        <v>438</v>
      </c>
      <c r="G1537" s="26"/>
      <c r="H1537" s="26">
        <v>57</v>
      </c>
      <c r="I1537" s="91">
        <v>1800</v>
      </c>
      <c r="J1537" s="90">
        <v>0</v>
      </c>
      <c r="K1537" s="26"/>
      <c r="L1537" s="79">
        <f>VLOOKUP(D1537,道具产出!B:V,4,FALSE)</f>
        <v>3005</v>
      </c>
      <c r="M1537" s="15" t="str">
        <f>IF(L1537="","",VLOOKUP(L1537,映射!W:X,2,FALSE))</f>
        <v>纯银</v>
      </c>
      <c r="N1537" s="79">
        <f>VLOOKUP(D1537,道具产出!B:V,5,FALSE)</f>
        <v>1</v>
      </c>
      <c r="O1537" s="79">
        <v>1</v>
      </c>
      <c r="P1537" s="79">
        <f>VLOOKUP(D1537,道具产出!B:V,6,FALSE)</f>
        <v>100</v>
      </c>
      <c r="Q1537" s="79">
        <f>VLOOKUP(D1537,道具产出!B:V,7,FALSE)</f>
        <v>3105</v>
      </c>
      <c r="R1537" s="15" t="str">
        <f>IF(Q1537="","",VLOOKUP(Q1537,映射!W:X,2,FALSE))</f>
        <v>铁杉</v>
      </c>
      <c r="S1537" s="79">
        <f>VLOOKUP(D1537,道具产出!B:V,8,FALSE)</f>
        <v>1</v>
      </c>
      <c r="T1537" s="79">
        <v>1</v>
      </c>
      <c r="U1537" s="79">
        <f>VLOOKUP(D1537,道具产出!B:V,9,FALSE)</f>
        <v>100</v>
      </c>
      <c r="V1537" s="92">
        <f>VLOOKUP(D1537,道具产出!B:V,10,FALSE)</f>
        <v>3405</v>
      </c>
      <c r="W1537" s="15" t="str">
        <f>IF(V1537="","",VLOOKUP(V1537,映射!W:X,2,FALSE))</f>
        <v>细线</v>
      </c>
      <c r="X1537" s="92">
        <f>VLOOKUP(D1537,道具产出!B:V,11,FALSE)</f>
        <v>1</v>
      </c>
      <c r="Y1537" s="92">
        <v>1</v>
      </c>
      <c r="Z1537" s="92">
        <f>VLOOKUP(D1537,道具产出!B:V,12,FALSE)</f>
        <v>100</v>
      </c>
      <c r="AA1537" s="85"/>
      <c r="AB1537" s="15" t="str">
        <f>IF(AA1537="","",VLOOKUP(AA1537,映射!W:X,2,FALSE))</f>
        <v/>
      </c>
      <c r="AC1537" s="85"/>
      <c r="AD1537" s="85"/>
      <c r="AE1537" s="85"/>
      <c r="AF1537" s="85"/>
      <c r="AG1537" s="15" t="str">
        <f>IF(AF1537="","",VLOOKUP(AF1537,映射!W:X,2,FALSE))</f>
        <v/>
      </c>
      <c r="AH1537" s="85"/>
      <c r="AI1537" s="85"/>
      <c r="AJ1537" s="85"/>
      <c r="AK1537" s="85"/>
      <c r="AL1537" s="85" t="str">
        <f>IF(AK1537="","",VLOOKUP(AK1537,映射!W:X,2,FALSE))</f>
        <v/>
      </c>
      <c r="AM1537" s="85"/>
      <c r="AN1537" s="85"/>
      <c r="AO1537" s="85"/>
    </row>
    <row r="1538" spans="1:41">
      <c r="A1538" s="26">
        <v>140805</v>
      </c>
      <c r="B1538" s="26" t="s">
        <v>323</v>
      </c>
      <c r="C1538" s="14" t="s">
        <v>40</v>
      </c>
      <c r="D1538" s="14" t="s">
        <v>688</v>
      </c>
      <c r="E1538" s="26">
        <v>40805</v>
      </c>
      <c r="F1538" s="26" t="s">
        <v>621</v>
      </c>
      <c r="G1538" s="26"/>
      <c r="H1538" s="26">
        <v>57</v>
      </c>
      <c r="I1538" s="91">
        <v>1800</v>
      </c>
      <c r="J1538" s="90">
        <v>0</v>
      </c>
      <c r="K1538" s="26"/>
      <c r="L1538" s="79">
        <f>VLOOKUP(D1538,道具产出!B:V,4,FALSE)</f>
        <v>3005</v>
      </c>
      <c r="M1538" s="15" t="str">
        <f>IF(L1538="","",VLOOKUP(L1538,映射!W:X,2,FALSE))</f>
        <v>纯银</v>
      </c>
      <c r="N1538" s="79">
        <f>VLOOKUP(D1538,道具产出!B:V,5,FALSE)</f>
        <v>1</v>
      </c>
      <c r="O1538" s="79">
        <v>1</v>
      </c>
      <c r="P1538" s="79">
        <f>VLOOKUP(D1538,道具产出!B:V,6,FALSE)</f>
        <v>100</v>
      </c>
      <c r="Q1538" s="79">
        <f>VLOOKUP(D1538,道具产出!B:V,7,FALSE)</f>
        <v>3105</v>
      </c>
      <c r="R1538" s="15" t="str">
        <f>IF(Q1538="","",VLOOKUP(Q1538,映射!W:X,2,FALSE))</f>
        <v>铁杉</v>
      </c>
      <c r="S1538" s="79">
        <f>VLOOKUP(D1538,道具产出!B:V,8,FALSE)</f>
        <v>1</v>
      </c>
      <c r="T1538" s="79">
        <v>1</v>
      </c>
      <c r="U1538" s="79">
        <f>VLOOKUP(D1538,道具产出!B:V,9,FALSE)</f>
        <v>100</v>
      </c>
      <c r="V1538" s="92">
        <f>VLOOKUP(D1538,道具产出!B:V,10,FALSE)</f>
        <v>3405</v>
      </c>
      <c r="W1538" s="15" t="str">
        <f>IF(V1538="","",VLOOKUP(V1538,映射!W:X,2,FALSE))</f>
        <v>细线</v>
      </c>
      <c r="X1538" s="92">
        <f>VLOOKUP(D1538,道具产出!B:V,11,FALSE)</f>
        <v>1</v>
      </c>
      <c r="Y1538" s="92">
        <v>1</v>
      </c>
      <c r="Z1538" s="92">
        <f>VLOOKUP(D1538,道具产出!B:V,12,FALSE)</f>
        <v>100</v>
      </c>
      <c r="AA1538" s="85"/>
      <c r="AB1538" s="15" t="str">
        <f>IF(AA1538="","",VLOOKUP(AA1538,映射!W:X,2,FALSE))</f>
        <v/>
      </c>
      <c r="AC1538" s="85"/>
      <c r="AD1538" s="85"/>
      <c r="AE1538" s="85"/>
      <c r="AF1538" s="85"/>
      <c r="AG1538" s="15" t="str">
        <f>IF(AF1538="","",VLOOKUP(AF1538,映射!W:X,2,FALSE))</f>
        <v/>
      </c>
      <c r="AH1538" s="85"/>
      <c r="AI1538" s="85"/>
      <c r="AJ1538" s="85"/>
      <c r="AK1538" s="85"/>
      <c r="AL1538" s="85" t="str">
        <f>IF(AK1538="","",VLOOKUP(AK1538,映射!W:X,2,FALSE))</f>
        <v/>
      </c>
      <c r="AM1538" s="85"/>
      <c r="AN1538" s="85"/>
      <c r="AO1538" s="85"/>
    </row>
    <row r="1539" spans="1:41">
      <c r="A1539" s="26">
        <v>140806</v>
      </c>
      <c r="B1539" s="26" t="s">
        <v>323</v>
      </c>
      <c r="C1539" s="14" t="s">
        <v>40</v>
      </c>
      <c r="D1539" s="14" t="s">
        <v>689</v>
      </c>
      <c r="E1539" s="26">
        <v>40806</v>
      </c>
      <c r="F1539" s="26" t="s">
        <v>468</v>
      </c>
      <c r="G1539" s="26"/>
      <c r="H1539" s="26">
        <v>57</v>
      </c>
      <c r="I1539" s="91">
        <v>1800</v>
      </c>
      <c r="J1539" s="90">
        <v>0</v>
      </c>
      <c r="K1539" s="26"/>
      <c r="L1539" s="79">
        <f>VLOOKUP(D1539,道具产出!B:V,4,FALSE)</f>
        <v>3006</v>
      </c>
      <c r="M1539" s="15" t="str">
        <f>IF(L1539="","",VLOOKUP(L1539,映射!W:X,2,FALSE))</f>
        <v>金</v>
      </c>
      <c r="N1539" s="79">
        <f>VLOOKUP(D1539,道具产出!B:V,5,FALSE)</f>
        <v>1</v>
      </c>
      <c r="O1539" s="79">
        <v>1</v>
      </c>
      <c r="P1539" s="79">
        <f>VLOOKUP(D1539,道具产出!B:V,6,FALSE)</f>
        <v>50</v>
      </c>
      <c r="Q1539" s="79">
        <f>VLOOKUP(D1539,道具产出!B:V,7,FALSE)</f>
        <v>3106</v>
      </c>
      <c r="R1539" s="15" t="str">
        <f>IF(Q1539="","",VLOOKUP(Q1539,映射!W:X,2,FALSE))</f>
        <v>琵琶木</v>
      </c>
      <c r="S1539" s="79">
        <f>VLOOKUP(D1539,道具产出!B:V,8,FALSE)</f>
        <v>1</v>
      </c>
      <c r="T1539" s="79">
        <v>1</v>
      </c>
      <c r="U1539" s="79">
        <f>VLOOKUP(D1539,道具产出!B:V,9,FALSE)</f>
        <v>50</v>
      </c>
      <c r="V1539" s="92">
        <f>VLOOKUP(D1539,道具产出!B:V,10,FALSE)</f>
        <v>3406</v>
      </c>
      <c r="W1539" s="15" t="str">
        <f>IF(V1539="","",VLOOKUP(V1539,映射!W:X,2,FALSE))</f>
        <v>绢布</v>
      </c>
      <c r="X1539" s="92">
        <f>VLOOKUP(D1539,道具产出!B:V,11,FALSE)</f>
        <v>1</v>
      </c>
      <c r="Y1539" s="92">
        <v>1</v>
      </c>
      <c r="Z1539" s="92">
        <f>VLOOKUP(D1539,道具产出!B:V,12,FALSE)</f>
        <v>50</v>
      </c>
      <c r="AA1539" s="85"/>
      <c r="AB1539" s="15" t="str">
        <f>IF(AA1539="","",VLOOKUP(AA1539,映射!W:X,2,FALSE))</f>
        <v/>
      </c>
      <c r="AC1539" s="85"/>
      <c r="AD1539" s="85"/>
      <c r="AE1539" s="85"/>
      <c r="AF1539" s="85"/>
      <c r="AG1539" s="15" t="str">
        <f>IF(AF1539="","",VLOOKUP(AF1539,映射!W:X,2,FALSE))</f>
        <v/>
      </c>
      <c r="AH1539" s="85"/>
      <c r="AI1539" s="85"/>
      <c r="AJ1539" s="85"/>
      <c r="AK1539" s="85"/>
      <c r="AL1539" s="85" t="str">
        <f>IF(AK1539="","",VLOOKUP(AK1539,映射!W:X,2,FALSE))</f>
        <v/>
      </c>
      <c r="AM1539" s="85"/>
      <c r="AN1539" s="85"/>
      <c r="AO1539" s="85"/>
    </row>
    <row r="1540" spans="1:41">
      <c r="A1540" s="26">
        <v>140807</v>
      </c>
      <c r="B1540" s="26" t="s">
        <v>323</v>
      </c>
      <c r="C1540" s="14" t="s">
        <v>40</v>
      </c>
      <c r="D1540" s="14" t="s">
        <v>689</v>
      </c>
      <c r="E1540" s="26">
        <v>40807</v>
      </c>
      <c r="F1540" s="26" t="s">
        <v>483</v>
      </c>
      <c r="G1540" s="26"/>
      <c r="H1540" s="26">
        <v>57</v>
      </c>
      <c r="I1540" s="91">
        <v>1800</v>
      </c>
      <c r="J1540" s="90">
        <v>0</v>
      </c>
      <c r="K1540" s="26"/>
      <c r="L1540" s="79">
        <f>VLOOKUP(D1540,道具产出!B:V,4,FALSE)</f>
        <v>3006</v>
      </c>
      <c r="M1540" s="15" t="str">
        <f>IF(L1540="","",VLOOKUP(L1540,映射!W:X,2,FALSE))</f>
        <v>金</v>
      </c>
      <c r="N1540" s="79">
        <f>VLOOKUP(D1540,道具产出!B:V,5,FALSE)</f>
        <v>1</v>
      </c>
      <c r="O1540" s="79">
        <v>1</v>
      </c>
      <c r="P1540" s="79">
        <f>VLOOKUP(D1540,道具产出!B:V,6,FALSE)</f>
        <v>50</v>
      </c>
      <c r="Q1540" s="79">
        <f>VLOOKUP(D1540,道具产出!B:V,7,FALSE)</f>
        <v>3106</v>
      </c>
      <c r="R1540" s="15" t="str">
        <f>IF(Q1540="","",VLOOKUP(Q1540,映射!W:X,2,FALSE))</f>
        <v>琵琶木</v>
      </c>
      <c r="S1540" s="79">
        <f>VLOOKUP(D1540,道具产出!B:V,8,FALSE)</f>
        <v>1</v>
      </c>
      <c r="T1540" s="79">
        <v>1</v>
      </c>
      <c r="U1540" s="79">
        <f>VLOOKUP(D1540,道具产出!B:V,9,FALSE)</f>
        <v>50</v>
      </c>
      <c r="V1540" s="92">
        <f>VLOOKUP(D1540,道具产出!B:V,10,FALSE)</f>
        <v>3406</v>
      </c>
      <c r="W1540" s="15" t="str">
        <f>IF(V1540="","",VLOOKUP(V1540,映射!W:X,2,FALSE))</f>
        <v>绢布</v>
      </c>
      <c r="X1540" s="92">
        <f>VLOOKUP(D1540,道具产出!B:V,11,FALSE)</f>
        <v>1</v>
      </c>
      <c r="Y1540" s="92">
        <v>1</v>
      </c>
      <c r="Z1540" s="92">
        <f>VLOOKUP(D1540,道具产出!B:V,12,FALSE)</f>
        <v>50</v>
      </c>
      <c r="AA1540" s="85"/>
      <c r="AB1540" s="15" t="str">
        <f>IF(AA1540="","",VLOOKUP(AA1540,映射!W:X,2,FALSE))</f>
        <v/>
      </c>
      <c r="AC1540" s="85"/>
      <c r="AD1540" s="85"/>
      <c r="AE1540" s="85"/>
      <c r="AF1540" s="85"/>
      <c r="AG1540" s="15" t="str">
        <f>IF(AF1540="","",VLOOKUP(AF1540,映射!W:X,2,FALSE))</f>
        <v/>
      </c>
      <c r="AH1540" s="85"/>
      <c r="AI1540" s="85"/>
      <c r="AJ1540" s="85"/>
      <c r="AK1540" s="85"/>
      <c r="AL1540" s="85" t="str">
        <f>IF(AK1540="","",VLOOKUP(AK1540,映射!W:X,2,FALSE))</f>
        <v/>
      </c>
      <c r="AM1540" s="85"/>
      <c r="AN1540" s="85"/>
      <c r="AO1540" s="85"/>
    </row>
    <row r="1541" spans="1:41">
      <c r="A1541" s="26">
        <v>140808</v>
      </c>
      <c r="B1541" s="26" t="s">
        <v>323</v>
      </c>
      <c r="C1541" s="14" t="s">
        <v>40</v>
      </c>
      <c r="D1541" s="14" t="s">
        <v>689</v>
      </c>
      <c r="E1541" s="26">
        <v>40808</v>
      </c>
      <c r="F1541" s="26" t="s">
        <v>474</v>
      </c>
      <c r="G1541" s="26"/>
      <c r="H1541" s="26">
        <v>57</v>
      </c>
      <c r="I1541" s="91">
        <v>1800</v>
      </c>
      <c r="J1541" s="90">
        <v>0</v>
      </c>
      <c r="K1541" s="26"/>
      <c r="L1541" s="79">
        <f>VLOOKUP(D1541,道具产出!B:V,4,FALSE)</f>
        <v>3006</v>
      </c>
      <c r="M1541" s="15" t="str">
        <f>IF(L1541="","",VLOOKUP(L1541,映射!W:X,2,FALSE))</f>
        <v>金</v>
      </c>
      <c r="N1541" s="79">
        <f>VLOOKUP(D1541,道具产出!B:V,5,FALSE)</f>
        <v>1</v>
      </c>
      <c r="O1541" s="79">
        <v>1</v>
      </c>
      <c r="P1541" s="79">
        <f>VLOOKUP(D1541,道具产出!B:V,6,FALSE)</f>
        <v>50</v>
      </c>
      <c r="Q1541" s="79">
        <f>VLOOKUP(D1541,道具产出!B:V,7,FALSE)</f>
        <v>3106</v>
      </c>
      <c r="R1541" s="15" t="str">
        <f>IF(Q1541="","",VLOOKUP(Q1541,映射!W:X,2,FALSE))</f>
        <v>琵琶木</v>
      </c>
      <c r="S1541" s="79">
        <f>VLOOKUP(D1541,道具产出!B:V,8,FALSE)</f>
        <v>1</v>
      </c>
      <c r="T1541" s="79">
        <v>1</v>
      </c>
      <c r="U1541" s="79">
        <f>VLOOKUP(D1541,道具产出!B:V,9,FALSE)</f>
        <v>50</v>
      </c>
      <c r="V1541" s="92">
        <f>VLOOKUP(D1541,道具产出!B:V,10,FALSE)</f>
        <v>3406</v>
      </c>
      <c r="W1541" s="15" t="str">
        <f>IF(V1541="","",VLOOKUP(V1541,映射!W:X,2,FALSE))</f>
        <v>绢布</v>
      </c>
      <c r="X1541" s="92">
        <f>VLOOKUP(D1541,道具产出!B:V,11,FALSE)</f>
        <v>1</v>
      </c>
      <c r="Y1541" s="92">
        <v>1</v>
      </c>
      <c r="Z1541" s="92">
        <f>VLOOKUP(D1541,道具产出!B:V,12,FALSE)</f>
        <v>50</v>
      </c>
      <c r="AA1541" s="85"/>
      <c r="AB1541" s="15" t="str">
        <f>IF(AA1541="","",VLOOKUP(AA1541,映射!W:X,2,FALSE))</f>
        <v/>
      </c>
      <c r="AC1541" s="85"/>
      <c r="AD1541" s="85"/>
      <c r="AE1541" s="85"/>
      <c r="AF1541" s="85"/>
      <c r="AG1541" s="15" t="str">
        <f>IF(AF1541="","",VLOOKUP(AF1541,映射!W:X,2,FALSE))</f>
        <v/>
      </c>
      <c r="AH1541" s="85"/>
      <c r="AI1541" s="85"/>
      <c r="AJ1541" s="85"/>
      <c r="AK1541" s="85"/>
      <c r="AL1541" s="85" t="str">
        <f>IF(AK1541="","",VLOOKUP(AK1541,映射!W:X,2,FALSE))</f>
        <v/>
      </c>
      <c r="AM1541" s="85"/>
      <c r="AN1541" s="85"/>
      <c r="AO1541" s="85"/>
    </row>
    <row r="1542" spans="1:41">
      <c r="A1542" s="26">
        <v>140809</v>
      </c>
      <c r="B1542" s="26" t="s">
        <v>323</v>
      </c>
      <c r="C1542" s="14" t="s">
        <v>40</v>
      </c>
      <c r="D1542" s="14" t="s">
        <v>689</v>
      </c>
      <c r="E1542" s="26">
        <v>40809</v>
      </c>
      <c r="F1542" s="26" t="s">
        <v>699</v>
      </c>
      <c r="G1542" s="26"/>
      <c r="H1542" s="26">
        <v>57</v>
      </c>
      <c r="I1542" s="91">
        <v>1800</v>
      </c>
      <c r="J1542" s="90">
        <v>0</v>
      </c>
      <c r="K1542" s="26"/>
      <c r="L1542" s="79">
        <f>VLOOKUP(D1542,道具产出!B:V,4,FALSE)</f>
        <v>3006</v>
      </c>
      <c r="M1542" s="15" t="str">
        <f>IF(L1542="","",VLOOKUP(L1542,映射!W:X,2,FALSE))</f>
        <v>金</v>
      </c>
      <c r="N1542" s="79">
        <f>VLOOKUP(D1542,道具产出!B:V,5,FALSE)</f>
        <v>1</v>
      </c>
      <c r="O1542" s="79">
        <v>1</v>
      </c>
      <c r="P1542" s="79">
        <f>VLOOKUP(D1542,道具产出!B:V,6,FALSE)</f>
        <v>50</v>
      </c>
      <c r="Q1542" s="79">
        <f>VLOOKUP(D1542,道具产出!B:V,7,FALSE)</f>
        <v>3106</v>
      </c>
      <c r="R1542" s="15" t="str">
        <f>IF(Q1542="","",VLOOKUP(Q1542,映射!W:X,2,FALSE))</f>
        <v>琵琶木</v>
      </c>
      <c r="S1542" s="79">
        <f>VLOOKUP(D1542,道具产出!B:V,8,FALSE)</f>
        <v>1</v>
      </c>
      <c r="T1542" s="79">
        <v>1</v>
      </c>
      <c r="U1542" s="79">
        <f>VLOOKUP(D1542,道具产出!B:V,9,FALSE)</f>
        <v>50</v>
      </c>
      <c r="V1542" s="92">
        <f>VLOOKUP(D1542,道具产出!B:V,10,FALSE)</f>
        <v>3406</v>
      </c>
      <c r="W1542" s="15" t="str">
        <f>IF(V1542="","",VLOOKUP(V1542,映射!W:X,2,FALSE))</f>
        <v>绢布</v>
      </c>
      <c r="X1542" s="92">
        <f>VLOOKUP(D1542,道具产出!B:V,11,FALSE)</f>
        <v>1</v>
      </c>
      <c r="Y1542" s="92">
        <v>1</v>
      </c>
      <c r="Z1542" s="92">
        <f>VLOOKUP(D1542,道具产出!B:V,12,FALSE)</f>
        <v>50</v>
      </c>
      <c r="AA1542" s="85"/>
      <c r="AB1542" s="15" t="str">
        <f>IF(AA1542="","",VLOOKUP(AA1542,映射!W:X,2,FALSE))</f>
        <v/>
      </c>
      <c r="AC1542" s="85"/>
      <c r="AD1542" s="85"/>
      <c r="AE1542" s="85"/>
      <c r="AF1542" s="85"/>
      <c r="AG1542" s="15" t="str">
        <f>IF(AF1542="","",VLOOKUP(AF1542,映射!W:X,2,FALSE))</f>
        <v/>
      </c>
      <c r="AH1542" s="85"/>
      <c r="AI1542" s="85"/>
      <c r="AJ1542" s="85"/>
      <c r="AK1542" s="85"/>
      <c r="AL1542" s="85" t="str">
        <f>IF(AK1542="","",VLOOKUP(AK1542,映射!W:X,2,FALSE))</f>
        <v/>
      </c>
      <c r="AM1542" s="85"/>
      <c r="AN1542" s="85"/>
      <c r="AO1542" s="85"/>
    </row>
    <row r="1543" spans="1:41">
      <c r="A1543" s="26">
        <v>140810</v>
      </c>
      <c r="B1543" s="26" t="s">
        <v>323</v>
      </c>
      <c r="C1543" s="14" t="s">
        <v>40</v>
      </c>
      <c r="D1543" s="14" t="s">
        <v>689</v>
      </c>
      <c r="E1543" s="26">
        <v>40810</v>
      </c>
      <c r="F1543" s="26" t="s">
        <v>447</v>
      </c>
      <c r="G1543" s="26"/>
      <c r="H1543" s="26">
        <v>57</v>
      </c>
      <c r="I1543" s="91">
        <v>1800</v>
      </c>
      <c r="J1543" s="90">
        <v>0</v>
      </c>
      <c r="K1543" s="26"/>
      <c r="L1543" s="79">
        <f>VLOOKUP(D1543,道具产出!B:V,4,FALSE)</f>
        <v>3006</v>
      </c>
      <c r="M1543" s="15" t="str">
        <f>IF(L1543="","",VLOOKUP(L1543,映射!W:X,2,FALSE))</f>
        <v>金</v>
      </c>
      <c r="N1543" s="79">
        <f>VLOOKUP(D1543,道具产出!B:V,5,FALSE)</f>
        <v>1</v>
      </c>
      <c r="O1543" s="79">
        <v>1</v>
      </c>
      <c r="P1543" s="79">
        <f>VLOOKUP(D1543,道具产出!B:V,6,FALSE)</f>
        <v>50</v>
      </c>
      <c r="Q1543" s="79">
        <f>VLOOKUP(D1543,道具产出!B:V,7,FALSE)</f>
        <v>3106</v>
      </c>
      <c r="R1543" s="15" t="str">
        <f>IF(Q1543="","",VLOOKUP(Q1543,映射!W:X,2,FALSE))</f>
        <v>琵琶木</v>
      </c>
      <c r="S1543" s="79">
        <f>VLOOKUP(D1543,道具产出!B:V,8,FALSE)</f>
        <v>1</v>
      </c>
      <c r="T1543" s="79">
        <v>1</v>
      </c>
      <c r="U1543" s="79">
        <f>VLOOKUP(D1543,道具产出!B:V,9,FALSE)</f>
        <v>50</v>
      </c>
      <c r="V1543" s="92">
        <f>VLOOKUP(D1543,道具产出!B:V,10,FALSE)</f>
        <v>3406</v>
      </c>
      <c r="W1543" s="15" t="str">
        <f>IF(V1543="","",VLOOKUP(V1543,映射!W:X,2,FALSE))</f>
        <v>绢布</v>
      </c>
      <c r="X1543" s="92">
        <f>VLOOKUP(D1543,道具产出!B:V,11,FALSE)</f>
        <v>1</v>
      </c>
      <c r="Y1543" s="92">
        <v>1</v>
      </c>
      <c r="Z1543" s="92">
        <f>VLOOKUP(D1543,道具产出!B:V,12,FALSE)</f>
        <v>50</v>
      </c>
      <c r="AA1543" s="85"/>
      <c r="AB1543" s="15" t="str">
        <f>IF(AA1543="","",VLOOKUP(AA1543,映射!W:X,2,FALSE))</f>
        <v/>
      </c>
      <c r="AC1543" s="85"/>
      <c r="AD1543" s="85"/>
      <c r="AE1543" s="85"/>
      <c r="AF1543" s="85"/>
      <c r="AG1543" s="15" t="str">
        <f>IF(AF1543="","",VLOOKUP(AF1543,映射!W:X,2,FALSE))</f>
        <v/>
      </c>
      <c r="AH1543" s="85"/>
      <c r="AI1543" s="85"/>
      <c r="AJ1543" s="85"/>
      <c r="AK1543" s="85"/>
      <c r="AL1543" s="85" t="str">
        <f>IF(AK1543="","",VLOOKUP(AK1543,映射!W:X,2,FALSE))</f>
        <v/>
      </c>
      <c r="AM1543" s="85"/>
      <c r="AN1543" s="85"/>
      <c r="AO1543" s="85"/>
    </row>
    <row r="1544" spans="1:41">
      <c r="A1544" s="26">
        <v>140811</v>
      </c>
      <c r="B1544" s="26" t="s">
        <v>323</v>
      </c>
      <c r="C1544" s="14" t="s">
        <v>40</v>
      </c>
      <c r="D1544" s="14" t="s">
        <v>683</v>
      </c>
      <c r="E1544" s="26">
        <v>40811</v>
      </c>
      <c r="F1544" s="26" t="s">
        <v>515</v>
      </c>
      <c r="G1544" s="26"/>
      <c r="H1544" s="26">
        <v>17</v>
      </c>
      <c r="I1544" s="91">
        <v>150</v>
      </c>
      <c r="J1544" s="90">
        <v>0</v>
      </c>
      <c r="K1544" s="26"/>
      <c r="L1544" s="79">
        <f>VLOOKUP(D1544,道具产出!B:V,4,FALSE)</f>
        <v>3001</v>
      </c>
      <c r="M1544" s="15" t="str">
        <f>IF(L1544="","",VLOOKUP(L1544,映射!W:X,2,FALSE))</f>
        <v>铜</v>
      </c>
      <c r="N1544" s="79">
        <f>VLOOKUP(D1544,道具产出!B:V,5,FALSE)</f>
        <v>1</v>
      </c>
      <c r="O1544" s="79">
        <v>1</v>
      </c>
      <c r="P1544" s="79">
        <f>VLOOKUP(D1544,道具产出!B:V,6,FALSE)</f>
        <v>500</v>
      </c>
      <c r="Q1544" s="79">
        <f>VLOOKUP(D1544,道具产出!B:V,7,FALSE)</f>
        <v>3101</v>
      </c>
      <c r="R1544" s="15" t="str">
        <f>IF(Q1544="","",VLOOKUP(Q1544,映射!W:X,2,FALSE))</f>
        <v>印度轻木</v>
      </c>
      <c r="S1544" s="79">
        <f>VLOOKUP(D1544,道具产出!B:V,8,FALSE)</f>
        <v>1</v>
      </c>
      <c r="T1544" s="79">
        <v>1</v>
      </c>
      <c r="U1544" s="79">
        <f>VLOOKUP(D1544,道具产出!B:V,9,FALSE)</f>
        <v>500</v>
      </c>
      <c r="V1544" s="92">
        <f>VLOOKUP(D1544,道具产出!B:V,10,FALSE)</f>
        <v>3401</v>
      </c>
      <c r="W1544" s="15" t="str">
        <f>IF(V1544="","",VLOOKUP(V1544,映射!W:X,2,FALSE))</f>
        <v>麻布</v>
      </c>
      <c r="X1544" s="92">
        <f>VLOOKUP(D1544,道具产出!B:V,11,FALSE)</f>
        <v>1</v>
      </c>
      <c r="Y1544" s="92">
        <v>1</v>
      </c>
      <c r="Z1544" s="92">
        <f>VLOOKUP(D1544,道具产出!B:V,12,FALSE)</f>
        <v>500</v>
      </c>
      <c r="AA1544" s="85"/>
      <c r="AB1544" s="15" t="str">
        <f>IF(AA1544="","",VLOOKUP(AA1544,映射!W:X,2,FALSE))</f>
        <v/>
      </c>
      <c r="AC1544" s="85"/>
      <c r="AD1544" s="85"/>
      <c r="AE1544" s="85"/>
      <c r="AF1544" s="85"/>
      <c r="AG1544" s="15" t="str">
        <f>IF(AF1544="","",VLOOKUP(AF1544,映射!W:X,2,FALSE))</f>
        <v/>
      </c>
      <c r="AH1544" s="85"/>
      <c r="AI1544" s="85"/>
      <c r="AJ1544" s="85"/>
      <c r="AK1544" s="85"/>
      <c r="AL1544" s="85" t="str">
        <f>IF(AK1544="","",VLOOKUP(AK1544,映射!W:X,2,FALSE))</f>
        <v/>
      </c>
      <c r="AM1544" s="85"/>
      <c r="AN1544" s="85"/>
      <c r="AO1544" s="85"/>
    </row>
    <row r="1545" spans="1:41">
      <c r="A1545" s="26">
        <v>140812</v>
      </c>
      <c r="B1545" s="26" t="s">
        <v>323</v>
      </c>
      <c r="C1545" s="14" t="s">
        <v>40</v>
      </c>
      <c r="D1545" s="14" t="s">
        <v>683</v>
      </c>
      <c r="E1545" s="26">
        <v>40812</v>
      </c>
      <c r="F1545" s="26" t="s">
        <v>605</v>
      </c>
      <c r="G1545" s="26"/>
      <c r="H1545" s="26">
        <v>17</v>
      </c>
      <c r="I1545" s="91">
        <v>150</v>
      </c>
      <c r="J1545" s="90">
        <v>0</v>
      </c>
      <c r="K1545" s="26"/>
      <c r="L1545" s="79">
        <f>VLOOKUP(D1545,道具产出!B:V,4,FALSE)</f>
        <v>3001</v>
      </c>
      <c r="M1545" s="15" t="str">
        <f>IF(L1545="","",VLOOKUP(L1545,映射!W:X,2,FALSE))</f>
        <v>铜</v>
      </c>
      <c r="N1545" s="79">
        <f>VLOOKUP(D1545,道具产出!B:V,5,FALSE)</f>
        <v>1</v>
      </c>
      <c r="O1545" s="79">
        <v>1</v>
      </c>
      <c r="P1545" s="79">
        <f>VLOOKUP(D1545,道具产出!B:V,6,FALSE)</f>
        <v>500</v>
      </c>
      <c r="Q1545" s="79">
        <f>VLOOKUP(D1545,道具产出!B:V,7,FALSE)</f>
        <v>3101</v>
      </c>
      <c r="R1545" s="15" t="str">
        <f>IF(Q1545="","",VLOOKUP(Q1545,映射!W:X,2,FALSE))</f>
        <v>印度轻木</v>
      </c>
      <c r="S1545" s="79">
        <f>VLOOKUP(D1545,道具产出!B:V,8,FALSE)</f>
        <v>1</v>
      </c>
      <c r="T1545" s="79">
        <v>1</v>
      </c>
      <c r="U1545" s="79">
        <f>VLOOKUP(D1545,道具产出!B:V,9,FALSE)</f>
        <v>500</v>
      </c>
      <c r="V1545" s="92">
        <f>VLOOKUP(D1545,道具产出!B:V,10,FALSE)</f>
        <v>3401</v>
      </c>
      <c r="W1545" s="15" t="str">
        <f>IF(V1545="","",VLOOKUP(V1545,映射!W:X,2,FALSE))</f>
        <v>麻布</v>
      </c>
      <c r="X1545" s="92">
        <f>VLOOKUP(D1545,道具产出!B:V,11,FALSE)</f>
        <v>1</v>
      </c>
      <c r="Y1545" s="92">
        <v>1</v>
      </c>
      <c r="Z1545" s="92">
        <f>VLOOKUP(D1545,道具产出!B:V,12,FALSE)</f>
        <v>500</v>
      </c>
      <c r="AA1545" s="85"/>
      <c r="AB1545" s="15" t="str">
        <f>IF(AA1545="","",VLOOKUP(AA1545,映射!W:X,2,FALSE))</f>
        <v/>
      </c>
      <c r="AC1545" s="85"/>
      <c r="AD1545" s="85"/>
      <c r="AE1545" s="85"/>
      <c r="AF1545" s="85"/>
      <c r="AG1545" s="15" t="str">
        <f>IF(AF1545="","",VLOOKUP(AF1545,映射!W:X,2,FALSE))</f>
        <v/>
      </c>
      <c r="AH1545" s="85"/>
      <c r="AI1545" s="85"/>
      <c r="AJ1545" s="85"/>
      <c r="AK1545" s="85"/>
      <c r="AL1545" s="85" t="str">
        <f>IF(AK1545="","",VLOOKUP(AK1545,映射!W:X,2,FALSE))</f>
        <v/>
      </c>
      <c r="AM1545" s="85"/>
      <c r="AN1545" s="85"/>
      <c r="AO1545" s="85"/>
    </row>
    <row r="1546" spans="1:41">
      <c r="A1546" s="26">
        <v>140813</v>
      </c>
      <c r="B1546" s="26" t="s">
        <v>323</v>
      </c>
      <c r="C1546" s="14" t="s">
        <v>40</v>
      </c>
      <c r="D1546" s="14" t="s">
        <v>683</v>
      </c>
      <c r="E1546" s="26">
        <v>40813</v>
      </c>
      <c r="F1546" s="26" t="s">
        <v>474</v>
      </c>
      <c r="G1546" s="26"/>
      <c r="H1546" s="26">
        <v>17</v>
      </c>
      <c r="I1546" s="91">
        <v>150</v>
      </c>
      <c r="J1546" s="90">
        <v>0</v>
      </c>
      <c r="K1546" s="26"/>
      <c r="L1546" s="79">
        <f>VLOOKUP(D1546,道具产出!B:V,4,FALSE)</f>
        <v>3001</v>
      </c>
      <c r="M1546" s="15" t="str">
        <f>IF(L1546="","",VLOOKUP(L1546,映射!W:X,2,FALSE))</f>
        <v>铜</v>
      </c>
      <c r="N1546" s="79">
        <f>VLOOKUP(D1546,道具产出!B:V,5,FALSE)</f>
        <v>1</v>
      </c>
      <c r="O1546" s="79">
        <v>1</v>
      </c>
      <c r="P1546" s="79">
        <f>VLOOKUP(D1546,道具产出!B:V,6,FALSE)</f>
        <v>500</v>
      </c>
      <c r="Q1546" s="79">
        <f>VLOOKUP(D1546,道具产出!B:V,7,FALSE)</f>
        <v>3101</v>
      </c>
      <c r="R1546" s="15" t="str">
        <f>IF(Q1546="","",VLOOKUP(Q1546,映射!W:X,2,FALSE))</f>
        <v>印度轻木</v>
      </c>
      <c r="S1546" s="79">
        <f>VLOOKUP(D1546,道具产出!B:V,8,FALSE)</f>
        <v>1</v>
      </c>
      <c r="T1546" s="79">
        <v>1</v>
      </c>
      <c r="U1546" s="79">
        <f>VLOOKUP(D1546,道具产出!B:V,9,FALSE)</f>
        <v>500</v>
      </c>
      <c r="V1546" s="92">
        <f>VLOOKUP(D1546,道具产出!B:V,10,FALSE)</f>
        <v>3401</v>
      </c>
      <c r="W1546" s="15" t="str">
        <f>IF(V1546="","",VLOOKUP(V1546,映射!W:X,2,FALSE))</f>
        <v>麻布</v>
      </c>
      <c r="X1546" s="92">
        <f>VLOOKUP(D1546,道具产出!B:V,11,FALSE)</f>
        <v>1</v>
      </c>
      <c r="Y1546" s="92">
        <v>1</v>
      </c>
      <c r="Z1546" s="92">
        <f>VLOOKUP(D1546,道具产出!B:V,12,FALSE)</f>
        <v>500</v>
      </c>
      <c r="AA1546" s="85"/>
      <c r="AB1546" s="15" t="str">
        <f>IF(AA1546="","",VLOOKUP(AA1546,映射!W:X,2,FALSE))</f>
        <v/>
      </c>
      <c r="AC1546" s="85"/>
      <c r="AD1546" s="85"/>
      <c r="AE1546" s="85"/>
      <c r="AF1546" s="85"/>
      <c r="AG1546" s="15" t="str">
        <f>IF(AF1546="","",VLOOKUP(AF1546,映射!W:X,2,FALSE))</f>
        <v/>
      </c>
      <c r="AH1546" s="85"/>
      <c r="AI1546" s="85"/>
      <c r="AJ1546" s="85"/>
      <c r="AK1546" s="85"/>
      <c r="AL1546" s="85" t="str">
        <f>IF(AK1546="","",VLOOKUP(AK1546,映射!W:X,2,FALSE))</f>
        <v/>
      </c>
      <c r="AM1546" s="85"/>
      <c r="AN1546" s="85"/>
      <c r="AO1546" s="85"/>
    </row>
    <row r="1547" spans="1:41">
      <c r="A1547" s="26">
        <v>140814</v>
      </c>
      <c r="B1547" s="26" t="s">
        <v>323</v>
      </c>
      <c r="C1547" s="14" t="s">
        <v>40</v>
      </c>
      <c r="D1547" s="14" t="s">
        <v>683</v>
      </c>
      <c r="E1547" s="26">
        <v>40814</v>
      </c>
      <c r="F1547" s="26" t="s">
        <v>450</v>
      </c>
      <c r="G1547" s="26"/>
      <c r="H1547" s="26">
        <v>17</v>
      </c>
      <c r="I1547" s="91">
        <v>150</v>
      </c>
      <c r="J1547" s="90">
        <v>0</v>
      </c>
      <c r="K1547" s="26"/>
      <c r="L1547" s="79">
        <f>VLOOKUP(D1547,道具产出!B:V,4,FALSE)</f>
        <v>3001</v>
      </c>
      <c r="M1547" s="15" t="str">
        <f>IF(L1547="","",VLOOKUP(L1547,映射!W:X,2,FALSE))</f>
        <v>铜</v>
      </c>
      <c r="N1547" s="79">
        <f>VLOOKUP(D1547,道具产出!B:V,5,FALSE)</f>
        <v>1</v>
      </c>
      <c r="O1547" s="79">
        <v>1</v>
      </c>
      <c r="P1547" s="79">
        <f>VLOOKUP(D1547,道具产出!B:V,6,FALSE)</f>
        <v>500</v>
      </c>
      <c r="Q1547" s="79">
        <f>VLOOKUP(D1547,道具产出!B:V,7,FALSE)</f>
        <v>3101</v>
      </c>
      <c r="R1547" s="15" t="str">
        <f>IF(Q1547="","",VLOOKUP(Q1547,映射!W:X,2,FALSE))</f>
        <v>印度轻木</v>
      </c>
      <c r="S1547" s="79">
        <f>VLOOKUP(D1547,道具产出!B:V,8,FALSE)</f>
        <v>1</v>
      </c>
      <c r="T1547" s="79">
        <v>1</v>
      </c>
      <c r="U1547" s="79">
        <f>VLOOKUP(D1547,道具产出!B:V,9,FALSE)</f>
        <v>500</v>
      </c>
      <c r="V1547" s="92">
        <f>VLOOKUP(D1547,道具产出!B:V,10,FALSE)</f>
        <v>3401</v>
      </c>
      <c r="W1547" s="15" t="str">
        <f>IF(V1547="","",VLOOKUP(V1547,映射!W:X,2,FALSE))</f>
        <v>麻布</v>
      </c>
      <c r="X1547" s="92">
        <f>VLOOKUP(D1547,道具产出!B:V,11,FALSE)</f>
        <v>1</v>
      </c>
      <c r="Y1547" s="92">
        <v>1</v>
      </c>
      <c r="Z1547" s="92">
        <f>VLOOKUP(D1547,道具产出!B:V,12,FALSE)</f>
        <v>500</v>
      </c>
      <c r="AA1547" s="85"/>
      <c r="AB1547" s="15" t="str">
        <f>IF(AA1547="","",VLOOKUP(AA1547,映射!W:X,2,FALSE))</f>
        <v/>
      </c>
      <c r="AC1547" s="85"/>
      <c r="AD1547" s="85"/>
      <c r="AE1547" s="85"/>
      <c r="AF1547" s="85"/>
      <c r="AG1547" s="15" t="str">
        <f>IF(AF1547="","",VLOOKUP(AF1547,映射!W:X,2,FALSE))</f>
        <v/>
      </c>
      <c r="AH1547" s="85"/>
      <c r="AI1547" s="85"/>
      <c r="AJ1547" s="85"/>
      <c r="AK1547" s="85"/>
      <c r="AL1547" s="85" t="str">
        <f>IF(AK1547="","",VLOOKUP(AK1547,映射!W:X,2,FALSE))</f>
        <v/>
      </c>
      <c r="AM1547" s="85"/>
      <c r="AN1547" s="85"/>
      <c r="AO1547" s="85"/>
    </row>
    <row r="1548" spans="1:41">
      <c r="A1548" s="26">
        <v>140815</v>
      </c>
      <c r="B1548" s="26" t="s">
        <v>323</v>
      </c>
      <c r="C1548" s="14" t="s">
        <v>40</v>
      </c>
      <c r="D1548" s="14" t="s">
        <v>683</v>
      </c>
      <c r="E1548" s="26">
        <v>40815</v>
      </c>
      <c r="F1548" s="26" t="s">
        <v>592</v>
      </c>
      <c r="G1548" s="26"/>
      <c r="H1548" s="26">
        <v>17</v>
      </c>
      <c r="I1548" s="91">
        <v>150</v>
      </c>
      <c r="J1548" s="90">
        <v>0</v>
      </c>
      <c r="K1548" s="26"/>
      <c r="L1548" s="79">
        <f>VLOOKUP(D1548,道具产出!B:V,4,FALSE)</f>
        <v>3001</v>
      </c>
      <c r="M1548" s="15" t="str">
        <f>IF(L1548="","",VLOOKUP(L1548,映射!W:X,2,FALSE))</f>
        <v>铜</v>
      </c>
      <c r="N1548" s="79">
        <f>VLOOKUP(D1548,道具产出!B:V,5,FALSE)</f>
        <v>1</v>
      </c>
      <c r="O1548" s="79">
        <v>1</v>
      </c>
      <c r="P1548" s="79">
        <f>VLOOKUP(D1548,道具产出!B:V,6,FALSE)</f>
        <v>500</v>
      </c>
      <c r="Q1548" s="79">
        <f>VLOOKUP(D1548,道具产出!B:V,7,FALSE)</f>
        <v>3101</v>
      </c>
      <c r="R1548" s="15" t="str">
        <f>IF(Q1548="","",VLOOKUP(Q1548,映射!W:X,2,FALSE))</f>
        <v>印度轻木</v>
      </c>
      <c r="S1548" s="79">
        <f>VLOOKUP(D1548,道具产出!B:V,8,FALSE)</f>
        <v>1</v>
      </c>
      <c r="T1548" s="79">
        <v>1</v>
      </c>
      <c r="U1548" s="79">
        <f>VLOOKUP(D1548,道具产出!B:V,9,FALSE)</f>
        <v>500</v>
      </c>
      <c r="V1548" s="92">
        <f>VLOOKUP(D1548,道具产出!B:V,10,FALSE)</f>
        <v>3401</v>
      </c>
      <c r="W1548" s="15" t="str">
        <f>IF(V1548="","",VLOOKUP(V1548,映射!W:X,2,FALSE))</f>
        <v>麻布</v>
      </c>
      <c r="X1548" s="92">
        <f>VLOOKUP(D1548,道具产出!B:V,11,FALSE)</f>
        <v>1</v>
      </c>
      <c r="Y1548" s="92">
        <v>1</v>
      </c>
      <c r="Z1548" s="92">
        <f>VLOOKUP(D1548,道具产出!B:V,12,FALSE)</f>
        <v>500</v>
      </c>
      <c r="AA1548" s="85"/>
      <c r="AB1548" s="15" t="str">
        <f>IF(AA1548="","",VLOOKUP(AA1548,映射!W:X,2,FALSE))</f>
        <v/>
      </c>
      <c r="AC1548" s="85"/>
      <c r="AD1548" s="85"/>
      <c r="AE1548" s="85"/>
      <c r="AF1548" s="85"/>
      <c r="AG1548" s="15" t="str">
        <f>IF(AF1548="","",VLOOKUP(AF1548,映射!W:X,2,FALSE))</f>
        <v/>
      </c>
      <c r="AH1548" s="85"/>
      <c r="AI1548" s="85"/>
      <c r="AJ1548" s="85"/>
      <c r="AK1548" s="85"/>
      <c r="AL1548" s="85" t="str">
        <f>IF(AK1548="","",VLOOKUP(AK1548,映射!W:X,2,FALSE))</f>
        <v/>
      </c>
      <c r="AM1548" s="85"/>
      <c r="AN1548" s="85"/>
      <c r="AO1548" s="85"/>
    </row>
    <row r="1549" spans="1:41">
      <c r="A1549" s="26">
        <v>140816</v>
      </c>
      <c r="B1549" s="26" t="s">
        <v>323</v>
      </c>
      <c r="C1549" s="14" t="s">
        <v>40</v>
      </c>
      <c r="D1549" s="14" t="s">
        <v>683</v>
      </c>
      <c r="E1549" s="26">
        <v>40816</v>
      </c>
      <c r="F1549" s="26" t="s">
        <v>521</v>
      </c>
      <c r="G1549" s="26"/>
      <c r="H1549" s="26">
        <v>17</v>
      </c>
      <c r="I1549" s="91">
        <v>150</v>
      </c>
      <c r="J1549" s="90">
        <v>0</v>
      </c>
      <c r="K1549" s="26"/>
      <c r="L1549" s="79">
        <f>VLOOKUP(D1549,道具产出!B:V,4,FALSE)</f>
        <v>3001</v>
      </c>
      <c r="M1549" s="15" t="str">
        <f>IF(L1549="","",VLOOKUP(L1549,映射!W:X,2,FALSE))</f>
        <v>铜</v>
      </c>
      <c r="N1549" s="79">
        <f>VLOOKUP(D1549,道具产出!B:V,5,FALSE)</f>
        <v>1</v>
      </c>
      <c r="O1549" s="79">
        <v>1</v>
      </c>
      <c r="P1549" s="79">
        <f>VLOOKUP(D1549,道具产出!B:V,6,FALSE)</f>
        <v>500</v>
      </c>
      <c r="Q1549" s="79">
        <f>VLOOKUP(D1549,道具产出!B:V,7,FALSE)</f>
        <v>3101</v>
      </c>
      <c r="R1549" s="15" t="str">
        <f>IF(Q1549="","",VLOOKUP(Q1549,映射!W:X,2,FALSE))</f>
        <v>印度轻木</v>
      </c>
      <c r="S1549" s="79">
        <f>VLOOKUP(D1549,道具产出!B:V,8,FALSE)</f>
        <v>1</v>
      </c>
      <c r="T1549" s="79">
        <v>1</v>
      </c>
      <c r="U1549" s="79">
        <f>VLOOKUP(D1549,道具产出!B:V,9,FALSE)</f>
        <v>500</v>
      </c>
      <c r="V1549" s="92">
        <f>VLOOKUP(D1549,道具产出!B:V,10,FALSE)</f>
        <v>3401</v>
      </c>
      <c r="W1549" s="15" t="str">
        <f>IF(V1549="","",VLOOKUP(V1549,映射!W:X,2,FALSE))</f>
        <v>麻布</v>
      </c>
      <c r="X1549" s="92">
        <f>VLOOKUP(D1549,道具产出!B:V,11,FALSE)</f>
        <v>1</v>
      </c>
      <c r="Y1549" s="92">
        <v>1</v>
      </c>
      <c r="Z1549" s="92">
        <f>VLOOKUP(D1549,道具产出!B:V,12,FALSE)</f>
        <v>500</v>
      </c>
      <c r="AA1549" s="85"/>
      <c r="AB1549" s="15" t="str">
        <f>IF(AA1549="","",VLOOKUP(AA1549,映射!W:X,2,FALSE))</f>
        <v/>
      </c>
      <c r="AC1549" s="85"/>
      <c r="AD1549" s="85"/>
      <c r="AE1549" s="85"/>
      <c r="AF1549" s="85"/>
      <c r="AG1549" s="15" t="str">
        <f>IF(AF1549="","",VLOOKUP(AF1549,映射!W:X,2,FALSE))</f>
        <v/>
      </c>
      <c r="AH1549" s="85"/>
      <c r="AI1549" s="85"/>
      <c r="AJ1549" s="85"/>
      <c r="AK1549" s="85"/>
      <c r="AL1549" s="85" t="str">
        <f>IF(AK1549="","",VLOOKUP(AK1549,映射!W:X,2,FALSE))</f>
        <v/>
      </c>
      <c r="AM1549" s="85"/>
      <c r="AN1549" s="85"/>
      <c r="AO1549" s="85"/>
    </row>
    <row r="1550" spans="1:41">
      <c r="A1550" s="26">
        <v>140817</v>
      </c>
      <c r="B1550" s="26" t="s">
        <v>323</v>
      </c>
      <c r="C1550" s="14" t="s">
        <v>40</v>
      </c>
      <c r="D1550" s="14" t="s">
        <v>683</v>
      </c>
      <c r="E1550" s="26">
        <v>40817</v>
      </c>
      <c r="F1550" s="26" t="s">
        <v>393</v>
      </c>
      <c r="G1550" s="26"/>
      <c r="H1550" s="26">
        <v>17</v>
      </c>
      <c r="I1550" s="91">
        <v>150</v>
      </c>
      <c r="J1550" s="90">
        <v>0</v>
      </c>
      <c r="K1550" s="26"/>
      <c r="L1550" s="79">
        <f>VLOOKUP(D1550,道具产出!B:V,4,FALSE)</f>
        <v>3001</v>
      </c>
      <c r="M1550" s="15" t="str">
        <f>IF(L1550="","",VLOOKUP(L1550,映射!W:X,2,FALSE))</f>
        <v>铜</v>
      </c>
      <c r="N1550" s="79">
        <f>VLOOKUP(D1550,道具产出!B:V,5,FALSE)</f>
        <v>1</v>
      </c>
      <c r="O1550" s="79">
        <v>1</v>
      </c>
      <c r="P1550" s="79">
        <f>VLOOKUP(D1550,道具产出!B:V,6,FALSE)</f>
        <v>500</v>
      </c>
      <c r="Q1550" s="79">
        <f>VLOOKUP(D1550,道具产出!B:V,7,FALSE)</f>
        <v>3101</v>
      </c>
      <c r="R1550" s="15" t="str">
        <f>IF(Q1550="","",VLOOKUP(Q1550,映射!W:X,2,FALSE))</f>
        <v>印度轻木</v>
      </c>
      <c r="S1550" s="79">
        <f>VLOOKUP(D1550,道具产出!B:V,8,FALSE)</f>
        <v>1</v>
      </c>
      <c r="T1550" s="79">
        <v>1</v>
      </c>
      <c r="U1550" s="79">
        <f>VLOOKUP(D1550,道具产出!B:V,9,FALSE)</f>
        <v>500</v>
      </c>
      <c r="V1550" s="92">
        <f>VLOOKUP(D1550,道具产出!B:V,10,FALSE)</f>
        <v>3401</v>
      </c>
      <c r="W1550" s="15" t="str">
        <f>IF(V1550="","",VLOOKUP(V1550,映射!W:X,2,FALSE))</f>
        <v>麻布</v>
      </c>
      <c r="X1550" s="92">
        <f>VLOOKUP(D1550,道具产出!B:V,11,FALSE)</f>
        <v>1</v>
      </c>
      <c r="Y1550" s="92">
        <v>1</v>
      </c>
      <c r="Z1550" s="92">
        <f>VLOOKUP(D1550,道具产出!B:V,12,FALSE)</f>
        <v>500</v>
      </c>
      <c r="AA1550" s="85"/>
      <c r="AB1550" s="15" t="str">
        <f>IF(AA1550="","",VLOOKUP(AA1550,映射!W:X,2,FALSE))</f>
        <v/>
      </c>
      <c r="AC1550" s="85"/>
      <c r="AD1550" s="85"/>
      <c r="AE1550" s="85"/>
      <c r="AF1550" s="85"/>
      <c r="AG1550" s="15" t="str">
        <f>IF(AF1550="","",VLOOKUP(AF1550,映射!W:X,2,FALSE))</f>
        <v/>
      </c>
      <c r="AH1550" s="85"/>
      <c r="AI1550" s="85"/>
      <c r="AJ1550" s="85"/>
      <c r="AK1550" s="85"/>
      <c r="AL1550" s="85" t="str">
        <f>IF(AK1550="","",VLOOKUP(AK1550,映射!W:X,2,FALSE))</f>
        <v/>
      </c>
      <c r="AM1550" s="85"/>
      <c r="AN1550" s="85"/>
      <c r="AO1550" s="85"/>
    </row>
    <row r="1551" spans="1:41">
      <c r="A1551" s="26">
        <v>140818</v>
      </c>
      <c r="B1551" s="26" t="s">
        <v>323</v>
      </c>
      <c r="C1551" s="14" t="s">
        <v>40</v>
      </c>
      <c r="D1551" s="14" t="s">
        <v>683</v>
      </c>
      <c r="E1551" s="26">
        <v>40818</v>
      </c>
      <c r="F1551" s="26" t="s">
        <v>506</v>
      </c>
      <c r="G1551" s="26"/>
      <c r="H1551" s="26">
        <v>17</v>
      </c>
      <c r="I1551" s="91">
        <v>150</v>
      </c>
      <c r="J1551" s="90">
        <v>0</v>
      </c>
      <c r="K1551" s="26"/>
      <c r="L1551" s="79">
        <f>VLOOKUP(D1551,道具产出!B:V,4,FALSE)</f>
        <v>3001</v>
      </c>
      <c r="M1551" s="15" t="str">
        <f>IF(L1551="","",VLOOKUP(L1551,映射!W:X,2,FALSE))</f>
        <v>铜</v>
      </c>
      <c r="N1551" s="79">
        <f>VLOOKUP(D1551,道具产出!B:V,5,FALSE)</f>
        <v>1</v>
      </c>
      <c r="O1551" s="79">
        <v>1</v>
      </c>
      <c r="P1551" s="79">
        <f>VLOOKUP(D1551,道具产出!B:V,6,FALSE)</f>
        <v>500</v>
      </c>
      <c r="Q1551" s="79">
        <f>VLOOKUP(D1551,道具产出!B:V,7,FALSE)</f>
        <v>3101</v>
      </c>
      <c r="R1551" s="15" t="str">
        <f>IF(Q1551="","",VLOOKUP(Q1551,映射!W:X,2,FALSE))</f>
        <v>印度轻木</v>
      </c>
      <c r="S1551" s="79">
        <f>VLOOKUP(D1551,道具产出!B:V,8,FALSE)</f>
        <v>1</v>
      </c>
      <c r="T1551" s="79">
        <v>1</v>
      </c>
      <c r="U1551" s="79">
        <f>VLOOKUP(D1551,道具产出!B:V,9,FALSE)</f>
        <v>500</v>
      </c>
      <c r="V1551" s="92">
        <f>VLOOKUP(D1551,道具产出!B:V,10,FALSE)</f>
        <v>3401</v>
      </c>
      <c r="W1551" s="15" t="str">
        <f>IF(V1551="","",VLOOKUP(V1551,映射!W:X,2,FALSE))</f>
        <v>麻布</v>
      </c>
      <c r="X1551" s="92">
        <f>VLOOKUP(D1551,道具产出!B:V,11,FALSE)</f>
        <v>1</v>
      </c>
      <c r="Y1551" s="92">
        <v>1</v>
      </c>
      <c r="Z1551" s="92">
        <f>VLOOKUP(D1551,道具产出!B:V,12,FALSE)</f>
        <v>500</v>
      </c>
      <c r="AA1551" s="85"/>
      <c r="AB1551" s="15" t="str">
        <f>IF(AA1551="","",VLOOKUP(AA1551,映射!W:X,2,FALSE))</f>
        <v/>
      </c>
      <c r="AC1551" s="85"/>
      <c r="AD1551" s="85"/>
      <c r="AE1551" s="85"/>
      <c r="AF1551" s="85"/>
      <c r="AG1551" s="15" t="str">
        <f>IF(AF1551="","",VLOOKUP(AF1551,映射!W:X,2,FALSE))</f>
        <v/>
      </c>
      <c r="AH1551" s="85"/>
      <c r="AI1551" s="85"/>
      <c r="AJ1551" s="85"/>
      <c r="AK1551" s="85"/>
      <c r="AL1551" s="85" t="str">
        <f>IF(AK1551="","",VLOOKUP(AK1551,映射!W:X,2,FALSE))</f>
        <v/>
      </c>
      <c r="AM1551" s="85"/>
      <c r="AN1551" s="85"/>
      <c r="AO1551" s="85"/>
    </row>
    <row r="1552" spans="1:41">
      <c r="A1552" s="26">
        <v>140819</v>
      </c>
      <c r="B1552" s="26" t="s">
        <v>323</v>
      </c>
      <c r="C1552" s="14" t="s">
        <v>40</v>
      </c>
      <c r="D1552" s="14" t="s">
        <v>683</v>
      </c>
      <c r="E1552" s="26">
        <v>40819</v>
      </c>
      <c r="F1552" s="26" t="s">
        <v>508</v>
      </c>
      <c r="G1552" s="26"/>
      <c r="H1552" s="26">
        <v>17</v>
      </c>
      <c r="I1552" s="91">
        <v>150</v>
      </c>
      <c r="J1552" s="90">
        <v>0</v>
      </c>
      <c r="K1552" s="26"/>
      <c r="L1552" s="79">
        <f>VLOOKUP(D1552,道具产出!B:V,4,FALSE)</f>
        <v>3001</v>
      </c>
      <c r="M1552" s="15" t="str">
        <f>IF(L1552="","",VLOOKUP(L1552,映射!W:X,2,FALSE))</f>
        <v>铜</v>
      </c>
      <c r="N1552" s="79">
        <f>VLOOKUP(D1552,道具产出!B:V,5,FALSE)</f>
        <v>1</v>
      </c>
      <c r="O1552" s="79">
        <v>1</v>
      </c>
      <c r="P1552" s="79">
        <f>VLOOKUP(D1552,道具产出!B:V,6,FALSE)</f>
        <v>500</v>
      </c>
      <c r="Q1552" s="79">
        <f>VLOOKUP(D1552,道具产出!B:V,7,FALSE)</f>
        <v>3101</v>
      </c>
      <c r="R1552" s="15" t="str">
        <f>IF(Q1552="","",VLOOKUP(Q1552,映射!W:X,2,FALSE))</f>
        <v>印度轻木</v>
      </c>
      <c r="S1552" s="79">
        <f>VLOOKUP(D1552,道具产出!B:V,8,FALSE)</f>
        <v>1</v>
      </c>
      <c r="T1552" s="79">
        <v>1</v>
      </c>
      <c r="U1552" s="79">
        <f>VLOOKUP(D1552,道具产出!B:V,9,FALSE)</f>
        <v>500</v>
      </c>
      <c r="V1552" s="92">
        <f>VLOOKUP(D1552,道具产出!B:V,10,FALSE)</f>
        <v>3401</v>
      </c>
      <c r="W1552" s="15" t="str">
        <f>IF(V1552="","",VLOOKUP(V1552,映射!W:X,2,FALSE))</f>
        <v>麻布</v>
      </c>
      <c r="X1552" s="92">
        <f>VLOOKUP(D1552,道具产出!B:V,11,FALSE)</f>
        <v>1</v>
      </c>
      <c r="Y1552" s="92">
        <v>1</v>
      </c>
      <c r="Z1552" s="92">
        <f>VLOOKUP(D1552,道具产出!B:V,12,FALSE)</f>
        <v>500</v>
      </c>
      <c r="AA1552" s="85"/>
      <c r="AB1552" s="15" t="str">
        <f>IF(AA1552="","",VLOOKUP(AA1552,映射!W:X,2,FALSE))</f>
        <v/>
      </c>
      <c r="AC1552" s="85"/>
      <c r="AD1552" s="85"/>
      <c r="AE1552" s="85"/>
      <c r="AF1552" s="85"/>
      <c r="AG1552" s="15" t="str">
        <f>IF(AF1552="","",VLOOKUP(AF1552,映射!W:X,2,FALSE))</f>
        <v/>
      </c>
      <c r="AH1552" s="85"/>
      <c r="AI1552" s="85"/>
      <c r="AJ1552" s="85"/>
      <c r="AK1552" s="85"/>
      <c r="AL1552" s="85" t="str">
        <f>IF(AK1552="","",VLOOKUP(AK1552,映射!W:X,2,FALSE))</f>
        <v/>
      </c>
      <c r="AM1552" s="85"/>
      <c r="AN1552" s="85"/>
      <c r="AO1552" s="85"/>
    </row>
    <row r="1553" spans="1:41">
      <c r="A1553" s="26">
        <v>140820</v>
      </c>
      <c r="B1553" s="26" t="s">
        <v>323</v>
      </c>
      <c r="C1553" s="14" t="s">
        <v>40</v>
      </c>
      <c r="D1553" s="14" t="s">
        <v>683</v>
      </c>
      <c r="E1553" s="26">
        <v>40820</v>
      </c>
      <c r="F1553" s="26" t="s">
        <v>451</v>
      </c>
      <c r="G1553" s="26"/>
      <c r="H1553" s="26">
        <v>17</v>
      </c>
      <c r="I1553" s="91">
        <v>150</v>
      </c>
      <c r="J1553" s="90">
        <v>0</v>
      </c>
      <c r="K1553" s="26"/>
      <c r="L1553" s="79">
        <f>VLOOKUP(D1553,道具产出!B:V,4,FALSE)</f>
        <v>3001</v>
      </c>
      <c r="M1553" s="15" t="str">
        <f>IF(L1553="","",VLOOKUP(L1553,映射!W:X,2,FALSE))</f>
        <v>铜</v>
      </c>
      <c r="N1553" s="79">
        <f>VLOOKUP(D1553,道具产出!B:V,5,FALSE)</f>
        <v>1</v>
      </c>
      <c r="O1553" s="79">
        <v>1</v>
      </c>
      <c r="P1553" s="79">
        <f>VLOOKUP(D1553,道具产出!B:V,6,FALSE)</f>
        <v>500</v>
      </c>
      <c r="Q1553" s="79">
        <f>VLOOKUP(D1553,道具产出!B:V,7,FALSE)</f>
        <v>3101</v>
      </c>
      <c r="R1553" s="15" t="str">
        <f>IF(Q1553="","",VLOOKUP(Q1553,映射!W:X,2,FALSE))</f>
        <v>印度轻木</v>
      </c>
      <c r="S1553" s="79">
        <f>VLOOKUP(D1553,道具产出!B:V,8,FALSE)</f>
        <v>1</v>
      </c>
      <c r="T1553" s="79">
        <v>1</v>
      </c>
      <c r="U1553" s="79">
        <f>VLOOKUP(D1553,道具产出!B:V,9,FALSE)</f>
        <v>500</v>
      </c>
      <c r="V1553" s="92">
        <f>VLOOKUP(D1553,道具产出!B:V,10,FALSE)</f>
        <v>3401</v>
      </c>
      <c r="W1553" s="15" t="str">
        <f>IF(V1553="","",VLOOKUP(V1553,映射!W:X,2,FALSE))</f>
        <v>麻布</v>
      </c>
      <c r="X1553" s="92">
        <f>VLOOKUP(D1553,道具产出!B:V,11,FALSE)</f>
        <v>1</v>
      </c>
      <c r="Y1553" s="92">
        <v>1</v>
      </c>
      <c r="Z1553" s="92">
        <f>VLOOKUP(D1553,道具产出!B:V,12,FALSE)</f>
        <v>500</v>
      </c>
      <c r="AA1553" s="85"/>
      <c r="AB1553" s="15" t="str">
        <f>IF(AA1553="","",VLOOKUP(AA1553,映射!W:X,2,FALSE))</f>
        <v/>
      </c>
      <c r="AC1553" s="85"/>
      <c r="AD1553" s="85"/>
      <c r="AE1553" s="85"/>
      <c r="AF1553" s="85"/>
      <c r="AG1553" s="15" t="str">
        <f>IF(AF1553="","",VLOOKUP(AF1553,映射!W:X,2,FALSE))</f>
        <v/>
      </c>
      <c r="AH1553" s="85"/>
      <c r="AI1553" s="85"/>
      <c r="AJ1553" s="85"/>
      <c r="AK1553" s="85"/>
      <c r="AL1553" s="85" t="str">
        <f>IF(AK1553="","",VLOOKUP(AK1553,映射!W:X,2,FALSE))</f>
        <v/>
      </c>
      <c r="AM1553" s="85"/>
      <c r="AN1553" s="85"/>
      <c r="AO1553" s="85"/>
    </row>
    <row r="1554" spans="1:41">
      <c r="A1554" s="26">
        <v>140821</v>
      </c>
      <c r="B1554" s="26" t="s">
        <v>323</v>
      </c>
      <c r="C1554" s="14" t="s">
        <v>40</v>
      </c>
      <c r="D1554" s="14" t="s">
        <v>683</v>
      </c>
      <c r="E1554" s="26">
        <v>40821</v>
      </c>
      <c r="F1554" s="26" t="s">
        <v>630</v>
      </c>
      <c r="G1554" s="26"/>
      <c r="H1554" s="26">
        <v>17</v>
      </c>
      <c r="I1554" s="91">
        <v>150</v>
      </c>
      <c r="J1554" s="90">
        <v>0</v>
      </c>
      <c r="K1554" s="26"/>
      <c r="L1554" s="79">
        <f>VLOOKUP(D1554,道具产出!B:V,4,FALSE)</f>
        <v>3001</v>
      </c>
      <c r="M1554" s="15" t="str">
        <f>IF(L1554="","",VLOOKUP(L1554,映射!W:X,2,FALSE))</f>
        <v>铜</v>
      </c>
      <c r="N1554" s="79">
        <f>VLOOKUP(D1554,道具产出!B:V,5,FALSE)</f>
        <v>1</v>
      </c>
      <c r="O1554" s="79">
        <v>1</v>
      </c>
      <c r="P1554" s="79">
        <f>VLOOKUP(D1554,道具产出!B:V,6,FALSE)</f>
        <v>500</v>
      </c>
      <c r="Q1554" s="79">
        <f>VLOOKUP(D1554,道具产出!B:V,7,FALSE)</f>
        <v>3101</v>
      </c>
      <c r="R1554" s="15" t="str">
        <f>IF(Q1554="","",VLOOKUP(Q1554,映射!W:X,2,FALSE))</f>
        <v>印度轻木</v>
      </c>
      <c r="S1554" s="79">
        <f>VLOOKUP(D1554,道具产出!B:V,8,FALSE)</f>
        <v>1</v>
      </c>
      <c r="T1554" s="79">
        <v>1</v>
      </c>
      <c r="U1554" s="79">
        <f>VLOOKUP(D1554,道具产出!B:V,9,FALSE)</f>
        <v>500</v>
      </c>
      <c r="V1554" s="92">
        <f>VLOOKUP(D1554,道具产出!B:V,10,FALSE)</f>
        <v>3401</v>
      </c>
      <c r="W1554" s="15" t="str">
        <f>IF(V1554="","",VLOOKUP(V1554,映射!W:X,2,FALSE))</f>
        <v>麻布</v>
      </c>
      <c r="X1554" s="92">
        <f>VLOOKUP(D1554,道具产出!B:V,11,FALSE)</f>
        <v>1</v>
      </c>
      <c r="Y1554" s="92">
        <v>1</v>
      </c>
      <c r="Z1554" s="92">
        <f>VLOOKUP(D1554,道具产出!B:V,12,FALSE)</f>
        <v>500</v>
      </c>
      <c r="AA1554" s="85"/>
      <c r="AB1554" s="15" t="str">
        <f>IF(AA1554="","",VLOOKUP(AA1554,映射!W:X,2,FALSE))</f>
        <v/>
      </c>
      <c r="AC1554" s="85"/>
      <c r="AD1554" s="85"/>
      <c r="AE1554" s="85"/>
      <c r="AF1554" s="85"/>
      <c r="AG1554" s="15" t="str">
        <f>IF(AF1554="","",VLOOKUP(AF1554,映射!W:X,2,FALSE))</f>
        <v/>
      </c>
      <c r="AH1554" s="85"/>
      <c r="AI1554" s="85"/>
      <c r="AJ1554" s="85"/>
      <c r="AK1554" s="85"/>
      <c r="AL1554" s="85" t="str">
        <f>IF(AK1554="","",VLOOKUP(AK1554,映射!W:X,2,FALSE))</f>
        <v/>
      </c>
      <c r="AM1554" s="85"/>
      <c r="AN1554" s="85"/>
      <c r="AO1554" s="85"/>
    </row>
    <row r="1555" spans="1:41">
      <c r="A1555" s="26">
        <v>140822</v>
      </c>
      <c r="B1555" s="26" t="s">
        <v>323</v>
      </c>
      <c r="C1555" s="14" t="s">
        <v>40</v>
      </c>
      <c r="D1555" s="14" t="s">
        <v>683</v>
      </c>
      <c r="E1555" s="26">
        <v>40822</v>
      </c>
      <c r="F1555" s="26" t="s">
        <v>694</v>
      </c>
      <c r="G1555" s="26"/>
      <c r="H1555" s="26">
        <v>17</v>
      </c>
      <c r="I1555" s="91">
        <v>150</v>
      </c>
      <c r="J1555" s="90">
        <v>0</v>
      </c>
      <c r="K1555" s="26"/>
      <c r="L1555" s="79">
        <f>VLOOKUP(D1555,道具产出!B:V,4,FALSE)</f>
        <v>3001</v>
      </c>
      <c r="M1555" s="15" t="str">
        <f>IF(L1555="","",VLOOKUP(L1555,映射!W:X,2,FALSE))</f>
        <v>铜</v>
      </c>
      <c r="N1555" s="79">
        <f>VLOOKUP(D1555,道具产出!B:V,5,FALSE)</f>
        <v>1</v>
      </c>
      <c r="O1555" s="79">
        <v>1</v>
      </c>
      <c r="P1555" s="79">
        <f>VLOOKUP(D1555,道具产出!B:V,6,FALSE)</f>
        <v>500</v>
      </c>
      <c r="Q1555" s="79">
        <f>VLOOKUP(D1555,道具产出!B:V,7,FALSE)</f>
        <v>3101</v>
      </c>
      <c r="R1555" s="15" t="str">
        <f>IF(Q1555="","",VLOOKUP(Q1555,映射!W:X,2,FALSE))</f>
        <v>印度轻木</v>
      </c>
      <c r="S1555" s="79">
        <f>VLOOKUP(D1555,道具产出!B:V,8,FALSE)</f>
        <v>1</v>
      </c>
      <c r="T1555" s="79">
        <v>1</v>
      </c>
      <c r="U1555" s="79">
        <f>VLOOKUP(D1555,道具产出!B:V,9,FALSE)</f>
        <v>500</v>
      </c>
      <c r="V1555" s="92">
        <f>VLOOKUP(D1555,道具产出!B:V,10,FALSE)</f>
        <v>3401</v>
      </c>
      <c r="W1555" s="15" t="str">
        <f>IF(V1555="","",VLOOKUP(V1555,映射!W:X,2,FALSE))</f>
        <v>麻布</v>
      </c>
      <c r="X1555" s="92">
        <f>VLOOKUP(D1555,道具产出!B:V,11,FALSE)</f>
        <v>1</v>
      </c>
      <c r="Y1555" s="92">
        <v>1</v>
      </c>
      <c r="Z1555" s="92">
        <f>VLOOKUP(D1555,道具产出!B:V,12,FALSE)</f>
        <v>500</v>
      </c>
      <c r="AA1555" s="85"/>
      <c r="AB1555" s="15" t="str">
        <f>IF(AA1555="","",VLOOKUP(AA1555,映射!W:X,2,FALSE))</f>
        <v/>
      </c>
      <c r="AC1555" s="85"/>
      <c r="AD1555" s="85"/>
      <c r="AE1555" s="85"/>
      <c r="AF1555" s="85"/>
      <c r="AG1555" s="15" t="str">
        <f>IF(AF1555="","",VLOOKUP(AF1555,映射!W:X,2,FALSE))</f>
        <v/>
      </c>
      <c r="AH1555" s="85"/>
      <c r="AI1555" s="85"/>
      <c r="AJ1555" s="85"/>
      <c r="AK1555" s="85"/>
      <c r="AL1555" s="85" t="str">
        <f>IF(AK1555="","",VLOOKUP(AK1555,映射!W:X,2,FALSE))</f>
        <v/>
      </c>
      <c r="AM1555" s="85"/>
      <c r="AN1555" s="85"/>
      <c r="AO1555" s="85"/>
    </row>
    <row r="1556" spans="1:41">
      <c r="A1556" s="26">
        <v>140823</v>
      </c>
      <c r="B1556" s="26" t="s">
        <v>323</v>
      </c>
      <c r="C1556" s="14" t="s">
        <v>40</v>
      </c>
      <c r="D1556" s="14" t="s">
        <v>683</v>
      </c>
      <c r="E1556" s="26">
        <v>40823</v>
      </c>
      <c r="F1556" s="26" t="s">
        <v>639</v>
      </c>
      <c r="G1556" s="26"/>
      <c r="H1556" s="26">
        <v>17</v>
      </c>
      <c r="I1556" s="91">
        <v>150</v>
      </c>
      <c r="J1556" s="90">
        <v>0</v>
      </c>
      <c r="K1556" s="26"/>
      <c r="L1556" s="79">
        <f>VLOOKUP(D1556,道具产出!B:V,4,FALSE)</f>
        <v>3001</v>
      </c>
      <c r="M1556" s="15" t="str">
        <f>IF(L1556="","",VLOOKUP(L1556,映射!W:X,2,FALSE))</f>
        <v>铜</v>
      </c>
      <c r="N1556" s="79">
        <f>VLOOKUP(D1556,道具产出!B:V,5,FALSE)</f>
        <v>1</v>
      </c>
      <c r="O1556" s="79">
        <v>1</v>
      </c>
      <c r="P1556" s="79">
        <f>VLOOKUP(D1556,道具产出!B:V,6,FALSE)</f>
        <v>500</v>
      </c>
      <c r="Q1556" s="79">
        <f>VLOOKUP(D1556,道具产出!B:V,7,FALSE)</f>
        <v>3101</v>
      </c>
      <c r="R1556" s="15" t="str">
        <f>IF(Q1556="","",VLOOKUP(Q1556,映射!W:X,2,FALSE))</f>
        <v>印度轻木</v>
      </c>
      <c r="S1556" s="79">
        <f>VLOOKUP(D1556,道具产出!B:V,8,FALSE)</f>
        <v>1</v>
      </c>
      <c r="T1556" s="79">
        <v>1</v>
      </c>
      <c r="U1556" s="79">
        <f>VLOOKUP(D1556,道具产出!B:V,9,FALSE)</f>
        <v>500</v>
      </c>
      <c r="V1556" s="92">
        <f>VLOOKUP(D1556,道具产出!B:V,10,FALSE)</f>
        <v>3401</v>
      </c>
      <c r="W1556" s="15" t="str">
        <f>IF(V1556="","",VLOOKUP(V1556,映射!W:X,2,FALSE))</f>
        <v>麻布</v>
      </c>
      <c r="X1556" s="92">
        <f>VLOOKUP(D1556,道具产出!B:V,11,FALSE)</f>
        <v>1</v>
      </c>
      <c r="Y1556" s="92">
        <v>1</v>
      </c>
      <c r="Z1556" s="92">
        <f>VLOOKUP(D1556,道具产出!B:V,12,FALSE)</f>
        <v>500</v>
      </c>
      <c r="AA1556" s="85"/>
      <c r="AB1556" s="15" t="str">
        <f>IF(AA1556="","",VLOOKUP(AA1556,映射!W:X,2,FALSE))</f>
        <v/>
      </c>
      <c r="AC1556" s="85"/>
      <c r="AD1556" s="85"/>
      <c r="AE1556" s="85"/>
      <c r="AF1556" s="85"/>
      <c r="AG1556" s="15" t="str">
        <f>IF(AF1556="","",VLOOKUP(AF1556,映射!W:X,2,FALSE))</f>
        <v/>
      </c>
      <c r="AH1556" s="85"/>
      <c r="AI1556" s="85"/>
      <c r="AJ1556" s="85"/>
      <c r="AK1556" s="85"/>
      <c r="AL1556" s="85" t="str">
        <f>IF(AK1556="","",VLOOKUP(AK1556,映射!W:X,2,FALSE))</f>
        <v/>
      </c>
      <c r="AM1556" s="85"/>
      <c r="AN1556" s="85"/>
      <c r="AO1556" s="85"/>
    </row>
    <row r="1557" spans="1:41">
      <c r="A1557" s="26">
        <v>140824</v>
      </c>
      <c r="B1557" s="26" t="s">
        <v>323</v>
      </c>
      <c r="C1557" s="14" t="s">
        <v>40</v>
      </c>
      <c r="D1557" s="14" t="s">
        <v>683</v>
      </c>
      <c r="E1557" s="26">
        <v>40824</v>
      </c>
      <c r="F1557" s="26" t="s">
        <v>629</v>
      </c>
      <c r="G1557" s="26"/>
      <c r="H1557" s="26">
        <v>17</v>
      </c>
      <c r="I1557" s="91">
        <v>150</v>
      </c>
      <c r="J1557" s="90">
        <v>0</v>
      </c>
      <c r="K1557" s="26"/>
      <c r="L1557" s="79">
        <f>VLOOKUP(D1557,道具产出!B:V,4,FALSE)</f>
        <v>3001</v>
      </c>
      <c r="M1557" s="15" t="str">
        <f>IF(L1557="","",VLOOKUP(L1557,映射!W:X,2,FALSE))</f>
        <v>铜</v>
      </c>
      <c r="N1557" s="79">
        <f>VLOOKUP(D1557,道具产出!B:V,5,FALSE)</f>
        <v>1</v>
      </c>
      <c r="O1557" s="79">
        <v>1</v>
      </c>
      <c r="P1557" s="79">
        <f>VLOOKUP(D1557,道具产出!B:V,6,FALSE)</f>
        <v>500</v>
      </c>
      <c r="Q1557" s="79">
        <f>VLOOKUP(D1557,道具产出!B:V,7,FALSE)</f>
        <v>3101</v>
      </c>
      <c r="R1557" s="15" t="str">
        <f>IF(Q1557="","",VLOOKUP(Q1557,映射!W:X,2,FALSE))</f>
        <v>印度轻木</v>
      </c>
      <c r="S1557" s="79">
        <f>VLOOKUP(D1557,道具产出!B:V,8,FALSE)</f>
        <v>1</v>
      </c>
      <c r="T1557" s="79">
        <v>1</v>
      </c>
      <c r="U1557" s="79">
        <f>VLOOKUP(D1557,道具产出!B:V,9,FALSE)</f>
        <v>500</v>
      </c>
      <c r="V1557" s="92">
        <f>VLOOKUP(D1557,道具产出!B:V,10,FALSE)</f>
        <v>3401</v>
      </c>
      <c r="W1557" s="15" t="str">
        <f>IF(V1557="","",VLOOKUP(V1557,映射!W:X,2,FALSE))</f>
        <v>麻布</v>
      </c>
      <c r="X1557" s="92">
        <f>VLOOKUP(D1557,道具产出!B:V,11,FALSE)</f>
        <v>1</v>
      </c>
      <c r="Y1557" s="92">
        <v>1</v>
      </c>
      <c r="Z1557" s="92">
        <f>VLOOKUP(D1557,道具产出!B:V,12,FALSE)</f>
        <v>500</v>
      </c>
      <c r="AA1557" s="85"/>
      <c r="AB1557" s="15" t="str">
        <f>IF(AA1557="","",VLOOKUP(AA1557,映射!W:X,2,FALSE))</f>
        <v/>
      </c>
      <c r="AC1557" s="85"/>
      <c r="AD1557" s="85"/>
      <c r="AE1557" s="85"/>
      <c r="AF1557" s="85"/>
      <c r="AG1557" s="15" t="str">
        <f>IF(AF1557="","",VLOOKUP(AF1557,映射!W:X,2,FALSE))</f>
        <v/>
      </c>
      <c r="AH1557" s="85"/>
      <c r="AI1557" s="85"/>
      <c r="AJ1557" s="85"/>
      <c r="AK1557" s="85"/>
      <c r="AL1557" s="85" t="str">
        <f>IF(AK1557="","",VLOOKUP(AK1557,映射!W:X,2,FALSE))</f>
        <v/>
      </c>
      <c r="AM1557" s="85"/>
      <c r="AN1557" s="85"/>
      <c r="AO1557" s="85"/>
    </row>
    <row r="1558" spans="1:41">
      <c r="A1558" s="26">
        <v>140825</v>
      </c>
      <c r="B1558" s="26" t="s">
        <v>323</v>
      </c>
      <c r="C1558" s="14" t="s">
        <v>40</v>
      </c>
      <c r="D1558" s="14" t="s">
        <v>683</v>
      </c>
      <c r="E1558" s="26">
        <v>40825</v>
      </c>
      <c r="F1558" s="26" t="s">
        <v>389</v>
      </c>
      <c r="G1558" s="26"/>
      <c r="H1558" s="26">
        <v>17</v>
      </c>
      <c r="I1558" s="91">
        <v>150</v>
      </c>
      <c r="J1558" s="90">
        <v>0</v>
      </c>
      <c r="K1558" s="26"/>
      <c r="L1558" s="79">
        <f>VLOOKUP(D1558,道具产出!B:V,4,FALSE)</f>
        <v>3001</v>
      </c>
      <c r="M1558" s="15" t="str">
        <f>IF(L1558="","",VLOOKUP(L1558,映射!W:X,2,FALSE))</f>
        <v>铜</v>
      </c>
      <c r="N1558" s="79">
        <f>VLOOKUP(D1558,道具产出!B:V,5,FALSE)</f>
        <v>1</v>
      </c>
      <c r="O1558" s="79">
        <v>1</v>
      </c>
      <c r="P1558" s="79">
        <f>VLOOKUP(D1558,道具产出!B:V,6,FALSE)</f>
        <v>500</v>
      </c>
      <c r="Q1558" s="79">
        <f>VLOOKUP(D1558,道具产出!B:V,7,FALSE)</f>
        <v>3101</v>
      </c>
      <c r="R1558" s="15" t="str">
        <f>IF(Q1558="","",VLOOKUP(Q1558,映射!W:X,2,FALSE))</f>
        <v>印度轻木</v>
      </c>
      <c r="S1558" s="79">
        <f>VLOOKUP(D1558,道具产出!B:V,8,FALSE)</f>
        <v>1</v>
      </c>
      <c r="T1558" s="79">
        <v>1</v>
      </c>
      <c r="U1558" s="79">
        <f>VLOOKUP(D1558,道具产出!B:V,9,FALSE)</f>
        <v>500</v>
      </c>
      <c r="V1558" s="92">
        <f>VLOOKUP(D1558,道具产出!B:V,10,FALSE)</f>
        <v>3401</v>
      </c>
      <c r="W1558" s="15" t="str">
        <f>IF(V1558="","",VLOOKUP(V1558,映射!W:X,2,FALSE))</f>
        <v>麻布</v>
      </c>
      <c r="X1558" s="92">
        <f>VLOOKUP(D1558,道具产出!B:V,11,FALSE)</f>
        <v>1</v>
      </c>
      <c r="Y1558" s="92">
        <v>1</v>
      </c>
      <c r="Z1558" s="92">
        <f>VLOOKUP(D1558,道具产出!B:V,12,FALSE)</f>
        <v>500</v>
      </c>
      <c r="AA1558" s="85"/>
      <c r="AB1558" s="15" t="str">
        <f>IF(AA1558="","",VLOOKUP(AA1558,映射!W:X,2,FALSE))</f>
        <v/>
      </c>
      <c r="AC1558" s="85"/>
      <c r="AD1558" s="85"/>
      <c r="AE1558" s="85"/>
      <c r="AF1558" s="85"/>
      <c r="AG1558" s="15" t="str">
        <f>IF(AF1558="","",VLOOKUP(AF1558,映射!W:X,2,FALSE))</f>
        <v/>
      </c>
      <c r="AH1558" s="85"/>
      <c r="AI1558" s="85"/>
      <c r="AJ1558" s="85"/>
      <c r="AK1558" s="85"/>
      <c r="AL1558" s="85" t="str">
        <f>IF(AK1558="","",VLOOKUP(AK1558,映射!W:X,2,FALSE))</f>
        <v/>
      </c>
      <c r="AM1558" s="85"/>
      <c r="AN1558" s="85"/>
      <c r="AO1558" s="85"/>
    </row>
    <row r="1559" spans="1:41">
      <c r="A1559" s="26">
        <v>140826</v>
      </c>
      <c r="B1559" s="26" t="s">
        <v>323</v>
      </c>
      <c r="C1559" s="14" t="s">
        <v>40</v>
      </c>
      <c r="D1559" s="14" t="s">
        <v>685</v>
      </c>
      <c r="E1559" s="26">
        <v>40826</v>
      </c>
      <c r="F1559" s="26" t="s">
        <v>515</v>
      </c>
      <c r="G1559" s="26"/>
      <c r="H1559" s="26">
        <v>22</v>
      </c>
      <c r="I1559" s="91">
        <v>230</v>
      </c>
      <c r="J1559" s="90">
        <v>0</v>
      </c>
      <c r="K1559" s="26"/>
      <c r="L1559" s="79">
        <f>VLOOKUP(D1559,道具产出!B:V,4,FALSE)</f>
        <v>3002</v>
      </c>
      <c r="M1559" s="15" t="str">
        <f>IF(L1559="","",VLOOKUP(L1559,映射!W:X,2,FALSE))</f>
        <v>铁</v>
      </c>
      <c r="N1559" s="79">
        <f>VLOOKUP(D1559,道具产出!B:V,5,FALSE)</f>
        <v>1</v>
      </c>
      <c r="O1559" s="79">
        <v>1</v>
      </c>
      <c r="P1559" s="79">
        <f>VLOOKUP(D1559,道具产出!B:V,6,FALSE)</f>
        <v>300</v>
      </c>
      <c r="Q1559" s="79">
        <f>VLOOKUP(D1559,道具产出!B:V,7,FALSE)</f>
        <v>3102</v>
      </c>
      <c r="R1559" s="15" t="str">
        <f>IF(Q1559="","",VLOOKUP(Q1559,映射!W:X,2,FALSE))</f>
        <v>枞</v>
      </c>
      <c r="S1559" s="79">
        <f>VLOOKUP(D1559,道具产出!B:V,8,FALSE)</f>
        <v>1</v>
      </c>
      <c r="T1559" s="79">
        <v>1</v>
      </c>
      <c r="U1559" s="79">
        <f>VLOOKUP(D1559,道具产出!B:V,9,FALSE)</f>
        <v>300</v>
      </c>
      <c r="V1559" s="92">
        <f>VLOOKUP(D1559,道具产出!B:V,10,FALSE)</f>
        <v>3402</v>
      </c>
      <c r="W1559" s="15" t="str">
        <f>IF(V1559="","",VLOOKUP(V1559,映射!W:X,2,FALSE))</f>
        <v>木绵布</v>
      </c>
      <c r="X1559" s="92">
        <f>VLOOKUP(D1559,道具产出!B:V,11,FALSE)</f>
        <v>1</v>
      </c>
      <c r="Y1559" s="92">
        <v>1</v>
      </c>
      <c r="Z1559" s="92">
        <f>VLOOKUP(D1559,道具产出!B:V,12,FALSE)</f>
        <v>300</v>
      </c>
      <c r="AA1559" s="85"/>
      <c r="AB1559" s="15" t="str">
        <f>IF(AA1559="","",VLOOKUP(AA1559,映射!W:X,2,FALSE))</f>
        <v/>
      </c>
      <c r="AC1559" s="85"/>
      <c r="AD1559" s="85"/>
      <c r="AE1559" s="85"/>
      <c r="AF1559" s="85"/>
      <c r="AG1559" s="15" t="str">
        <f>IF(AF1559="","",VLOOKUP(AF1559,映射!W:X,2,FALSE))</f>
        <v/>
      </c>
      <c r="AH1559" s="85"/>
      <c r="AI1559" s="85"/>
      <c r="AJ1559" s="85"/>
      <c r="AK1559" s="85"/>
      <c r="AL1559" s="85" t="str">
        <f>IF(AK1559="","",VLOOKUP(AK1559,映射!W:X,2,FALSE))</f>
        <v/>
      </c>
      <c r="AM1559" s="85"/>
      <c r="AN1559" s="85"/>
      <c r="AO1559" s="85"/>
    </row>
    <row r="1560" spans="1:41">
      <c r="A1560" s="26">
        <v>140827</v>
      </c>
      <c r="B1560" s="26" t="s">
        <v>323</v>
      </c>
      <c r="C1560" s="14" t="s">
        <v>40</v>
      </c>
      <c r="D1560" s="14" t="s">
        <v>685</v>
      </c>
      <c r="E1560" s="26">
        <v>40827</v>
      </c>
      <c r="F1560" s="26" t="s">
        <v>605</v>
      </c>
      <c r="G1560" s="26"/>
      <c r="H1560" s="26">
        <v>22</v>
      </c>
      <c r="I1560" s="91">
        <v>230</v>
      </c>
      <c r="J1560" s="90">
        <v>0</v>
      </c>
      <c r="K1560" s="26"/>
      <c r="L1560" s="79">
        <f>VLOOKUP(D1560,道具产出!B:V,4,FALSE)</f>
        <v>3002</v>
      </c>
      <c r="M1560" s="15" t="str">
        <f>IF(L1560="","",VLOOKUP(L1560,映射!W:X,2,FALSE))</f>
        <v>铁</v>
      </c>
      <c r="N1560" s="79">
        <f>VLOOKUP(D1560,道具产出!B:V,5,FALSE)</f>
        <v>1</v>
      </c>
      <c r="O1560" s="79">
        <v>1</v>
      </c>
      <c r="P1560" s="79">
        <f>VLOOKUP(D1560,道具产出!B:V,6,FALSE)</f>
        <v>300</v>
      </c>
      <c r="Q1560" s="79">
        <f>VLOOKUP(D1560,道具产出!B:V,7,FALSE)</f>
        <v>3102</v>
      </c>
      <c r="R1560" s="15" t="str">
        <f>IF(Q1560="","",VLOOKUP(Q1560,映射!W:X,2,FALSE))</f>
        <v>枞</v>
      </c>
      <c r="S1560" s="79">
        <f>VLOOKUP(D1560,道具产出!B:V,8,FALSE)</f>
        <v>1</v>
      </c>
      <c r="T1560" s="79">
        <v>1</v>
      </c>
      <c r="U1560" s="79">
        <f>VLOOKUP(D1560,道具产出!B:V,9,FALSE)</f>
        <v>300</v>
      </c>
      <c r="V1560" s="92">
        <f>VLOOKUP(D1560,道具产出!B:V,10,FALSE)</f>
        <v>3402</v>
      </c>
      <c r="W1560" s="15" t="str">
        <f>IF(V1560="","",VLOOKUP(V1560,映射!W:X,2,FALSE))</f>
        <v>木绵布</v>
      </c>
      <c r="X1560" s="92">
        <f>VLOOKUP(D1560,道具产出!B:V,11,FALSE)</f>
        <v>1</v>
      </c>
      <c r="Y1560" s="92">
        <v>1</v>
      </c>
      <c r="Z1560" s="92">
        <f>VLOOKUP(D1560,道具产出!B:V,12,FALSE)</f>
        <v>300</v>
      </c>
      <c r="AA1560" s="85"/>
      <c r="AB1560" s="15" t="str">
        <f>IF(AA1560="","",VLOOKUP(AA1560,映射!W:X,2,FALSE))</f>
        <v/>
      </c>
      <c r="AC1560" s="85"/>
      <c r="AD1560" s="85"/>
      <c r="AE1560" s="85"/>
      <c r="AF1560" s="85"/>
      <c r="AG1560" s="15" t="str">
        <f>IF(AF1560="","",VLOOKUP(AF1560,映射!W:X,2,FALSE))</f>
        <v/>
      </c>
      <c r="AH1560" s="85"/>
      <c r="AI1560" s="85"/>
      <c r="AJ1560" s="85"/>
      <c r="AK1560" s="85"/>
      <c r="AL1560" s="85" t="str">
        <f>IF(AK1560="","",VLOOKUP(AK1560,映射!W:X,2,FALSE))</f>
        <v/>
      </c>
      <c r="AM1560" s="85"/>
      <c r="AN1560" s="85"/>
      <c r="AO1560" s="85"/>
    </row>
    <row r="1561" spans="1:41">
      <c r="A1561" s="26">
        <v>140828</v>
      </c>
      <c r="B1561" s="26" t="s">
        <v>323</v>
      </c>
      <c r="C1561" s="14" t="s">
        <v>40</v>
      </c>
      <c r="D1561" s="14" t="s">
        <v>685</v>
      </c>
      <c r="E1561" s="26">
        <v>40828</v>
      </c>
      <c r="F1561" s="26" t="s">
        <v>474</v>
      </c>
      <c r="G1561" s="26"/>
      <c r="H1561" s="26">
        <v>22</v>
      </c>
      <c r="I1561" s="91">
        <v>230</v>
      </c>
      <c r="J1561" s="90">
        <v>0</v>
      </c>
      <c r="K1561" s="26"/>
      <c r="L1561" s="79">
        <f>VLOOKUP(D1561,道具产出!B:V,4,FALSE)</f>
        <v>3002</v>
      </c>
      <c r="M1561" s="15" t="str">
        <f>IF(L1561="","",VLOOKUP(L1561,映射!W:X,2,FALSE))</f>
        <v>铁</v>
      </c>
      <c r="N1561" s="79">
        <f>VLOOKUP(D1561,道具产出!B:V,5,FALSE)</f>
        <v>1</v>
      </c>
      <c r="O1561" s="79">
        <v>1</v>
      </c>
      <c r="P1561" s="79">
        <f>VLOOKUP(D1561,道具产出!B:V,6,FALSE)</f>
        <v>300</v>
      </c>
      <c r="Q1561" s="79">
        <f>VLOOKUP(D1561,道具产出!B:V,7,FALSE)</f>
        <v>3102</v>
      </c>
      <c r="R1561" s="15" t="str">
        <f>IF(Q1561="","",VLOOKUP(Q1561,映射!W:X,2,FALSE))</f>
        <v>枞</v>
      </c>
      <c r="S1561" s="79">
        <f>VLOOKUP(D1561,道具产出!B:V,8,FALSE)</f>
        <v>1</v>
      </c>
      <c r="T1561" s="79">
        <v>1</v>
      </c>
      <c r="U1561" s="79">
        <f>VLOOKUP(D1561,道具产出!B:V,9,FALSE)</f>
        <v>300</v>
      </c>
      <c r="V1561" s="92">
        <f>VLOOKUP(D1561,道具产出!B:V,10,FALSE)</f>
        <v>3402</v>
      </c>
      <c r="W1561" s="15" t="str">
        <f>IF(V1561="","",VLOOKUP(V1561,映射!W:X,2,FALSE))</f>
        <v>木绵布</v>
      </c>
      <c r="X1561" s="92">
        <f>VLOOKUP(D1561,道具产出!B:V,11,FALSE)</f>
        <v>1</v>
      </c>
      <c r="Y1561" s="92">
        <v>1</v>
      </c>
      <c r="Z1561" s="92">
        <f>VLOOKUP(D1561,道具产出!B:V,12,FALSE)</f>
        <v>300</v>
      </c>
      <c r="AA1561" s="85"/>
      <c r="AB1561" s="15" t="str">
        <f>IF(AA1561="","",VLOOKUP(AA1561,映射!W:X,2,FALSE))</f>
        <v/>
      </c>
      <c r="AC1561" s="85"/>
      <c r="AD1561" s="85"/>
      <c r="AE1561" s="85"/>
      <c r="AF1561" s="85"/>
      <c r="AG1561" s="15" t="str">
        <f>IF(AF1561="","",VLOOKUP(AF1561,映射!W:X,2,FALSE))</f>
        <v/>
      </c>
      <c r="AH1561" s="85"/>
      <c r="AI1561" s="85"/>
      <c r="AJ1561" s="85"/>
      <c r="AK1561" s="85"/>
      <c r="AL1561" s="85" t="str">
        <f>IF(AK1561="","",VLOOKUP(AK1561,映射!W:X,2,FALSE))</f>
        <v/>
      </c>
      <c r="AM1561" s="85"/>
      <c r="AN1561" s="85"/>
      <c r="AO1561" s="85"/>
    </row>
    <row r="1562" spans="1:41">
      <c r="A1562" s="26">
        <v>140829</v>
      </c>
      <c r="B1562" s="26" t="s">
        <v>323</v>
      </c>
      <c r="C1562" s="14" t="s">
        <v>40</v>
      </c>
      <c r="D1562" s="14" t="s">
        <v>685</v>
      </c>
      <c r="E1562" s="26">
        <v>40829</v>
      </c>
      <c r="F1562" s="26" t="s">
        <v>450</v>
      </c>
      <c r="G1562" s="26"/>
      <c r="H1562" s="26">
        <v>22</v>
      </c>
      <c r="I1562" s="91">
        <v>230</v>
      </c>
      <c r="J1562" s="90">
        <v>0</v>
      </c>
      <c r="K1562" s="26"/>
      <c r="L1562" s="79">
        <f>VLOOKUP(D1562,道具产出!B:V,4,FALSE)</f>
        <v>3002</v>
      </c>
      <c r="M1562" s="15" t="str">
        <f>IF(L1562="","",VLOOKUP(L1562,映射!W:X,2,FALSE))</f>
        <v>铁</v>
      </c>
      <c r="N1562" s="79">
        <f>VLOOKUP(D1562,道具产出!B:V,5,FALSE)</f>
        <v>1</v>
      </c>
      <c r="O1562" s="79">
        <v>1</v>
      </c>
      <c r="P1562" s="79">
        <f>VLOOKUP(D1562,道具产出!B:V,6,FALSE)</f>
        <v>300</v>
      </c>
      <c r="Q1562" s="79">
        <f>VLOOKUP(D1562,道具产出!B:V,7,FALSE)</f>
        <v>3102</v>
      </c>
      <c r="R1562" s="15" t="str">
        <f>IF(Q1562="","",VLOOKUP(Q1562,映射!W:X,2,FALSE))</f>
        <v>枞</v>
      </c>
      <c r="S1562" s="79">
        <f>VLOOKUP(D1562,道具产出!B:V,8,FALSE)</f>
        <v>1</v>
      </c>
      <c r="T1562" s="79">
        <v>1</v>
      </c>
      <c r="U1562" s="79">
        <f>VLOOKUP(D1562,道具产出!B:V,9,FALSE)</f>
        <v>300</v>
      </c>
      <c r="V1562" s="92">
        <f>VLOOKUP(D1562,道具产出!B:V,10,FALSE)</f>
        <v>3402</v>
      </c>
      <c r="W1562" s="15" t="str">
        <f>IF(V1562="","",VLOOKUP(V1562,映射!W:X,2,FALSE))</f>
        <v>木绵布</v>
      </c>
      <c r="X1562" s="92">
        <f>VLOOKUP(D1562,道具产出!B:V,11,FALSE)</f>
        <v>1</v>
      </c>
      <c r="Y1562" s="92">
        <v>1</v>
      </c>
      <c r="Z1562" s="92">
        <f>VLOOKUP(D1562,道具产出!B:V,12,FALSE)</f>
        <v>300</v>
      </c>
      <c r="AA1562" s="85"/>
      <c r="AB1562" s="15" t="str">
        <f>IF(AA1562="","",VLOOKUP(AA1562,映射!W:X,2,FALSE))</f>
        <v/>
      </c>
      <c r="AC1562" s="85"/>
      <c r="AD1562" s="85"/>
      <c r="AE1562" s="85"/>
      <c r="AF1562" s="85"/>
      <c r="AG1562" s="15" t="str">
        <f>IF(AF1562="","",VLOOKUP(AF1562,映射!W:X,2,FALSE))</f>
        <v/>
      </c>
      <c r="AH1562" s="85"/>
      <c r="AI1562" s="85"/>
      <c r="AJ1562" s="85"/>
      <c r="AK1562" s="85"/>
      <c r="AL1562" s="85" t="str">
        <f>IF(AK1562="","",VLOOKUP(AK1562,映射!W:X,2,FALSE))</f>
        <v/>
      </c>
      <c r="AM1562" s="85"/>
      <c r="AN1562" s="85"/>
      <c r="AO1562" s="85"/>
    </row>
    <row r="1563" spans="1:41">
      <c r="A1563" s="26">
        <v>140830</v>
      </c>
      <c r="B1563" s="26" t="s">
        <v>323</v>
      </c>
      <c r="C1563" s="14" t="s">
        <v>40</v>
      </c>
      <c r="D1563" s="14" t="s">
        <v>685</v>
      </c>
      <c r="E1563" s="26">
        <v>40830</v>
      </c>
      <c r="F1563" s="26" t="s">
        <v>592</v>
      </c>
      <c r="G1563" s="26"/>
      <c r="H1563" s="26">
        <v>22</v>
      </c>
      <c r="I1563" s="91">
        <v>230</v>
      </c>
      <c r="J1563" s="90">
        <v>0</v>
      </c>
      <c r="K1563" s="26"/>
      <c r="L1563" s="79">
        <f>VLOOKUP(D1563,道具产出!B:V,4,FALSE)</f>
        <v>3002</v>
      </c>
      <c r="M1563" s="15" t="str">
        <f>IF(L1563="","",VLOOKUP(L1563,映射!W:X,2,FALSE))</f>
        <v>铁</v>
      </c>
      <c r="N1563" s="79">
        <f>VLOOKUP(D1563,道具产出!B:V,5,FALSE)</f>
        <v>1</v>
      </c>
      <c r="O1563" s="79">
        <v>1</v>
      </c>
      <c r="P1563" s="79">
        <f>VLOOKUP(D1563,道具产出!B:V,6,FALSE)</f>
        <v>300</v>
      </c>
      <c r="Q1563" s="79">
        <f>VLOOKUP(D1563,道具产出!B:V,7,FALSE)</f>
        <v>3102</v>
      </c>
      <c r="R1563" s="15" t="str">
        <f>IF(Q1563="","",VLOOKUP(Q1563,映射!W:X,2,FALSE))</f>
        <v>枞</v>
      </c>
      <c r="S1563" s="79">
        <f>VLOOKUP(D1563,道具产出!B:V,8,FALSE)</f>
        <v>1</v>
      </c>
      <c r="T1563" s="79">
        <v>1</v>
      </c>
      <c r="U1563" s="79">
        <f>VLOOKUP(D1563,道具产出!B:V,9,FALSE)</f>
        <v>300</v>
      </c>
      <c r="V1563" s="92">
        <f>VLOOKUP(D1563,道具产出!B:V,10,FALSE)</f>
        <v>3402</v>
      </c>
      <c r="W1563" s="15" t="str">
        <f>IF(V1563="","",VLOOKUP(V1563,映射!W:X,2,FALSE))</f>
        <v>木绵布</v>
      </c>
      <c r="X1563" s="92">
        <f>VLOOKUP(D1563,道具产出!B:V,11,FALSE)</f>
        <v>1</v>
      </c>
      <c r="Y1563" s="92">
        <v>1</v>
      </c>
      <c r="Z1563" s="92">
        <f>VLOOKUP(D1563,道具产出!B:V,12,FALSE)</f>
        <v>300</v>
      </c>
      <c r="AA1563" s="85"/>
      <c r="AB1563" s="15" t="str">
        <f>IF(AA1563="","",VLOOKUP(AA1563,映射!W:X,2,FALSE))</f>
        <v/>
      </c>
      <c r="AC1563" s="85"/>
      <c r="AD1563" s="85"/>
      <c r="AE1563" s="85"/>
      <c r="AF1563" s="85"/>
      <c r="AG1563" s="15" t="str">
        <f>IF(AF1563="","",VLOOKUP(AF1563,映射!W:X,2,FALSE))</f>
        <v/>
      </c>
      <c r="AH1563" s="85"/>
      <c r="AI1563" s="85"/>
      <c r="AJ1563" s="85"/>
      <c r="AK1563" s="85"/>
      <c r="AL1563" s="85" t="str">
        <f>IF(AK1563="","",VLOOKUP(AK1563,映射!W:X,2,FALSE))</f>
        <v/>
      </c>
      <c r="AM1563" s="85"/>
      <c r="AN1563" s="85"/>
      <c r="AO1563" s="85"/>
    </row>
    <row r="1564" spans="1:41">
      <c r="A1564" s="26">
        <v>140831</v>
      </c>
      <c r="B1564" s="26" t="s">
        <v>323</v>
      </c>
      <c r="C1564" s="14" t="s">
        <v>40</v>
      </c>
      <c r="D1564" s="14" t="s">
        <v>685</v>
      </c>
      <c r="E1564" s="26">
        <v>40831</v>
      </c>
      <c r="F1564" s="26" t="s">
        <v>521</v>
      </c>
      <c r="G1564" s="26"/>
      <c r="H1564" s="26">
        <v>22</v>
      </c>
      <c r="I1564" s="91">
        <v>230</v>
      </c>
      <c r="J1564" s="90">
        <v>0</v>
      </c>
      <c r="K1564" s="26"/>
      <c r="L1564" s="79">
        <f>VLOOKUP(D1564,道具产出!B:V,4,FALSE)</f>
        <v>3002</v>
      </c>
      <c r="M1564" s="15" t="str">
        <f>IF(L1564="","",VLOOKUP(L1564,映射!W:X,2,FALSE))</f>
        <v>铁</v>
      </c>
      <c r="N1564" s="79">
        <f>VLOOKUP(D1564,道具产出!B:V,5,FALSE)</f>
        <v>1</v>
      </c>
      <c r="O1564" s="79">
        <v>1</v>
      </c>
      <c r="P1564" s="79">
        <f>VLOOKUP(D1564,道具产出!B:V,6,FALSE)</f>
        <v>300</v>
      </c>
      <c r="Q1564" s="79">
        <f>VLOOKUP(D1564,道具产出!B:V,7,FALSE)</f>
        <v>3102</v>
      </c>
      <c r="R1564" s="15" t="str">
        <f>IF(Q1564="","",VLOOKUP(Q1564,映射!W:X,2,FALSE))</f>
        <v>枞</v>
      </c>
      <c r="S1564" s="79">
        <f>VLOOKUP(D1564,道具产出!B:V,8,FALSE)</f>
        <v>1</v>
      </c>
      <c r="T1564" s="79">
        <v>1</v>
      </c>
      <c r="U1564" s="79">
        <f>VLOOKUP(D1564,道具产出!B:V,9,FALSE)</f>
        <v>300</v>
      </c>
      <c r="V1564" s="92">
        <f>VLOOKUP(D1564,道具产出!B:V,10,FALSE)</f>
        <v>3402</v>
      </c>
      <c r="W1564" s="15" t="str">
        <f>IF(V1564="","",VLOOKUP(V1564,映射!W:X,2,FALSE))</f>
        <v>木绵布</v>
      </c>
      <c r="X1564" s="92">
        <f>VLOOKUP(D1564,道具产出!B:V,11,FALSE)</f>
        <v>1</v>
      </c>
      <c r="Y1564" s="92">
        <v>1</v>
      </c>
      <c r="Z1564" s="92">
        <f>VLOOKUP(D1564,道具产出!B:V,12,FALSE)</f>
        <v>300</v>
      </c>
      <c r="AA1564" s="85"/>
      <c r="AB1564" s="15" t="str">
        <f>IF(AA1564="","",VLOOKUP(AA1564,映射!W:X,2,FALSE))</f>
        <v/>
      </c>
      <c r="AC1564" s="85"/>
      <c r="AD1564" s="85"/>
      <c r="AE1564" s="85"/>
      <c r="AF1564" s="85"/>
      <c r="AG1564" s="15" t="str">
        <f>IF(AF1564="","",VLOOKUP(AF1564,映射!W:X,2,FALSE))</f>
        <v/>
      </c>
      <c r="AH1564" s="85"/>
      <c r="AI1564" s="85"/>
      <c r="AJ1564" s="85"/>
      <c r="AK1564" s="85"/>
      <c r="AL1564" s="85" t="str">
        <f>IF(AK1564="","",VLOOKUP(AK1564,映射!W:X,2,FALSE))</f>
        <v/>
      </c>
      <c r="AM1564" s="85"/>
      <c r="AN1564" s="85"/>
      <c r="AO1564" s="85"/>
    </row>
    <row r="1565" spans="1:41">
      <c r="A1565" s="26">
        <v>140832</v>
      </c>
      <c r="B1565" s="26" t="s">
        <v>323</v>
      </c>
      <c r="C1565" s="14" t="s">
        <v>40</v>
      </c>
      <c r="D1565" s="14" t="s">
        <v>685</v>
      </c>
      <c r="E1565" s="26">
        <v>40832</v>
      </c>
      <c r="F1565" s="26" t="s">
        <v>393</v>
      </c>
      <c r="G1565" s="26"/>
      <c r="H1565" s="26">
        <v>22</v>
      </c>
      <c r="I1565" s="91">
        <v>230</v>
      </c>
      <c r="J1565" s="90">
        <v>0</v>
      </c>
      <c r="K1565" s="26"/>
      <c r="L1565" s="79">
        <f>VLOOKUP(D1565,道具产出!B:V,4,FALSE)</f>
        <v>3002</v>
      </c>
      <c r="M1565" s="15" t="str">
        <f>IF(L1565="","",VLOOKUP(L1565,映射!W:X,2,FALSE))</f>
        <v>铁</v>
      </c>
      <c r="N1565" s="79">
        <f>VLOOKUP(D1565,道具产出!B:V,5,FALSE)</f>
        <v>1</v>
      </c>
      <c r="O1565" s="79">
        <v>1</v>
      </c>
      <c r="P1565" s="79">
        <f>VLOOKUP(D1565,道具产出!B:V,6,FALSE)</f>
        <v>300</v>
      </c>
      <c r="Q1565" s="79">
        <f>VLOOKUP(D1565,道具产出!B:V,7,FALSE)</f>
        <v>3102</v>
      </c>
      <c r="R1565" s="15" t="str">
        <f>IF(Q1565="","",VLOOKUP(Q1565,映射!W:X,2,FALSE))</f>
        <v>枞</v>
      </c>
      <c r="S1565" s="79">
        <f>VLOOKUP(D1565,道具产出!B:V,8,FALSE)</f>
        <v>1</v>
      </c>
      <c r="T1565" s="79">
        <v>1</v>
      </c>
      <c r="U1565" s="79">
        <f>VLOOKUP(D1565,道具产出!B:V,9,FALSE)</f>
        <v>300</v>
      </c>
      <c r="V1565" s="92">
        <f>VLOOKUP(D1565,道具产出!B:V,10,FALSE)</f>
        <v>3402</v>
      </c>
      <c r="W1565" s="15" t="str">
        <f>IF(V1565="","",VLOOKUP(V1565,映射!W:X,2,FALSE))</f>
        <v>木绵布</v>
      </c>
      <c r="X1565" s="92">
        <f>VLOOKUP(D1565,道具产出!B:V,11,FALSE)</f>
        <v>1</v>
      </c>
      <c r="Y1565" s="92">
        <v>1</v>
      </c>
      <c r="Z1565" s="92">
        <f>VLOOKUP(D1565,道具产出!B:V,12,FALSE)</f>
        <v>300</v>
      </c>
      <c r="AA1565" s="85"/>
      <c r="AB1565" s="15" t="str">
        <f>IF(AA1565="","",VLOOKUP(AA1565,映射!W:X,2,FALSE))</f>
        <v/>
      </c>
      <c r="AC1565" s="85"/>
      <c r="AD1565" s="85"/>
      <c r="AE1565" s="85"/>
      <c r="AF1565" s="85"/>
      <c r="AG1565" s="15" t="str">
        <f>IF(AF1565="","",VLOOKUP(AF1565,映射!W:X,2,FALSE))</f>
        <v/>
      </c>
      <c r="AH1565" s="85"/>
      <c r="AI1565" s="85"/>
      <c r="AJ1565" s="85"/>
      <c r="AK1565" s="85"/>
      <c r="AL1565" s="85" t="str">
        <f>IF(AK1565="","",VLOOKUP(AK1565,映射!W:X,2,FALSE))</f>
        <v/>
      </c>
      <c r="AM1565" s="85"/>
      <c r="AN1565" s="85"/>
      <c r="AO1565" s="85"/>
    </row>
    <row r="1566" spans="1:41">
      <c r="A1566" s="26">
        <v>140833</v>
      </c>
      <c r="B1566" s="26" t="s">
        <v>323</v>
      </c>
      <c r="C1566" s="14" t="s">
        <v>40</v>
      </c>
      <c r="D1566" s="14" t="s">
        <v>685</v>
      </c>
      <c r="E1566" s="26">
        <v>40833</v>
      </c>
      <c r="F1566" s="26" t="s">
        <v>506</v>
      </c>
      <c r="G1566" s="26"/>
      <c r="H1566" s="26">
        <v>22</v>
      </c>
      <c r="I1566" s="91">
        <v>230</v>
      </c>
      <c r="J1566" s="90">
        <v>0</v>
      </c>
      <c r="K1566" s="26"/>
      <c r="L1566" s="79">
        <f>VLOOKUP(D1566,道具产出!B:V,4,FALSE)</f>
        <v>3002</v>
      </c>
      <c r="M1566" s="15" t="str">
        <f>IF(L1566="","",VLOOKUP(L1566,映射!W:X,2,FALSE))</f>
        <v>铁</v>
      </c>
      <c r="N1566" s="79">
        <f>VLOOKUP(D1566,道具产出!B:V,5,FALSE)</f>
        <v>1</v>
      </c>
      <c r="O1566" s="79">
        <v>1</v>
      </c>
      <c r="P1566" s="79">
        <f>VLOOKUP(D1566,道具产出!B:V,6,FALSE)</f>
        <v>300</v>
      </c>
      <c r="Q1566" s="79">
        <f>VLOOKUP(D1566,道具产出!B:V,7,FALSE)</f>
        <v>3102</v>
      </c>
      <c r="R1566" s="15" t="str">
        <f>IF(Q1566="","",VLOOKUP(Q1566,映射!W:X,2,FALSE))</f>
        <v>枞</v>
      </c>
      <c r="S1566" s="79">
        <f>VLOOKUP(D1566,道具产出!B:V,8,FALSE)</f>
        <v>1</v>
      </c>
      <c r="T1566" s="79">
        <v>1</v>
      </c>
      <c r="U1566" s="79">
        <f>VLOOKUP(D1566,道具产出!B:V,9,FALSE)</f>
        <v>300</v>
      </c>
      <c r="V1566" s="92">
        <f>VLOOKUP(D1566,道具产出!B:V,10,FALSE)</f>
        <v>3402</v>
      </c>
      <c r="W1566" s="15" t="str">
        <f>IF(V1566="","",VLOOKUP(V1566,映射!W:X,2,FALSE))</f>
        <v>木绵布</v>
      </c>
      <c r="X1566" s="92">
        <f>VLOOKUP(D1566,道具产出!B:V,11,FALSE)</f>
        <v>1</v>
      </c>
      <c r="Y1566" s="92">
        <v>1</v>
      </c>
      <c r="Z1566" s="92">
        <f>VLOOKUP(D1566,道具产出!B:V,12,FALSE)</f>
        <v>300</v>
      </c>
      <c r="AA1566" s="85"/>
      <c r="AB1566" s="15" t="str">
        <f>IF(AA1566="","",VLOOKUP(AA1566,映射!W:X,2,FALSE))</f>
        <v/>
      </c>
      <c r="AC1566" s="85"/>
      <c r="AD1566" s="85"/>
      <c r="AE1566" s="85"/>
      <c r="AF1566" s="85"/>
      <c r="AG1566" s="15" t="str">
        <f>IF(AF1566="","",VLOOKUP(AF1566,映射!W:X,2,FALSE))</f>
        <v/>
      </c>
      <c r="AH1566" s="85"/>
      <c r="AI1566" s="85"/>
      <c r="AJ1566" s="85"/>
      <c r="AK1566" s="85"/>
      <c r="AL1566" s="85" t="str">
        <f>IF(AK1566="","",VLOOKUP(AK1566,映射!W:X,2,FALSE))</f>
        <v/>
      </c>
      <c r="AM1566" s="85"/>
      <c r="AN1566" s="85"/>
      <c r="AO1566" s="85"/>
    </row>
    <row r="1567" spans="1:41">
      <c r="A1567" s="26">
        <v>140834</v>
      </c>
      <c r="B1567" s="26" t="s">
        <v>323</v>
      </c>
      <c r="C1567" s="14" t="s">
        <v>40</v>
      </c>
      <c r="D1567" s="14" t="s">
        <v>685</v>
      </c>
      <c r="E1567" s="26">
        <v>40834</v>
      </c>
      <c r="F1567" s="26" t="s">
        <v>508</v>
      </c>
      <c r="G1567" s="26"/>
      <c r="H1567" s="26">
        <v>22</v>
      </c>
      <c r="I1567" s="91">
        <v>230</v>
      </c>
      <c r="J1567" s="90">
        <v>0</v>
      </c>
      <c r="K1567" s="26"/>
      <c r="L1567" s="79">
        <f>VLOOKUP(D1567,道具产出!B:V,4,FALSE)</f>
        <v>3002</v>
      </c>
      <c r="M1567" s="15" t="str">
        <f>IF(L1567="","",VLOOKUP(L1567,映射!W:X,2,FALSE))</f>
        <v>铁</v>
      </c>
      <c r="N1567" s="79">
        <f>VLOOKUP(D1567,道具产出!B:V,5,FALSE)</f>
        <v>1</v>
      </c>
      <c r="O1567" s="79">
        <v>1</v>
      </c>
      <c r="P1567" s="79">
        <f>VLOOKUP(D1567,道具产出!B:V,6,FALSE)</f>
        <v>300</v>
      </c>
      <c r="Q1567" s="79">
        <f>VLOOKUP(D1567,道具产出!B:V,7,FALSE)</f>
        <v>3102</v>
      </c>
      <c r="R1567" s="15" t="str">
        <f>IF(Q1567="","",VLOOKUP(Q1567,映射!W:X,2,FALSE))</f>
        <v>枞</v>
      </c>
      <c r="S1567" s="79">
        <f>VLOOKUP(D1567,道具产出!B:V,8,FALSE)</f>
        <v>1</v>
      </c>
      <c r="T1567" s="79">
        <v>1</v>
      </c>
      <c r="U1567" s="79">
        <f>VLOOKUP(D1567,道具产出!B:V,9,FALSE)</f>
        <v>300</v>
      </c>
      <c r="V1567" s="92">
        <f>VLOOKUP(D1567,道具产出!B:V,10,FALSE)</f>
        <v>3402</v>
      </c>
      <c r="W1567" s="15" t="str">
        <f>IF(V1567="","",VLOOKUP(V1567,映射!W:X,2,FALSE))</f>
        <v>木绵布</v>
      </c>
      <c r="X1567" s="92">
        <f>VLOOKUP(D1567,道具产出!B:V,11,FALSE)</f>
        <v>1</v>
      </c>
      <c r="Y1567" s="92">
        <v>1</v>
      </c>
      <c r="Z1567" s="92">
        <f>VLOOKUP(D1567,道具产出!B:V,12,FALSE)</f>
        <v>300</v>
      </c>
      <c r="AA1567" s="85"/>
      <c r="AB1567" s="15" t="str">
        <f>IF(AA1567="","",VLOOKUP(AA1567,映射!W:X,2,FALSE))</f>
        <v/>
      </c>
      <c r="AC1567" s="85"/>
      <c r="AD1567" s="85"/>
      <c r="AE1567" s="85"/>
      <c r="AF1567" s="85"/>
      <c r="AG1567" s="15" t="str">
        <f>IF(AF1567="","",VLOOKUP(AF1567,映射!W:X,2,FALSE))</f>
        <v/>
      </c>
      <c r="AH1567" s="85"/>
      <c r="AI1567" s="85"/>
      <c r="AJ1567" s="85"/>
      <c r="AK1567" s="85"/>
      <c r="AL1567" s="85" t="str">
        <f>IF(AK1567="","",VLOOKUP(AK1567,映射!W:X,2,FALSE))</f>
        <v/>
      </c>
      <c r="AM1567" s="85"/>
      <c r="AN1567" s="85"/>
      <c r="AO1567" s="85"/>
    </row>
    <row r="1568" spans="1:41">
      <c r="A1568" s="26">
        <v>140835</v>
      </c>
      <c r="B1568" s="26" t="s">
        <v>323</v>
      </c>
      <c r="C1568" s="14" t="s">
        <v>40</v>
      </c>
      <c r="D1568" s="14" t="s">
        <v>685</v>
      </c>
      <c r="E1568" s="26">
        <v>40835</v>
      </c>
      <c r="F1568" s="26" t="s">
        <v>451</v>
      </c>
      <c r="G1568" s="26"/>
      <c r="H1568" s="26">
        <v>22</v>
      </c>
      <c r="I1568" s="91">
        <v>230</v>
      </c>
      <c r="J1568" s="90">
        <v>0</v>
      </c>
      <c r="K1568" s="26"/>
      <c r="L1568" s="79">
        <f>VLOOKUP(D1568,道具产出!B:V,4,FALSE)</f>
        <v>3002</v>
      </c>
      <c r="M1568" s="15" t="str">
        <f>IF(L1568="","",VLOOKUP(L1568,映射!W:X,2,FALSE))</f>
        <v>铁</v>
      </c>
      <c r="N1568" s="79">
        <f>VLOOKUP(D1568,道具产出!B:V,5,FALSE)</f>
        <v>1</v>
      </c>
      <c r="O1568" s="79">
        <v>1</v>
      </c>
      <c r="P1568" s="79">
        <f>VLOOKUP(D1568,道具产出!B:V,6,FALSE)</f>
        <v>300</v>
      </c>
      <c r="Q1568" s="79">
        <f>VLOOKUP(D1568,道具产出!B:V,7,FALSE)</f>
        <v>3102</v>
      </c>
      <c r="R1568" s="15" t="str">
        <f>IF(Q1568="","",VLOOKUP(Q1568,映射!W:X,2,FALSE))</f>
        <v>枞</v>
      </c>
      <c r="S1568" s="79">
        <f>VLOOKUP(D1568,道具产出!B:V,8,FALSE)</f>
        <v>1</v>
      </c>
      <c r="T1568" s="79">
        <v>1</v>
      </c>
      <c r="U1568" s="79">
        <f>VLOOKUP(D1568,道具产出!B:V,9,FALSE)</f>
        <v>300</v>
      </c>
      <c r="V1568" s="92">
        <f>VLOOKUP(D1568,道具产出!B:V,10,FALSE)</f>
        <v>3402</v>
      </c>
      <c r="W1568" s="15" t="str">
        <f>IF(V1568="","",VLOOKUP(V1568,映射!W:X,2,FALSE))</f>
        <v>木绵布</v>
      </c>
      <c r="X1568" s="92">
        <f>VLOOKUP(D1568,道具产出!B:V,11,FALSE)</f>
        <v>1</v>
      </c>
      <c r="Y1568" s="92">
        <v>1</v>
      </c>
      <c r="Z1568" s="92">
        <f>VLOOKUP(D1568,道具产出!B:V,12,FALSE)</f>
        <v>300</v>
      </c>
      <c r="AA1568" s="85"/>
      <c r="AB1568" s="15" t="str">
        <f>IF(AA1568="","",VLOOKUP(AA1568,映射!W:X,2,FALSE))</f>
        <v/>
      </c>
      <c r="AC1568" s="85"/>
      <c r="AD1568" s="85"/>
      <c r="AE1568" s="85"/>
      <c r="AF1568" s="85"/>
      <c r="AG1568" s="15" t="str">
        <f>IF(AF1568="","",VLOOKUP(AF1568,映射!W:X,2,FALSE))</f>
        <v/>
      </c>
      <c r="AH1568" s="85"/>
      <c r="AI1568" s="85"/>
      <c r="AJ1568" s="85"/>
      <c r="AK1568" s="85"/>
      <c r="AL1568" s="85" t="str">
        <f>IF(AK1568="","",VLOOKUP(AK1568,映射!W:X,2,FALSE))</f>
        <v/>
      </c>
      <c r="AM1568" s="85"/>
      <c r="AN1568" s="85"/>
      <c r="AO1568" s="85"/>
    </row>
    <row r="1569" spans="1:41">
      <c r="A1569" s="26">
        <v>140836</v>
      </c>
      <c r="B1569" s="26" t="s">
        <v>323</v>
      </c>
      <c r="C1569" s="14" t="s">
        <v>40</v>
      </c>
      <c r="D1569" s="14" t="s">
        <v>685</v>
      </c>
      <c r="E1569" s="26">
        <v>40836</v>
      </c>
      <c r="F1569" s="26" t="s">
        <v>630</v>
      </c>
      <c r="G1569" s="26"/>
      <c r="H1569" s="26">
        <v>22</v>
      </c>
      <c r="I1569" s="91">
        <v>230</v>
      </c>
      <c r="J1569" s="90">
        <v>0</v>
      </c>
      <c r="K1569" s="26"/>
      <c r="L1569" s="79">
        <f>VLOOKUP(D1569,道具产出!B:V,4,FALSE)</f>
        <v>3002</v>
      </c>
      <c r="M1569" s="15" t="str">
        <f>IF(L1569="","",VLOOKUP(L1569,映射!W:X,2,FALSE))</f>
        <v>铁</v>
      </c>
      <c r="N1569" s="79">
        <f>VLOOKUP(D1569,道具产出!B:V,5,FALSE)</f>
        <v>1</v>
      </c>
      <c r="O1569" s="79">
        <v>1</v>
      </c>
      <c r="P1569" s="79">
        <f>VLOOKUP(D1569,道具产出!B:V,6,FALSE)</f>
        <v>300</v>
      </c>
      <c r="Q1569" s="79">
        <f>VLOOKUP(D1569,道具产出!B:V,7,FALSE)</f>
        <v>3102</v>
      </c>
      <c r="R1569" s="15" t="str">
        <f>IF(Q1569="","",VLOOKUP(Q1569,映射!W:X,2,FALSE))</f>
        <v>枞</v>
      </c>
      <c r="S1569" s="79">
        <f>VLOOKUP(D1569,道具产出!B:V,8,FALSE)</f>
        <v>1</v>
      </c>
      <c r="T1569" s="79">
        <v>1</v>
      </c>
      <c r="U1569" s="79">
        <f>VLOOKUP(D1569,道具产出!B:V,9,FALSE)</f>
        <v>300</v>
      </c>
      <c r="V1569" s="92">
        <f>VLOOKUP(D1569,道具产出!B:V,10,FALSE)</f>
        <v>3402</v>
      </c>
      <c r="W1569" s="15" t="str">
        <f>IF(V1569="","",VLOOKUP(V1569,映射!W:X,2,FALSE))</f>
        <v>木绵布</v>
      </c>
      <c r="X1569" s="92">
        <f>VLOOKUP(D1569,道具产出!B:V,11,FALSE)</f>
        <v>1</v>
      </c>
      <c r="Y1569" s="92">
        <v>1</v>
      </c>
      <c r="Z1569" s="92">
        <f>VLOOKUP(D1569,道具产出!B:V,12,FALSE)</f>
        <v>300</v>
      </c>
      <c r="AA1569" s="85"/>
      <c r="AB1569" s="15" t="str">
        <f>IF(AA1569="","",VLOOKUP(AA1569,映射!W:X,2,FALSE))</f>
        <v/>
      </c>
      <c r="AC1569" s="85"/>
      <c r="AD1569" s="85"/>
      <c r="AE1569" s="85"/>
      <c r="AF1569" s="85"/>
      <c r="AG1569" s="15" t="str">
        <f>IF(AF1569="","",VLOOKUP(AF1569,映射!W:X,2,FALSE))</f>
        <v/>
      </c>
      <c r="AH1569" s="85"/>
      <c r="AI1569" s="85"/>
      <c r="AJ1569" s="85"/>
      <c r="AK1569" s="85"/>
      <c r="AL1569" s="85" t="str">
        <f>IF(AK1569="","",VLOOKUP(AK1569,映射!W:X,2,FALSE))</f>
        <v/>
      </c>
      <c r="AM1569" s="85"/>
      <c r="AN1569" s="85"/>
      <c r="AO1569" s="85"/>
    </row>
    <row r="1570" spans="1:41">
      <c r="A1570" s="26">
        <v>140837</v>
      </c>
      <c r="B1570" s="26" t="s">
        <v>323</v>
      </c>
      <c r="C1570" s="14" t="s">
        <v>40</v>
      </c>
      <c r="D1570" s="14" t="s">
        <v>685</v>
      </c>
      <c r="E1570" s="26">
        <v>40837</v>
      </c>
      <c r="F1570" s="26" t="s">
        <v>694</v>
      </c>
      <c r="G1570" s="26"/>
      <c r="H1570" s="26">
        <v>22</v>
      </c>
      <c r="I1570" s="91">
        <v>230</v>
      </c>
      <c r="J1570" s="90">
        <v>0</v>
      </c>
      <c r="K1570" s="26"/>
      <c r="L1570" s="79">
        <f>VLOOKUP(D1570,道具产出!B:V,4,FALSE)</f>
        <v>3002</v>
      </c>
      <c r="M1570" s="15" t="str">
        <f>IF(L1570="","",VLOOKUP(L1570,映射!W:X,2,FALSE))</f>
        <v>铁</v>
      </c>
      <c r="N1570" s="79">
        <f>VLOOKUP(D1570,道具产出!B:V,5,FALSE)</f>
        <v>1</v>
      </c>
      <c r="O1570" s="79">
        <v>1</v>
      </c>
      <c r="P1570" s="79">
        <f>VLOOKUP(D1570,道具产出!B:V,6,FALSE)</f>
        <v>300</v>
      </c>
      <c r="Q1570" s="79">
        <f>VLOOKUP(D1570,道具产出!B:V,7,FALSE)</f>
        <v>3102</v>
      </c>
      <c r="R1570" s="15" t="str">
        <f>IF(Q1570="","",VLOOKUP(Q1570,映射!W:X,2,FALSE))</f>
        <v>枞</v>
      </c>
      <c r="S1570" s="79">
        <f>VLOOKUP(D1570,道具产出!B:V,8,FALSE)</f>
        <v>1</v>
      </c>
      <c r="T1570" s="79">
        <v>1</v>
      </c>
      <c r="U1570" s="79">
        <f>VLOOKUP(D1570,道具产出!B:V,9,FALSE)</f>
        <v>300</v>
      </c>
      <c r="V1570" s="92">
        <f>VLOOKUP(D1570,道具产出!B:V,10,FALSE)</f>
        <v>3402</v>
      </c>
      <c r="W1570" s="15" t="str">
        <f>IF(V1570="","",VLOOKUP(V1570,映射!W:X,2,FALSE))</f>
        <v>木绵布</v>
      </c>
      <c r="X1570" s="92">
        <f>VLOOKUP(D1570,道具产出!B:V,11,FALSE)</f>
        <v>1</v>
      </c>
      <c r="Y1570" s="92">
        <v>1</v>
      </c>
      <c r="Z1570" s="92">
        <f>VLOOKUP(D1570,道具产出!B:V,12,FALSE)</f>
        <v>300</v>
      </c>
      <c r="AA1570" s="85"/>
      <c r="AB1570" s="15" t="str">
        <f>IF(AA1570="","",VLOOKUP(AA1570,映射!W:X,2,FALSE))</f>
        <v/>
      </c>
      <c r="AC1570" s="85"/>
      <c r="AD1570" s="85"/>
      <c r="AE1570" s="85"/>
      <c r="AF1570" s="85"/>
      <c r="AG1570" s="15" t="str">
        <f>IF(AF1570="","",VLOOKUP(AF1570,映射!W:X,2,FALSE))</f>
        <v/>
      </c>
      <c r="AH1570" s="85"/>
      <c r="AI1570" s="85"/>
      <c r="AJ1570" s="85"/>
      <c r="AK1570" s="85"/>
      <c r="AL1570" s="85" t="str">
        <f>IF(AK1570="","",VLOOKUP(AK1570,映射!W:X,2,FALSE))</f>
        <v/>
      </c>
      <c r="AM1570" s="85"/>
      <c r="AN1570" s="85"/>
      <c r="AO1570" s="85"/>
    </row>
    <row r="1571" spans="1:41">
      <c r="A1571" s="26">
        <v>140838</v>
      </c>
      <c r="B1571" s="26" t="s">
        <v>323</v>
      </c>
      <c r="C1571" s="14" t="s">
        <v>40</v>
      </c>
      <c r="D1571" s="14" t="s">
        <v>685</v>
      </c>
      <c r="E1571" s="26">
        <v>40838</v>
      </c>
      <c r="F1571" s="26" t="s">
        <v>639</v>
      </c>
      <c r="G1571" s="26"/>
      <c r="H1571" s="26">
        <v>22</v>
      </c>
      <c r="I1571" s="91">
        <v>230</v>
      </c>
      <c r="J1571" s="90">
        <v>0</v>
      </c>
      <c r="K1571" s="26"/>
      <c r="L1571" s="79">
        <f>VLOOKUP(D1571,道具产出!B:V,4,FALSE)</f>
        <v>3002</v>
      </c>
      <c r="M1571" s="15" t="str">
        <f>IF(L1571="","",VLOOKUP(L1571,映射!W:X,2,FALSE))</f>
        <v>铁</v>
      </c>
      <c r="N1571" s="79">
        <f>VLOOKUP(D1571,道具产出!B:V,5,FALSE)</f>
        <v>1</v>
      </c>
      <c r="O1571" s="79">
        <v>1</v>
      </c>
      <c r="P1571" s="79">
        <f>VLOOKUP(D1571,道具产出!B:V,6,FALSE)</f>
        <v>300</v>
      </c>
      <c r="Q1571" s="79">
        <f>VLOOKUP(D1571,道具产出!B:V,7,FALSE)</f>
        <v>3102</v>
      </c>
      <c r="R1571" s="15" t="str">
        <f>IF(Q1571="","",VLOOKUP(Q1571,映射!W:X,2,FALSE))</f>
        <v>枞</v>
      </c>
      <c r="S1571" s="79">
        <f>VLOOKUP(D1571,道具产出!B:V,8,FALSE)</f>
        <v>1</v>
      </c>
      <c r="T1571" s="79">
        <v>1</v>
      </c>
      <c r="U1571" s="79">
        <f>VLOOKUP(D1571,道具产出!B:V,9,FALSE)</f>
        <v>300</v>
      </c>
      <c r="V1571" s="92">
        <f>VLOOKUP(D1571,道具产出!B:V,10,FALSE)</f>
        <v>3402</v>
      </c>
      <c r="W1571" s="15" t="str">
        <f>IF(V1571="","",VLOOKUP(V1571,映射!W:X,2,FALSE))</f>
        <v>木绵布</v>
      </c>
      <c r="X1571" s="92">
        <f>VLOOKUP(D1571,道具产出!B:V,11,FALSE)</f>
        <v>1</v>
      </c>
      <c r="Y1571" s="92">
        <v>1</v>
      </c>
      <c r="Z1571" s="92">
        <f>VLOOKUP(D1571,道具产出!B:V,12,FALSE)</f>
        <v>300</v>
      </c>
      <c r="AA1571" s="85"/>
      <c r="AB1571" s="15" t="str">
        <f>IF(AA1571="","",VLOOKUP(AA1571,映射!W:X,2,FALSE))</f>
        <v/>
      </c>
      <c r="AC1571" s="85"/>
      <c r="AD1571" s="85"/>
      <c r="AE1571" s="85"/>
      <c r="AF1571" s="85"/>
      <c r="AG1571" s="15" t="str">
        <f>IF(AF1571="","",VLOOKUP(AF1571,映射!W:X,2,FALSE))</f>
        <v/>
      </c>
      <c r="AH1571" s="85"/>
      <c r="AI1571" s="85"/>
      <c r="AJ1571" s="85"/>
      <c r="AK1571" s="85"/>
      <c r="AL1571" s="85" t="str">
        <f>IF(AK1571="","",VLOOKUP(AK1571,映射!W:X,2,FALSE))</f>
        <v/>
      </c>
      <c r="AM1571" s="85"/>
      <c r="AN1571" s="85"/>
      <c r="AO1571" s="85"/>
    </row>
    <row r="1572" spans="1:41">
      <c r="A1572" s="26">
        <v>140839</v>
      </c>
      <c r="B1572" s="26" t="s">
        <v>323</v>
      </c>
      <c r="C1572" s="14" t="s">
        <v>40</v>
      </c>
      <c r="D1572" s="14" t="s">
        <v>685</v>
      </c>
      <c r="E1572" s="26">
        <v>40839</v>
      </c>
      <c r="F1572" s="26" t="s">
        <v>629</v>
      </c>
      <c r="G1572" s="26"/>
      <c r="H1572" s="26">
        <v>22</v>
      </c>
      <c r="I1572" s="91">
        <v>230</v>
      </c>
      <c r="J1572" s="90">
        <v>0</v>
      </c>
      <c r="K1572" s="26"/>
      <c r="L1572" s="79">
        <f>VLOOKUP(D1572,道具产出!B:V,4,FALSE)</f>
        <v>3002</v>
      </c>
      <c r="M1572" s="15" t="str">
        <f>IF(L1572="","",VLOOKUP(L1572,映射!W:X,2,FALSE))</f>
        <v>铁</v>
      </c>
      <c r="N1572" s="79">
        <f>VLOOKUP(D1572,道具产出!B:V,5,FALSE)</f>
        <v>1</v>
      </c>
      <c r="O1572" s="79">
        <v>1</v>
      </c>
      <c r="P1572" s="79">
        <f>VLOOKUP(D1572,道具产出!B:V,6,FALSE)</f>
        <v>300</v>
      </c>
      <c r="Q1572" s="79">
        <f>VLOOKUP(D1572,道具产出!B:V,7,FALSE)</f>
        <v>3102</v>
      </c>
      <c r="R1572" s="15" t="str">
        <f>IF(Q1572="","",VLOOKUP(Q1572,映射!W:X,2,FALSE))</f>
        <v>枞</v>
      </c>
      <c r="S1572" s="79">
        <f>VLOOKUP(D1572,道具产出!B:V,8,FALSE)</f>
        <v>1</v>
      </c>
      <c r="T1572" s="79">
        <v>1</v>
      </c>
      <c r="U1572" s="79">
        <f>VLOOKUP(D1572,道具产出!B:V,9,FALSE)</f>
        <v>300</v>
      </c>
      <c r="V1572" s="92">
        <f>VLOOKUP(D1572,道具产出!B:V,10,FALSE)</f>
        <v>3402</v>
      </c>
      <c r="W1572" s="15" t="str">
        <f>IF(V1572="","",VLOOKUP(V1572,映射!W:X,2,FALSE))</f>
        <v>木绵布</v>
      </c>
      <c r="X1572" s="92">
        <f>VLOOKUP(D1572,道具产出!B:V,11,FALSE)</f>
        <v>1</v>
      </c>
      <c r="Y1572" s="92">
        <v>1</v>
      </c>
      <c r="Z1572" s="92">
        <f>VLOOKUP(D1572,道具产出!B:V,12,FALSE)</f>
        <v>300</v>
      </c>
      <c r="AA1572" s="85"/>
      <c r="AB1572" s="15" t="str">
        <f>IF(AA1572="","",VLOOKUP(AA1572,映射!W:X,2,FALSE))</f>
        <v/>
      </c>
      <c r="AC1572" s="85"/>
      <c r="AD1572" s="85"/>
      <c r="AE1572" s="85"/>
      <c r="AF1572" s="85"/>
      <c r="AG1572" s="15" t="str">
        <f>IF(AF1572="","",VLOOKUP(AF1572,映射!W:X,2,FALSE))</f>
        <v/>
      </c>
      <c r="AH1572" s="85"/>
      <c r="AI1572" s="85"/>
      <c r="AJ1572" s="85"/>
      <c r="AK1572" s="85"/>
      <c r="AL1572" s="85" t="str">
        <f>IF(AK1572="","",VLOOKUP(AK1572,映射!W:X,2,FALSE))</f>
        <v/>
      </c>
      <c r="AM1572" s="85"/>
      <c r="AN1572" s="85"/>
      <c r="AO1572" s="85"/>
    </row>
    <row r="1573" spans="1:41">
      <c r="A1573" s="26">
        <v>140840</v>
      </c>
      <c r="B1573" s="26" t="s">
        <v>323</v>
      </c>
      <c r="C1573" s="14" t="s">
        <v>40</v>
      </c>
      <c r="D1573" s="14" t="s">
        <v>685</v>
      </c>
      <c r="E1573" s="26">
        <v>40840</v>
      </c>
      <c r="F1573" s="26" t="s">
        <v>389</v>
      </c>
      <c r="G1573" s="26"/>
      <c r="H1573" s="26">
        <v>22</v>
      </c>
      <c r="I1573" s="91">
        <v>230</v>
      </c>
      <c r="J1573" s="90">
        <v>0</v>
      </c>
      <c r="K1573" s="26"/>
      <c r="L1573" s="79">
        <f>VLOOKUP(D1573,道具产出!B:V,4,FALSE)</f>
        <v>3002</v>
      </c>
      <c r="M1573" s="15" t="str">
        <f>IF(L1573="","",VLOOKUP(L1573,映射!W:X,2,FALSE))</f>
        <v>铁</v>
      </c>
      <c r="N1573" s="79">
        <f>VLOOKUP(D1573,道具产出!B:V,5,FALSE)</f>
        <v>1</v>
      </c>
      <c r="O1573" s="79">
        <v>1</v>
      </c>
      <c r="P1573" s="79">
        <f>VLOOKUP(D1573,道具产出!B:V,6,FALSE)</f>
        <v>300</v>
      </c>
      <c r="Q1573" s="79">
        <f>VLOOKUP(D1573,道具产出!B:V,7,FALSE)</f>
        <v>3102</v>
      </c>
      <c r="R1573" s="15" t="str">
        <f>IF(Q1573="","",VLOOKUP(Q1573,映射!W:X,2,FALSE))</f>
        <v>枞</v>
      </c>
      <c r="S1573" s="79">
        <f>VLOOKUP(D1573,道具产出!B:V,8,FALSE)</f>
        <v>1</v>
      </c>
      <c r="T1573" s="79">
        <v>1</v>
      </c>
      <c r="U1573" s="79">
        <f>VLOOKUP(D1573,道具产出!B:V,9,FALSE)</f>
        <v>300</v>
      </c>
      <c r="V1573" s="92">
        <f>VLOOKUP(D1573,道具产出!B:V,10,FALSE)</f>
        <v>3402</v>
      </c>
      <c r="W1573" s="15" t="str">
        <f>IF(V1573="","",VLOOKUP(V1573,映射!W:X,2,FALSE))</f>
        <v>木绵布</v>
      </c>
      <c r="X1573" s="92">
        <f>VLOOKUP(D1573,道具产出!B:V,11,FALSE)</f>
        <v>1</v>
      </c>
      <c r="Y1573" s="92">
        <v>1</v>
      </c>
      <c r="Z1573" s="92">
        <f>VLOOKUP(D1573,道具产出!B:V,12,FALSE)</f>
        <v>300</v>
      </c>
      <c r="AA1573" s="85"/>
      <c r="AB1573" s="15" t="str">
        <f>IF(AA1573="","",VLOOKUP(AA1573,映射!W:X,2,FALSE))</f>
        <v/>
      </c>
      <c r="AC1573" s="85"/>
      <c r="AD1573" s="85"/>
      <c r="AE1573" s="85"/>
      <c r="AF1573" s="85"/>
      <c r="AG1573" s="15" t="str">
        <f>IF(AF1573="","",VLOOKUP(AF1573,映射!W:X,2,FALSE))</f>
        <v/>
      </c>
      <c r="AH1573" s="85"/>
      <c r="AI1573" s="85"/>
      <c r="AJ1573" s="85"/>
      <c r="AK1573" s="85"/>
      <c r="AL1573" s="85" t="str">
        <f>IF(AK1573="","",VLOOKUP(AK1573,映射!W:X,2,FALSE))</f>
        <v/>
      </c>
      <c r="AM1573" s="85"/>
      <c r="AN1573" s="85"/>
      <c r="AO1573" s="85"/>
    </row>
    <row r="1574" spans="1:41">
      <c r="A1574" s="26">
        <v>140841</v>
      </c>
      <c r="B1574" s="26" t="s">
        <v>323</v>
      </c>
      <c r="C1574" s="14" t="s">
        <v>40</v>
      </c>
      <c r="D1574" s="14" t="s">
        <v>685</v>
      </c>
      <c r="E1574" s="26">
        <v>40841</v>
      </c>
      <c r="F1574" s="26" t="s">
        <v>515</v>
      </c>
      <c r="G1574" s="26"/>
      <c r="H1574" s="26">
        <v>27</v>
      </c>
      <c r="I1574" s="91">
        <v>340</v>
      </c>
      <c r="J1574" s="90">
        <v>0</v>
      </c>
      <c r="K1574" s="26"/>
      <c r="L1574" s="79">
        <f>VLOOKUP(D1574,道具产出!B:V,4,FALSE)</f>
        <v>3002</v>
      </c>
      <c r="M1574" s="15" t="str">
        <f>IF(L1574="","",VLOOKUP(L1574,映射!W:X,2,FALSE))</f>
        <v>铁</v>
      </c>
      <c r="N1574" s="79">
        <f>VLOOKUP(D1574,道具产出!B:V,5,FALSE)</f>
        <v>1</v>
      </c>
      <c r="O1574" s="79">
        <v>1</v>
      </c>
      <c r="P1574" s="79">
        <f>VLOOKUP(D1574,道具产出!B:V,6,FALSE)</f>
        <v>300</v>
      </c>
      <c r="Q1574" s="79">
        <f>VLOOKUP(D1574,道具产出!B:V,7,FALSE)</f>
        <v>3102</v>
      </c>
      <c r="R1574" s="15" t="str">
        <f>IF(Q1574="","",VLOOKUP(Q1574,映射!W:X,2,FALSE))</f>
        <v>枞</v>
      </c>
      <c r="S1574" s="79">
        <f>VLOOKUP(D1574,道具产出!B:V,8,FALSE)</f>
        <v>1</v>
      </c>
      <c r="T1574" s="79">
        <v>1</v>
      </c>
      <c r="U1574" s="79">
        <f>VLOOKUP(D1574,道具产出!B:V,9,FALSE)</f>
        <v>300</v>
      </c>
      <c r="V1574" s="92">
        <f>VLOOKUP(D1574,道具产出!B:V,10,FALSE)</f>
        <v>3402</v>
      </c>
      <c r="W1574" s="15" t="str">
        <f>IF(V1574="","",VLOOKUP(V1574,映射!W:X,2,FALSE))</f>
        <v>木绵布</v>
      </c>
      <c r="X1574" s="92">
        <f>VLOOKUP(D1574,道具产出!B:V,11,FALSE)</f>
        <v>1</v>
      </c>
      <c r="Y1574" s="92">
        <v>1</v>
      </c>
      <c r="Z1574" s="92">
        <f>VLOOKUP(D1574,道具产出!B:V,12,FALSE)</f>
        <v>300</v>
      </c>
      <c r="AA1574" s="85"/>
      <c r="AB1574" s="15" t="str">
        <f>IF(AA1574="","",VLOOKUP(AA1574,映射!W:X,2,FALSE))</f>
        <v/>
      </c>
      <c r="AC1574" s="85"/>
      <c r="AD1574" s="85"/>
      <c r="AE1574" s="85"/>
      <c r="AF1574" s="85"/>
      <c r="AG1574" s="15" t="str">
        <f>IF(AF1574="","",VLOOKUP(AF1574,映射!W:X,2,FALSE))</f>
        <v/>
      </c>
      <c r="AH1574" s="85"/>
      <c r="AI1574" s="85"/>
      <c r="AJ1574" s="85"/>
      <c r="AK1574" s="85"/>
      <c r="AL1574" s="85" t="str">
        <f>IF(AK1574="","",VLOOKUP(AK1574,映射!W:X,2,FALSE))</f>
        <v/>
      </c>
      <c r="AM1574" s="85"/>
      <c r="AN1574" s="85"/>
      <c r="AO1574" s="85"/>
    </row>
    <row r="1575" spans="1:41">
      <c r="A1575" s="26">
        <v>140842</v>
      </c>
      <c r="B1575" s="26" t="s">
        <v>323</v>
      </c>
      <c r="C1575" s="14" t="s">
        <v>40</v>
      </c>
      <c r="D1575" s="14" t="s">
        <v>685</v>
      </c>
      <c r="E1575" s="26">
        <v>40842</v>
      </c>
      <c r="F1575" s="26" t="s">
        <v>605</v>
      </c>
      <c r="G1575" s="26"/>
      <c r="H1575" s="26">
        <v>27</v>
      </c>
      <c r="I1575" s="91">
        <v>340</v>
      </c>
      <c r="J1575" s="90">
        <v>0</v>
      </c>
      <c r="K1575" s="26"/>
      <c r="L1575" s="79">
        <f>VLOOKUP(D1575,道具产出!B:V,4,FALSE)</f>
        <v>3002</v>
      </c>
      <c r="M1575" s="15" t="str">
        <f>IF(L1575="","",VLOOKUP(L1575,映射!W:X,2,FALSE))</f>
        <v>铁</v>
      </c>
      <c r="N1575" s="79">
        <f>VLOOKUP(D1575,道具产出!B:V,5,FALSE)</f>
        <v>1</v>
      </c>
      <c r="O1575" s="79">
        <v>1</v>
      </c>
      <c r="P1575" s="79">
        <f>VLOOKUP(D1575,道具产出!B:V,6,FALSE)</f>
        <v>300</v>
      </c>
      <c r="Q1575" s="79">
        <f>VLOOKUP(D1575,道具产出!B:V,7,FALSE)</f>
        <v>3102</v>
      </c>
      <c r="R1575" s="15" t="str">
        <f>IF(Q1575="","",VLOOKUP(Q1575,映射!W:X,2,FALSE))</f>
        <v>枞</v>
      </c>
      <c r="S1575" s="79">
        <f>VLOOKUP(D1575,道具产出!B:V,8,FALSE)</f>
        <v>1</v>
      </c>
      <c r="T1575" s="79">
        <v>1</v>
      </c>
      <c r="U1575" s="79">
        <f>VLOOKUP(D1575,道具产出!B:V,9,FALSE)</f>
        <v>300</v>
      </c>
      <c r="V1575" s="92">
        <f>VLOOKUP(D1575,道具产出!B:V,10,FALSE)</f>
        <v>3402</v>
      </c>
      <c r="W1575" s="15" t="str">
        <f>IF(V1575="","",VLOOKUP(V1575,映射!W:X,2,FALSE))</f>
        <v>木绵布</v>
      </c>
      <c r="X1575" s="92">
        <f>VLOOKUP(D1575,道具产出!B:V,11,FALSE)</f>
        <v>1</v>
      </c>
      <c r="Y1575" s="92">
        <v>1</v>
      </c>
      <c r="Z1575" s="92">
        <f>VLOOKUP(D1575,道具产出!B:V,12,FALSE)</f>
        <v>300</v>
      </c>
      <c r="AA1575" s="85"/>
      <c r="AB1575" s="15" t="str">
        <f>IF(AA1575="","",VLOOKUP(AA1575,映射!W:X,2,FALSE))</f>
        <v/>
      </c>
      <c r="AC1575" s="85"/>
      <c r="AD1575" s="85"/>
      <c r="AE1575" s="85"/>
      <c r="AF1575" s="85"/>
      <c r="AG1575" s="15" t="str">
        <f>IF(AF1575="","",VLOOKUP(AF1575,映射!W:X,2,FALSE))</f>
        <v/>
      </c>
      <c r="AH1575" s="85"/>
      <c r="AI1575" s="85"/>
      <c r="AJ1575" s="85"/>
      <c r="AK1575" s="85"/>
      <c r="AL1575" s="85" t="str">
        <f>IF(AK1575="","",VLOOKUP(AK1575,映射!W:X,2,FALSE))</f>
        <v/>
      </c>
      <c r="AM1575" s="85"/>
      <c r="AN1575" s="85"/>
      <c r="AO1575" s="85"/>
    </row>
    <row r="1576" spans="1:41">
      <c r="A1576" s="26">
        <v>140843</v>
      </c>
      <c r="B1576" s="26" t="s">
        <v>323</v>
      </c>
      <c r="C1576" s="14" t="s">
        <v>40</v>
      </c>
      <c r="D1576" s="14" t="s">
        <v>685</v>
      </c>
      <c r="E1576" s="26">
        <v>40843</v>
      </c>
      <c r="F1576" s="26" t="s">
        <v>474</v>
      </c>
      <c r="G1576" s="26"/>
      <c r="H1576" s="26">
        <v>27</v>
      </c>
      <c r="I1576" s="91">
        <v>340</v>
      </c>
      <c r="J1576" s="90">
        <v>0</v>
      </c>
      <c r="K1576" s="26"/>
      <c r="L1576" s="79">
        <f>VLOOKUP(D1576,道具产出!B:V,4,FALSE)</f>
        <v>3002</v>
      </c>
      <c r="M1576" s="15" t="str">
        <f>IF(L1576="","",VLOOKUP(L1576,映射!W:X,2,FALSE))</f>
        <v>铁</v>
      </c>
      <c r="N1576" s="79">
        <f>VLOOKUP(D1576,道具产出!B:V,5,FALSE)</f>
        <v>1</v>
      </c>
      <c r="O1576" s="79">
        <v>1</v>
      </c>
      <c r="P1576" s="79">
        <f>VLOOKUP(D1576,道具产出!B:V,6,FALSE)</f>
        <v>300</v>
      </c>
      <c r="Q1576" s="79">
        <f>VLOOKUP(D1576,道具产出!B:V,7,FALSE)</f>
        <v>3102</v>
      </c>
      <c r="R1576" s="15" t="str">
        <f>IF(Q1576="","",VLOOKUP(Q1576,映射!W:X,2,FALSE))</f>
        <v>枞</v>
      </c>
      <c r="S1576" s="79">
        <f>VLOOKUP(D1576,道具产出!B:V,8,FALSE)</f>
        <v>1</v>
      </c>
      <c r="T1576" s="79">
        <v>1</v>
      </c>
      <c r="U1576" s="79">
        <f>VLOOKUP(D1576,道具产出!B:V,9,FALSE)</f>
        <v>300</v>
      </c>
      <c r="V1576" s="92">
        <f>VLOOKUP(D1576,道具产出!B:V,10,FALSE)</f>
        <v>3402</v>
      </c>
      <c r="W1576" s="15" t="str">
        <f>IF(V1576="","",VLOOKUP(V1576,映射!W:X,2,FALSE))</f>
        <v>木绵布</v>
      </c>
      <c r="X1576" s="92">
        <f>VLOOKUP(D1576,道具产出!B:V,11,FALSE)</f>
        <v>1</v>
      </c>
      <c r="Y1576" s="92">
        <v>1</v>
      </c>
      <c r="Z1576" s="92">
        <f>VLOOKUP(D1576,道具产出!B:V,12,FALSE)</f>
        <v>300</v>
      </c>
      <c r="AA1576" s="85"/>
      <c r="AB1576" s="15" t="str">
        <f>IF(AA1576="","",VLOOKUP(AA1576,映射!W:X,2,FALSE))</f>
        <v/>
      </c>
      <c r="AC1576" s="85"/>
      <c r="AD1576" s="85"/>
      <c r="AE1576" s="85"/>
      <c r="AF1576" s="85"/>
      <c r="AG1576" s="15" t="str">
        <f>IF(AF1576="","",VLOOKUP(AF1576,映射!W:X,2,FALSE))</f>
        <v/>
      </c>
      <c r="AH1576" s="85"/>
      <c r="AI1576" s="85"/>
      <c r="AJ1576" s="85"/>
      <c r="AK1576" s="85"/>
      <c r="AL1576" s="85" t="str">
        <f>IF(AK1576="","",VLOOKUP(AK1576,映射!W:X,2,FALSE))</f>
        <v/>
      </c>
      <c r="AM1576" s="85"/>
      <c r="AN1576" s="85"/>
      <c r="AO1576" s="85"/>
    </row>
    <row r="1577" spans="1:41">
      <c r="A1577" s="26">
        <v>140844</v>
      </c>
      <c r="B1577" s="26" t="s">
        <v>323</v>
      </c>
      <c r="C1577" s="14" t="s">
        <v>40</v>
      </c>
      <c r="D1577" s="14" t="s">
        <v>685</v>
      </c>
      <c r="E1577" s="26">
        <v>40844</v>
      </c>
      <c r="F1577" s="26" t="s">
        <v>450</v>
      </c>
      <c r="G1577" s="26"/>
      <c r="H1577" s="26">
        <v>27</v>
      </c>
      <c r="I1577" s="91">
        <v>340</v>
      </c>
      <c r="J1577" s="90">
        <v>0</v>
      </c>
      <c r="K1577" s="26"/>
      <c r="L1577" s="79">
        <f>VLOOKUP(D1577,道具产出!B:V,4,FALSE)</f>
        <v>3002</v>
      </c>
      <c r="M1577" s="15" t="str">
        <f>IF(L1577="","",VLOOKUP(L1577,映射!W:X,2,FALSE))</f>
        <v>铁</v>
      </c>
      <c r="N1577" s="79">
        <f>VLOOKUP(D1577,道具产出!B:V,5,FALSE)</f>
        <v>1</v>
      </c>
      <c r="O1577" s="79">
        <v>1</v>
      </c>
      <c r="P1577" s="79">
        <f>VLOOKUP(D1577,道具产出!B:V,6,FALSE)</f>
        <v>300</v>
      </c>
      <c r="Q1577" s="79">
        <f>VLOOKUP(D1577,道具产出!B:V,7,FALSE)</f>
        <v>3102</v>
      </c>
      <c r="R1577" s="15" t="str">
        <f>IF(Q1577="","",VLOOKUP(Q1577,映射!W:X,2,FALSE))</f>
        <v>枞</v>
      </c>
      <c r="S1577" s="79">
        <f>VLOOKUP(D1577,道具产出!B:V,8,FALSE)</f>
        <v>1</v>
      </c>
      <c r="T1577" s="79">
        <v>1</v>
      </c>
      <c r="U1577" s="79">
        <f>VLOOKUP(D1577,道具产出!B:V,9,FALSE)</f>
        <v>300</v>
      </c>
      <c r="V1577" s="92">
        <f>VLOOKUP(D1577,道具产出!B:V,10,FALSE)</f>
        <v>3402</v>
      </c>
      <c r="W1577" s="15" t="str">
        <f>IF(V1577="","",VLOOKUP(V1577,映射!W:X,2,FALSE))</f>
        <v>木绵布</v>
      </c>
      <c r="X1577" s="92">
        <f>VLOOKUP(D1577,道具产出!B:V,11,FALSE)</f>
        <v>1</v>
      </c>
      <c r="Y1577" s="92">
        <v>1</v>
      </c>
      <c r="Z1577" s="92">
        <f>VLOOKUP(D1577,道具产出!B:V,12,FALSE)</f>
        <v>300</v>
      </c>
      <c r="AA1577" s="85"/>
      <c r="AB1577" s="15" t="str">
        <f>IF(AA1577="","",VLOOKUP(AA1577,映射!W:X,2,FALSE))</f>
        <v/>
      </c>
      <c r="AC1577" s="85"/>
      <c r="AD1577" s="85"/>
      <c r="AE1577" s="85"/>
      <c r="AF1577" s="85"/>
      <c r="AG1577" s="15" t="str">
        <f>IF(AF1577="","",VLOOKUP(AF1577,映射!W:X,2,FALSE))</f>
        <v/>
      </c>
      <c r="AH1577" s="85"/>
      <c r="AI1577" s="85"/>
      <c r="AJ1577" s="85"/>
      <c r="AK1577" s="85"/>
      <c r="AL1577" s="85" t="str">
        <f>IF(AK1577="","",VLOOKUP(AK1577,映射!W:X,2,FALSE))</f>
        <v/>
      </c>
      <c r="AM1577" s="85"/>
      <c r="AN1577" s="85"/>
      <c r="AO1577" s="85"/>
    </row>
    <row r="1578" spans="1:41">
      <c r="A1578" s="26">
        <v>140845</v>
      </c>
      <c r="B1578" s="26" t="s">
        <v>323</v>
      </c>
      <c r="C1578" s="14" t="s">
        <v>40</v>
      </c>
      <c r="D1578" s="14" t="s">
        <v>685</v>
      </c>
      <c r="E1578" s="26">
        <v>40845</v>
      </c>
      <c r="F1578" s="26" t="s">
        <v>592</v>
      </c>
      <c r="G1578" s="26"/>
      <c r="H1578" s="26">
        <v>27</v>
      </c>
      <c r="I1578" s="91">
        <v>340</v>
      </c>
      <c r="J1578" s="90">
        <v>0</v>
      </c>
      <c r="K1578" s="26"/>
      <c r="L1578" s="79">
        <f>VLOOKUP(D1578,道具产出!B:V,4,FALSE)</f>
        <v>3002</v>
      </c>
      <c r="M1578" s="15" t="str">
        <f>IF(L1578="","",VLOOKUP(L1578,映射!W:X,2,FALSE))</f>
        <v>铁</v>
      </c>
      <c r="N1578" s="79">
        <f>VLOOKUP(D1578,道具产出!B:V,5,FALSE)</f>
        <v>1</v>
      </c>
      <c r="O1578" s="79">
        <v>1</v>
      </c>
      <c r="P1578" s="79">
        <f>VLOOKUP(D1578,道具产出!B:V,6,FALSE)</f>
        <v>300</v>
      </c>
      <c r="Q1578" s="79">
        <f>VLOOKUP(D1578,道具产出!B:V,7,FALSE)</f>
        <v>3102</v>
      </c>
      <c r="R1578" s="15" t="str">
        <f>IF(Q1578="","",VLOOKUP(Q1578,映射!W:X,2,FALSE))</f>
        <v>枞</v>
      </c>
      <c r="S1578" s="79">
        <f>VLOOKUP(D1578,道具产出!B:V,8,FALSE)</f>
        <v>1</v>
      </c>
      <c r="T1578" s="79">
        <v>1</v>
      </c>
      <c r="U1578" s="79">
        <f>VLOOKUP(D1578,道具产出!B:V,9,FALSE)</f>
        <v>300</v>
      </c>
      <c r="V1578" s="92">
        <f>VLOOKUP(D1578,道具产出!B:V,10,FALSE)</f>
        <v>3402</v>
      </c>
      <c r="W1578" s="15" t="str">
        <f>IF(V1578="","",VLOOKUP(V1578,映射!W:X,2,FALSE))</f>
        <v>木绵布</v>
      </c>
      <c r="X1578" s="92">
        <f>VLOOKUP(D1578,道具产出!B:V,11,FALSE)</f>
        <v>1</v>
      </c>
      <c r="Y1578" s="92">
        <v>1</v>
      </c>
      <c r="Z1578" s="92">
        <f>VLOOKUP(D1578,道具产出!B:V,12,FALSE)</f>
        <v>300</v>
      </c>
      <c r="AA1578" s="85"/>
      <c r="AB1578" s="15" t="str">
        <f>IF(AA1578="","",VLOOKUP(AA1578,映射!W:X,2,FALSE))</f>
        <v/>
      </c>
      <c r="AC1578" s="85"/>
      <c r="AD1578" s="85"/>
      <c r="AE1578" s="85"/>
      <c r="AF1578" s="85"/>
      <c r="AG1578" s="15" t="str">
        <f>IF(AF1578="","",VLOOKUP(AF1578,映射!W:X,2,FALSE))</f>
        <v/>
      </c>
      <c r="AH1578" s="85"/>
      <c r="AI1578" s="85"/>
      <c r="AJ1578" s="85"/>
      <c r="AK1578" s="85"/>
      <c r="AL1578" s="85" t="str">
        <f>IF(AK1578="","",VLOOKUP(AK1578,映射!W:X,2,FALSE))</f>
        <v/>
      </c>
      <c r="AM1578" s="85"/>
      <c r="AN1578" s="85"/>
      <c r="AO1578" s="85"/>
    </row>
    <row r="1579" spans="1:41">
      <c r="A1579" s="26">
        <v>140846</v>
      </c>
      <c r="B1579" s="26" t="s">
        <v>323</v>
      </c>
      <c r="C1579" s="14" t="s">
        <v>40</v>
      </c>
      <c r="D1579" s="14" t="s">
        <v>685</v>
      </c>
      <c r="E1579" s="26">
        <v>40846</v>
      </c>
      <c r="F1579" s="26" t="s">
        <v>521</v>
      </c>
      <c r="G1579" s="26"/>
      <c r="H1579" s="26">
        <v>27</v>
      </c>
      <c r="I1579" s="91">
        <v>340</v>
      </c>
      <c r="J1579" s="90">
        <v>0</v>
      </c>
      <c r="K1579" s="26"/>
      <c r="L1579" s="79">
        <f>VLOOKUP(D1579,道具产出!B:V,4,FALSE)</f>
        <v>3002</v>
      </c>
      <c r="M1579" s="15" t="str">
        <f>IF(L1579="","",VLOOKUP(L1579,映射!W:X,2,FALSE))</f>
        <v>铁</v>
      </c>
      <c r="N1579" s="79">
        <f>VLOOKUP(D1579,道具产出!B:V,5,FALSE)</f>
        <v>1</v>
      </c>
      <c r="O1579" s="79">
        <v>1</v>
      </c>
      <c r="P1579" s="79">
        <f>VLOOKUP(D1579,道具产出!B:V,6,FALSE)</f>
        <v>300</v>
      </c>
      <c r="Q1579" s="79">
        <f>VLOOKUP(D1579,道具产出!B:V,7,FALSE)</f>
        <v>3102</v>
      </c>
      <c r="R1579" s="15" t="str">
        <f>IF(Q1579="","",VLOOKUP(Q1579,映射!W:X,2,FALSE))</f>
        <v>枞</v>
      </c>
      <c r="S1579" s="79">
        <f>VLOOKUP(D1579,道具产出!B:V,8,FALSE)</f>
        <v>1</v>
      </c>
      <c r="T1579" s="79">
        <v>1</v>
      </c>
      <c r="U1579" s="79">
        <f>VLOOKUP(D1579,道具产出!B:V,9,FALSE)</f>
        <v>300</v>
      </c>
      <c r="V1579" s="92">
        <f>VLOOKUP(D1579,道具产出!B:V,10,FALSE)</f>
        <v>3402</v>
      </c>
      <c r="W1579" s="15" t="str">
        <f>IF(V1579="","",VLOOKUP(V1579,映射!W:X,2,FALSE))</f>
        <v>木绵布</v>
      </c>
      <c r="X1579" s="92">
        <f>VLOOKUP(D1579,道具产出!B:V,11,FALSE)</f>
        <v>1</v>
      </c>
      <c r="Y1579" s="92">
        <v>1</v>
      </c>
      <c r="Z1579" s="92">
        <f>VLOOKUP(D1579,道具产出!B:V,12,FALSE)</f>
        <v>300</v>
      </c>
      <c r="AA1579" s="85"/>
      <c r="AB1579" s="15" t="str">
        <f>IF(AA1579="","",VLOOKUP(AA1579,映射!W:X,2,FALSE))</f>
        <v/>
      </c>
      <c r="AC1579" s="85"/>
      <c r="AD1579" s="85"/>
      <c r="AE1579" s="85"/>
      <c r="AF1579" s="85"/>
      <c r="AG1579" s="15" t="str">
        <f>IF(AF1579="","",VLOOKUP(AF1579,映射!W:X,2,FALSE))</f>
        <v/>
      </c>
      <c r="AH1579" s="85"/>
      <c r="AI1579" s="85"/>
      <c r="AJ1579" s="85"/>
      <c r="AK1579" s="85"/>
      <c r="AL1579" s="85" t="str">
        <f>IF(AK1579="","",VLOOKUP(AK1579,映射!W:X,2,FALSE))</f>
        <v/>
      </c>
      <c r="AM1579" s="85"/>
      <c r="AN1579" s="85"/>
      <c r="AO1579" s="85"/>
    </row>
    <row r="1580" spans="1:41">
      <c r="A1580" s="26">
        <v>140847</v>
      </c>
      <c r="B1580" s="26" t="s">
        <v>323</v>
      </c>
      <c r="C1580" s="14" t="s">
        <v>40</v>
      </c>
      <c r="D1580" s="14" t="s">
        <v>685</v>
      </c>
      <c r="E1580" s="26">
        <v>40847</v>
      </c>
      <c r="F1580" s="26" t="s">
        <v>393</v>
      </c>
      <c r="G1580" s="26"/>
      <c r="H1580" s="26">
        <v>27</v>
      </c>
      <c r="I1580" s="91">
        <v>340</v>
      </c>
      <c r="J1580" s="90">
        <v>0</v>
      </c>
      <c r="K1580" s="26"/>
      <c r="L1580" s="79">
        <f>VLOOKUP(D1580,道具产出!B:V,4,FALSE)</f>
        <v>3002</v>
      </c>
      <c r="M1580" s="15" t="str">
        <f>IF(L1580="","",VLOOKUP(L1580,映射!W:X,2,FALSE))</f>
        <v>铁</v>
      </c>
      <c r="N1580" s="79">
        <f>VLOOKUP(D1580,道具产出!B:V,5,FALSE)</f>
        <v>1</v>
      </c>
      <c r="O1580" s="79">
        <v>1</v>
      </c>
      <c r="P1580" s="79">
        <f>VLOOKUP(D1580,道具产出!B:V,6,FALSE)</f>
        <v>300</v>
      </c>
      <c r="Q1580" s="79">
        <f>VLOOKUP(D1580,道具产出!B:V,7,FALSE)</f>
        <v>3102</v>
      </c>
      <c r="R1580" s="15" t="str">
        <f>IF(Q1580="","",VLOOKUP(Q1580,映射!W:X,2,FALSE))</f>
        <v>枞</v>
      </c>
      <c r="S1580" s="79">
        <f>VLOOKUP(D1580,道具产出!B:V,8,FALSE)</f>
        <v>1</v>
      </c>
      <c r="T1580" s="79">
        <v>1</v>
      </c>
      <c r="U1580" s="79">
        <f>VLOOKUP(D1580,道具产出!B:V,9,FALSE)</f>
        <v>300</v>
      </c>
      <c r="V1580" s="92">
        <f>VLOOKUP(D1580,道具产出!B:V,10,FALSE)</f>
        <v>3402</v>
      </c>
      <c r="W1580" s="15" t="str">
        <f>IF(V1580="","",VLOOKUP(V1580,映射!W:X,2,FALSE))</f>
        <v>木绵布</v>
      </c>
      <c r="X1580" s="92">
        <f>VLOOKUP(D1580,道具产出!B:V,11,FALSE)</f>
        <v>1</v>
      </c>
      <c r="Y1580" s="92">
        <v>1</v>
      </c>
      <c r="Z1580" s="92">
        <f>VLOOKUP(D1580,道具产出!B:V,12,FALSE)</f>
        <v>300</v>
      </c>
      <c r="AA1580" s="85"/>
      <c r="AB1580" s="15" t="str">
        <f>IF(AA1580="","",VLOOKUP(AA1580,映射!W:X,2,FALSE))</f>
        <v/>
      </c>
      <c r="AC1580" s="85"/>
      <c r="AD1580" s="85"/>
      <c r="AE1580" s="85"/>
      <c r="AF1580" s="85"/>
      <c r="AG1580" s="15" t="str">
        <f>IF(AF1580="","",VLOOKUP(AF1580,映射!W:X,2,FALSE))</f>
        <v/>
      </c>
      <c r="AH1580" s="85"/>
      <c r="AI1580" s="85"/>
      <c r="AJ1580" s="85"/>
      <c r="AK1580" s="85"/>
      <c r="AL1580" s="85" t="str">
        <f>IF(AK1580="","",VLOOKUP(AK1580,映射!W:X,2,FALSE))</f>
        <v/>
      </c>
      <c r="AM1580" s="85"/>
      <c r="AN1580" s="85"/>
      <c r="AO1580" s="85"/>
    </row>
    <row r="1581" spans="1:41">
      <c r="A1581" s="26">
        <v>140848</v>
      </c>
      <c r="B1581" s="26" t="s">
        <v>323</v>
      </c>
      <c r="C1581" s="14" t="s">
        <v>40</v>
      </c>
      <c r="D1581" s="14" t="s">
        <v>685</v>
      </c>
      <c r="E1581" s="26">
        <v>40848</v>
      </c>
      <c r="F1581" s="26" t="s">
        <v>506</v>
      </c>
      <c r="G1581" s="26"/>
      <c r="H1581" s="26">
        <v>27</v>
      </c>
      <c r="I1581" s="91">
        <v>340</v>
      </c>
      <c r="J1581" s="90">
        <v>0</v>
      </c>
      <c r="K1581" s="26"/>
      <c r="L1581" s="79">
        <f>VLOOKUP(D1581,道具产出!B:V,4,FALSE)</f>
        <v>3002</v>
      </c>
      <c r="M1581" s="15" t="str">
        <f>IF(L1581="","",VLOOKUP(L1581,映射!W:X,2,FALSE))</f>
        <v>铁</v>
      </c>
      <c r="N1581" s="79">
        <f>VLOOKUP(D1581,道具产出!B:V,5,FALSE)</f>
        <v>1</v>
      </c>
      <c r="O1581" s="79">
        <v>1</v>
      </c>
      <c r="P1581" s="79">
        <f>VLOOKUP(D1581,道具产出!B:V,6,FALSE)</f>
        <v>300</v>
      </c>
      <c r="Q1581" s="79">
        <f>VLOOKUP(D1581,道具产出!B:V,7,FALSE)</f>
        <v>3102</v>
      </c>
      <c r="R1581" s="15" t="str">
        <f>IF(Q1581="","",VLOOKUP(Q1581,映射!W:X,2,FALSE))</f>
        <v>枞</v>
      </c>
      <c r="S1581" s="79">
        <f>VLOOKUP(D1581,道具产出!B:V,8,FALSE)</f>
        <v>1</v>
      </c>
      <c r="T1581" s="79">
        <v>1</v>
      </c>
      <c r="U1581" s="79">
        <f>VLOOKUP(D1581,道具产出!B:V,9,FALSE)</f>
        <v>300</v>
      </c>
      <c r="V1581" s="92">
        <f>VLOOKUP(D1581,道具产出!B:V,10,FALSE)</f>
        <v>3402</v>
      </c>
      <c r="W1581" s="15" t="str">
        <f>IF(V1581="","",VLOOKUP(V1581,映射!W:X,2,FALSE))</f>
        <v>木绵布</v>
      </c>
      <c r="X1581" s="92">
        <f>VLOOKUP(D1581,道具产出!B:V,11,FALSE)</f>
        <v>1</v>
      </c>
      <c r="Y1581" s="92">
        <v>1</v>
      </c>
      <c r="Z1581" s="92">
        <f>VLOOKUP(D1581,道具产出!B:V,12,FALSE)</f>
        <v>300</v>
      </c>
      <c r="AA1581" s="85"/>
      <c r="AB1581" s="15" t="str">
        <f>IF(AA1581="","",VLOOKUP(AA1581,映射!W:X,2,FALSE))</f>
        <v/>
      </c>
      <c r="AC1581" s="85"/>
      <c r="AD1581" s="85"/>
      <c r="AE1581" s="85"/>
      <c r="AF1581" s="85"/>
      <c r="AG1581" s="15" t="str">
        <f>IF(AF1581="","",VLOOKUP(AF1581,映射!W:X,2,FALSE))</f>
        <v/>
      </c>
      <c r="AH1581" s="85"/>
      <c r="AI1581" s="85"/>
      <c r="AJ1581" s="85"/>
      <c r="AK1581" s="85"/>
      <c r="AL1581" s="85" t="str">
        <f>IF(AK1581="","",VLOOKUP(AK1581,映射!W:X,2,FALSE))</f>
        <v/>
      </c>
      <c r="AM1581" s="85"/>
      <c r="AN1581" s="85"/>
      <c r="AO1581" s="85"/>
    </row>
    <row r="1582" spans="1:41">
      <c r="A1582" s="26">
        <v>140849</v>
      </c>
      <c r="B1582" s="26" t="s">
        <v>323</v>
      </c>
      <c r="C1582" s="14" t="s">
        <v>40</v>
      </c>
      <c r="D1582" s="14" t="s">
        <v>685</v>
      </c>
      <c r="E1582" s="26">
        <v>40849</v>
      </c>
      <c r="F1582" s="26" t="s">
        <v>508</v>
      </c>
      <c r="G1582" s="26"/>
      <c r="H1582" s="26">
        <v>27</v>
      </c>
      <c r="I1582" s="91">
        <v>340</v>
      </c>
      <c r="J1582" s="90">
        <v>0</v>
      </c>
      <c r="K1582" s="26"/>
      <c r="L1582" s="79">
        <f>VLOOKUP(D1582,道具产出!B:V,4,FALSE)</f>
        <v>3002</v>
      </c>
      <c r="M1582" s="15" t="str">
        <f>IF(L1582="","",VLOOKUP(L1582,映射!W:X,2,FALSE))</f>
        <v>铁</v>
      </c>
      <c r="N1582" s="79">
        <f>VLOOKUP(D1582,道具产出!B:V,5,FALSE)</f>
        <v>1</v>
      </c>
      <c r="O1582" s="79">
        <v>1</v>
      </c>
      <c r="P1582" s="79">
        <f>VLOOKUP(D1582,道具产出!B:V,6,FALSE)</f>
        <v>300</v>
      </c>
      <c r="Q1582" s="79">
        <f>VLOOKUP(D1582,道具产出!B:V,7,FALSE)</f>
        <v>3102</v>
      </c>
      <c r="R1582" s="15" t="str">
        <f>IF(Q1582="","",VLOOKUP(Q1582,映射!W:X,2,FALSE))</f>
        <v>枞</v>
      </c>
      <c r="S1582" s="79">
        <f>VLOOKUP(D1582,道具产出!B:V,8,FALSE)</f>
        <v>1</v>
      </c>
      <c r="T1582" s="79">
        <v>1</v>
      </c>
      <c r="U1582" s="79">
        <f>VLOOKUP(D1582,道具产出!B:V,9,FALSE)</f>
        <v>300</v>
      </c>
      <c r="V1582" s="92">
        <f>VLOOKUP(D1582,道具产出!B:V,10,FALSE)</f>
        <v>3402</v>
      </c>
      <c r="W1582" s="15" t="str">
        <f>IF(V1582="","",VLOOKUP(V1582,映射!W:X,2,FALSE))</f>
        <v>木绵布</v>
      </c>
      <c r="X1582" s="92">
        <f>VLOOKUP(D1582,道具产出!B:V,11,FALSE)</f>
        <v>1</v>
      </c>
      <c r="Y1582" s="92">
        <v>1</v>
      </c>
      <c r="Z1582" s="92">
        <f>VLOOKUP(D1582,道具产出!B:V,12,FALSE)</f>
        <v>300</v>
      </c>
      <c r="AA1582" s="85"/>
      <c r="AB1582" s="15" t="str">
        <f>IF(AA1582="","",VLOOKUP(AA1582,映射!W:X,2,FALSE))</f>
        <v/>
      </c>
      <c r="AC1582" s="85"/>
      <c r="AD1582" s="85"/>
      <c r="AE1582" s="85"/>
      <c r="AF1582" s="85"/>
      <c r="AG1582" s="15" t="str">
        <f>IF(AF1582="","",VLOOKUP(AF1582,映射!W:X,2,FALSE))</f>
        <v/>
      </c>
      <c r="AH1582" s="85"/>
      <c r="AI1582" s="85"/>
      <c r="AJ1582" s="85"/>
      <c r="AK1582" s="85"/>
      <c r="AL1582" s="85" t="str">
        <f>IF(AK1582="","",VLOOKUP(AK1582,映射!W:X,2,FALSE))</f>
        <v/>
      </c>
      <c r="AM1582" s="85"/>
      <c r="AN1582" s="85"/>
      <c r="AO1582" s="85"/>
    </row>
    <row r="1583" spans="1:41">
      <c r="A1583" s="26">
        <v>140850</v>
      </c>
      <c r="B1583" s="26" t="s">
        <v>323</v>
      </c>
      <c r="C1583" s="14" t="s">
        <v>40</v>
      </c>
      <c r="D1583" s="14" t="s">
        <v>685</v>
      </c>
      <c r="E1583" s="26">
        <v>40850</v>
      </c>
      <c r="F1583" s="26" t="s">
        <v>451</v>
      </c>
      <c r="G1583" s="26"/>
      <c r="H1583" s="26">
        <v>27</v>
      </c>
      <c r="I1583" s="91">
        <v>340</v>
      </c>
      <c r="J1583" s="90">
        <v>0</v>
      </c>
      <c r="K1583" s="26"/>
      <c r="L1583" s="79">
        <f>VLOOKUP(D1583,道具产出!B:V,4,FALSE)</f>
        <v>3002</v>
      </c>
      <c r="M1583" s="15" t="str">
        <f>IF(L1583="","",VLOOKUP(L1583,映射!W:X,2,FALSE))</f>
        <v>铁</v>
      </c>
      <c r="N1583" s="79">
        <f>VLOOKUP(D1583,道具产出!B:V,5,FALSE)</f>
        <v>1</v>
      </c>
      <c r="O1583" s="79">
        <v>1</v>
      </c>
      <c r="P1583" s="79">
        <f>VLOOKUP(D1583,道具产出!B:V,6,FALSE)</f>
        <v>300</v>
      </c>
      <c r="Q1583" s="79">
        <f>VLOOKUP(D1583,道具产出!B:V,7,FALSE)</f>
        <v>3102</v>
      </c>
      <c r="R1583" s="15" t="str">
        <f>IF(Q1583="","",VLOOKUP(Q1583,映射!W:X,2,FALSE))</f>
        <v>枞</v>
      </c>
      <c r="S1583" s="79">
        <f>VLOOKUP(D1583,道具产出!B:V,8,FALSE)</f>
        <v>1</v>
      </c>
      <c r="T1583" s="79">
        <v>1</v>
      </c>
      <c r="U1583" s="79">
        <f>VLOOKUP(D1583,道具产出!B:V,9,FALSE)</f>
        <v>300</v>
      </c>
      <c r="V1583" s="92">
        <f>VLOOKUP(D1583,道具产出!B:V,10,FALSE)</f>
        <v>3402</v>
      </c>
      <c r="W1583" s="15" t="str">
        <f>IF(V1583="","",VLOOKUP(V1583,映射!W:X,2,FALSE))</f>
        <v>木绵布</v>
      </c>
      <c r="X1583" s="92">
        <f>VLOOKUP(D1583,道具产出!B:V,11,FALSE)</f>
        <v>1</v>
      </c>
      <c r="Y1583" s="92">
        <v>1</v>
      </c>
      <c r="Z1583" s="92">
        <f>VLOOKUP(D1583,道具产出!B:V,12,FALSE)</f>
        <v>300</v>
      </c>
      <c r="AA1583" s="85"/>
      <c r="AB1583" s="15" t="str">
        <f>IF(AA1583="","",VLOOKUP(AA1583,映射!W:X,2,FALSE))</f>
        <v/>
      </c>
      <c r="AC1583" s="85"/>
      <c r="AD1583" s="85"/>
      <c r="AE1583" s="85"/>
      <c r="AF1583" s="85"/>
      <c r="AG1583" s="15" t="str">
        <f>IF(AF1583="","",VLOOKUP(AF1583,映射!W:X,2,FALSE))</f>
        <v/>
      </c>
      <c r="AH1583" s="85"/>
      <c r="AI1583" s="85"/>
      <c r="AJ1583" s="85"/>
      <c r="AK1583" s="85"/>
      <c r="AL1583" s="85" t="str">
        <f>IF(AK1583="","",VLOOKUP(AK1583,映射!W:X,2,FALSE))</f>
        <v/>
      </c>
      <c r="AM1583" s="85"/>
      <c r="AN1583" s="85"/>
      <c r="AO1583" s="85"/>
    </row>
    <row r="1584" spans="1:41">
      <c r="A1584" s="26">
        <v>140851</v>
      </c>
      <c r="B1584" s="26" t="s">
        <v>323</v>
      </c>
      <c r="C1584" s="14" t="s">
        <v>40</v>
      </c>
      <c r="D1584" s="14" t="s">
        <v>685</v>
      </c>
      <c r="E1584" s="26">
        <v>40851</v>
      </c>
      <c r="F1584" s="26" t="s">
        <v>630</v>
      </c>
      <c r="G1584" s="26"/>
      <c r="H1584" s="26">
        <v>27</v>
      </c>
      <c r="I1584" s="91">
        <v>340</v>
      </c>
      <c r="J1584" s="90">
        <v>0</v>
      </c>
      <c r="K1584" s="26"/>
      <c r="L1584" s="79">
        <f>VLOOKUP(D1584,道具产出!B:V,4,FALSE)</f>
        <v>3002</v>
      </c>
      <c r="M1584" s="15" t="str">
        <f>IF(L1584="","",VLOOKUP(L1584,映射!W:X,2,FALSE))</f>
        <v>铁</v>
      </c>
      <c r="N1584" s="79">
        <f>VLOOKUP(D1584,道具产出!B:V,5,FALSE)</f>
        <v>1</v>
      </c>
      <c r="O1584" s="79">
        <v>1</v>
      </c>
      <c r="P1584" s="79">
        <f>VLOOKUP(D1584,道具产出!B:V,6,FALSE)</f>
        <v>300</v>
      </c>
      <c r="Q1584" s="79">
        <f>VLOOKUP(D1584,道具产出!B:V,7,FALSE)</f>
        <v>3102</v>
      </c>
      <c r="R1584" s="15" t="str">
        <f>IF(Q1584="","",VLOOKUP(Q1584,映射!W:X,2,FALSE))</f>
        <v>枞</v>
      </c>
      <c r="S1584" s="79">
        <f>VLOOKUP(D1584,道具产出!B:V,8,FALSE)</f>
        <v>1</v>
      </c>
      <c r="T1584" s="79">
        <v>1</v>
      </c>
      <c r="U1584" s="79">
        <f>VLOOKUP(D1584,道具产出!B:V,9,FALSE)</f>
        <v>300</v>
      </c>
      <c r="V1584" s="92">
        <f>VLOOKUP(D1584,道具产出!B:V,10,FALSE)</f>
        <v>3402</v>
      </c>
      <c r="W1584" s="15" t="str">
        <f>IF(V1584="","",VLOOKUP(V1584,映射!W:X,2,FALSE))</f>
        <v>木绵布</v>
      </c>
      <c r="X1584" s="92">
        <f>VLOOKUP(D1584,道具产出!B:V,11,FALSE)</f>
        <v>1</v>
      </c>
      <c r="Y1584" s="92">
        <v>1</v>
      </c>
      <c r="Z1584" s="92">
        <f>VLOOKUP(D1584,道具产出!B:V,12,FALSE)</f>
        <v>300</v>
      </c>
      <c r="AA1584" s="85"/>
      <c r="AB1584" s="15" t="str">
        <f>IF(AA1584="","",VLOOKUP(AA1584,映射!W:X,2,FALSE))</f>
        <v/>
      </c>
      <c r="AC1584" s="85"/>
      <c r="AD1584" s="85"/>
      <c r="AE1584" s="85"/>
      <c r="AF1584" s="85"/>
      <c r="AG1584" s="15" t="str">
        <f>IF(AF1584="","",VLOOKUP(AF1584,映射!W:X,2,FALSE))</f>
        <v/>
      </c>
      <c r="AH1584" s="85"/>
      <c r="AI1584" s="85"/>
      <c r="AJ1584" s="85"/>
      <c r="AK1584" s="85"/>
      <c r="AL1584" s="85" t="str">
        <f>IF(AK1584="","",VLOOKUP(AK1584,映射!W:X,2,FALSE))</f>
        <v/>
      </c>
      <c r="AM1584" s="85"/>
      <c r="AN1584" s="85"/>
      <c r="AO1584" s="85"/>
    </row>
    <row r="1585" spans="1:41">
      <c r="A1585" s="26">
        <v>140852</v>
      </c>
      <c r="B1585" s="26" t="s">
        <v>323</v>
      </c>
      <c r="C1585" s="14" t="s">
        <v>40</v>
      </c>
      <c r="D1585" s="14" t="s">
        <v>685</v>
      </c>
      <c r="E1585" s="26">
        <v>40852</v>
      </c>
      <c r="F1585" s="26" t="s">
        <v>694</v>
      </c>
      <c r="G1585" s="26"/>
      <c r="H1585" s="26">
        <v>27</v>
      </c>
      <c r="I1585" s="91">
        <v>340</v>
      </c>
      <c r="J1585" s="90">
        <v>0</v>
      </c>
      <c r="K1585" s="26"/>
      <c r="L1585" s="79">
        <f>VLOOKUP(D1585,道具产出!B:V,4,FALSE)</f>
        <v>3002</v>
      </c>
      <c r="M1585" s="15" t="str">
        <f>IF(L1585="","",VLOOKUP(L1585,映射!W:X,2,FALSE))</f>
        <v>铁</v>
      </c>
      <c r="N1585" s="79">
        <f>VLOOKUP(D1585,道具产出!B:V,5,FALSE)</f>
        <v>1</v>
      </c>
      <c r="O1585" s="79">
        <v>1</v>
      </c>
      <c r="P1585" s="79">
        <f>VLOOKUP(D1585,道具产出!B:V,6,FALSE)</f>
        <v>300</v>
      </c>
      <c r="Q1585" s="79">
        <f>VLOOKUP(D1585,道具产出!B:V,7,FALSE)</f>
        <v>3102</v>
      </c>
      <c r="R1585" s="15" t="str">
        <f>IF(Q1585="","",VLOOKUP(Q1585,映射!W:X,2,FALSE))</f>
        <v>枞</v>
      </c>
      <c r="S1585" s="79">
        <f>VLOOKUP(D1585,道具产出!B:V,8,FALSE)</f>
        <v>1</v>
      </c>
      <c r="T1585" s="79">
        <v>1</v>
      </c>
      <c r="U1585" s="79">
        <f>VLOOKUP(D1585,道具产出!B:V,9,FALSE)</f>
        <v>300</v>
      </c>
      <c r="V1585" s="92">
        <f>VLOOKUP(D1585,道具产出!B:V,10,FALSE)</f>
        <v>3402</v>
      </c>
      <c r="W1585" s="15" t="str">
        <f>IF(V1585="","",VLOOKUP(V1585,映射!W:X,2,FALSE))</f>
        <v>木绵布</v>
      </c>
      <c r="X1585" s="92">
        <f>VLOOKUP(D1585,道具产出!B:V,11,FALSE)</f>
        <v>1</v>
      </c>
      <c r="Y1585" s="92">
        <v>1</v>
      </c>
      <c r="Z1585" s="92">
        <f>VLOOKUP(D1585,道具产出!B:V,12,FALSE)</f>
        <v>300</v>
      </c>
      <c r="AA1585" s="85"/>
      <c r="AB1585" s="15" t="str">
        <f>IF(AA1585="","",VLOOKUP(AA1585,映射!W:X,2,FALSE))</f>
        <v/>
      </c>
      <c r="AC1585" s="85"/>
      <c r="AD1585" s="85"/>
      <c r="AE1585" s="85"/>
      <c r="AF1585" s="85"/>
      <c r="AG1585" s="15" t="str">
        <f>IF(AF1585="","",VLOOKUP(AF1585,映射!W:X,2,FALSE))</f>
        <v/>
      </c>
      <c r="AH1585" s="85"/>
      <c r="AI1585" s="85"/>
      <c r="AJ1585" s="85"/>
      <c r="AK1585" s="85"/>
      <c r="AL1585" s="85" t="str">
        <f>IF(AK1585="","",VLOOKUP(AK1585,映射!W:X,2,FALSE))</f>
        <v/>
      </c>
      <c r="AM1585" s="85"/>
      <c r="AN1585" s="85"/>
      <c r="AO1585" s="85"/>
    </row>
    <row r="1586" spans="1:41">
      <c r="A1586" s="26">
        <v>140853</v>
      </c>
      <c r="B1586" s="26" t="s">
        <v>323</v>
      </c>
      <c r="C1586" s="14" t="s">
        <v>40</v>
      </c>
      <c r="D1586" s="14" t="s">
        <v>685</v>
      </c>
      <c r="E1586" s="26">
        <v>40853</v>
      </c>
      <c r="F1586" s="26" t="s">
        <v>639</v>
      </c>
      <c r="G1586" s="26"/>
      <c r="H1586" s="26">
        <v>27</v>
      </c>
      <c r="I1586" s="91">
        <v>340</v>
      </c>
      <c r="J1586" s="90">
        <v>0</v>
      </c>
      <c r="K1586" s="26"/>
      <c r="L1586" s="79">
        <f>VLOOKUP(D1586,道具产出!B:V,4,FALSE)</f>
        <v>3002</v>
      </c>
      <c r="M1586" s="15" t="str">
        <f>IF(L1586="","",VLOOKUP(L1586,映射!W:X,2,FALSE))</f>
        <v>铁</v>
      </c>
      <c r="N1586" s="79">
        <f>VLOOKUP(D1586,道具产出!B:V,5,FALSE)</f>
        <v>1</v>
      </c>
      <c r="O1586" s="79">
        <v>1</v>
      </c>
      <c r="P1586" s="79">
        <f>VLOOKUP(D1586,道具产出!B:V,6,FALSE)</f>
        <v>300</v>
      </c>
      <c r="Q1586" s="79">
        <f>VLOOKUP(D1586,道具产出!B:V,7,FALSE)</f>
        <v>3102</v>
      </c>
      <c r="R1586" s="15" t="str">
        <f>IF(Q1586="","",VLOOKUP(Q1586,映射!W:X,2,FALSE))</f>
        <v>枞</v>
      </c>
      <c r="S1586" s="79">
        <f>VLOOKUP(D1586,道具产出!B:V,8,FALSE)</f>
        <v>1</v>
      </c>
      <c r="T1586" s="79">
        <v>1</v>
      </c>
      <c r="U1586" s="79">
        <f>VLOOKUP(D1586,道具产出!B:V,9,FALSE)</f>
        <v>300</v>
      </c>
      <c r="V1586" s="92">
        <f>VLOOKUP(D1586,道具产出!B:V,10,FALSE)</f>
        <v>3402</v>
      </c>
      <c r="W1586" s="15" t="str">
        <f>IF(V1586="","",VLOOKUP(V1586,映射!W:X,2,FALSE))</f>
        <v>木绵布</v>
      </c>
      <c r="X1586" s="92">
        <f>VLOOKUP(D1586,道具产出!B:V,11,FALSE)</f>
        <v>1</v>
      </c>
      <c r="Y1586" s="92">
        <v>1</v>
      </c>
      <c r="Z1586" s="92">
        <f>VLOOKUP(D1586,道具产出!B:V,12,FALSE)</f>
        <v>300</v>
      </c>
      <c r="AA1586" s="85"/>
      <c r="AB1586" s="15" t="str">
        <f>IF(AA1586="","",VLOOKUP(AA1586,映射!W:X,2,FALSE))</f>
        <v/>
      </c>
      <c r="AC1586" s="85"/>
      <c r="AD1586" s="85"/>
      <c r="AE1586" s="85"/>
      <c r="AF1586" s="85"/>
      <c r="AG1586" s="15" t="str">
        <f>IF(AF1586="","",VLOOKUP(AF1586,映射!W:X,2,FALSE))</f>
        <v/>
      </c>
      <c r="AH1586" s="85"/>
      <c r="AI1586" s="85"/>
      <c r="AJ1586" s="85"/>
      <c r="AK1586" s="85"/>
      <c r="AL1586" s="85" t="str">
        <f>IF(AK1586="","",VLOOKUP(AK1586,映射!W:X,2,FALSE))</f>
        <v/>
      </c>
      <c r="AM1586" s="85"/>
      <c r="AN1586" s="85"/>
      <c r="AO1586" s="85"/>
    </row>
    <row r="1587" spans="1:41">
      <c r="A1587" s="26">
        <v>140854</v>
      </c>
      <c r="B1587" s="26" t="s">
        <v>323</v>
      </c>
      <c r="C1587" s="14" t="s">
        <v>40</v>
      </c>
      <c r="D1587" s="14" t="s">
        <v>685</v>
      </c>
      <c r="E1587" s="26">
        <v>40854</v>
      </c>
      <c r="F1587" s="26" t="s">
        <v>629</v>
      </c>
      <c r="G1587" s="26"/>
      <c r="H1587" s="26">
        <v>27</v>
      </c>
      <c r="I1587" s="91">
        <v>340</v>
      </c>
      <c r="J1587" s="90">
        <v>0</v>
      </c>
      <c r="K1587" s="26"/>
      <c r="L1587" s="79">
        <f>VLOOKUP(D1587,道具产出!B:V,4,FALSE)</f>
        <v>3002</v>
      </c>
      <c r="M1587" s="15" t="str">
        <f>IF(L1587="","",VLOOKUP(L1587,映射!W:X,2,FALSE))</f>
        <v>铁</v>
      </c>
      <c r="N1587" s="79">
        <f>VLOOKUP(D1587,道具产出!B:V,5,FALSE)</f>
        <v>1</v>
      </c>
      <c r="O1587" s="79">
        <v>1</v>
      </c>
      <c r="P1587" s="79">
        <f>VLOOKUP(D1587,道具产出!B:V,6,FALSE)</f>
        <v>300</v>
      </c>
      <c r="Q1587" s="79">
        <f>VLOOKUP(D1587,道具产出!B:V,7,FALSE)</f>
        <v>3102</v>
      </c>
      <c r="R1587" s="15" t="str">
        <f>IF(Q1587="","",VLOOKUP(Q1587,映射!W:X,2,FALSE))</f>
        <v>枞</v>
      </c>
      <c r="S1587" s="79">
        <f>VLOOKUP(D1587,道具产出!B:V,8,FALSE)</f>
        <v>1</v>
      </c>
      <c r="T1587" s="79">
        <v>1</v>
      </c>
      <c r="U1587" s="79">
        <f>VLOOKUP(D1587,道具产出!B:V,9,FALSE)</f>
        <v>300</v>
      </c>
      <c r="V1587" s="92">
        <f>VLOOKUP(D1587,道具产出!B:V,10,FALSE)</f>
        <v>3402</v>
      </c>
      <c r="W1587" s="15" t="str">
        <f>IF(V1587="","",VLOOKUP(V1587,映射!W:X,2,FALSE))</f>
        <v>木绵布</v>
      </c>
      <c r="X1587" s="92">
        <f>VLOOKUP(D1587,道具产出!B:V,11,FALSE)</f>
        <v>1</v>
      </c>
      <c r="Y1587" s="92">
        <v>1</v>
      </c>
      <c r="Z1587" s="92">
        <f>VLOOKUP(D1587,道具产出!B:V,12,FALSE)</f>
        <v>300</v>
      </c>
      <c r="AA1587" s="85"/>
      <c r="AB1587" s="15" t="str">
        <f>IF(AA1587="","",VLOOKUP(AA1587,映射!W:X,2,FALSE))</f>
        <v/>
      </c>
      <c r="AC1587" s="85"/>
      <c r="AD1587" s="85"/>
      <c r="AE1587" s="85"/>
      <c r="AF1587" s="85"/>
      <c r="AG1587" s="15" t="str">
        <f>IF(AF1587="","",VLOOKUP(AF1587,映射!W:X,2,FALSE))</f>
        <v/>
      </c>
      <c r="AH1587" s="85"/>
      <c r="AI1587" s="85"/>
      <c r="AJ1587" s="85"/>
      <c r="AK1587" s="85"/>
      <c r="AL1587" s="85" t="str">
        <f>IF(AK1587="","",VLOOKUP(AK1587,映射!W:X,2,FALSE))</f>
        <v/>
      </c>
      <c r="AM1587" s="85"/>
      <c r="AN1587" s="85"/>
      <c r="AO1587" s="85"/>
    </row>
    <row r="1588" spans="1:41">
      <c r="A1588" s="26">
        <v>140855</v>
      </c>
      <c r="B1588" s="26" t="s">
        <v>323</v>
      </c>
      <c r="C1588" s="14" t="s">
        <v>40</v>
      </c>
      <c r="D1588" s="14" t="s">
        <v>685</v>
      </c>
      <c r="E1588" s="26">
        <v>40855</v>
      </c>
      <c r="F1588" s="26" t="s">
        <v>389</v>
      </c>
      <c r="G1588" s="26"/>
      <c r="H1588" s="26">
        <v>27</v>
      </c>
      <c r="I1588" s="91">
        <v>340</v>
      </c>
      <c r="J1588" s="90">
        <v>0</v>
      </c>
      <c r="K1588" s="26"/>
      <c r="L1588" s="79">
        <f>VLOOKUP(D1588,道具产出!B:V,4,FALSE)</f>
        <v>3002</v>
      </c>
      <c r="M1588" s="15" t="str">
        <f>IF(L1588="","",VLOOKUP(L1588,映射!W:X,2,FALSE))</f>
        <v>铁</v>
      </c>
      <c r="N1588" s="79">
        <f>VLOOKUP(D1588,道具产出!B:V,5,FALSE)</f>
        <v>1</v>
      </c>
      <c r="O1588" s="79">
        <v>1</v>
      </c>
      <c r="P1588" s="79">
        <f>VLOOKUP(D1588,道具产出!B:V,6,FALSE)</f>
        <v>300</v>
      </c>
      <c r="Q1588" s="79">
        <f>VLOOKUP(D1588,道具产出!B:V,7,FALSE)</f>
        <v>3102</v>
      </c>
      <c r="R1588" s="15" t="str">
        <f>IF(Q1588="","",VLOOKUP(Q1588,映射!W:X,2,FALSE))</f>
        <v>枞</v>
      </c>
      <c r="S1588" s="79">
        <f>VLOOKUP(D1588,道具产出!B:V,8,FALSE)</f>
        <v>1</v>
      </c>
      <c r="T1588" s="79">
        <v>1</v>
      </c>
      <c r="U1588" s="79">
        <f>VLOOKUP(D1588,道具产出!B:V,9,FALSE)</f>
        <v>300</v>
      </c>
      <c r="V1588" s="92">
        <f>VLOOKUP(D1588,道具产出!B:V,10,FALSE)</f>
        <v>3402</v>
      </c>
      <c r="W1588" s="15" t="str">
        <f>IF(V1588="","",VLOOKUP(V1588,映射!W:X,2,FALSE))</f>
        <v>木绵布</v>
      </c>
      <c r="X1588" s="92">
        <f>VLOOKUP(D1588,道具产出!B:V,11,FALSE)</f>
        <v>1</v>
      </c>
      <c r="Y1588" s="92">
        <v>1</v>
      </c>
      <c r="Z1588" s="92">
        <f>VLOOKUP(D1588,道具产出!B:V,12,FALSE)</f>
        <v>300</v>
      </c>
      <c r="AA1588" s="85"/>
      <c r="AB1588" s="15" t="str">
        <f>IF(AA1588="","",VLOOKUP(AA1588,映射!W:X,2,FALSE))</f>
        <v/>
      </c>
      <c r="AC1588" s="85"/>
      <c r="AD1588" s="85"/>
      <c r="AE1588" s="85"/>
      <c r="AF1588" s="85"/>
      <c r="AG1588" s="15" t="str">
        <f>IF(AF1588="","",VLOOKUP(AF1588,映射!W:X,2,FALSE))</f>
        <v/>
      </c>
      <c r="AH1588" s="85"/>
      <c r="AI1588" s="85"/>
      <c r="AJ1588" s="85"/>
      <c r="AK1588" s="85"/>
      <c r="AL1588" s="85" t="str">
        <f>IF(AK1588="","",VLOOKUP(AK1588,映射!W:X,2,FALSE))</f>
        <v/>
      </c>
      <c r="AM1588" s="85"/>
      <c r="AN1588" s="85"/>
      <c r="AO1588" s="85"/>
    </row>
    <row r="1589" spans="1:41">
      <c r="A1589" s="26">
        <v>140856</v>
      </c>
      <c r="B1589" s="26" t="s">
        <v>323</v>
      </c>
      <c r="C1589" s="14" t="s">
        <v>40</v>
      </c>
      <c r="D1589" s="14" t="s">
        <v>686</v>
      </c>
      <c r="E1589" s="26">
        <v>40856</v>
      </c>
      <c r="F1589" s="26" t="s">
        <v>515</v>
      </c>
      <c r="G1589" s="26"/>
      <c r="H1589" s="26">
        <v>32</v>
      </c>
      <c r="I1589" s="91">
        <v>480</v>
      </c>
      <c r="J1589" s="90">
        <v>0</v>
      </c>
      <c r="K1589" s="26"/>
      <c r="L1589" s="79">
        <f>VLOOKUP(D1589,道具产出!B:V,4,FALSE)</f>
        <v>3003</v>
      </c>
      <c r="M1589" s="15" t="str">
        <f>IF(L1589="","",VLOOKUP(L1589,映射!W:X,2,FALSE))</f>
        <v>银</v>
      </c>
      <c r="N1589" s="79">
        <f>VLOOKUP(D1589,道具产出!B:V,5,FALSE)</f>
        <v>1</v>
      </c>
      <c r="O1589" s="79">
        <v>1</v>
      </c>
      <c r="P1589" s="79">
        <f>VLOOKUP(D1589,道具产出!B:V,6,FALSE)</f>
        <v>200</v>
      </c>
      <c r="Q1589" s="79">
        <f>VLOOKUP(D1589,道具产出!B:V,7,FALSE)</f>
        <v>3103</v>
      </c>
      <c r="R1589" s="15" t="str">
        <f>IF(Q1589="","",VLOOKUP(Q1589,映射!W:X,2,FALSE))</f>
        <v>黄月木</v>
      </c>
      <c r="S1589" s="79">
        <f>VLOOKUP(D1589,道具产出!B:V,8,FALSE)</f>
        <v>1</v>
      </c>
      <c r="T1589" s="79">
        <v>1</v>
      </c>
      <c r="U1589" s="79">
        <f>VLOOKUP(D1589,道具产出!B:V,9,FALSE)</f>
        <v>200</v>
      </c>
      <c r="V1589" s="92">
        <f>VLOOKUP(D1589,道具产出!B:V,10,FALSE)</f>
        <v>3403</v>
      </c>
      <c r="W1589" s="15" t="str">
        <f>IF(V1589="","",VLOOKUP(V1589,映射!W:X,2,FALSE))</f>
        <v>毛毡</v>
      </c>
      <c r="X1589" s="92">
        <f>VLOOKUP(D1589,道具产出!B:V,11,FALSE)</f>
        <v>1</v>
      </c>
      <c r="Y1589" s="92">
        <v>1</v>
      </c>
      <c r="Z1589" s="92">
        <f>VLOOKUP(D1589,道具产出!B:V,12,FALSE)</f>
        <v>200</v>
      </c>
      <c r="AA1589" s="85"/>
      <c r="AB1589" s="15" t="str">
        <f>IF(AA1589="","",VLOOKUP(AA1589,映射!W:X,2,FALSE))</f>
        <v/>
      </c>
      <c r="AC1589" s="85"/>
      <c r="AD1589" s="85"/>
      <c r="AE1589" s="85"/>
      <c r="AF1589" s="85"/>
      <c r="AG1589" s="15" t="str">
        <f>IF(AF1589="","",VLOOKUP(AF1589,映射!W:X,2,FALSE))</f>
        <v/>
      </c>
      <c r="AH1589" s="85"/>
      <c r="AI1589" s="85"/>
      <c r="AJ1589" s="85"/>
      <c r="AK1589" s="85"/>
      <c r="AL1589" s="85" t="str">
        <f>IF(AK1589="","",VLOOKUP(AK1589,映射!W:X,2,FALSE))</f>
        <v/>
      </c>
      <c r="AM1589" s="85"/>
      <c r="AN1589" s="85"/>
      <c r="AO1589" s="85"/>
    </row>
    <row r="1590" spans="1:41">
      <c r="A1590" s="26">
        <v>140857</v>
      </c>
      <c r="B1590" s="26" t="s">
        <v>323</v>
      </c>
      <c r="C1590" s="14" t="s">
        <v>40</v>
      </c>
      <c r="D1590" s="14" t="s">
        <v>686</v>
      </c>
      <c r="E1590" s="26">
        <v>40857</v>
      </c>
      <c r="F1590" s="26" t="s">
        <v>605</v>
      </c>
      <c r="G1590" s="26"/>
      <c r="H1590" s="26">
        <v>32</v>
      </c>
      <c r="I1590" s="91">
        <v>480</v>
      </c>
      <c r="J1590" s="90">
        <v>0</v>
      </c>
      <c r="K1590" s="26"/>
      <c r="L1590" s="79">
        <f>VLOOKUP(D1590,道具产出!B:V,4,FALSE)</f>
        <v>3003</v>
      </c>
      <c r="M1590" s="15" t="str">
        <f>IF(L1590="","",VLOOKUP(L1590,映射!W:X,2,FALSE))</f>
        <v>银</v>
      </c>
      <c r="N1590" s="79">
        <f>VLOOKUP(D1590,道具产出!B:V,5,FALSE)</f>
        <v>1</v>
      </c>
      <c r="O1590" s="79">
        <v>1</v>
      </c>
      <c r="P1590" s="79">
        <f>VLOOKUP(D1590,道具产出!B:V,6,FALSE)</f>
        <v>200</v>
      </c>
      <c r="Q1590" s="79">
        <f>VLOOKUP(D1590,道具产出!B:V,7,FALSE)</f>
        <v>3103</v>
      </c>
      <c r="R1590" s="15" t="str">
        <f>IF(Q1590="","",VLOOKUP(Q1590,映射!W:X,2,FALSE))</f>
        <v>黄月木</v>
      </c>
      <c r="S1590" s="79">
        <f>VLOOKUP(D1590,道具产出!B:V,8,FALSE)</f>
        <v>1</v>
      </c>
      <c r="T1590" s="79">
        <v>1</v>
      </c>
      <c r="U1590" s="79">
        <f>VLOOKUP(D1590,道具产出!B:V,9,FALSE)</f>
        <v>200</v>
      </c>
      <c r="V1590" s="92">
        <f>VLOOKUP(D1590,道具产出!B:V,10,FALSE)</f>
        <v>3403</v>
      </c>
      <c r="W1590" s="15" t="str">
        <f>IF(V1590="","",VLOOKUP(V1590,映射!W:X,2,FALSE))</f>
        <v>毛毡</v>
      </c>
      <c r="X1590" s="92">
        <f>VLOOKUP(D1590,道具产出!B:V,11,FALSE)</f>
        <v>1</v>
      </c>
      <c r="Y1590" s="92">
        <v>1</v>
      </c>
      <c r="Z1590" s="92">
        <f>VLOOKUP(D1590,道具产出!B:V,12,FALSE)</f>
        <v>200</v>
      </c>
      <c r="AA1590" s="85"/>
      <c r="AB1590" s="15" t="str">
        <f>IF(AA1590="","",VLOOKUP(AA1590,映射!W:X,2,FALSE))</f>
        <v/>
      </c>
      <c r="AC1590" s="85"/>
      <c r="AD1590" s="85"/>
      <c r="AE1590" s="85"/>
      <c r="AF1590" s="85"/>
      <c r="AG1590" s="15" t="str">
        <f>IF(AF1590="","",VLOOKUP(AF1590,映射!W:X,2,FALSE))</f>
        <v/>
      </c>
      <c r="AH1590" s="85"/>
      <c r="AI1590" s="85"/>
      <c r="AJ1590" s="85"/>
      <c r="AK1590" s="85"/>
      <c r="AL1590" s="85" t="str">
        <f>IF(AK1590="","",VLOOKUP(AK1590,映射!W:X,2,FALSE))</f>
        <v/>
      </c>
      <c r="AM1590" s="85"/>
      <c r="AN1590" s="85"/>
      <c r="AO1590" s="85"/>
    </row>
    <row r="1591" spans="1:41">
      <c r="A1591" s="26">
        <v>140858</v>
      </c>
      <c r="B1591" s="26" t="s">
        <v>323</v>
      </c>
      <c r="C1591" s="14" t="s">
        <v>40</v>
      </c>
      <c r="D1591" s="14" t="s">
        <v>686</v>
      </c>
      <c r="E1591" s="26">
        <v>40858</v>
      </c>
      <c r="F1591" s="26" t="s">
        <v>474</v>
      </c>
      <c r="G1591" s="26"/>
      <c r="H1591" s="26">
        <v>32</v>
      </c>
      <c r="I1591" s="91">
        <v>480</v>
      </c>
      <c r="J1591" s="90">
        <v>0</v>
      </c>
      <c r="K1591" s="26"/>
      <c r="L1591" s="79">
        <f>VLOOKUP(D1591,道具产出!B:V,4,FALSE)</f>
        <v>3003</v>
      </c>
      <c r="M1591" s="15" t="str">
        <f>IF(L1591="","",VLOOKUP(L1591,映射!W:X,2,FALSE))</f>
        <v>银</v>
      </c>
      <c r="N1591" s="79">
        <f>VLOOKUP(D1591,道具产出!B:V,5,FALSE)</f>
        <v>1</v>
      </c>
      <c r="O1591" s="79">
        <v>1</v>
      </c>
      <c r="P1591" s="79">
        <f>VLOOKUP(D1591,道具产出!B:V,6,FALSE)</f>
        <v>200</v>
      </c>
      <c r="Q1591" s="79">
        <f>VLOOKUP(D1591,道具产出!B:V,7,FALSE)</f>
        <v>3103</v>
      </c>
      <c r="R1591" s="15" t="str">
        <f>IF(Q1591="","",VLOOKUP(Q1591,映射!W:X,2,FALSE))</f>
        <v>黄月木</v>
      </c>
      <c r="S1591" s="79">
        <f>VLOOKUP(D1591,道具产出!B:V,8,FALSE)</f>
        <v>1</v>
      </c>
      <c r="T1591" s="79">
        <v>1</v>
      </c>
      <c r="U1591" s="79">
        <f>VLOOKUP(D1591,道具产出!B:V,9,FALSE)</f>
        <v>200</v>
      </c>
      <c r="V1591" s="92">
        <f>VLOOKUP(D1591,道具产出!B:V,10,FALSE)</f>
        <v>3403</v>
      </c>
      <c r="W1591" s="15" t="str">
        <f>IF(V1591="","",VLOOKUP(V1591,映射!W:X,2,FALSE))</f>
        <v>毛毡</v>
      </c>
      <c r="X1591" s="92">
        <f>VLOOKUP(D1591,道具产出!B:V,11,FALSE)</f>
        <v>1</v>
      </c>
      <c r="Y1591" s="92">
        <v>1</v>
      </c>
      <c r="Z1591" s="92">
        <f>VLOOKUP(D1591,道具产出!B:V,12,FALSE)</f>
        <v>200</v>
      </c>
      <c r="AA1591" s="85"/>
      <c r="AB1591" s="15" t="str">
        <f>IF(AA1591="","",VLOOKUP(AA1591,映射!W:X,2,FALSE))</f>
        <v/>
      </c>
      <c r="AC1591" s="85"/>
      <c r="AD1591" s="85"/>
      <c r="AE1591" s="85"/>
      <c r="AF1591" s="85"/>
      <c r="AG1591" s="15" t="str">
        <f>IF(AF1591="","",VLOOKUP(AF1591,映射!W:X,2,FALSE))</f>
        <v/>
      </c>
      <c r="AH1591" s="85"/>
      <c r="AI1591" s="85"/>
      <c r="AJ1591" s="85"/>
      <c r="AK1591" s="85"/>
      <c r="AL1591" s="85" t="str">
        <f>IF(AK1591="","",VLOOKUP(AK1591,映射!W:X,2,FALSE))</f>
        <v/>
      </c>
      <c r="AM1591" s="85"/>
      <c r="AN1591" s="85"/>
      <c r="AO1591" s="85"/>
    </row>
    <row r="1592" spans="1:41">
      <c r="A1592" s="26">
        <v>140859</v>
      </c>
      <c r="B1592" s="26" t="s">
        <v>323</v>
      </c>
      <c r="C1592" s="14" t="s">
        <v>40</v>
      </c>
      <c r="D1592" s="14" t="s">
        <v>686</v>
      </c>
      <c r="E1592" s="26">
        <v>40859</v>
      </c>
      <c r="F1592" s="26" t="s">
        <v>450</v>
      </c>
      <c r="G1592" s="26"/>
      <c r="H1592" s="26">
        <v>32</v>
      </c>
      <c r="I1592" s="91">
        <v>480</v>
      </c>
      <c r="J1592" s="90">
        <v>0</v>
      </c>
      <c r="K1592" s="26"/>
      <c r="L1592" s="79">
        <f>VLOOKUP(D1592,道具产出!B:V,4,FALSE)</f>
        <v>3003</v>
      </c>
      <c r="M1592" s="15" t="str">
        <f>IF(L1592="","",VLOOKUP(L1592,映射!W:X,2,FALSE))</f>
        <v>银</v>
      </c>
      <c r="N1592" s="79">
        <f>VLOOKUP(D1592,道具产出!B:V,5,FALSE)</f>
        <v>1</v>
      </c>
      <c r="O1592" s="79">
        <v>1</v>
      </c>
      <c r="P1592" s="79">
        <f>VLOOKUP(D1592,道具产出!B:V,6,FALSE)</f>
        <v>200</v>
      </c>
      <c r="Q1592" s="79">
        <f>VLOOKUP(D1592,道具产出!B:V,7,FALSE)</f>
        <v>3103</v>
      </c>
      <c r="R1592" s="15" t="str">
        <f>IF(Q1592="","",VLOOKUP(Q1592,映射!W:X,2,FALSE))</f>
        <v>黄月木</v>
      </c>
      <c r="S1592" s="79">
        <f>VLOOKUP(D1592,道具产出!B:V,8,FALSE)</f>
        <v>1</v>
      </c>
      <c r="T1592" s="79">
        <v>1</v>
      </c>
      <c r="U1592" s="79">
        <f>VLOOKUP(D1592,道具产出!B:V,9,FALSE)</f>
        <v>200</v>
      </c>
      <c r="V1592" s="92">
        <f>VLOOKUP(D1592,道具产出!B:V,10,FALSE)</f>
        <v>3403</v>
      </c>
      <c r="W1592" s="15" t="str">
        <f>IF(V1592="","",VLOOKUP(V1592,映射!W:X,2,FALSE))</f>
        <v>毛毡</v>
      </c>
      <c r="X1592" s="92">
        <f>VLOOKUP(D1592,道具产出!B:V,11,FALSE)</f>
        <v>1</v>
      </c>
      <c r="Y1592" s="92">
        <v>1</v>
      </c>
      <c r="Z1592" s="92">
        <f>VLOOKUP(D1592,道具产出!B:V,12,FALSE)</f>
        <v>200</v>
      </c>
      <c r="AA1592" s="85"/>
      <c r="AB1592" s="15" t="str">
        <f>IF(AA1592="","",VLOOKUP(AA1592,映射!W:X,2,FALSE))</f>
        <v/>
      </c>
      <c r="AC1592" s="85"/>
      <c r="AD1592" s="85"/>
      <c r="AE1592" s="85"/>
      <c r="AF1592" s="85"/>
      <c r="AG1592" s="15" t="str">
        <f>IF(AF1592="","",VLOOKUP(AF1592,映射!W:X,2,FALSE))</f>
        <v/>
      </c>
      <c r="AH1592" s="85"/>
      <c r="AI1592" s="85"/>
      <c r="AJ1592" s="85"/>
      <c r="AK1592" s="85"/>
      <c r="AL1592" s="85" t="str">
        <f>IF(AK1592="","",VLOOKUP(AK1592,映射!W:X,2,FALSE))</f>
        <v/>
      </c>
      <c r="AM1592" s="85"/>
      <c r="AN1592" s="85"/>
      <c r="AO1592" s="85"/>
    </row>
    <row r="1593" spans="1:41">
      <c r="A1593" s="26">
        <v>140860</v>
      </c>
      <c r="B1593" s="26" t="s">
        <v>323</v>
      </c>
      <c r="C1593" s="14" t="s">
        <v>40</v>
      </c>
      <c r="D1593" s="14" t="s">
        <v>686</v>
      </c>
      <c r="E1593" s="26">
        <v>40860</v>
      </c>
      <c r="F1593" s="26" t="s">
        <v>592</v>
      </c>
      <c r="G1593" s="26"/>
      <c r="H1593" s="26">
        <v>32</v>
      </c>
      <c r="I1593" s="91">
        <v>480</v>
      </c>
      <c r="J1593" s="90">
        <v>0</v>
      </c>
      <c r="K1593" s="26"/>
      <c r="L1593" s="79">
        <f>VLOOKUP(D1593,道具产出!B:V,4,FALSE)</f>
        <v>3003</v>
      </c>
      <c r="M1593" s="15" t="str">
        <f>IF(L1593="","",VLOOKUP(L1593,映射!W:X,2,FALSE))</f>
        <v>银</v>
      </c>
      <c r="N1593" s="79">
        <f>VLOOKUP(D1593,道具产出!B:V,5,FALSE)</f>
        <v>1</v>
      </c>
      <c r="O1593" s="79">
        <v>1</v>
      </c>
      <c r="P1593" s="79">
        <f>VLOOKUP(D1593,道具产出!B:V,6,FALSE)</f>
        <v>200</v>
      </c>
      <c r="Q1593" s="79">
        <f>VLOOKUP(D1593,道具产出!B:V,7,FALSE)</f>
        <v>3103</v>
      </c>
      <c r="R1593" s="15" t="str">
        <f>IF(Q1593="","",VLOOKUP(Q1593,映射!W:X,2,FALSE))</f>
        <v>黄月木</v>
      </c>
      <c r="S1593" s="79">
        <f>VLOOKUP(D1593,道具产出!B:V,8,FALSE)</f>
        <v>1</v>
      </c>
      <c r="T1593" s="79">
        <v>1</v>
      </c>
      <c r="U1593" s="79">
        <f>VLOOKUP(D1593,道具产出!B:V,9,FALSE)</f>
        <v>200</v>
      </c>
      <c r="V1593" s="92">
        <f>VLOOKUP(D1593,道具产出!B:V,10,FALSE)</f>
        <v>3403</v>
      </c>
      <c r="W1593" s="15" t="str">
        <f>IF(V1593="","",VLOOKUP(V1593,映射!W:X,2,FALSE))</f>
        <v>毛毡</v>
      </c>
      <c r="X1593" s="92">
        <f>VLOOKUP(D1593,道具产出!B:V,11,FALSE)</f>
        <v>1</v>
      </c>
      <c r="Y1593" s="92">
        <v>1</v>
      </c>
      <c r="Z1593" s="92">
        <f>VLOOKUP(D1593,道具产出!B:V,12,FALSE)</f>
        <v>200</v>
      </c>
      <c r="AA1593" s="85"/>
      <c r="AB1593" s="15" t="str">
        <f>IF(AA1593="","",VLOOKUP(AA1593,映射!W:X,2,FALSE))</f>
        <v/>
      </c>
      <c r="AC1593" s="85"/>
      <c r="AD1593" s="85"/>
      <c r="AE1593" s="85"/>
      <c r="AF1593" s="85"/>
      <c r="AG1593" s="15" t="str">
        <f>IF(AF1593="","",VLOOKUP(AF1593,映射!W:X,2,FALSE))</f>
        <v/>
      </c>
      <c r="AH1593" s="85"/>
      <c r="AI1593" s="85"/>
      <c r="AJ1593" s="85"/>
      <c r="AK1593" s="85"/>
      <c r="AL1593" s="85" t="str">
        <f>IF(AK1593="","",VLOOKUP(AK1593,映射!W:X,2,FALSE))</f>
        <v/>
      </c>
      <c r="AM1593" s="85"/>
      <c r="AN1593" s="85"/>
      <c r="AO1593" s="85"/>
    </row>
    <row r="1594" spans="1:41">
      <c r="A1594" s="26">
        <v>140861</v>
      </c>
      <c r="B1594" s="26" t="s">
        <v>323</v>
      </c>
      <c r="C1594" s="14" t="s">
        <v>40</v>
      </c>
      <c r="D1594" s="14" t="s">
        <v>686</v>
      </c>
      <c r="E1594" s="26">
        <v>40861</v>
      </c>
      <c r="F1594" s="26" t="s">
        <v>521</v>
      </c>
      <c r="G1594" s="26"/>
      <c r="H1594" s="26">
        <v>32</v>
      </c>
      <c r="I1594" s="91">
        <v>480</v>
      </c>
      <c r="J1594" s="90">
        <v>0</v>
      </c>
      <c r="K1594" s="26"/>
      <c r="L1594" s="79">
        <f>VLOOKUP(D1594,道具产出!B:V,4,FALSE)</f>
        <v>3003</v>
      </c>
      <c r="M1594" s="15" t="str">
        <f>IF(L1594="","",VLOOKUP(L1594,映射!W:X,2,FALSE))</f>
        <v>银</v>
      </c>
      <c r="N1594" s="79">
        <f>VLOOKUP(D1594,道具产出!B:V,5,FALSE)</f>
        <v>1</v>
      </c>
      <c r="O1594" s="79">
        <v>1</v>
      </c>
      <c r="P1594" s="79">
        <f>VLOOKUP(D1594,道具产出!B:V,6,FALSE)</f>
        <v>200</v>
      </c>
      <c r="Q1594" s="79">
        <f>VLOOKUP(D1594,道具产出!B:V,7,FALSE)</f>
        <v>3103</v>
      </c>
      <c r="R1594" s="15" t="str">
        <f>IF(Q1594="","",VLOOKUP(Q1594,映射!W:X,2,FALSE))</f>
        <v>黄月木</v>
      </c>
      <c r="S1594" s="79">
        <f>VLOOKUP(D1594,道具产出!B:V,8,FALSE)</f>
        <v>1</v>
      </c>
      <c r="T1594" s="79">
        <v>1</v>
      </c>
      <c r="U1594" s="79">
        <f>VLOOKUP(D1594,道具产出!B:V,9,FALSE)</f>
        <v>200</v>
      </c>
      <c r="V1594" s="92">
        <f>VLOOKUP(D1594,道具产出!B:V,10,FALSE)</f>
        <v>3403</v>
      </c>
      <c r="W1594" s="15" t="str">
        <f>IF(V1594="","",VLOOKUP(V1594,映射!W:X,2,FALSE))</f>
        <v>毛毡</v>
      </c>
      <c r="X1594" s="92">
        <f>VLOOKUP(D1594,道具产出!B:V,11,FALSE)</f>
        <v>1</v>
      </c>
      <c r="Y1594" s="92">
        <v>1</v>
      </c>
      <c r="Z1594" s="92">
        <f>VLOOKUP(D1594,道具产出!B:V,12,FALSE)</f>
        <v>200</v>
      </c>
      <c r="AA1594" s="85"/>
      <c r="AB1594" s="15" t="str">
        <f>IF(AA1594="","",VLOOKUP(AA1594,映射!W:X,2,FALSE))</f>
        <v/>
      </c>
      <c r="AC1594" s="85"/>
      <c r="AD1594" s="85"/>
      <c r="AE1594" s="85"/>
      <c r="AF1594" s="85"/>
      <c r="AG1594" s="15" t="str">
        <f>IF(AF1594="","",VLOOKUP(AF1594,映射!W:X,2,FALSE))</f>
        <v/>
      </c>
      <c r="AH1594" s="85"/>
      <c r="AI1594" s="85"/>
      <c r="AJ1594" s="85"/>
      <c r="AK1594" s="85"/>
      <c r="AL1594" s="85" t="str">
        <f>IF(AK1594="","",VLOOKUP(AK1594,映射!W:X,2,FALSE))</f>
        <v/>
      </c>
      <c r="AM1594" s="85"/>
      <c r="AN1594" s="85"/>
      <c r="AO1594" s="85"/>
    </row>
    <row r="1595" spans="1:41">
      <c r="A1595" s="26">
        <v>140862</v>
      </c>
      <c r="B1595" s="26" t="s">
        <v>323</v>
      </c>
      <c r="C1595" s="14" t="s">
        <v>40</v>
      </c>
      <c r="D1595" s="14" t="s">
        <v>686</v>
      </c>
      <c r="E1595" s="26">
        <v>40862</v>
      </c>
      <c r="F1595" s="26" t="s">
        <v>393</v>
      </c>
      <c r="G1595" s="26"/>
      <c r="H1595" s="26">
        <v>32</v>
      </c>
      <c r="I1595" s="91">
        <v>480</v>
      </c>
      <c r="J1595" s="90">
        <v>0</v>
      </c>
      <c r="K1595" s="26"/>
      <c r="L1595" s="79">
        <f>VLOOKUP(D1595,道具产出!B:V,4,FALSE)</f>
        <v>3003</v>
      </c>
      <c r="M1595" s="15" t="str">
        <f>IF(L1595="","",VLOOKUP(L1595,映射!W:X,2,FALSE))</f>
        <v>银</v>
      </c>
      <c r="N1595" s="79">
        <f>VLOOKUP(D1595,道具产出!B:V,5,FALSE)</f>
        <v>1</v>
      </c>
      <c r="O1595" s="79">
        <v>1</v>
      </c>
      <c r="P1595" s="79">
        <f>VLOOKUP(D1595,道具产出!B:V,6,FALSE)</f>
        <v>200</v>
      </c>
      <c r="Q1595" s="79">
        <f>VLOOKUP(D1595,道具产出!B:V,7,FALSE)</f>
        <v>3103</v>
      </c>
      <c r="R1595" s="15" t="str">
        <f>IF(Q1595="","",VLOOKUP(Q1595,映射!W:X,2,FALSE))</f>
        <v>黄月木</v>
      </c>
      <c r="S1595" s="79">
        <f>VLOOKUP(D1595,道具产出!B:V,8,FALSE)</f>
        <v>1</v>
      </c>
      <c r="T1595" s="79">
        <v>1</v>
      </c>
      <c r="U1595" s="79">
        <f>VLOOKUP(D1595,道具产出!B:V,9,FALSE)</f>
        <v>200</v>
      </c>
      <c r="V1595" s="92">
        <f>VLOOKUP(D1595,道具产出!B:V,10,FALSE)</f>
        <v>3403</v>
      </c>
      <c r="W1595" s="15" t="str">
        <f>IF(V1595="","",VLOOKUP(V1595,映射!W:X,2,FALSE))</f>
        <v>毛毡</v>
      </c>
      <c r="X1595" s="92">
        <f>VLOOKUP(D1595,道具产出!B:V,11,FALSE)</f>
        <v>1</v>
      </c>
      <c r="Y1595" s="92">
        <v>1</v>
      </c>
      <c r="Z1595" s="92">
        <f>VLOOKUP(D1595,道具产出!B:V,12,FALSE)</f>
        <v>200</v>
      </c>
      <c r="AA1595" s="85"/>
      <c r="AB1595" s="15" t="str">
        <f>IF(AA1595="","",VLOOKUP(AA1595,映射!W:X,2,FALSE))</f>
        <v/>
      </c>
      <c r="AC1595" s="85"/>
      <c r="AD1595" s="85"/>
      <c r="AE1595" s="85"/>
      <c r="AF1595" s="85"/>
      <c r="AG1595" s="15" t="str">
        <f>IF(AF1595="","",VLOOKUP(AF1595,映射!W:X,2,FALSE))</f>
        <v/>
      </c>
      <c r="AH1595" s="85"/>
      <c r="AI1595" s="85"/>
      <c r="AJ1595" s="85"/>
      <c r="AK1595" s="85"/>
      <c r="AL1595" s="85" t="str">
        <f>IF(AK1595="","",VLOOKUP(AK1595,映射!W:X,2,FALSE))</f>
        <v/>
      </c>
      <c r="AM1595" s="85"/>
      <c r="AN1595" s="85"/>
      <c r="AO1595" s="85"/>
    </row>
    <row r="1596" spans="1:41">
      <c r="A1596" s="26">
        <v>140863</v>
      </c>
      <c r="B1596" s="26" t="s">
        <v>323</v>
      </c>
      <c r="C1596" s="14" t="s">
        <v>40</v>
      </c>
      <c r="D1596" s="14" t="s">
        <v>686</v>
      </c>
      <c r="E1596" s="26">
        <v>40863</v>
      </c>
      <c r="F1596" s="26" t="s">
        <v>506</v>
      </c>
      <c r="G1596" s="26"/>
      <c r="H1596" s="26">
        <v>32</v>
      </c>
      <c r="I1596" s="91">
        <v>480</v>
      </c>
      <c r="J1596" s="90">
        <v>0</v>
      </c>
      <c r="K1596" s="26"/>
      <c r="L1596" s="79">
        <f>VLOOKUP(D1596,道具产出!B:V,4,FALSE)</f>
        <v>3003</v>
      </c>
      <c r="M1596" s="15" t="str">
        <f>IF(L1596="","",VLOOKUP(L1596,映射!W:X,2,FALSE))</f>
        <v>银</v>
      </c>
      <c r="N1596" s="79">
        <f>VLOOKUP(D1596,道具产出!B:V,5,FALSE)</f>
        <v>1</v>
      </c>
      <c r="O1596" s="79">
        <v>1</v>
      </c>
      <c r="P1596" s="79">
        <f>VLOOKUP(D1596,道具产出!B:V,6,FALSE)</f>
        <v>200</v>
      </c>
      <c r="Q1596" s="79">
        <f>VLOOKUP(D1596,道具产出!B:V,7,FALSE)</f>
        <v>3103</v>
      </c>
      <c r="R1596" s="15" t="str">
        <f>IF(Q1596="","",VLOOKUP(Q1596,映射!W:X,2,FALSE))</f>
        <v>黄月木</v>
      </c>
      <c r="S1596" s="79">
        <f>VLOOKUP(D1596,道具产出!B:V,8,FALSE)</f>
        <v>1</v>
      </c>
      <c r="T1596" s="79">
        <v>1</v>
      </c>
      <c r="U1596" s="79">
        <f>VLOOKUP(D1596,道具产出!B:V,9,FALSE)</f>
        <v>200</v>
      </c>
      <c r="V1596" s="92">
        <f>VLOOKUP(D1596,道具产出!B:V,10,FALSE)</f>
        <v>3403</v>
      </c>
      <c r="W1596" s="15" t="str">
        <f>IF(V1596="","",VLOOKUP(V1596,映射!W:X,2,FALSE))</f>
        <v>毛毡</v>
      </c>
      <c r="X1596" s="92">
        <f>VLOOKUP(D1596,道具产出!B:V,11,FALSE)</f>
        <v>1</v>
      </c>
      <c r="Y1596" s="92">
        <v>1</v>
      </c>
      <c r="Z1596" s="92">
        <f>VLOOKUP(D1596,道具产出!B:V,12,FALSE)</f>
        <v>200</v>
      </c>
      <c r="AA1596" s="85"/>
      <c r="AB1596" s="15" t="str">
        <f>IF(AA1596="","",VLOOKUP(AA1596,映射!W:X,2,FALSE))</f>
        <v/>
      </c>
      <c r="AC1596" s="85"/>
      <c r="AD1596" s="85"/>
      <c r="AE1596" s="85"/>
      <c r="AF1596" s="85"/>
      <c r="AG1596" s="15" t="str">
        <f>IF(AF1596="","",VLOOKUP(AF1596,映射!W:X,2,FALSE))</f>
        <v/>
      </c>
      <c r="AH1596" s="85"/>
      <c r="AI1596" s="85"/>
      <c r="AJ1596" s="85"/>
      <c r="AK1596" s="85"/>
      <c r="AL1596" s="85" t="str">
        <f>IF(AK1596="","",VLOOKUP(AK1596,映射!W:X,2,FALSE))</f>
        <v/>
      </c>
      <c r="AM1596" s="85"/>
      <c r="AN1596" s="85"/>
      <c r="AO1596" s="85"/>
    </row>
    <row r="1597" spans="1:41">
      <c r="A1597" s="26">
        <v>140864</v>
      </c>
      <c r="B1597" s="26" t="s">
        <v>323</v>
      </c>
      <c r="C1597" s="14" t="s">
        <v>40</v>
      </c>
      <c r="D1597" s="14" t="s">
        <v>686</v>
      </c>
      <c r="E1597" s="26">
        <v>40864</v>
      </c>
      <c r="F1597" s="26" t="s">
        <v>508</v>
      </c>
      <c r="G1597" s="26"/>
      <c r="H1597" s="26">
        <v>32</v>
      </c>
      <c r="I1597" s="91">
        <v>480</v>
      </c>
      <c r="J1597" s="90">
        <v>0</v>
      </c>
      <c r="K1597" s="26"/>
      <c r="L1597" s="79">
        <f>VLOOKUP(D1597,道具产出!B:V,4,FALSE)</f>
        <v>3003</v>
      </c>
      <c r="M1597" s="15" t="str">
        <f>IF(L1597="","",VLOOKUP(L1597,映射!W:X,2,FALSE))</f>
        <v>银</v>
      </c>
      <c r="N1597" s="79">
        <f>VLOOKUP(D1597,道具产出!B:V,5,FALSE)</f>
        <v>1</v>
      </c>
      <c r="O1597" s="79">
        <v>1</v>
      </c>
      <c r="P1597" s="79">
        <f>VLOOKUP(D1597,道具产出!B:V,6,FALSE)</f>
        <v>200</v>
      </c>
      <c r="Q1597" s="79">
        <f>VLOOKUP(D1597,道具产出!B:V,7,FALSE)</f>
        <v>3103</v>
      </c>
      <c r="R1597" s="15" t="str">
        <f>IF(Q1597="","",VLOOKUP(Q1597,映射!W:X,2,FALSE))</f>
        <v>黄月木</v>
      </c>
      <c r="S1597" s="79">
        <f>VLOOKUP(D1597,道具产出!B:V,8,FALSE)</f>
        <v>1</v>
      </c>
      <c r="T1597" s="79">
        <v>1</v>
      </c>
      <c r="U1597" s="79">
        <f>VLOOKUP(D1597,道具产出!B:V,9,FALSE)</f>
        <v>200</v>
      </c>
      <c r="V1597" s="92">
        <f>VLOOKUP(D1597,道具产出!B:V,10,FALSE)</f>
        <v>3403</v>
      </c>
      <c r="W1597" s="15" t="str">
        <f>IF(V1597="","",VLOOKUP(V1597,映射!W:X,2,FALSE))</f>
        <v>毛毡</v>
      </c>
      <c r="X1597" s="92">
        <f>VLOOKUP(D1597,道具产出!B:V,11,FALSE)</f>
        <v>1</v>
      </c>
      <c r="Y1597" s="92">
        <v>1</v>
      </c>
      <c r="Z1597" s="92">
        <f>VLOOKUP(D1597,道具产出!B:V,12,FALSE)</f>
        <v>200</v>
      </c>
      <c r="AA1597" s="85"/>
      <c r="AB1597" s="15" t="str">
        <f>IF(AA1597="","",VLOOKUP(AA1597,映射!W:X,2,FALSE))</f>
        <v/>
      </c>
      <c r="AC1597" s="85"/>
      <c r="AD1597" s="85"/>
      <c r="AE1597" s="85"/>
      <c r="AF1597" s="85"/>
      <c r="AG1597" s="15" t="str">
        <f>IF(AF1597="","",VLOOKUP(AF1597,映射!W:X,2,FALSE))</f>
        <v/>
      </c>
      <c r="AH1597" s="85"/>
      <c r="AI1597" s="85"/>
      <c r="AJ1597" s="85"/>
      <c r="AK1597" s="85"/>
      <c r="AL1597" s="85" t="str">
        <f>IF(AK1597="","",VLOOKUP(AK1597,映射!W:X,2,FALSE))</f>
        <v/>
      </c>
      <c r="AM1597" s="85"/>
      <c r="AN1597" s="85"/>
      <c r="AO1597" s="85"/>
    </row>
    <row r="1598" spans="1:41">
      <c r="A1598" s="26">
        <v>140865</v>
      </c>
      <c r="B1598" s="26" t="s">
        <v>323</v>
      </c>
      <c r="C1598" s="14" t="s">
        <v>40</v>
      </c>
      <c r="D1598" s="14" t="s">
        <v>686</v>
      </c>
      <c r="E1598" s="26">
        <v>40865</v>
      </c>
      <c r="F1598" s="26" t="s">
        <v>451</v>
      </c>
      <c r="G1598" s="26"/>
      <c r="H1598" s="26">
        <v>32</v>
      </c>
      <c r="I1598" s="91">
        <v>480</v>
      </c>
      <c r="J1598" s="90">
        <v>0</v>
      </c>
      <c r="K1598" s="26"/>
      <c r="L1598" s="79">
        <f>VLOOKUP(D1598,道具产出!B:V,4,FALSE)</f>
        <v>3003</v>
      </c>
      <c r="M1598" s="15" t="str">
        <f>IF(L1598="","",VLOOKUP(L1598,映射!W:X,2,FALSE))</f>
        <v>银</v>
      </c>
      <c r="N1598" s="79">
        <f>VLOOKUP(D1598,道具产出!B:V,5,FALSE)</f>
        <v>1</v>
      </c>
      <c r="O1598" s="79">
        <v>1</v>
      </c>
      <c r="P1598" s="79">
        <f>VLOOKUP(D1598,道具产出!B:V,6,FALSE)</f>
        <v>200</v>
      </c>
      <c r="Q1598" s="79">
        <f>VLOOKUP(D1598,道具产出!B:V,7,FALSE)</f>
        <v>3103</v>
      </c>
      <c r="R1598" s="15" t="str">
        <f>IF(Q1598="","",VLOOKUP(Q1598,映射!W:X,2,FALSE))</f>
        <v>黄月木</v>
      </c>
      <c r="S1598" s="79">
        <f>VLOOKUP(D1598,道具产出!B:V,8,FALSE)</f>
        <v>1</v>
      </c>
      <c r="T1598" s="79">
        <v>1</v>
      </c>
      <c r="U1598" s="79">
        <f>VLOOKUP(D1598,道具产出!B:V,9,FALSE)</f>
        <v>200</v>
      </c>
      <c r="V1598" s="92">
        <f>VLOOKUP(D1598,道具产出!B:V,10,FALSE)</f>
        <v>3403</v>
      </c>
      <c r="W1598" s="15" t="str">
        <f>IF(V1598="","",VLOOKUP(V1598,映射!W:X,2,FALSE))</f>
        <v>毛毡</v>
      </c>
      <c r="X1598" s="92">
        <f>VLOOKUP(D1598,道具产出!B:V,11,FALSE)</f>
        <v>1</v>
      </c>
      <c r="Y1598" s="92">
        <v>1</v>
      </c>
      <c r="Z1598" s="92">
        <f>VLOOKUP(D1598,道具产出!B:V,12,FALSE)</f>
        <v>200</v>
      </c>
      <c r="AA1598" s="85"/>
      <c r="AB1598" s="15" t="str">
        <f>IF(AA1598="","",VLOOKUP(AA1598,映射!W:X,2,FALSE))</f>
        <v/>
      </c>
      <c r="AC1598" s="85"/>
      <c r="AD1598" s="85"/>
      <c r="AE1598" s="85"/>
      <c r="AF1598" s="85"/>
      <c r="AG1598" s="15" t="str">
        <f>IF(AF1598="","",VLOOKUP(AF1598,映射!W:X,2,FALSE))</f>
        <v/>
      </c>
      <c r="AH1598" s="85"/>
      <c r="AI1598" s="85"/>
      <c r="AJ1598" s="85"/>
      <c r="AK1598" s="85"/>
      <c r="AL1598" s="85" t="str">
        <f>IF(AK1598="","",VLOOKUP(AK1598,映射!W:X,2,FALSE))</f>
        <v/>
      </c>
      <c r="AM1598" s="85"/>
      <c r="AN1598" s="85"/>
      <c r="AO1598" s="85"/>
    </row>
    <row r="1599" spans="1:41">
      <c r="A1599" s="26">
        <v>140866</v>
      </c>
      <c r="B1599" s="26" t="s">
        <v>323</v>
      </c>
      <c r="C1599" s="14" t="s">
        <v>40</v>
      </c>
      <c r="D1599" s="14" t="s">
        <v>686</v>
      </c>
      <c r="E1599" s="26">
        <v>40866</v>
      </c>
      <c r="F1599" s="26" t="s">
        <v>630</v>
      </c>
      <c r="G1599" s="26"/>
      <c r="H1599" s="26">
        <v>32</v>
      </c>
      <c r="I1599" s="91">
        <v>480</v>
      </c>
      <c r="J1599" s="90">
        <v>0</v>
      </c>
      <c r="K1599" s="26"/>
      <c r="L1599" s="79">
        <f>VLOOKUP(D1599,道具产出!B:V,4,FALSE)</f>
        <v>3003</v>
      </c>
      <c r="M1599" s="15" t="str">
        <f>IF(L1599="","",VLOOKUP(L1599,映射!W:X,2,FALSE))</f>
        <v>银</v>
      </c>
      <c r="N1599" s="79">
        <f>VLOOKUP(D1599,道具产出!B:V,5,FALSE)</f>
        <v>1</v>
      </c>
      <c r="O1599" s="79">
        <v>1</v>
      </c>
      <c r="P1599" s="79">
        <f>VLOOKUP(D1599,道具产出!B:V,6,FALSE)</f>
        <v>200</v>
      </c>
      <c r="Q1599" s="79">
        <f>VLOOKUP(D1599,道具产出!B:V,7,FALSE)</f>
        <v>3103</v>
      </c>
      <c r="R1599" s="15" t="str">
        <f>IF(Q1599="","",VLOOKUP(Q1599,映射!W:X,2,FALSE))</f>
        <v>黄月木</v>
      </c>
      <c r="S1599" s="79">
        <f>VLOOKUP(D1599,道具产出!B:V,8,FALSE)</f>
        <v>1</v>
      </c>
      <c r="T1599" s="79">
        <v>1</v>
      </c>
      <c r="U1599" s="79">
        <f>VLOOKUP(D1599,道具产出!B:V,9,FALSE)</f>
        <v>200</v>
      </c>
      <c r="V1599" s="92">
        <f>VLOOKUP(D1599,道具产出!B:V,10,FALSE)</f>
        <v>3403</v>
      </c>
      <c r="W1599" s="15" t="str">
        <f>IF(V1599="","",VLOOKUP(V1599,映射!W:X,2,FALSE))</f>
        <v>毛毡</v>
      </c>
      <c r="X1599" s="92">
        <f>VLOOKUP(D1599,道具产出!B:V,11,FALSE)</f>
        <v>1</v>
      </c>
      <c r="Y1599" s="92">
        <v>1</v>
      </c>
      <c r="Z1599" s="92">
        <f>VLOOKUP(D1599,道具产出!B:V,12,FALSE)</f>
        <v>200</v>
      </c>
      <c r="AA1599" s="85"/>
      <c r="AB1599" s="15" t="str">
        <f>IF(AA1599="","",VLOOKUP(AA1599,映射!W:X,2,FALSE))</f>
        <v/>
      </c>
      <c r="AC1599" s="85"/>
      <c r="AD1599" s="85"/>
      <c r="AE1599" s="85"/>
      <c r="AF1599" s="85"/>
      <c r="AG1599" s="15" t="str">
        <f>IF(AF1599="","",VLOOKUP(AF1599,映射!W:X,2,FALSE))</f>
        <v/>
      </c>
      <c r="AH1599" s="85"/>
      <c r="AI1599" s="85"/>
      <c r="AJ1599" s="85"/>
      <c r="AK1599" s="85"/>
      <c r="AL1599" s="85" t="str">
        <f>IF(AK1599="","",VLOOKUP(AK1599,映射!W:X,2,FALSE))</f>
        <v/>
      </c>
      <c r="AM1599" s="85"/>
      <c r="AN1599" s="85"/>
      <c r="AO1599" s="85"/>
    </row>
    <row r="1600" spans="1:41">
      <c r="A1600" s="26">
        <v>140867</v>
      </c>
      <c r="B1600" s="26" t="s">
        <v>323</v>
      </c>
      <c r="C1600" s="14" t="s">
        <v>40</v>
      </c>
      <c r="D1600" s="14" t="s">
        <v>686</v>
      </c>
      <c r="E1600" s="26">
        <v>40867</v>
      </c>
      <c r="F1600" s="26" t="s">
        <v>694</v>
      </c>
      <c r="G1600" s="26"/>
      <c r="H1600" s="26">
        <v>32</v>
      </c>
      <c r="I1600" s="91">
        <v>480</v>
      </c>
      <c r="J1600" s="90">
        <v>0</v>
      </c>
      <c r="K1600" s="26"/>
      <c r="L1600" s="79">
        <f>VLOOKUP(D1600,道具产出!B:V,4,FALSE)</f>
        <v>3003</v>
      </c>
      <c r="M1600" s="15" t="str">
        <f>IF(L1600="","",VLOOKUP(L1600,映射!W:X,2,FALSE))</f>
        <v>银</v>
      </c>
      <c r="N1600" s="79">
        <f>VLOOKUP(D1600,道具产出!B:V,5,FALSE)</f>
        <v>1</v>
      </c>
      <c r="O1600" s="79">
        <v>1</v>
      </c>
      <c r="P1600" s="79">
        <f>VLOOKUP(D1600,道具产出!B:V,6,FALSE)</f>
        <v>200</v>
      </c>
      <c r="Q1600" s="79">
        <f>VLOOKUP(D1600,道具产出!B:V,7,FALSE)</f>
        <v>3103</v>
      </c>
      <c r="R1600" s="15" t="str">
        <f>IF(Q1600="","",VLOOKUP(Q1600,映射!W:X,2,FALSE))</f>
        <v>黄月木</v>
      </c>
      <c r="S1600" s="79">
        <f>VLOOKUP(D1600,道具产出!B:V,8,FALSE)</f>
        <v>1</v>
      </c>
      <c r="T1600" s="79">
        <v>1</v>
      </c>
      <c r="U1600" s="79">
        <f>VLOOKUP(D1600,道具产出!B:V,9,FALSE)</f>
        <v>200</v>
      </c>
      <c r="V1600" s="92">
        <f>VLOOKUP(D1600,道具产出!B:V,10,FALSE)</f>
        <v>3403</v>
      </c>
      <c r="W1600" s="15" t="str">
        <f>IF(V1600="","",VLOOKUP(V1600,映射!W:X,2,FALSE))</f>
        <v>毛毡</v>
      </c>
      <c r="X1600" s="92">
        <f>VLOOKUP(D1600,道具产出!B:V,11,FALSE)</f>
        <v>1</v>
      </c>
      <c r="Y1600" s="92">
        <v>1</v>
      </c>
      <c r="Z1600" s="92">
        <f>VLOOKUP(D1600,道具产出!B:V,12,FALSE)</f>
        <v>200</v>
      </c>
      <c r="AA1600" s="85"/>
      <c r="AB1600" s="15" t="str">
        <f>IF(AA1600="","",VLOOKUP(AA1600,映射!W:X,2,FALSE))</f>
        <v/>
      </c>
      <c r="AC1600" s="85"/>
      <c r="AD1600" s="85"/>
      <c r="AE1600" s="85"/>
      <c r="AF1600" s="85"/>
      <c r="AG1600" s="15" t="str">
        <f>IF(AF1600="","",VLOOKUP(AF1600,映射!W:X,2,FALSE))</f>
        <v/>
      </c>
      <c r="AH1600" s="85"/>
      <c r="AI1600" s="85"/>
      <c r="AJ1600" s="85"/>
      <c r="AK1600" s="85"/>
      <c r="AL1600" s="85" t="str">
        <f>IF(AK1600="","",VLOOKUP(AK1600,映射!W:X,2,FALSE))</f>
        <v/>
      </c>
      <c r="AM1600" s="85"/>
      <c r="AN1600" s="85"/>
      <c r="AO1600" s="85"/>
    </row>
    <row r="1601" spans="1:41">
      <c r="A1601" s="26">
        <v>140868</v>
      </c>
      <c r="B1601" s="26" t="s">
        <v>323</v>
      </c>
      <c r="C1601" s="14" t="s">
        <v>40</v>
      </c>
      <c r="D1601" s="14" t="s">
        <v>686</v>
      </c>
      <c r="E1601" s="26">
        <v>40868</v>
      </c>
      <c r="F1601" s="26" t="s">
        <v>639</v>
      </c>
      <c r="G1601" s="26"/>
      <c r="H1601" s="26">
        <v>32</v>
      </c>
      <c r="I1601" s="91">
        <v>480</v>
      </c>
      <c r="J1601" s="90">
        <v>0</v>
      </c>
      <c r="K1601" s="26"/>
      <c r="L1601" s="79">
        <f>VLOOKUP(D1601,道具产出!B:V,4,FALSE)</f>
        <v>3003</v>
      </c>
      <c r="M1601" s="15" t="str">
        <f>IF(L1601="","",VLOOKUP(L1601,映射!W:X,2,FALSE))</f>
        <v>银</v>
      </c>
      <c r="N1601" s="79">
        <f>VLOOKUP(D1601,道具产出!B:V,5,FALSE)</f>
        <v>1</v>
      </c>
      <c r="O1601" s="79">
        <v>1</v>
      </c>
      <c r="P1601" s="79">
        <f>VLOOKUP(D1601,道具产出!B:V,6,FALSE)</f>
        <v>200</v>
      </c>
      <c r="Q1601" s="79">
        <f>VLOOKUP(D1601,道具产出!B:V,7,FALSE)</f>
        <v>3103</v>
      </c>
      <c r="R1601" s="15" t="str">
        <f>IF(Q1601="","",VLOOKUP(Q1601,映射!W:X,2,FALSE))</f>
        <v>黄月木</v>
      </c>
      <c r="S1601" s="79">
        <f>VLOOKUP(D1601,道具产出!B:V,8,FALSE)</f>
        <v>1</v>
      </c>
      <c r="T1601" s="79">
        <v>1</v>
      </c>
      <c r="U1601" s="79">
        <f>VLOOKUP(D1601,道具产出!B:V,9,FALSE)</f>
        <v>200</v>
      </c>
      <c r="V1601" s="92">
        <f>VLOOKUP(D1601,道具产出!B:V,10,FALSE)</f>
        <v>3403</v>
      </c>
      <c r="W1601" s="15" t="str">
        <f>IF(V1601="","",VLOOKUP(V1601,映射!W:X,2,FALSE))</f>
        <v>毛毡</v>
      </c>
      <c r="X1601" s="92">
        <f>VLOOKUP(D1601,道具产出!B:V,11,FALSE)</f>
        <v>1</v>
      </c>
      <c r="Y1601" s="92">
        <v>1</v>
      </c>
      <c r="Z1601" s="92">
        <f>VLOOKUP(D1601,道具产出!B:V,12,FALSE)</f>
        <v>200</v>
      </c>
      <c r="AA1601" s="85"/>
      <c r="AB1601" s="15" t="str">
        <f>IF(AA1601="","",VLOOKUP(AA1601,映射!W:X,2,FALSE))</f>
        <v/>
      </c>
      <c r="AC1601" s="85"/>
      <c r="AD1601" s="85"/>
      <c r="AE1601" s="85"/>
      <c r="AF1601" s="85"/>
      <c r="AG1601" s="15" t="str">
        <f>IF(AF1601="","",VLOOKUP(AF1601,映射!W:X,2,FALSE))</f>
        <v/>
      </c>
      <c r="AH1601" s="85"/>
      <c r="AI1601" s="85"/>
      <c r="AJ1601" s="85"/>
      <c r="AK1601" s="85"/>
      <c r="AL1601" s="85" t="str">
        <f>IF(AK1601="","",VLOOKUP(AK1601,映射!W:X,2,FALSE))</f>
        <v/>
      </c>
      <c r="AM1601" s="85"/>
      <c r="AN1601" s="85"/>
      <c r="AO1601" s="85"/>
    </row>
    <row r="1602" spans="1:41">
      <c r="A1602" s="26">
        <v>140869</v>
      </c>
      <c r="B1602" s="26" t="s">
        <v>323</v>
      </c>
      <c r="C1602" s="14" t="s">
        <v>40</v>
      </c>
      <c r="D1602" s="14" t="s">
        <v>686</v>
      </c>
      <c r="E1602" s="26">
        <v>40869</v>
      </c>
      <c r="F1602" s="26" t="s">
        <v>629</v>
      </c>
      <c r="G1602" s="26"/>
      <c r="H1602" s="26">
        <v>32</v>
      </c>
      <c r="I1602" s="91">
        <v>480</v>
      </c>
      <c r="J1602" s="90">
        <v>0</v>
      </c>
      <c r="K1602" s="26"/>
      <c r="L1602" s="79">
        <f>VLOOKUP(D1602,道具产出!B:V,4,FALSE)</f>
        <v>3003</v>
      </c>
      <c r="M1602" s="15" t="str">
        <f>IF(L1602="","",VLOOKUP(L1602,映射!W:X,2,FALSE))</f>
        <v>银</v>
      </c>
      <c r="N1602" s="79">
        <f>VLOOKUP(D1602,道具产出!B:V,5,FALSE)</f>
        <v>1</v>
      </c>
      <c r="O1602" s="79">
        <v>1</v>
      </c>
      <c r="P1602" s="79">
        <f>VLOOKUP(D1602,道具产出!B:V,6,FALSE)</f>
        <v>200</v>
      </c>
      <c r="Q1602" s="79">
        <f>VLOOKUP(D1602,道具产出!B:V,7,FALSE)</f>
        <v>3103</v>
      </c>
      <c r="R1602" s="15" t="str">
        <f>IF(Q1602="","",VLOOKUP(Q1602,映射!W:X,2,FALSE))</f>
        <v>黄月木</v>
      </c>
      <c r="S1602" s="79">
        <f>VLOOKUP(D1602,道具产出!B:V,8,FALSE)</f>
        <v>1</v>
      </c>
      <c r="T1602" s="79">
        <v>1</v>
      </c>
      <c r="U1602" s="79">
        <f>VLOOKUP(D1602,道具产出!B:V,9,FALSE)</f>
        <v>200</v>
      </c>
      <c r="V1602" s="92">
        <f>VLOOKUP(D1602,道具产出!B:V,10,FALSE)</f>
        <v>3403</v>
      </c>
      <c r="W1602" s="15" t="str">
        <f>IF(V1602="","",VLOOKUP(V1602,映射!W:X,2,FALSE))</f>
        <v>毛毡</v>
      </c>
      <c r="X1602" s="92">
        <f>VLOOKUP(D1602,道具产出!B:V,11,FALSE)</f>
        <v>1</v>
      </c>
      <c r="Y1602" s="92">
        <v>1</v>
      </c>
      <c r="Z1602" s="92">
        <f>VLOOKUP(D1602,道具产出!B:V,12,FALSE)</f>
        <v>200</v>
      </c>
      <c r="AA1602" s="85"/>
      <c r="AB1602" s="15" t="str">
        <f>IF(AA1602="","",VLOOKUP(AA1602,映射!W:X,2,FALSE))</f>
        <v/>
      </c>
      <c r="AC1602" s="85"/>
      <c r="AD1602" s="85"/>
      <c r="AE1602" s="85"/>
      <c r="AF1602" s="85"/>
      <c r="AG1602" s="15" t="str">
        <f>IF(AF1602="","",VLOOKUP(AF1602,映射!W:X,2,FALSE))</f>
        <v/>
      </c>
      <c r="AH1602" s="85"/>
      <c r="AI1602" s="85"/>
      <c r="AJ1602" s="85"/>
      <c r="AK1602" s="85"/>
      <c r="AL1602" s="85" t="str">
        <f>IF(AK1602="","",VLOOKUP(AK1602,映射!W:X,2,FALSE))</f>
        <v/>
      </c>
      <c r="AM1602" s="85"/>
      <c r="AN1602" s="85"/>
      <c r="AO1602" s="85"/>
    </row>
    <row r="1603" spans="1:41">
      <c r="A1603" s="26">
        <v>140870</v>
      </c>
      <c r="B1603" s="26" t="s">
        <v>323</v>
      </c>
      <c r="C1603" s="14" t="s">
        <v>40</v>
      </c>
      <c r="D1603" s="14" t="s">
        <v>686</v>
      </c>
      <c r="E1603" s="26">
        <v>40870</v>
      </c>
      <c r="F1603" s="26" t="s">
        <v>389</v>
      </c>
      <c r="G1603" s="26"/>
      <c r="H1603" s="26">
        <v>32</v>
      </c>
      <c r="I1603" s="91">
        <v>480</v>
      </c>
      <c r="J1603" s="90">
        <v>0</v>
      </c>
      <c r="K1603" s="26"/>
      <c r="L1603" s="79">
        <f>VLOOKUP(D1603,道具产出!B:V,4,FALSE)</f>
        <v>3003</v>
      </c>
      <c r="M1603" s="15" t="str">
        <f>IF(L1603="","",VLOOKUP(L1603,映射!W:X,2,FALSE))</f>
        <v>银</v>
      </c>
      <c r="N1603" s="79">
        <f>VLOOKUP(D1603,道具产出!B:V,5,FALSE)</f>
        <v>1</v>
      </c>
      <c r="O1603" s="79">
        <v>1</v>
      </c>
      <c r="P1603" s="79">
        <f>VLOOKUP(D1603,道具产出!B:V,6,FALSE)</f>
        <v>200</v>
      </c>
      <c r="Q1603" s="79">
        <f>VLOOKUP(D1603,道具产出!B:V,7,FALSE)</f>
        <v>3103</v>
      </c>
      <c r="R1603" s="15" t="str">
        <f>IF(Q1603="","",VLOOKUP(Q1603,映射!W:X,2,FALSE))</f>
        <v>黄月木</v>
      </c>
      <c r="S1603" s="79">
        <f>VLOOKUP(D1603,道具产出!B:V,8,FALSE)</f>
        <v>1</v>
      </c>
      <c r="T1603" s="79">
        <v>1</v>
      </c>
      <c r="U1603" s="79">
        <f>VLOOKUP(D1603,道具产出!B:V,9,FALSE)</f>
        <v>200</v>
      </c>
      <c r="V1603" s="92">
        <f>VLOOKUP(D1603,道具产出!B:V,10,FALSE)</f>
        <v>3403</v>
      </c>
      <c r="W1603" s="15" t="str">
        <f>IF(V1603="","",VLOOKUP(V1603,映射!W:X,2,FALSE))</f>
        <v>毛毡</v>
      </c>
      <c r="X1603" s="92">
        <f>VLOOKUP(D1603,道具产出!B:V,11,FALSE)</f>
        <v>1</v>
      </c>
      <c r="Y1603" s="92">
        <v>1</v>
      </c>
      <c r="Z1603" s="92">
        <f>VLOOKUP(D1603,道具产出!B:V,12,FALSE)</f>
        <v>200</v>
      </c>
      <c r="AA1603" s="85"/>
      <c r="AB1603" s="15" t="str">
        <f>IF(AA1603="","",VLOOKUP(AA1603,映射!W:X,2,FALSE))</f>
        <v/>
      </c>
      <c r="AC1603" s="85"/>
      <c r="AD1603" s="85"/>
      <c r="AE1603" s="85"/>
      <c r="AF1603" s="85"/>
      <c r="AG1603" s="15" t="str">
        <f>IF(AF1603="","",VLOOKUP(AF1603,映射!W:X,2,FALSE))</f>
        <v/>
      </c>
      <c r="AH1603" s="85"/>
      <c r="AI1603" s="85"/>
      <c r="AJ1603" s="85"/>
      <c r="AK1603" s="85"/>
      <c r="AL1603" s="85" t="str">
        <f>IF(AK1603="","",VLOOKUP(AK1603,映射!W:X,2,FALSE))</f>
        <v/>
      </c>
      <c r="AM1603" s="85"/>
      <c r="AN1603" s="85"/>
      <c r="AO1603" s="85"/>
    </row>
    <row r="1604" spans="1:41">
      <c r="A1604" s="26">
        <v>140871</v>
      </c>
      <c r="B1604" s="26" t="s">
        <v>323</v>
      </c>
      <c r="C1604" s="14" t="s">
        <v>40</v>
      </c>
      <c r="D1604" s="14" t="s">
        <v>686</v>
      </c>
      <c r="E1604" s="26">
        <v>40871</v>
      </c>
      <c r="F1604" s="26" t="s">
        <v>515</v>
      </c>
      <c r="G1604" s="26"/>
      <c r="H1604" s="26">
        <v>37</v>
      </c>
      <c r="I1604" s="91">
        <v>650</v>
      </c>
      <c r="J1604" s="90">
        <v>0</v>
      </c>
      <c r="K1604" s="26"/>
      <c r="L1604" s="79">
        <f>VLOOKUP(D1604,道具产出!B:V,4,FALSE)</f>
        <v>3003</v>
      </c>
      <c r="M1604" s="15" t="str">
        <f>IF(L1604="","",VLOOKUP(L1604,映射!W:X,2,FALSE))</f>
        <v>银</v>
      </c>
      <c r="N1604" s="79">
        <f>VLOOKUP(D1604,道具产出!B:V,5,FALSE)</f>
        <v>1</v>
      </c>
      <c r="O1604" s="79">
        <v>1</v>
      </c>
      <c r="P1604" s="79">
        <f>VLOOKUP(D1604,道具产出!B:V,6,FALSE)</f>
        <v>200</v>
      </c>
      <c r="Q1604" s="79">
        <f>VLOOKUP(D1604,道具产出!B:V,7,FALSE)</f>
        <v>3103</v>
      </c>
      <c r="R1604" s="15" t="str">
        <f>IF(Q1604="","",VLOOKUP(Q1604,映射!W:X,2,FALSE))</f>
        <v>黄月木</v>
      </c>
      <c r="S1604" s="79">
        <f>VLOOKUP(D1604,道具产出!B:V,8,FALSE)</f>
        <v>1</v>
      </c>
      <c r="T1604" s="79">
        <v>1</v>
      </c>
      <c r="U1604" s="79">
        <f>VLOOKUP(D1604,道具产出!B:V,9,FALSE)</f>
        <v>200</v>
      </c>
      <c r="V1604" s="92">
        <f>VLOOKUP(D1604,道具产出!B:V,10,FALSE)</f>
        <v>3403</v>
      </c>
      <c r="W1604" s="15" t="str">
        <f>IF(V1604="","",VLOOKUP(V1604,映射!W:X,2,FALSE))</f>
        <v>毛毡</v>
      </c>
      <c r="X1604" s="92">
        <f>VLOOKUP(D1604,道具产出!B:V,11,FALSE)</f>
        <v>1</v>
      </c>
      <c r="Y1604" s="92">
        <v>1</v>
      </c>
      <c r="Z1604" s="92">
        <f>VLOOKUP(D1604,道具产出!B:V,12,FALSE)</f>
        <v>200</v>
      </c>
      <c r="AA1604" s="85"/>
      <c r="AB1604" s="15" t="str">
        <f>IF(AA1604="","",VLOOKUP(AA1604,映射!W:X,2,FALSE))</f>
        <v/>
      </c>
      <c r="AC1604" s="85"/>
      <c r="AD1604" s="85"/>
      <c r="AE1604" s="85"/>
      <c r="AF1604" s="85"/>
      <c r="AG1604" s="15" t="str">
        <f>IF(AF1604="","",VLOOKUP(AF1604,映射!W:X,2,FALSE))</f>
        <v/>
      </c>
      <c r="AH1604" s="85"/>
      <c r="AI1604" s="85"/>
      <c r="AJ1604" s="85"/>
      <c r="AK1604" s="85"/>
      <c r="AL1604" s="85" t="str">
        <f>IF(AK1604="","",VLOOKUP(AK1604,映射!W:X,2,FALSE))</f>
        <v/>
      </c>
      <c r="AM1604" s="85"/>
      <c r="AN1604" s="85"/>
      <c r="AO1604" s="85"/>
    </row>
    <row r="1605" spans="1:41">
      <c r="A1605" s="26">
        <v>140872</v>
      </c>
      <c r="B1605" s="26" t="s">
        <v>323</v>
      </c>
      <c r="C1605" s="14" t="s">
        <v>40</v>
      </c>
      <c r="D1605" s="14" t="s">
        <v>686</v>
      </c>
      <c r="E1605" s="26">
        <v>40872</v>
      </c>
      <c r="F1605" s="26" t="s">
        <v>605</v>
      </c>
      <c r="G1605" s="26"/>
      <c r="H1605" s="26">
        <v>37</v>
      </c>
      <c r="I1605" s="91">
        <v>650</v>
      </c>
      <c r="J1605" s="90">
        <v>0</v>
      </c>
      <c r="K1605" s="26"/>
      <c r="L1605" s="79">
        <f>VLOOKUP(D1605,道具产出!B:V,4,FALSE)</f>
        <v>3003</v>
      </c>
      <c r="M1605" s="15" t="str">
        <f>IF(L1605="","",VLOOKUP(L1605,映射!W:X,2,FALSE))</f>
        <v>银</v>
      </c>
      <c r="N1605" s="79">
        <f>VLOOKUP(D1605,道具产出!B:V,5,FALSE)</f>
        <v>1</v>
      </c>
      <c r="O1605" s="79">
        <v>1</v>
      </c>
      <c r="P1605" s="79">
        <f>VLOOKUP(D1605,道具产出!B:V,6,FALSE)</f>
        <v>200</v>
      </c>
      <c r="Q1605" s="79">
        <f>VLOOKUP(D1605,道具产出!B:V,7,FALSE)</f>
        <v>3103</v>
      </c>
      <c r="R1605" s="15" t="str">
        <f>IF(Q1605="","",VLOOKUP(Q1605,映射!W:X,2,FALSE))</f>
        <v>黄月木</v>
      </c>
      <c r="S1605" s="79">
        <f>VLOOKUP(D1605,道具产出!B:V,8,FALSE)</f>
        <v>1</v>
      </c>
      <c r="T1605" s="79">
        <v>1</v>
      </c>
      <c r="U1605" s="79">
        <f>VLOOKUP(D1605,道具产出!B:V,9,FALSE)</f>
        <v>200</v>
      </c>
      <c r="V1605" s="92">
        <f>VLOOKUP(D1605,道具产出!B:V,10,FALSE)</f>
        <v>3403</v>
      </c>
      <c r="W1605" s="15" t="str">
        <f>IF(V1605="","",VLOOKUP(V1605,映射!W:X,2,FALSE))</f>
        <v>毛毡</v>
      </c>
      <c r="X1605" s="92">
        <f>VLOOKUP(D1605,道具产出!B:V,11,FALSE)</f>
        <v>1</v>
      </c>
      <c r="Y1605" s="92">
        <v>1</v>
      </c>
      <c r="Z1605" s="92">
        <f>VLOOKUP(D1605,道具产出!B:V,12,FALSE)</f>
        <v>200</v>
      </c>
      <c r="AA1605" s="85"/>
      <c r="AB1605" s="15" t="str">
        <f>IF(AA1605="","",VLOOKUP(AA1605,映射!W:X,2,FALSE))</f>
        <v/>
      </c>
      <c r="AC1605" s="85"/>
      <c r="AD1605" s="85"/>
      <c r="AE1605" s="85"/>
      <c r="AF1605" s="85"/>
      <c r="AG1605" s="15" t="str">
        <f>IF(AF1605="","",VLOOKUP(AF1605,映射!W:X,2,FALSE))</f>
        <v/>
      </c>
      <c r="AH1605" s="85"/>
      <c r="AI1605" s="85"/>
      <c r="AJ1605" s="85"/>
      <c r="AK1605" s="85"/>
      <c r="AL1605" s="85" t="str">
        <f>IF(AK1605="","",VLOOKUP(AK1605,映射!W:X,2,FALSE))</f>
        <v/>
      </c>
      <c r="AM1605" s="85"/>
      <c r="AN1605" s="85"/>
      <c r="AO1605" s="85"/>
    </row>
    <row r="1606" spans="1:41">
      <c r="A1606" s="26">
        <v>140873</v>
      </c>
      <c r="B1606" s="26" t="s">
        <v>323</v>
      </c>
      <c r="C1606" s="14" t="s">
        <v>40</v>
      </c>
      <c r="D1606" s="14" t="s">
        <v>686</v>
      </c>
      <c r="E1606" s="26">
        <v>40873</v>
      </c>
      <c r="F1606" s="26" t="s">
        <v>474</v>
      </c>
      <c r="G1606" s="26"/>
      <c r="H1606" s="26">
        <v>37</v>
      </c>
      <c r="I1606" s="91">
        <v>650</v>
      </c>
      <c r="J1606" s="90">
        <v>0</v>
      </c>
      <c r="K1606" s="26"/>
      <c r="L1606" s="79">
        <f>VLOOKUP(D1606,道具产出!B:V,4,FALSE)</f>
        <v>3003</v>
      </c>
      <c r="M1606" s="15" t="str">
        <f>IF(L1606="","",VLOOKUP(L1606,映射!W:X,2,FALSE))</f>
        <v>银</v>
      </c>
      <c r="N1606" s="79">
        <f>VLOOKUP(D1606,道具产出!B:V,5,FALSE)</f>
        <v>1</v>
      </c>
      <c r="O1606" s="79">
        <v>1</v>
      </c>
      <c r="P1606" s="79">
        <f>VLOOKUP(D1606,道具产出!B:V,6,FALSE)</f>
        <v>200</v>
      </c>
      <c r="Q1606" s="79">
        <f>VLOOKUP(D1606,道具产出!B:V,7,FALSE)</f>
        <v>3103</v>
      </c>
      <c r="R1606" s="15" t="str">
        <f>IF(Q1606="","",VLOOKUP(Q1606,映射!W:X,2,FALSE))</f>
        <v>黄月木</v>
      </c>
      <c r="S1606" s="79">
        <f>VLOOKUP(D1606,道具产出!B:V,8,FALSE)</f>
        <v>1</v>
      </c>
      <c r="T1606" s="79">
        <v>1</v>
      </c>
      <c r="U1606" s="79">
        <f>VLOOKUP(D1606,道具产出!B:V,9,FALSE)</f>
        <v>200</v>
      </c>
      <c r="V1606" s="92">
        <f>VLOOKUP(D1606,道具产出!B:V,10,FALSE)</f>
        <v>3403</v>
      </c>
      <c r="W1606" s="15" t="str">
        <f>IF(V1606="","",VLOOKUP(V1606,映射!W:X,2,FALSE))</f>
        <v>毛毡</v>
      </c>
      <c r="X1606" s="92">
        <f>VLOOKUP(D1606,道具产出!B:V,11,FALSE)</f>
        <v>1</v>
      </c>
      <c r="Y1606" s="92">
        <v>1</v>
      </c>
      <c r="Z1606" s="92">
        <f>VLOOKUP(D1606,道具产出!B:V,12,FALSE)</f>
        <v>200</v>
      </c>
      <c r="AA1606" s="85"/>
      <c r="AB1606" s="15" t="str">
        <f>IF(AA1606="","",VLOOKUP(AA1606,映射!W:X,2,FALSE))</f>
        <v/>
      </c>
      <c r="AC1606" s="85"/>
      <c r="AD1606" s="85"/>
      <c r="AE1606" s="85"/>
      <c r="AF1606" s="85"/>
      <c r="AG1606" s="15" t="str">
        <f>IF(AF1606="","",VLOOKUP(AF1606,映射!W:X,2,FALSE))</f>
        <v/>
      </c>
      <c r="AH1606" s="85"/>
      <c r="AI1606" s="85"/>
      <c r="AJ1606" s="85"/>
      <c r="AK1606" s="85"/>
      <c r="AL1606" s="85" t="str">
        <f>IF(AK1606="","",VLOOKUP(AK1606,映射!W:X,2,FALSE))</f>
        <v/>
      </c>
      <c r="AM1606" s="85"/>
      <c r="AN1606" s="85"/>
      <c r="AO1606" s="85"/>
    </row>
    <row r="1607" spans="1:41">
      <c r="A1607" s="26">
        <v>140874</v>
      </c>
      <c r="B1607" s="26" t="s">
        <v>323</v>
      </c>
      <c r="C1607" s="14" t="s">
        <v>40</v>
      </c>
      <c r="D1607" s="14" t="s">
        <v>686</v>
      </c>
      <c r="E1607" s="26">
        <v>40874</v>
      </c>
      <c r="F1607" s="26" t="s">
        <v>450</v>
      </c>
      <c r="G1607" s="26"/>
      <c r="H1607" s="26">
        <v>37</v>
      </c>
      <c r="I1607" s="91">
        <v>650</v>
      </c>
      <c r="J1607" s="90">
        <v>0</v>
      </c>
      <c r="K1607" s="26"/>
      <c r="L1607" s="79">
        <f>VLOOKUP(D1607,道具产出!B:V,4,FALSE)</f>
        <v>3003</v>
      </c>
      <c r="M1607" s="15" t="str">
        <f>IF(L1607="","",VLOOKUP(L1607,映射!W:X,2,FALSE))</f>
        <v>银</v>
      </c>
      <c r="N1607" s="79">
        <f>VLOOKUP(D1607,道具产出!B:V,5,FALSE)</f>
        <v>1</v>
      </c>
      <c r="O1607" s="79">
        <v>1</v>
      </c>
      <c r="P1607" s="79">
        <f>VLOOKUP(D1607,道具产出!B:V,6,FALSE)</f>
        <v>200</v>
      </c>
      <c r="Q1607" s="79">
        <f>VLOOKUP(D1607,道具产出!B:V,7,FALSE)</f>
        <v>3103</v>
      </c>
      <c r="R1607" s="15" t="str">
        <f>IF(Q1607="","",VLOOKUP(Q1607,映射!W:X,2,FALSE))</f>
        <v>黄月木</v>
      </c>
      <c r="S1607" s="79">
        <f>VLOOKUP(D1607,道具产出!B:V,8,FALSE)</f>
        <v>1</v>
      </c>
      <c r="T1607" s="79">
        <v>1</v>
      </c>
      <c r="U1607" s="79">
        <f>VLOOKUP(D1607,道具产出!B:V,9,FALSE)</f>
        <v>200</v>
      </c>
      <c r="V1607" s="92">
        <f>VLOOKUP(D1607,道具产出!B:V,10,FALSE)</f>
        <v>3403</v>
      </c>
      <c r="W1607" s="15" t="str">
        <f>IF(V1607="","",VLOOKUP(V1607,映射!W:X,2,FALSE))</f>
        <v>毛毡</v>
      </c>
      <c r="X1607" s="92">
        <f>VLOOKUP(D1607,道具产出!B:V,11,FALSE)</f>
        <v>1</v>
      </c>
      <c r="Y1607" s="92">
        <v>1</v>
      </c>
      <c r="Z1607" s="92">
        <f>VLOOKUP(D1607,道具产出!B:V,12,FALSE)</f>
        <v>200</v>
      </c>
      <c r="AA1607" s="85"/>
      <c r="AB1607" s="15" t="str">
        <f>IF(AA1607="","",VLOOKUP(AA1607,映射!W:X,2,FALSE))</f>
        <v/>
      </c>
      <c r="AC1607" s="85"/>
      <c r="AD1607" s="85"/>
      <c r="AE1607" s="85"/>
      <c r="AF1607" s="85"/>
      <c r="AG1607" s="15" t="str">
        <f>IF(AF1607="","",VLOOKUP(AF1607,映射!W:X,2,FALSE))</f>
        <v/>
      </c>
      <c r="AH1607" s="85"/>
      <c r="AI1607" s="85"/>
      <c r="AJ1607" s="85"/>
      <c r="AK1607" s="85"/>
      <c r="AL1607" s="85" t="str">
        <f>IF(AK1607="","",VLOOKUP(AK1607,映射!W:X,2,FALSE))</f>
        <v/>
      </c>
      <c r="AM1607" s="85"/>
      <c r="AN1607" s="85"/>
      <c r="AO1607" s="85"/>
    </row>
    <row r="1608" spans="1:41">
      <c r="A1608" s="26">
        <v>140875</v>
      </c>
      <c r="B1608" s="26" t="s">
        <v>323</v>
      </c>
      <c r="C1608" s="14" t="s">
        <v>40</v>
      </c>
      <c r="D1608" s="14" t="s">
        <v>686</v>
      </c>
      <c r="E1608" s="26">
        <v>40875</v>
      </c>
      <c r="F1608" s="26" t="s">
        <v>592</v>
      </c>
      <c r="G1608" s="26"/>
      <c r="H1608" s="26">
        <v>37</v>
      </c>
      <c r="I1608" s="91">
        <v>650</v>
      </c>
      <c r="J1608" s="90">
        <v>0</v>
      </c>
      <c r="K1608" s="26"/>
      <c r="L1608" s="79">
        <f>VLOOKUP(D1608,道具产出!B:V,4,FALSE)</f>
        <v>3003</v>
      </c>
      <c r="M1608" s="15" t="str">
        <f>IF(L1608="","",VLOOKUP(L1608,映射!W:X,2,FALSE))</f>
        <v>银</v>
      </c>
      <c r="N1608" s="79">
        <f>VLOOKUP(D1608,道具产出!B:V,5,FALSE)</f>
        <v>1</v>
      </c>
      <c r="O1608" s="79">
        <v>1</v>
      </c>
      <c r="P1608" s="79">
        <f>VLOOKUP(D1608,道具产出!B:V,6,FALSE)</f>
        <v>200</v>
      </c>
      <c r="Q1608" s="79">
        <f>VLOOKUP(D1608,道具产出!B:V,7,FALSE)</f>
        <v>3103</v>
      </c>
      <c r="R1608" s="15" t="str">
        <f>IF(Q1608="","",VLOOKUP(Q1608,映射!W:X,2,FALSE))</f>
        <v>黄月木</v>
      </c>
      <c r="S1608" s="79">
        <f>VLOOKUP(D1608,道具产出!B:V,8,FALSE)</f>
        <v>1</v>
      </c>
      <c r="T1608" s="79">
        <v>1</v>
      </c>
      <c r="U1608" s="79">
        <f>VLOOKUP(D1608,道具产出!B:V,9,FALSE)</f>
        <v>200</v>
      </c>
      <c r="V1608" s="92">
        <f>VLOOKUP(D1608,道具产出!B:V,10,FALSE)</f>
        <v>3403</v>
      </c>
      <c r="W1608" s="15" t="str">
        <f>IF(V1608="","",VLOOKUP(V1608,映射!W:X,2,FALSE))</f>
        <v>毛毡</v>
      </c>
      <c r="X1608" s="92">
        <f>VLOOKUP(D1608,道具产出!B:V,11,FALSE)</f>
        <v>1</v>
      </c>
      <c r="Y1608" s="92">
        <v>1</v>
      </c>
      <c r="Z1608" s="92">
        <f>VLOOKUP(D1608,道具产出!B:V,12,FALSE)</f>
        <v>200</v>
      </c>
      <c r="AA1608" s="85"/>
      <c r="AB1608" s="15" t="str">
        <f>IF(AA1608="","",VLOOKUP(AA1608,映射!W:X,2,FALSE))</f>
        <v/>
      </c>
      <c r="AC1608" s="85"/>
      <c r="AD1608" s="85"/>
      <c r="AE1608" s="85"/>
      <c r="AF1608" s="85"/>
      <c r="AG1608" s="15" t="str">
        <f>IF(AF1608="","",VLOOKUP(AF1608,映射!W:X,2,FALSE))</f>
        <v/>
      </c>
      <c r="AH1608" s="85"/>
      <c r="AI1608" s="85"/>
      <c r="AJ1608" s="85"/>
      <c r="AK1608" s="85"/>
      <c r="AL1608" s="85" t="str">
        <f>IF(AK1608="","",VLOOKUP(AK1608,映射!W:X,2,FALSE))</f>
        <v/>
      </c>
      <c r="AM1608" s="85"/>
      <c r="AN1608" s="85"/>
      <c r="AO1608" s="85"/>
    </row>
    <row r="1609" spans="1:41">
      <c r="A1609" s="26">
        <v>140876</v>
      </c>
      <c r="B1609" s="26" t="s">
        <v>323</v>
      </c>
      <c r="C1609" s="14" t="s">
        <v>40</v>
      </c>
      <c r="D1609" s="14" t="s">
        <v>686</v>
      </c>
      <c r="E1609" s="26">
        <v>40876</v>
      </c>
      <c r="F1609" s="26" t="s">
        <v>521</v>
      </c>
      <c r="G1609" s="26"/>
      <c r="H1609" s="26">
        <v>37</v>
      </c>
      <c r="I1609" s="91">
        <v>650</v>
      </c>
      <c r="J1609" s="90">
        <v>0</v>
      </c>
      <c r="K1609" s="26"/>
      <c r="L1609" s="79">
        <f>VLOOKUP(D1609,道具产出!B:V,4,FALSE)</f>
        <v>3003</v>
      </c>
      <c r="M1609" s="15" t="str">
        <f>IF(L1609="","",VLOOKUP(L1609,映射!W:X,2,FALSE))</f>
        <v>银</v>
      </c>
      <c r="N1609" s="79">
        <f>VLOOKUP(D1609,道具产出!B:V,5,FALSE)</f>
        <v>1</v>
      </c>
      <c r="O1609" s="79">
        <v>1</v>
      </c>
      <c r="P1609" s="79">
        <f>VLOOKUP(D1609,道具产出!B:V,6,FALSE)</f>
        <v>200</v>
      </c>
      <c r="Q1609" s="79">
        <f>VLOOKUP(D1609,道具产出!B:V,7,FALSE)</f>
        <v>3103</v>
      </c>
      <c r="R1609" s="15" t="str">
        <f>IF(Q1609="","",VLOOKUP(Q1609,映射!W:X,2,FALSE))</f>
        <v>黄月木</v>
      </c>
      <c r="S1609" s="79">
        <f>VLOOKUP(D1609,道具产出!B:V,8,FALSE)</f>
        <v>1</v>
      </c>
      <c r="T1609" s="79">
        <v>1</v>
      </c>
      <c r="U1609" s="79">
        <f>VLOOKUP(D1609,道具产出!B:V,9,FALSE)</f>
        <v>200</v>
      </c>
      <c r="V1609" s="92">
        <f>VLOOKUP(D1609,道具产出!B:V,10,FALSE)</f>
        <v>3403</v>
      </c>
      <c r="W1609" s="15" t="str">
        <f>IF(V1609="","",VLOOKUP(V1609,映射!W:X,2,FALSE))</f>
        <v>毛毡</v>
      </c>
      <c r="X1609" s="92">
        <f>VLOOKUP(D1609,道具产出!B:V,11,FALSE)</f>
        <v>1</v>
      </c>
      <c r="Y1609" s="92">
        <v>1</v>
      </c>
      <c r="Z1609" s="92">
        <f>VLOOKUP(D1609,道具产出!B:V,12,FALSE)</f>
        <v>200</v>
      </c>
      <c r="AA1609" s="85"/>
      <c r="AB1609" s="15" t="str">
        <f>IF(AA1609="","",VLOOKUP(AA1609,映射!W:X,2,FALSE))</f>
        <v/>
      </c>
      <c r="AC1609" s="85"/>
      <c r="AD1609" s="85"/>
      <c r="AE1609" s="85"/>
      <c r="AF1609" s="85"/>
      <c r="AG1609" s="15" t="str">
        <f>IF(AF1609="","",VLOOKUP(AF1609,映射!W:X,2,FALSE))</f>
        <v/>
      </c>
      <c r="AH1609" s="85"/>
      <c r="AI1609" s="85"/>
      <c r="AJ1609" s="85"/>
      <c r="AK1609" s="85"/>
      <c r="AL1609" s="85" t="str">
        <f>IF(AK1609="","",VLOOKUP(AK1609,映射!W:X,2,FALSE))</f>
        <v/>
      </c>
      <c r="AM1609" s="85"/>
      <c r="AN1609" s="85"/>
      <c r="AO1609" s="85"/>
    </row>
    <row r="1610" spans="1:41">
      <c r="A1610" s="26">
        <v>140877</v>
      </c>
      <c r="B1610" s="26" t="s">
        <v>323</v>
      </c>
      <c r="C1610" s="14" t="s">
        <v>40</v>
      </c>
      <c r="D1610" s="14" t="s">
        <v>686</v>
      </c>
      <c r="E1610" s="26">
        <v>40877</v>
      </c>
      <c r="F1610" s="26" t="s">
        <v>393</v>
      </c>
      <c r="G1610" s="26"/>
      <c r="H1610" s="26">
        <v>37</v>
      </c>
      <c r="I1610" s="91">
        <v>650</v>
      </c>
      <c r="J1610" s="90">
        <v>0</v>
      </c>
      <c r="K1610" s="26"/>
      <c r="L1610" s="79">
        <f>VLOOKUP(D1610,道具产出!B:V,4,FALSE)</f>
        <v>3003</v>
      </c>
      <c r="M1610" s="15" t="str">
        <f>IF(L1610="","",VLOOKUP(L1610,映射!W:X,2,FALSE))</f>
        <v>银</v>
      </c>
      <c r="N1610" s="79">
        <f>VLOOKUP(D1610,道具产出!B:V,5,FALSE)</f>
        <v>1</v>
      </c>
      <c r="O1610" s="79">
        <v>1</v>
      </c>
      <c r="P1610" s="79">
        <f>VLOOKUP(D1610,道具产出!B:V,6,FALSE)</f>
        <v>200</v>
      </c>
      <c r="Q1610" s="79">
        <f>VLOOKUP(D1610,道具产出!B:V,7,FALSE)</f>
        <v>3103</v>
      </c>
      <c r="R1610" s="15" t="str">
        <f>IF(Q1610="","",VLOOKUP(Q1610,映射!W:X,2,FALSE))</f>
        <v>黄月木</v>
      </c>
      <c r="S1610" s="79">
        <f>VLOOKUP(D1610,道具产出!B:V,8,FALSE)</f>
        <v>1</v>
      </c>
      <c r="T1610" s="79">
        <v>1</v>
      </c>
      <c r="U1610" s="79">
        <f>VLOOKUP(D1610,道具产出!B:V,9,FALSE)</f>
        <v>200</v>
      </c>
      <c r="V1610" s="92">
        <f>VLOOKUP(D1610,道具产出!B:V,10,FALSE)</f>
        <v>3403</v>
      </c>
      <c r="W1610" s="15" t="str">
        <f>IF(V1610="","",VLOOKUP(V1610,映射!W:X,2,FALSE))</f>
        <v>毛毡</v>
      </c>
      <c r="X1610" s="92">
        <f>VLOOKUP(D1610,道具产出!B:V,11,FALSE)</f>
        <v>1</v>
      </c>
      <c r="Y1610" s="92">
        <v>1</v>
      </c>
      <c r="Z1610" s="92">
        <f>VLOOKUP(D1610,道具产出!B:V,12,FALSE)</f>
        <v>200</v>
      </c>
      <c r="AA1610" s="85"/>
      <c r="AB1610" s="15" t="str">
        <f>IF(AA1610="","",VLOOKUP(AA1610,映射!W:X,2,FALSE))</f>
        <v/>
      </c>
      <c r="AC1610" s="85"/>
      <c r="AD1610" s="85"/>
      <c r="AE1610" s="85"/>
      <c r="AF1610" s="85"/>
      <c r="AG1610" s="15" t="str">
        <f>IF(AF1610="","",VLOOKUP(AF1610,映射!W:X,2,FALSE))</f>
        <v/>
      </c>
      <c r="AH1610" s="85"/>
      <c r="AI1610" s="85"/>
      <c r="AJ1610" s="85"/>
      <c r="AK1610" s="85"/>
      <c r="AL1610" s="85" t="str">
        <f>IF(AK1610="","",VLOOKUP(AK1610,映射!W:X,2,FALSE))</f>
        <v/>
      </c>
      <c r="AM1610" s="85"/>
      <c r="AN1610" s="85"/>
      <c r="AO1610" s="85"/>
    </row>
    <row r="1611" spans="1:41">
      <c r="A1611" s="26">
        <v>140878</v>
      </c>
      <c r="B1611" s="26" t="s">
        <v>323</v>
      </c>
      <c r="C1611" s="14" t="s">
        <v>40</v>
      </c>
      <c r="D1611" s="14" t="s">
        <v>686</v>
      </c>
      <c r="E1611" s="26">
        <v>40878</v>
      </c>
      <c r="F1611" s="26" t="s">
        <v>506</v>
      </c>
      <c r="G1611" s="26"/>
      <c r="H1611" s="26">
        <v>37</v>
      </c>
      <c r="I1611" s="91">
        <v>650</v>
      </c>
      <c r="J1611" s="90">
        <v>0</v>
      </c>
      <c r="K1611" s="26"/>
      <c r="L1611" s="79">
        <f>VLOOKUP(D1611,道具产出!B:V,4,FALSE)</f>
        <v>3003</v>
      </c>
      <c r="M1611" s="15" t="str">
        <f>IF(L1611="","",VLOOKUP(L1611,映射!W:X,2,FALSE))</f>
        <v>银</v>
      </c>
      <c r="N1611" s="79">
        <f>VLOOKUP(D1611,道具产出!B:V,5,FALSE)</f>
        <v>1</v>
      </c>
      <c r="O1611" s="79">
        <v>1</v>
      </c>
      <c r="P1611" s="79">
        <f>VLOOKUP(D1611,道具产出!B:V,6,FALSE)</f>
        <v>200</v>
      </c>
      <c r="Q1611" s="79">
        <f>VLOOKUP(D1611,道具产出!B:V,7,FALSE)</f>
        <v>3103</v>
      </c>
      <c r="R1611" s="15" t="str">
        <f>IF(Q1611="","",VLOOKUP(Q1611,映射!W:X,2,FALSE))</f>
        <v>黄月木</v>
      </c>
      <c r="S1611" s="79">
        <f>VLOOKUP(D1611,道具产出!B:V,8,FALSE)</f>
        <v>1</v>
      </c>
      <c r="T1611" s="79">
        <v>1</v>
      </c>
      <c r="U1611" s="79">
        <f>VLOOKUP(D1611,道具产出!B:V,9,FALSE)</f>
        <v>200</v>
      </c>
      <c r="V1611" s="92">
        <f>VLOOKUP(D1611,道具产出!B:V,10,FALSE)</f>
        <v>3403</v>
      </c>
      <c r="W1611" s="15" t="str">
        <f>IF(V1611="","",VLOOKUP(V1611,映射!W:X,2,FALSE))</f>
        <v>毛毡</v>
      </c>
      <c r="X1611" s="92">
        <f>VLOOKUP(D1611,道具产出!B:V,11,FALSE)</f>
        <v>1</v>
      </c>
      <c r="Y1611" s="92">
        <v>1</v>
      </c>
      <c r="Z1611" s="92">
        <f>VLOOKUP(D1611,道具产出!B:V,12,FALSE)</f>
        <v>200</v>
      </c>
      <c r="AA1611" s="85"/>
      <c r="AB1611" s="15" t="str">
        <f>IF(AA1611="","",VLOOKUP(AA1611,映射!W:X,2,FALSE))</f>
        <v/>
      </c>
      <c r="AC1611" s="85"/>
      <c r="AD1611" s="85"/>
      <c r="AE1611" s="85"/>
      <c r="AF1611" s="85"/>
      <c r="AG1611" s="15" t="str">
        <f>IF(AF1611="","",VLOOKUP(AF1611,映射!W:X,2,FALSE))</f>
        <v/>
      </c>
      <c r="AH1611" s="85"/>
      <c r="AI1611" s="85"/>
      <c r="AJ1611" s="85"/>
      <c r="AK1611" s="85"/>
      <c r="AL1611" s="85" t="str">
        <f>IF(AK1611="","",VLOOKUP(AK1611,映射!W:X,2,FALSE))</f>
        <v/>
      </c>
      <c r="AM1611" s="85"/>
      <c r="AN1611" s="85"/>
      <c r="AO1611" s="85"/>
    </row>
    <row r="1612" spans="1:41">
      <c r="A1612" s="26">
        <v>140879</v>
      </c>
      <c r="B1612" s="26" t="s">
        <v>323</v>
      </c>
      <c r="C1612" s="14" t="s">
        <v>40</v>
      </c>
      <c r="D1612" s="14" t="s">
        <v>686</v>
      </c>
      <c r="E1612" s="26">
        <v>40879</v>
      </c>
      <c r="F1612" s="26" t="s">
        <v>508</v>
      </c>
      <c r="G1612" s="26"/>
      <c r="H1612" s="26">
        <v>37</v>
      </c>
      <c r="I1612" s="91">
        <v>650</v>
      </c>
      <c r="J1612" s="90">
        <v>0</v>
      </c>
      <c r="K1612" s="26"/>
      <c r="L1612" s="79">
        <f>VLOOKUP(D1612,道具产出!B:V,4,FALSE)</f>
        <v>3003</v>
      </c>
      <c r="M1612" s="15" t="str">
        <f>IF(L1612="","",VLOOKUP(L1612,映射!W:X,2,FALSE))</f>
        <v>银</v>
      </c>
      <c r="N1612" s="79">
        <f>VLOOKUP(D1612,道具产出!B:V,5,FALSE)</f>
        <v>1</v>
      </c>
      <c r="O1612" s="79">
        <v>1</v>
      </c>
      <c r="P1612" s="79">
        <f>VLOOKUP(D1612,道具产出!B:V,6,FALSE)</f>
        <v>200</v>
      </c>
      <c r="Q1612" s="79">
        <f>VLOOKUP(D1612,道具产出!B:V,7,FALSE)</f>
        <v>3103</v>
      </c>
      <c r="R1612" s="15" t="str">
        <f>IF(Q1612="","",VLOOKUP(Q1612,映射!W:X,2,FALSE))</f>
        <v>黄月木</v>
      </c>
      <c r="S1612" s="79">
        <f>VLOOKUP(D1612,道具产出!B:V,8,FALSE)</f>
        <v>1</v>
      </c>
      <c r="T1612" s="79">
        <v>1</v>
      </c>
      <c r="U1612" s="79">
        <f>VLOOKUP(D1612,道具产出!B:V,9,FALSE)</f>
        <v>200</v>
      </c>
      <c r="V1612" s="92">
        <f>VLOOKUP(D1612,道具产出!B:V,10,FALSE)</f>
        <v>3403</v>
      </c>
      <c r="W1612" s="15" t="str">
        <f>IF(V1612="","",VLOOKUP(V1612,映射!W:X,2,FALSE))</f>
        <v>毛毡</v>
      </c>
      <c r="X1612" s="92">
        <f>VLOOKUP(D1612,道具产出!B:V,11,FALSE)</f>
        <v>1</v>
      </c>
      <c r="Y1612" s="92">
        <v>1</v>
      </c>
      <c r="Z1612" s="92">
        <f>VLOOKUP(D1612,道具产出!B:V,12,FALSE)</f>
        <v>200</v>
      </c>
      <c r="AA1612" s="85"/>
      <c r="AB1612" s="15" t="str">
        <f>IF(AA1612="","",VLOOKUP(AA1612,映射!W:X,2,FALSE))</f>
        <v/>
      </c>
      <c r="AC1612" s="85"/>
      <c r="AD1612" s="85"/>
      <c r="AE1612" s="85"/>
      <c r="AF1612" s="85"/>
      <c r="AG1612" s="15" t="str">
        <f>IF(AF1612="","",VLOOKUP(AF1612,映射!W:X,2,FALSE))</f>
        <v/>
      </c>
      <c r="AH1612" s="85"/>
      <c r="AI1612" s="85"/>
      <c r="AJ1612" s="85"/>
      <c r="AK1612" s="85"/>
      <c r="AL1612" s="85" t="str">
        <f>IF(AK1612="","",VLOOKUP(AK1612,映射!W:X,2,FALSE))</f>
        <v/>
      </c>
      <c r="AM1612" s="85"/>
      <c r="AN1612" s="85"/>
      <c r="AO1612" s="85"/>
    </row>
    <row r="1613" spans="1:41">
      <c r="A1613" s="26">
        <v>140880</v>
      </c>
      <c r="B1613" s="26" t="s">
        <v>323</v>
      </c>
      <c r="C1613" s="14" t="s">
        <v>40</v>
      </c>
      <c r="D1613" s="14" t="s">
        <v>686</v>
      </c>
      <c r="E1613" s="26">
        <v>40880</v>
      </c>
      <c r="F1613" s="26" t="s">
        <v>451</v>
      </c>
      <c r="G1613" s="26"/>
      <c r="H1613" s="26">
        <v>37</v>
      </c>
      <c r="I1613" s="91">
        <v>650</v>
      </c>
      <c r="J1613" s="90">
        <v>0</v>
      </c>
      <c r="K1613" s="26"/>
      <c r="L1613" s="79">
        <f>VLOOKUP(D1613,道具产出!B:V,4,FALSE)</f>
        <v>3003</v>
      </c>
      <c r="M1613" s="15" t="str">
        <f>IF(L1613="","",VLOOKUP(L1613,映射!W:X,2,FALSE))</f>
        <v>银</v>
      </c>
      <c r="N1613" s="79">
        <f>VLOOKUP(D1613,道具产出!B:V,5,FALSE)</f>
        <v>1</v>
      </c>
      <c r="O1613" s="79">
        <v>1</v>
      </c>
      <c r="P1613" s="79">
        <f>VLOOKUP(D1613,道具产出!B:V,6,FALSE)</f>
        <v>200</v>
      </c>
      <c r="Q1613" s="79">
        <f>VLOOKUP(D1613,道具产出!B:V,7,FALSE)</f>
        <v>3103</v>
      </c>
      <c r="R1613" s="15" t="str">
        <f>IF(Q1613="","",VLOOKUP(Q1613,映射!W:X,2,FALSE))</f>
        <v>黄月木</v>
      </c>
      <c r="S1613" s="79">
        <f>VLOOKUP(D1613,道具产出!B:V,8,FALSE)</f>
        <v>1</v>
      </c>
      <c r="T1613" s="79">
        <v>1</v>
      </c>
      <c r="U1613" s="79">
        <f>VLOOKUP(D1613,道具产出!B:V,9,FALSE)</f>
        <v>200</v>
      </c>
      <c r="V1613" s="92">
        <f>VLOOKUP(D1613,道具产出!B:V,10,FALSE)</f>
        <v>3403</v>
      </c>
      <c r="W1613" s="15" t="str">
        <f>IF(V1613="","",VLOOKUP(V1613,映射!W:X,2,FALSE))</f>
        <v>毛毡</v>
      </c>
      <c r="X1613" s="92">
        <f>VLOOKUP(D1613,道具产出!B:V,11,FALSE)</f>
        <v>1</v>
      </c>
      <c r="Y1613" s="92">
        <v>1</v>
      </c>
      <c r="Z1613" s="92">
        <f>VLOOKUP(D1613,道具产出!B:V,12,FALSE)</f>
        <v>200</v>
      </c>
      <c r="AA1613" s="85"/>
      <c r="AB1613" s="15" t="str">
        <f>IF(AA1613="","",VLOOKUP(AA1613,映射!W:X,2,FALSE))</f>
        <v/>
      </c>
      <c r="AC1613" s="85"/>
      <c r="AD1613" s="85"/>
      <c r="AE1613" s="85"/>
      <c r="AF1613" s="85"/>
      <c r="AG1613" s="15" t="str">
        <f>IF(AF1613="","",VLOOKUP(AF1613,映射!W:X,2,FALSE))</f>
        <v/>
      </c>
      <c r="AH1613" s="85"/>
      <c r="AI1613" s="85"/>
      <c r="AJ1613" s="85"/>
      <c r="AK1613" s="85"/>
      <c r="AL1613" s="85" t="str">
        <f>IF(AK1613="","",VLOOKUP(AK1613,映射!W:X,2,FALSE))</f>
        <v/>
      </c>
      <c r="AM1613" s="85"/>
      <c r="AN1613" s="85"/>
      <c r="AO1613" s="85"/>
    </row>
    <row r="1614" spans="1:41">
      <c r="A1614" s="26">
        <v>140881</v>
      </c>
      <c r="B1614" s="26" t="s">
        <v>323</v>
      </c>
      <c r="C1614" s="14" t="s">
        <v>40</v>
      </c>
      <c r="D1614" s="14" t="s">
        <v>686</v>
      </c>
      <c r="E1614" s="26">
        <v>40881</v>
      </c>
      <c r="F1614" s="26" t="s">
        <v>630</v>
      </c>
      <c r="G1614" s="26"/>
      <c r="H1614" s="26">
        <v>37</v>
      </c>
      <c r="I1614" s="91">
        <v>650</v>
      </c>
      <c r="J1614" s="90">
        <v>0</v>
      </c>
      <c r="K1614" s="26"/>
      <c r="L1614" s="79">
        <f>VLOOKUP(D1614,道具产出!B:V,4,FALSE)</f>
        <v>3003</v>
      </c>
      <c r="M1614" s="15" t="str">
        <f>IF(L1614="","",VLOOKUP(L1614,映射!W:X,2,FALSE))</f>
        <v>银</v>
      </c>
      <c r="N1614" s="79">
        <f>VLOOKUP(D1614,道具产出!B:V,5,FALSE)</f>
        <v>1</v>
      </c>
      <c r="O1614" s="79">
        <v>1</v>
      </c>
      <c r="P1614" s="79">
        <f>VLOOKUP(D1614,道具产出!B:V,6,FALSE)</f>
        <v>200</v>
      </c>
      <c r="Q1614" s="79">
        <f>VLOOKUP(D1614,道具产出!B:V,7,FALSE)</f>
        <v>3103</v>
      </c>
      <c r="R1614" s="15" t="str">
        <f>IF(Q1614="","",VLOOKUP(Q1614,映射!W:X,2,FALSE))</f>
        <v>黄月木</v>
      </c>
      <c r="S1614" s="79">
        <f>VLOOKUP(D1614,道具产出!B:V,8,FALSE)</f>
        <v>1</v>
      </c>
      <c r="T1614" s="79">
        <v>1</v>
      </c>
      <c r="U1614" s="79">
        <f>VLOOKUP(D1614,道具产出!B:V,9,FALSE)</f>
        <v>200</v>
      </c>
      <c r="V1614" s="92">
        <f>VLOOKUP(D1614,道具产出!B:V,10,FALSE)</f>
        <v>3403</v>
      </c>
      <c r="W1614" s="15" t="str">
        <f>IF(V1614="","",VLOOKUP(V1614,映射!W:X,2,FALSE))</f>
        <v>毛毡</v>
      </c>
      <c r="X1614" s="92">
        <f>VLOOKUP(D1614,道具产出!B:V,11,FALSE)</f>
        <v>1</v>
      </c>
      <c r="Y1614" s="92">
        <v>1</v>
      </c>
      <c r="Z1614" s="92">
        <f>VLOOKUP(D1614,道具产出!B:V,12,FALSE)</f>
        <v>200</v>
      </c>
      <c r="AA1614" s="85"/>
      <c r="AB1614" s="15" t="str">
        <f>IF(AA1614="","",VLOOKUP(AA1614,映射!W:X,2,FALSE))</f>
        <v/>
      </c>
      <c r="AC1614" s="85"/>
      <c r="AD1614" s="85"/>
      <c r="AE1614" s="85"/>
      <c r="AF1614" s="85"/>
      <c r="AG1614" s="15" t="str">
        <f>IF(AF1614="","",VLOOKUP(AF1614,映射!W:X,2,FALSE))</f>
        <v/>
      </c>
      <c r="AH1614" s="85"/>
      <c r="AI1614" s="85"/>
      <c r="AJ1614" s="85"/>
      <c r="AK1614" s="85"/>
      <c r="AL1614" s="85" t="str">
        <f>IF(AK1614="","",VLOOKUP(AK1614,映射!W:X,2,FALSE))</f>
        <v/>
      </c>
      <c r="AM1614" s="85"/>
      <c r="AN1614" s="85"/>
      <c r="AO1614" s="85"/>
    </row>
    <row r="1615" spans="1:41">
      <c r="A1615" s="26">
        <v>140882</v>
      </c>
      <c r="B1615" s="26" t="s">
        <v>323</v>
      </c>
      <c r="C1615" s="14" t="s">
        <v>40</v>
      </c>
      <c r="D1615" s="14" t="s">
        <v>686</v>
      </c>
      <c r="E1615" s="26">
        <v>40882</v>
      </c>
      <c r="F1615" s="26" t="s">
        <v>694</v>
      </c>
      <c r="G1615" s="26"/>
      <c r="H1615" s="26">
        <v>37</v>
      </c>
      <c r="I1615" s="91">
        <v>650</v>
      </c>
      <c r="J1615" s="90">
        <v>0</v>
      </c>
      <c r="K1615" s="26"/>
      <c r="L1615" s="79">
        <f>VLOOKUP(D1615,道具产出!B:V,4,FALSE)</f>
        <v>3003</v>
      </c>
      <c r="M1615" s="15" t="str">
        <f>IF(L1615="","",VLOOKUP(L1615,映射!W:X,2,FALSE))</f>
        <v>银</v>
      </c>
      <c r="N1615" s="79">
        <f>VLOOKUP(D1615,道具产出!B:V,5,FALSE)</f>
        <v>1</v>
      </c>
      <c r="O1615" s="79">
        <v>1</v>
      </c>
      <c r="P1615" s="79">
        <f>VLOOKUP(D1615,道具产出!B:V,6,FALSE)</f>
        <v>200</v>
      </c>
      <c r="Q1615" s="79">
        <f>VLOOKUP(D1615,道具产出!B:V,7,FALSE)</f>
        <v>3103</v>
      </c>
      <c r="R1615" s="15" t="str">
        <f>IF(Q1615="","",VLOOKUP(Q1615,映射!W:X,2,FALSE))</f>
        <v>黄月木</v>
      </c>
      <c r="S1615" s="79">
        <f>VLOOKUP(D1615,道具产出!B:V,8,FALSE)</f>
        <v>1</v>
      </c>
      <c r="T1615" s="79">
        <v>1</v>
      </c>
      <c r="U1615" s="79">
        <f>VLOOKUP(D1615,道具产出!B:V,9,FALSE)</f>
        <v>200</v>
      </c>
      <c r="V1615" s="92">
        <f>VLOOKUP(D1615,道具产出!B:V,10,FALSE)</f>
        <v>3403</v>
      </c>
      <c r="W1615" s="15" t="str">
        <f>IF(V1615="","",VLOOKUP(V1615,映射!W:X,2,FALSE))</f>
        <v>毛毡</v>
      </c>
      <c r="X1615" s="92">
        <f>VLOOKUP(D1615,道具产出!B:V,11,FALSE)</f>
        <v>1</v>
      </c>
      <c r="Y1615" s="92">
        <v>1</v>
      </c>
      <c r="Z1615" s="92">
        <f>VLOOKUP(D1615,道具产出!B:V,12,FALSE)</f>
        <v>200</v>
      </c>
      <c r="AA1615" s="85"/>
      <c r="AB1615" s="15" t="str">
        <f>IF(AA1615="","",VLOOKUP(AA1615,映射!W:X,2,FALSE))</f>
        <v/>
      </c>
      <c r="AC1615" s="85"/>
      <c r="AD1615" s="85"/>
      <c r="AE1615" s="85"/>
      <c r="AF1615" s="85"/>
      <c r="AG1615" s="15" t="str">
        <f>IF(AF1615="","",VLOOKUP(AF1615,映射!W:X,2,FALSE))</f>
        <v/>
      </c>
      <c r="AH1615" s="85"/>
      <c r="AI1615" s="85"/>
      <c r="AJ1615" s="85"/>
      <c r="AK1615" s="85"/>
      <c r="AL1615" s="85" t="str">
        <f>IF(AK1615="","",VLOOKUP(AK1615,映射!W:X,2,FALSE))</f>
        <v/>
      </c>
      <c r="AM1615" s="85"/>
      <c r="AN1615" s="85"/>
      <c r="AO1615" s="85"/>
    </row>
    <row r="1616" spans="1:41">
      <c r="A1616" s="26">
        <v>140883</v>
      </c>
      <c r="B1616" s="26" t="s">
        <v>323</v>
      </c>
      <c r="C1616" s="14" t="s">
        <v>40</v>
      </c>
      <c r="D1616" s="14" t="s">
        <v>686</v>
      </c>
      <c r="E1616" s="26">
        <v>40883</v>
      </c>
      <c r="F1616" s="26" t="s">
        <v>639</v>
      </c>
      <c r="G1616" s="26"/>
      <c r="H1616" s="26">
        <v>37</v>
      </c>
      <c r="I1616" s="91">
        <v>650</v>
      </c>
      <c r="J1616" s="90">
        <v>0</v>
      </c>
      <c r="K1616" s="26"/>
      <c r="L1616" s="79">
        <f>VLOOKUP(D1616,道具产出!B:V,4,FALSE)</f>
        <v>3003</v>
      </c>
      <c r="M1616" s="15" t="str">
        <f>IF(L1616="","",VLOOKUP(L1616,映射!W:X,2,FALSE))</f>
        <v>银</v>
      </c>
      <c r="N1616" s="79">
        <f>VLOOKUP(D1616,道具产出!B:V,5,FALSE)</f>
        <v>1</v>
      </c>
      <c r="O1616" s="79">
        <v>1</v>
      </c>
      <c r="P1616" s="79">
        <f>VLOOKUP(D1616,道具产出!B:V,6,FALSE)</f>
        <v>200</v>
      </c>
      <c r="Q1616" s="79">
        <f>VLOOKUP(D1616,道具产出!B:V,7,FALSE)</f>
        <v>3103</v>
      </c>
      <c r="R1616" s="15" t="str">
        <f>IF(Q1616="","",VLOOKUP(Q1616,映射!W:X,2,FALSE))</f>
        <v>黄月木</v>
      </c>
      <c r="S1616" s="79">
        <f>VLOOKUP(D1616,道具产出!B:V,8,FALSE)</f>
        <v>1</v>
      </c>
      <c r="T1616" s="79">
        <v>1</v>
      </c>
      <c r="U1616" s="79">
        <f>VLOOKUP(D1616,道具产出!B:V,9,FALSE)</f>
        <v>200</v>
      </c>
      <c r="V1616" s="92">
        <f>VLOOKUP(D1616,道具产出!B:V,10,FALSE)</f>
        <v>3403</v>
      </c>
      <c r="W1616" s="15" t="str">
        <f>IF(V1616="","",VLOOKUP(V1616,映射!W:X,2,FALSE))</f>
        <v>毛毡</v>
      </c>
      <c r="X1616" s="92">
        <f>VLOOKUP(D1616,道具产出!B:V,11,FALSE)</f>
        <v>1</v>
      </c>
      <c r="Y1616" s="92">
        <v>1</v>
      </c>
      <c r="Z1616" s="92">
        <f>VLOOKUP(D1616,道具产出!B:V,12,FALSE)</f>
        <v>200</v>
      </c>
      <c r="AA1616" s="85"/>
      <c r="AB1616" s="15" t="str">
        <f>IF(AA1616="","",VLOOKUP(AA1616,映射!W:X,2,FALSE))</f>
        <v/>
      </c>
      <c r="AC1616" s="85"/>
      <c r="AD1616" s="85"/>
      <c r="AE1616" s="85"/>
      <c r="AF1616" s="85"/>
      <c r="AG1616" s="15" t="str">
        <f>IF(AF1616="","",VLOOKUP(AF1616,映射!W:X,2,FALSE))</f>
        <v/>
      </c>
      <c r="AH1616" s="85"/>
      <c r="AI1616" s="85"/>
      <c r="AJ1616" s="85"/>
      <c r="AK1616" s="85"/>
      <c r="AL1616" s="85" t="str">
        <f>IF(AK1616="","",VLOOKUP(AK1616,映射!W:X,2,FALSE))</f>
        <v/>
      </c>
      <c r="AM1616" s="85"/>
      <c r="AN1616" s="85"/>
      <c r="AO1616" s="85"/>
    </row>
    <row r="1617" spans="1:41">
      <c r="A1617" s="26">
        <v>140884</v>
      </c>
      <c r="B1617" s="26" t="s">
        <v>323</v>
      </c>
      <c r="C1617" s="14" t="s">
        <v>40</v>
      </c>
      <c r="D1617" s="14" t="s">
        <v>686</v>
      </c>
      <c r="E1617" s="26">
        <v>40884</v>
      </c>
      <c r="F1617" s="26" t="s">
        <v>629</v>
      </c>
      <c r="G1617" s="26"/>
      <c r="H1617" s="26">
        <v>37</v>
      </c>
      <c r="I1617" s="91">
        <v>650</v>
      </c>
      <c r="J1617" s="90">
        <v>0</v>
      </c>
      <c r="K1617" s="26"/>
      <c r="L1617" s="79">
        <f>VLOOKUP(D1617,道具产出!B:V,4,FALSE)</f>
        <v>3003</v>
      </c>
      <c r="M1617" s="15" t="str">
        <f>IF(L1617="","",VLOOKUP(L1617,映射!W:X,2,FALSE))</f>
        <v>银</v>
      </c>
      <c r="N1617" s="79">
        <f>VLOOKUP(D1617,道具产出!B:V,5,FALSE)</f>
        <v>1</v>
      </c>
      <c r="O1617" s="79">
        <v>1</v>
      </c>
      <c r="P1617" s="79">
        <f>VLOOKUP(D1617,道具产出!B:V,6,FALSE)</f>
        <v>200</v>
      </c>
      <c r="Q1617" s="79">
        <f>VLOOKUP(D1617,道具产出!B:V,7,FALSE)</f>
        <v>3103</v>
      </c>
      <c r="R1617" s="15" t="str">
        <f>IF(Q1617="","",VLOOKUP(Q1617,映射!W:X,2,FALSE))</f>
        <v>黄月木</v>
      </c>
      <c r="S1617" s="79">
        <f>VLOOKUP(D1617,道具产出!B:V,8,FALSE)</f>
        <v>1</v>
      </c>
      <c r="T1617" s="79">
        <v>1</v>
      </c>
      <c r="U1617" s="79">
        <f>VLOOKUP(D1617,道具产出!B:V,9,FALSE)</f>
        <v>200</v>
      </c>
      <c r="V1617" s="92">
        <f>VLOOKUP(D1617,道具产出!B:V,10,FALSE)</f>
        <v>3403</v>
      </c>
      <c r="W1617" s="15" t="str">
        <f>IF(V1617="","",VLOOKUP(V1617,映射!W:X,2,FALSE))</f>
        <v>毛毡</v>
      </c>
      <c r="X1617" s="92">
        <f>VLOOKUP(D1617,道具产出!B:V,11,FALSE)</f>
        <v>1</v>
      </c>
      <c r="Y1617" s="92">
        <v>1</v>
      </c>
      <c r="Z1617" s="92">
        <f>VLOOKUP(D1617,道具产出!B:V,12,FALSE)</f>
        <v>200</v>
      </c>
      <c r="AA1617" s="85"/>
      <c r="AB1617" s="15" t="str">
        <f>IF(AA1617="","",VLOOKUP(AA1617,映射!W:X,2,FALSE))</f>
        <v/>
      </c>
      <c r="AC1617" s="85"/>
      <c r="AD1617" s="85"/>
      <c r="AE1617" s="85"/>
      <c r="AF1617" s="85"/>
      <c r="AG1617" s="15" t="str">
        <f>IF(AF1617="","",VLOOKUP(AF1617,映射!W:X,2,FALSE))</f>
        <v/>
      </c>
      <c r="AH1617" s="85"/>
      <c r="AI1617" s="85"/>
      <c r="AJ1617" s="85"/>
      <c r="AK1617" s="85"/>
      <c r="AL1617" s="85" t="str">
        <f>IF(AK1617="","",VLOOKUP(AK1617,映射!W:X,2,FALSE))</f>
        <v/>
      </c>
      <c r="AM1617" s="85"/>
      <c r="AN1617" s="85"/>
      <c r="AO1617" s="85"/>
    </row>
    <row r="1618" spans="1:41">
      <c r="A1618" s="26">
        <v>140885</v>
      </c>
      <c r="B1618" s="26" t="s">
        <v>323</v>
      </c>
      <c r="C1618" s="14" t="s">
        <v>40</v>
      </c>
      <c r="D1618" s="14" t="s">
        <v>686</v>
      </c>
      <c r="E1618" s="26">
        <v>40885</v>
      </c>
      <c r="F1618" s="26" t="s">
        <v>389</v>
      </c>
      <c r="G1618" s="26"/>
      <c r="H1618" s="26">
        <v>37</v>
      </c>
      <c r="I1618" s="91">
        <v>650</v>
      </c>
      <c r="J1618" s="90">
        <v>0</v>
      </c>
      <c r="K1618" s="26"/>
      <c r="L1618" s="79">
        <f>VLOOKUP(D1618,道具产出!B:V,4,FALSE)</f>
        <v>3003</v>
      </c>
      <c r="M1618" s="15" t="str">
        <f>IF(L1618="","",VLOOKUP(L1618,映射!W:X,2,FALSE))</f>
        <v>银</v>
      </c>
      <c r="N1618" s="79">
        <f>VLOOKUP(D1618,道具产出!B:V,5,FALSE)</f>
        <v>1</v>
      </c>
      <c r="O1618" s="79">
        <v>1</v>
      </c>
      <c r="P1618" s="79">
        <f>VLOOKUP(D1618,道具产出!B:V,6,FALSE)</f>
        <v>200</v>
      </c>
      <c r="Q1618" s="79">
        <f>VLOOKUP(D1618,道具产出!B:V,7,FALSE)</f>
        <v>3103</v>
      </c>
      <c r="R1618" s="15" t="str">
        <f>IF(Q1618="","",VLOOKUP(Q1618,映射!W:X,2,FALSE))</f>
        <v>黄月木</v>
      </c>
      <c r="S1618" s="79">
        <f>VLOOKUP(D1618,道具产出!B:V,8,FALSE)</f>
        <v>1</v>
      </c>
      <c r="T1618" s="79">
        <v>1</v>
      </c>
      <c r="U1618" s="79">
        <f>VLOOKUP(D1618,道具产出!B:V,9,FALSE)</f>
        <v>200</v>
      </c>
      <c r="V1618" s="92">
        <f>VLOOKUP(D1618,道具产出!B:V,10,FALSE)</f>
        <v>3403</v>
      </c>
      <c r="W1618" s="15" t="str">
        <f>IF(V1618="","",VLOOKUP(V1618,映射!W:X,2,FALSE))</f>
        <v>毛毡</v>
      </c>
      <c r="X1618" s="92">
        <f>VLOOKUP(D1618,道具产出!B:V,11,FALSE)</f>
        <v>1</v>
      </c>
      <c r="Y1618" s="92">
        <v>1</v>
      </c>
      <c r="Z1618" s="92">
        <f>VLOOKUP(D1618,道具产出!B:V,12,FALSE)</f>
        <v>200</v>
      </c>
      <c r="AA1618" s="85"/>
      <c r="AB1618" s="15" t="str">
        <f>IF(AA1618="","",VLOOKUP(AA1618,映射!W:X,2,FALSE))</f>
        <v/>
      </c>
      <c r="AC1618" s="85"/>
      <c r="AD1618" s="85"/>
      <c r="AE1618" s="85"/>
      <c r="AF1618" s="85"/>
      <c r="AG1618" s="15" t="str">
        <f>IF(AF1618="","",VLOOKUP(AF1618,映射!W:X,2,FALSE))</f>
        <v/>
      </c>
      <c r="AH1618" s="85"/>
      <c r="AI1618" s="85"/>
      <c r="AJ1618" s="85"/>
      <c r="AK1618" s="85"/>
      <c r="AL1618" s="85" t="str">
        <f>IF(AK1618="","",VLOOKUP(AK1618,映射!W:X,2,FALSE))</f>
        <v/>
      </c>
      <c r="AM1618" s="85"/>
      <c r="AN1618" s="85"/>
      <c r="AO1618" s="85"/>
    </row>
    <row r="1619" spans="1:41">
      <c r="A1619" s="26">
        <v>140886</v>
      </c>
      <c r="B1619" s="26" t="s">
        <v>323</v>
      </c>
      <c r="C1619" s="14" t="s">
        <v>40</v>
      </c>
      <c r="D1619" s="14" t="s">
        <v>687</v>
      </c>
      <c r="E1619" s="26">
        <v>40886</v>
      </c>
      <c r="F1619" s="26" t="s">
        <v>515</v>
      </c>
      <c r="G1619" s="26"/>
      <c r="H1619" s="26">
        <v>42</v>
      </c>
      <c r="I1619" s="91">
        <v>860</v>
      </c>
      <c r="J1619" s="90">
        <v>0</v>
      </c>
      <c r="K1619" s="26"/>
      <c r="L1619" s="79">
        <f>VLOOKUP(D1619,道具产出!B:V,4,FALSE)</f>
        <v>3004</v>
      </c>
      <c r="M1619" s="15" t="str">
        <f>IF(L1619="","",VLOOKUP(L1619,映射!W:X,2,FALSE))</f>
        <v>铝</v>
      </c>
      <c r="N1619" s="79">
        <f>VLOOKUP(D1619,道具产出!B:V,5,FALSE)</f>
        <v>1</v>
      </c>
      <c r="O1619" s="79">
        <v>1</v>
      </c>
      <c r="P1619" s="79">
        <f>VLOOKUP(D1619,道具产出!B:V,6,FALSE)</f>
        <v>100</v>
      </c>
      <c r="Q1619" s="79">
        <f>VLOOKUP(D1619,道具产出!B:V,7,FALSE)</f>
        <v>3104</v>
      </c>
      <c r="R1619" s="15" t="str">
        <f>IF(Q1619="","",VLOOKUP(Q1619,映射!W:X,2,FALSE))</f>
        <v>茱萸木</v>
      </c>
      <c r="S1619" s="79">
        <f>VLOOKUP(D1619,道具产出!B:V,8,FALSE)</f>
        <v>1</v>
      </c>
      <c r="T1619" s="79">
        <v>1</v>
      </c>
      <c r="U1619" s="79">
        <f>VLOOKUP(D1619,道具产出!B:V,9,FALSE)</f>
        <v>100</v>
      </c>
      <c r="V1619" s="92">
        <f>VLOOKUP(D1619,道具产出!B:V,10,FALSE)</f>
        <v>3404</v>
      </c>
      <c r="W1619" s="15" t="str">
        <f>IF(V1619="","",VLOOKUP(V1619,映射!W:X,2,FALSE))</f>
        <v>棉</v>
      </c>
      <c r="X1619" s="92">
        <f>VLOOKUP(D1619,道具产出!B:V,11,FALSE)</f>
        <v>1</v>
      </c>
      <c r="Y1619" s="92">
        <v>1</v>
      </c>
      <c r="Z1619" s="92">
        <f>VLOOKUP(D1619,道具产出!B:V,12,FALSE)</f>
        <v>100</v>
      </c>
      <c r="AA1619" s="85"/>
      <c r="AB1619" s="15" t="str">
        <f>IF(AA1619="","",VLOOKUP(AA1619,映射!W:X,2,FALSE))</f>
        <v/>
      </c>
      <c r="AC1619" s="85"/>
      <c r="AD1619" s="85"/>
      <c r="AE1619" s="85"/>
      <c r="AF1619" s="85"/>
      <c r="AG1619" s="15" t="str">
        <f>IF(AF1619="","",VLOOKUP(AF1619,映射!W:X,2,FALSE))</f>
        <v/>
      </c>
      <c r="AH1619" s="85"/>
      <c r="AI1619" s="85"/>
      <c r="AJ1619" s="85"/>
      <c r="AK1619" s="85"/>
      <c r="AL1619" s="85" t="str">
        <f>IF(AK1619="","",VLOOKUP(AK1619,映射!W:X,2,FALSE))</f>
        <v/>
      </c>
      <c r="AM1619" s="85"/>
      <c r="AN1619" s="85"/>
      <c r="AO1619" s="85"/>
    </row>
    <row r="1620" spans="1:41">
      <c r="A1620" s="26">
        <v>140887</v>
      </c>
      <c r="B1620" s="26" t="s">
        <v>323</v>
      </c>
      <c r="C1620" s="14" t="s">
        <v>40</v>
      </c>
      <c r="D1620" s="14" t="s">
        <v>687</v>
      </c>
      <c r="E1620" s="26">
        <v>40887</v>
      </c>
      <c r="F1620" s="26" t="s">
        <v>605</v>
      </c>
      <c r="G1620" s="26"/>
      <c r="H1620" s="26">
        <v>42</v>
      </c>
      <c r="I1620" s="91">
        <v>860</v>
      </c>
      <c r="J1620" s="90">
        <v>0</v>
      </c>
      <c r="K1620" s="26"/>
      <c r="L1620" s="79">
        <f>VLOOKUP(D1620,道具产出!B:V,4,FALSE)</f>
        <v>3004</v>
      </c>
      <c r="M1620" s="15" t="str">
        <f>IF(L1620="","",VLOOKUP(L1620,映射!W:X,2,FALSE))</f>
        <v>铝</v>
      </c>
      <c r="N1620" s="79">
        <f>VLOOKUP(D1620,道具产出!B:V,5,FALSE)</f>
        <v>1</v>
      </c>
      <c r="O1620" s="79">
        <v>1</v>
      </c>
      <c r="P1620" s="79">
        <f>VLOOKUP(D1620,道具产出!B:V,6,FALSE)</f>
        <v>100</v>
      </c>
      <c r="Q1620" s="79">
        <f>VLOOKUP(D1620,道具产出!B:V,7,FALSE)</f>
        <v>3104</v>
      </c>
      <c r="R1620" s="15" t="str">
        <f>IF(Q1620="","",VLOOKUP(Q1620,映射!W:X,2,FALSE))</f>
        <v>茱萸木</v>
      </c>
      <c r="S1620" s="79">
        <f>VLOOKUP(D1620,道具产出!B:V,8,FALSE)</f>
        <v>1</v>
      </c>
      <c r="T1620" s="79">
        <v>1</v>
      </c>
      <c r="U1620" s="79">
        <f>VLOOKUP(D1620,道具产出!B:V,9,FALSE)</f>
        <v>100</v>
      </c>
      <c r="V1620" s="92">
        <f>VLOOKUP(D1620,道具产出!B:V,10,FALSE)</f>
        <v>3404</v>
      </c>
      <c r="W1620" s="15" t="str">
        <f>IF(V1620="","",VLOOKUP(V1620,映射!W:X,2,FALSE))</f>
        <v>棉</v>
      </c>
      <c r="X1620" s="92">
        <f>VLOOKUP(D1620,道具产出!B:V,11,FALSE)</f>
        <v>1</v>
      </c>
      <c r="Y1620" s="92">
        <v>1</v>
      </c>
      <c r="Z1620" s="92">
        <f>VLOOKUP(D1620,道具产出!B:V,12,FALSE)</f>
        <v>100</v>
      </c>
      <c r="AA1620" s="85"/>
      <c r="AB1620" s="15" t="str">
        <f>IF(AA1620="","",VLOOKUP(AA1620,映射!W:X,2,FALSE))</f>
        <v/>
      </c>
      <c r="AC1620" s="85"/>
      <c r="AD1620" s="85"/>
      <c r="AE1620" s="85"/>
      <c r="AF1620" s="85"/>
      <c r="AG1620" s="15" t="str">
        <f>IF(AF1620="","",VLOOKUP(AF1620,映射!W:X,2,FALSE))</f>
        <v/>
      </c>
      <c r="AH1620" s="85"/>
      <c r="AI1620" s="85"/>
      <c r="AJ1620" s="85"/>
      <c r="AK1620" s="85"/>
      <c r="AL1620" s="85" t="str">
        <f>IF(AK1620="","",VLOOKUP(AK1620,映射!W:X,2,FALSE))</f>
        <v/>
      </c>
      <c r="AM1620" s="85"/>
      <c r="AN1620" s="85"/>
      <c r="AO1620" s="85"/>
    </row>
    <row r="1621" spans="1:41">
      <c r="A1621" s="26">
        <v>140888</v>
      </c>
      <c r="B1621" s="26" t="s">
        <v>323</v>
      </c>
      <c r="C1621" s="14" t="s">
        <v>40</v>
      </c>
      <c r="D1621" s="14" t="s">
        <v>687</v>
      </c>
      <c r="E1621" s="26">
        <v>40888</v>
      </c>
      <c r="F1621" s="26" t="s">
        <v>474</v>
      </c>
      <c r="G1621" s="26"/>
      <c r="H1621" s="26">
        <v>42</v>
      </c>
      <c r="I1621" s="91">
        <v>860</v>
      </c>
      <c r="J1621" s="90">
        <v>0</v>
      </c>
      <c r="K1621" s="26"/>
      <c r="L1621" s="79">
        <f>VLOOKUP(D1621,道具产出!B:V,4,FALSE)</f>
        <v>3004</v>
      </c>
      <c r="M1621" s="15" t="str">
        <f>IF(L1621="","",VLOOKUP(L1621,映射!W:X,2,FALSE))</f>
        <v>铝</v>
      </c>
      <c r="N1621" s="79">
        <f>VLOOKUP(D1621,道具产出!B:V,5,FALSE)</f>
        <v>1</v>
      </c>
      <c r="O1621" s="79">
        <v>1</v>
      </c>
      <c r="P1621" s="79">
        <f>VLOOKUP(D1621,道具产出!B:V,6,FALSE)</f>
        <v>100</v>
      </c>
      <c r="Q1621" s="79">
        <f>VLOOKUP(D1621,道具产出!B:V,7,FALSE)</f>
        <v>3104</v>
      </c>
      <c r="R1621" s="15" t="str">
        <f>IF(Q1621="","",VLOOKUP(Q1621,映射!W:X,2,FALSE))</f>
        <v>茱萸木</v>
      </c>
      <c r="S1621" s="79">
        <f>VLOOKUP(D1621,道具产出!B:V,8,FALSE)</f>
        <v>1</v>
      </c>
      <c r="T1621" s="79">
        <v>1</v>
      </c>
      <c r="U1621" s="79">
        <f>VLOOKUP(D1621,道具产出!B:V,9,FALSE)</f>
        <v>100</v>
      </c>
      <c r="V1621" s="92">
        <f>VLOOKUP(D1621,道具产出!B:V,10,FALSE)</f>
        <v>3404</v>
      </c>
      <c r="W1621" s="15" t="str">
        <f>IF(V1621="","",VLOOKUP(V1621,映射!W:X,2,FALSE))</f>
        <v>棉</v>
      </c>
      <c r="X1621" s="92">
        <f>VLOOKUP(D1621,道具产出!B:V,11,FALSE)</f>
        <v>1</v>
      </c>
      <c r="Y1621" s="92">
        <v>1</v>
      </c>
      <c r="Z1621" s="92">
        <f>VLOOKUP(D1621,道具产出!B:V,12,FALSE)</f>
        <v>100</v>
      </c>
      <c r="AA1621" s="85"/>
      <c r="AB1621" s="15" t="str">
        <f>IF(AA1621="","",VLOOKUP(AA1621,映射!W:X,2,FALSE))</f>
        <v/>
      </c>
      <c r="AC1621" s="85"/>
      <c r="AD1621" s="85"/>
      <c r="AE1621" s="85"/>
      <c r="AF1621" s="85"/>
      <c r="AG1621" s="15" t="str">
        <f>IF(AF1621="","",VLOOKUP(AF1621,映射!W:X,2,FALSE))</f>
        <v/>
      </c>
      <c r="AH1621" s="85"/>
      <c r="AI1621" s="85"/>
      <c r="AJ1621" s="85"/>
      <c r="AK1621" s="85"/>
      <c r="AL1621" s="85" t="str">
        <f>IF(AK1621="","",VLOOKUP(AK1621,映射!W:X,2,FALSE))</f>
        <v/>
      </c>
      <c r="AM1621" s="85"/>
      <c r="AN1621" s="85"/>
      <c r="AO1621" s="85"/>
    </row>
    <row r="1622" spans="1:41">
      <c r="A1622" s="26">
        <v>140889</v>
      </c>
      <c r="B1622" s="26" t="s">
        <v>323</v>
      </c>
      <c r="C1622" s="14" t="s">
        <v>40</v>
      </c>
      <c r="D1622" s="14" t="s">
        <v>687</v>
      </c>
      <c r="E1622" s="26">
        <v>40889</v>
      </c>
      <c r="F1622" s="26" t="s">
        <v>450</v>
      </c>
      <c r="G1622" s="26"/>
      <c r="H1622" s="26">
        <v>42</v>
      </c>
      <c r="I1622" s="91">
        <v>860</v>
      </c>
      <c r="J1622" s="90">
        <v>0</v>
      </c>
      <c r="K1622" s="26"/>
      <c r="L1622" s="79">
        <f>VLOOKUP(D1622,道具产出!B:V,4,FALSE)</f>
        <v>3004</v>
      </c>
      <c r="M1622" s="15" t="str">
        <f>IF(L1622="","",VLOOKUP(L1622,映射!W:X,2,FALSE))</f>
        <v>铝</v>
      </c>
      <c r="N1622" s="79">
        <f>VLOOKUP(D1622,道具产出!B:V,5,FALSE)</f>
        <v>1</v>
      </c>
      <c r="O1622" s="79">
        <v>1</v>
      </c>
      <c r="P1622" s="79">
        <f>VLOOKUP(D1622,道具产出!B:V,6,FALSE)</f>
        <v>100</v>
      </c>
      <c r="Q1622" s="79">
        <f>VLOOKUP(D1622,道具产出!B:V,7,FALSE)</f>
        <v>3104</v>
      </c>
      <c r="R1622" s="15" t="str">
        <f>IF(Q1622="","",VLOOKUP(Q1622,映射!W:X,2,FALSE))</f>
        <v>茱萸木</v>
      </c>
      <c r="S1622" s="79">
        <f>VLOOKUP(D1622,道具产出!B:V,8,FALSE)</f>
        <v>1</v>
      </c>
      <c r="T1622" s="79">
        <v>1</v>
      </c>
      <c r="U1622" s="79">
        <f>VLOOKUP(D1622,道具产出!B:V,9,FALSE)</f>
        <v>100</v>
      </c>
      <c r="V1622" s="92">
        <f>VLOOKUP(D1622,道具产出!B:V,10,FALSE)</f>
        <v>3404</v>
      </c>
      <c r="W1622" s="15" t="str">
        <f>IF(V1622="","",VLOOKUP(V1622,映射!W:X,2,FALSE))</f>
        <v>棉</v>
      </c>
      <c r="X1622" s="92">
        <f>VLOOKUP(D1622,道具产出!B:V,11,FALSE)</f>
        <v>1</v>
      </c>
      <c r="Y1622" s="92">
        <v>1</v>
      </c>
      <c r="Z1622" s="92">
        <f>VLOOKUP(D1622,道具产出!B:V,12,FALSE)</f>
        <v>100</v>
      </c>
      <c r="AA1622" s="85"/>
      <c r="AB1622" s="15" t="str">
        <f>IF(AA1622="","",VLOOKUP(AA1622,映射!W:X,2,FALSE))</f>
        <v/>
      </c>
      <c r="AC1622" s="85"/>
      <c r="AD1622" s="85"/>
      <c r="AE1622" s="85"/>
      <c r="AF1622" s="85"/>
      <c r="AG1622" s="15" t="str">
        <f>IF(AF1622="","",VLOOKUP(AF1622,映射!W:X,2,FALSE))</f>
        <v/>
      </c>
      <c r="AH1622" s="85"/>
      <c r="AI1622" s="85"/>
      <c r="AJ1622" s="85"/>
      <c r="AK1622" s="85"/>
      <c r="AL1622" s="85" t="str">
        <f>IF(AK1622="","",VLOOKUP(AK1622,映射!W:X,2,FALSE))</f>
        <v/>
      </c>
      <c r="AM1622" s="85"/>
      <c r="AN1622" s="85"/>
      <c r="AO1622" s="85"/>
    </row>
    <row r="1623" spans="1:41">
      <c r="A1623" s="26">
        <v>140890</v>
      </c>
      <c r="B1623" s="26" t="s">
        <v>323</v>
      </c>
      <c r="C1623" s="14" t="s">
        <v>40</v>
      </c>
      <c r="D1623" s="14" t="s">
        <v>687</v>
      </c>
      <c r="E1623" s="26">
        <v>40890</v>
      </c>
      <c r="F1623" s="26" t="s">
        <v>592</v>
      </c>
      <c r="G1623" s="26"/>
      <c r="H1623" s="26">
        <v>42</v>
      </c>
      <c r="I1623" s="91">
        <v>860</v>
      </c>
      <c r="J1623" s="90">
        <v>0</v>
      </c>
      <c r="K1623" s="26"/>
      <c r="L1623" s="79">
        <f>VLOOKUP(D1623,道具产出!B:V,4,FALSE)</f>
        <v>3004</v>
      </c>
      <c r="M1623" s="15" t="str">
        <f>IF(L1623="","",VLOOKUP(L1623,映射!W:X,2,FALSE))</f>
        <v>铝</v>
      </c>
      <c r="N1623" s="79">
        <f>VLOOKUP(D1623,道具产出!B:V,5,FALSE)</f>
        <v>1</v>
      </c>
      <c r="O1623" s="79">
        <v>1</v>
      </c>
      <c r="P1623" s="79">
        <f>VLOOKUP(D1623,道具产出!B:V,6,FALSE)</f>
        <v>100</v>
      </c>
      <c r="Q1623" s="79">
        <f>VLOOKUP(D1623,道具产出!B:V,7,FALSE)</f>
        <v>3104</v>
      </c>
      <c r="R1623" s="15" t="str">
        <f>IF(Q1623="","",VLOOKUP(Q1623,映射!W:X,2,FALSE))</f>
        <v>茱萸木</v>
      </c>
      <c r="S1623" s="79">
        <f>VLOOKUP(D1623,道具产出!B:V,8,FALSE)</f>
        <v>1</v>
      </c>
      <c r="T1623" s="79">
        <v>1</v>
      </c>
      <c r="U1623" s="79">
        <f>VLOOKUP(D1623,道具产出!B:V,9,FALSE)</f>
        <v>100</v>
      </c>
      <c r="V1623" s="92">
        <f>VLOOKUP(D1623,道具产出!B:V,10,FALSE)</f>
        <v>3404</v>
      </c>
      <c r="W1623" s="15" t="str">
        <f>IF(V1623="","",VLOOKUP(V1623,映射!W:X,2,FALSE))</f>
        <v>棉</v>
      </c>
      <c r="X1623" s="92">
        <f>VLOOKUP(D1623,道具产出!B:V,11,FALSE)</f>
        <v>1</v>
      </c>
      <c r="Y1623" s="92">
        <v>1</v>
      </c>
      <c r="Z1623" s="92">
        <f>VLOOKUP(D1623,道具产出!B:V,12,FALSE)</f>
        <v>100</v>
      </c>
      <c r="AA1623" s="85"/>
      <c r="AB1623" s="15" t="str">
        <f>IF(AA1623="","",VLOOKUP(AA1623,映射!W:X,2,FALSE))</f>
        <v/>
      </c>
      <c r="AC1623" s="85"/>
      <c r="AD1623" s="85"/>
      <c r="AE1623" s="85"/>
      <c r="AF1623" s="85"/>
      <c r="AG1623" s="15" t="str">
        <f>IF(AF1623="","",VLOOKUP(AF1623,映射!W:X,2,FALSE))</f>
        <v/>
      </c>
      <c r="AH1623" s="85"/>
      <c r="AI1623" s="85"/>
      <c r="AJ1623" s="85"/>
      <c r="AK1623" s="85"/>
      <c r="AL1623" s="85" t="str">
        <f>IF(AK1623="","",VLOOKUP(AK1623,映射!W:X,2,FALSE))</f>
        <v/>
      </c>
      <c r="AM1623" s="85"/>
      <c r="AN1623" s="85"/>
      <c r="AO1623" s="85"/>
    </row>
    <row r="1624" spans="1:41">
      <c r="A1624" s="26">
        <v>140891</v>
      </c>
      <c r="B1624" s="26" t="s">
        <v>323</v>
      </c>
      <c r="C1624" s="14" t="s">
        <v>40</v>
      </c>
      <c r="D1624" s="14" t="s">
        <v>687</v>
      </c>
      <c r="E1624" s="26">
        <v>40891</v>
      </c>
      <c r="F1624" s="26" t="s">
        <v>521</v>
      </c>
      <c r="G1624" s="26"/>
      <c r="H1624" s="26">
        <v>42</v>
      </c>
      <c r="I1624" s="91">
        <v>860</v>
      </c>
      <c r="J1624" s="90">
        <v>0</v>
      </c>
      <c r="K1624" s="26"/>
      <c r="L1624" s="79">
        <f>VLOOKUP(D1624,道具产出!B:V,4,FALSE)</f>
        <v>3004</v>
      </c>
      <c r="M1624" s="15" t="str">
        <f>IF(L1624="","",VLOOKUP(L1624,映射!W:X,2,FALSE))</f>
        <v>铝</v>
      </c>
      <c r="N1624" s="79">
        <f>VLOOKUP(D1624,道具产出!B:V,5,FALSE)</f>
        <v>1</v>
      </c>
      <c r="O1624" s="79">
        <v>1</v>
      </c>
      <c r="P1624" s="79">
        <f>VLOOKUP(D1624,道具产出!B:V,6,FALSE)</f>
        <v>100</v>
      </c>
      <c r="Q1624" s="79">
        <f>VLOOKUP(D1624,道具产出!B:V,7,FALSE)</f>
        <v>3104</v>
      </c>
      <c r="R1624" s="15" t="str">
        <f>IF(Q1624="","",VLOOKUP(Q1624,映射!W:X,2,FALSE))</f>
        <v>茱萸木</v>
      </c>
      <c r="S1624" s="79">
        <f>VLOOKUP(D1624,道具产出!B:V,8,FALSE)</f>
        <v>1</v>
      </c>
      <c r="T1624" s="79">
        <v>1</v>
      </c>
      <c r="U1624" s="79">
        <f>VLOOKUP(D1624,道具产出!B:V,9,FALSE)</f>
        <v>100</v>
      </c>
      <c r="V1624" s="92">
        <f>VLOOKUP(D1624,道具产出!B:V,10,FALSE)</f>
        <v>3404</v>
      </c>
      <c r="W1624" s="15" t="str">
        <f>IF(V1624="","",VLOOKUP(V1624,映射!W:X,2,FALSE))</f>
        <v>棉</v>
      </c>
      <c r="X1624" s="92">
        <f>VLOOKUP(D1624,道具产出!B:V,11,FALSE)</f>
        <v>1</v>
      </c>
      <c r="Y1624" s="92">
        <v>1</v>
      </c>
      <c r="Z1624" s="92">
        <f>VLOOKUP(D1624,道具产出!B:V,12,FALSE)</f>
        <v>100</v>
      </c>
      <c r="AA1624" s="85"/>
      <c r="AB1624" s="15" t="str">
        <f>IF(AA1624="","",VLOOKUP(AA1624,映射!W:X,2,FALSE))</f>
        <v/>
      </c>
      <c r="AC1624" s="85"/>
      <c r="AD1624" s="85"/>
      <c r="AE1624" s="85"/>
      <c r="AF1624" s="85"/>
      <c r="AG1624" s="15" t="str">
        <f>IF(AF1624="","",VLOOKUP(AF1624,映射!W:X,2,FALSE))</f>
        <v/>
      </c>
      <c r="AH1624" s="85"/>
      <c r="AI1624" s="85"/>
      <c r="AJ1624" s="85"/>
      <c r="AK1624" s="85"/>
      <c r="AL1624" s="85" t="str">
        <f>IF(AK1624="","",VLOOKUP(AK1624,映射!W:X,2,FALSE))</f>
        <v/>
      </c>
      <c r="AM1624" s="85"/>
      <c r="AN1624" s="85"/>
      <c r="AO1624" s="85"/>
    </row>
    <row r="1625" spans="1:41">
      <c r="A1625" s="26">
        <v>140892</v>
      </c>
      <c r="B1625" s="26" t="s">
        <v>323</v>
      </c>
      <c r="C1625" s="14" t="s">
        <v>40</v>
      </c>
      <c r="D1625" s="14" t="s">
        <v>687</v>
      </c>
      <c r="E1625" s="26">
        <v>40892</v>
      </c>
      <c r="F1625" s="26" t="s">
        <v>393</v>
      </c>
      <c r="G1625" s="26"/>
      <c r="H1625" s="26">
        <v>42</v>
      </c>
      <c r="I1625" s="91">
        <v>860</v>
      </c>
      <c r="J1625" s="90">
        <v>0</v>
      </c>
      <c r="K1625" s="26"/>
      <c r="L1625" s="79">
        <f>VLOOKUP(D1625,道具产出!B:V,4,FALSE)</f>
        <v>3004</v>
      </c>
      <c r="M1625" s="15" t="str">
        <f>IF(L1625="","",VLOOKUP(L1625,映射!W:X,2,FALSE))</f>
        <v>铝</v>
      </c>
      <c r="N1625" s="79">
        <f>VLOOKUP(D1625,道具产出!B:V,5,FALSE)</f>
        <v>1</v>
      </c>
      <c r="O1625" s="79">
        <v>1</v>
      </c>
      <c r="P1625" s="79">
        <f>VLOOKUP(D1625,道具产出!B:V,6,FALSE)</f>
        <v>100</v>
      </c>
      <c r="Q1625" s="79">
        <f>VLOOKUP(D1625,道具产出!B:V,7,FALSE)</f>
        <v>3104</v>
      </c>
      <c r="R1625" s="15" t="str">
        <f>IF(Q1625="","",VLOOKUP(Q1625,映射!W:X,2,FALSE))</f>
        <v>茱萸木</v>
      </c>
      <c r="S1625" s="79">
        <f>VLOOKUP(D1625,道具产出!B:V,8,FALSE)</f>
        <v>1</v>
      </c>
      <c r="T1625" s="79">
        <v>1</v>
      </c>
      <c r="U1625" s="79">
        <f>VLOOKUP(D1625,道具产出!B:V,9,FALSE)</f>
        <v>100</v>
      </c>
      <c r="V1625" s="92">
        <f>VLOOKUP(D1625,道具产出!B:V,10,FALSE)</f>
        <v>3404</v>
      </c>
      <c r="W1625" s="15" t="str">
        <f>IF(V1625="","",VLOOKUP(V1625,映射!W:X,2,FALSE))</f>
        <v>棉</v>
      </c>
      <c r="X1625" s="92">
        <f>VLOOKUP(D1625,道具产出!B:V,11,FALSE)</f>
        <v>1</v>
      </c>
      <c r="Y1625" s="92">
        <v>1</v>
      </c>
      <c r="Z1625" s="92">
        <f>VLOOKUP(D1625,道具产出!B:V,12,FALSE)</f>
        <v>100</v>
      </c>
      <c r="AA1625" s="85"/>
      <c r="AB1625" s="15" t="str">
        <f>IF(AA1625="","",VLOOKUP(AA1625,映射!W:X,2,FALSE))</f>
        <v/>
      </c>
      <c r="AC1625" s="85"/>
      <c r="AD1625" s="85"/>
      <c r="AE1625" s="85"/>
      <c r="AF1625" s="85"/>
      <c r="AG1625" s="15" t="str">
        <f>IF(AF1625="","",VLOOKUP(AF1625,映射!W:X,2,FALSE))</f>
        <v/>
      </c>
      <c r="AH1625" s="85"/>
      <c r="AI1625" s="85"/>
      <c r="AJ1625" s="85"/>
      <c r="AK1625" s="85"/>
      <c r="AL1625" s="85" t="str">
        <f>IF(AK1625="","",VLOOKUP(AK1625,映射!W:X,2,FALSE))</f>
        <v/>
      </c>
      <c r="AM1625" s="85"/>
      <c r="AN1625" s="85"/>
      <c r="AO1625" s="85"/>
    </row>
    <row r="1626" spans="1:41">
      <c r="A1626" s="26">
        <v>140893</v>
      </c>
      <c r="B1626" s="26" t="s">
        <v>323</v>
      </c>
      <c r="C1626" s="14" t="s">
        <v>40</v>
      </c>
      <c r="D1626" s="14" t="s">
        <v>687</v>
      </c>
      <c r="E1626" s="26">
        <v>40893</v>
      </c>
      <c r="F1626" s="26" t="s">
        <v>506</v>
      </c>
      <c r="G1626" s="26"/>
      <c r="H1626" s="26">
        <v>42</v>
      </c>
      <c r="I1626" s="91">
        <v>860</v>
      </c>
      <c r="J1626" s="90">
        <v>0</v>
      </c>
      <c r="K1626" s="26"/>
      <c r="L1626" s="79">
        <f>VLOOKUP(D1626,道具产出!B:V,4,FALSE)</f>
        <v>3004</v>
      </c>
      <c r="M1626" s="15" t="str">
        <f>IF(L1626="","",VLOOKUP(L1626,映射!W:X,2,FALSE))</f>
        <v>铝</v>
      </c>
      <c r="N1626" s="79">
        <f>VLOOKUP(D1626,道具产出!B:V,5,FALSE)</f>
        <v>1</v>
      </c>
      <c r="O1626" s="79">
        <v>1</v>
      </c>
      <c r="P1626" s="79">
        <f>VLOOKUP(D1626,道具产出!B:V,6,FALSE)</f>
        <v>100</v>
      </c>
      <c r="Q1626" s="79">
        <f>VLOOKUP(D1626,道具产出!B:V,7,FALSE)</f>
        <v>3104</v>
      </c>
      <c r="R1626" s="15" t="str">
        <f>IF(Q1626="","",VLOOKUP(Q1626,映射!W:X,2,FALSE))</f>
        <v>茱萸木</v>
      </c>
      <c r="S1626" s="79">
        <f>VLOOKUP(D1626,道具产出!B:V,8,FALSE)</f>
        <v>1</v>
      </c>
      <c r="T1626" s="79">
        <v>1</v>
      </c>
      <c r="U1626" s="79">
        <f>VLOOKUP(D1626,道具产出!B:V,9,FALSE)</f>
        <v>100</v>
      </c>
      <c r="V1626" s="92">
        <f>VLOOKUP(D1626,道具产出!B:V,10,FALSE)</f>
        <v>3404</v>
      </c>
      <c r="W1626" s="15" t="str">
        <f>IF(V1626="","",VLOOKUP(V1626,映射!W:X,2,FALSE))</f>
        <v>棉</v>
      </c>
      <c r="X1626" s="92">
        <f>VLOOKUP(D1626,道具产出!B:V,11,FALSE)</f>
        <v>1</v>
      </c>
      <c r="Y1626" s="92">
        <v>1</v>
      </c>
      <c r="Z1626" s="92">
        <f>VLOOKUP(D1626,道具产出!B:V,12,FALSE)</f>
        <v>100</v>
      </c>
      <c r="AA1626" s="85"/>
      <c r="AB1626" s="15" t="str">
        <f>IF(AA1626="","",VLOOKUP(AA1626,映射!W:X,2,FALSE))</f>
        <v/>
      </c>
      <c r="AC1626" s="85"/>
      <c r="AD1626" s="85"/>
      <c r="AE1626" s="85"/>
      <c r="AF1626" s="85"/>
      <c r="AG1626" s="15" t="str">
        <f>IF(AF1626="","",VLOOKUP(AF1626,映射!W:X,2,FALSE))</f>
        <v/>
      </c>
      <c r="AH1626" s="85"/>
      <c r="AI1626" s="85"/>
      <c r="AJ1626" s="85"/>
      <c r="AK1626" s="85"/>
      <c r="AL1626" s="85" t="str">
        <f>IF(AK1626="","",VLOOKUP(AK1626,映射!W:X,2,FALSE))</f>
        <v/>
      </c>
      <c r="AM1626" s="85"/>
      <c r="AN1626" s="85"/>
      <c r="AO1626" s="85"/>
    </row>
    <row r="1627" spans="1:41">
      <c r="A1627" s="26">
        <v>140894</v>
      </c>
      <c r="B1627" s="26" t="s">
        <v>323</v>
      </c>
      <c r="C1627" s="14" t="s">
        <v>40</v>
      </c>
      <c r="D1627" s="14" t="s">
        <v>687</v>
      </c>
      <c r="E1627" s="26">
        <v>40894</v>
      </c>
      <c r="F1627" s="26" t="s">
        <v>508</v>
      </c>
      <c r="G1627" s="26"/>
      <c r="H1627" s="26">
        <v>42</v>
      </c>
      <c r="I1627" s="91">
        <v>860</v>
      </c>
      <c r="J1627" s="90">
        <v>0</v>
      </c>
      <c r="K1627" s="26"/>
      <c r="L1627" s="79">
        <f>VLOOKUP(D1627,道具产出!B:V,4,FALSE)</f>
        <v>3004</v>
      </c>
      <c r="M1627" s="15" t="str">
        <f>IF(L1627="","",VLOOKUP(L1627,映射!W:X,2,FALSE))</f>
        <v>铝</v>
      </c>
      <c r="N1627" s="79">
        <f>VLOOKUP(D1627,道具产出!B:V,5,FALSE)</f>
        <v>1</v>
      </c>
      <c r="O1627" s="79">
        <v>1</v>
      </c>
      <c r="P1627" s="79">
        <f>VLOOKUP(D1627,道具产出!B:V,6,FALSE)</f>
        <v>100</v>
      </c>
      <c r="Q1627" s="79">
        <f>VLOOKUP(D1627,道具产出!B:V,7,FALSE)</f>
        <v>3104</v>
      </c>
      <c r="R1627" s="15" t="str">
        <f>IF(Q1627="","",VLOOKUP(Q1627,映射!W:X,2,FALSE))</f>
        <v>茱萸木</v>
      </c>
      <c r="S1627" s="79">
        <f>VLOOKUP(D1627,道具产出!B:V,8,FALSE)</f>
        <v>1</v>
      </c>
      <c r="T1627" s="79">
        <v>1</v>
      </c>
      <c r="U1627" s="79">
        <f>VLOOKUP(D1627,道具产出!B:V,9,FALSE)</f>
        <v>100</v>
      </c>
      <c r="V1627" s="92">
        <f>VLOOKUP(D1627,道具产出!B:V,10,FALSE)</f>
        <v>3404</v>
      </c>
      <c r="W1627" s="15" t="str">
        <f>IF(V1627="","",VLOOKUP(V1627,映射!W:X,2,FALSE))</f>
        <v>棉</v>
      </c>
      <c r="X1627" s="92">
        <f>VLOOKUP(D1627,道具产出!B:V,11,FALSE)</f>
        <v>1</v>
      </c>
      <c r="Y1627" s="92">
        <v>1</v>
      </c>
      <c r="Z1627" s="92">
        <f>VLOOKUP(D1627,道具产出!B:V,12,FALSE)</f>
        <v>100</v>
      </c>
      <c r="AA1627" s="85"/>
      <c r="AB1627" s="15" t="str">
        <f>IF(AA1627="","",VLOOKUP(AA1627,映射!W:X,2,FALSE))</f>
        <v/>
      </c>
      <c r="AC1627" s="85"/>
      <c r="AD1627" s="85"/>
      <c r="AE1627" s="85"/>
      <c r="AF1627" s="85"/>
      <c r="AG1627" s="15" t="str">
        <f>IF(AF1627="","",VLOOKUP(AF1627,映射!W:X,2,FALSE))</f>
        <v/>
      </c>
      <c r="AH1627" s="85"/>
      <c r="AI1627" s="85"/>
      <c r="AJ1627" s="85"/>
      <c r="AK1627" s="85"/>
      <c r="AL1627" s="85" t="str">
        <f>IF(AK1627="","",VLOOKUP(AK1627,映射!W:X,2,FALSE))</f>
        <v/>
      </c>
      <c r="AM1627" s="85"/>
      <c r="AN1627" s="85"/>
      <c r="AO1627" s="85"/>
    </row>
    <row r="1628" spans="1:41">
      <c r="A1628" s="26">
        <v>140895</v>
      </c>
      <c r="B1628" s="26" t="s">
        <v>323</v>
      </c>
      <c r="C1628" s="14" t="s">
        <v>40</v>
      </c>
      <c r="D1628" s="14" t="s">
        <v>687</v>
      </c>
      <c r="E1628" s="26">
        <v>40895</v>
      </c>
      <c r="F1628" s="26" t="s">
        <v>451</v>
      </c>
      <c r="G1628" s="26"/>
      <c r="H1628" s="26">
        <v>42</v>
      </c>
      <c r="I1628" s="91">
        <v>860</v>
      </c>
      <c r="J1628" s="90">
        <v>0</v>
      </c>
      <c r="K1628" s="26"/>
      <c r="L1628" s="79">
        <f>VLOOKUP(D1628,道具产出!B:V,4,FALSE)</f>
        <v>3004</v>
      </c>
      <c r="M1628" s="15" t="str">
        <f>IF(L1628="","",VLOOKUP(L1628,映射!W:X,2,FALSE))</f>
        <v>铝</v>
      </c>
      <c r="N1628" s="79">
        <f>VLOOKUP(D1628,道具产出!B:V,5,FALSE)</f>
        <v>1</v>
      </c>
      <c r="O1628" s="79">
        <v>1</v>
      </c>
      <c r="P1628" s="79">
        <f>VLOOKUP(D1628,道具产出!B:V,6,FALSE)</f>
        <v>100</v>
      </c>
      <c r="Q1628" s="79">
        <f>VLOOKUP(D1628,道具产出!B:V,7,FALSE)</f>
        <v>3104</v>
      </c>
      <c r="R1628" s="15" t="str">
        <f>IF(Q1628="","",VLOOKUP(Q1628,映射!W:X,2,FALSE))</f>
        <v>茱萸木</v>
      </c>
      <c r="S1628" s="79">
        <f>VLOOKUP(D1628,道具产出!B:V,8,FALSE)</f>
        <v>1</v>
      </c>
      <c r="T1628" s="79">
        <v>1</v>
      </c>
      <c r="U1628" s="79">
        <f>VLOOKUP(D1628,道具产出!B:V,9,FALSE)</f>
        <v>100</v>
      </c>
      <c r="V1628" s="92">
        <f>VLOOKUP(D1628,道具产出!B:V,10,FALSE)</f>
        <v>3404</v>
      </c>
      <c r="W1628" s="15" t="str">
        <f>IF(V1628="","",VLOOKUP(V1628,映射!W:X,2,FALSE))</f>
        <v>棉</v>
      </c>
      <c r="X1628" s="92">
        <f>VLOOKUP(D1628,道具产出!B:V,11,FALSE)</f>
        <v>1</v>
      </c>
      <c r="Y1628" s="92">
        <v>1</v>
      </c>
      <c r="Z1628" s="92">
        <f>VLOOKUP(D1628,道具产出!B:V,12,FALSE)</f>
        <v>100</v>
      </c>
      <c r="AA1628" s="85"/>
      <c r="AB1628" s="15" t="str">
        <f>IF(AA1628="","",VLOOKUP(AA1628,映射!W:X,2,FALSE))</f>
        <v/>
      </c>
      <c r="AC1628" s="85"/>
      <c r="AD1628" s="85"/>
      <c r="AE1628" s="85"/>
      <c r="AF1628" s="85"/>
      <c r="AG1628" s="15" t="str">
        <f>IF(AF1628="","",VLOOKUP(AF1628,映射!W:X,2,FALSE))</f>
        <v/>
      </c>
      <c r="AH1628" s="85"/>
      <c r="AI1628" s="85"/>
      <c r="AJ1628" s="85"/>
      <c r="AK1628" s="85"/>
      <c r="AL1628" s="85" t="str">
        <f>IF(AK1628="","",VLOOKUP(AK1628,映射!W:X,2,FALSE))</f>
        <v/>
      </c>
      <c r="AM1628" s="85"/>
      <c r="AN1628" s="85"/>
      <c r="AO1628" s="85"/>
    </row>
    <row r="1629" spans="1:41">
      <c r="A1629" s="26">
        <v>140896</v>
      </c>
      <c r="B1629" s="26" t="s">
        <v>323</v>
      </c>
      <c r="C1629" s="14" t="s">
        <v>40</v>
      </c>
      <c r="D1629" s="14" t="s">
        <v>687</v>
      </c>
      <c r="E1629" s="26">
        <v>40896</v>
      </c>
      <c r="F1629" s="26" t="s">
        <v>630</v>
      </c>
      <c r="G1629" s="26"/>
      <c r="H1629" s="26">
        <v>42</v>
      </c>
      <c r="I1629" s="91">
        <v>860</v>
      </c>
      <c r="J1629" s="90">
        <v>0</v>
      </c>
      <c r="K1629" s="26"/>
      <c r="L1629" s="79">
        <f>VLOOKUP(D1629,道具产出!B:V,4,FALSE)</f>
        <v>3004</v>
      </c>
      <c r="M1629" s="15" t="str">
        <f>IF(L1629="","",VLOOKUP(L1629,映射!W:X,2,FALSE))</f>
        <v>铝</v>
      </c>
      <c r="N1629" s="79">
        <f>VLOOKUP(D1629,道具产出!B:V,5,FALSE)</f>
        <v>1</v>
      </c>
      <c r="O1629" s="79">
        <v>1</v>
      </c>
      <c r="P1629" s="79">
        <f>VLOOKUP(D1629,道具产出!B:V,6,FALSE)</f>
        <v>100</v>
      </c>
      <c r="Q1629" s="79">
        <f>VLOOKUP(D1629,道具产出!B:V,7,FALSE)</f>
        <v>3104</v>
      </c>
      <c r="R1629" s="15" t="str">
        <f>IF(Q1629="","",VLOOKUP(Q1629,映射!W:X,2,FALSE))</f>
        <v>茱萸木</v>
      </c>
      <c r="S1629" s="79">
        <f>VLOOKUP(D1629,道具产出!B:V,8,FALSE)</f>
        <v>1</v>
      </c>
      <c r="T1629" s="79">
        <v>1</v>
      </c>
      <c r="U1629" s="79">
        <f>VLOOKUP(D1629,道具产出!B:V,9,FALSE)</f>
        <v>100</v>
      </c>
      <c r="V1629" s="92">
        <f>VLOOKUP(D1629,道具产出!B:V,10,FALSE)</f>
        <v>3404</v>
      </c>
      <c r="W1629" s="15" t="str">
        <f>IF(V1629="","",VLOOKUP(V1629,映射!W:X,2,FALSE))</f>
        <v>棉</v>
      </c>
      <c r="X1629" s="92">
        <f>VLOOKUP(D1629,道具产出!B:V,11,FALSE)</f>
        <v>1</v>
      </c>
      <c r="Y1629" s="92">
        <v>1</v>
      </c>
      <c r="Z1629" s="92">
        <f>VLOOKUP(D1629,道具产出!B:V,12,FALSE)</f>
        <v>100</v>
      </c>
      <c r="AA1629" s="85"/>
      <c r="AB1629" s="15" t="str">
        <f>IF(AA1629="","",VLOOKUP(AA1629,映射!W:X,2,FALSE))</f>
        <v/>
      </c>
      <c r="AC1629" s="85"/>
      <c r="AD1629" s="85"/>
      <c r="AE1629" s="85"/>
      <c r="AF1629" s="85"/>
      <c r="AG1629" s="15" t="str">
        <f>IF(AF1629="","",VLOOKUP(AF1629,映射!W:X,2,FALSE))</f>
        <v/>
      </c>
      <c r="AH1629" s="85"/>
      <c r="AI1629" s="85"/>
      <c r="AJ1629" s="85"/>
      <c r="AK1629" s="85"/>
      <c r="AL1629" s="85" t="str">
        <f>IF(AK1629="","",VLOOKUP(AK1629,映射!W:X,2,FALSE))</f>
        <v/>
      </c>
      <c r="AM1629" s="85"/>
      <c r="AN1629" s="85"/>
      <c r="AO1629" s="85"/>
    </row>
    <row r="1630" spans="1:41">
      <c r="A1630" s="26">
        <v>140897</v>
      </c>
      <c r="B1630" s="26" t="s">
        <v>323</v>
      </c>
      <c r="C1630" s="14" t="s">
        <v>40</v>
      </c>
      <c r="D1630" s="14" t="s">
        <v>687</v>
      </c>
      <c r="E1630" s="26">
        <v>40897</v>
      </c>
      <c r="F1630" s="26" t="s">
        <v>694</v>
      </c>
      <c r="G1630" s="26"/>
      <c r="H1630" s="26">
        <v>42</v>
      </c>
      <c r="I1630" s="91">
        <v>860</v>
      </c>
      <c r="J1630" s="90">
        <v>0</v>
      </c>
      <c r="K1630" s="26"/>
      <c r="L1630" s="79">
        <f>VLOOKUP(D1630,道具产出!B:V,4,FALSE)</f>
        <v>3004</v>
      </c>
      <c r="M1630" s="15" t="str">
        <f>IF(L1630="","",VLOOKUP(L1630,映射!W:X,2,FALSE))</f>
        <v>铝</v>
      </c>
      <c r="N1630" s="79">
        <f>VLOOKUP(D1630,道具产出!B:V,5,FALSE)</f>
        <v>1</v>
      </c>
      <c r="O1630" s="79">
        <v>1</v>
      </c>
      <c r="P1630" s="79">
        <f>VLOOKUP(D1630,道具产出!B:V,6,FALSE)</f>
        <v>100</v>
      </c>
      <c r="Q1630" s="79">
        <f>VLOOKUP(D1630,道具产出!B:V,7,FALSE)</f>
        <v>3104</v>
      </c>
      <c r="R1630" s="15" t="str">
        <f>IF(Q1630="","",VLOOKUP(Q1630,映射!W:X,2,FALSE))</f>
        <v>茱萸木</v>
      </c>
      <c r="S1630" s="79">
        <f>VLOOKUP(D1630,道具产出!B:V,8,FALSE)</f>
        <v>1</v>
      </c>
      <c r="T1630" s="79">
        <v>1</v>
      </c>
      <c r="U1630" s="79">
        <f>VLOOKUP(D1630,道具产出!B:V,9,FALSE)</f>
        <v>100</v>
      </c>
      <c r="V1630" s="92">
        <f>VLOOKUP(D1630,道具产出!B:V,10,FALSE)</f>
        <v>3404</v>
      </c>
      <c r="W1630" s="15" t="str">
        <f>IF(V1630="","",VLOOKUP(V1630,映射!W:X,2,FALSE))</f>
        <v>棉</v>
      </c>
      <c r="X1630" s="92">
        <f>VLOOKUP(D1630,道具产出!B:V,11,FALSE)</f>
        <v>1</v>
      </c>
      <c r="Y1630" s="92">
        <v>1</v>
      </c>
      <c r="Z1630" s="92">
        <f>VLOOKUP(D1630,道具产出!B:V,12,FALSE)</f>
        <v>100</v>
      </c>
      <c r="AA1630" s="85"/>
      <c r="AB1630" s="15" t="str">
        <f>IF(AA1630="","",VLOOKUP(AA1630,映射!W:X,2,FALSE))</f>
        <v/>
      </c>
      <c r="AC1630" s="85"/>
      <c r="AD1630" s="85"/>
      <c r="AE1630" s="85"/>
      <c r="AF1630" s="85"/>
      <c r="AG1630" s="15" t="str">
        <f>IF(AF1630="","",VLOOKUP(AF1630,映射!W:X,2,FALSE))</f>
        <v/>
      </c>
      <c r="AH1630" s="85"/>
      <c r="AI1630" s="85"/>
      <c r="AJ1630" s="85"/>
      <c r="AK1630" s="85"/>
      <c r="AL1630" s="85" t="str">
        <f>IF(AK1630="","",VLOOKUP(AK1630,映射!W:X,2,FALSE))</f>
        <v/>
      </c>
      <c r="AM1630" s="85"/>
      <c r="AN1630" s="85"/>
      <c r="AO1630" s="85"/>
    </row>
    <row r="1631" spans="1:41">
      <c r="A1631" s="26">
        <v>140898</v>
      </c>
      <c r="B1631" s="26" t="s">
        <v>323</v>
      </c>
      <c r="C1631" s="14" t="s">
        <v>40</v>
      </c>
      <c r="D1631" s="14" t="s">
        <v>687</v>
      </c>
      <c r="E1631" s="26">
        <v>40898</v>
      </c>
      <c r="F1631" s="26" t="s">
        <v>639</v>
      </c>
      <c r="G1631" s="26"/>
      <c r="H1631" s="26">
        <v>42</v>
      </c>
      <c r="I1631" s="91">
        <v>860</v>
      </c>
      <c r="J1631" s="90">
        <v>0</v>
      </c>
      <c r="K1631" s="26"/>
      <c r="L1631" s="79">
        <f>VLOOKUP(D1631,道具产出!B:V,4,FALSE)</f>
        <v>3004</v>
      </c>
      <c r="M1631" s="15" t="str">
        <f>IF(L1631="","",VLOOKUP(L1631,映射!W:X,2,FALSE))</f>
        <v>铝</v>
      </c>
      <c r="N1631" s="79">
        <f>VLOOKUP(D1631,道具产出!B:V,5,FALSE)</f>
        <v>1</v>
      </c>
      <c r="O1631" s="79">
        <v>1</v>
      </c>
      <c r="P1631" s="79">
        <f>VLOOKUP(D1631,道具产出!B:V,6,FALSE)</f>
        <v>100</v>
      </c>
      <c r="Q1631" s="79">
        <f>VLOOKUP(D1631,道具产出!B:V,7,FALSE)</f>
        <v>3104</v>
      </c>
      <c r="R1631" s="15" t="str">
        <f>IF(Q1631="","",VLOOKUP(Q1631,映射!W:X,2,FALSE))</f>
        <v>茱萸木</v>
      </c>
      <c r="S1631" s="79">
        <f>VLOOKUP(D1631,道具产出!B:V,8,FALSE)</f>
        <v>1</v>
      </c>
      <c r="T1631" s="79">
        <v>1</v>
      </c>
      <c r="U1631" s="79">
        <f>VLOOKUP(D1631,道具产出!B:V,9,FALSE)</f>
        <v>100</v>
      </c>
      <c r="V1631" s="92">
        <f>VLOOKUP(D1631,道具产出!B:V,10,FALSE)</f>
        <v>3404</v>
      </c>
      <c r="W1631" s="15" t="str">
        <f>IF(V1631="","",VLOOKUP(V1631,映射!W:X,2,FALSE))</f>
        <v>棉</v>
      </c>
      <c r="X1631" s="92">
        <f>VLOOKUP(D1631,道具产出!B:V,11,FALSE)</f>
        <v>1</v>
      </c>
      <c r="Y1631" s="92">
        <v>1</v>
      </c>
      <c r="Z1631" s="92">
        <f>VLOOKUP(D1631,道具产出!B:V,12,FALSE)</f>
        <v>100</v>
      </c>
      <c r="AA1631" s="85"/>
      <c r="AB1631" s="15" t="str">
        <f>IF(AA1631="","",VLOOKUP(AA1631,映射!W:X,2,FALSE))</f>
        <v/>
      </c>
      <c r="AC1631" s="85"/>
      <c r="AD1631" s="85"/>
      <c r="AE1631" s="85"/>
      <c r="AF1631" s="85"/>
      <c r="AG1631" s="15" t="str">
        <f>IF(AF1631="","",VLOOKUP(AF1631,映射!W:X,2,FALSE))</f>
        <v/>
      </c>
      <c r="AH1631" s="85"/>
      <c r="AI1631" s="85"/>
      <c r="AJ1631" s="85"/>
      <c r="AK1631" s="85"/>
      <c r="AL1631" s="85" t="str">
        <f>IF(AK1631="","",VLOOKUP(AK1631,映射!W:X,2,FALSE))</f>
        <v/>
      </c>
      <c r="AM1631" s="85"/>
      <c r="AN1631" s="85"/>
      <c r="AO1631" s="85"/>
    </row>
    <row r="1632" spans="1:41">
      <c r="A1632" s="26">
        <v>140899</v>
      </c>
      <c r="B1632" s="26" t="s">
        <v>323</v>
      </c>
      <c r="C1632" s="14" t="s">
        <v>40</v>
      </c>
      <c r="D1632" s="14" t="s">
        <v>687</v>
      </c>
      <c r="E1632" s="26">
        <v>40899</v>
      </c>
      <c r="F1632" s="26" t="s">
        <v>629</v>
      </c>
      <c r="G1632" s="26"/>
      <c r="H1632" s="26">
        <v>42</v>
      </c>
      <c r="I1632" s="91">
        <v>860</v>
      </c>
      <c r="J1632" s="90">
        <v>0</v>
      </c>
      <c r="K1632" s="26"/>
      <c r="L1632" s="79">
        <f>VLOOKUP(D1632,道具产出!B:V,4,FALSE)</f>
        <v>3004</v>
      </c>
      <c r="M1632" s="15" t="str">
        <f>IF(L1632="","",VLOOKUP(L1632,映射!W:X,2,FALSE))</f>
        <v>铝</v>
      </c>
      <c r="N1632" s="79">
        <f>VLOOKUP(D1632,道具产出!B:V,5,FALSE)</f>
        <v>1</v>
      </c>
      <c r="O1632" s="79">
        <v>1</v>
      </c>
      <c r="P1632" s="79">
        <f>VLOOKUP(D1632,道具产出!B:V,6,FALSE)</f>
        <v>100</v>
      </c>
      <c r="Q1632" s="79">
        <f>VLOOKUP(D1632,道具产出!B:V,7,FALSE)</f>
        <v>3104</v>
      </c>
      <c r="R1632" s="15" t="str">
        <f>IF(Q1632="","",VLOOKUP(Q1632,映射!W:X,2,FALSE))</f>
        <v>茱萸木</v>
      </c>
      <c r="S1632" s="79">
        <f>VLOOKUP(D1632,道具产出!B:V,8,FALSE)</f>
        <v>1</v>
      </c>
      <c r="T1632" s="79">
        <v>1</v>
      </c>
      <c r="U1632" s="79">
        <f>VLOOKUP(D1632,道具产出!B:V,9,FALSE)</f>
        <v>100</v>
      </c>
      <c r="V1632" s="92">
        <f>VLOOKUP(D1632,道具产出!B:V,10,FALSE)</f>
        <v>3404</v>
      </c>
      <c r="W1632" s="15" t="str">
        <f>IF(V1632="","",VLOOKUP(V1632,映射!W:X,2,FALSE))</f>
        <v>棉</v>
      </c>
      <c r="X1632" s="92">
        <f>VLOOKUP(D1632,道具产出!B:V,11,FALSE)</f>
        <v>1</v>
      </c>
      <c r="Y1632" s="92">
        <v>1</v>
      </c>
      <c r="Z1632" s="92">
        <f>VLOOKUP(D1632,道具产出!B:V,12,FALSE)</f>
        <v>100</v>
      </c>
      <c r="AA1632" s="85"/>
      <c r="AB1632" s="15" t="str">
        <f>IF(AA1632="","",VLOOKUP(AA1632,映射!W:X,2,FALSE))</f>
        <v/>
      </c>
      <c r="AC1632" s="85"/>
      <c r="AD1632" s="85"/>
      <c r="AE1632" s="85"/>
      <c r="AF1632" s="85"/>
      <c r="AG1632" s="15" t="str">
        <f>IF(AF1632="","",VLOOKUP(AF1632,映射!W:X,2,FALSE))</f>
        <v/>
      </c>
      <c r="AH1632" s="85"/>
      <c r="AI1632" s="85"/>
      <c r="AJ1632" s="85"/>
      <c r="AK1632" s="85"/>
      <c r="AL1632" s="85" t="str">
        <f>IF(AK1632="","",VLOOKUP(AK1632,映射!W:X,2,FALSE))</f>
        <v/>
      </c>
      <c r="AM1632" s="85"/>
      <c r="AN1632" s="85"/>
      <c r="AO1632" s="85"/>
    </row>
    <row r="1633" spans="1:41">
      <c r="A1633" s="26">
        <v>140900</v>
      </c>
      <c r="B1633" s="26" t="s">
        <v>323</v>
      </c>
      <c r="C1633" s="14" t="s">
        <v>40</v>
      </c>
      <c r="D1633" s="14" t="s">
        <v>687</v>
      </c>
      <c r="E1633" s="26">
        <v>40900</v>
      </c>
      <c r="F1633" s="26" t="s">
        <v>389</v>
      </c>
      <c r="G1633" s="26"/>
      <c r="H1633" s="26">
        <v>42</v>
      </c>
      <c r="I1633" s="91">
        <v>860</v>
      </c>
      <c r="J1633" s="90">
        <v>0</v>
      </c>
      <c r="K1633" s="26"/>
      <c r="L1633" s="79">
        <f>VLOOKUP(D1633,道具产出!B:V,4,FALSE)</f>
        <v>3004</v>
      </c>
      <c r="M1633" s="15" t="str">
        <f>IF(L1633="","",VLOOKUP(L1633,映射!W:X,2,FALSE))</f>
        <v>铝</v>
      </c>
      <c r="N1633" s="79">
        <f>VLOOKUP(D1633,道具产出!B:V,5,FALSE)</f>
        <v>1</v>
      </c>
      <c r="O1633" s="79">
        <v>1</v>
      </c>
      <c r="P1633" s="79">
        <f>VLOOKUP(D1633,道具产出!B:V,6,FALSE)</f>
        <v>100</v>
      </c>
      <c r="Q1633" s="79">
        <f>VLOOKUP(D1633,道具产出!B:V,7,FALSE)</f>
        <v>3104</v>
      </c>
      <c r="R1633" s="15" t="str">
        <f>IF(Q1633="","",VLOOKUP(Q1633,映射!W:X,2,FALSE))</f>
        <v>茱萸木</v>
      </c>
      <c r="S1633" s="79">
        <f>VLOOKUP(D1633,道具产出!B:V,8,FALSE)</f>
        <v>1</v>
      </c>
      <c r="T1633" s="79">
        <v>1</v>
      </c>
      <c r="U1633" s="79">
        <f>VLOOKUP(D1633,道具产出!B:V,9,FALSE)</f>
        <v>100</v>
      </c>
      <c r="V1633" s="92">
        <f>VLOOKUP(D1633,道具产出!B:V,10,FALSE)</f>
        <v>3404</v>
      </c>
      <c r="W1633" s="15" t="str">
        <f>IF(V1633="","",VLOOKUP(V1633,映射!W:X,2,FALSE))</f>
        <v>棉</v>
      </c>
      <c r="X1633" s="92">
        <f>VLOOKUP(D1633,道具产出!B:V,11,FALSE)</f>
        <v>1</v>
      </c>
      <c r="Y1633" s="92">
        <v>1</v>
      </c>
      <c r="Z1633" s="92">
        <f>VLOOKUP(D1633,道具产出!B:V,12,FALSE)</f>
        <v>100</v>
      </c>
      <c r="AA1633" s="85"/>
      <c r="AB1633" s="15" t="str">
        <f>IF(AA1633="","",VLOOKUP(AA1633,映射!W:X,2,FALSE))</f>
        <v/>
      </c>
      <c r="AC1633" s="85"/>
      <c r="AD1633" s="85"/>
      <c r="AE1633" s="85"/>
      <c r="AF1633" s="85"/>
      <c r="AG1633" s="15" t="str">
        <f>IF(AF1633="","",VLOOKUP(AF1633,映射!W:X,2,FALSE))</f>
        <v/>
      </c>
      <c r="AH1633" s="85"/>
      <c r="AI1633" s="85"/>
      <c r="AJ1633" s="85"/>
      <c r="AK1633" s="85"/>
      <c r="AL1633" s="85" t="str">
        <f>IF(AK1633="","",VLOOKUP(AK1633,映射!W:X,2,FALSE))</f>
        <v/>
      </c>
      <c r="AM1633" s="85"/>
      <c r="AN1633" s="85"/>
      <c r="AO1633" s="85"/>
    </row>
    <row r="1634" spans="1:41">
      <c r="A1634" s="26">
        <v>140901</v>
      </c>
      <c r="B1634" s="26" t="s">
        <v>323</v>
      </c>
      <c r="C1634" s="14" t="s">
        <v>40</v>
      </c>
      <c r="D1634" s="14" t="s">
        <v>687</v>
      </c>
      <c r="E1634" s="26">
        <v>40901</v>
      </c>
      <c r="F1634" s="26" t="s">
        <v>515</v>
      </c>
      <c r="G1634" s="26"/>
      <c r="H1634" s="26">
        <v>47</v>
      </c>
      <c r="I1634" s="91">
        <v>1120</v>
      </c>
      <c r="J1634" s="90">
        <v>0</v>
      </c>
      <c r="K1634" s="26"/>
      <c r="L1634" s="79">
        <f>VLOOKUP(D1634,道具产出!B:V,4,FALSE)</f>
        <v>3004</v>
      </c>
      <c r="M1634" s="15" t="str">
        <f>IF(L1634="","",VLOOKUP(L1634,映射!W:X,2,FALSE))</f>
        <v>铝</v>
      </c>
      <c r="N1634" s="79">
        <f>VLOOKUP(D1634,道具产出!B:V,5,FALSE)</f>
        <v>1</v>
      </c>
      <c r="O1634" s="79">
        <v>1</v>
      </c>
      <c r="P1634" s="79">
        <f>VLOOKUP(D1634,道具产出!B:V,6,FALSE)</f>
        <v>100</v>
      </c>
      <c r="Q1634" s="79">
        <f>VLOOKUP(D1634,道具产出!B:V,7,FALSE)</f>
        <v>3104</v>
      </c>
      <c r="R1634" s="15" t="str">
        <f>IF(Q1634="","",VLOOKUP(Q1634,映射!W:X,2,FALSE))</f>
        <v>茱萸木</v>
      </c>
      <c r="S1634" s="79">
        <f>VLOOKUP(D1634,道具产出!B:V,8,FALSE)</f>
        <v>1</v>
      </c>
      <c r="T1634" s="79">
        <v>1</v>
      </c>
      <c r="U1634" s="79">
        <f>VLOOKUP(D1634,道具产出!B:V,9,FALSE)</f>
        <v>100</v>
      </c>
      <c r="V1634" s="92">
        <f>VLOOKUP(D1634,道具产出!B:V,10,FALSE)</f>
        <v>3404</v>
      </c>
      <c r="W1634" s="15" t="str">
        <f>IF(V1634="","",VLOOKUP(V1634,映射!W:X,2,FALSE))</f>
        <v>棉</v>
      </c>
      <c r="X1634" s="92">
        <f>VLOOKUP(D1634,道具产出!B:V,11,FALSE)</f>
        <v>1</v>
      </c>
      <c r="Y1634" s="92">
        <v>1</v>
      </c>
      <c r="Z1634" s="92">
        <f>VLOOKUP(D1634,道具产出!B:V,12,FALSE)</f>
        <v>100</v>
      </c>
      <c r="AA1634" s="85"/>
      <c r="AB1634" s="15" t="str">
        <f>IF(AA1634="","",VLOOKUP(AA1634,映射!W:X,2,FALSE))</f>
        <v/>
      </c>
      <c r="AC1634" s="85"/>
      <c r="AD1634" s="85"/>
      <c r="AE1634" s="85"/>
      <c r="AF1634" s="85"/>
      <c r="AG1634" s="15" t="str">
        <f>IF(AF1634="","",VLOOKUP(AF1634,映射!W:X,2,FALSE))</f>
        <v/>
      </c>
      <c r="AH1634" s="85"/>
      <c r="AI1634" s="85"/>
      <c r="AJ1634" s="85"/>
      <c r="AK1634" s="85"/>
      <c r="AL1634" s="85" t="str">
        <f>IF(AK1634="","",VLOOKUP(AK1634,映射!W:X,2,FALSE))</f>
        <v/>
      </c>
      <c r="AM1634" s="85"/>
      <c r="AN1634" s="85"/>
      <c r="AO1634" s="85"/>
    </row>
    <row r="1635" spans="1:41">
      <c r="A1635" s="26">
        <v>140902</v>
      </c>
      <c r="B1635" s="26" t="s">
        <v>323</v>
      </c>
      <c r="C1635" s="14" t="s">
        <v>40</v>
      </c>
      <c r="D1635" s="14" t="s">
        <v>687</v>
      </c>
      <c r="E1635" s="26">
        <v>40902</v>
      </c>
      <c r="F1635" s="26" t="s">
        <v>605</v>
      </c>
      <c r="G1635" s="26"/>
      <c r="H1635" s="26">
        <v>47</v>
      </c>
      <c r="I1635" s="91">
        <v>1120</v>
      </c>
      <c r="J1635" s="90">
        <v>0</v>
      </c>
      <c r="K1635" s="26"/>
      <c r="L1635" s="79">
        <f>VLOOKUP(D1635,道具产出!B:V,4,FALSE)</f>
        <v>3004</v>
      </c>
      <c r="M1635" s="15" t="str">
        <f>IF(L1635="","",VLOOKUP(L1635,映射!W:X,2,FALSE))</f>
        <v>铝</v>
      </c>
      <c r="N1635" s="79">
        <f>VLOOKUP(D1635,道具产出!B:V,5,FALSE)</f>
        <v>1</v>
      </c>
      <c r="O1635" s="79">
        <v>1</v>
      </c>
      <c r="P1635" s="79">
        <f>VLOOKUP(D1635,道具产出!B:V,6,FALSE)</f>
        <v>100</v>
      </c>
      <c r="Q1635" s="79">
        <f>VLOOKUP(D1635,道具产出!B:V,7,FALSE)</f>
        <v>3104</v>
      </c>
      <c r="R1635" s="15" t="str">
        <f>IF(Q1635="","",VLOOKUP(Q1635,映射!W:X,2,FALSE))</f>
        <v>茱萸木</v>
      </c>
      <c r="S1635" s="79">
        <f>VLOOKUP(D1635,道具产出!B:V,8,FALSE)</f>
        <v>1</v>
      </c>
      <c r="T1635" s="79">
        <v>1</v>
      </c>
      <c r="U1635" s="79">
        <f>VLOOKUP(D1635,道具产出!B:V,9,FALSE)</f>
        <v>100</v>
      </c>
      <c r="V1635" s="92">
        <f>VLOOKUP(D1635,道具产出!B:V,10,FALSE)</f>
        <v>3404</v>
      </c>
      <c r="W1635" s="15" t="str">
        <f>IF(V1635="","",VLOOKUP(V1635,映射!W:X,2,FALSE))</f>
        <v>棉</v>
      </c>
      <c r="X1635" s="92">
        <f>VLOOKUP(D1635,道具产出!B:V,11,FALSE)</f>
        <v>1</v>
      </c>
      <c r="Y1635" s="92">
        <v>1</v>
      </c>
      <c r="Z1635" s="92">
        <f>VLOOKUP(D1635,道具产出!B:V,12,FALSE)</f>
        <v>100</v>
      </c>
      <c r="AA1635" s="85"/>
      <c r="AB1635" s="15" t="str">
        <f>IF(AA1635="","",VLOOKUP(AA1635,映射!W:X,2,FALSE))</f>
        <v/>
      </c>
      <c r="AC1635" s="85"/>
      <c r="AD1635" s="85"/>
      <c r="AE1635" s="85"/>
      <c r="AF1635" s="85"/>
      <c r="AG1635" s="15" t="str">
        <f>IF(AF1635="","",VLOOKUP(AF1635,映射!W:X,2,FALSE))</f>
        <v/>
      </c>
      <c r="AH1635" s="85"/>
      <c r="AI1635" s="85"/>
      <c r="AJ1635" s="85"/>
      <c r="AK1635" s="85"/>
      <c r="AL1635" s="85" t="str">
        <f>IF(AK1635="","",VLOOKUP(AK1635,映射!W:X,2,FALSE))</f>
        <v/>
      </c>
      <c r="AM1635" s="85"/>
      <c r="AN1635" s="85"/>
      <c r="AO1635" s="85"/>
    </row>
    <row r="1636" spans="1:41">
      <c r="A1636" s="26">
        <v>140903</v>
      </c>
      <c r="B1636" s="26" t="s">
        <v>323</v>
      </c>
      <c r="C1636" s="14" t="s">
        <v>40</v>
      </c>
      <c r="D1636" s="14" t="s">
        <v>687</v>
      </c>
      <c r="E1636" s="26">
        <v>40903</v>
      </c>
      <c r="F1636" s="26" t="s">
        <v>474</v>
      </c>
      <c r="G1636" s="26"/>
      <c r="H1636" s="26">
        <v>47</v>
      </c>
      <c r="I1636" s="91">
        <v>1120</v>
      </c>
      <c r="J1636" s="90">
        <v>0</v>
      </c>
      <c r="K1636" s="26"/>
      <c r="L1636" s="79">
        <f>VLOOKUP(D1636,道具产出!B:V,4,FALSE)</f>
        <v>3004</v>
      </c>
      <c r="M1636" s="15" t="str">
        <f>IF(L1636="","",VLOOKUP(L1636,映射!W:X,2,FALSE))</f>
        <v>铝</v>
      </c>
      <c r="N1636" s="79">
        <f>VLOOKUP(D1636,道具产出!B:V,5,FALSE)</f>
        <v>1</v>
      </c>
      <c r="O1636" s="79">
        <v>1</v>
      </c>
      <c r="P1636" s="79">
        <f>VLOOKUP(D1636,道具产出!B:V,6,FALSE)</f>
        <v>100</v>
      </c>
      <c r="Q1636" s="79">
        <f>VLOOKUP(D1636,道具产出!B:V,7,FALSE)</f>
        <v>3104</v>
      </c>
      <c r="R1636" s="15" t="str">
        <f>IF(Q1636="","",VLOOKUP(Q1636,映射!W:X,2,FALSE))</f>
        <v>茱萸木</v>
      </c>
      <c r="S1636" s="79">
        <f>VLOOKUP(D1636,道具产出!B:V,8,FALSE)</f>
        <v>1</v>
      </c>
      <c r="T1636" s="79">
        <v>1</v>
      </c>
      <c r="U1636" s="79">
        <f>VLOOKUP(D1636,道具产出!B:V,9,FALSE)</f>
        <v>100</v>
      </c>
      <c r="V1636" s="92">
        <f>VLOOKUP(D1636,道具产出!B:V,10,FALSE)</f>
        <v>3404</v>
      </c>
      <c r="W1636" s="15" t="str">
        <f>IF(V1636="","",VLOOKUP(V1636,映射!W:X,2,FALSE))</f>
        <v>棉</v>
      </c>
      <c r="X1636" s="92">
        <f>VLOOKUP(D1636,道具产出!B:V,11,FALSE)</f>
        <v>1</v>
      </c>
      <c r="Y1636" s="92">
        <v>1</v>
      </c>
      <c r="Z1636" s="92">
        <f>VLOOKUP(D1636,道具产出!B:V,12,FALSE)</f>
        <v>100</v>
      </c>
      <c r="AA1636" s="85"/>
      <c r="AB1636" s="15" t="str">
        <f>IF(AA1636="","",VLOOKUP(AA1636,映射!W:X,2,FALSE))</f>
        <v/>
      </c>
      <c r="AC1636" s="85"/>
      <c r="AD1636" s="85"/>
      <c r="AE1636" s="85"/>
      <c r="AF1636" s="85"/>
      <c r="AG1636" s="15" t="str">
        <f>IF(AF1636="","",VLOOKUP(AF1636,映射!W:X,2,FALSE))</f>
        <v/>
      </c>
      <c r="AH1636" s="85"/>
      <c r="AI1636" s="85"/>
      <c r="AJ1636" s="85"/>
      <c r="AK1636" s="85"/>
      <c r="AL1636" s="85" t="str">
        <f>IF(AK1636="","",VLOOKUP(AK1636,映射!W:X,2,FALSE))</f>
        <v/>
      </c>
      <c r="AM1636" s="85"/>
      <c r="AN1636" s="85"/>
      <c r="AO1636" s="85"/>
    </row>
    <row r="1637" spans="1:41">
      <c r="A1637" s="26">
        <v>140904</v>
      </c>
      <c r="B1637" s="26" t="s">
        <v>323</v>
      </c>
      <c r="C1637" s="14" t="s">
        <v>40</v>
      </c>
      <c r="D1637" s="14" t="s">
        <v>687</v>
      </c>
      <c r="E1637" s="26">
        <v>40904</v>
      </c>
      <c r="F1637" s="26" t="s">
        <v>450</v>
      </c>
      <c r="G1637" s="26"/>
      <c r="H1637" s="26">
        <v>47</v>
      </c>
      <c r="I1637" s="91">
        <v>1120</v>
      </c>
      <c r="J1637" s="90">
        <v>0</v>
      </c>
      <c r="K1637" s="26"/>
      <c r="L1637" s="79">
        <f>VLOOKUP(D1637,道具产出!B:V,4,FALSE)</f>
        <v>3004</v>
      </c>
      <c r="M1637" s="15" t="str">
        <f>IF(L1637="","",VLOOKUP(L1637,映射!W:X,2,FALSE))</f>
        <v>铝</v>
      </c>
      <c r="N1637" s="79">
        <f>VLOOKUP(D1637,道具产出!B:V,5,FALSE)</f>
        <v>1</v>
      </c>
      <c r="O1637" s="79">
        <v>1</v>
      </c>
      <c r="P1637" s="79">
        <f>VLOOKUP(D1637,道具产出!B:V,6,FALSE)</f>
        <v>100</v>
      </c>
      <c r="Q1637" s="79">
        <f>VLOOKUP(D1637,道具产出!B:V,7,FALSE)</f>
        <v>3104</v>
      </c>
      <c r="R1637" s="15" t="str">
        <f>IF(Q1637="","",VLOOKUP(Q1637,映射!W:X,2,FALSE))</f>
        <v>茱萸木</v>
      </c>
      <c r="S1637" s="79">
        <f>VLOOKUP(D1637,道具产出!B:V,8,FALSE)</f>
        <v>1</v>
      </c>
      <c r="T1637" s="79">
        <v>1</v>
      </c>
      <c r="U1637" s="79">
        <f>VLOOKUP(D1637,道具产出!B:V,9,FALSE)</f>
        <v>100</v>
      </c>
      <c r="V1637" s="92">
        <f>VLOOKUP(D1637,道具产出!B:V,10,FALSE)</f>
        <v>3404</v>
      </c>
      <c r="W1637" s="15" t="str">
        <f>IF(V1637="","",VLOOKUP(V1637,映射!W:X,2,FALSE))</f>
        <v>棉</v>
      </c>
      <c r="X1637" s="92">
        <f>VLOOKUP(D1637,道具产出!B:V,11,FALSE)</f>
        <v>1</v>
      </c>
      <c r="Y1637" s="92">
        <v>1</v>
      </c>
      <c r="Z1637" s="92">
        <f>VLOOKUP(D1637,道具产出!B:V,12,FALSE)</f>
        <v>100</v>
      </c>
      <c r="AA1637" s="85"/>
      <c r="AB1637" s="15" t="str">
        <f>IF(AA1637="","",VLOOKUP(AA1637,映射!W:X,2,FALSE))</f>
        <v/>
      </c>
      <c r="AC1637" s="85"/>
      <c r="AD1637" s="85"/>
      <c r="AE1637" s="85"/>
      <c r="AF1637" s="85"/>
      <c r="AG1637" s="15" t="str">
        <f>IF(AF1637="","",VLOOKUP(AF1637,映射!W:X,2,FALSE))</f>
        <v/>
      </c>
      <c r="AH1637" s="85"/>
      <c r="AI1637" s="85"/>
      <c r="AJ1637" s="85"/>
      <c r="AK1637" s="85"/>
      <c r="AL1637" s="85" t="str">
        <f>IF(AK1637="","",VLOOKUP(AK1637,映射!W:X,2,FALSE))</f>
        <v/>
      </c>
      <c r="AM1637" s="85"/>
      <c r="AN1637" s="85"/>
      <c r="AO1637" s="85"/>
    </row>
    <row r="1638" spans="1:41">
      <c r="A1638" s="26">
        <v>140905</v>
      </c>
      <c r="B1638" s="26" t="s">
        <v>323</v>
      </c>
      <c r="C1638" s="14" t="s">
        <v>40</v>
      </c>
      <c r="D1638" s="14" t="s">
        <v>687</v>
      </c>
      <c r="E1638" s="26">
        <v>40905</v>
      </c>
      <c r="F1638" s="26" t="s">
        <v>592</v>
      </c>
      <c r="G1638" s="26"/>
      <c r="H1638" s="26">
        <v>47</v>
      </c>
      <c r="I1638" s="91">
        <v>1120</v>
      </c>
      <c r="J1638" s="90">
        <v>0</v>
      </c>
      <c r="K1638" s="26"/>
      <c r="L1638" s="79">
        <f>VLOOKUP(D1638,道具产出!B:V,4,FALSE)</f>
        <v>3004</v>
      </c>
      <c r="M1638" s="15" t="str">
        <f>IF(L1638="","",VLOOKUP(L1638,映射!W:X,2,FALSE))</f>
        <v>铝</v>
      </c>
      <c r="N1638" s="79">
        <f>VLOOKUP(D1638,道具产出!B:V,5,FALSE)</f>
        <v>1</v>
      </c>
      <c r="O1638" s="79">
        <v>1</v>
      </c>
      <c r="P1638" s="79">
        <f>VLOOKUP(D1638,道具产出!B:V,6,FALSE)</f>
        <v>100</v>
      </c>
      <c r="Q1638" s="79">
        <f>VLOOKUP(D1638,道具产出!B:V,7,FALSE)</f>
        <v>3104</v>
      </c>
      <c r="R1638" s="15" t="str">
        <f>IF(Q1638="","",VLOOKUP(Q1638,映射!W:X,2,FALSE))</f>
        <v>茱萸木</v>
      </c>
      <c r="S1638" s="79">
        <f>VLOOKUP(D1638,道具产出!B:V,8,FALSE)</f>
        <v>1</v>
      </c>
      <c r="T1638" s="79">
        <v>1</v>
      </c>
      <c r="U1638" s="79">
        <f>VLOOKUP(D1638,道具产出!B:V,9,FALSE)</f>
        <v>100</v>
      </c>
      <c r="V1638" s="92">
        <f>VLOOKUP(D1638,道具产出!B:V,10,FALSE)</f>
        <v>3404</v>
      </c>
      <c r="W1638" s="15" t="str">
        <f>IF(V1638="","",VLOOKUP(V1638,映射!W:X,2,FALSE))</f>
        <v>棉</v>
      </c>
      <c r="X1638" s="92">
        <f>VLOOKUP(D1638,道具产出!B:V,11,FALSE)</f>
        <v>1</v>
      </c>
      <c r="Y1638" s="92">
        <v>1</v>
      </c>
      <c r="Z1638" s="92">
        <f>VLOOKUP(D1638,道具产出!B:V,12,FALSE)</f>
        <v>100</v>
      </c>
      <c r="AA1638" s="85"/>
      <c r="AB1638" s="15" t="str">
        <f>IF(AA1638="","",VLOOKUP(AA1638,映射!W:X,2,FALSE))</f>
        <v/>
      </c>
      <c r="AC1638" s="85"/>
      <c r="AD1638" s="85"/>
      <c r="AE1638" s="85"/>
      <c r="AF1638" s="85"/>
      <c r="AG1638" s="15" t="str">
        <f>IF(AF1638="","",VLOOKUP(AF1638,映射!W:X,2,FALSE))</f>
        <v/>
      </c>
      <c r="AH1638" s="85"/>
      <c r="AI1638" s="85"/>
      <c r="AJ1638" s="85"/>
      <c r="AK1638" s="85"/>
      <c r="AL1638" s="85" t="str">
        <f>IF(AK1638="","",VLOOKUP(AK1638,映射!W:X,2,FALSE))</f>
        <v/>
      </c>
      <c r="AM1638" s="85"/>
      <c r="AN1638" s="85"/>
      <c r="AO1638" s="85"/>
    </row>
    <row r="1639" spans="1:41">
      <c r="A1639" s="26">
        <v>140906</v>
      </c>
      <c r="B1639" s="26" t="s">
        <v>323</v>
      </c>
      <c r="C1639" s="14" t="s">
        <v>40</v>
      </c>
      <c r="D1639" s="14" t="s">
        <v>687</v>
      </c>
      <c r="E1639" s="26">
        <v>40906</v>
      </c>
      <c r="F1639" s="26" t="s">
        <v>521</v>
      </c>
      <c r="G1639" s="26"/>
      <c r="H1639" s="26">
        <v>47</v>
      </c>
      <c r="I1639" s="91">
        <v>1120</v>
      </c>
      <c r="J1639" s="90">
        <v>0</v>
      </c>
      <c r="K1639" s="26"/>
      <c r="L1639" s="79">
        <f>VLOOKUP(D1639,道具产出!B:V,4,FALSE)</f>
        <v>3004</v>
      </c>
      <c r="M1639" s="15" t="str">
        <f>IF(L1639="","",VLOOKUP(L1639,映射!W:X,2,FALSE))</f>
        <v>铝</v>
      </c>
      <c r="N1639" s="79">
        <f>VLOOKUP(D1639,道具产出!B:V,5,FALSE)</f>
        <v>1</v>
      </c>
      <c r="O1639" s="79">
        <v>1</v>
      </c>
      <c r="P1639" s="79">
        <f>VLOOKUP(D1639,道具产出!B:V,6,FALSE)</f>
        <v>100</v>
      </c>
      <c r="Q1639" s="79">
        <f>VLOOKUP(D1639,道具产出!B:V,7,FALSE)</f>
        <v>3104</v>
      </c>
      <c r="R1639" s="15" t="str">
        <f>IF(Q1639="","",VLOOKUP(Q1639,映射!W:X,2,FALSE))</f>
        <v>茱萸木</v>
      </c>
      <c r="S1639" s="79">
        <f>VLOOKUP(D1639,道具产出!B:V,8,FALSE)</f>
        <v>1</v>
      </c>
      <c r="T1639" s="79">
        <v>1</v>
      </c>
      <c r="U1639" s="79">
        <f>VLOOKUP(D1639,道具产出!B:V,9,FALSE)</f>
        <v>100</v>
      </c>
      <c r="V1639" s="92">
        <f>VLOOKUP(D1639,道具产出!B:V,10,FALSE)</f>
        <v>3404</v>
      </c>
      <c r="W1639" s="15" t="str">
        <f>IF(V1639="","",VLOOKUP(V1639,映射!W:X,2,FALSE))</f>
        <v>棉</v>
      </c>
      <c r="X1639" s="92">
        <f>VLOOKUP(D1639,道具产出!B:V,11,FALSE)</f>
        <v>1</v>
      </c>
      <c r="Y1639" s="92">
        <v>1</v>
      </c>
      <c r="Z1639" s="92">
        <f>VLOOKUP(D1639,道具产出!B:V,12,FALSE)</f>
        <v>100</v>
      </c>
      <c r="AA1639" s="85"/>
      <c r="AB1639" s="15" t="str">
        <f>IF(AA1639="","",VLOOKUP(AA1639,映射!W:X,2,FALSE))</f>
        <v/>
      </c>
      <c r="AC1639" s="85"/>
      <c r="AD1639" s="85"/>
      <c r="AE1639" s="85"/>
      <c r="AF1639" s="85"/>
      <c r="AG1639" s="15" t="str">
        <f>IF(AF1639="","",VLOOKUP(AF1639,映射!W:X,2,FALSE))</f>
        <v/>
      </c>
      <c r="AH1639" s="85"/>
      <c r="AI1639" s="85"/>
      <c r="AJ1639" s="85"/>
      <c r="AK1639" s="85"/>
      <c r="AL1639" s="85" t="str">
        <f>IF(AK1639="","",VLOOKUP(AK1639,映射!W:X,2,FALSE))</f>
        <v/>
      </c>
      <c r="AM1639" s="85"/>
      <c r="AN1639" s="85"/>
      <c r="AO1639" s="85"/>
    </row>
    <row r="1640" spans="1:41">
      <c r="A1640" s="26">
        <v>140907</v>
      </c>
      <c r="B1640" s="26" t="s">
        <v>323</v>
      </c>
      <c r="C1640" s="14" t="s">
        <v>40</v>
      </c>
      <c r="D1640" s="14" t="s">
        <v>687</v>
      </c>
      <c r="E1640" s="26">
        <v>40907</v>
      </c>
      <c r="F1640" s="26" t="s">
        <v>393</v>
      </c>
      <c r="G1640" s="26"/>
      <c r="H1640" s="26">
        <v>47</v>
      </c>
      <c r="I1640" s="91">
        <v>1120</v>
      </c>
      <c r="J1640" s="90">
        <v>0</v>
      </c>
      <c r="K1640" s="26"/>
      <c r="L1640" s="79">
        <f>VLOOKUP(D1640,道具产出!B:V,4,FALSE)</f>
        <v>3004</v>
      </c>
      <c r="M1640" s="15" t="str">
        <f>IF(L1640="","",VLOOKUP(L1640,映射!W:X,2,FALSE))</f>
        <v>铝</v>
      </c>
      <c r="N1640" s="79">
        <f>VLOOKUP(D1640,道具产出!B:V,5,FALSE)</f>
        <v>1</v>
      </c>
      <c r="O1640" s="79">
        <v>1</v>
      </c>
      <c r="P1640" s="79">
        <f>VLOOKUP(D1640,道具产出!B:V,6,FALSE)</f>
        <v>100</v>
      </c>
      <c r="Q1640" s="79">
        <f>VLOOKUP(D1640,道具产出!B:V,7,FALSE)</f>
        <v>3104</v>
      </c>
      <c r="R1640" s="15" t="str">
        <f>IF(Q1640="","",VLOOKUP(Q1640,映射!W:X,2,FALSE))</f>
        <v>茱萸木</v>
      </c>
      <c r="S1640" s="79">
        <f>VLOOKUP(D1640,道具产出!B:V,8,FALSE)</f>
        <v>1</v>
      </c>
      <c r="T1640" s="79">
        <v>1</v>
      </c>
      <c r="U1640" s="79">
        <f>VLOOKUP(D1640,道具产出!B:V,9,FALSE)</f>
        <v>100</v>
      </c>
      <c r="V1640" s="92">
        <f>VLOOKUP(D1640,道具产出!B:V,10,FALSE)</f>
        <v>3404</v>
      </c>
      <c r="W1640" s="15" t="str">
        <f>IF(V1640="","",VLOOKUP(V1640,映射!W:X,2,FALSE))</f>
        <v>棉</v>
      </c>
      <c r="X1640" s="92">
        <f>VLOOKUP(D1640,道具产出!B:V,11,FALSE)</f>
        <v>1</v>
      </c>
      <c r="Y1640" s="92">
        <v>1</v>
      </c>
      <c r="Z1640" s="92">
        <f>VLOOKUP(D1640,道具产出!B:V,12,FALSE)</f>
        <v>100</v>
      </c>
      <c r="AA1640" s="85"/>
      <c r="AB1640" s="15" t="str">
        <f>IF(AA1640="","",VLOOKUP(AA1640,映射!W:X,2,FALSE))</f>
        <v/>
      </c>
      <c r="AC1640" s="85"/>
      <c r="AD1640" s="85"/>
      <c r="AE1640" s="85"/>
      <c r="AF1640" s="85"/>
      <c r="AG1640" s="15" t="str">
        <f>IF(AF1640="","",VLOOKUP(AF1640,映射!W:X,2,FALSE))</f>
        <v/>
      </c>
      <c r="AH1640" s="85"/>
      <c r="AI1640" s="85"/>
      <c r="AJ1640" s="85"/>
      <c r="AK1640" s="85"/>
      <c r="AL1640" s="85" t="str">
        <f>IF(AK1640="","",VLOOKUP(AK1640,映射!W:X,2,FALSE))</f>
        <v/>
      </c>
      <c r="AM1640" s="85"/>
      <c r="AN1640" s="85"/>
      <c r="AO1640" s="85"/>
    </row>
    <row r="1641" spans="1:41">
      <c r="A1641" s="26">
        <v>140908</v>
      </c>
      <c r="B1641" s="26" t="s">
        <v>323</v>
      </c>
      <c r="C1641" s="14" t="s">
        <v>40</v>
      </c>
      <c r="D1641" s="14" t="s">
        <v>687</v>
      </c>
      <c r="E1641" s="26">
        <v>40908</v>
      </c>
      <c r="F1641" s="26" t="s">
        <v>506</v>
      </c>
      <c r="G1641" s="26"/>
      <c r="H1641" s="26">
        <v>47</v>
      </c>
      <c r="I1641" s="91">
        <v>1120</v>
      </c>
      <c r="J1641" s="90">
        <v>0</v>
      </c>
      <c r="K1641" s="26"/>
      <c r="L1641" s="79">
        <f>VLOOKUP(D1641,道具产出!B:V,4,FALSE)</f>
        <v>3004</v>
      </c>
      <c r="M1641" s="15" t="str">
        <f>IF(L1641="","",VLOOKUP(L1641,映射!W:X,2,FALSE))</f>
        <v>铝</v>
      </c>
      <c r="N1641" s="79">
        <f>VLOOKUP(D1641,道具产出!B:V,5,FALSE)</f>
        <v>1</v>
      </c>
      <c r="O1641" s="79">
        <v>1</v>
      </c>
      <c r="P1641" s="79">
        <f>VLOOKUP(D1641,道具产出!B:V,6,FALSE)</f>
        <v>100</v>
      </c>
      <c r="Q1641" s="79">
        <f>VLOOKUP(D1641,道具产出!B:V,7,FALSE)</f>
        <v>3104</v>
      </c>
      <c r="R1641" s="15" t="str">
        <f>IF(Q1641="","",VLOOKUP(Q1641,映射!W:X,2,FALSE))</f>
        <v>茱萸木</v>
      </c>
      <c r="S1641" s="79">
        <f>VLOOKUP(D1641,道具产出!B:V,8,FALSE)</f>
        <v>1</v>
      </c>
      <c r="T1641" s="79">
        <v>1</v>
      </c>
      <c r="U1641" s="79">
        <f>VLOOKUP(D1641,道具产出!B:V,9,FALSE)</f>
        <v>100</v>
      </c>
      <c r="V1641" s="92">
        <f>VLOOKUP(D1641,道具产出!B:V,10,FALSE)</f>
        <v>3404</v>
      </c>
      <c r="W1641" s="15" t="str">
        <f>IF(V1641="","",VLOOKUP(V1641,映射!W:X,2,FALSE))</f>
        <v>棉</v>
      </c>
      <c r="X1641" s="92">
        <f>VLOOKUP(D1641,道具产出!B:V,11,FALSE)</f>
        <v>1</v>
      </c>
      <c r="Y1641" s="92">
        <v>1</v>
      </c>
      <c r="Z1641" s="92">
        <f>VLOOKUP(D1641,道具产出!B:V,12,FALSE)</f>
        <v>100</v>
      </c>
      <c r="AA1641" s="85"/>
      <c r="AB1641" s="15" t="str">
        <f>IF(AA1641="","",VLOOKUP(AA1641,映射!W:X,2,FALSE))</f>
        <v/>
      </c>
      <c r="AC1641" s="85"/>
      <c r="AD1641" s="85"/>
      <c r="AE1641" s="85"/>
      <c r="AF1641" s="85"/>
      <c r="AG1641" s="15" t="str">
        <f>IF(AF1641="","",VLOOKUP(AF1641,映射!W:X,2,FALSE))</f>
        <v/>
      </c>
      <c r="AH1641" s="85"/>
      <c r="AI1641" s="85"/>
      <c r="AJ1641" s="85"/>
      <c r="AK1641" s="85"/>
      <c r="AL1641" s="85" t="str">
        <f>IF(AK1641="","",VLOOKUP(AK1641,映射!W:X,2,FALSE))</f>
        <v/>
      </c>
      <c r="AM1641" s="85"/>
      <c r="AN1641" s="85"/>
      <c r="AO1641" s="85"/>
    </row>
    <row r="1642" spans="1:41">
      <c r="A1642" s="26">
        <v>140909</v>
      </c>
      <c r="B1642" s="26" t="s">
        <v>323</v>
      </c>
      <c r="C1642" s="14" t="s">
        <v>40</v>
      </c>
      <c r="D1642" s="14" t="s">
        <v>687</v>
      </c>
      <c r="E1642" s="26">
        <v>40909</v>
      </c>
      <c r="F1642" s="26" t="s">
        <v>508</v>
      </c>
      <c r="G1642" s="26"/>
      <c r="H1642" s="26">
        <v>47</v>
      </c>
      <c r="I1642" s="91">
        <v>1120</v>
      </c>
      <c r="J1642" s="90">
        <v>0</v>
      </c>
      <c r="K1642" s="26"/>
      <c r="L1642" s="79">
        <f>VLOOKUP(D1642,道具产出!B:V,4,FALSE)</f>
        <v>3004</v>
      </c>
      <c r="M1642" s="15" t="str">
        <f>IF(L1642="","",VLOOKUP(L1642,映射!W:X,2,FALSE))</f>
        <v>铝</v>
      </c>
      <c r="N1642" s="79">
        <f>VLOOKUP(D1642,道具产出!B:V,5,FALSE)</f>
        <v>1</v>
      </c>
      <c r="O1642" s="79">
        <v>1</v>
      </c>
      <c r="P1642" s="79">
        <f>VLOOKUP(D1642,道具产出!B:V,6,FALSE)</f>
        <v>100</v>
      </c>
      <c r="Q1642" s="79">
        <f>VLOOKUP(D1642,道具产出!B:V,7,FALSE)</f>
        <v>3104</v>
      </c>
      <c r="R1642" s="15" t="str">
        <f>IF(Q1642="","",VLOOKUP(Q1642,映射!W:X,2,FALSE))</f>
        <v>茱萸木</v>
      </c>
      <c r="S1642" s="79">
        <f>VLOOKUP(D1642,道具产出!B:V,8,FALSE)</f>
        <v>1</v>
      </c>
      <c r="T1642" s="79">
        <v>1</v>
      </c>
      <c r="U1642" s="79">
        <f>VLOOKUP(D1642,道具产出!B:V,9,FALSE)</f>
        <v>100</v>
      </c>
      <c r="V1642" s="92">
        <f>VLOOKUP(D1642,道具产出!B:V,10,FALSE)</f>
        <v>3404</v>
      </c>
      <c r="W1642" s="15" t="str">
        <f>IF(V1642="","",VLOOKUP(V1642,映射!W:X,2,FALSE))</f>
        <v>棉</v>
      </c>
      <c r="X1642" s="92">
        <f>VLOOKUP(D1642,道具产出!B:V,11,FALSE)</f>
        <v>1</v>
      </c>
      <c r="Y1642" s="92">
        <v>1</v>
      </c>
      <c r="Z1642" s="92">
        <f>VLOOKUP(D1642,道具产出!B:V,12,FALSE)</f>
        <v>100</v>
      </c>
      <c r="AA1642" s="85"/>
      <c r="AB1642" s="15" t="str">
        <f>IF(AA1642="","",VLOOKUP(AA1642,映射!W:X,2,FALSE))</f>
        <v/>
      </c>
      <c r="AC1642" s="85"/>
      <c r="AD1642" s="85"/>
      <c r="AE1642" s="85"/>
      <c r="AF1642" s="85"/>
      <c r="AG1642" s="15" t="str">
        <f>IF(AF1642="","",VLOOKUP(AF1642,映射!W:X,2,FALSE))</f>
        <v/>
      </c>
      <c r="AH1642" s="85"/>
      <c r="AI1642" s="85"/>
      <c r="AJ1642" s="85"/>
      <c r="AK1642" s="85"/>
      <c r="AL1642" s="85" t="str">
        <f>IF(AK1642="","",VLOOKUP(AK1642,映射!W:X,2,FALSE))</f>
        <v/>
      </c>
      <c r="AM1642" s="85"/>
      <c r="AN1642" s="85"/>
      <c r="AO1642" s="85"/>
    </row>
    <row r="1643" spans="1:41">
      <c r="A1643" s="26">
        <v>140910</v>
      </c>
      <c r="B1643" s="26" t="s">
        <v>323</v>
      </c>
      <c r="C1643" s="14" t="s">
        <v>40</v>
      </c>
      <c r="D1643" s="14" t="s">
        <v>687</v>
      </c>
      <c r="E1643" s="26">
        <v>40910</v>
      </c>
      <c r="F1643" s="26" t="s">
        <v>451</v>
      </c>
      <c r="G1643" s="26"/>
      <c r="H1643" s="26">
        <v>47</v>
      </c>
      <c r="I1643" s="91">
        <v>1120</v>
      </c>
      <c r="J1643" s="90">
        <v>0</v>
      </c>
      <c r="K1643" s="26"/>
      <c r="L1643" s="79">
        <f>VLOOKUP(D1643,道具产出!B:V,4,FALSE)</f>
        <v>3004</v>
      </c>
      <c r="M1643" s="15" t="str">
        <f>IF(L1643="","",VLOOKUP(L1643,映射!W:X,2,FALSE))</f>
        <v>铝</v>
      </c>
      <c r="N1643" s="79">
        <f>VLOOKUP(D1643,道具产出!B:V,5,FALSE)</f>
        <v>1</v>
      </c>
      <c r="O1643" s="79">
        <v>1</v>
      </c>
      <c r="P1643" s="79">
        <f>VLOOKUP(D1643,道具产出!B:V,6,FALSE)</f>
        <v>100</v>
      </c>
      <c r="Q1643" s="79">
        <f>VLOOKUP(D1643,道具产出!B:V,7,FALSE)</f>
        <v>3104</v>
      </c>
      <c r="R1643" s="15" t="str">
        <f>IF(Q1643="","",VLOOKUP(Q1643,映射!W:X,2,FALSE))</f>
        <v>茱萸木</v>
      </c>
      <c r="S1643" s="79">
        <f>VLOOKUP(D1643,道具产出!B:V,8,FALSE)</f>
        <v>1</v>
      </c>
      <c r="T1643" s="79">
        <v>1</v>
      </c>
      <c r="U1643" s="79">
        <f>VLOOKUP(D1643,道具产出!B:V,9,FALSE)</f>
        <v>100</v>
      </c>
      <c r="V1643" s="92">
        <f>VLOOKUP(D1643,道具产出!B:V,10,FALSE)</f>
        <v>3404</v>
      </c>
      <c r="W1643" s="15" t="str">
        <f>IF(V1643="","",VLOOKUP(V1643,映射!W:X,2,FALSE))</f>
        <v>棉</v>
      </c>
      <c r="X1643" s="92">
        <f>VLOOKUP(D1643,道具产出!B:V,11,FALSE)</f>
        <v>1</v>
      </c>
      <c r="Y1643" s="92">
        <v>1</v>
      </c>
      <c r="Z1643" s="92">
        <f>VLOOKUP(D1643,道具产出!B:V,12,FALSE)</f>
        <v>100</v>
      </c>
      <c r="AA1643" s="85"/>
      <c r="AB1643" s="15" t="str">
        <f>IF(AA1643="","",VLOOKUP(AA1643,映射!W:X,2,FALSE))</f>
        <v/>
      </c>
      <c r="AC1643" s="85"/>
      <c r="AD1643" s="85"/>
      <c r="AE1643" s="85"/>
      <c r="AF1643" s="85"/>
      <c r="AG1643" s="15" t="str">
        <f>IF(AF1643="","",VLOOKUP(AF1643,映射!W:X,2,FALSE))</f>
        <v/>
      </c>
      <c r="AH1643" s="85"/>
      <c r="AI1643" s="85"/>
      <c r="AJ1643" s="85"/>
      <c r="AK1643" s="85"/>
      <c r="AL1643" s="85" t="str">
        <f>IF(AK1643="","",VLOOKUP(AK1643,映射!W:X,2,FALSE))</f>
        <v/>
      </c>
      <c r="AM1643" s="85"/>
      <c r="AN1643" s="85"/>
      <c r="AO1643" s="85"/>
    </row>
    <row r="1644" spans="1:41">
      <c r="A1644" s="26">
        <v>140911</v>
      </c>
      <c r="B1644" s="26" t="s">
        <v>323</v>
      </c>
      <c r="C1644" s="14" t="s">
        <v>40</v>
      </c>
      <c r="D1644" s="14" t="s">
        <v>687</v>
      </c>
      <c r="E1644" s="26">
        <v>40911</v>
      </c>
      <c r="F1644" s="26" t="s">
        <v>630</v>
      </c>
      <c r="G1644" s="26"/>
      <c r="H1644" s="26">
        <v>47</v>
      </c>
      <c r="I1644" s="91">
        <v>1120</v>
      </c>
      <c r="J1644" s="90">
        <v>0</v>
      </c>
      <c r="K1644" s="26"/>
      <c r="L1644" s="79">
        <f>VLOOKUP(D1644,道具产出!B:V,4,FALSE)</f>
        <v>3004</v>
      </c>
      <c r="M1644" s="15" t="str">
        <f>IF(L1644="","",VLOOKUP(L1644,映射!W:X,2,FALSE))</f>
        <v>铝</v>
      </c>
      <c r="N1644" s="79">
        <f>VLOOKUP(D1644,道具产出!B:V,5,FALSE)</f>
        <v>1</v>
      </c>
      <c r="O1644" s="79">
        <v>1</v>
      </c>
      <c r="P1644" s="79">
        <f>VLOOKUP(D1644,道具产出!B:V,6,FALSE)</f>
        <v>100</v>
      </c>
      <c r="Q1644" s="79">
        <f>VLOOKUP(D1644,道具产出!B:V,7,FALSE)</f>
        <v>3104</v>
      </c>
      <c r="R1644" s="15" t="str">
        <f>IF(Q1644="","",VLOOKUP(Q1644,映射!W:X,2,FALSE))</f>
        <v>茱萸木</v>
      </c>
      <c r="S1644" s="79">
        <f>VLOOKUP(D1644,道具产出!B:V,8,FALSE)</f>
        <v>1</v>
      </c>
      <c r="T1644" s="79">
        <v>1</v>
      </c>
      <c r="U1644" s="79">
        <f>VLOOKUP(D1644,道具产出!B:V,9,FALSE)</f>
        <v>100</v>
      </c>
      <c r="V1644" s="92">
        <f>VLOOKUP(D1644,道具产出!B:V,10,FALSE)</f>
        <v>3404</v>
      </c>
      <c r="W1644" s="15" t="str">
        <f>IF(V1644="","",VLOOKUP(V1644,映射!W:X,2,FALSE))</f>
        <v>棉</v>
      </c>
      <c r="X1644" s="92">
        <f>VLOOKUP(D1644,道具产出!B:V,11,FALSE)</f>
        <v>1</v>
      </c>
      <c r="Y1644" s="92">
        <v>1</v>
      </c>
      <c r="Z1644" s="92">
        <f>VLOOKUP(D1644,道具产出!B:V,12,FALSE)</f>
        <v>100</v>
      </c>
      <c r="AA1644" s="85"/>
      <c r="AB1644" s="15" t="str">
        <f>IF(AA1644="","",VLOOKUP(AA1644,映射!W:X,2,FALSE))</f>
        <v/>
      </c>
      <c r="AC1644" s="85"/>
      <c r="AD1644" s="85"/>
      <c r="AE1644" s="85"/>
      <c r="AF1644" s="85"/>
      <c r="AG1644" s="15" t="str">
        <f>IF(AF1644="","",VLOOKUP(AF1644,映射!W:X,2,FALSE))</f>
        <v/>
      </c>
      <c r="AH1644" s="85"/>
      <c r="AI1644" s="85"/>
      <c r="AJ1644" s="85"/>
      <c r="AK1644" s="85"/>
      <c r="AL1644" s="85" t="str">
        <f>IF(AK1644="","",VLOOKUP(AK1644,映射!W:X,2,FALSE))</f>
        <v/>
      </c>
      <c r="AM1644" s="85"/>
      <c r="AN1644" s="85"/>
      <c r="AO1644" s="85"/>
    </row>
    <row r="1645" spans="1:41">
      <c r="A1645" s="26">
        <v>140912</v>
      </c>
      <c r="B1645" s="26" t="s">
        <v>323</v>
      </c>
      <c r="C1645" s="14" t="s">
        <v>40</v>
      </c>
      <c r="D1645" s="14" t="s">
        <v>687</v>
      </c>
      <c r="E1645" s="26">
        <v>40912</v>
      </c>
      <c r="F1645" s="26" t="s">
        <v>694</v>
      </c>
      <c r="G1645" s="26"/>
      <c r="H1645" s="26">
        <v>47</v>
      </c>
      <c r="I1645" s="91">
        <v>1120</v>
      </c>
      <c r="J1645" s="90">
        <v>0</v>
      </c>
      <c r="K1645" s="26"/>
      <c r="L1645" s="79">
        <f>VLOOKUP(D1645,道具产出!B:V,4,FALSE)</f>
        <v>3004</v>
      </c>
      <c r="M1645" s="15" t="str">
        <f>IF(L1645="","",VLOOKUP(L1645,映射!W:X,2,FALSE))</f>
        <v>铝</v>
      </c>
      <c r="N1645" s="79">
        <f>VLOOKUP(D1645,道具产出!B:V,5,FALSE)</f>
        <v>1</v>
      </c>
      <c r="O1645" s="79">
        <v>1</v>
      </c>
      <c r="P1645" s="79">
        <f>VLOOKUP(D1645,道具产出!B:V,6,FALSE)</f>
        <v>100</v>
      </c>
      <c r="Q1645" s="79">
        <f>VLOOKUP(D1645,道具产出!B:V,7,FALSE)</f>
        <v>3104</v>
      </c>
      <c r="R1645" s="15" t="str">
        <f>IF(Q1645="","",VLOOKUP(Q1645,映射!W:X,2,FALSE))</f>
        <v>茱萸木</v>
      </c>
      <c r="S1645" s="79">
        <f>VLOOKUP(D1645,道具产出!B:V,8,FALSE)</f>
        <v>1</v>
      </c>
      <c r="T1645" s="79">
        <v>1</v>
      </c>
      <c r="U1645" s="79">
        <f>VLOOKUP(D1645,道具产出!B:V,9,FALSE)</f>
        <v>100</v>
      </c>
      <c r="V1645" s="92">
        <f>VLOOKUP(D1645,道具产出!B:V,10,FALSE)</f>
        <v>3404</v>
      </c>
      <c r="W1645" s="15" t="str">
        <f>IF(V1645="","",VLOOKUP(V1645,映射!W:X,2,FALSE))</f>
        <v>棉</v>
      </c>
      <c r="X1645" s="92">
        <f>VLOOKUP(D1645,道具产出!B:V,11,FALSE)</f>
        <v>1</v>
      </c>
      <c r="Y1645" s="92">
        <v>1</v>
      </c>
      <c r="Z1645" s="92">
        <f>VLOOKUP(D1645,道具产出!B:V,12,FALSE)</f>
        <v>100</v>
      </c>
      <c r="AA1645" s="85"/>
      <c r="AB1645" s="15" t="str">
        <f>IF(AA1645="","",VLOOKUP(AA1645,映射!W:X,2,FALSE))</f>
        <v/>
      </c>
      <c r="AC1645" s="85"/>
      <c r="AD1645" s="85"/>
      <c r="AE1645" s="85"/>
      <c r="AF1645" s="85"/>
      <c r="AG1645" s="15" t="str">
        <f>IF(AF1645="","",VLOOKUP(AF1645,映射!W:X,2,FALSE))</f>
        <v/>
      </c>
      <c r="AH1645" s="85"/>
      <c r="AI1645" s="85"/>
      <c r="AJ1645" s="85"/>
      <c r="AK1645" s="85"/>
      <c r="AL1645" s="85" t="str">
        <f>IF(AK1645="","",VLOOKUP(AK1645,映射!W:X,2,FALSE))</f>
        <v/>
      </c>
      <c r="AM1645" s="85"/>
      <c r="AN1645" s="85"/>
      <c r="AO1645" s="85"/>
    </row>
    <row r="1646" spans="1:41">
      <c r="A1646" s="26">
        <v>140913</v>
      </c>
      <c r="B1646" s="26" t="s">
        <v>323</v>
      </c>
      <c r="C1646" s="14" t="s">
        <v>40</v>
      </c>
      <c r="D1646" s="14" t="s">
        <v>687</v>
      </c>
      <c r="E1646" s="26">
        <v>40913</v>
      </c>
      <c r="F1646" s="26" t="s">
        <v>639</v>
      </c>
      <c r="G1646" s="26"/>
      <c r="H1646" s="26">
        <v>47</v>
      </c>
      <c r="I1646" s="91">
        <v>1120</v>
      </c>
      <c r="J1646" s="90">
        <v>0</v>
      </c>
      <c r="K1646" s="26"/>
      <c r="L1646" s="79">
        <f>VLOOKUP(D1646,道具产出!B:V,4,FALSE)</f>
        <v>3004</v>
      </c>
      <c r="M1646" s="15" t="str">
        <f>IF(L1646="","",VLOOKUP(L1646,映射!W:X,2,FALSE))</f>
        <v>铝</v>
      </c>
      <c r="N1646" s="79">
        <f>VLOOKUP(D1646,道具产出!B:V,5,FALSE)</f>
        <v>1</v>
      </c>
      <c r="O1646" s="79">
        <v>1</v>
      </c>
      <c r="P1646" s="79">
        <f>VLOOKUP(D1646,道具产出!B:V,6,FALSE)</f>
        <v>100</v>
      </c>
      <c r="Q1646" s="79">
        <f>VLOOKUP(D1646,道具产出!B:V,7,FALSE)</f>
        <v>3104</v>
      </c>
      <c r="R1646" s="15" t="str">
        <f>IF(Q1646="","",VLOOKUP(Q1646,映射!W:X,2,FALSE))</f>
        <v>茱萸木</v>
      </c>
      <c r="S1646" s="79">
        <f>VLOOKUP(D1646,道具产出!B:V,8,FALSE)</f>
        <v>1</v>
      </c>
      <c r="T1646" s="79">
        <v>1</v>
      </c>
      <c r="U1646" s="79">
        <f>VLOOKUP(D1646,道具产出!B:V,9,FALSE)</f>
        <v>100</v>
      </c>
      <c r="V1646" s="92">
        <f>VLOOKUP(D1646,道具产出!B:V,10,FALSE)</f>
        <v>3404</v>
      </c>
      <c r="W1646" s="15" t="str">
        <f>IF(V1646="","",VLOOKUP(V1646,映射!W:X,2,FALSE))</f>
        <v>棉</v>
      </c>
      <c r="X1646" s="92">
        <f>VLOOKUP(D1646,道具产出!B:V,11,FALSE)</f>
        <v>1</v>
      </c>
      <c r="Y1646" s="92">
        <v>1</v>
      </c>
      <c r="Z1646" s="92">
        <f>VLOOKUP(D1646,道具产出!B:V,12,FALSE)</f>
        <v>100</v>
      </c>
      <c r="AA1646" s="85"/>
      <c r="AB1646" s="15" t="str">
        <f>IF(AA1646="","",VLOOKUP(AA1646,映射!W:X,2,FALSE))</f>
        <v/>
      </c>
      <c r="AC1646" s="85"/>
      <c r="AD1646" s="85"/>
      <c r="AE1646" s="85"/>
      <c r="AF1646" s="85"/>
      <c r="AG1646" s="15" t="str">
        <f>IF(AF1646="","",VLOOKUP(AF1646,映射!W:X,2,FALSE))</f>
        <v/>
      </c>
      <c r="AH1646" s="85"/>
      <c r="AI1646" s="85"/>
      <c r="AJ1646" s="85"/>
      <c r="AK1646" s="85"/>
      <c r="AL1646" s="85" t="str">
        <f>IF(AK1646="","",VLOOKUP(AK1646,映射!W:X,2,FALSE))</f>
        <v/>
      </c>
      <c r="AM1646" s="85"/>
      <c r="AN1646" s="85"/>
      <c r="AO1646" s="85"/>
    </row>
    <row r="1647" spans="1:41">
      <c r="A1647" s="26">
        <v>140914</v>
      </c>
      <c r="B1647" s="26" t="s">
        <v>323</v>
      </c>
      <c r="C1647" s="14" t="s">
        <v>40</v>
      </c>
      <c r="D1647" s="14" t="s">
        <v>687</v>
      </c>
      <c r="E1647" s="26">
        <v>40914</v>
      </c>
      <c r="F1647" s="26" t="s">
        <v>629</v>
      </c>
      <c r="G1647" s="26"/>
      <c r="H1647" s="26">
        <v>47</v>
      </c>
      <c r="I1647" s="91">
        <v>1120</v>
      </c>
      <c r="J1647" s="90">
        <v>0</v>
      </c>
      <c r="K1647" s="26"/>
      <c r="L1647" s="79">
        <f>VLOOKUP(D1647,道具产出!B:V,4,FALSE)</f>
        <v>3004</v>
      </c>
      <c r="M1647" s="15" t="str">
        <f>IF(L1647="","",VLOOKUP(L1647,映射!W:X,2,FALSE))</f>
        <v>铝</v>
      </c>
      <c r="N1647" s="79">
        <f>VLOOKUP(D1647,道具产出!B:V,5,FALSE)</f>
        <v>1</v>
      </c>
      <c r="O1647" s="79">
        <v>1</v>
      </c>
      <c r="P1647" s="79">
        <f>VLOOKUP(D1647,道具产出!B:V,6,FALSE)</f>
        <v>100</v>
      </c>
      <c r="Q1647" s="79">
        <f>VLOOKUP(D1647,道具产出!B:V,7,FALSE)</f>
        <v>3104</v>
      </c>
      <c r="R1647" s="15" t="str">
        <f>IF(Q1647="","",VLOOKUP(Q1647,映射!W:X,2,FALSE))</f>
        <v>茱萸木</v>
      </c>
      <c r="S1647" s="79">
        <f>VLOOKUP(D1647,道具产出!B:V,8,FALSE)</f>
        <v>1</v>
      </c>
      <c r="T1647" s="79">
        <v>1</v>
      </c>
      <c r="U1647" s="79">
        <f>VLOOKUP(D1647,道具产出!B:V,9,FALSE)</f>
        <v>100</v>
      </c>
      <c r="V1647" s="92">
        <f>VLOOKUP(D1647,道具产出!B:V,10,FALSE)</f>
        <v>3404</v>
      </c>
      <c r="W1647" s="15" t="str">
        <f>IF(V1647="","",VLOOKUP(V1647,映射!W:X,2,FALSE))</f>
        <v>棉</v>
      </c>
      <c r="X1647" s="92">
        <f>VLOOKUP(D1647,道具产出!B:V,11,FALSE)</f>
        <v>1</v>
      </c>
      <c r="Y1647" s="92">
        <v>1</v>
      </c>
      <c r="Z1647" s="92">
        <f>VLOOKUP(D1647,道具产出!B:V,12,FALSE)</f>
        <v>100</v>
      </c>
      <c r="AA1647" s="85"/>
      <c r="AB1647" s="15" t="str">
        <f>IF(AA1647="","",VLOOKUP(AA1647,映射!W:X,2,FALSE))</f>
        <v/>
      </c>
      <c r="AC1647" s="85"/>
      <c r="AD1647" s="85"/>
      <c r="AE1647" s="85"/>
      <c r="AF1647" s="85"/>
      <c r="AG1647" s="15" t="str">
        <f>IF(AF1647="","",VLOOKUP(AF1647,映射!W:X,2,FALSE))</f>
        <v/>
      </c>
      <c r="AH1647" s="85"/>
      <c r="AI1647" s="85"/>
      <c r="AJ1647" s="85"/>
      <c r="AK1647" s="85"/>
      <c r="AL1647" s="85" t="str">
        <f>IF(AK1647="","",VLOOKUP(AK1647,映射!W:X,2,FALSE))</f>
        <v/>
      </c>
      <c r="AM1647" s="85"/>
      <c r="AN1647" s="85"/>
      <c r="AO1647" s="85"/>
    </row>
    <row r="1648" spans="1:41">
      <c r="A1648" s="26">
        <v>140915</v>
      </c>
      <c r="B1648" s="26" t="s">
        <v>323</v>
      </c>
      <c r="C1648" s="14" t="s">
        <v>40</v>
      </c>
      <c r="D1648" s="14" t="s">
        <v>687</v>
      </c>
      <c r="E1648" s="26">
        <v>40915</v>
      </c>
      <c r="F1648" s="26" t="s">
        <v>389</v>
      </c>
      <c r="G1648" s="26"/>
      <c r="H1648" s="26">
        <v>47</v>
      </c>
      <c r="I1648" s="91">
        <v>1120</v>
      </c>
      <c r="J1648" s="90">
        <v>0</v>
      </c>
      <c r="K1648" s="26"/>
      <c r="L1648" s="79">
        <f>VLOOKUP(D1648,道具产出!B:V,4,FALSE)</f>
        <v>3004</v>
      </c>
      <c r="M1648" s="15" t="str">
        <f>IF(L1648="","",VLOOKUP(L1648,映射!W:X,2,FALSE))</f>
        <v>铝</v>
      </c>
      <c r="N1648" s="79">
        <f>VLOOKUP(D1648,道具产出!B:V,5,FALSE)</f>
        <v>1</v>
      </c>
      <c r="O1648" s="79">
        <v>1</v>
      </c>
      <c r="P1648" s="79">
        <f>VLOOKUP(D1648,道具产出!B:V,6,FALSE)</f>
        <v>100</v>
      </c>
      <c r="Q1648" s="79">
        <f>VLOOKUP(D1648,道具产出!B:V,7,FALSE)</f>
        <v>3104</v>
      </c>
      <c r="R1648" s="15" t="str">
        <f>IF(Q1648="","",VLOOKUP(Q1648,映射!W:X,2,FALSE))</f>
        <v>茱萸木</v>
      </c>
      <c r="S1648" s="79">
        <f>VLOOKUP(D1648,道具产出!B:V,8,FALSE)</f>
        <v>1</v>
      </c>
      <c r="T1648" s="79">
        <v>1</v>
      </c>
      <c r="U1648" s="79">
        <f>VLOOKUP(D1648,道具产出!B:V,9,FALSE)</f>
        <v>100</v>
      </c>
      <c r="V1648" s="92">
        <f>VLOOKUP(D1648,道具产出!B:V,10,FALSE)</f>
        <v>3404</v>
      </c>
      <c r="W1648" s="15" t="str">
        <f>IF(V1648="","",VLOOKUP(V1648,映射!W:X,2,FALSE))</f>
        <v>棉</v>
      </c>
      <c r="X1648" s="92">
        <f>VLOOKUP(D1648,道具产出!B:V,11,FALSE)</f>
        <v>1</v>
      </c>
      <c r="Y1648" s="92">
        <v>1</v>
      </c>
      <c r="Z1648" s="92">
        <f>VLOOKUP(D1648,道具产出!B:V,12,FALSE)</f>
        <v>100</v>
      </c>
      <c r="AA1648" s="85"/>
      <c r="AB1648" s="15" t="str">
        <f>IF(AA1648="","",VLOOKUP(AA1648,映射!W:X,2,FALSE))</f>
        <v/>
      </c>
      <c r="AC1648" s="85"/>
      <c r="AD1648" s="85"/>
      <c r="AE1648" s="85"/>
      <c r="AF1648" s="85"/>
      <c r="AG1648" s="15" t="str">
        <f>IF(AF1648="","",VLOOKUP(AF1648,映射!W:X,2,FALSE))</f>
        <v/>
      </c>
      <c r="AH1648" s="85"/>
      <c r="AI1648" s="85"/>
      <c r="AJ1648" s="85"/>
      <c r="AK1648" s="85"/>
      <c r="AL1648" s="85" t="str">
        <f>IF(AK1648="","",VLOOKUP(AK1648,映射!W:X,2,FALSE))</f>
        <v/>
      </c>
      <c r="AM1648" s="85"/>
      <c r="AN1648" s="85"/>
      <c r="AO1648" s="85"/>
    </row>
    <row r="1649" spans="1:41">
      <c r="A1649" s="26">
        <v>140916</v>
      </c>
      <c r="B1649" s="26" t="s">
        <v>323</v>
      </c>
      <c r="C1649" s="14" t="s">
        <v>40</v>
      </c>
      <c r="D1649" s="14" t="s">
        <v>688</v>
      </c>
      <c r="E1649" s="26">
        <v>40916</v>
      </c>
      <c r="F1649" s="26" t="s">
        <v>515</v>
      </c>
      <c r="G1649" s="26"/>
      <c r="H1649" s="26">
        <v>52</v>
      </c>
      <c r="I1649" s="91">
        <v>1430</v>
      </c>
      <c r="J1649" s="90">
        <v>0</v>
      </c>
      <c r="K1649" s="26"/>
      <c r="L1649" s="79">
        <f>VLOOKUP(D1649,道具产出!B:V,4,FALSE)</f>
        <v>3005</v>
      </c>
      <c r="M1649" s="15" t="str">
        <f>IF(L1649="","",VLOOKUP(L1649,映射!W:X,2,FALSE))</f>
        <v>纯银</v>
      </c>
      <c r="N1649" s="79">
        <f>VLOOKUP(D1649,道具产出!B:V,5,FALSE)</f>
        <v>1</v>
      </c>
      <c r="O1649" s="79">
        <v>1</v>
      </c>
      <c r="P1649" s="79">
        <f>VLOOKUP(D1649,道具产出!B:V,6,FALSE)</f>
        <v>100</v>
      </c>
      <c r="Q1649" s="79">
        <f>VLOOKUP(D1649,道具产出!B:V,7,FALSE)</f>
        <v>3105</v>
      </c>
      <c r="R1649" s="15" t="str">
        <f>IF(Q1649="","",VLOOKUP(Q1649,映射!W:X,2,FALSE))</f>
        <v>铁杉</v>
      </c>
      <c r="S1649" s="79">
        <f>VLOOKUP(D1649,道具产出!B:V,8,FALSE)</f>
        <v>1</v>
      </c>
      <c r="T1649" s="79">
        <v>1</v>
      </c>
      <c r="U1649" s="79">
        <f>VLOOKUP(D1649,道具产出!B:V,9,FALSE)</f>
        <v>100</v>
      </c>
      <c r="V1649" s="92">
        <f>VLOOKUP(D1649,道具产出!B:V,10,FALSE)</f>
        <v>3405</v>
      </c>
      <c r="W1649" s="15" t="str">
        <f>IF(V1649="","",VLOOKUP(V1649,映射!W:X,2,FALSE))</f>
        <v>细线</v>
      </c>
      <c r="X1649" s="92">
        <f>VLOOKUP(D1649,道具产出!B:V,11,FALSE)</f>
        <v>1</v>
      </c>
      <c r="Y1649" s="92">
        <v>1</v>
      </c>
      <c r="Z1649" s="92">
        <f>VLOOKUP(D1649,道具产出!B:V,12,FALSE)</f>
        <v>100</v>
      </c>
      <c r="AA1649" s="85"/>
      <c r="AB1649" s="15" t="str">
        <f>IF(AA1649="","",VLOOKUP(AA1649,映射!W:X,2,FALSE))</f>
        <v/>
      </c>
      <c r="AC1649" s="85"/>
      <c r="AD1649" s="85"/>
      <c r="AE1649" s="85"/>
      <c r="AF1649" s="85"/>
      <c r="AG1649" s="15" t="str">
        <f>IF(AF1649="","",VLOOKUP(AF1649,映射!W:X,2,FALSE))</f>
        <v/>
      </c>
      <c r="AH1649" s="85"/>
      <c r="AI1649" s="85"/>
      <c r="AJ1649" s="85"/>
      <c r="AK1649" s="85"/>
      <c r="AL1649" s="85" t="str">
        <f>IF(AK1649="","",VLOOKUP(AK1649,映射!W:X,2,FALSE))</f>
        <v/>
      </c>
      <c r="AM1649" s="85"/>
      <c r="AN1649" s="85"/>
      <c r="AO1649" s="85"/>
    </row>
    <row r="1650" spans="1:41">
      <c r="A1650" s="26">
        <v>140917</v>
      </c>
      <c r="B1650" s="26" t="s">
        <v>323</v>
      </c>
      <c r="C1650" s="14" t="s">
        <v>40</v>
      </c>
      <c r="D1650" s="14" t="s">
        <v>688</v>
      </c>
      <c r="E1650" s="26">
        <v>40917</v>
      </c>
      <c r="F1650" s="26" t="s">
        <v>605</v>
      </c>
      <c r="G1650" s="26"/>
      <c r="H1650" s="26">
        <v>52</v>
      </c>
      <c r="I1650" s="91">
        <v>1430</v>
      </c>
      <c r="J1650" s="90">
        <v>0</v>
      </c>
      <c r="K1650" s="26"/>
      <c r="L1650" s="79">
        <f>VLOOKUP(D1650,道具产出!B:V,4,FALSE)</f>
        <v>3005</v>
      </c>
      <c r="M1650" s="15" t="str">
        <f>IF(L1650="","",VLOOKUP(L1650,映射!W:X,2,FALSE))</f>
        <v>纯银</v>
      </c>
      <c r="N1650" s="79">
        <f>VLOOKUP(D1650,道具产出!B:V,5,FALSE)</f>
        <v>1</v>
      </c>
      <c r="O1650" s="79">
        <v>1</v>
      </c>
      <c r="P1650" s="79">
        <f>VLOOKUP(D1650,道具产出!B:V,6,FALSE)</f>
        <v>100</v>
      </c>
      <c r="Q1650" s="79">
        <f>VLOOKUP(D1650,道具产出!B:V,7,FALSE)</f>
        <v>3105</v>
      </c>
      <c r="R1650" s="15" t="str">
        <f>IF(Q1650="","",VLOOKUP(Q1650,映射!W:X,2,FALSE))</f>
        <v>铁杉</v>
      </c>
      <c r="S1650" s="79">
        <f>VLOOKUP(D1650,道具产出!B:V,8,FALSE)</f>
        <v>1</v>
      </c>
      <c r="T1650" s="79">
        <v>1</v>
      </c>
      <c r="U1650" s="79">
        <f>VLOOKUP(D1650,道具产出!B:V,9,FALSE)</f>
        <v>100</v>
      </c>
      <c r="V1650" s="92">
        <f>VLOOKUP(D1650,道具产出!B:V,10,FALSE)</f>
        <v>3405</v>
      </c>
      <c r="W1650" s="15" t="str">
        <f>IF(V1650="","",VLOOKUP(V1650,映射!W:X,2,FALSE))</f>
        <v>细线</v>
      </c>
      <c r="X1650" s="92">
        <f>VLOOKUP(D1650,道具产出!B:V,11,FALSE)</f>
        <v>1</v>
      </c>
      <c r="Y1650" s="92">
        <v>1</v>
      </c>
      <c r="Z1650" s="92">
        <f>VLOOKUP(D1650,道具产出!B:V,12,FALSE)</f>
        <v>100</v>
      </c>
      <c r="AA1650" s="85"/>
      <c r="AB1650" s="15" t="str">
        <f>IF(AA1650="","",VLOOKUP(AA1650,映射!W:X,2,FALSE))</f>
        <v/>
      </c>
      <c r="AC1650" s="85"/>
      <c r="AD1650" s="85"/>
      <c r="AE1650" s="85"/>
      <c r="AF1650" s="85"/>
      <c r="AG1650" s="15" t="str">
        <f>IF(AF1650="","",VLOOKUP(AF1650,映射!W:X,2,FALSE))</f>
        <v/>
      </c>
      <c r="AH1650" s="85"/>
      <c r="AI1650" s="85"/>
      <c r="AJ1650" s="85"/>
      <c r="AK1650" s="85"/>
      <c r="AL1650" s="85" t="str">
        <f>IF(AK1650="","",VLOOKUP(AK1650,映射!W:X,2,FALSE))</f>
        <v/>
      </c>
      <c r="AM1650" s="85"/>
      <c r="AN1650" s="85"/>
      <c r="AO1650" s="85"/>
    </row>
    <row r="1651" spans="1:41">
      <c r="A1651" s="26">
        <v>140918</v>
      </c>
      <c r="B1651" s="26" t="s">
        <v>323</v>
      </c>
      <c r="C1651" s="14" t="s">
        <v>40</v>
      </c>
      <c r="D1651" s="14" t="s">
        <v>688</v>
      </c>
      <c r="E1651" s="26">
        <v>40918</v>
      </c>
      <c r="F1651" s="26" t="s">
        <v>474</v>
      </c>
      <c r="G1651" s="26"/>
      <c r="H1651" s="26">
        <v>52</v>
      </c>
      <c r="I1651" s="91">
        <v>1430</v>
      </c>
      <c r="J1651" s="90">
        <v>0</v>
      </c>
      <c r="K1651" s="26"/>
      <c r="L1651" s="79">
        <f>VLOOKUP(D1651,道具产出!B:V,4,FALSE)</f>
        <v>3005</v>
      </c>
      <c r="M1651" s="15" t="str">
        <f>IF(L1651="","",VLOOKUP(L1651,映射!W:X,2,FALSE))</f>
        <v>纯银</v>
      </c>
      <c r="N1651" s="79">
        <f>VLOOKUP(D1651,道具产出!B:V,5,FALSE)</f>
        <v>1</v>
      </c>
      <c r="O1651" s="79">
        <v>1</v>
      </c>
      <c r="P1651" s="79">
        <f>VLOOKUP(D1651,道具产出!B:V,6,FALSE)</f>
        <v>100</v>
      </c>
      <c r="Q1651" s="79">
        <f>VLOOKUP(D1651,道具产出!B:V,7,FALSE)</f>
        <v>3105</v>
      </c>
      <c r="R1651" s="15" t="str">
        <f>IF(Q1651="","",VLOOKUP(Q1651,映射!W:X,2,FALSE))</f>
        <v>铁杉</v>
      </c>
      <c r="S1651" s="79">
        <f>VLOOKUP(D1651,道具产出!B:V,8,FALSE)</f>
        <v>1</v>
      </c>
      <c r="T1651" s="79">
        <v>1</v>
      </c>
      <c r="U1651" s="79">
        <f>VLOOKUP(D1651,道具产出!B:V,9,FALSE)</f>
        <v>100</v>
      </c>
      <c r="V1651" s="92">
        <f>VLOOKUP(D1651,道具产出!B:V,10,FALSE)</f>
        <v>3405</v>
      </c>
      <c r="W1651" s="15" t="str">
        <f>IF(V1651="","",VLOOKUP(V1651,映射!W:X,2,FALSE))</f>
        <v>细线</v>
      </c>
      <c r="X1651" s="92">
        <f>VLOOKUP(D1651,道具产出!B:V,11,FALSE)</f>
        <v>1</v>
      </c>
      <c r="Y1651" s="92">
        <v>1</v>
      </c>
      <c r="Z1651" s="92">
        <f>VLOOKUP(D1651,道具产出!B:V,12,FALSE)</f>
        <v>100</v>
      </c>
      <c r="AA1651" s="85"/>
      <c r="AB1651" s="15" t="str">
        <f>IF(AA1651="","",VLOOKUP(AA1651,映射!W:X,2,FALSE))</f>
        <v/>
      </c>
      <c r="AC1651" s="85"/>
      <c r="AD1651" s="85"/>
      <c r="AE1651" s="85"/>
      <c r="AF1651" s="85"/>
      <c r="AG1651" s="15" t="str">
        <f>IF(AF1651="","",VLOOKUP(AF1651,映射!W:X,2,FALSE))</f>
        <v/>
      </c>
      <c r="AH1651" s="85"/>
      <c r="AI1651" s="85"/>
      <c r="AJ1651" s="85"/>
      <c r="AK1651" s="85"/>
      <c r="AL1651" s="85" t="str">
        <f>IF(AK1651="","",VLOOKUP(AK1651,映射!W:X,2,FALSE))</f>
        <v/>
      </c>
      <c r="AM1651" s="85"/>
      <c r="AN1651" s="85"/>
      <c r="AO1651" s="85"/>
    </row>
    <row r="1652" spans="1:41">
      <c r="A1652" s="26">
        <v>140919</v>
      </c>
      <c r="B1652" s="26" t="s">
        <v>323</v>
      </c>
      <c r="C1652" s="14" t="s">
        <v>40</v>
      </c>
      <c r="D1652" s="14" t="s">
        <v>688</v>
      </c>
      <c r="E1652" s="26">
        <v>40919</v>
      </c>
      <c r="F1652" s="26" t="s">
        <v>450</v>
      </c>
      <c r="G1652" s="26"/>
      <c r="H1652" s="26">
        <v>52</v>
      </c>
      <c r="I1652" s="91">
        <v>1430</v>
      </c>
      <c r="J1652" s="90">
        <v>0</v>
      </c>
      <c r="K1652" s="26"/>
      <c r="L1652" s="79">
        <f>VLOOKUP(D1652,道具产出!B:V,4,FALSE)</f>
        <v>3005</v>
      </c>
      <c r="M1652" s="15" t="str">
        <f>IF(L1652="","",VLOOKUP(L1652,映射!W:X,2,FALSE))</f>
        <v>纯银</v>
      </c>
      <c r="N1652" s="79">
        <f>VLOOKUP(D1652,道具产出!B:V,5,FALSE)</f>
        <v>1</v>
      </c>
      <c r="O1652" s="79">
        <v>1</v>
      </c>
      <c r="P1652" s="79">
        <f>VLOOKUP(D1652,道具产出!B:V,6,FALSE)</f>
        <v>100</v>
      </c>
      <c r="Q1652" s="79">
        <f>VLOOKUP(D1652,道具产出!B:V,7,FALSE)</f>
        <v>3105</v>
      </c>
      <c r="R1652" s="15" t="str">
        <f>IF(Q1652="","",VLOOKUP(Q1652,映射!W:X,2,FALSE))</f>
        <v>铁杉</v>
      </c>
      <c r="S1652" s="79">
        <f>VLOOKUP(D1652,道具产出!B:V,8,FALSE)</f>
        <v>1</v>
      </c>
      <c r="T1652" s="79">
        <v>1</v>
      </c>
      <c r="U1652" s="79">
        <f>VLOOKUP(D1652,道具产出!B:V,9,FALSE)</f>
        <v>100</v>
      </c>
      <c r="V1652" s="92">
        <f>VLOOKUP(D1652,道具产出!B:V,10,FALSE)</f>
        <v>3405</v>
      </c>
      <c r="W1652" s="15" t="str">
        <f>IF(V1652="","",VLOOKUP(V1652,映射!W:X,2,FALSE))</f>
        <v>细线</v>
      </c>
      <c r="X1652" s="92">
        <f>VLOOKUP(D1652,道具产出!B:V,11,FALSE)</f>
        <v>1</v>
      </c>
      <c r="Y1652" s="92">
        <v>1</v>
      </c>
      <c r="Z1652" s="92">
        <f>VLOOKUP(D1652,道具产出!B:V,12,FALSE)</f>
        <v>100</v>
      </c>
      <c r="AA1652" s="85"/>
      <c r="AB1652" s="15" t="str">
        <f>IF(AA1652="","",VLOOKUP(AA1652,映射!W:X,2,FALSE))</f>
        <v/>
      </c>
      <c r="AC1652" s="85"/>
      <c r="AD1652" s="85"/>
      <c r="AE1652" s="85"/>
      <c r="AF1652" s="85"/>
      <c r="AG1652" s="15" t="str">
        <f>IF(AF1652="","",VLOOKUP(AF1652,映射!W:X,2,FALSE))</f>
        <v/>
      </c>
      <c r="AH1652" s="85"/>
      <c r="AI1652" s="85"/>
      <c r="AJ1652" s="85"/>
      <c r="AK1652" s="85"/>
      <c r="AL1652" s="85" t="str">
        <f>IF(AK1652="","",VLOOKUP(AK1652,映射!W:X,2,FALSE))</f>
        <v/>
      </c>
      <c r="AM1652" s="85"/>
      <c r="AN1652" s="85"/>
      <c r="AO1652" s="85"/>
    </row>
    <row r="1653" spans="1:41">
      <c r="A1653" s="26">
        <v>140920</v>
      </c>
      <c r="B1653" s="26" t="s">
        <v>323</v>
      </c>
      <c r="C1653" s="14" t="s">
        <v>40</v>
      </c>
      <c r="D1653" s="14" t="s">
        <v>688</v>
      </c>
      <c r="E1653" s="26">
        <v>40920</v>
      </c>
      <c r="F1653" s="26" t="s">
        <v>592</v>
      </c>
      <c r="G1653" s="26"/>
      <c r="H1653" s="26">
        <v>52</v>
      </c>
      <c r="I1653" s="91">
        <v>1430</v>
      </c>
      <c r="J1653" s="90">
        <v>0</v>
      </c>
      <c r="K1653" s="26"/>
      <c r="L1653" s="79">
        <f>VLOOKUP(D1653,道具产出!B:V,4,FALSE)</f>
        <v>3005</v>
      </c>
      <c r="M1653" s="15" t="str">
        <f>IF(L1653="","",VLOOKUP(L1653,映射!W:X,2,FALSE))</f>
        <v>纯银</v>
      </c>
      <c r="N1653" s="79">
        <f>VLOOKUP(D1653,道具产出!B:V,5,FALSE)</f>
        <v>1</v>
      </c>
      <c r="O1653" s="79">
        <v>1</v>
      </c>
      <c r="P1653" s="79">
        <f>VLOOKUP(D1653,道具产出!B:V,6,FALSE)</f>
        <v>100</v>
      </c>
      <c r="Q1653" s="79">
        <f>VLOOKUP(D1653,道具产出!B:V,7,FALSE)</f>
        <v>3105</v>
      </c>
      <c r="R1653" s="15" t="str">
        <f>IF(Q1653="","",VLOOKUP(Q1653,映射!W:X,2,FALSE))</f>
        <v>铁杉</v>
      </c>
      <c r="S1653" s="79">
        <f>VLOOKUP(D1653,道具产出!B:V,8,FALSE)</f>
        <v>1</v>
      </c>
      <c r="T1653" s="79">
        <v>1</v>
      </c>
      <c r="U1653" s="79">
        <f>VLOOKUP(D1653,道具产出!B:V,9,FALSE)</f>
        <v>100</v>
      </c>
      <c r="V1653" s="92">
        <f>VLOOKUP(D1653,道具产出!B:V,10,FALSE)</f>
        <v>3405</v>
      </c>
      <c r="W1653" s="15" t="str">
        <f>IF(V1653="","",VLOOKUP(V1653,映射!W:X,2,FALSE))</f>
        <v>细线</v>
      </c>
      <c r="X1653" s="92">
        <f>VLOOKUP(D1653,道具产出!B:V,11,FALSE)</f>
        <v>1</v>
      </c>
      <c r="Y1653" s="92">
        <v>1</v>
      </c>
      <c r="Z1653" s="92">
        <f>VLOOKUP(D1653,道具产出!B:V,12,FALSE)</f>
        <v>100</v>
      </c>
      <c r="AA1653" s="85"/>
      <c r="AB1653" s="15" t="str">
        <f>IF(AA1653="","",VLOOKUP(AA1653,映射!W:X,2,FALSE))</f>
        <v/>
      </c>
      <c r="AC1653" s="85"/>
      <c r="AD1653" s="85"/>
      <c r="AE1653" s="85"/>
      <c r="AF1653" s="85"/>
      <c r="AG1653" s="15" t="str">
        <f>IF(AF1653="","",VLOOKUP(AF1653,映射!W:X,2,FALSE))</f>
        <v/>
      </c>
      <c r="AH1653" s="85"/>
      <c r="AI1653" s="85"/>
      <c r="AJ1653" s="85"/>
      <c r="AK1653" s="85"/>
      <c r="AL1653" s="85" t="str">
        <f>IF(AK1653="","",VLOOKUP(AK1653,映射!W:X,2,FALSE))</f>
        <v/>
      </c>
      <c r="AM1653" s="85"/>
      <c r="AN1653" s="85"/>
      <c r="AO1653" s="85"/>
    </row>
    <row r="1654" spans="1:41">
      <c r="A1654" s="26">
        <v>140921</v>
      </c>
      <c r="B1654" s="26" t="s">
        <v>323</v>
      </c>
      <c r="C1654" s="14" t="s">
        <v>40</v>
      </c>
      <c r="D1654" s="14" t="s">
        <v>688</v>
      </c>
      <c r="E1654" s="26">
        <v>40921</v>
      </c>
      <c r="F1654" s="26" t="s">
        <v>521</v>
      </c>
      <c r="G1654" s="26"/>
      <c r="H1654" s="26">
        <v>52</v>
      </c>
      <c r="I1654" s="91">
        <v>1430</v>
      </c>
      <c r="J1654" s="90">
        <v>0</v>
      </c>
      <c r="K1654" s="26"/>
      <c r="L1654" s="79">
        <f>VLOOKUP(D1654,道具产出!B:V,4,FALSE)</f>
        <v>3005</v>
      </c>
      <c r="M1654" s="15" t="str">
        <f>IF(L1654="","",VLOOKUP(L1654,映射!W:X,2,FALSE))</f>
        <v>纯银</v>
      </c>
      <c r="N1654" s="79">
        <f>VLOOKUP(D1654,道具产出!B:V,5,FALSE)</f>
        <v>1</v>
      </c>
      <c r="O1654" s="79">
        <v>1</v>
      </c>
      <c r="P1654" s="79">
        <f>VLOOKUP(D1654,道具产出!B:V,6,FALSE)</f>
        <v>100</v>
      </c>
      <c r="Q1654" s="79">
        <f>VLOOKUP(D1654,道具产出!B:V,7,FALSE)</f>
        <v>3105</v>
      </c>
      <c r="R1654" s="15" t="str">
        <f>IF(Q1654="","",VLOOKUP(Q1654,映射!W:X,2,FALSE))</f>
        <v>铁杉</v>
      </c>
      <c r="S1654" s="79">
        <f>VLOOKUP(D1654,道具产出!B:V,8,FALSE)</f>
        <v>1</v>
      </c>
      <c r="T1654" s="79">
        <v>1</v>
      </c>
      <c r="U1654" s="79">
        <f>VLOOKUP(D1654,道具产出!B:V,9,FALSE)</f>
        <v>100</v>
      </c>
      <c r="V1654" s="92">
        <f>VLOOKUP(D1654,道具产出!B:V,10,FALSE)</f>
        <v>3405</v>
      </c>
      <c r="W1654" s="15" t="str">
        <f>IF(V1654="","",VLOOKUP(V1654,映射!W:X,2,FALSE))</f>
        <v>细线</v>
      </c>
      <c r="X1654" s="92">
        <f>VLOOKUP(D1654,道具产出!B:V,11,FALSE)</f>
        <v>1</v>
      </c>
      <c r="Y1654" s="92">
        <v>1</v>
      </c>
      <c r="Z1654" s="92">
        <f>VLOOKUP(D1654,道具产出!B:V,12,FALSE)</f>
        <v>100</v>
      </c>
      <c r="AA1654" s="85"/>
      <c r="AB1654" s="15" t="str">
        <f>IF(AA1654="","",VLOOKUP(AA1654,映射!W:X,2,FALSE))</f>
        <v/>
      </c>
      <c r="AC1654" s="85"/>
      <c r="AD1654" s="85"/>
      <c r="AE1654" s="85"/>
      <c r="AF1654" s="85"/>
      <c r="AG1654" s="15" t="str">
        <f>IF(AF1654="","",VLOOKUP(AF1654,映射!W:X,2,FALSE))</f>
        <v/>
      </c>
      <c r="AH1654" s="85"/>
      <c r="AI1654" s="85"/>
      <c r="AJ1654" s="85"/>
      <c r="AK1654" s="85"/>
      <c r="AL1654" s="85" t="str">
        <f>IF(AK1654="","",VLOOKUP(AK1654,映射!W:X,2,FALSE))</f>
        <v/>
      </c>
      <c r="AM1654" s="85"/>
      <c r="AN1654" s="85"/>
      <c r="AO1654" s="85"/>
    </row>
    <row r="1655" spans="1:41">
      <c r="A1655" s="26">
        <v>140922</v>
      </c>
      <c r="B1655" s="26" t="s">
        <v>323</v>
      </c>
      <c r="C1655" s="14" t="s">
        <v>40</v>
      </c>
      <c r="D1655" s="14" t="s">
        <v>688</v>
      </c>
      <c r="E1655" s="26">
        <v>40922</v>
      </c>
      <c r="F1655" s="26" t="s">
        <v>393</v>
      </c>
      <c r="G1655" s="26"/>
      <c r="H1655" s="26">
        <v>52</v>
      </c>
      <c r="I1655" s="91">
        <v>1430</v>
      </c>
      <c r="J1655" s="90">
        <v>0</v>
      </c>
      <c r="K1655" s="26"/>
      <c r="L1655" s="79">
        <f>VLOOKUP(D1655,道具产出!B:V,4,FALSE)</f>
        <v>3005</v>
      </c>
      <c r="M1655" s="15" t="str">
        <f>IF(L1655="","",VLOOKUP(L1655,映射!W:X,2,FALSE))</f>
        <v>纯银</v>
      </c>
      <c r="N1655" s="79">
        <f>VLOOKUP(D1655,道具产出!B:V,5,FALSE)</f>
        <v>1</v>
      </c>
      <c r="O1655" s="79">
        <v>1</v>
      </c>
      <c r="P1655" s="79">
        <f>VLOOKUP(D1655,道具产出!B:V,6,FALSE)</f>
        <v>100</v>
      </c>
      <c r="Q1655" s="79">
        <f>VLOOKUP(D1655,道具产出!B:V,7,FALSE)</f>
        <v>3105</v>
      </c>
      <c r="R1655" s="15" t="str">
        <f>IF(Q1655="","",VLOOKUP(Q1655,映射!W:X,2,FALSE))</f>
        <v>铁杉</v>
      </c>
      <c r="S1655" s="79">
        <f>VLOOKUP(D1655,道具产出!B:V,8,FALSE)</f>
        <v>1</v>
      </c>
      <c r="T1655" s="79">
        <v>1</v>
      </c>
      <c r="U1655" s="79">
        <f>VLOOKUP(D1655,道具产出!B:V,9,FALSE)</f>
        <v>100</v>
      </c>
      <c r="V1655" s="92">
        <f>VLOOKUP(D1655,道具产出!B:V,10,FALSE)</f>
        <v>3405</v>
      </c>
      <c r="W1655" s="15" t="str">
        <f>IF(V1655="","",VLOOKUP(V1655,映射!W:X,2,FALSE))</f>
        <v>细线</v>
      </c>
      <c r="X1655" s="92">
        <f>VLOOKUP(D1655,道具产出!B:V,11,FALSE)</f>
        <v>1</v>
      </c>
      <c r="Y1655" s="92">
        <v>1</v>
      </c>
      <c r="Z1655" s="92">
        <f>VLOOKUP(D1655,道具产出!B:V,12,FALSE)</f>
        <v>100</v>
      </c>
      <c r="AA1655" s="85"/>
      <c r="AB1655" s="15" t="str">
        <f>IF(AA1655="","",VLOOKUP(AA1655,映射!W:X,2,FALSE))</f>
        <v/>
      </c>
      <c r="AC1655" s="85"/>
      <c r="AD1655" s="85"/>
      <c r="AE1655" s="85"/>
      <c r="AF1655" s="85"/>
      <c r="AG1655" s="15" t="str">
        <f>IF(AF1655="","",VLOOKUP(AF1655,映射!W:X,2,FALSE))</f>
        <v/>
      </c>
      <c r="AH1655" s="85"/>
      <c r="AI1655" s="85"/>
      <c r="AJ1655" s="85"/>
      <c r="AK1655" s="85"/>
      <c r="AL1655" s="85" t="str">
        <f>IF(AK1655="","",VLOOKUP(AK1655,映射!W:X,2,FALSE))</f>
        <v/>
      </c>
      <c r="AM1655" s="85"/>
      <c r="AN1655" s="85"/>
      <c r="AO1655" s="85"/>
    </row>
    <row r="1656" spans="1:41">
      <c r="A1656" s="26">
        <v>140923</v>
      </c>
      <c r="B1656" s="26" t="s">
        <v>323</v>
      </c>
      <c r="C1656" s="14" t="s">
        <v>40</v>
      </c>
      <c r="D1656" s="14" t="s">
        <v>688</v>
      </c>
      <c r="E1656" s="26">
        <v>40923</v>
      </c>
      <c r="F1656" s="26" t="s">
        <v>506</v>
      </c>
      <c r="G1656" s="26"/>
      <c r="H1656" s="26">
        <v>52</v>
      </c>
      <c r="I1656" s="91">
        <v>1430</v>
      </c>
      <c r="J1656" s="90">
        <v>0</v>
      </c>
      <c r="K1656" s="26"/>
      <c r="L1656" s="79">
        <f>VLOOKUP(D1656,道具产出!B:V,4,FALSE)</f>
        <v>3005</v>
      </c>
      <c r="M1656" s="15" t="str">
        <f>IF(L1656="","",VLOOKUP(L1656,映射!W:X,2,FALSE))</f>
        <v>纯银</v>
      </c>
      <c r="N1656" s="79">
        <f>VLOOKUP(D1656,道具产出!B:V,5,FALSE)</f>
        <v>1</v>
      </c>
      <c r="O1656" s="79">
        <v>1</v>
      </c>
      <c r="P1656" s="79">
        <f>VLOOKUP(D1656,道具产出!B:V,6,FALSE)</f>
        <v>100</v>
      </c>
      <c r="Q1656" s="79">
        <f>VLOOKUP(D1656,道具产出!B:V,7,FALSE)</f>
        <v>3105</v>
      </c>
      <c r="R1656" s="15" t="str">
        <f>IF(Q1656="","",VLOOKUP(Q1656,映射!W:X,2,FALSE))</f>
        <v>铁杉</v>
      </c>
      <c r="S1656" s="79">
        <f>VLOOKUP(D1656,道具产出!B:V,8,FALSE)</f>
        <v>1</v>
      </c>
      <c r="T1656" s="79">
        <v>1</v>
      </c>
      <c r="U1656" s="79">
        <f>VLOOKUP(D1656,道具产出!B:V,9,FALSE)</f>
        <v>100</v>
      </c>
      <c r="V1656" s="92">
        <f>VLOOKUP(D1656,道具产出!B:V,10,FALSE)</f>
        <v>3405</v>
      </c>
      <c r="W1656" s="15" t="str">
        <f>IF(V1656="","",VLOOKUP(V1656,映射!W:X,2,FALSE))</f>
        <v>细线</v>
      </c>
      <c r="X1656" s="92">
        <f>VLOOKUP(D1656,道具产出!B:V,11,FALSE)</f>
        <v>1</v>
      </c>
      <c r="Y1656" s="92">
        <v>1</v>
      </c>
      <c r="Z1656" s="92">
        <f>VLOOKUP(D1656,道具产出!B:V,12,FALSE)</f>
        <v>100</v>
      </c>
      <c r="AA1656" s="85"/>
      <c r="AB1656" s="15" t="str">
        <f>IF(AA1656="","",VLOOKUP(AA1656,映射!W:X,2,FALSE))</f>
        <v/>
      </c>
      <c r="AC1656" s="85"/>
      <c r="AD1656" s="85"/>
      <c r="AE1656" s="85"/>
      <c r="AF1656" s="85"/>
      <c r="AG1656" s="15" t="str">
        <f>IF(AF1656="","",VLOOKUP(AF1656,映射!W:X,2,FALSE))</f>
        <v/>
      </c>
      <c r="AH1656" s="85"/>
      <c r="AI1656" s="85"/>
      <c r="AJ1656" s="85"/>
      <c r="AK1656" s="85"/>
      <c r="AL1656" s="85" t="str">
        <f>IF(AK1656="","",VLOOKUP(AK1656,映射!W:X,2,FALSE))</f>
        <v/>
      </c>
      <c r="AM1656" s="85"/>
      <c r="AN1656" s="85"/>
      <c r="AO1656" s="85"/>
    </row>
    <row r="1657" spans="1:41">
      <c r="A1657" s="26">
        <v>140924</v>
      </c>
      <c r="B1657" s="26" t="s">
        <v>323</v>
      </c>
      <c r="C1657" s="14" t="s">
        <v>40</v>
      </c>
      <c r="D1657" s="14" t="s">
        <v>688</v>
      </c>
      <c r="E1657" s="26">
        <v>40924</v>
      </c>
      <c r="F1657" s="26" t="s">
        <v>508</v>
      </c>
      <c r="G1657" s="26"/>
      <c r="H1657" s="26">
        <v>52</v>
      </c>
      <c r="I1657" s="91">
        <v>1430</v>
      </c>
      <c r="J1657" s="90">
        <v>0</v>
      </c>
      <c r="K1657" s="26"/>
      <c r="L1657" s="79">
        <f>VLOOKUP(D1657,道具产出!B:V,4,FALSE)</f>
        <v>3005</v>
      </c>
      <c r="M1657" s="15" t="str">
        <f>IF(L1657="","",VLOOKUP(L1657,映射!W:X,2,FALSE))</f>
        <v>纯银</v>
      </c>
      <c r="N1657" s="79">
        <f>VLOOKUP(D1657,道具产出!B:V,5,FALSE)</f>
        <v>1</v>
      </c>
      <c r="O1657" s="79">
        <v>1</v>
      </c>
      <c r="P1657" s="79">
        <f>VLOOKUP(D1657,道具产出!B:V,6,FALSE)</f>
        <v>100</v>
      </c>
      <c r="Q1657" s="79">
        <f>VLOOKUP(D1657,道具产出!B:V,7,FALSE)</f>
        <v>3105</v>
      </c>
      <c r="R1657" s="15" t="str">
        <f>IF(Q1657="","",VLOOKUP(Q1657,映射!W:X,2,FALSE))</f>
        <v>铁杉</v>
      </c>
      <c r="S1657" s="79">
        <f>VLOOKUP(D1657,道具产出!B:V,8,FALSE)</f>
        <v>1</v>
      </c>
      <c r="T1657" s="79">
        <v>1</v>
      </c>
      <c r="U1657" s="79">
        <f>VLOOKUP(D1657,道具产出!B:V,9,FALSE)</f>
        <v>100</v>
      </c>
      <c r="V1657" s="92">
        <f>VLOOKUP(D1657,道具产出!B:V,10,FALSE)</f>
        <v>3405</v>
      </c>
      <c r="W1657" s="15" t="str">
        <f>IF(V1657="","",VLOOKUP(V1657,映射!W:X,2,FALSE))</f>
        <v>细线</v>
      </c>
      <c r="X1657" s="92">
        <f>VLOOKUP(D1657,道具产出!B:V,11,FALSE)</f>
        <v>1</v>
      </c>
      <c r="Y1657" s="92">
        <v>1</v>
      </c>
      <c r="Z1657" s="92">
        <f>VLOOKUP(D1657,道具产出!B:V,12,FALSE)</f>
        <v>100</v>
      </c>
      <c r="AA1657" s="85"/>
      <c r="AB1657" s="15" t="str">
        <f>IF(AA1657="","",VLOOKUP(AA1657,映射!W:X,2,FALSE))</f>
        <v/>
      </c>
      <c r="AC1657" s="85"/>
      <c r="AD1657" s="85"/>
      <c r="AE1657" s="85"/>
      <c r="AF1657" s="85"/>
      <c r="AG1657" s="15" t="str">
        <f>IF(AF1657="","",VLOOKUP(AF1657,映射!W:X,2,FALSE))</f>
        <v/>
      </c>
      <c r="AH1657" s="85"/>
      <c r="AI1657" s="85"/>
      <c r="AJ1657" s="85"/>
      <c r="AK1657" s="85"/>
      <c r="AL1657" s="85" t="str">
        <f>IF(AK1657="","",VLOOKUP(AK1657,映射!W:X,2,FALSE))</f>
        <v/>
      </c>
      <c r="AM1657" s="85"/>
      <c r="AN1657" s="85"/>
      <c r="AO1657" s="85"/>
    </row>
    <row r="1658" spans="1:41">
      <c r="A1658" s="26">
        <v>140925</v>
      </c>
      <c r="B1658" s="26" t="s">
        <v>323</v>
      </c>
      <c r="C1658" s="14" t="s">
        <v>40</v>
      </c>
      <c r="D1658" s="14" t="s">
        <v>688</v>
      </c>
      <c r="E1658" s="26">
        <v>40925</v>
      </c>
      <c r="F1658" s="26" t="s">
        <v>451</v>
      </c>
      <c r="G1658" s="26"/>
      <c r="H1658" s="26">
        <v>52</v>
      </c>
      <c r="I1658" s="91">
        <v>1430</v>
      </c>
      <c r="J1658" s="90">
        <v>0</v>
      </c>
      <c r="K1658" s="26"/>
      <c r="L1658" s="79">
        <f>VLOOKUP(D1658,道具产出!B:V,4,FALSE)</f>
        <v>3005</v>
      </c>
      <c r="M1658" s="15" t="str">
        <f>IF(L1658="","",VLOOKUP(L1658,映射!W:X,2,FALSE))</f>
        <v>纯银</v>
      </c>
      <c r="N1658" s="79">
        <f>VLOOKUP(D1658,道具产出!B:V,5,FALSE)</f>
        <v>1</v>
      </c>
      <c r="O1658" s="79">
        <v>1</v>
      </c>
      <c r="P1658" s="79">
        <f>VLOOKUP(D1658,道具产出!B:V,6,FALSE)</f>
        <v>100</v>
      </c>
      <c r="Q1658" s="79">
        <f>VLOOKUP(D1658,道具产出!B:V,7,FALSE)</f>
        <v>3105</v>
      </c>
      <c r="R1658" s="15" t="str">
        <f>IF(Q1658="","",VLOOKUP(Q1658,映射!W:X,2,FALSE))</f>
        <v>铁杉</v>
      </c>
      <c r="S1658" s="79">
        <f>VLOOKUP(D1658,道具产出!B:V,8,FALSE)</f>
        <v>1</v>
      </c>
      <c r="T1658" s="79">
        <v>1</v>
      </c>
      <c r="U1658" s="79">
        <f>VLOOKUP(D1658,道具产出!B:V,9,FALSE)</f>
        <v>100</v>
      </c>
      <c r="V1658" s="92">
        <f>VLOOKUP(D1658,道具产出!B:V,10,FALSE)</f>
        <v>3405</v>
      </c>
      <c r="W1658" s="15" t="str">
        <f>IF(V1658="","",VLOOKUP(V1658,映射!W:X,2,FALSE))</f>
        <v>细线</v>
      </c>
      <c r="X1658" s="92">
        <f>VLOOKUP(D1658,道具产出!B:V,11,FALSE)</f>
        <v>1</v>
      </c>
      <c r="Y1658" s="92">
        <v>1</v>
      </c>
      <c r="Z1658" s="92">
        <f>VLOOKUP(D1658,道具产出!B:V,12,FALSE)</f>
        <v>100</v>
      </c>
      <c r="AA1658" s="85"/>
      <c r="AB1658" s="15" t="str">
        <f>IF(AA1658="","",VLOOKUP(AA1658,映射!W:X,2,FALSE))</f>
        <v/>
      </c>
      <c r="AC1658" s="85"/>
      <c r="AD1658" s="85"/>
      <c r="AE1658" s="85"/>
      <c r="AF1658" s="85"/>
      <c r="AG1658" s="15" t="str">
        <f>IF(AF1658="","",VLOOKUP(AF1658,映射!W:X,2,FALSE))</f>
        <v/>
      </c>
      <c r="AH1658" s="85"/>
      <c r="AI1658" s="85"/>
      <c r="AJ1658" s="85"/>
      <c r="AK1658" s="85"/>
      <c r="AL1658" s="85" t="str">
        <f>IF(AK1658="","",VLOOKUP(AK1658,映射!W:X,2,FALSE))</f>
        <v/>
      </c>
      <c r="AM1658" s="85"/>
      <c r="AN1658" s="85"/>
      <c r="AO1658" s="85"/>
    </row>
    <row r="1659" spans="1:41">
      <c r="A1659" s="26">
        <v>140926</v>
      </c>
      <c r="B1659" s="26" t="s">
        <v>323</v>
      </c>
      <c r="C1659" s="14" t="s">
        <v>40</v>
      </c>
      <c r="D1659" s="14" t="s">
        <v>688</v>
      </c>
      <c r="E1659" s="26">
        <v>40926</v>
      </c>
      <c r="F1659" s="26" t="s">
        <v>630</v>
      </c>
      <c r="G1659" s="26"/>
      <c r="H1659" s="26">
        <v>52</v>
      </c>
      <c r="I1659" s="91">
        <v>1430</v>
      </c>
      <c r="J1659" s="90">
        <v>0</v>
      </c>
      <c r="K1659" s="26"/>
      <c r="L1659" s="79">
        <f>VLOOKUP(D1659,道具产出!B:V,4,FALSE)</f>
        <v>3005</v>
      </c>
      <c r="M1659" s="15" t="str">
        <f>IF(L1659="","",VLOOKUP(L1659,映射!W:X,2,FALSE))</f>
        <v>纯银</v>
      </c>
      <c r="N1659" s="79">
        <f>VLOOKUP(D1659,道具产出!B:V,5,FALSE)</f>
        <v>1</v>
      </c>
      <c r="O1659" s="79">
        <v>1</v>
      </c>
      <c r="P1659" s="79">
        <f>VLOOKUP(D1659,道具产出!B:V,6,FALSE)</f>
        <v>100</v>
      </c>
      <c r="Q1659" s="79">
        <f>VLOOKUP(D1659,道具产出!B:V,7,FALSE)</f>
        <v>3105</v>
      </c>
      <c r="R1659" s="15" t="str">
        <f>IF(Q1659="","",VLOOKUP(Q1659,映射!W:X,2,FALSE))</f>
        <v>铁杉</v>
      </c>
      <c r="S1659" s="79">
        <f>VLOOKUP(D1659,道具产出!B:V,8,FALSE)</f>
        <v>1</v>
      </c>
      <c r="T1659" s="79">
        <v>1</v>
      </c>
      <c r="U1659" s="79">
        <f>VLOOKUP(D1659,道具产出!B:V,9,FALSE)</f>
        <v>100</v>
      </c>
      <c r="V1659" s="92">
        <f>VLOOKUP(D1659,道具产出!B:V,10,FALSE)</f>
        <v>3405</v>
      </c>
      <c r="W1659" s="15" t="str">
        <f>IF(V1659="","",VLOOKUP(V1659,映射!W:X,2,FALSE))</f>
        <v>细线</v>
      </c>
      <c r="X1659" s="92">
        <f>VLOOKUP(D1659,道具产出!B:V,11,FALSE)</f>
        <v>1</v>
      </c>
      <c r="Y1659" s="92">
        <v>1</v>
      </c>
      <c r="Z1659" s="92">
        <f>VLOOKUP(D1659,道具产出!B:V,12,FALSE)</f>
        <v>100</v>
      </c>
      <c r="AA1659" s="85"/>
      <c r="AB1659" s="15" t="str">
        <f>IF(AA1659="","",VLOOKUP(AA1659,映射!W:X,2,FALSE))</f>
        <v/>
      </c>
      <c r="AC1659" s="85"/>
      <c r="AD1659" s="85"/>
      <c r="AE1659" s="85"/>
      <c r="AF1659" s="85"/>
      <c r="AG1659" s="15" t="str">
        <f>IF(AF1659="","",VLOOKUP(AF1659,映射!W:X,2,FALSE))</f>
        <v/>
      </c>
      <c r="AH1659" s="85"/>
      <c r="AI1659" s="85"/>
      <c r="AJ1659" s="85"/>
      <c r="AK1659" s="85"/>
      <c r="AL1659" s="85" t="str">
        <f>IF(AK1659="","",VLOOKUP(AK1659,映射!W:X,2,FALSE))</f>
        <v/>
      </c>
      <c r="AM1659" s="85"/>
      <c r="AN1659" s="85"/>
      <c r="AO1659" s="85"/>
    </row>
    <row r="1660" spans="1:41">
      <c r="A1660" s="26">
        <v>140927</v>
      </c>
      <c r="B1660" s="26" t="s">
        <v>323</v>
      </c>
      <c r="C1660" s="14" t="s">
        <v>40</v>
      </c>
      <c r="D1660" s="14" t="s">
        <v>688</v>
      </c>
      <c r="E1660" s="26">
        <v>40927</v>
      </c>
      <c r="F1660" s="26" t="s">
        <v>694</v>
      </c>
      <c r="G1660" s="26"/>
      <c r="H1660" s="26">
        <v>52</v>
      </c>
      <c r="I1660" s="91">
        <v>1430</v>
      </c>
      <c r="J1660" s="90">
        <v>0</v>
      </c>
      <c r="K1660" s="26"/>
      <c r="L1660" s="79">
        <f>VLOOKUP(D1660,道具产出!B:V,4,FALSE)</f>
        <v>3005</v>
      </c>
      <c r="M1660" s="15" t="str">
        <f>IF(L1660="","",VLOOKUP(L1660,映射!W:X,2,FALSE))</f>
        <v>纯银</v>
      </c>
      <c r="N1660" s="79">
        <f>VLOOKUP(D1660,道具产出!B:V,5,FALSE)</f>
        <v>1</v>
      </c>
      <c r="O1660" s="79">
        <v>1</v>
      </c>
      <c r="P1660" s="79">
        <f>VLOOKUP(D1660,道具产出!B:V,6,FALSE)</f>
        <v>100</v>
      </c>
      <c r="Q1660" s="79">
        <f>VLOOKUP(D1660,道具产出!B:V,7,FALSE)</f>
        <v>3105</v>
      </c>
      <c r="R1660" s="15" t="str">
        <f>IF(Q1660="","",VLOOKUP(Q1660,映射!W:X,2,FALSE))</f>
        <v>铁杉</v>
      </c>
      <c r="S1660" s="79">
        <f>VLOOKUP(D1660,道具产出!B:V,8,FALSE)</f>
        <v>1</v>
      </c>
      <c r="T1660" s="79">
        <v>1</v>
      </c>
      <c r="U1660" s="79">
        <f>VLOOKUP(D1660,道具产出!B:V,9,FALSE)</f>
        <v>100</v>
      </c>
      <c r="V1660" s="92">
        <f>VLOOKUP(D1660,道具产出!B:V,10,FALSE)</f>
        <v>3405</v>
      </c>
      <c r="W1660" s="15" t="str">
        <f>IF(V1660="","",VLOOKUP(V1660,映射!W:X,2,FALSE))</f>
        <v>细线</v>
      </c>
      <c r="X1660" s="92">
        <f>VLOOKUP(D1660,道具产出!B:V,11,FALSE)</f>
        <v>1</v>
      </c>
      <c r="Y1660" s="92">
        <v>1</v>
      </c>
      <c r="Z1660" s="92">
        <f>VLOOKUP(D1660,道具产出!B:V,12,FALSE)</f>
        <v>100</v>
      </c>
      <c r="AA1660" s="85"/>
      <c r="AB1660" s="15" t="str">
        <f>IF(AA1660="","",VLOOKUP(AA1660,映射!W:X,2,FALSE))</f>
        <v/>
      </c>
      <c r="AC1660" s="85"/>
      <c r="AD1660" s="85"/>
      <c r="AE1660" s="85"/>
      <c r="AF1660" s="85"/>
      <c r="AG1660" s="15" t="str">
        <f>IF(AF1660="","",VLOOKUP(AF1660,映射!W:X,2,FALSE))</f>
        <v/>
      </c>
      <c r="AH1660" s="85"/>
      <c r="AI1660" s="85"/>
      <c r="AJ1660" s="85"/>
      <c r="AK1660" s="85"/>
      <c r="AL1660" s="85" t="str">
        <f>IF(AK1660="","",VLOOKUP(AK1660,映射!W:X,2,FALSE))</f>
        <v/>
      </c>
      <c r="AM1660" s="85"/>
      <c r="AN1660" s="85"/>
      <c r="AO1660" s="85"/>
    </row>
    <row r="1661" spans="1:41">
      <c r="A1661" s="26">
        <v>140928</v>
      </c>
      <c r="B1661" s="26" t="s">
        <v>323</v>
      </c>
      <c r="C1661" s="14" t="s">
        <v>40</v>
      </c>
      <c r="D1661" s="14" t="s">
        <v>688</v>
      </c>
      <c r="E1661" s="26">
        <v>40928</v>
      </c>
      <c r="F1661" s="26" t="s">
        <v>639</v>
      </c>
      <c r="G1661" s="26"/>
      <c r="H1661" s="26">
        <v>52</v>
      </c>
      <c r="I1661" s="91">
        <v>1430</v>
      </c>
      <c r="J1661" s="90">
        <v>0</v>
      </c>
      <c r="K1661" s="26"/>
      <c r="L1661" s="79">
        <f>VLOOKUP(D1661,道具产出!B:V,4,FALSE)</f>
        <v>3005</v>
      </c>
      <c r="M1661" s="15" t="str">
        <f>IF(L1661="","",VLOOKUP(L1661,映射!W:X,2,FALSE))</f>
        <v>纯银</v>
      </c>
      <c r="N1661" s="79">
        <f>VLOOKUP(D1661,道具产出!B:V,5,FALSE)</f>
        <v>1</v>
      </c>
      <c r="O1661" s="79">
        <v>1</v>
      </c>
      <c r="P1661" s="79">
        <f>VLOOKUP(D1661,道具产出!B:V,6,FALSE)</f>
        <v>100</v>
      </c>
      <c r="Q1661" s="79">
        <f>VLOOKUP(D1661,道具产出!B:V,7,FALSE)</f>
        <v>3105</v>
      </c>
      <c r="R1661" s="15" t="str">
        <f>IF(Q1661="","",VLOOKUP(Q1661,映射!W:X,2,FALSE))</f>
        <v>铁杉</v>
      </c>
      <c r="S1661" s="79">
        <f>VLOOKUP(D1661,道具产出!B:V,8,FALSE)</f>
        <v>1</v>
      </c>
      <c r="T1661" s="79">
        <v>1</v>
      </c>
      <c r="U1661" s="79">
        <f>VLOOKUP(D1661,道具产出!B:V,9,FALSE)</f>
        <v>100</v>
      </c>
      <c r="V1661" s="92">
        <f>VLOOKUP(D1661,道具产出!B:V,10,FALSE)</f>
        <v>3405</v>
      </c>
      <c r="W1661" s="15" t="str">
        <f>IF(V1661="","",VLOOKUP(V1661,映射!W:X,2,FALSE))</f>
        <v>细线</v>
      </c>
      <c r="X1661" s="92">
        <f>VLOOKUP(D1661,道具产出!B:V,11,FALSE)</f>
        <v>1</v>
      </c>
      <c r="Y1661" s="92">
        <v>1</v>
      </c>
      <c r="Z1661" s="92">
        <f>VLOOKUP(D1661,道具产出!B:V,12,FALSE)</f>
        <v>100</v>
      </c>
      <c r="AA1661" s="85"/>
      <c r="AB1661" s="15" t="str">
        <f>IF(AA1661="","",VLOOKUP(AA1661,映射!W:X,2,FALSE))</f>
        <v/>
      </c>
      <c r="AC1661" s="85"/>
      <c r="AD1661" s="85"/>
      <c r="AE1661" s="85"/>
      <c r="AF1661" s="85"/>
      <c r="AG1661" s="15" t="str">
        <f>IF(AF1661="","",VLOOKUP(AF1661,映射!W:X,2,FALSE))</f>
        <v/>
      </c>
      <c r="AH1661" s="85"/>
      <c r="AI1661" s="85"/>
      <c r="AJ1661" s="85"/>
      <c r="AK1661" s="85"/>
      <c r="AL1661" s="85" t="str">
        <f>IF(AK1661="","",VLOOKUP(AK1661,映射!W:X,2,FALSE))</f>
        <v/>
      </c>
      <c r="AM1661" s="85"/>
      <c r="AN1661" s="85"/>
      <c r="AO1661" s="85"/>
    </row>
    <row r="1662" spans="1:41">
      <c r="A1662" s="26">
        <v>140929</v>
      </c>
      <c r="B1662" s="26" t="s">
        <v>323</v>
      </c>
      <c r="C1662" s="14" t="s">
        <v>40</v>
      </c>
      <c r="D1662" s="14" t="s">
        <v>688</v>
      </c>
      <c r="E1662" s="26">
        <v>40929</v>
      </c>
      <c r="F1662" s="26" t="s">
        <v>629</v>
      </c>
      <c r="G1662" s="26"/>
      <c r="H1662" s="26">
        <v>52</v>
      </c>
      <c r="I1662" s="91">
        <v>1430</v>
      </c>
      <c r="J1662" s="90">
        <v>0</v>
      </c>
      <c r="K1662" s="26"/>
      <c r="L1662" s="79">
        <f>VLOOKUP(D1662,道具产出!B:V,4,FALSE)</f>
        <v>3005</v>
      </c>
      <c r="M1662" s="15" t="str">
        <f>IF(L1662="","",VLOOKUP(L1662,映射!W:X,2,FALSE))</f>
        <v>纯银</v>
      </c>
      <c r="N1662" s="79">
        <f>VLOOKUP(D1662,道具产出!B:V,5,FALSE)</f>
        <v>1</v>
      </c>
      <c r="O1662" s="79">
        <v>1</v>
      </c>
      <c r="P1662" s="79">
        <f>VLOOKUP(D1662,道具产出!B:V,6,FALSE)</f>
        <v>100</v>
      </c>
      <c r="Q1662" s="79">
        <f>VLOOKUP(D1662,道具产出!B:V,7,FALSE)</f>
        <v>3105</v>
      </c>
      <c r="R1662" s="15" t="str">
        <f>IF(Q1662="","",VLOOKUP(Q1662,映射!W:X,2,FALSE))</f>
        <v>铁杉</v>
      </c>
      <c r="S1662" s="79">
        <f>VLOOKUP(D1662,道具产出!B:V,8,FALSE)</f>
        <v>1</v>
      </c>
      <c r="T1662" s="79">
        <v>1</v>
      </c>
      <c r="U1662" s="79">
        <f>VLOOKUP(D1662,道具产出!B:V,9,FALSE)</f>
        <v>100</v>
      </c>
      <c r="V1662" s="92">
        <f>VLOOKUP(D1662,道具产出!B:V,10,FALSE)</f>
        <v>3405</v>
      </c>
      <c r="W1662" s="15" t="str">
        <f>IF(V1662="","",VLOOKUP(V1662,映射!W:X,2,FALSE))</f>
        <v>细线</v>
      </c>
      <c r="X1662" s="92">
        <f>VLOOKUP(D1662,道具产出!B:V,11,FALSE)</f>
        <v>1</v>
      </c>
      <c r="Y1662" s="92">
        <v>1</v>
      </c>
      <c r="Z1662" s="92">
        <f>VLOOKUP(D1662,道具产出!B:V,12,FALSE)</f>
        <v>100</v>
      </c>
      <c r="AA1662" s="85"/>
      <c r="AB1662" s="15" t="str">
        <f>IF(AA1662="","",VLOOKUP(AA1662,映射!W:X,2,FALSE))</f>
        <v/>
      </c>
      <c r="AC1662" s="85"/>
      <c r="AD1662" s="85"/>
      <c r="AE1662" s="85"/>
      <c r="AF1662" s="85"/>
      <c r="AG1662" s="15" t="str">
        <f>IF(AF1662="","",VLOOKUP(AF1662,映射!W:X,2,FALSE))</f>
        <v/>
      </c>
      <c r="AH1662" s="85"/>
      <c r="AI1662" s="85"/>
      <c r="AJ1662" s="85"/>
      <c r="AK1662" s="85"/>
      <c r="AL1662" s="85" t="str">
        <f>IF(AK1662="","",VLOOKUP(AK1662,映射!W:X,2,FALSE))</f>
        <v/>
      </c>
      <c r="AM1662" s="85"/>
      <c r="AN1662" s="85"/>
      <c r="AO1662" s="85"/>
    </row>
    <row r="1663" spans="1:41">
      <c r="A1663" s="26">
        <v>140930</v>
      </c>
      <c r="B1663" s="26" t="s">
        <v>323</v>
      </c>
      <c r="C1663" s="14" t="s">
        <v>40</v>
      </c>
      <c r="D1663" s="14" t="s">
        <v>688</v>
      </c>
      <c r="E1663" s="26">
        <v>40930</v>
      </c>
      <c r="F1663" s="26" t="s">
        <v>389</v>
      </c>
      <c r="G1663" s="26"/>
      <c r="H1663" s="26">
        <v>52</v>
      </c>
      <c r="I1663" s="91">
        <v>1430</v>
      </c>
      <c r="J1663" s="90">
        <v>0</v>
      </c>
      <c r="K1663" s="26"/>
      <c r="L1663" s="79">
        <f>VLOOKUP(D1663,道具产出!B:V,4,FALSE)</f>
        <v>3005</v>
      </c>
      <c r="M1663" s="15" t="str">
        <f>IF(L1663="","",VLOOKUP(L1663,映射!W:X,2,FALSE))</f>
        <v>纯银</v>
      </c>
      <c r="N1663" s="79">
        <f>VLOOKUP(D1663,道具产出!B:V,5,FALSE)</f>
        <v>1</v>
      </c>
      <c r="O1663" s="79">
        <v>1</v>
      </c>
      <c r="P1663" s="79">
        <f>VLOOKUP(D1663,道具产出!B:V,6,FALSE)</f>
        <v>100</v>
      </c>
      <c r="Q1663" s="79">
        <f>VLOOKUP(D1663,道具产出!B:V,7,FALSE)</f>
        <v>3105</v>
      </c>
      <c r="R1663" s="15" t="str">
        <f>IF(Q1663="","",VLOOKUP(Q1663,映射!W:X,2,FALSE))</f>
        <v>铁杉</v>
      </c>
      <c r="S1663" s="79">
        <f>VLOOKUP(D1663,道具产出!B:V,8,FALSE)</f>
        <v>1</v>
      </c>
      <c r="T1663" s="79">
        <v>1</v>
      </c>
      <c r="U1663" s="79">
        <f>VLOOKUP(D1663,道具产出!B:V,9,FALSE)</f>
        <v>100</v>
      </c>
      <c r="V1663" s="92">
        <f>VLOOKUP(D1663,道具产出!B:V,10,FALSE)</f>
        <v>3405</v>
      </c>
      <c r="W1663" s="15" t="str">
        <f>IF(V1663="","",VLOOKUP(V1663,映射!W:X,2,FALSE))</f>
        <v>细线</v>
      </c>
      <c r="X1663" s="92">
        <f>VLOOKUP(D1663,道具产出!B:V,11,FALSE)</f>
        <v>1</v>
      </c>
      <c r="Y1663" s="92">
        <v>1</v>
      </c>
      <c r="Z1663" s="92">
        <f>VLOOKUP(D1663,道具产出!B:V,12,FALSE)</f>
        <v>100</v>
      </c>
      <c r="AA1663" s="85"/>
      <c r="AB1663" s="15" t="str">
        <f>IF(AA1663="","",VLOOKUP(AA1663,映射!W:X,2,FALSE))</f>
        <v/>
      </c>
      <c r="AC1663" s="85"/>
      <c r="AD1663" s="85"/>
      <c r="AE1663" s="85"/>
      <c r="AF1663" s="85"/>
      <c r="AG1663" s="15" t="str">
        <f>IF(AF1663="","",VLOOKUP(AF1663,映射!W:X,2,FALSE))</f>
        <v/>
      </c>
      <c r="AH1663" s="85"/>
      <c r="AI1663" s="85"/>
      <c r="AJ1663" s="85"/>
      <c r="AK1663" s="85"/>
      <c r="AL1663" s="85" t="str">
        <f>IF(AK1663="","",VLOOKUP(AK1663,映射!W:X,2,FALSE))</f>
        <v/>
      </c>
      <c r="AM1663" s="85"/>
      <c r="AN1663" s="85"/>
      <c r="AO1663" s="85"/>
    </row>
    <row r="1664" spans="1:41">
      <c r="A1664" s="26">
        <v>140931</v>
      </c>
      <c r="B1664" s="26" t="s">
        <v>323</v>
      </c>
      <c r="C1664" s="14" t="s">
        <v>40</v>
      </c>
      <c r="D1664" s="14" t="s">
        <v>688</v>
      </c>
      <c r="E1664" s="26">
        <v>40931</v>
      </c>
      <c r="F1664" s="26" t="s">
        <v>515</v>
      </c>
      <c r="G1664" s="26"/>
      <c r="H1664" s="26">
        <v>57</v>
      </c>
      <c r="I1664" s="91">
        <v>1800</v>
      </c>
      <c r="J1664" s="90">
        <v>0</v>
      </c>
      <c r="K1664" s="26"/>
      <c r="L1664" s="79">
        <f>VLOOKUP(D1664,道具产出!B:V,4,FALSE)</f>
        <v>3005</v>
      </c>
      <c r="M1664" s="15" t="str">
        <f>IF(L1664="","",VLOOKUP(L1664,映射!W:X,2,FALSE))</f>
        <v>纯银</v>
      </c>
      <c r="N1664" s="79">
        <f>VLOOKUP(D1664,道具产出!B:V,5,FALSE)</f>
        <v>1</v>
      </c>
      <c r="O1664" s="79">
        <v>1</v>
      </c>
      <c r="P1664" s="79">
        <f>VLOOKUP(D1664,道具产出!B:V,6,FALSE)</f>
        <v>100</v>
      </c>
      <c r="Q1664" s="79">
        <f>VLOOKUP(D1664,道具产出!B:V,7,FALSE)</f>
        <v>3105</v>
      </c>
      <c r="R1664" s="15" t="str">
        <f>IF(Q1664="","",VLOOKUP(Q1664,映射!W:X,2,FALSE))</f>
        <v>铁杉</v>
      </c>
      <c r="S1664" s="79">
        <f>VLOOKUP(D1664,道具产出!B:V,8,FALSE)</f>
        <v>1</v>
      </c>
      <c r="T1664" s="79">
        <v>1</v>
      </c>
      <c r="U1664" s="79">
        <f>VLOOKUP(D1664,道具产出!B:V,9,FALSE)</f>
        <v>100</v>
      </c>
      <c r="V1664" s="92">
        <f>VLOOKUP(D1664,道具产出!B:V,10,FALSE)</f>
        <v>3405</v>
      </c>
      <c r="W1664" s="15" t="str">
        <f>IF(V1664="","",VLOOKUP(V1664,映射!W:X,2,FALSE))</f>
        <v>细线</v>
      </c>
      <c r="X1664" s="92">
        <f>VLOOKUP(D1664,道具产出!B:V,11,FALSE)</f>
        <v>1</v>
      </c>
      <c r="Y1664" s="92">
        <v>1</v>
      </c>
      <c r="Z1664" s="92">
        <f>VLOOKUP(D1664,道具产出!B:V,12,FALSE)</f>
        <v>100</v>
      </c>
      <c r="AA1664" s="85"/>
      <c r="AB1664" s="15" t="str">
        <f>IF(AA1664="","",VLOOKUP(AA1664,映射!W:X,2,FALSE))</f>
        <v/>
      </c>
      <c r="AC1664" s="85"/>
      <c r="AD1664" s="85"/>
      <c r="AE1664" s="85"/>
      <c r="AF1664" s="85"/>
      <c r="AG1664" s="15" t="str">
        <f>IF(AF1664="","",VLOOKUP(AF1664,映射!W:X,2,FALSE))</f>
        <v/>
      </c>
      <c r="AH1664" s="85"/>
      <c r="AI1664" s="85"/>
      <c r="AJ1664" s="85"/>
      <c r="AK1664" s="85"/>
      <c r="AL1664" s="85" t="str">
        <f>IF(AK1664="","",VLOOKUP(AK1664,映射!W:X,2,FALSE))</f>
        <v/>
      </c>
      <c r="AM1664" s="85"/>
      <c r="AN1664" s="85"/>
      <c r="AO1664" s="85"/>
    </row>
    <row r="1665" spans="1:41">
      <c r="A1665" s="26">
        <v>140932</v>
      </c>
      <c r="B1665" s="26" t="s">
        <v>323</v>
      </c>
      <c r="C1665" s="14" t="s">
        <v>40</v>
      </c>
      <c r="D1665" s="14" t="s">
        <v>688</v>
      </c>
      <c r="E1665" s="26">
        <v>40932</v>
      </c>
      <c r="F1665" s="26" t="s">
        <v>605</v>
      </c>
      <c r="G1665" s="26"/>
      <c r="H1665" s="26">
        <v>57</v>
      </c>
      <c r="I1665" s="91">
        <v>1800</v>
      </c>
      <c r="J1665" s="90">
        <v>0</v>
      </c>
      <c r="K1665" s="26"/>
      <c r="L1665" s="79">
        <f>VLOOKUP(D1665,道具产出!B:V,4,FALSE)</f>
        <v>3005</v>
      </c>
      <c r="M1665" s="15" t="str">
        <f>IF(L1665="","",VLOOKUP(L1665,映射!W:X,2,FALSE))</f>
        <v>纯银</v>
      </c>
      <c r="N1665" s="79">
        <f>VLOOKUP(D1665,道具产出!B:V,5,FALSE)</f>
        <v>1</v>
      </c>
      <c r="O1665" s="79">
        <v>1</v>
      </c>
      <c r="P1665" s="79">
        <f>VLOOKUP(D1665,道具产出!B:V,6,FALSE)</f>
        <v>100</v>
      </c>
      <c r="Q1665" s="79">
        <f>VLOOKUP(D1665,道具产出!B:V,7,FALSE)</f>
        <v>3105</v>
      </c>
      <c r="R1665" s="15" t="str">
        <f>IF(Q1665="","",VLOOKUP(Q1665,映射!W:X,2,FALSE))</f>
        <v>铁杉</v>
      </c>
      <c r="S1665" s="79">
        <f>VLOOKUP(D1665,道具产出!B:V,8,FALSE)</f>
        <v>1</v>
      </c>
      <c r="T1665" s="79">
        <v>1</v>
      </c>
      <c r="U1665" s="79">
        <f>VLOOKUP(D1665,道具产出!B:V,9,FALSE)</f>
        <v>100</v>
      </c>
      <c r="V1665" s="92">
        <f>VLOOKUP(D1665,道具产出!B:V,10,FALSE)</f>
        <v>3405</v>
      </c>
      <c r="W1665" s="15" t="str">
        <f>IF(V1665="","",VLOOKUP(V1665,映射!W:X,2,FALSE))</f>
        <v>细线</v>
      </c>
      <c r="X1665" s="92">
        <f>VLOOKUP(D1665,道具产出!B:V,11,FALSE)</f>
        <v>1</v>
      </c>
      <c r="Y1665" s="92">
        <v>1</v>
      </c>
      <c r="Z1665" s="92">
        <f>VLOOKUP(D1665,道具产出!B:V,12,FALSE)</f>
        <v>100</v>
      </c>
      <c r="AA1665" s="85"/>
      <c r="AB1665" s="15" t="str">
        <f>IF(AA1665="","",VLOOKUP(AA1665,映射!W:X,2,FALSE))</f>
        <v/>
      </c>
      <c r="AC1665" s="85"/>
      <c r="AD1665" s="85"/>
      <c r="AE1665" s="85"/>
      <c r="AF1665" s="85"/>
      <c r="AG1665" s="15" t="str">
        <f>IF(AF1665="","",VLOOKUP(AF1665,映射!W:X,2,FALSE))</f>
        <v/>
      </c>
      <c r="AH1665" s="85"/>
      <c r="AI1665" s="85"/>
      <c r="AJ1665" s="85"/>
      <c r="AK1665" s="85"/>
      <c r="AL1665" s="85" t="str">
        <f>IF(AK1665="","",VLOOKUP(AK1665,映射!W:X,2,FALSE))</f>
        <v/>
      </c>
      <c r="AM1665" s="85"/>
      <c r="AN1665" s="85"/>
      <c r="AO1665" s="85"/>
    </row>
    <row r="1666" spans="1:41">
      <c r="A1666" s="26">
        <v>140933</v>
      </c>
      <c r="B1666" s="26" t="s">
        <v>323</v>
      </c>
      <c r="C1666" s="14" t="s">
        <v>40</v>
      </c>
      <c r="D1666" s="14" t="s">
        <v>688</v>
      </c>
      <c r="E1666" s="26">
        <v>40933</v>
      </c>
      <c r="F1666" s="26" t="s">
        <v>474</v>
      </c>
      <c r="G1666" s="26"/>
      <c r="H1666" s="26">
        <v>57</v>
      </c>
      <c r="I1666" s="91">
        <v>1800</v>
      </c>
      <c r="J1666" s="90">
        <v>0</v>
      </c>
      <c r="K1666" s="26"/>
      <c r="L1666" s="79">
        <f>VLOOKUP(D1666,道具产出!B:V,4,FALSE)</f>
        <v>3005</v>
      </c>
      <c r="M1666" s="15" t="str">
        <f>IF(L1666="","",VLOOKUP(L1666,映射!W:X,2,FALSE))</f>
        <v>纯银</v>
      </c>
      <c r="N1666" s="79">
        <f>VLOOKUP(D1666,道具产出!B:V,5,FALSE)</f>
        <v>1</v>
      </c>
      <c r="O1666" s="79">
        <v>1</v>
      </c>
      <c r="P1666" s="79">
        <f>VLOOKUP(D1666,道具产出!B:V,6,FALSE)</f>
        <v>100</v>
      </c>
      <c r="Q1666" s="79">
        <f>VLOOKUP(D1666,道具产出!B:V,7,FALSE)</f>
        <v>3105</v>
      </c>
      <c r="R1666" s="15" t="str">
        <f>IF(Q1666="","",VLOOKUP(Q1666,映射!W:X,2,FALSE))</f>
        <v>铁杉</v>
      </c>
      <c r="S1666" s="79">
        <f>VLOOKUP(D1666,道具产出!B:V,8,FALSE)</f>
        <v>1</v>
      </c>
      <c r="T1666" s="79">
        <v>1</v>
      </c>
      <c r="U1666" s="79">
        <f>VLOOKUP(D1666,道具产出!B:V,9,FALSE)</f>
        <v>100</v>
      </c>
      <c r="V1666" s="92">
        <f>VLOOKUP(D1666,道具产出!B:V,10,FALSE)</f>
        <v>3405</v>
      </c>
      <c r="W1666" s="15" t="str">
        <f>IF(V1666="","",VLOOKUP(V1666,映射!W:X,2,FALSE))</f>
        <v>细线</v>
      </c>
      <c r="X1666" s="92">
        <f>VLOOKUP(D1666,道具产出!B:V,11,FALSE)</f>
        <v>1</v>
      </c>
      <c r="Y1666" s="92">
        <v>1</v>
      </c>
      <c r="Z1666" s="92">
        <f>VLOOKUP(D1666,道具产出!B:V,12,FALSE)</f>
        <v>100</v>
      </c>
      <c r="AA1666" s="85"/>
      <c r="AB1666" s="15" t="str">
        <f>IF(AA1666="","",VLOOKUP(AA1666,映射!W:X,2,FALSE))</f>
        <v/>
      </c>
      <c r="AC1666" s="85"/>
      <c r="AD1666" s="85"/>
      <c r="AE1666" s="85"/>
      <c r="AF1666" s="85"/>
      <c r="AG1666" s="15" t="str">
        <f>IF(AF1666="","",VLOOKUP(AF1666,映射!W:X,2,FALSE))</f>
        <v/>
      </c>
      <c r="AH1666" s="85"/>
      <c r="AI1666" s="85"/>
      <c r="AJ1666" s="85"/>
      <c r="AK1666" s="85"/>
      <c r="AL1666" s="85" t="str">
        <f>IF(AK1666="","",VLOOKUP(AK1666,映射!W:X,2,FALSE))</f>
        <v/>
      </c>
      <c r="AM1666" s="85"/>
      <c r="AN1666" s="85"/>
      <c r="AO1666" s="85"/>
    </row>
    <row r="1667" spans="1:41">
      <c r="A1667" s="26">
        <v>140934</v>
      </c>
      <c r="B1667" s="26" t="s">
        <v>323</v>
      </c>
      <c r="C1667" s="14" t="s">
        <v>40</v>
      </c>
      <c r="D1667" s="14" t="s">
        <v>688</v>
      </c>
      <c r="E1667" s="26">
        <v>40934</v>
      </c>
      <c r="F1667" s="26" t="s">
        <v>450</v>
      </c>
      <c r="G1667" s="26"/>
      <c r="H1667" s="26">
        <v>57</v>
      </c>
      <c r="I1667" s="91">
        <v>1800</v>
      </c>
      <c r="J1667" s="90">
        <v>0</v>
      </c>
      <c r="K1667" s="26"/>
      <c r="L1667" s="79">
        <f>VLOOKUP(D1667,道具产出!B:V,4,FALSE)</f>
        <v>3005</v>
      </c>
      <c r="M1667" s="15" t="str">
        <f>IF(L1667="","",VLOOKUP(L1667,映射!W:X,2,FALSE))</f>
        <v>纯银</v>
      </c>
      <c r="N1667" s="79">
        <f>VLOOKUP(D1667,道具产出!B:V,5,FALSE)</f>
        <v>1</v>
      </c>
      <c r="O1667" s="79">
        <v>1</v>
      </c>
      <c r="P1667" s="79">
        <f>VLOOKUP(D1667,道具产出!B:V,6,FALSE)</f>
        <v>100</v>
      </c>
      <c r="Q1667" s="79">
        <f>VLOOKUP(D1667,道具产出!B:V,7,FALSE)</f>
        <v>3105</v>
      </c>
      <c r="R1667" s="15" t="str">
        <f>IF(Q1667="","",VLOOKUP(Q1667,映射!W:X,2,FALSE))</f>
        <v>铁杉</v>
      </c>
      <c r="S1667" s="79">
        <f>VLOOKUP(D1667,道具产出!B:V,8,FALSE)</f>
        <v>1</v>
      </c>
      <c r="T1667" s="79">
        <v>1</v>
      </c>
      <c r="U1667" s="79">
        <f>VLOOKUP(D1667,道具产出!B:V,9,FALSE)</f>
        <v>100</v>
      </c>
      <c r="V1667" s="92">
        <f>VLOOKUP(D1667,道具产出!B:V,10,FALSE)</f>
        <v>3405</v>
      </c>
      <c r="W1667" s="15" t="str">
        <f>IF(V1667="","",VLOOKUP(V1667,映射!W:X,2,FALSE))</f>
        <v>细线</v>
      </c>
      <c r="X1667" s="92">
        <f>VLOOKUP(D1667,道具产出!B:V,11,FALSE)</f>
        <v>1</v>
      </c>
      <c r="Y1667" s="92">
        <v>1</v>
      </c>
      <c r="Z1667" s="92">
        <f>VLOOKUP(D1667,道具产出!B:V,12,FALSE)</f>
        <v>100</v>
      </c>
      <c r="AA1667" s="85"/>
      <c r="AB1667" s="15" t="str">
        <f>IF(AA1667="","",VLOOKUP(AA1667,映射!W:X,2,FALSE))</f>
        <v/>
      </c>
      <c r="AC1667" s="85"/>
      <c r="AD1667" s="85"/>
      <c r="AE1667" s="85"/>
      <c r="AF1667" s="85"/>
      <c r="AG1667" s="15" t="str">
        <f>IF(AF1667="","",VLOOKUP(AF1667,映射!W:X,2,FALSE))</f>
        <v/>
      </c>
      <c r="AH1667" s="85"/>
      <c r="AI1667" s="85"/>
      <c r="AJ1667" s="85"/>
      <c r="AK1667" s="85"/>
      <c r="AL1667" s="85" t="str">
        <f>IF(AK1667="","",VLOOKUP(AK1667,映射!W:X,2,FALSE))</f>
        <v/>
      </c>
      <c r="AM1667" s="85"/>
      <c r="AN1667" s="85"/>
      <c r="AO1667" s="85"/>
    </row>
    <row r="1668" spans="1:41">
      <c r="A1668" s="26">
        <v>140935</v>
      </c>
      <c r="B1668" s="26" t="s">
        <v>323</v>
      </c>
      <c r="C1668" s="14" t="s">
        <v>40</v>
      </c>
      <c r="D1668" s="14" t="s">
        <v>688</v>
      </c>
      <c r="E1668" s="26">
        <v>40935</v>
      </c>
      <c r="F1668" s="26" t="s">
        <v>592</v>
      </c>
      <c r="G1668" s="26"/>
      <c r="H1668" s="26">
        <v>57</v>
      </c>
      <c r="I1668" s="91">
        <v>1800</v>
      </c>
      <c r="J1668" s="90">
        <v>0</v>
      </c>
      <c r="K1668" s="26"/>
      <c r="L1668" s="79">
        <f>VLOOKUP(D1668,道具产出!B:V,4,FALSE)</f>
        <v>3005</v>
      </c>
      <c r="M1668" s="15" t="str">
        <f>IF(L1668="","",VLOOKUP(L1668,映射!W:X,2,FALSE))</f>
        <v>纯银</v>
      </c>
      <c r="N1668" s="79">
        <f>VLOOKUP(D1668,道具产出!B:V,5,FALSE)</f>
        <v>1</v>
      </c>
      <c r="O1668" s="79">
        <v>1</v>
      </c>
      <c r="P1668" s="79">
        <f>VLOOKUP(D1668,道具产出!B:V,6,FALSE)</f>
        <v>100</v>
      </c>
      <c r="Q1668" s="79">
        <f>VLOOKUP(D1668,道具产出!B:V,7,FALSE)</f>
        <v>3105</v>
      </c>
      <c r="R1668" s="15" t="str">
        <f>IF(Q1668="","",VLOOKUP(Q1668,映射!W:X,2,FALSE))</f>
        <v>铁杉</v>
      </c>
      <c r="S1668" s="79">
        <f>VLOOKUP(D1668,道具产出!B:V,8,FALSE)</f>
        <v>1</v>
      </c>
      <c r="T1668" s="79">
        <v>1</v>
      </c>
      <c r="U1668" s="79">
        <f>VLOOKUP(D1668,道具产出!B:V,9,FALSE)</f>
        <v>100</v>
      </c>
      <c r="V1668" s="92">
        <f>VLOOKUP(D1668,道具产出!B:V,10,FALSE)</f>
        <v>3405</v>
      </c>
      <c r="W1668" s="15" t="str">
        <f>IF(V1668="","",VLOOKUP(V1668,映射!W:X,2,FALSE))</f>
        <v>细线</v>
      </c>
      <c r="X1668" s="92">
        <f>VLOOKUP(D1668,道具产出!B:V,11,FALSE)</f>
        <v>1</v>
      </c>
      <c r="Y1668" s="92">
        <v>1</v>
      </c>
      <c r="Z1668" s="92">
        <f>VLOOKUP(D1668,道具产出!B:V,12,FALSE)</f>
        <v>100</v>
      </c>
      <c r="AA1668" s="85"/>
      <c r="AB1668" s="15" t="str">
        <f>IF(AA1668="","",VLOOKUP(AA1668,映射!W:X,2,FALSE))</f>
        <v/>
      </c>
      <c r="AC1668" s="85"/>
      <c r="AD1668" s="85"/>
      <c r="AE1668" s="85"/>
      <c r="AF1668" s="85"/>
      <c r="AG1668" s="15" t="str">
        <f>IF(AF1668="","",VLOOKUP(AF1668,映射!W:X,2,FALSE))</f>
        <v/>
      </c>
      <c r="AH1668" s="85"/>
      <c r="AI1668" s="85"/>
      <c r="AJ1668" s="85"/>
      <c r="AK1668" s="85"/>
      <c r="AL1668" s="85" t="str">
        <f>IF(AK1668="","",VLOOKUP(AK1668,映射!W:X,2,FALSE))</f>
        <v/>
      </c>
      <c r="AM1668" s="85"/>
      <c r="AN1668" s="85"/>
      <c r="AO1668" s="85"/>
    </row>
    <row r="1669" spans="1:41">
      <c r="A1669" s="26">
        <v>140936</v>
      </c>
      <c r="B1669" s="26" t="s">
        <v>323</v>
      </c>
      <c r="C1669" s="14" t="s">
        <v>40</v>
      </c>
      <c r="D1669" s="14" t="s">
        <v>688</v>
      </c>
      <c r="E1669" s="26">
        <v>40936</v>
      </c>
      <c r="F1669" s="26" t="s">
        <v>521</v>
      </c>
      <c r="G1669" s="26"/>
      <c r="H1669" s="26">
        <v>57</v>
      </c>
      <c r="I1669" s="91">
        <v>1800</v>
      </c>
      <c r="J1669" s="90">
        <v>0</v>
      </c>
      <c r="K1669" s="26"/>
      <c r="L1669" s="79">
        <f>VLOOKUP(D1669,道具产出!B:V,4,FALSE)</f>
        <v>3005</v>
      </c>
      <c r="M1669" s="15" t="str">
        <f>IF(L1669="","",VLOOKUP(L1669,映射!W:X,2,FALSE))</f>
        <v>纯银</v>
      </c>
      <c r="N1669" s="79">
        <f>VLOOKUP(D1669,道具产出!B:V,5,FALSE)</f>
        <v>1</v>
      </c>
      <c r="O1669" s="79">
        <v>1</v>
      </c>
      <c r="P1669" s="79">
        <f>VLOOKUP(D1669,道具产出!B:V,6,FALSE)</f>
        <v>100</v>
      </c>
      <c r="Q1669" s="79">
        <f>VLOOKUP(D1669,道具产出!B:V,7,FALSE)</f>
        <v>3105</v>
      </c>
      <c r="R1669" s="15" t="str">
        <f>IF(Q1669="","",VLOOKUP(Q1669,映射!W:X,2,FALSE))</f>
        <v>铁杉</v>
      </c>
      <c r="S1669" s="79">
        <f>VLOOKUP(D1669,道具产出!B:V,8,FALSE)</f>
        <v>1</v>
      </c>
      <c r="T1669" s="79">
        <v>1</v>
      </c>
      <c r="U1669" s="79">
        <f>VLOOKUP(D1669,道具产出!B:V,9,FALSE)</f>
        <v>100</v>
      </c>
      <c r="V1669" s="92">
        <f>VLOOKUP(D1669,道具产出!B:V,10,FALSE)</f>
        <v>3405</v>
      </c>
      <c r="W1669" s="15" t="str">
        <f>IF(V1669="","",VLOOKUP(V1669,映射!W:X,2,FALSE))</f>
        <v>细线</v>
      </c>
      <c r="X1669" s="92">
        <f>VLOOKUP(D1669,道具产出!B:V,11,FALSE)</f>
        <v>1</v>
      </c>
      <c r="Y1669" s="92">
        <v>1</v>
      </c>
      <c r="Z1669" s="92">
        <f>VLOOKUP(D1669,道具产出!B:V,12,FALSE)</f>
        <v>100</v>
      </c>
      <c r="AA1669" s="85"/>
      <c r="AB1669" s="15" t="str">
        <f>IF(AA1669="","",VLOOKUP(AA1669,映射!W:X,2,FALSE))</f>
        <v/>
      </c>
      <c r="AC1669" s="85"/>
      <c r="AD1669" s="85"/>
      <c r="AE1669" s="85"/>
      <c r="AF1669" s="85"/>
      <c r="AG1669" s="15" t="str">
        <f>IF(AF1669="","",VLOOKUP(AF1669,映射!W:X,2,FALSE))</f>
        <v/>
      </c>
      <c r="AH1669" s="85"/>
      <c r="AI1669" s="85"/>
      <c r="AJ1669" s="85"/>
      <c r="AK1669" s="85"/>
      <c r="AL1669" s="85" t="str">
        <f>IF(AK1669="","",VLOOKUP(AK1669,映射!W:X,2,FALSE))</f>
        <v/>
      </c>
      <c r="AM1669" s="85"/>
      <c r="AN1669" s="85"/>
      <c r="AO1669" s="85"/>
    </row>
    <row r="1670" spans="1:41">
      <c r="A1670" s="26">
        <v>140937</v>
      </c>
      <c r="B1670" s="26" t="s">
        <v>323</v>
      </c>
      <c r="C1670" s="14" t="s">
        <v>40</v>
      </c>
      <c r="D1670" s="14" t="s">
        <v>688</v>
      </c>
      <c r="E1670" s="26">
        <v>40937</v>
      </c>
      <c r="F1670" s="26" t="s">
        <v>393</v>
      </c>
      <c r="G1670" s="26"/>
      <c r="H1670" s="26">
        <v>57</v>
      </c>
      <c r="I1670" s="91">
        <v>1800</v>
      </c>
      <c r="J1670" s="90">
        <v>0</v>
      </c>
      <c r="K1670" s="26"/>
      <c r="L1670" s="79">
        <f>VLOOKUP(D1670,道具产出!B:V,4,FALSE)</f>
        <v>3005</v>
      </c>
      <c r="M1670" s="15" t="str">
        <f>IF(L1670="","",VLOOKUP(L1670,映射!W:X,2,FALSE))</f>
        <v>纯银</v>
      </c>
      <c r="N1670" s="79">
        <f>VLOOKUP(D1670,道具产出!B:V,5,FALSE)</f>
        <v>1</v>
      </c>
      <c r="O1670" s="79">
        <v>1</v>
      </c>
      <c r="P1670" s="79">
        <f>VLOOKUP(D1670,道具产出!B:V,6,FALSE)</f>
        <v>100</v>
      </c>
      <c r="Q1670" s="79">
        <f>VLOOKUP(D1670,道具产出!B:V,7,FALSE)</f>
        <v>3105</v>
      </c>
      <c r="R1670" s="15" t="str">
        <f>IF(Q1670="","",VLOOKUP(Q1670,映射!W:X,2,FALSE))</f>
        <v>铁杉</v>
      </c>
      <c r="S1670" s="79">
        <f>VLOOKUP(D1670,道具产出!B:V,8,FALSE)</f>
        <v>1</v>
      </c>
      <c r="T1670" s="79">
        <v>1</v>
      </c>
      <c r="U1670" s="79">
        <f>VLOOKUP(D1670,道具产出!B:V,9,FALSE)</f>
        <v>100</v>
      </c>
      <c r="V1670" s="92">
        <f>VLOOKUP(D1670,道具产出!B:V,10,FALSE)</f>
        <v>3405</v>
      </c>
      <c r="W1670" s="15" t="str">
        <f>IF(V1670="","",VLOOKUP(V1670,映射!W:X,2,FALSE))</f>
        <v>细线</v>
      </c>
      <c r="X1670" s="92">
        <f>VLOOKUP(D1670,道具产出!B:V,11,FALSE)</f>
        <v>1</v>
      </c>
      <c r="Y1670" s="92">
        <v>1</v>
      </c>
      <c r="Z1670" s="92">
        <f>VLOOKUP(D1670,道具产出!B:V,12,FALSE)</f>
        <v>100</v>
      </c>
      <c r="AA1670" s="85"/>
      <c r="AB1670" s="15" t="str">
        <f>IF(AA1670="","",VLOOKUP(AA1670,映射!W:X,2,FALSE))</f>
        <v/>
      </c>
      <c r="AC1670" s="85"/>
      <c r="AD1670" s="85"/>
      <c r="AE1670" s="85"/>
      <c r="AF1670" s="85"/>
      <c r="AG1670" s="15" t="str">
        <f>IF(AF1670="","",VLOOKUP(AF1670,映射!W:X,2,FALSE))</f>
        <v/>
      </c>
      <c r="AH1670" s="85"/>
      <c r="AI1670" s="85"/>
      <c r="AJ1670" s="85"/>
      <c r="AK1670" s="85"/>
      <c r="AL1670" s="85" t="str">
        <f>IF(AK1670="","",VLOOKUP(AK1670,映射!W:X,2,FALSE))</f>
        <v/>
      </c>
      <c r="AM1670" s="85"/>
      <c r="AN1670" s="85"/>
      <c r="AO1670" s="85"/>
    </row>
    <row r="1671" spans="1:41">
      <c r="A1671" s="26">
        <v>140938</v>
      </c>
      <c r="B1671" s="26" t="s">
        <v>323</v>
      </c>
      <c r="C1671" s="14" t="s">
        <v>40</v>
      </c>
      <c r="D1671" s="14" t="s">
        <v>688</v>
      </c>
      <c r="E1671" s="26">
        <v>40938</v>
      </c>
      <c r="F1671" s="26" t="s">
        <v>506</v>
      </c>
      <c r="G1671" s="26"/>
      <c r="H1671" s="26">
        <v>57</v>
      </c>
      <c r="I1671" s="91">
        <v>1800</v>
      </c>
      <c r="J1671" s="90">
        <v>0</v>
      </c>
      <c r="K1671" s="26"/>
      <c r="L1671" s="79">
        <f>VLOOKUP(D1671,道具产出!B:V,4,FALSE)</f>
        <v>3005</v>
      </c>
      <c r="M1671" s="15" t="str">
        <f>IF(L1671="","",VLOOKUP(L1671,映射!W:X,2,FALSE))</f>
        <v>纯银</v>
      </c>
      <c r="N1671" s="79">
        <f>VLOOKUP(D1671,道具产出!B:V,5,FALSE)</f>
        <v>1</v>
      </c>
      <c r="O1671" s="79">
        <v>1</v>
      </c>
      <c r="P1671" s="79">
        <f>VLOOKUP(D1671,道具产出!B:V,6,FALSE)</f>
        <v>100</v>
      </c>
      <c r="Q1671" s="79">
        <f>VLOOKUP(D1671,道具产出!B:V,7,FALSE)</f>
        <v>3105</v>
      </c>
      <c r="R1671" s="15" t="str">
        <f>IF(Q1671="","",VLOOKUP(Q1671,映射!W:X,2,FALSE))</f>
        <v>铁杉</v>
      </c>
      <c r="S1671" s="79">
        <f>VLOOKUP(D1671,道具产出!B:V,8,FALSE)</f>
        <v>1</v>
      </c>
      <c r="T1671" s="79">
        <v>1</v>
      </c>
      <c r="U1671" s="79">
        <f>VLOOKUP(D1671,道具产出!B:V,9,FALSE)</f>
        <v>100</v>
      </c>
      <c r="V1671" s="92">
        <f>VLOOKUP(D1671,道具产出!B:V,10,FALSE)</f>
        <v>3405</v>
      </c>
      <c r="W1671" s="15" t="str">
        <f>IF(V1671="","",VLOOKUP(V1671,映射!W:X,2,FALSE))</f>
        <v>细线</v>
      </c>
      <c r="X1671" s="92">
        <f>VLOOKUP(D1671,道具产出!B:V,11,FALSE)</f>
        <v>1</v>
      </c>
      <c r="Y1671" s="92">
        <v>1</v>
      </c>
      <c r="Z1671" s="92">
        <f>VLOOKUP(D1671,道具产出!B:V,12,FALSE)</f>
        <v>100</v>
      </c>
      <c r="AA1671" s="85"/>
      <c r="AB1671" s="15" t="str">
        <f>IF(AA1671="","",VLOOKUP(AA1671,映射!W:X,2,FALSE))</f>
        <v/>
      </c>
      <c r="AC1671" s="85"/>
      <c r="AD1671" s="85"/>
      <c r="AE1671" s="85"/>
      <c r="AF1671" s="85"/>
      <c r="AG1671" s="15" t="str">
        <f>IF(AF1671="","",VLOOKUP(AF1671,映射!W:X,2,FALSE))</f>
        <v/>
      </c>
      <c r="AH1671" s="85"/>
      <c r="AI1671" s="85"/>
      <c r="AJ1671" s="85"/>
      <c r="AK1671" s="85"/>
      <c r="AL1671" s="85" t="str">
        <f>IF(AK1671="","",VLOOKUP(AK1671,映射!W:X,2,FALSE))</f>
        <v/>
      </c>
      <c r="AM1671" s="85"/>
      <c r="AN1671" s="85"/>
      <c r="AO1671" s="85"/>
    </row>
    <row r="1672" spans="1:41">
      <c r="A1672" s="26">
        <v>140939</v>
      </c>
      <c r="B1672" s="26" t="s">
        <v>323</v>
      </c>
      <c r="C1672" s="14" t="s">
        <v>40</v>
      </c>
      <c r="D1672" s="14" t="s">
        <v>688</v>
      </c>
      <c r="E1672" s="26">
        <v>40939</v>
      </c>
      <c r="F1672" s="26" t="s">
        <v>508</v>
      </c>
      <c r="G1672" s="26"/>
      <c r="H1672" s="26">
        <v>57</v>
      </c>
      <c r="I1672" s="91">
        <v>1800</v>
      </c>
      <c r="J1672" s="90">
        <v>0</v>
      </c>
      <c r="K1672" s="26"/>
      <c r="L1672" s="79">
        <f>VLOOKUP(D1672,道具产出!B:V,4,FALSE)</f>
        <v>3005</v>
      </c>
      <c r="M1672" s="15" t="str">
        <f>IF(L1672="","",VLOOKUP(L1672,映射!W:X,2,FALSE))</f>
        <v>纯银</v>
      </c>
      <c r="N1672" s="79">
        <f>VLOOKUP(D1672,道具产出!B:V,5,FALSE)</f>
        <v>1</v>
      </c>
      <c r="O1672" s="79">
        <v>1</v>
      </c>
      <c r="P1672" s="79">
        <f>VLOOKUP(D1672,道具产出!B:V,6,FALSE)</f>
        <v>100</v>
      </c>
      <c r="Q1672" s="79">
        <f>VLOOKUP(D1672,道具产出!B:V,7,FALSE)</f>
        <v>3105</v>
      </c>
      <c r="R1672" s="15" t="str">
        <f>IF(Q1672="","",VLOOKUP(Q1672,映射!W:X,2,FALSE))</f>
        <v>铁杉</v>
      </c>
      <c r="S1672" s="79">
        <f>VLOOKUP(D1672,道具产出!B:V,8,FALSE)</f>
        <v>1</v>
      </c>
      <c r="T1672" s="79">
        <v>1</v>
      </c>
      <c r="U1672" s="79">
        <f>VLOOKUP(D1672,道具产出!B:V,9,FALSE)</f>
        <v>100</v>
      </c>
      <c r="V1672" s="92">
        <f>VLOOKUP(D1672,道具产出!B:V,10,FALSE)</f>
        <v>3405</v>
      </c>
      <c r="W1672" s="15" t="str">
        <f>IF(V1672="","",VLOOKUP(V1672,映射!W:X,2,FALSE))</f>
        <v>细线</v>
      </c>
      <c r="X1672" s="92">
        <f>VLOOKUP(D1672,道具产出!B:V,11,FALSE)</f>
        <v>1</v>
      </c>
      <c r="Y1672" s="92">
        <v>1</v>
      </c>
      <c r="Z1672" s="92">
        <f>VLOOKUP(D1672,道具产出!B:V,12,FALSE)</f>
        <v>100</v>
      </c>
      <c r="AA1672" s="85"/>
      <c r="AB1672" s="15" t="str">
        <f>IF(AA1672="","",VLOOKUP(AA1672,映射!W:X,2,FALSE))</f>
        <v/>
      </c>
      <c r="AC1672" s="85"/>
      <c r="AD1672" s="85"/>
      <c r="AE1672" s="85"/>
      <c r="AF1672" s="85"/>
      <c r="AG1672" s="15" t="str">
        <f>IF(AF1672="","",VLOOKUP(AF1672,映射!W:X,2,FALSE))</f>
        <v/>
      </c>
      <c r="AH1672" s="85"/>
      <c r="AI1672" s="85"/>
      <c r="AJ1672" s="85"/>
      <c r="AK1672" s="85"/>
      <c r="AL1672" s="85" t="str">
        <f>IF(AK1672="","",VLOOKUP(AK1672,映射!W:X,2,FALSE))</f>
        <v/>
      </c>
      <c r="AM1672" s="85"/>
      <c r="AN1672" s="85"/>
      <c r="AO1672" s="85"/>
    </row>
    <row r="1673" spans="1:41">
      <c r="A1673" s="26">
        <v>140940</v>
      </c>
      <c r="B1673" s="26" t="s">
        <v>323</v>
      </c>
      <c r="C1673" s="14" t="s">
        <v>40</v>
      </c>
      <c r="D1673" s="14" t="s">
        <v>688</v>
      </c>
      <c r="E1673" s="26">
        <v>40940</v>
      </c>
      <c r="F1673" s="26" t="s">
        <v>451</v>
      </c>
      <c r="G1673" s="26"/>
      <c r="H1673" s="26">
        <v>57</v>
      </c>
      <c r="I1673" s="91">
        <v>1800</v>
      </c>
      <c r="J1673" s="90">
        <v>0</v>
      </c>
      <c r="K1673" s="26"/>
      <c r="L1673" s="79">
        <f>VLOOKUP(D1673,道具产出!B:V,4,FALSE)</f>
        <v>3005</v>
      </c>
      <c r="M1673" s="15" t="str">
        <f>IF(L1673="","",VLOOKUP(L1673,映射!W:X,2,FALSE))</f>
        <v>纯银</v>
      </c>
      <c r="N1673" s="79">
        <f>VLOOKUP(D1673,道具产出!B:V,5,FALSE)</f>
        <v>1</v>
      </c>
      <c r="O1673" s="79">
        <v>1</v>
      </c>
      <c r="P1673" s="79">
        <f>VLOOKUP(D1673,道具产出!B:V,6,FALSE)</f>
        <v>100</v>
      </c>
      <c r="Q1673" s="79">
        <f>VLOOKUP(D1673,道具产出!B:V,7,FALSE)</f>
        <v>3105</v>
      </c>
      <c r="R1673" s="15" t="str">
        <f>IF(Q1673="","",VLOOKUP(Q1673,映射!W:X,2,FALSE))</f>
        <v>铁杉</v>
      </c>
      <c r="S1673" s="79">
        <f>VLOOKUP(D1673,道具产出!B:V,8,FALSE)</f>
        <v>1</v>
      </c>
      <c r="T1673" s="79">
        <v>1</v>
      </c>
      <c r="U1673" s="79">
        <f>VLOOKUP(D1673,道具产出!B:V,9,FALSE)</f>
        <v>100</v>
      </c>
      <c r="V1673" s="92">
        <f>VLOOKUP(D1673,道具产出!B:V,10,FALSE)</f>
        <v>3405</v>
      </c>
      <c r="W1673" s="15" t="str">
        <f>IF(V1673="","",VLOOKUP(V1673,映射!W:X,2,FALSE))</f>
        <v>细线</v>
      </c>
      <c r="X1673" s="92">
        <f>VLOOKUP(D1673,道具产出!B:V,11,FALSE)</f>
        <v>1</v>
      </c>
      <c r="Y1673" s="92">
        <v>1</v>
      </c>
      <c r="Z1673" s="92">
        <f>VLOOKUP(D1673,道具产出!B:V,12,FALSE)</f>
        <v>100</v>
      </c>
      <c r="AA1673" s="85"/>
      <c r="AB1673" s="15" t="str">
        <f>IF(AA1673="","",VLOOKUP(AA1673,映射!W:X,2,FALSE))</f>
        <v/>
      </c>
      <c r="AC1673" s="85"/>
      <c r="AD1673" s="85"/>
      <c r="AE1673" s="85"/>
      <c r="AF1673" s="85"/>
      <c r="AG1673" s="15" t="str">
        <f>IF(AF1673="","",VLOOKUP(AF1673,映射!W:X,2,FALSE))</f>
        <v/>
      </c>
      <c r="AH1673" s="85"/>
      <c r="AI1673" s="85"/>
      <c r="AJ1673" s="85"/>
      <c r="AK1673" s="85"/>
      <c r="AL1673" s="85" t="str">
        <f>IF(AK1673="","",VLOOKUP(AK1673,映射!W:X,2,FALSE))</f>
        <v/>
      </c>
      <c r="AM1673" s="85"/>
      <c r="AN1673" s="85"/>
      <c r="AO1673" s="85"/>
    </row>
    <row r="1674" spans="1:41">
      <c r="A1674" s="26">
        <v>140941</v>
      </c>
      <c r="B1674" s="26" t="s">
        <v>323</v>
      </c>
      <c r="C1674" s="14" t="s">
        <v>40</v>
      </c>
      <c r="D1674" s="14" t="s">
        <v>689</v>
      </c>
      <c r="E1674" s="26">
        <v>40941</v>
      </c>
      <c r="F1674" s="26" t="s">
        <v>630</v>
      </c>
      <c r="G1674" s="26"/>
      <c r="H1674" s="26">
        <v>57</v>
      </c>
      <c r="I1674" s="91">
        <v>1800</v>
      </c>
      <c r="J1674" s="90">
        <v>0</v>
      </c>
      <c r="K1674" s="26"/>
      <c r="L1674" s="79">
        <f>VLOOKUP(D1674,道具产出!B:V,4,FALSE)</f>
        <v>3006</v>
      </c>
      <c r="M1674" s="15" t="str">
        <f>IF(L1674="","",VLOOKUP(L1674,映射!W:X,2,FALSE))</f>
        <v>金</v>
      </c>
      <c r="N1674" s="79">
        <f>VLOOKUP(D1674,道具产出!B:V,5,FALSE)</f>
        <v>1</v>
      </c>
      <c r="O1674" s="79">
        <v>1</v>
      </c>
      <c r="P1674" s="79">
        <f>VLOOKUP(D1674,道具产出!B:V,6,FALSE)</f>
        <v>50</v>
      </c>
      <c r="Q1674" s="79">
        <f>VLOOKUP(D1674,道具产出!B:V,7,FALSE)</f>
        <v>3106</v>
      </c>
      <c r="R1674" s="15" t="str">
        <f>IF(Q1674="","",VLOOKUP(Q1674,映射!W:X,2,FALSE))</f>
        <v>琵琶木</v>
      </c>
      <c r="S1674" s="79">
        <f>VLOOKUP(D1674,道具产出!B:V,8,FALSE)</f>
        <v>1</v>
      </c>
      <c r="T1674" s="79">
        <v>1</v>
      </c>
      <c r="U1674" s="79">
        <f>VLOOKUP(D1674,道具产出!B:V,9,FALSE)</f>
        <v>50</v>
      </c>
      <c r="V1674" s="92">
        <f>VLOOKUP(D1674,道具产出!B:V,10,FALSE)</f>
        <v>3406</v>
      </c>
      <c r="W1674" s="15" t="str">
        <f>IF(V1674="","",VLOOKUP(V1674,映射!W:X,2,FALSE))</f>
        <v>绢布</v>
      </c>
      <c r="X1674" s="92">
        <f>VLOOKUP(D1674,道具产出!B:V,11,FALSE)</f>
        <v>1</v>
      </c>
      <c r="Y1674" s="92">
        <v>1</v>
      </c>
      <c r="Z1674" s="92">
        <f>VLOOKUP(D1674,道具产出!B:V,12,FALSE)</f>
        <v>50</v>
      </c>
      <c r="AA1674" s="85"/>
      <c r="AB1674" s="15" t="str">
        <f>IF(AA1674="","",VLOOKUP(AA1674,映射!W:X,2,FALSE))</f>
        <v/>
      </c>
      <c r="AC1674" s="85"/>
      <c r="AD1674" s="85"/>
      <c r="AE1674" s="85"/>
      <c r="AF1674" s="85"/>
      <c r="AG1674" s="15" t="str">
        <f>IF(AF1674="","",VLOOKUP(AF1674,映射!W:X,2,FALSE))</f>
        <v/>
      </c>
      <c r="AH1674" s="85"/>
      <c r="AI1674" s="85"/>
      <c r="AJ1674" s="85"/>
      <c r="AK1674" s="85"/>
      <c r="AL1674" s="85" t="str">
        <f>IF(AK1674="","",VLOOKUP(AK1674,映射!W:X,2,FALSE))</f>
        <v/>
      </c>
      <c r="AM1674" s="85"/>
      <c r="AN1674" s="85"/>
      <c r="AO1674" s="85"/>
    </row>
    <row r="1675" spans="1:41">
      <c r="A1675" s="26">
        <v>140942</v>
      </c>
      <c r="B1675" s="26" t="s">
        <v>323</v>
      </c>
      <c r="C1675" s="14" t="s">
        <v>40</v>
      </c>
      <c r="D1675" s="14" t="s">
        <v>689</v>
      </c>
      <c r="E1675" s="26">
        <v>40942</v>
      </c>
      <c r="F1675" s="26" t="s">
        <v>694</v>
      </c>
      <c r="G1675" s="26"/>
      <c r="H1675" s="26">
        <v>57</v>
      </c>
      <c r="I1675" s="91">
        <v>1800</v>
      </c>
      <c r="J1675" s="90">
        <v>0</v>
      </c>
      <c r="K1675" s="26"/>
      <c r="L1675" s="79">
        <f>VLOOKUP(D1675,道具产出!B:V,4,FALSE)</f>
        <v>3006</v>
      </c>
      <c r="M1675" s="15" t="str">
        <f>IF(L1675="","",VLOOKUP(L1675,映射!W:X,2,FALSE))</f>
        <v>金</v>
      </c>
      <c r="N1675" s="79">
        <f>VLOOKUP(D1675,道具产出!B:V,5,FALSE)</f>
        <v>1</v>
      </c>
      <c r="O1675" s="79">
        <v>1</v>
      </c>
      <c r="P1675" s="79">
        <f>VLOOKUP(D1675,道具产出!B:V,6,FALSE)</f>
        <v>50</v>
      </c>
      <c r="Q1675" s="79">
        <f>VLOOKUP(D1675,道具产出!B:V,7,FALSE)</f>
        <v>3106</v>
      </c>
      <c r="R1675" s="15" t="str">
        <f>IF(Q1675="","",VLOOKUP(Q1675,映射!W:X,2,FALSE))</f>
        <v>琵琶木</v>
      </c>
      <c r="S1675" s="79">
        <f>VLOOKUP(D1675,道具产出!B:V,8,FALSE)</f>
        <v>1</v>
      </c>
      <c r="T1675" s="79">
        <v>1</v>
      </c>
      <c r="U1675" s="79">
        <f>VLOOKUP(D1675,道具产出!B:V,9,FALSE)</f>
        <v>50</v>
      </c>
      <c r="V1675" s="92">
        <f>VLOOKUP(D1675,道具产出!B:V,10,FALSE)</f>
        <v>3406</v>
      </c>
      <c r="W1675" s="15" t="str">
        <f>IF(V1675="","",VLOOKUP(V1675,映射!W:X,2,FALSE))</f>
        <v>绢布</v>
      </c>
      <c r="X1675" s="92">
        <f>VLOOKUP(D1675,道具产出!B:V,11,FALSE)</f>
        <v>1</v>
      </c>
      <c r="Y1675" s="92">
        <v>1</v>
      </c>
      <c r="Z1675" s="92">
        <f>VLOOKUP(D1675,道具产出!B:V,12,FALSE)</f>
        <v>50</v>
      </c>
      <c r="AA1675" s="85"/>
      <c r="AB1675" s="15" t="str">
        <f>IF(AA1675="","",VLOOKUP(AA1675,映射!W:X,2,FALSE))</f>
        <v/>
      </c>
      <c r="AC1675" s="85"/>
      <c r="AD1675" s="85"/>
      <c r="AE1675" s="85"/>
      <c r="AF1675" s="85"/>
      <c r="AG1675" s="15" t="str">
        <f>IF(AF1675="","",VLOOKUP(AF1675,映射!W:X,2,FALSE))</f>
        <v/>
      </c>
      <c r="AH1675" s="85"/>
      <c r="AI1675" s="85"/>
      <c r="AJ1675" s="85"/>
      <c r="AK1675" s="85"/>
      <c r="AL1675" s="85" t="str">
        <f>IF(AK1675="","",VLOOKUP(AK1675,映射!W:X,2,FALSE))</f>
        <v/>
      </c>
      <c r="AM1675" s="85"/>
      <c r="AN1675" s="85"/>
      <c r="AO1675" s="85"/>
    </row>
    <row r="1676" spans="1:41">
      <c r="A1676" s="26">
        <v>140943</v>
      </c>
      <c r="B1676" s="26" t="s">
        <v>323</v>
      </c>
      <c r="C1676" s="14" t="s">
        <v>40</v>
      </c>
      <c r="D1676" s="14" t="s">
        <v>689</v>
      </c>
      <c r="E1676" s="26">
        <v>40943</v>
      </c>
      <c r="F1676" s="26" t="s">
        <v>639</v>
      </c>
      <c r="G1676" s="26"/>
      <c r="H1676" s="26">
        <v>57</v>
      </c>
      <c r="I1676" s="91">
        <v>1800</v>
      </c>
      <c r="J1676" s="90">
        <v>0</v>
      </c>
      <c r="K1676" s="26"/>
      <c r="L1676" s="79">
        <f>VLOOKUP(D1676,道具产出!B:V,4,FALSE)</f>
        <v>3006</v>
      </c>
      <c r="M1676" s="15" t="str">
        <f>IF(L1676="","",VLOOKUP(L1676,映射!W:X,2,FALSE))</f>
        <v>金</v>
      </c>
      <c r="N1676" s="79">
        <f>VLOOKUP(D1676,道具产出!B:V,5,FALSE)</f>
        <v>1</v>
      </c>
      <c r="O1676" s="79">
        <v>1</v>
      </c>
      <c r="P1676" s="79">
        <f>VLOOKUP(D1676,道具产出!B:V,6,FALSE)</f>
        <v>50</v>
      </c>
      <c r="Q1676" s="79">
        <f>VLOOKUP(D1676,道具产出!B:V,7,FALSE)</f>
        <v>3106</v>
      </c>
      <c r="R1676" s="15" t="str">
        <f>IF(Q1676="","",VLOOKUP(Q1676,映射!W:X,2,FALSE))</f>
        <v>琵琶木</v>
      </c>
      <c r="S1676" s="79">
        <f>VLOOKUP(D1676,道具产出!B:V,8,FALSE)</f>
        <v>1</v>
      </c>
      <c r="T1676" s="79">
        <v>1</v>
      </c>
      <c r="U1676" s="79">
        <f>VLOOKUP(D1676,道具产出!B:V,9,FALSE)</f>
        <v>50</v>
      </c>
      <c r="V1676" s="92">
        <f>VLOOKUP(D1676,道具产出!B:V,10,FALSE)</f>
        <v>3406</v>
      </c>
      <c r="W1676" s="15" t="str">
        <f>IF(V1676="","",VLOOKUP(V1676,映射!W:X,2,FALSE))</f>
        <v>绢布</v>
      </c>
      <c r="X1676" s="92">
        <f>VLOOKUP(D1676,道具产出!B:V,11,FALSE)</f>
        <v>1</v>
      </c>
      <c r="Y1676" s="92">
        <v>1</v>
      </c>
      <c r="Z1676" s="92">
        <f>VLOOKUP(D1676,道具产出!B:V,12,FALSE)</f>
        <v>50</v>
      </c>
      <c r="AA1676" s="85"/>
      <c r="AB1676" s="15" t="str">
        <f>IF(AA1676="","",VLOOKUP(AA1676,映射!W:X,2,FALSE))</f>
        <v/>
      </c>
      <c r="AC1676" s="85"/>
      <c r="AD1676" s="85"/>
      <c r="AE1676" s="85"/>
      <c r="AF1676" s="85"/>
      <c r="AG1676" s="15" t="str">
        <f>IF(AF1676="","",VLOOKUP(AF1676,映射!W:X,2,FALSE))</f>
        <v/>
      </c>
      <c r="AH1676" s="85"/>
      <c r="AI1676" s="85"/>
      <c r="AJ1676" s="85"/>
      <c r="AK1676" s="85"/>
      <c r="AL1676" s="85" t="str">
        <f>IF(AK1676="","",VLOOKUP(AK1676,映射!W:X,2,FALSE))</f>
        <v/>
      </c>
      <c r="AM1676" s="85"/>
      <c r="AN1676" s="85"/>
      <c r="AO1676" s="85"/>
    </row>
    <row r="1677" spans="1:41">
      <c r="A1677" s="26">
        <v>140944</v>
      </c>
      <c r="B1677" s="26" t="s">
        <v>323</v>
      </c>
      <c r="C1677" s="14" t="s">
        <v>40</v>
      </c>
      <c r="D1677" s="14" t="s">
        <v>689</v>
      </c>
      <c r="E1677" s="26">
        <v>40944</v>
      </c>
      <c r="F1677" s="26" t="s">
        <v>629</v>
      </c>
      <c r="G1677" s="26"/>
      <c r="H1677" s="26">
        <v>57</v>
      </c>
      <c r="I1677" s="91">
        <v>1800</v>
      </c>
      <c r="J1677" s="90">
        <v>0</v>
      </c>
      <c r="K1677" s="26"/>
      <c r="L1677" s="79">
        <f>VLOOKUP(D1677,道具产出!B:V,4,FALSE)</f>
        <v>3006</v>
      </c>
      <c r="M1677" s="15" t="str">
        <f>IF(L1677="","",VLOOKUP(L1677,映射!W:X,2,FALSE))</f>
        <v>金</v>
      </c>
      <c r="N1677" s="79">
        <f>VLOOKUP(D1677,道具产出!B:V,5,FALSE)</f>
        <v>1</v>
      </c>
      <c r="O1677" s="79">
        <v>1</v>
      </c>
      <c r="P1677" s="79">
        <f>VLOOKUP(D1677,道具产出!B:V,6,FALSE)</f>
        <v>50</v>
      </c>
      <c r="Q1677" s="79">
        <f>VLOOKUP(D1677,道具产出!B:V,7,FALSE)</f>
        <v>3106</v>
      </c>
      <c r="R1677" s="15" t="str">
        <f>IF(Q1677="","",VLOOKUP(Q1677,映射!W:X,2,FALSE))</f>
        <v>琵琶木</v>
      </c>
      <c r="S1677" s="79">
        <f>VLOOKUP(D1677,道具产出!B:V,8,FALSE)</f>
        <v>1</v>
      </c>
      <c r="T1677" s="79">
        <v>1</v>
      </c>
      <c r="U1677" s="79">
        <f>VLOOKUP(D1677,道具产出!B:V,9,FALSE)</f>
        <v>50</v>
      </c>
      <c r="V1677" s="92">
        <f>VLOOKUP(D1677,道具产出!B:V,10,FALSE)</f>
        <v>3406</v>
      </c>
      <c r="W1677" s="15" t="str">
        <f>IF(V1677="","",VLOOKUP(V1677,映射!W:X,2,FALSE))</f>
        <v>绢布</v>
      </c>
      <c r="X1677" s="92">
        <f>VLOOKUP(D1677,道具产出!B:V,11,FALSE)</f>
        <v>1</v>
      </c>
      <c r="Y1677" s="92">
        <v>1</v>
      </c>
      <c r="Z1677" s="92">
        <f>VLOOKUP(D1677,道具产出!B:V,12,FALSE)</f>
        <v>50</v>
      </c>
      <c r="AA1677" s="85"/>
      <c r="AB1677" s="15" t="str">
        <f>IF(AA1677="","",VLOOKUP(AA1677,映射!W:X,2,FALSE))</f>
        <v/>
      </c>
      <c r="AC1677" s="85"/>
      <c r="AD1677" s="85"/>
      <c r="AE1677" s="85"/>
      <c r="AF1677" s="85"/>
      <c r="AG1677" s="15" t="str">
        <f>IF(AF1677="","",VLOOKUP(AF1677,映射!W:X,2,FALSE))</f>
        <v/>
      </c>
      <c r="AH1677" s="85"/>
      <c r="AI1677" s="85"/>
      <c r="AJ1677" s="85"/>
      <c r="AK1677" s="85"/>
      <c r="AL1677" s="85" t="str">
        <f>IF(AK1677="","",VLOOKUP(AK1677,映射!W:X,2,FALSE))</f>
        <v/>
      </c>
      <c r="AM1677" s="85"/>
      <c r="AN1677" s="85"/>
      <c r="AO1677" s="85"/>
    </row>
    <row r="1678" spans="1:41">
      <c r="A1678" s="26">
        <v>140945</v>
      </c>
      <c r="B1678" s="26" t="s">
        <v>323</v>
      </c>
      <c r="C1678" s="14" t="s">
        <v>40</v>
      </c>
      <c r="D1678" s="14" t="s">
        <v>689</v>
      </c>
      <c r="E1678" s="26">
        <v>40945</v>
      </c>
      <c r="F1678" s="26" t="s">
        <v>389</v>
      </c>
      <c r="G1678" s="26"/>
      <c r="H1678" s="26">
        <v>57</v>
      </c>
      <c r="I1678" s="91">
        <v>1800</v>
      </c>
      <c r="J1678" s="90">
        <v>0</v>
      </c>
      <c r="K1678" s="26"/>
      <c r="L1678" s="79">
        <f>VLOOKUP(D1678,道具产出!B:V,4,FALSE)</f>
        <v>3006</v>
      </c>
      <c r="M1678" s="15" t="str">
        <f>IF(L1678="","",VLOOKUP(L1678,映射!W:X,2,FALSE))</f>
        <v>金</v>
      </c>
      <c r="N1678" s="79">
        <f>VLOOKUP(D1678,道具产出!B:V,5,FALSE)</f>
        <v>1</v>
      </c>
      <c r="O1678" s="79">
        <v>1</v>
      </c>
      <c r="P1678" s="79">
        <f>VLOOKUP(D1678,道具产出!B:V,6,FALSE)</f>
        <v>50</v>
      </c>
      <c r="Q1678" s="79">
        <f>VLOOKUP(D1678,道具产出!B:V,7,FALSE)</f>
        <v>3106</v>
      </c>
      <c r="R1678" s="15" t="str">
        <f>IF(Q1678="","",VLOOKUP(Q1678,映射!W:X,2,FALSE))</f>
        <v>琵琶木</v>
      </c>
      <c r="S1678" s="79">
        <f>VLOOKUP(D1678,道具产出!B:V,8,FALSE)</f>
        <v>1</v>
      </c>
      <c r="T1678" s="79">
        <v>1</v>
      </c>
      <c r="U1678" s="79">
        <f>VLOOKUP(D1678,道具产出!B:V,9,FALSE)</f>
        <v>50</v>
      </c>
      <c r="V1678" s="92">
        <f>VLOOKUP(D1678,道具产出!B:V,10,FALSE)</f>
        <v>3406</v>
      </c>
      <c r="W1678" s="15" t="str">
        <f>IF(V1678="","",VLOOKUP(V1678,映射!W:X,2,FALSE))</f>
        <v>绢布</v>
      </c>
      <c r="X1678" s="92">
        <f>VLOOKUP(D1678,道具产出!B:V,11,FALSE)</f>
        <v>1</v>
      </c>
      <c r="Y1678" s="92">
        <v>1</v>
      </c>
      <c r="Z1678" s="92">
        <f>VLOOKUP(D1678,道具产出!B:V,12,FALSE)</f>
        <v>50</v>
      </c>
      <c r="AA1678" s="85"/>
      <c r="AB1678" s="15" t="str">
        <f>IF(AA1678="","",VLOOKUP(AA1678,映射!W:X,2,FALSE))</f>
        <v/>
      </c>
      <c r="AC1678" s="85"/>
      <c r="AD1678" s="85"/>
      <c r="AE1678" s="85"/>
      <c r="AF1678" s="85"/>
      <c r="AG1678" s="15" t="str">
        <f>IF(AF1678="","",VLOOKUP(AF1678,映射!W:X,2,FALSE))</f>
        <v/>
      </c>
      <c r="AH1678" s="85"/>
      <c r="AI1678" s="85"/>
      <c r="AJ1678" s="85"/>
      <c r="AK1678" s="85"/>
      <c r="AL1678" s="85" t="str">
        <f>IF(AK1678="","",VLOOKUP(AK1678,映射!W:X,2,FALSE))</f>
        <v/>
      </c>
      <c r="AM1678" s="85"/>
      <c r="AN1678" s="85"/>
      <c r="AO1678" s="85"/>
    </row>
    <row r="1679" spans="1:41">
      <c r="A1679" s="26">
        <v>131001</v>
      </c>
      <c r="B1679" s="26" t="s">
        <v>700</v>
      </c>
      <c r="C1679" s="14" t="s">
        <v>40</v>
      </c>
      <c r="D1679" s="26" t="s">
        <v>700</v>
      </c>
      <c r="E1679" s="26">
        <v>31001</v>
      </c>
      <c r="F1679" s="26" t="s">
        <v>408</v>
      </c>
      <c r="G1679" s="26"/>
      <c r="H1679" s="26">
        <v>22</v>
      </c>
      <c r="I1679" s="91">
        <v>98</v>
      </c>
      <c r="J1679" s="90">
        <v>98</v>
      </c>
      <c r="K1679" s="26"/>
      <c r="L1679" s="10">
        <v>5039</v>
      </c>
      <c r="M1679" s="15" t="str">
        <f>IF(L1679="","",VLOOKUP(L1679,映射!W:X,2,FALSE))</f>
        <v>金币10000</v>
      </c>
      <c r="N1679" s="26">
        <v>1</v>
      </c>
      <c r="O1679" s="26">
        <v>1</v>
      </c>
      <c r="P1679" s="26">
        <v>5000</v>
      </c>
      <c r="Q1679" s="10">
        <v>5040</v>
      </c>
      <c r="R1679" s="15" t="str">
        <f>IF(Q1679="","",VLOOKUP(Q1679,映射!W:X,2,FALSE))</f>
        <v>金币20000</v>
      </c>
      <c r="S1679" s="26">
        <v>1</v>
      </c>
      <c r="T1679" s="26">
        <v>1</v>
      </c>
      <c r="U1679" s="26">
        <v>1000</v>
      </c>
      <c r="V1679" s="10">
        <v>5041</v>
      </c>
      <c r="W1679" s="15" t="str">
        <f>IF(V1679="","",VLOOKUP(V1679,映射!W:X,2,FALSE))</f>
        <v>金币30000</v>
      </c>
      <c r="X1679" s="26">
        <v>1</v>
      </c>
      <c r="Y1679" s="26">
        <v>1</v>
      </c>
      <c r="Z1679" s="26">
        <v>500</v>
      </c>
      <c r="AA1679" s="85"/>
      <c r="AB1679" s="15"/>
      <c r="AC1679" s="85"/>
      <c r="AD1679" s="85"/>
      <c r="AE1679" s="85"/>
      <c r="AF1679" s="85"/>
      <c r="AG1679" s="15"/>
      <c r="AH1679" s="85"/>
      <c r="AI1679" s="85"/>
      <c r="AJ1679" s="85"/>
      <c r="AK1679" s="85"/>
      <c r="AL1679" s="85" t="str">
        <f>IF(AK1679="","",VLOOKUP(AK1679,映射!W:X,2,FALSE))</f>
        <v/>
      </c>
      <c r="AM1679" s="85"/>
      <c r="AN1679" s="85"/>
      <c r="AO1679" s="85"/>
    </row>
    <row r="1680" spans="1:41">
      <c r="A1680" s="26">
        <v>131002</v>
      </c>
      <c r="B1680" s="26" t="s">
        <v>700</v>
      </c>
      <c r="C1680" s="14" t="s">
        <v>40</v>
      </c>
      <c r="D1680" s="26" t="s">
        <v>700</v>
      </c>
      <c r="E1680" s="26">
        <v>31002</v>
      </c>
      <c r="F1680" s="26" t="s">
        <v>408</v>
      </c>
      <c r="G1680" s="26"/>
      <c r="H1680" s="26">
        <v>27</v>
      </c>
      <c r="I1680" s="91">
        <v>98</v>
      </c>
      <c r="J1680" s="90">
        <v>98</v>
      </c>
      <c r="K1680" s="26"/>
      <c r="L1680" s="10">
        <v>5039</v>
      </c>
      <c r="M1680" s="15" t="str">
        <f>IF(L1680="","",VLOOKUP(L1680,映射!W:X,2,FALSE))</f>
        <v>金币10000</v>
      </c>
      <c r="N1680" s="26">
        <v>1</v>
      </c>
      <c r="O1680" s="26">
        <v>1</v>
      </c>
      <c r="P1680" s="26">
        <v>5000</v>
      </c>
      <c r="Q1680" s="10">
        <v>5040</v>
      </c>
      <c r="R1680" s="15" t="str">
        <f>IF(Q1680="","",VLOOKUP(Q1680,映射!W:X,2,FALSE))</f>
        <v>金币20000</v>
      </c>
      <c r="S1680" s="26">
        <v>1</v>
      </c>
      <c r="T1680" s="26">
        <v>1</v>
      </c>
      <c r="U1680" s="26">
        <v>1000</v>
      </c>
      <c r="V1680" s="10">
        <v>5041</v>
      </c>
      <c r="W1680" s="15" t="str">
        <f>IF(V1680="","",VLOOKUP(V1680,映射!W:X,2,FALSE))</f>
        <v>金币30000</v>
      </c>
      <c r="X1680" s="26">
        <v>1</v>
      </c>
      <c r="Y1680" s="26">
        <v>1</v>
      </c>
      <c r="Z1680" s="26">
        <v>500</v>
      </c>
      <c r="AA1680" s="85"/>
      <c r="AB1680" s="15"/>
      <c r="AC1680" s="85"/>
      <c r="AD1680" s="85"/>
      <c r="AE1680" s="85"/>
      <c r="AF1680" s="85"/>
      <c r="AG1680" s="15"/>
      <c r="AH1680" s="85"/>
      <c r="AI1680" s="85"/>
      <c r="AJ1680" s="85"/>
      <c r="AK1680" s="85"/>
      <c r="AL1680" s="85" t="str">
        <f>IF(AK1680="","",VLOOKUP(AK1680,映射!W:X,2,FALSE))</f>
        <v/>
      </c>
      <c r="AM1680" s="85"/>
      <c r="AN1680" s="85"/>
      <c r="AO1680" s="85"/>
    </row>
    <row r="1681" spans="1:41">
      <c r="A1681" s="26">
        <v>131003</v>
      </c>
      <c r="B1681" s="26" t="s">
        <v>700</v>
      </c>
      <c r="C1681" s="14" t="s">
        <v>40</v>
      </c>
      <c r="D1681" s="26" t="s">
        <v>700</v>
      </c>
      <c r="E1681" s="26">
        <v>31003</v>
      </c>
      <c r="F1681" s="26" t="s">
        <v>408</v>
      </c>
      <c r="G1681" s="26"/>
      <c r="H1681" s="26">
        <v>32</v>
      </c>
      <c r="I1681" s="91">
        <v>107</v>
      </c>
      <c r="J1681" s="90">
        <v>107</v>
      </c>
      <c r="K1681" s="26"/>
      <c r="L1681" s="10">
        <v>5039</v>
      </c>
      <c r="M1681" s="15" t="str">
        <f>IF(L1681="","",VLOOKUP(L1681,映射!W:X,2,FALSE))</f>
        <v>金币10000</v>
      </c>
      <c r="N1681" s="26">
        <v>1</v>
      </c>
      <c r="O1681" s="26">
        <v>1</v>
      </c>
      <c r="P1681" s="26">
        <v>5000</v>
      </c>
      <c r="Q1681" s="10">
        <v>5040</v>
      </c>
      <c r="R1681" s="15" t="str">
        <f>IF(Q1681="","",VLOOKUP(Q1681,映射!W:X,2,FALSE))</f>
        <v>金币20000</v>
      </c>
      <c r="S1681" s="26">
        <v>1</v>
      </c>
      <c r="T1681" s="26">
        <v>1</v>
      </c>
      <c r="U1681" s="26">
        <v>1000</v>
      </c>
      <c r="V1681" s="10">
        <v>5041</v>
      </c>
      <c r="W1681" s="15" t="str">
        <f>IF(V1681="","",VLOOKUP(V1681,映射!W:X,2,FALSE))</f>
        <v>金币30000</v>
      </c>
      <c r="X1681" s="26">
        <v>1</v>
      </c>
      <c r="Y1681" s="26">
        <v>1</v>
      </c>
      <c r="Z1681" s="26">
        <v>500</v>
      </c>
      <c r="AA1681" s="85"/>
      <c r="AB1681" s="15"/>
      <c r="AC1681" s="85"/>
      <c r="AD1681" s="85"/>
      <c r="AE1681" s="85"/>
      <c r="AF1681" s="85"/>
      <c r="AG1681" s="15"/>
      <c r="AH1681" s="85"/>
      <c r="AI1681" s="85"/>
      <c r="AJ1681" s="85"/>
      <c r="AK1681" s="85"/>
      <c r="AL1681" s="85" t="str">
        <f>IF(AK1681="","",VLOOKUP(AK1681,映射!W:X,2,FALSE))</f>
        <v/>
      </c>
      <c r="AM1681" s="85"/>
      <c r="AN1681" s="85"/>
      <c r="AO1681" s="85"/>
    </row>
    <row r="1682" spans="1:41">
      <c r="A1682" s="26">
        <v>131004</v>
      </c>
      <c r="B1682" s="26" t="s">
        <v>700</v>
      </c>
      <c r="C1682" s="14" t="s">
        <v>40</v>
      </c>
      <c r="D1682" s="26" t="s">
        <v>700</v>
      </c>
      <c r="E1682" s="26">
        <v>31004</v>
      </c>
      <c r="F1682" s="26" t="s">
        <v>408</v>
      </c>
      <c r="G1682" s="26"/>
      <c r="H1682" s="26">
        <v>37</v>
      </c>
      <c r="I1682" s="91">
        <v>107</v>
      </c>
      <c r="J1682" s="90">
        <v>107</v>
      </c>
      <c r="K1682" s="26"/>
      <c r="L1682" s="10">
        <v>5039</v>
      </c>
      <c r="M1682" s="15" t="str">
        <f>IF(L1682="","",VLOOKUP(L1682,映射!W:X,2,FALSE))</f>
        <v>金币10000</v>
      </c>
      <c r="N1682" s="26">
        <v>1</v>
      </c>
      <c r="O1682" s="26">
        <v>1</v>
      </c>
      <c r="P1682" s="26">
        <v>5000</v>
      </c>
      <c r="Q1682" s="10">
        <v>5040</v>
      </c>
      <c r="R1682" s="15" t="str">
        <f>IF(Q1682="","",VLOOKUP(Q1682,映射!W:X,2,FALSE))</f>
        <v>金币20000</v>
      </c>
      <c r="S1682" s="26">
        <v>1</v>
      </c>
      <c r="T1682" s="26">
        <v>1</v>
      </c>
      <c r="U1682" s="26">
        <v>1000</v>
      </c>
      <c r="V1682" s="10">
        <v>5041</v>
      </c>
      <c r="W1682" s="15" t="str">
        <f>IF(V1682="","",VLOOKUP(V1682,映射!W:X,2,FALSE))</f>
        <v>金币30000</v>
      </c>
      <c r="X1682" s="26">
        <v>1</v>
      </c>
      <c r="Y1682" s="26">
        <v>1</v>
      </c>
      <c r="Z1682" s="26">
        <v>500</v>
      </c>
      <c r="AA1682" s="85"/>
      <c r="AB1682" s="15"/>
      <c r="AC1682" s="85"/>
      <c r="AD1682" s="85"/>
      <c r="AE1682" s="85"/>
      <c r="AF1682" s="85"/>
      <c r="AG1682" s="15"/>
      <c r="AH1682" s="85"/>
      <c r="AI1682" s="85"/>
      <c r="AJ1682" s="85"/>
      <c r="AK1682" s="85"/>
      <c r="AL1682" s="85" t="str">
        <f>IF(AK1682="","",VLOOKUP(AK1682,映射!W:X,2,FALSE))</f>
        <v/>
      </c>
      <c r="AM1682" s="85"/>
      <c r="AN1682" s="85"/>
      <c r="AO1682" s="85"/>
    </row>
    <row r="1683" spans="1:41">
      <c r="A1683" s="26">
        <v>131005</v>
      </c>
      <c r="B1683" s="26" t="s">
        <v>700</v>
      </c>
      <c r="C1683" s="14" t="s">
        <v>40</v>
      </c>
      <c r="D1683" s="26" t="s">
        <v>700</v>
      </c>
      <c r="E1683" s="26">
        <v>31005</v>
      </c>
      <c r="F1683" s="26" t="s">
        <v>408</v>
      </c>
      <c r="G1683" s="26"/>
      <c r="H1683" s="26">
        <v>42</v>
      </c>
      <c r="I1683" s="91">
        <v>134</v>
      </c>
      <c r="J1683" s="90">
        <v>134</v>
      </c>
      <c r="K1683" s="26"/>
      <c r="L1683" s="10">
        <v>5040</v>
      </c>
      <c r="M1683" s="15" t="str">
        <f>IF(L1683="","",VLOOKUP(L1683,映射!W:X,2,FALSE))</f>
        <v>金币20000</v>
      </c>
      <c r="N1683" s="26">
        <v>1</v>
      </c>
      <c r="O1683" s="26">
        <v>1</v>
      </c>
      <c r="P1683" s="26">
        <v>5000</v>
      </c>
      <c r="Q1683" s="10">
        <v>5040</v>
      </c>
      <c r="R1683" s="15" t="str">
        <f>IF(Q1683="","",VLOOKUP(Q1683,映射!W:X,2,FALSE))</f>
        <v>金币20000</v>
      </c>
      <c r="S1683" s="26">
        <v>1</v>
      </c>
      <c r="T1683" s="26">
        <v>1</v>
      </c>
      <c r="U1683" s="26">
        <v>1000</v>
      </c>
      <c r="V1683" s="10">
        <v>5041</v>
      </c>
      <c r="W1683" s="15" t="str">
        <f>IF(V1683="","",VLOOKUP(V1683,映射!W:X,2,FALSE))</f>
        <v>金币30000</v>
      </c>
      <c r="X1683" s="26">
        <v>1</v>
      </c>
      <c r="Y1683" s="26">
        <v>1</v>
      </c>
      <c r="Z1683" s="26">
        <v>500</v>
      </c>
      <c r="AA1683" s="85"/>
      <c r="AB1683" s="15"/>
      <c r="AC1683" s="85"/>
      <c r="AD1683" s="85"/>
      <c r="AE1683" s="85"/>
      <c r="AF1683" s="85"/>
      <c r="AG1683" s="15"/>
      <c r="AH1683" s="85"/>
      <c r="AI1683" s="85"/>
      <c r="AJ1683" s="85"/>
      <c r="AK1683" s="85"/>
      <c r="AL1683" s="85" t="str">
        <f>IF(AK1683="","",VLOOKUP(AK1683,映射!W:X,2,FALSE))</f>
        <v/>
      </c>
      <c r="AM1683" s="85"/>
      <c r="AN1683" s="85"/>
      <c r="AO1683" s="85"/>
    </row>
    <row r="1684" spans="1:41">
      <c r="A1684" s="26">
        <v>131006</v>
      </c>
      <c r="B1684" s="26" t="s">
        <v>700</v>
      </c>
      <c r="C1684" s="14" t="s">
        <v>40</v>
      </c>
      <c r="D1684" s="26" t="s">
        <v>700</v>
      </c>
      <c r="E1684" s="26">
        <v>31006</v>
      </c>
      <c r="F1684" s="26" t="s">
        <v>408</v>
      </c>
      <c r="G1684" s="26"/>
      <c r="H1684" s="26">
        <v>47</v>
      </c>
      <c r="I1684" s="91">
        <v>134</v>
      </c>
      <c r="J1684" s="90">
        <v>134</v>
      </c>
      <c r="K1684" s="26"/>
      <c r="L1684" s="10">
        <v>5040</v>
      </c>
      <c r="M1684" s="15" t="str">
        <f>IF(L1684="","",VLOOKUP(L1684,映射!W:X,2,FALSE))</f>
        <v>金币20000</v>
      </c>
      <c r="N1684" s="26">
        <v>1</v>
      </c>
      <c r="O1684" s="26">
        <v>1</v>
      </c>
      <c r="P1684" s="26">
        <v>5000</v>
      </c>
      <c r="Q1684" s="10">
        <v>5040</v>
      </c>
      <c r="R1684" s="15" t="str">
        <f>IF(Q1684="","",VLOOKUP(Q1684,映射!W:X,2,FALSE))</f>
        <v>金币20000</v>
      </c>
      <c r="S1684" s="26">
        <v>1</v>
      </c>
      <c r="T1684" s="26">
        <v>1</v>
      </c>
      <c r="U1684" s="26">
        <v>1000</v>
      </c>
      <c r="V1684" s="10">
        <v>5041</v>
      </c>
      <c r="W1684" s="15" t="str">
        <f>IF(V1684="","",VLOOKUP(V1684,映射!W:X,2,FALSE))</f>
        <v>金币30000</v>
      </c>
      <c r="X1684" s="26">
        <v>1</v>
      </c>
      <c r="Y1684" s="26">
        <v>1</v>
      </c>
      <c r="Z1684" s="26">
        <v>500</v>
      </c>
      <c r="AA1684" s="85"/>
      <c r="AB1684" s="15"/>
      <c r="AC1684" s="85"/>
      <c r="AD1684" s="85"/>
      <c r="AE1684" s="85"/>
      <c r="AF1684" s="85"/>
      <c r="AG1684" s="15"/>
      <c r="AH1684" s="85"/>
      <c r="AI1684" s="85"/>
      <c r="AJ1684" s="85"/>
      <c r="AK1684" s="85"/>
      <c r="AL1684" s="85" t="str">
        <f>IF(AK1684="","",VLOOKUP(AK1684,映射!W:X,2,FALSE))</f>
        <v/>
      </c>
      <c r="AM1684" s="85"/>
      <c r="AN1684" s="85"/>
      <c r="AO1684" s="85"/>
    </row>
    <row r="1685" spans="1:41">
      <c r="A1685" s="26">
        <v>131007</v>
      </c>
      <c r="B1685" s="26" t="s">
        <v>700</v>
      </c>
      <c r="C1685" s="14" t="s">
        <v>40</v>
      </c>
      <c r="D1685" s="26" t="s">
        <v>700</v>
      </c>
      <c r="E1685" s="26">
        <v>31007</v>
      </c>
      <c r="F1685" s="26" t="s">
        <v>408</v>
      </c>
      <c r="G1685" s="26"/>
      <c r="H1685" s="26">
        <v>52</v>
      </c>
      <c r="I1685" s="91">
        <v>168</v>
      </c>
      <c r="J1685" s="90">
        <v>168</v>
      </c>
      <c r="K1685" s="26"/>
      <c r="L1685" s="10">
        <v>5040</v>
      </c>
      <c r="M1685" s="15" t="str">
        <f>IF(L1685="","",VLOOKUP(L1685,映射!W:X,2,FALSE))</f>
        <v>金币20000</v>
      </c>
      <c r="N1685" s="26">
        <v>1</v>
      </c>
      <c r="O1685" s="26">
        <v>1</v>
      </c>
      <c r="P1685" s="26">
        <v>5000</v>
      </c>
      <c r="Q1685" s="10">
        <v>5040</v>
      </c>
      <c r="R1685" s="15" t="str">
        <f>IF(Q1685="","",VLOOKUP(Q1685,映射!W:X,2,FALSE))</f>
        <v>金币20000</v>
      </c>
      <c r="S1685" s="26">
        <v>1</v>
      </c>
      <c r="T1685" s="26">
        <v>1</v>
      </c>
      <c r="U1685" s="26">
        <v>1000</v>
      </c>
      <c r="V1685" s="10">
        <v>5041</v>
      </c>
      <c r="W1685" s="15" t="str">
        <f>IF(V1685="","",VLOOKUP(V1685,映射!W:X,2,FALSE))</f>
        <v>金币30000</v>
      </c>
      <c r="X1685" s="26">
        <v>1</v>
      </c>
      <c r="Y1685" s="26">
        <v>1</v>
      </c>
      <c r="Z1685" s="26">
        <v>500</v>
      </c>
      <c r="AA1685" s="85"/>
      <c r="AB1685" s="15"/>
      <c r="AC1685" s="85"/>
      <c r="AD1685" s="85"/>
      <c r="AE1685" s="85"/>
      <c r="AF1685" s="85"/>
      <c r="AG1685" s="15"/>
      <c r="AH1685" s="85"/>
      <c r="AI1685" s="85"/>
      <c r="AJ1685" s="85"/>
      <c r="AK1685" s="85"/>
      <c r="AL1685" s="85" t="str">
        <f>IF(AK1685="","",VLOOKUP(AK1685,映射!W:X,2,FALSE))</f>
        <v/>
      </c>
      <c r="AM1685" s="85"/>
      <c r="AN1685" s="85"/>
      <c r="AO1685" s="85"/>
    </row>
    <row r="1686" spans="1:41">
      <c r="A1686" s="26">
        <v>131008</v>
      </c>
      <c r="B1686" s="26" t="s">
        <v>700</v>
      </c>
      <c r="C1686" s="14" t="s">
        <v>40</v>
      </c>
      <c r="D1686" s="26" t="s">
        <v>700</v>
      </c>
      <c r="E1686" s="26">
        <v>31008</v>
      </c>
      <c r="F1686" s="26" t="s">
        <v>408</v>
      </c>
      <c r="G1686" s="26"/>
      <c r="H1686" s="26">
        <v>57</v>
      </c>
      <c r="I1686" s="91">
        <v>206</v>
      </c>
      <c r="J1686" s="90">
        <v>206</v>
      </c>
      <c r="K1686" s="26"/>
      <c r="L1686" s="10">
        <v>5040</v>
      </c>
      <c r="M1686" s="15" t="str">
        <f>IF(L1686="","",VLOOKUP(L1686,映射!W:X,2,FALSE))</f>
        <v>金币20000</v>
      </c>
      <c r="N1686" s="26">
        <v>1</v>
      </c>
      <c r="O1686" s="26">
        <v>1</v>
      </c>
      <c r="P1686" s="26">
        <v>5000</v>
      </c>
      <c r="Q1686" s="10">
        <v>5040</v>
      </c>
      <c r="R1686" s="15" t="str">
        <f>IF(Q1686="","",VLOOKUP(Q1686,映射!W:X,2,FALSE))</f>
        <v>金币20000</v>
      </c>
      <c r="S1686" s="26">
        <v>1</v>
      </c>
      <c r="T1686" s="26">
        <v>1</v>
      </c>
      <c r="U1686" s="26">
        <v>3000</v>
      </c>
      <c r="V1686" s="10">
        <v>5041</v>
      </c>
      <c r="W1686" s="15" t="str">
        <f>IF(V1686="","",VLOOKUP(V1686,映射!W:X,2,FALSE))</f>
        <v>金币30000</v>
      </c>
      <c r="X1686" s="26">
        <v>1</v>
      </c>
      <c r="Y1686" s="26">
        <v>1</v>
      </c>
      <c r="Z1686" s="26">
        <v>500</v>
      </c>
      <c r="AA1686" s="85"/>
      <c r="AB1686" s="15"/>
      <c r="AC1686" s="85"/>
      <c r="AD1686" s="85"/>
      <c r="AE1686" s="85"/>
      <c r="AF1686" s="85"/>
      <c r="AG1686" s="15"/>
      <c r="AH1686" s="85"/>
      <c r="AI1686" s="85"/>
      <c r="AJ1686" s="85"/>
      <c r="AK1686" s="85"/>
      <c r="AL1686" s="85" t="str">
        <f>IF(AK1686="","",VLOOKUP(AK1686,映射!W:X,2,FALSE))</f>
        <v/>
      </c>
      <c r="AM1686" s="85"/>
      <c r="AN1686" s="85"/>
      <c r="AO1686" s="85"/>
    </row>
    <row r="1687" spans="1:41">
      <c r="A1687" s="26">
        <v>131009</v>
      </c>
      <c r="B1687" s="26" t="s">
        <v>700</v>
      </c>
      <c r="C1687" s="14" t="s">
        <v>40</v>
      </c>
      <c r="D1687" s="26" t="s">
        <v>700</v>
      </c>
      <c r="E1687" s="26">
        <v>31009</v>
      </c>
      <c r="F1687" s="26" t="s">
        <v>386</v>
      </c>
      <c r="G1687" s="26"/>
      <c r="H1687" s="26">
        <v>22</v>
      </c>
      <c r="I1687" s="91">
        <v>98</v>
      </c>
      <c r="J1687" s="90">
        <v>98</v>
      </c>
      <c r="K1687" s="26"/>
      <c r="L1687" s="10">
        <v>5040</v>
      </c>
      <c r="M1687" s="15" t="str">
        <f>IF(L1687="","",VLOOKUP(L1687,映射!W:X,2,FALSE))</f>
        <v>金币20000</v>
      </c>
      <c r="N1687" s="26">
        <v>1</v>
      </c>
      <c r="O1687" s="26">
        <v>1</v>
      </c>
      <c r="P1687" s="26">
        <v>5000</v>
      </c>
      <c r="Q1687" s="10">
        <v>5040</v>
      </c>
      <c r="R1687" s="15" t="str">
        <f>IF(Q1687="","",VLOOKUP(Q1687,映射!W:X,2,FALSE))</f>
        <v>金币20000</v>
      </c>
      <c r="S1687" s="26">
        <v>1</v>
      </c>
      <c r="T1687" s="26">
        <v>1</v>
      </c>
      <c r="U1687" s="26">
        <v>3000</v>
      </c>
      <c r="V1687" s="10">
        <v>5041</v>
      </c>
      <c r="W1687" s="15" t="str">
        <f>IF(V1687="","",VLOOKUP(V1687,映射!W:X,2,FALSE))</f>
        <v>金币30000</v>
      </c>
      <c r="X1687" s="26">
        <v>1</v>
      </c>
      <c r="Y1687" s="26">
        <v>1</v>
      </c>
      <c r="Z1687" s="26">
        <v>3000</v>
      </c>
      <c r="AA1687" s="85"/>
      <c r="AB1687" s="15" t="str">
        <f>IF(AA1687="","",VLOOKUP(AA1687,映射!W:X,2,FALSE))</f>
        <v/>
      </c>
      <c r="AC1687" s="85"/>
      <c r="AD1687" s="85"/>
      <c r="AE1687" s="85"/>
      <c r="AF1687" s="85"/>
      <c r="AG1687" s="15" t="str">
        <f>IF(AF1687="","",VLOOKUP(AF1687,映射!W:X,2,FALSE))</f>
        <v/>
      </c>
      <c r="AH1687" s="85"/>
      <c r="AI1687" s="85"/>
      <c r="AJ1687" s="85"/>
      <c r="AK1687" s="85"/>
      <c r="AL1687" s="85" t="str">
        <f>IF(AK1687="","",VLOOKUP(AK1687,映射!W:X,2,FALSE))</f>
        <v/>
      </c>
      <c r="AM1687" s="85"/>
      <c r="AN1687" s="85"/>
      <c r="AO1687" s="85"/>
    </row>
    <row r="1688" spans="1:41">
      <c r="A1688" s="26">
        <v>131010</v>
      </c>
      <c r="B1688" s="26" t="s">
        <v>700</v>
      </c>
      <c r="C1688" s="14" t="s">
        <v>40</v>
      </c>
      <c r="D1688" s="26" t="s">
        <v>700</v>
      </c>
      <c r="E1688" s="26">
        <v>31010</v>
      </c>
      <c r="F1688" s="26" t="s">
        <v>386</v>
      </c>
      <c r="G1688" s="26"/>
      <c r="H1688" s="26">
        <v>27</v>
      </c>
      <c r="I1688" s="91">
        <v>98</v>
      </c>
      <c r="J1688" s="90">
        <v>98</v>
      </c>
      <c r="K1688" s="26"/>
      <c r="L1688" s="10">
        <v>5040</v>
      </c>
      <c r="M1688" s="15" t="str">
        <f>IF(L1688="","",VLOOKUP(L1688,映射!W:X,2,FALSE))</f>
        <v>金币20000</v>
      </c>
      <c r="N1688" s="26">
        <v>1</v>
      </c>
      <c r="O1688" s="26">
        <v>1</v>
      </c>
      <c r="P1688" s="26">
        <v>5000</v>
      </c>
      <c r="Q1688" s="10">
        <v>5040</v>
      </c>
      <c r="R1688" s="15" t="str">
        <f>IF(Q1688="","",VLOOKUP(Q1688,映射!W:X,2,FALSE))</f>
        <v>金币20000</v>
      </c>
      <c r="S1688" s="26">
        <v>1</v>
      </c>
      <c r="T1688" s="26">
        <v>1</v>
      </c>
      <c r="U1688" s="26">
        <v>3000</v>
      </c>
      <c r="V1688" s="10">
        <v>5041</v>
      </c>
      <c r="W1688" s="15" t="str">
        <f>IF(V1688="","",VLOOKUP(V1688,映射!W:X,2,FALSE))</f>
        <v>金币30000</v>
      </c>
      <c r="X1688" s="26">
        <v>1</v>
      </c>
      <c r="Y1688" s="26">
        <v>1</v>
      </c>
      <c r="Z1688" s="26">
        <v>3000</v>
      </c>
      <c r="AA1688" s="85"/>
      <c r="AB1688" s="15" t="str">
        <f>IF(AA1688="","",VLOOKUP(AA1688,映射!W:X,2,FALSE))</f>
        <v/>
      </c>
      <c r="AC1688" s="85"/>
      <c r="AD1688" s="85"/>
      <c r="AE1688" s="85"/>
      <c r="AF1688" s="85"/>
      <c r="AG1688" s="15" t="str">
        <f>IF(AF1688="","",VLOOKUP(AF1688,映射!W:X,2,FALSE))</f>
        <v/>
      </c>
      <c r="AH1688" s="85"/>
      <c r="AI1688" s="85"/>
      <c r="AJ1688" s="85"/>
      <c r="AK1688" s="85"/>
      <c r="AL1688" s="85" t="str">
        <f>IF(AK1688="","",VLOOKUP(AK1688,映射!W:X,2,FALSE))</f>
        <v/>
      </c>
      <c r="AM1688" s="85"/>
      <c r="AN1688" s="85"/>
      <c r="AO1688" s="85"/>
    </row>
    <row r="1689" spans="1:41">
      <c r="A1689" s="26">
        <v>131011</v>
      </c>
      <c r="B1689" s="26" t="s">
        <v>700</v>
      </c>
      <c r="C1689" s="14" t="s">
        <v>40</v>
      </c>
      <c r="D1689" s="26" t="s">
        <v>700</v>
      </c>
      <c r="E1689" s="26">
        <v>31011</v>
      </c>
      <c r="F1689" s="26" t="s">
        <v>386</v>
      </c>
      <c r="G1689" s="26"/>
      <c r="H1689" s="26">
        <v>32</v>
      </c>
      <c r="I1689" s="91">
        <v>107</v>
      </c>
      <c r="J1689" s="90">
        <v>107</v>
      </c>
      <c r="K1689" s="26"/>
      <c r="L1689" s="10">
        <v>5040</v>
      </c>
      <c r="M1689" s="15" t="str">
        <f>IF(L1689="","",VLOOKUP(L1689,映射!W:X,2,FALSE))</f>
        <v>金币20000</v>
      </c>
      <c r="N1689" s="26">
        <v>1</v>
      </c>
      <c r="O1689" s="26">
        <v>1</v>
      </c>
      <c r="P1689" s="26">
        <v>5000</v>
      </c>
      <c r="Q1689" s="10">
        <v>5040</v>
      </c>
      <c r="R1689" s="15" t="str">
        <f>IF(Q1689="","",VLOOKUP(Q1689,映射!W:X,2,FALSE))</f>
        <v>金币20000</v>
      </c>
      <c r="S1689" s="26">
        <v>1</v>
      </c>
      <c r="T1689" s="26">
        <v>1</v>
      </c>
      <c r="U1689" s="26">
        <v>3000</v>
      </c>
      <c r="V1689" s="10">
        <v>5041</v>
      </c>
      <c r="W1689" s="15" t="str">
        <f>IF(V1689="","",VLOOKUP(V1689,映射!W:X,2,FALSE))</f>
        <v>金币30000</v>
      </c>
      <c r="X1689" s="26">
        <v>1</v>
      </c>
      <c r="Y1689" s="26">
        <v>1</v>
      </c>
      <c r="Z1689" s="26">
        <v>3000</v>
      </c>
      <c r="AA1689" s="85"/>
      <c r="AB1689" s="15" t="str">
        <f>IF(AA1689="","",VLOOKUP(AA1689,映射!W:X,2,FALSE))</f>
        <v/>
      </c>
      <c r="AC1689" s="85"/>
      <c r="AD1689" s="85"/>
      <c r="AE1689" s="85"/>
      <c r="AF1689" s="85"/>
      <c r="AG1689" s="15" t="str">
        <f>IF(AF1689="","",VLOOKUP(AF1689,映射!W:X,2,FALSE))</f>
        <v/>
      </c>
      <c r="AH1689" s="85"/>
      <c r="AI1689" s="85"/>
      <c r="AJ1689" s="85"/>
      <c r="AK1689" s="85"/>
      <c r="AL1689" s="85" t="str">
        <f>IF(AK1689="","",VLOOKUP(AK1689,映射!W:X,2,FALSE))</f>
        <v/>
      </c>
      <c r="AM1689" s="85"/>
      <c r="AN1689" s="85"/>
      <c r="AO1689" s="85"/>
    </row>
    <row r="1690" spans="1:41">
      <c r="A1690" s="26">
        <v>131012</v>
      </c>
      <c r="B1690" s="26" t="s">
        <v>700</v>
      </c>
      <c r="C1690" s="14" t="s">
        <v>40</v>
      </c>
      <c r="D1690" s="26" t="s">
        <v>700</v>
      </c>
      <c r="E1690" s="26">
        <v>31012</v>
      </c>
      <c r="F1690" s="26" t="s">
        <v>386</v>
      </c>
      <c r="G1690" s="26"/>
      <c r="H1690" s="26">
        <v>37</v>
      </c>
      <c r="I1690" s="91">
        <v>107</v>
      </c>
      <c r="J1690" s="90">
        <v>107</v>
      </c>
      <c r="K1690" s="26"/>
      <c r="L1690" s="10">
        <v>5042</v>
      </c>
      <c r="M1690" s="15" t="str">
        <f>IF(L1690="","",VLOOKUP(L1690,映射!W:X,2,FALSE))</f>
        <v>金币40000</v>
      </c>
      <c r="N1690" s="26">
        <v>1</v>
      </c>
      <c r="O1690" s="26">
        <v>1</v>
      </c>
      <c r="P1690" s="26">
        <v>5000</v>
      </c>
      <c r="Q1690" s="10">
        <v>5040</v>
      </c>
      <c r="R1690" s="15" t="str">
        <f>IF(Q1690="","",VLOOKUP(Q1690,映射!W:X,2,FALSE))</f>
        <v>金币20000</v>
      </c>
      <c r="S1690" s="26">
        <v>1</v>
      </c>
      <c r="T1690" s="26">
        <v>1</v>
      </c>
      <c r="U1690" s="26">
        <v>3000</v>
      </c>
      <c r="V1690" s="10">
        <v>5041</v>
      </c>
      <c r="W1690" s="15" t="str">
        <f>IF(V1690="","",VLOOKUP(V1690,映射!W:X,2,FALSE))</f>
        <v>金币30000</v>
      </c>
      <c r="X1690" s="26">
        <v>1</v>
      </c>
      <c r="Y1690" s="26">
        <v>1</v>
      </c>
      <c r="Z1690" s="26">
        <v>3000</v>
      </c>
      <c r="AA1690" s="85"/>
      <c r="AB1690" s="15" t="str">
        <f>IF(AA1690="","",VLOOKUP(AA1690,映射!W:X,2,FALSE))</f>
        <v/>
      </c>
      <c r="AC1690" s="85"/>
      <c r="AD1690" s="85"/>
      <c r="AE1690" s="85"/>
      <c r="AF1690" s="85"/>
      <c r="AG1690" s="15" t="str">
        <f>IF(AF1690="","",VLOOKUP(AF1690,映射!W:X,2,FALSE))</f>
        <v/>
      </c>
      <c r="AH1690" s="85"/>
      <c r="AI1690" s="85"/>
      <c r="AJ1690" s="85"/>
      <c r="AK1690" s="85"/>
      <c r="AL1690" s="85" t="str">
        <f>IF(AK1690="","",VLOOKUP(AK1690,映射!W:X,2,FALSE))</f>
        <v/>
      </c>
      <c r="AM1690" s="85"/>
      <c r="AN1690" s="85"/>
      <c r="AO1690" s="85"/>
    </row>
    <row r="1691" spans="1:41">
      <c r="A1691" s="26">
        <v>131013</v>
      </c>
      <c r="B1691" s="26" t="s">
        <v>700</v>
      </c>
      <c r="C1691" s="14" t="s">
        <v>40</v>
      </c>
      <c r="D1691" s="26" t="s">
        <v>700</v>
      </c>
      <c r="E1691" s="26">
        <v>31013</v>
      </c>
      <c r="F1691" s="26" t="s">
        <v>386</v>
      </c>
      <c r="G1691" s="26"/>
      <c r="H1691" s="26">
        <v>42</v>
      </c>
      <c r="I1691" s="91">
        <v>134</v>
      </c>
      <c r="J1691" s="90">
        <v>134</v>
      </c>
      <c r="K1691" s="26"/>
      <c r="L1691" s="10">
        <v>5042</v>
      </c>
      <c r="M1691" s="15" t="str">
        <f>IF(L1691="","",VLOOKUP(L1691,映射!W:X,2,FALSE))</f>
        <v>金币40000</v>
      </c>
      <c r="N1691" s="26">
        <v>1</v>
      </c>
      <c r="O1691" s="26">
        <v>1</v>
      </c>
      <c r="P1691" s="26">
        <v>5000</v>
      </c>
      <c r="Q1691" s="10">
        <v>5040</v>
      </c>
      <c r="R1691" s="15" t="str">
        <f>IF(Q1691="","",VLOOKUP(Q1691,映射!W:X,2,FALSE))</f>
        <v>金币20000</v>
      </c>
      <c r="S1691" s="26">
        <v>1</v>
      </c>
      <c r="T1691" s="26">
        <v>1</v>
      </c>
      <c r="U1691" s="26">
        <v>3000</v>
      </c>
      <c r="V1691" s="10">
        <v>5041</v>
      </c>
      <c r="W1691" s="15" t="str">
        <f>IF(V1691="","",VLOOKUP(V1691,映射!W:X,2,FALSE))</f>
        <v>金币30000</v>
      </c>
      <c r="X1691" s="26">
        <v>1</v>
      </c>
      <c r="Y1691" s="26">
        <v>1</v>
      </c>
      <c r="Z1691" s="26">
        <v>3000</v>
      </c>
      <c r="AA1691" s="85"/>
      <c r="AB1691" s="15" t="str">
        <f>IF(AA1691="","",VLOOKUP(AA1691,映射!W:X,2,FALSE))</f>
        <v/>
      </c>
      <c r="AC1691" s="85"/>
      <c r="AD1691" s="85"/>
      <c r="AE1691" s="85"/>
      <c r="AF1691" s="85"/>
      <c r="AG1691" s="15" t="str">
        <f>IF(AF1691="","",VLOOKUP(AF1691,映射!W:X,2,FALSE))</f>
        <v/>
      </c>
      <c r="AH1691" s="85"/>
      <c r="AI1691" s="85"/>
      <c r="AJ1691" s="85"/>
      <c r="AK1691" s="85"/>
      <c r="AL1691" s="85" t="str">
        <f>IF(AK1691="","",VLOOKUP(AK1691,映射!W:X,2,FALSE))</f>
        <v/>
      </c>
      <c r="AM1691" s="85"/>
      <c r="AN1691" s="85"/>
      <c r="AO1691" s="85"/>
    </row>
    <row r="1692" spans="1:41">
      <c r="A1692" s="26">
        <v>131014</v>
      </c>
      <c r="B1692" s="26" t="s">
        <v>700</v>
      </c>
      <c r="C1692" s="14" t="s">
        <v>40</v>
      </c>
      <c r="D1692" s="26" t="s">
        <v>700</v>
      </c>
      <c r="E1692" s="26">
        <v>31014</v>
      </c>
      <c r="F1692" s="26" t="s">
        <v>386</v>
      </c>
      <c r="G1692" s="26"/>
      <c r="H1692" s="26">
        <v>47</v>
      </c>
      <c r="I1692" s="91">
        <v>134</v>
      </c>
      <c r="J1692" s="90">
        <v>134</v>
      </c>
      <c r="K1692" s="26"/>
      <c r="L1692" s="10">
        <v>5042</v>
      </c>
      <c r="M1692" s="15" t="str">
        <f>IF(L1692="","",VLOOKUP(L1692,映射!W:X,2,FALSE))</f>
        <v>金币40000</v>
      </c>
      <c r="N1692" s="26">
        <v>1</v>
      </c>
      <c r="O1692" s="26">
        <v>1</v>
      </c>
      <c r="P1692" s="26">
        <v>5000</v>
      </c>
      <c r="Q1692" s="10">
        <v>5040</v>
      </c>
      <c r="R1692" s="15" t="str">
        <f>IF(Q1692="","",VLOOKUP(Q1692,映射!W:X,2,FALSE))</f>
        <v>金币20000</v>
      </c>
      <c r="S1692" s="26">
        <v>1</v>
      </c>
      <c r="T1692" s="26">
        <v>1</v>
      </c>
      <c r="U1692" s="26">
        <v>3000</v>
      </c>
      <c r="V1692" s="10">
        <v>5041</v>
      </c>
      <c r="W1692" s="15" t="str">
        <f>IF(V1692="","",VLOOKUP(V1692,映射!W:X,2,FALSE))</f>
        <v>金币30000</v>
      </c>
      <c r="X1692" s="26">
        <v>1</v>
      </c>
      <c r="Y1692" s="26">
        <v>1</v>
      </c>
      <c r="Z1692" s="26">
        <v>3000</v>
      </c>
      <c r="AA1692" s="85"/>
      <c r="AB1692" s="15" t="str">
        <f>IF(AA1692="","",VLOOKUP(AA1692,映射!W:X,2,FALSE))</f>
        <v/>
      </c>
      <c r="AC1692" s="85"/>
      <c r="AD1692" s="85"/>
      <c r="AE1692" s="85"/>
      <c r="AF1692" s="85"/>
      <c r="AG1692" s="15" t="str">
        <f>IF(AF1692="","",VLOOKUP(AF1692,映射!W:X,2,FALSE))</f>
        <v/>
      </c>
      <c r="AH1692" s="85"/>
      <c r="AI1692" s="85"/>
      <c r="AJ1692" s="85"/>
      <c r="AK1692" s="85"/>
      <c r="AL1692" s="85" t="str">
        <f>IF(AK1692="","",VLOOKUP(AK1692,映射!W:X,2,FALSE))</f>
        <v/>
      </c>
      <c r="AM1692" s="85"/>
      <c r="AN1692" s="85"/>
      <c r="AO1692" s="85"/>
    </row>
    <row r="1693" spans="1:41">
      <c r="A1693" s="26">
        <v>131015</v>
      </c>
      <c r="B1693" s="26" t="s">
        <v>700</v>
      </c>
      <c r="C1693" s="14" t="s">
        <v>40</v>
      </c>
      <c r="D1693" s="26" t="s">
        <v>700</v>
      </c>
      <c r="E1693" s="26">
        <v>31015</v>
      </c>
      <c r="F1693" s="26" t="s">
        <v>386</v>
      </c>
      <c r="G1693" s="26"/>
      <c r="H1693" s="26">
        <v>52</v>
      </c>
      <c r="I1693" s="91">
        <v>168</v>
      </c>
      <c r="J1693" s="90">
        <v>168</v>
      </c>
      <c r="K1693" s="26"/>
      <c r="L1693" s="10">
        <v>5042</v>
      </c>
      <c r="M1693" s="15" t="str">
        <f>IF(L1693="","",VLOOKUP(L1693,映射!W:X,2,FALSE))</f>
        <v>金币40000</v>
      </c>
      <c r="N1693" s="26">
        <v>1</v>
      </c>
      <c r="O1693" s="26">
        <v>1</v>
      </c>
      <c r="P1693" s="26">
        <v>5000</v>
      </c>
      <c r="Q1693" s="10">
        <v>5040</v>
      </c>
      <c r="R1693" s="15" t="str">
        <f>IF(Q1693="","",VLOOKUP(Q1693,映射!W:X,2,FALSE))</f>
        <v>金币20000</v>
      </c>
      <c r="S1693" s="26">
        <v>1</v>
      </c>
      <c r="T1693" s="26">
        <v>1</v>
      </c>
      <c r="U1693" s="26">
        <v>3000</v>
      </c>
      <c r="V1693" s="10">
        <v>5041</v>
      </c>
      <c r="W1693" s="15" t="str">
        <f>IF(V1693="","",VLOOKUP(V1693,映射!W:X,2,FALSE))</f>
        <v>金币30000</v>
      </c>
      <c r="X1693" s="26">
        <v>1</v>
      </c>
      <c r="Y1693" s="26">
        <v>1</v>
      </c>
      <c r="Z1693" s="26">
        <v>3000</v>
      </c>
      <c r="AA1693" s="85"/>
      <c r="AB1693" s="15" t="str">
        <f>IF(AA1693="","",VLOOKUP(AA1693,映射!W:X,2,FALSE))</f>
        <v/>
      </c>
      <c r="AC1693" s="85"/>
      <c r="AD1693" s="85"/>
      <c r="AE1693" s="85"/>
      <c r="AF1693" s="85"/>
      <c r="AG1693" s="15" t="str">
        <f>IF(AF1693="","",VLOOKUP(AF1693,映射!W:X,2,FALSE))</f>
        <v/>
      </c>
      <c r="AH1693" s="85"/>
      <c r="AI1693" s="85"/>
      <c r="AJ1693" s="85"/>
      <c r="AK1693" s="85"/>
      <c r="AL1693" s="85" t="str">
        <f>IF(AK1693="","",VLOOKUP(AK1693,映射!W:X,2,FALSE))</f>
        <v/>
      </c>
      <c r="AM1693" s="85"/>
      <c r="AN1693" s="85"/>
      <c r="AO1693" s="85"/>
    </row>
    <row r="1694" spans="1:41">
      <c r="A1694" s="26">
        <v>131016</v>
      </c>
      <c r="B1694" s="26" t="s">
        <v>700</v>
      </c>
      <c r="C1694" s="14" t="s">
        <v>40</v>
      </c>
      <c r="D1694" s="26" t="s">
        <v>700</v>
      </c>
      <c r="E1694" s="26">
        <v>31016</v>
      </c>
      <c r="F1694" s="26" t="s">
        <v>386</v>
      </c>
      <c r="G1694" s="26"/>
      <c r="H1694" s="26">
        <v>57</v>
      </c>
      <c r="I1694" s="91">
        <v>206</v>
      </c>
      <c r="J1694" s="90">
        <v>206</v>
      </c>
      <c r="K1694" s="26"/>
      <c r="L1694" s="10">
        <v>5042</v>
      </c>
      <c r="M1694" s="15" t="str">
        <f>IF(L1694="","",VLOOKUP(L1694,映射!W:X,2,FALSE))</f>
        <v>金币40000</v>
      </c>
      <c r="N1694" s="26">
        <v>1</v>
      </c>
      <c r="O1694" s="26">
        <v>1</v>
      </c>
      <c r="P1694" s="26">
        <v>5000</v>
      </c>
      <c r="Q1694" s="10">
        <v>5040</v>
      </c>
      <c r="R1694" s="15" t="str">
        <f>IF(Q1694="","",VLOOKUP(Q1694,映射!W:X,2,FALSE))</f>
        <v>金币20000</v>
      </c>
      <c r="S1694" s="26">
        <v>1</v>
      </c>
      <c r="T1694" s="26">
        <v>1</v>
      </c>
      <c r="U1694" s="26">
        <v>3000</v>
      </c>
      <c r="V1694" s="10">
        <v>5041</v>
      </c>
      <c r="W1694" s="15" t="str">
        <f>IF(V1694="","",VLOOKUP(V1694,映射!W:X,2,FALSE))</f>
        <v>金币30000</v>
      </c>
      <c r="X1694" s="26">
        <v>1</v>
      </c>
      <c r="Y1694" s="26">
        <v>1</v>
      </c>
      <c r="Z1694" s="26">
        <v>3000</v>
      </c>
      <c r="AA1694" s="85"/>
      <c r="AB1694" s="15" t="str">
        <f>IF(AA1694="","",VLOOKUP(AA1694,映射!W:X,2,FALSE))</f>
        <v/>
      </c>
      <c r="AC1694" s="85"/>
      <c r="AD1694" s="85"/>
      <c r="AE1694" s="85"/>
      <c r="AF1694" s="85"/>
      <c r="AG1694" s="15" t="str">
        <f>IF(AF1694="","",VLOOKUP(AF1694,映射!W:X,2,FALSE))</f>
        <v/>
      </c>
      <c r="AH1694" s="85"/>
      <c r="AI1694" s="85"/>
      <c r="AJ1694" s="85"/>
      <c r="AK1694" s="85"/>
      <c r="AL1694" s="85" t="str">
        <f>IF(AK1694="","",VLOOKUP(AK1694,映射!W:X,2,FALSE))</f>
        <v/>
      </c>
      <c r="AM1694" s="85"/>
      <c r="AN1694" s="85"/>
      <c r="AO1694" s="85"/>
    </row>
    <row r="1695" spans="1:41">
      <c r="A1695" s="26">
        <v>131017</v>
      </c>
      <c r="B1695" s="26" t="s">
        <v>701</v>
      </c>
      <c r="C1695" s="14" t="s">
        <v>40</v>
      </c>
      <c r="D1695" s="15" t="s">
        <v>702</v>
      </c>
      <c r="E1695" s="26">
        <v>31017</v>
      </c>
      <c r="F1695" s="26" t="s">
        <v>628</v>
      </c>
      <c r="G1695" s="26"/>
      <c r="H1695" s="26">
        <v>22</v>
      </c>
      <c r="I1695" s="26">
        <v>230</v>
      </c>
      <c r="J1695" s="90">
        <v>20</v>
      </c>
      <c r="K1695" s="26"/>
      <c r="L1695" s="85">
        <v>102065</v>
      </c>
      <c r="M1695" s="15" t="str">
        <f>IF(L1695="","",VLOOKUP(L1695,映射!W:X,2,FALSE))</f>
        <v>王宠宝箱碎片</v>
      </c>
      <c r="N1695" s="85">
        <v>1</v>
      </c>
      <c r="O1695" s="85">
        <v>1</v>
      </c>
      <c r="P1695" s="85">
        <v>2000</v>
      </c>
      <c r="Q1695" s="79"/>
      <c r="R1695" s="15"/>
      <c r="S1695" s="79"/>
      <c r="T1695" s="79"/>
      <c r="U1695" s="79"/>
      <c r="V1695" s="92"/>
      <c r="W1695" s="15"/>
      <c r="X1695" s="92"/>
      <c r="Y1695" s="92"/>
      <c r="Z1695" s="92"/>
      <c r="AA1695" s="92"/>
      <c r="AB1695" s="88"/>
      <c r="AC1695" s="92"/>
      <c r="AD1695" s="92"/>
      <c r="AE1695" s="92"/>
      <c r="AF1695" s="85"/>
      <c r="AG1695" s="15"/>
      <c r="AH1695" s="85"/>
      <c r="AI1695" s="85"/>
      <c r="AJ1695" s="85"/>
      <c r="AK1695" s="85"/>
      <c r="AL1695" s="85" t="str">
        <f>IF(AK1695="","",VLOOKUP(AK1695,映射!W:X,2,FALSE))</f>
        <v/>
      </c>
      <c r="AM1695" s="85"/>
      <c r="AN1695" s="85"/>
      <c r="AO1695" s="85"/>
    </row>
    <row r="1696" spans="1:41">
      <c r="A1696" s="26">
        <v>131018</v>
      </c>
      <c r="B1696" s="26" t="s">
        <v>701</v>
      </c>
      <c r="C1696" s="14" t="s">
        <v>40</v>
      </c>
      <c r="D1696" s="15" t="s">
        <v>702</v>
      </c>
      <c r="E1696" s="26">
        <v>31018</v>
      </c>
      <c r="F1696" s="26" t="s">
        <v>507</v>
      </c>
      <c r="G1696" s="26"/>
      <c r="H1696" s="26">
        <v>22</v>
      </c>
      <c r="I1696" s="26">
        <v>230</v>
      </c>
      <c r="J1696" s="90">
        <v>20</v>
      </c>
      <c r="K1696" s="26"/>
      <c r="L1696" s="85">
        <v>102065</v>
      </c>
      <c r="M1696" s="15" t="str">
        <f>IF(L1696="","",VLOOKUP(L1696,映射!W:X,2,FALSE))</f>
        <v>王宠宝箱碎片</v>
      </c>
      <c r="N1696" s="85">
        <v>1</v>
      </c>
      <c r="O1696" s="85">
        <v>1</v>
      </c>
      <c r="P1696" s="85">
        <v>2000</v>
      </c>
      <c r="Q1696" s="79"/>
      <c r="R1696" s="15"/>
      <c r="S1696" s="79"/>
      <c r="T1696" s="79"/>
      <c r="U1696" s="79"/>
      <c r="V1696" s="92"/>
      <c r="W1696" s="15"/>
      <c r="X1696" s="92"/>
      <c r="Y1696" s="92"/>
      <c r="Z1696" s="92"/>
      <c r="AA1696" s="92"/>
      <c r="AB1696" s="88"/>
      <c r="AC1696" s="92"/>
      <c r="AD1696" s="92"/>
      <c r="AE1696" s="92"/>
      <c r="AF1696" s="85"/>
      <c r="AG1696" s="15"/>
      <c r="AH1696" s="85"/>
      <c r="AI1696" s="85"/>
      <c r="AJ1696" s="85"/>
      <c r="AK1696" s="85"/>
      <c r="AL1696" s="85" t="str">
        <f>IF(AK1696="","",VLOOKUP(AK1696,映射!W:X,2,FALSE))</f>
        <v/>
      </c>
      <c r="AM1696" s="85"/>
      <c r="AN1696" s="85"/>
      <c r="AO1696" s="85"/>
    </row>
    <row r="1697" spans="1:41">
      <c r="A1697" s="26">
        <v>131019</v>
      </c>
      <c r="B1697" s="26" t="s">
        <v>701</v>
      </c>
      <c r="C1697" s="14" t="s">
        <v>40</v>
      </c>
      <c r="D1697" s="15" t="s">
        <v>702</v>
      </c>
      <c r="E1697" s="26">
        <v>31019</v>
      </c>
      <c r="F1697" s="26" t="s">
        <v>471</v>
      </c>
      <c r="G1697" s="26"/>
      <c r="H1697" s="26">
        <v>22</v>
      </c>
      <c r="I1697" s="26">
        <v>230</v>
      </c>
      <c r="J1697" s="90">
        <v>20</v>
      </c>
      <c r="K1697" s="26"/>
      <c r="L1697" s="85">
        <v>102065</v>
      </c>
      <c r="M1697" s="15" t="str">
        <f>IF(L1697="","",VLOOKUP(L1697,映射!W:X,2,FALSE))</f>
        <v>王宠宝箱碎片</v>
      </c>
      <c r="N1697" s="85">
        <v>1</v>
      </c>
      <c r="O1697" s="85">
        <v>1</v>
      </c>
      <c r="P1697" s="85">
        <v>2000</v>
      </c>
      <c r="Q1697" s="79"/>
      <c r="R1697" s="15"/>
      <c r="S1697" s="79"/>
      <c r="T1697" s="79"/>
      <c r="U1697" s="79"/>
      <c r="V1697" s="92"/>
      <c r="W1697" s="15"/>
      <c r="X1697" s="92"/>
      <c r="Y1697" s="92"/>
      <c r="Z1697" s="92"/>
      <c r="AA1697" s="92"/>
      <c r="AB1697" s="88"/>
      <c r="AC1697" s="92"/>
      <c r="AD1697" s="92"/>
      <c r="AE1697" s="92"/>
      <c r="AF1697" s="85"/>
      <c r="AG1697" s="15"/>
      <c r="AH1697" s="85"/>
      <c r="AI1697" s="85"/>
      <c r="AJ1697" s="85"/>
      <c r="AK1697" s="85"/>
      <c r="AL1697" s="85" t="str">
        <f>IF(AK1697="","",VLOOKUP(AK1697,映射!W:X,2,FALSE))</f>
        <v/>
      </c>
      <c r="AM1697" s="85"/>
      <c r="AN1697" s="85"/>
      <c r="AO1697" s="85"/>
    </row>
    <row r="1698" spans="1:41">
      <c r="A1698" s="26">
        <v>131020</v>
      </c>
      <c r="B1698" s="26" t="s">
        <v>701</v>
      </c>
      <c r="C1698" s="14" t="s">
        <v>40</v>
      </c>
      <c r="D1698" s="15" t="s">
        <v>702</v>
      </c>
      <c r="E1698" s="26">
        <v>31020</v>
      </c>
      <c r="F1698" s="26" t="s">
        <v>492</v>
      </c>
      <c r="G1698" s="26"/>
      <c r="H1698" s="26">
        <v>22</v>
      </c>
      <c r="I1698" s="26">
        <v>230</v>
      </c>
      <c r="J1698" s="90">
        <v>20</v>
      </c>
      <c r="K1698" s="26"/>
      <c r="L1698" s="85">
        <v>102065</v>
      </c>
      <c r="M1698" s="15" t="str">
        <f>IF(L1698="","",VLOOKUP(L1698,映射!W:X,2,FALSE))</f>
        <v>王宠宝箱碎片</v>
      </c>
      <c r="N1698" s="85">
        <v>1</v>
      </c>
      <c r="O1698" s="85">
        <v>1</v>
      </c>
      <c r="P1698" s="85">
        <v>2000</v>
      </c>
      <c r="Q1698" s="79"/>
      <c r="R1698" s="15"/>
      <c r="S1698" s="79"/>
      <c r="T1698" s="79"/>
      <c r="U1698" s="79"/>
      <c r="V1698" s="92"/>
      <c r="W1698" s="15"/>
      <c r="X1698" s="92"/>
      <c r="Y1698" s="92"/>
      <c r="Z1698" s="92"/>
      <c r="AA1698" s="92"/>
      <c r="AB1698" s="88"/>
      <c r="AC1698" s="92"/>
      <c r="AD1698" s="92"/>
      <c r="AE1698" s="92"/>
      <c r="AF1698" s="85"/>
      <c r="AG1698" s="15"/>
      <c r="AH1698" s="85"/>
      <c r="AI1698" s="85"/>
      <c r="AJ1698" s="85"/>
      <c r="AK1698" s="85"/>
      <c r="AL1698" s="85" t="str">
        <f>IF(AK1698="","",VLOOKUP(AK1698,映射!W:X,2,FALSE))</f>
        <v/>
      </c>
      <c r="AM1698" s="85"/>
      <c r="AN1698" s="85"/>
      <c r="AO1698" s="85"/>
    </row>
    <row r="1699" spans="1:41">
      <c r="A1699" s="26">
        <v>131021</v>
      </c>
      <c r="B1699" s="26" t="s">
        <v>701</v>
      </c>
      <c r="C1699" s="14" t="s">
        <v>40</v>
      </c>
      <c r="D1699" s="15" t="s">
        <v>702</v>
      </c>
      <c r="E1699" s="26">
        <v>31021</v>
      </c>
      <c r="F1699" s="26" t="s">
        <v>703</v>
      </c>
      <c r="G1699" s="26"/>
      <c r="H1699" s="26">
        <v>22</v>
      </c>
      <c r="I1699" s="26">
        <v>230</v>
      </c>
      <c r="J1699" s="90">
        <v>20</v>
      </c>
      <c r="K1699" s="26"/>
      <c r="L1699" s="85">
        <v>102065</v>
      </c>
      <c r="M1699" s="15" t="str">
        <f>IF(L1699="","",VLOOKUP(L1699,映射!W:X,2,FALSE))</f>
        <v>王宠宝箱碎片</v>
      </c>
      <c r="N1699" s="85">
        <v>1</v>
      </c>
      <c r="O1699" s="85">
        <v>1</v>
      </c>
      <c r="P1699" s="85">
        <v>2000</v>
      </c>
      <c r="Q1699" s="79"/>
      <c r="R1699" s="15"/>
      <c r="S1699" s="79"/>
      <c r="T1699" s="79"/>
      <c r="U1699" s="79"/>
      <c r="V1699" s="92"/>
      <c r="W1699" s="15"/>
      <c r="X1699" s="92"/>
      <c r="Y1699" s="92"/>
      <c r="Z1699" s="92"/>
      <c r="AA1699" s="92"/>
      <c r="AB1699" s="88"/>
      <c r="AC1699" s="92"/>
      <c r="AD1699" s="92"/>
      <c r="AE1699" s="92"/>
      <c r="AF1699" s="85"/>
      <c r="AG1699" s="15"/>
      <c r="AH1699" s="85"/>
      <c r="AI1699" s="85"/>
      <c r="AJ1699" s="85"/>
      <c r="AK1699" s="85"/>
      <c r="AL1699" s="85" t="str">
        <f>IF(AK1699="","",VLOOKUP(AK1699,映射!W:X,2,FALSE))</f>
        <v/>
      </c>
      <c r="AM1699" s="85"/>
      <c r="AN1699" s="85"/>
      <c r="AO1699" s="85"/>
    </row>
    <row r="1700" spans="1:41">
      <c r="A1700" s="26">
        <v>131022</v>
      </c>
      <c r="B1700" s="26" t="s">
        <v>701</v>
      </c>
      <c r="C1700" s="14" t="s">
        <v>40</v>
      </c>
      <c r="D1700" s="15" t="s">
        <v>702</v>
      </c>
      <c r="E1700" s="26">
        <v>31022</v>
      </c>
      <c r="F1700" s="26" t="s">
        <v>466</v>
      </c>
      <c r="G1700" s="26"/>
      <c r="H1700" s="26">
        <v>22</v>
      </c>
      <c r="I1700" s="26">
        <v>230</v>
      </c>
      <c r="J1700" s="90">
        <v>20</v>
      </c>
      <c r="K1700" s="26"/>
      <c r="L1700" s="85">
        <v>102065</v>
      </c>
      <c r="M1700" s="15" t="str">
        <f>IF(L1700="","",VLOOKUP(L1700,映射!W:X,2,FALSE))</f>
        <v>王宠宝箱碎片</v>
      </c>
      <c r="N1700" s="85">
        <v>1</v>
      </c>
      <c r="O1700" s="85">
        <v>1</v>
      </c>
      <c r="P1700" s="85">
        <v>2000</v>
      </c>
      <c r="Q1700" s="79"/>
      <c r="R1700" s="15"/>
      <c r="S1700" s="79"/>
      <c r="T1700" s="79"/>
      <c r="U1700" s="79"/>
      <c r="V1700" s="92"/>
      <c r="W1700" s="15"/>
      <c r="X1700" s="92"/>
      <c r="Y1700" s="92"/>
      <c r="Z1700" s="92"/>
      <c r="AA1700" s="92"/>
      <c r="AB1700" s="88"/>
      <c r="AC1700" s="92"/>
      <c r="AD1700" s="92"/>
      <c r="AE1700" s="92"/>
      <c r="AF1700" s="85"/>
      <c r="AG1700" s="15"/>
      <c r="AH1700" s="85"/>
      <c r="AI1700" s="85"/>
      <c r="AJ1700" s="85"/>
      <c r="AK1700" s="85"/>
      <c r="AL1700" s="85" t="str">
        <f>IF(AK1700="","",VLOOKUP(AK1700,映射!W:X,2,FALSE))</f>
        <v/>
      </c>
      <c r="AM1700" s="85"/>
      <c r="AN1700" s="85"/>
      <c r="AO1700" s="85"/>
    </row>
    <row r="1701" spans="1:41">
      <c r="A1701" s="26">
        <v>131023</v>
      </c>
      <c r="B1701" s="26" t="s">
        <v>701</v>
      </c>
      <c r="C1701" s="14" t="s">
        <v>40</v>
      </c>
      <c r="D1701" s="15" t="s">
        <v>702</v>
      </c>
      <c r="E1701" s="26">
        <v>31023</v>
      </c>
      <c r="F1701" s="26" t="s">
        <v>635</v>
      </c>
      <c r="G1701" s="26"/>
      <c r="H1701" s="26">
        <v>22</v>
      </c>
      <c r="I1701" s="26">
        <v>230</v>
      </c>
      <c r="J1701" s="90">
        <v>20</v>
      </c>
      <c r="K1701" s="26"/>
      <c r="L1701" s="85">
        <v>102065</v>
      </c>
      <c r="M1701" s="15" t="str">
        <f>IF(L1701="","",VLOOKUP(L1701,映射!W:X,2,FALSE))</f>
        <v>王宠宝箱碎片</v>
      </c>
      <c r="N1701" s="85">
        <v>1</v>
      </c>
      <c r="O1701" s="85">
        <v>1</v>
      </c>
      <c r="P1701" s="85">
        <v>2000</v>
      </c>
      <c r="Q1701" s="79"/>
      <c r="R1701" s="15"/>
      <c r="S1701" s="79"/>
      <c r="T1701" s="79"/>
      <c r="U1701" s="79"/>
      <c r="V1701" s="92"/>
      <c r="W1701" s="15"/>
      <c r="X1701" s="92"/>
      <c r="Y1701" s="92"/>
      <c r="Z1701" s="92"/>
      <c r="AA1701" s="92"/>
      <c r="AB1701" s="88"/>
      <c r="AC1701" s="92"/>
      <c r="AD1701" s="92"/>
      <c r="AE1701" s="92"/>
      <c r="AF1701" s="85"/>
      <c r="AG1701" s="15"/>
      <c r="AH1701" s="85"/>
      <c r="AI1701" s="85"/>
      <c r="AJ1701" s="85"/>
      <c r="AK1701" s="85"/>
      <c r="AL1701" s="85" t="str">
        <f>IF(AK1701="","",VLOOKUP(AK1701,映射!W:X,2,FALSE))</f>
        <v/>
      </c>
      <c r="AM1701" s="85"/>
      <c r="AN1701" s="85"/>
      <c r="AO1701" s="85"/>
    </row>
    <row r="1702" spans="1:41">
      <c r="A1702" s="26">
        <v>131024</v>
      </c>
      <c r="B1702" s="26" t="s">
        <v>701</v>
      </c>
      <c r="C1702" s="14" t="s">
        <v>40</v>
      </c>
      <c r="D1702" s="15" t="s">
        <v>704</v>
      </c>
      <c r="E1702" s="26">
        <v>31024</v>
      </c>
      <c r="F1702" s="26" t="s">
        <v>648</v>
      </c>
      <c r="G1702" s="26"/>
      <c r="H1702" s="26">
        <v>22</v>
      </c>
      <c r="I1702" s="26">
        <v>230</v>
      </c>
      <c r="J1702" s="90">
        <v>20</v>
      </c>
      <c r="K1702" s="26"/>
      <c r="L1702" s="85">
        <v>102065</v>
      </c>
      <c r="M1702" s="15" t="str">
        <f>IF(L1702="","",VLOOKUP(L1702,映射!W:X,2,FALSE))</f>
        <v>王宠宝箱碎片</v>
      </c>
      <c r="N1702" s="85">
        <v>1</v>
      </c>
      <c r="O1702" s="85">
        <v>1</v>
      </c>
      <c r="P1702" s="85">
        <v>2000</v>
      </c>
      <c r="Q1702" s="79"/>
      <c r="R1702" s="15"/>
      <c r="S1702" s="79"/>
      <c r="T1702" s="79"/>
      <c r="U1702" s="79"/>
      <c r="V1702" s="92"/>
      <c r="W1702" s="15"/>
      <c r="X1702" s="92"/>
      <c r="Y1702" s="92"/>
      <c r="Z1702" s="92"/>
      <c r="AA1702" s="92"/>
      <c r="AB1702" s="88"/>
      <c r="AC1702" s="92"/>
      <c r="AD1702" s="92"/>
      <c r="AE1702" s="92"/>
      <c r="AF1702" s="85"/>
      <c r="AG1702" s="15"/>
      <c r="AH1702" s="85"/>
      <c r="AI1702" s="85"/>
      <c r="AJ1702" s="85"/>
      <c r="AK1702" s="85"/>
      <c r="AL1702" s="85" t="str">
        <f>IF(AK1702="","",VLOOKUP(AK1702,映射!W:X,2,FALSE))</f>
        <v/>
      </c>
      <c r="AM1702" s="85"/>
      <c r="AN1702" s="85"/>
      <c r="AO1702" s="85"/>
    </row>
    <row r="1703" spans="1:41">
      <c r="A1703" s="26">
        <v>131025</v>
      </c>
      <c r="B1703" s="26" t="s">
        <v>701</v>
      </c>
      <c r="C1703" s="14" t="s">
        <v>40</v>
      </c>
      <c r="D1703" s="15" t="s">
        <v>704</v>
      </c>
      <c r="E1703" s="26">
        <v>31025</v>
      </c>
      <c r="F1703" s="26" t="s">
        <v>648</v>
      </c>
      <c r="G1703" s="26"/>
      <c r="H1703" s="26">
        <v>22</v>
      </c>
      <c r="I1703" s="26">
        <v>230</v>
      </c>
      <c r="J1703" s="90">
        <v>20</v>
      </c>
      <c r="K1703" s="26"/>
      <c r="L1703" s="85">
        <v>102065</v>
      </c>
      <c r="M1703" s="15" t="str">
        <f>IF(L1703="","",VLOOKUP(L1703,映射!W:X,2,FALSE))</f>
        <v>王宠宝箱碎片</v>
      </c>
      <c r="N1703" s="85">
        <v>1</v>
      </c>
      <c r="O1703" s="85">
        <v>1</v>
      </c>
      <c r="P1703" s="85">
        <v>2000</v>
      </c>
      <c r="Q1703" s="79"/>
      <c r="R1703" s="15"/>
      <c r="S1703" s="79"/>
      <c r="T1703" s="79"/>
      <c r="U1703" s="79"/>
      <c r="V1703" s="92"/>
      <c r="W1703" s="15"/>
      <c r="X1703" s="92"/>
      <c r="Y1703" s="92"/>
      <c r="Z1703" s="92"/>
      <c r="AA1703" s="92"/>
      <c r="AB1703" s="88"/>
      <c r="AC1703" s="92"/>
      <c r="AD1703" s="92"/>
      <c r="AE1703" s="92"/>
      <c r="AF1703" s="85"/>
      <c r="AG1703" s="15"/>
      <c r="AH1703" s="85"/>
      <c r="AI1703" s="85"/>
      <c r="AJ1703" s="85"/>
      <c r="AK1703" s="85"/>
      <c r="AL1703" s="85" t="str">
        <f>IF(AK1703="","",VLOOKUP(AK1703,映射!W:X,2,FALSE))</f>
        <v/>
      </c>
      <c r="AM1703" s="85"/>
      <c r="AN1703" s="85"/>
      <c r="AO1703" s="85"/>
    </row>
    <row r="1704" spans="1:41">
      <c r="A1704" s="26">
        <v>131026</v>
      </c>
      <c r="B1704" s="26" t="s">
        <v>701</v>
      </c>
      <c r="C1704" s="14" t="s">
        <v>40</v>
      </c>
      <c r="D1704" s="15" t="s">
        <v>704</v>
      </c>
      <c r="E1704" s="26">
        <v>31026</v>
      </c>
      <c r="F1704" s="26" t="s">
        <v>492</v>
      </c>
      <c r="G1704" s="26"/>
      <c r="H1704" s="26">
        <v>22</v>
      </c>
      <c r="I1704" s="26">
        <v>230</v>
      </c>
      <c r="J1704" s="90">
        <v>20</v>
      </c>
      <c r="K1704" s="26"/>
      <c r="L1704" s="85">
        <v>102065</v>
      </c>
      <c r="M1704" s="15" t="str">
        <f>IF(L1704="","",VLOOKUP(L1704,映射!W:X,2,FALSE))</f>
        <v>王宠宝箱碎片</v>
      </c>
      <c r="N1704" s="85">
        <v>1</v>
      </c>
      <c r="O1704" s="85">
        <v>1</v>
      </c>
      <c r="P1704" s="85">
        <v>2000</v>
      </c>
      <c r="Q1704" s="79"/>
      <c r="R1704" s="15"/>
      <c r="S1704" s="79"/>
      <c r="T1704" s="79"/>
      <c r="U1704" s="79"/>
      <c r="V1704" s="92"/>
      <c r="W1704" s="15"/>
      <c r="X1704" s="92"/>
      <c r="Y1704" s="92"/>
      <c r="Z1704" s="92"/>
      <c r="AA1704" s="92"/>
      <c r="AB1704" s="88"/>
      <c r="AC1704" s="92"/>
      <c r="AD1704" s="92"/>
      <c r="AE1704" s="92"/>
      <c r="AF1704" s="85"/>
      <c r="AG1704" s="15"/>
      <c r="AH1704" s="85"/>
      <c r="AI1704" s="85"/>
      <c r="AJ1704" s="85"/>
      <c r="AK1704" s="85"/>
      <c r="AL1704" s="85" t="str">
        <f>IF(AK1704="","",VLOOKUP(AK1704,映射!W:X,2,FALSE))</f>
        <v/>
      </c>
      <c r="AM1704" s="85"/>
      <c r="AN1704" s="85"/>
      <c r="AO1704" s="85"/>
    </row>
    <row r="1705" spans="1:41">
      <c r="A1705" s="26">
        <v>131027</v>
      </c>
      <c r="B1705" s="26" t="s">
        <v>701</v>
      </c>
      <c r="C1705" s="14" t="s">
        <v>40</v>
      </c>
      <c r="D1705" s="15" t="s">
        <v>704</v>
      </c>
      <c r="E1705" s="26">
        <v>31027</v>
      </c>
      <c r="F1705" s="26" t="s">
        <v>456</v>
      </c>
      <c r="G1705" s="26"/>
      <c r="H1705" s="26">
        <v>22</v>
      </c>
      <c r="I1705" s="26">
        <v>230</v>
      </c>
      <c r="J1705" s="90">
        <v>20</v>
      </c>
      <c r="K1705" s="26"/>
      <c r="L1705" s="85">
        <v>102065</v>
      </c>
      <c r="M1705" s="15" t="str">
        <f>IF(L1705="","",VLOOKUP(L1705,映射!W:X,2,FALSE))</f>
        <v>王宠宝箱碎片</v>
      </c>
      <c r="N1705" s="85">
        <v>1</v>
      </c>
      <c r="O1705" s="85">
        <v>1</v>
      </c>
      <c r="P1705" s="85">
        <v>2000</v>
      </c>
      <c r="Q1705" s="79"/>
      <c r="R1705" s="15"/>
      <c r="S1705" s="79"/>
      <c r="T1705" s="79"/>
      <c r="U1705" s="79"/>
      <c r="V1705" s="92"/>
      <c r="W1705" s="15"/>
      <c r="X1705" s="92"/>
      <c r="Y1705" s="92"/>
      <c r="Z1705" s="92"/>
      <c r="AA1705" s="92"/>
      <c r="AB1705" s="88"/>
      <c r="AC1705" s="92"/>
      <c r="AD1705" s="92"/>
      <c r="AE1705" s="92"/>
      <c r="AF1705" s="85"/>
      <c r="AG1705" s="15"/>
      <c r="AH1705" s="85"/>
      <c r="AI1705" s="85"/>
      <c r="AJ1705" s="85"/>
      <c r="AK1705" s="85"/>
      <c r="AL1705" s="85" t="str">
        <f>IF(AK1705="","",VLOOKUP(AK1705,映射!W:X,2,FALSE))</f>
        <v/>
      </c>
      <c r="AM1705" s="85"/>
      <c r="AN1705" s="85"/>
      <c r="AO1705" s="85"/>
    </row>
    <row r="1706" spans="1:41">
      <c r="A1706" s="26">
        <v>131028</v>
      </c>
      <c r="B1706" s="26" t="s">
        <v>701</v>
      </c>
      <c r="C1706" s="14" t="s">
        <v>40</v>
      </c>
      <c r="D1706" s="15" t="s">
        <v>704</v>
      </c>
      <c r="E1706" s="26">
        <v>31028</v>
      </c>
      <c r="F1706" s="26" t="s">
        <v>624</v>
      </c>
      <c r="G1706" s="26"/>
      <c r="H1706" s="26">
        <v>22</v>
      </c>
      <c r="I1706" s="26">
        <v>230</v>
      </c>
      <c r="J1706" s="90">
        <v>20</v>
      </c>
      <c r="K1706" s="26"/>
      <c r="L1706" s="85">
        <v>102065</v>
      </c>
      <c r="M1706" s="15" t="str">
        <f>IF(L1706="","",VLOOKUP(L1706,映射!W:X,2,FALSE))</f>
        <v>王宠宝箱碎片</v>
      </c>
      <c r="N1706" s="85">
        <v>1</v>
      </c>
      <c r="O1706" s="85">
        <v>1</v>
      </c>
      <c r="P1706" s="85">
        <v>2000</v>
      </c>
      <c r="Q1706" s="79"/>
      <c r="R1706" s="15"/>
      <c r="S1706" s="79"/>
      <c r="T1706" s="79"/>
      <c r="U1706" s="79"/>
      <c r="V1706" s="92"/>
      <c r="W1706" s="15"/>
      <c r="X1706" s="92"/>
      <c r="Y1706" s="92"/>
      <c r="Z1706" s="92"/>
      <c r="AA1706" s="92"/>
      <c r="AB1706" s="88"/>
      <c r="AC1706" s="92"/>
      <c r="AD1706" s="92"/>
      <c r="AE1706" s="92"/>
      <c r="AF1706" s="85"/>
      <c r="AG1706" s="15"/>
      <c r="AH1706" s="85"/>
      <c r="AI1706" s="85"/>
      <c r="AJ1706" s="85"/>
      <c r="AK1706" s="85"/>
      <c r="AL1706" s="85" t="str">
        <f>IF(AK1706="","",VLOOKUP(AK1706,映射!W:X,2,FALSE))</f>
        <v/>
      </c>
      <c r="AM1706" s="85"/>
      <c r="AN1706" s="85"/>
      <c r="AO1706" s="85"/>
    </row>
    <row r="1707" spans="1:41">
      <c r="A1707" s="26">
        <v>131029</v>
      </c>
      <c r="B1707" s="26" t="s">
        <v>701</v>
      </c>
      <c r="C1707" s="14" t="s">
        <v>40</v>
      </c>
      <c r="D1707" s="15" t="s">
        <v>704</v>
      </c>
      <c r="E1707" s="26">
        <v>31029</v>
      </c>
      <c r="F1707" s="26" t="s">
        <v>699</v>
      </c>
      <c r="G1707" s="26"/>
      <c r="H1707" s="26">
        <v>22</v>
      </c>
      <c r="I1707" s="26">
        <v>230</v>
      </c>
      <c r="J1707" s="90">
        <v>20</v>
      </c>
      <c r="K1707" s="26"/>
      <c r="L1707" s="85">
        <v>102065</v>
      </c>
      <c r="M1707" s="15" t="str">
        <f>IF(L1707="","",VLOOKUP(L1707,映射!W:X,2,FALSE))</f>
        <v>王宠宝箱碎片</v>
      </c>
      <c r="N1707" s="85">
        <v>1</v>
      </c>
      <c r="O1707" s="85">
        <v>1</v>
      </c>
      <c r="P1707" s="85">
        <v>2000</v>
      </c>
      <c r="Q1707" s="79"/>
      <c r="R1707" s="15"/>
      <c r="S1707" s="79"/>
      <c r="T1707" s="79"/>
      <c r="U1707" s="79"/>
      <c r="V1707" s="92"/>
      <c r="W1707" s="15"/>
      <c r="X1707" s="92"/>
      <c r="Y1707" s="92"/>
      <c r="Z1707" s="92"/>
      <c r="AA1707" s="92"/>
      <c r="AB1707" s="88"/>
      <c r="AC1707" s="92"/>
      <c r="AD1707" s="92"/>
      <c r="AE1707" s="92"/>
      <c r="AF1707" s="85"/>
      <c r="AG1707" s="15"/>
      <c r="AH1707" s="85"/>
      <c r="AI1707" s="85"/>
      <c r="AJ1707" s="85"/>
      <c r="AK1707" s="85"/>
      <c r="AL1707" s="85" t="str">
        <f>IF(AK1707="","",VLOOKUP(AK1707,映射!W:X,2,FALSE))</f>
        <v/>
      </c>
      <c r="AM1707" s="85"/>
      <c r="AN1707" s="85"/>
      <c r="AO1707" s="85"/>
    </row>
    <row r="1708" spans="1:41">
      <c r="A1708" s="26">
        <v>131030</v>
      </c>
      <c r="B1708" s="26" t="s">
        <v>701</v>
      </c>
      <c r="C1708" s="14" t="s">
        <v>40</v>
      </c>
      <c r="D1708" s="15" t="s">
        <v>704</v>
      </c>
      <c r="E1708" s="26">
        <v>31030</v>
      </c>
      <c r="F1708" s="26" t="s">
        <v>438</v>
      </c>
      <c r="G1708" s="26"/>
      <c r="H1708" s="26">
        <v>22</v>
      </c>
      <c r="I1708" s="26">
        <v>230</v>
      </c>
      <c r="J1708" s="90">
        <v>20</v>
      </c>
      <c r="K1708" s="26"/>
      <c r="L1708" s="85">
        <v>102065</v>
      </c>
      <c r="M1708" s="15" t="str">
        <f>IF(L1708="","",VLOOKUP(L1708,映射!W:X,2,FALSE))</f>
        <v>王宠宝箱碎片</v>
      </c>
      <c r="N1708" s="85">
        <v>1</v>
      </c>
      <c r="O1708" s="85">
        <v>1</v>
      </c>
      <c r="P1708" s="85">
        <v>2000</v>
      </c>
      <c r="Q1708" s="79"/>
      <c r="R1708" s="15"/>
      <c r="S1708" s="79"/>
      <c r="T1708" s="79"/>
      <c r="U1708" s="79"/>
      <c r="V1708" s="92"/>
      <c r="W1708" s="15"/>
      <c r="X1708" s="92"/>
      <c r="Y1708" s="92"/>
      <c r="Z1708" s="92"/>
      <c r="AA1708" s="92"/>
      <c r="AB1708" s="88"/>
      <c r="AC1708" s="92"/>
      <c r="AD1708" s="92"/>
      <c r="AE1708" s="92"/>
      <c r="AF1708" s="85"/>
      <c r="AG1708" s="15"/>
      <c r="AH1708" s="85"/>
      <c r="AI1708" s="85"/>
      <c r="AJ1708" s="85"/>
      <c r="AK1708" s="85"/>
      <c r="AL1708" s="85" t="str">
        <f>IF(AK1708="","",VLOOKUP(AK1708,映射!W:X,2,FALSE))</f>
        <v/>
      </c>
      <c r="AM1708" s="85"/>
      <c r="AN1708" s="85"/>
      <c r="AO1708" s="85"/>
    </row>
    <row r="1709" spans="1:41">
      <c r="A1709" s="26">
        <v>131031</v>
      </c>
      <c r="B1709" s="26" t="s">
        <v>701</v>
      </c>
      <c r="C1709" s="14" t="s">
        <v>40</v>
      </c>
      <c r="D1709" s="15" t="s">
        <v>704</v>
      </c>
      <c r="E1709" s="26">
        <v>31031</v>
      </c>
      <c r="F1709" s="26" t="s">
        <v>705</v>
      </c>
      <c r="G1709" s="26"/>
      <c r="H1709" s="26">
        <v>22</v>
      </c>
      <c r="I1709" s="26">
        <v>230</v>
      </c>
      <c r="J1709" s="90">
        <v>20</v>
      </c>
      <c r="K1709" s="26"/>
      <c r="L1709" s="85">
        <v>102065</v>
      </c>
      <c r="M1709" s="15" t="str">
        <f>IF(L1709="","",VLOOKUP(L1709,映射!W:X,2,FALSE))</f>
        <v>王宠宝箱碎片</v>
      </c>
      <c r="N1709" s="85">
        <v>1</v>
      </c>
      <c r="O1709" s="85">
        <v>1</v>
      </c>
      <c r="P1709" s="85">
        <v>2000</v>
      </c>
      <c r="Q1709" s="79"/>
      <c r="R1709" s="15"/>
      <c r="S1709" s="79"/>
      <c r="T1709" s="79"/>
      <c r="U1709" s="79"/>
      <c r="V1709" s="92"/>
      <c r="W1709" s="15"/>
      <c r="X1709" s="92"/>
      <c r="Y1709" s="92"/>
      <c r="Z1709" s="92"/>
      <c r="AA1709" s="92"/>
      <c r="AB1709" s="88"/>
      <c r="AC1709" s="92"/>
      <c r="AD1709" s="92"/>
      <c r="AE1709" s="92"/>
      <c r="AF1709" s="85"/>
      <c r="AG1709" s="15"/>
      <c r="AH1709" s="85"/>
      <c r="AI1709" s="85"/>
      <c r="AJ1709" s="85"/>
      <c r="AK1709" s="85"/>
      <c r="AL1709" s="85" t="str">
        <f>IF(AK1709="","",VLOOKUP(AK1709,映射!W:X,2,FALSE))</f>
        <v/>
      </c>
      <c r="AM1709" s="85"/>
      <c r="AN1709" s="85"/>
      <c r="AO1709" s="85"/>
    </row>
    <row r="1710" spans="1:41">
      <c r="A1710" s="26">
        <v>131032</v>
      </c>
      <c r="B1710" s="26" t="s">
        <v>701</v>
      </c>
      <c r="C1710" s="14" t="s">
        <v>40</v>
      </c>
      <c r="D1710" s="15" t="s">
        <v>702</v>
      </c>
      <c r="E1710" s="26">
        <v>31032</v>
      </c>
      <c r="F1710" s="26" t="s">
        <v>628</v>
      </c>
      <c r="G1710" s="26"/>
      <c r="H1710" s="26">
        <v>27</v>
      </c>
      <c r="I1710" s="26">
        <v>340</v>
      </c>
      <c r="J1710" s="90">
        <v>20</v>
      </c>
      <c r="K1710" s="26"/>
      <c r="L1710" s="85">
        <v>102065</v>
      </c>
      <c r="M1710" s="15" t="str">
        <f>IF(L1710="","",VLOOKUP(L1710,映射!W:X,2,FALSE))</f>
        <v>王宠宝箱碎片</v>
      </c>
      <c r="N1710" s="85">
        <v>1</v>
      </c>
      <c r="O1710" s="85">
        <v>1</v>
      </c>
      <c r="P1710" s="85">
        <v>2000</v>
      </c>
      <c r="Q1710" s="79"/>
      <c r="R1710" s="15"/>
      <c r="S1710" s="79"/>
      <c r="T1710" s="79"/>
      <c r="U1710" s="79"/>
      <c r="V1710" s="92"/>
      <c r="W1710" s="15"/>
      <c r="X1710" s="92"/>
      <c r="Y1710" s="92"/>
      <c r="Z1710" s="92"/>
      <c r="AA1710" s="92"/>
      <c r="AB1710" s="88"/>
      <c r="AC1710" s="92"/>
      <c r="AD1710" s="92"/>
      <c r="AE1710" s="92"/>
      <c r="AF1710" s="85"/>
      <c r="AG1710" s="15"/>
      <c r="AH1710" s="85"/>
      <c r="AI1710" s="85"/>
      <c r="AJ1710" s="85"/>
      <c r="AK1710" s="85"/>
      <c r="AL1710" s="85" t="str">
        <f>IF(AK1710="","",VLOOKUP(AK1710,映射!W:X,2,FALSE))</f>
        <v/>
      </c>
      <c r="AM1710" s="85"/>
      <c r="AN1710" s="85"/>
      <c r="AO1710" s="85"/>
    </row>
    <row r="1711" spans="1:41">
      <c r="A1711" s="26">
        <v>131033</v>
      </c>
      <c r="B1711" s="26" t="s">
        <v>701</v>
      </c>
      <c r="C1711" s="14" t="s">
        <v>40</v>
      </c>
      <c r="D1711" s="15" t="s">
        <v>702</v>
      </c>
      <c r="E1711" s="26">
        <v>31033</v>
      </c>
      <c r="F1711" s="26" t="s">
        <v>507</v>
      </c>
      <c r="G1711" s="26"/>
      <c r="H1711" s="26">
        <v>27</v>
      </c>
      <c r="I1711" s="26">
        <v>340</v>
      </c>
      <c r="J1711" s="90">
        <v>20</v>
      </c>
      <c r="K1711" s="26"/>
      <c r="L1711" s="85">
        <v>102065</v>
      </c>
      <c r="M1711" s="15" t="str">
        <f>IF(L1711="","",VLOOKUP(L1711,映射!W:X,2,FALSE))</f>
        <v>王宠宝箱碎片</v>
      </c>
      <c r="N1711" s="85">
        <v>1</v>
      </c>
      <c r="O1711" s="85">
        <v>1</v>
      </c>
      <c r="P1711" s="85">
        <v>2000</v>
      </c>
      <c r="Q1711" s="79"/>
      <c r="R1711" s="15"/>
      <c r="S1711" s="79"/>
      <c r="T1711" s="79"/>
      <c r="U1711" s="79"/>
      <c r="V1711" s="92"/>
      <c r="W1711" s="15"/>
      <c r="X1711" s="92"/>
      <c r="Y1711" s="92"/>
      <c r="Z1711" s="92"/>
      <c r="AA1711" s="92"/>
      <c r="AB1711" s="88"/>
      <c r="AC1711" s="92"/>
      <c r="AD1711" s="92"/>
      <c r="AE1711" s="92"/>
      <c r="AF1711" s="85"/>
      <c r="AG1711" s="15"/>
      <c r="AH1711" s="85"/>
      <c r="AI1711" s="85"/>
      <c r="AJ1711" s="85"/>
      <c r="AK1711" s="85"/>
      <c r="AL1711" s="85" t="str">
        <f>IF(AK1711="","",VLOOKUP(AK1711,映射!W:X,2,FALSE))</f>
        <v/>
      </c>
      <c r="AM1711" s="85"/>
      <c r="AN1711" s="85"/>
      <c r="AO1711" s="85"/>
    </row>
    <row r="1712" spans="1:41">
      <c r="A1712" s="26">
        <v>131034</v>
      </c>
      <c r="B1712" s="26" t="s">
        <v>701</v>
      </c>
      <c r="C1712" s="14" t="s">
        <v>40</v>
      </c>
      <c r="D1712" s="15" t="s">
        <v>702</v>
      </c>
      <c r="E1712" s="26">
        <v>31034</v>
      </c>
      <c r="F1712" s="26" t="s">
        <v>471</v>
      </c>
      <c r="G1712" s="26"/>
      <c r="H1712" s="26">
        <v>27</v>
      </c>
      <c r="I1712" s="26">
        <v>340</v>
      </c>
      <c r="J1712" s="90">
        <v>20</v>
      </c>
      <c r="K1712" s="26"/>
      <c r="L1712" s="85">
        <v>102065</v>
      </c>
      <c r="M1712" s="15" t="str">
        <f>IF(L1712="","",VLOOKUP(L1712,映射!W:X,2,FALSE))</f>
        <v>王宠宝箱碎片</v>
      </c>
      <c r="N1712" s="85">
        <v>1</v>
      </c>
      <c r="O1712" s="85">
        <v>1</v>
      </c>
      <c r="P1712" s="85">
        <v>2000</v>
      </c>
      <c r="Q1712" s="79"/>
      <c r="R1712" s="15"/>
      <c r="S1712" s="79"/>
      <c r="T1712" s="79"/>
      <c r="U1712" s="79"/>
      <c r="V1712" s="92"/>
      <c r="W1712" s="15"/>
      <c r="X1712" s="92"/>
      <c r="Y1712" s="92"/>
      <c r="Z1712" s="92"/>
      <c r="AA1712" s="92"/>
      <c r="AB1712" s="88"/>
      <c r="AC1712" s="92"/>
      <c r="AD1712" s="92"/>
      <c r="AE1712" s="92"/>
      <c r="AF1712" s="85"/>
      <c r="AG1712" s="15"/>
      <c r="AH1712" s="85"/>
      <c r="AI1712" s="85"/>
      <c r="AJ1712" s="85"/>
      <c r="AK1712" s="85"/>
      <c r="AL1712" s="85" t="str">
        <f>IF(AK1712="","",VLOOKUP(AK1712,映射!W:X,2,FALSE))</f>
        <v/>
      </c>
      <c r="AM1712" s="85"/>
      <c r="AN1712" s="85"/>
      <c r="AO1712" s="85"/>
    </row>
    <row r="1713" spans="1:41">
      <c r="A1713" s="26">
        <v>131035</v>
      </c>
      <c r="B1713" s="26" t="s">
        <v>701</v>
      </c>
      <c r="C1713" s="14" t="s">
        <v>40</v>
      </c>
      <c r="D1713" s="15" t="s">
        <v>702</v>
      </c>
      <c r="E1713" s="26">
        <v>31035</v>
      </c>
      <c r="F1713" s="26" t="s">
        <v>492</v>
      </c>
      <c r="G1713" s="26"/>
      <c r="H1713" s="26">
        <v>27</v>
      </c>
      <c r="I1713" s="26">
        <v>340</v>
      </c>
      <c r="J1713" s="90">
        <v>20</v>
      </c>
      <c r="K1713" s="26"/>
      <c r="L1713" s="85">
        <v>102065</v>
      </c>
      <c r="M1713" s="15" t="str">
        <f>IF(L1713="","",VLOOKUP(L1713,映射!W:X,2,FALSE))</f>
        <v>王宠宝箱碎片</v>
      </c>
      <c r="N1713" s="85">
        <v>1</v>
      </c>
      <c r="O1713" s="85">
        <v>1</v>
      </c>
      <c r="P1713" s="85">
        <v>2000</v>
      </c>
      <c r="Q1713" s="79"/>
      <c r="R1713" s="15"/>
      <c r="S1713" s="79"/>
      <c r="T1713" s="79"/>
      <c r="U1713" s="79"/>
      <c r="V1713" s="92"/>
      <c r="W1713" s="15"/>
      <c r="X1713" s="92"/>
      <c r="Y1713" s="92"/>
      <c r="Z1713" s="92"/>
      <c r="AA1713" s="92"/>
      <c r="AB1713" s="88"/>
      <c r="AC1713" s="92"/>
      <c r="AD1713" s="92"/>
      <c r="AE1713" s="92"/>
      <c r="AF1713" s="85"/>
      <c r="AG1713" s="15"/>
      <c r="AH1713" s="85"/>
      <c r="AI1713" s="85"/>
      <c r="AJ1713" s="85"/>
      <c r="AK1713" s="85"/>
      <c r="AL1713" s="85" t="str">
        <f>IF(AK1713="","",VLOOKUP(AK1713,映射!W:X,2,FALSE))</f>
        <v/>
      </c>
      <c r="AM1713" s="85"/>
      <c r="AN1713" s="85"/>
      <c r="AO1713" s="85"/>
    </row>
    <row r="1714" spans="1:41">
      <c r="A1714" s="26">
        <v>131036</v>
      </c>
      <c r="B1714" s="26" t="s">
        <v>701</v>
      </c>
      <c r="C1714" s="14" t="s">
        <v>40</v>
      </c>
      <c r="D1714" s="15" t="s">
        <v>702</v>
      </c>
      <c r="E1714" s="26">
        <v>31036</v>
      </c>
      <c r="F1714" s="26" t="s">
        <v>703</v>
      </c>
      <c r="G1714" s="26"/>
      <c r="H1714" s="26">
        <v>27</v>
      </c>
      <c r="I1714" s="26">
        <v>340</v>
      </c>
      <c r="J1714" s="90">
        <v>20</v>
      </c>
      <c r="K1714" s="26"/>
      <c r="L1714" s="85">
        <v>102065</v>
      </c>
      <c r="M1714" s="15" t="str">
        <f>IF(L1714="","",VLOOKUP(L1714,映射!W:X,2,FALSE))</f>
        <v>王宠宝箱碎片</v>
      </c>
      <c r="N1714" s="85">
        <v>1</v>
      </c>
      <c r="O1714" s="85">
        <v>1</v>
      </c>
      <c r="P1714" s="85">
        <v>2000</v>
      </c>
      <c r="Q1714" s="79"/>
      <c r="R1714" s="15"/>
      <c r="S1714" s="79"/>
      <c r="T1714" s="79"/>
      <c r="U1714" s="79"/>
      <c r="V1714" s="92"/>
      <c r="W1714" s="15"/>
      <c r="X1714" s="92"/>
      <c r="Y1714" s="92"/>
      <c r="Z1714" s="92"/>
      <c r="AA1714" s="92"/>
      <c r="AB1714" s="88"/>
      <c r="AC1714" s="92"/>
      <c r="AD1714" s="92"/>
      <c r="AE1714" s="92"/>
      <c r="AF1714" s="85"/>
      <c r="AG1714" s="15"/>
      <c r="AH1714" s="85"/>
      <c r="AI1714" s="85"/>
      <c r="AJ1714" s="85"/>
      <c r="AK1714" s="85"/>
      <c r="AL1714" s="85" t="str">
        <f>IF(AK1714="","",VLOOKUP(AK1714,映射!W:X,2,FALSE))</f>
        <v/>
      </c>
      <c r="AM1714" s="85"/>
      <c r="AN1714" s="85"/>
      <c r="AO1714" s="85"/>
    </row>
    <row r="1715" spans="1:41">
      <c r="A1715" s="26">
        <v>131037</v>
      </c>
      <c r="B1715" s="26" t="s">
        <v>701</v>
      </c>
      <c r="C1715" s="14" t="s">
        <v>40</v>
      </c>
      <c r="D1715" s="15" t="s">
        <v>702</v>
      </c>
      <c r="E1715" s="26">
        <v>31037</v>
      </c>
      <c r="F1715" s="26" t="s">
        <v>466</v>
      </c>
      <c r="G1715" s="26"/>
      <c r="H1715" s="26">
        <v>27</v>
      </c>
      <c r="I1715" s="26">
        <v>340</v>
      </c>
      <c r="J1715" s="90">
        <v>20</v>
      </c>
      <c r="K1715" s="26"/>
      <c r="L1715" s="85">
        <v>102065</v>
      </c>
      <c r="M1715" s="15" t="str">
        <f>IF(L1715="","",VLOOKUP(L1715,映射!W:X,2,FALSE))</f>
        <v>王宠宝箱碎片</v>
      </c>
      <c r="N1715" s="85">
        <v>1</v>
      </c>
      <c r="O1715" s="85">
        <v>1</v>
      </c>
      <c r="P1715" s="85">
        <v>2000</v>
      </c>
      <c r="Q1715" s="79"/>
      <c r="R1715" s="15"/>
      <c r="S1715" s="79"/>
      <c r="T1715" s="79"/>
      <c r="U1715" s="79"/>
      <c r="V1715" s="92"/>
      <c r="W1715" s="15"/>
      <c r="X1715" s="92"/>
      <c r="Y1715" s="92"/>
      <c r="Z1715" s="92"/>
      <c r="AA1715" s="92"/>
      <c r="AB1715" s="88"/>
      <c r="AC1715" s="92"/>
      <c r="AD1715" s="92"/>
      <c r="AE1715" s="92"/>
      <c r="AF1715" s="85"/>
      <c r="AG1715" s="15"/>
      <c r="AH1715" s="85"/>
      <c r="AI1715" s="85"/>
      <c r="AJ1715" s="85"/>
      <c r="AK1715" s="85"/>
      <c r="AL1715" s="85" t="str">
        <f>IF(AK1715="","",VLOOKUP(AK1715,映射!W:X,2,FALSE))</f>
        <v/>
      </c>
      <c r="AM1715" s="85"/>
      <c r="AN1715" s="85"/>
      <c r="AO1715" s="85"/>
    </row>
    <row r="1716" spans="1:41">
      <c r="A1716" s="26">
        <v>131038</v>
      </c>
      <c r="B1716" s="26" t="s">
        <v>701</v>
      </c>
      <c r="C1716" s="14" t="s">
        <v>40</v>
      </c>
      <c r="D1716" s="15" t="s">
        <v>702</v>
      </c>
      <c r="E1716" s="26">
        <v>31038</v>
      </c>
      <c r="F1716" s="26" t="s">
        <v>635</v>
      </c>
      <c r="G1716" s="26"/>
      <c r="H1716" s="26">
        <v>27</v>
      </c>
      <c r="I1716" s="26">
        <v>340</v>
      </c>
      <c r="J1716" s="90">
        <v>20</v>
      </c>
      <c r="K1716" s="26"/>
      <c r="L1716" s="85">
        <v>102065</v>
      </c>
      <c r="M1716" s="15" t="str">
        <f>IF(L1716="","",VLOOKUP(L1716,映射!W:X,2,FALSE))</f>
        <v>王宠宝箱碎片</v>
      </c>
      <c r="N1716" s="85">
        <v>1</v>
      </c>
      <c r="O1716" s="85">
        <v>1</v>
      </c>
      <c r="P1716" s="85">
        <v>2000</v>
      </c>
      <c r="Q1716" s="79"/>
      <c r="R1716" s="15"/>
      <c r="S1716" s="79"/>
      <c r="T1716" s="79"/>
      <c r="U1716" s="79"/>
      <c r="V1716" s="92"/>
      <c r="W1716" s="15"/>
      <c r="X1716" s="92"/>
      <c r="Y1716" s="92"/>
      <c r="Z1716" s="92"/>
      <c r="AA1716" s="92"/>
      <c r="AB1716" s="88"/>
      <c r="AC1716" s="92"/>
      <c r="AD1716" s="92"/>
      <c r="AE1716" s="92"/>
      <c r="AF1716" s="85"/>
      <c r="AG1716" s="15"/>
      <c r="AH1716" s="85"/>
      <c r="AI1716" s="85"/>
      <c r="AJ1716" s="85"/>
      <c r="AK1716" s="85"/>
      <c r="AL1716" s="85" t="str">
        <f>IF(AK1716="","",VLOOKUP(AK1716,映射!W:X,2,FALSE))</f>
        <v/>
      </c>
      <c r="AM1716" s="85"/>
      <c r="AN1716" s="85"/>
      <c r="AO1716" s="85"/>
    </row>
    <row r="1717" spans="1:41">
      <c r="A1717" s="26">
        <v>131039</v>
      </c>
      <c r="B1717" s="26" t="s">
        <v>701</v>
      </c>
      <c r="C1717" s="14" t="s">
        <v>40</v>
      </c>
      <c r="D1717" s="15" t="s">
        <v>704</v>
      </c>
      <c r="E1717" s="26">
        <v>31039</v>
      </c>
      <c r="F1717" s="26" t="s">
        <v>648</v>
      </c>
      <c r="G1717" s="26"/>
      <c r="H1717" s="26">
        <v>27</v>
      </c>
      <c r="I1717" s="26">
        <v>340</v>
      </c>
      <c r="J1717" s="90">
        <v>20</v>
      </c>
      <c r="K1717" s="26"/>
      <c r="L1717" s="85">
        <v>102065</v>
      </c>
      <c r="M1717" s="15" t="str">
        <f>IF(L1717="","",VLOOKUP(L1717,映射!W:X,2,FALSE))</f>
        <v>王宠宝箱碎片</v>
      </c>
      <c r="N1717" s="85">
        <v>1</v>
      </c>
      <c r="O1717" s="85">
        <v>1</v>
      </c>
      <c r="P1717" s="85">
        <v>2000</v>
      </c>
      <c r="Q1717" s="79"/>
      <c r="R1717" s="15"/>
      <c r="S1717" s="79"/>
      <c r="T1717" s="79"/>
      <c r="U1717" s="79"/>
      <c r="V1717" s="92"/>
      <c r="W1717" s="15"/>
      <c r="X1717" s="92"/>
      <c r="Y1717" s="92"/>
      <c r="Z1717" s="92"/>
      <c r="AA1717" s="92"/>
      <c r="AB1717" s="88"/>
      <c r="AC1717" s="92"/>
      <c r="AD1717" s="92"/>
      <c r="AE1717" s="92"/>
      <c r="AF1717" s="85"/>
      <c r="AG1717" s="15"/>
      <c r="AH1717" s="85"/>
      <c r="AI1717" s="85"/>
      <c r="AJ1717" s="85"/>
      <c r="AK1717" s="85"/>
      <c r="AL1717" s="85" t="str">
        <f>IF(AK1717="","",VLOOKUP(AK1717,映射!W:X,2,FALSE))</f>
        <v/>
      </c>
      <c r="AM1717" s="85"/>
      <c r="AN1717" s="85"/>
      <c r="AO1717" s="85"/>
    </row>
    <row r="1718" spans="1:41">
      <c r="A1718" s="26">
        <v>131040</v>
      </c>
      <c r="B1718" s="26" t="s">
        <v>701</v>
      </c>
      <c r="C1718" s="14" t="s">
        <v>40</v>
      </c>
      <c r="D1718" s="15" t="s">
        <v>704</v>
      </c>
      <c r="E1718" s="26">
        <v>31040</v>
      </c>
      <c r="F1718" s="26" t="s">
        <v>648</v>
      </c>
      <c r="G1718" s="26"/>
      <c r="H1718" s="26">
        <v>27</v>
      </c>
      <c r="I1718" s="26">
        <v>340</v>
      </c>
      <c r="J1718" s="90">
        <v>20</v>
      </c>
      <c r="K1718" s="26"/>
      <c r="L1718" s="85">
        <v>102065</v>
      </c>
      <c r="M1718" s="15" t="str">
        <f>IF(L1718="","",VLOOKUP(L1718,映射!W:X,2,FALSE))</f>
        <v>王宠宝箱碎片</v>
      </c>
      <c r="N1718" s="85">
        <v>1</v>
      </c>
      <c r="O1718" s="85">
        <v>1</v>
      </c>
      <c r="P1718" s="85">
        <v>2000</v>
      </c>
      <c r="Q1718" s="79"/>
      <c r="R1718" s="15"/>
      <c r="S1718" s="79"/>
      <c r="T1718" s="79"/>
      <c r="U1718" s="79"/>
      <c r="V1718" s="92"/>
      <c r="W1718" s="15"/>
      <c r="X1718" s="92"/>
      <c r="Y1718" s="92"/>
      <c r="Z1718" s="92"/>
      <c r="AA1718" s="92"/>
      <c r="AB1718" s="88"/>
      <c r="AC1718" s="92"/>
      <c r="AD1718" s="92"/>
      <c r="AE1718" s="92"/>
      <c r="AF1718" s="85"/>
      <c r="AG1718" s="15"/>
      <c r="AH1718" s="85"/>
      <c r="AI1718" s="85"/>
      <c r="AJ1718" s="85"/>
      <c r="AK1718" s="85"/>
      <c r="AL1718" s="85" t="str">
        <f>IF(AK1718="","",VLOOKUP(AK1718,映射!W:X,2,FALSE))</f>
        <v/>
      </c>
      <c r="AM1718" s="85"/>
      <c r="AN1718" s="85"/>
      <c r="AO1718" s="85"/>
    </row>
    <row r="1719" spans="1:41">
      <c r="A1719" s="26">
        <v>131041</v>
      </c>
      <c r="B1719" s="26" t="s">
        <v>701</v>
      </c>
      <c r="C1719" s="14" t="s">
        <v>40</v>
      </c>
      <c r="D1719" s="15" t="s">
        <v>704</v>
      </c>
      <c r="E1719" s="26">
        <v>31041</v>
      </c>
      <c r="F1719" s="26" t="s">
        <v>492</v>
      </c>
      <c r="G1719" s="26"/>
      <c r="H1719" s="26">
        <v>27</v>
      </c>
      <c r="I1719" s="26">
        <v>340</v>
      </c>
      <c r="J1719" s="90">
        <v>20</v>
      </c>
      <c r="K1719" s="26"/>
      <c r="L1719" s="85">
        <v>102065</v>
      </c>
      <c r="M1719" s="15" t="str">
        <f>IF(L1719="","",VLOOKUP(L1719,映射!W:X,2,FALSE))</f>
        <v>王宠宝箱碎片</v>
      </c>
      <c r="N1719" s="85">
        <v>1</v>
      </c>
      <c r="O1719" s="85">
        <v>1</v>
      </c>
      <c r="P1719" s="85">
        <v>2000</v>
      </c>
      <c r="Q1719" s="79"/>
      <c r="R1719" s="15"/>
      <c r="S1719" s="79"/>
      <c r="T1719" s="79"/>
      <c r="U1719" s="79"/>
      <c r="V1719" s="92"/>
      <c r="W1719" s="15"/>
      <c r="X1719" s="92"/>
      <c r="Y1719" s="92"/>
      <c r="Z1719" s="92"/>
      <c r="AA1719" s="92"/>
      <c r="AB1719" s="88"/>
      <c r="AC1719" s="92"/>
      <c r="AD1719" s="92"/>
      <c r="AE1719" s="92"/>
      <c r="AF1719" s="85"/>
      <c r="AG1719" s="15"/>
      <c r="AH1719" s="85"/>
      <c r="AI1719" s="85"/>
      <c r="AJ1719" s="85"/>
      <c r="AK1719" s="85"/>
      <c r="AL1719" s="85" t="str">
        <f>IF(AK1719="","",VLOOKUP(AK1719,映射!W:X,2,FALSE))</f>
        <v/>
      </c>
      <c r="AM1719" s="85"/>
      <c r="AN1719" s="85"/>
      <c r="AO1719" s="85"/>
    </row>
    <row r="1720" spans="1:41">
      <c r="A1720" s="26">
        <v>131042</v>
      </c>
      <c r="B1720" s="26" t="s">
        <v>701</v>
      </c>
      <c r="C1720" s="14" t="s">
        <v>40</v>
      </c>
      <c r="D1720" s="15" t="s">
        <v>704</v>
      </c>
      <c r="E1720" s="26">
        <v>31042</v>
      </c>
      <c r="F1720" s="26" t="s">
        <v>456</v>
      </c>
      <c r="G1720" s="26"/>
      <c r="H1720" s="26">
        <v>27</v>
      </c>
      <c r="I1720" s="26">
        <v>340</v>
      </c>
      <c r="J1720" s="90">
        <v>20</v>
      </c>
      <c r="K1720" s="26"/>
      <c r="L1720" s="85">
        <v>102065</v>
      </c>
      <c r="M1720" s="15" t="str">
        <f>IF(L1720="","",VLOOKUP(L1720,映射!W:X,2,FALSE))</f>
        <v>王宠宝箱碎片</v>
      </c>
      <c r="N1720" s="85">
        <v>1</v>
      </c>
      <c r="O1720" s="85">
        <v>1</v>
      </c>
      <c r="P1720" s="85">
        <v>2000</v>
      </c>
      <c r="Q1720" s="79"/>
      <c r="R1720" s="15"/>
      <c r="S1720" s="79"/>
      <c r="T1720" s="79"/>
      <c r="U1720" s="79"/>
      <c r="V1720" s="92"/>
      <c r="W1720" s="15"/>
      <c r="X1720" s="92"/>
      <c r="Y1720" s="92"/>
      <c r="Z1720" s="92"/>
      <c r="AA1720" s="92"/>
      <c r="AB1720" s="88"/>
      <c r="AC1720" s="92"/>
      <c r="AD1720" s="92"/>
      <c r="AE1720" s="92"/>
      <c r="AF1720" s="85"/>
      <c r="AG1720" s="15"/>
      <c r="AH1720" s="85"/>
      <c r="AI1720" s="85"/>
      <c r="AJ1720" s="85"/>
      <c r="AK1720" s="85"/>
      <c r="AL1720" s="85" t="str">
        <f>IF(AK1720="","",VLOOKUP(AK1720,映射!W:X,2,FALSE))</f>
        <v/>
      </c>
      <c r="AM1720" s="85"/>
      <c r="AN1720" s="85"/>
      <c r="AO1720" s="85"/>
    </row>
    <row r="1721" spans="1:41">
      <c r="A1721" s="26">
        <v>131043</v>
      </c>
      <c r="B1721" s="26" t="s">
        <v>701</v>
      </c>
      <c r="C1721" s="14" t="s">
        <v>40</v>
      </c>
      <c r="D1721" s="15" t="s">
        <v>704</v>
      </c>
      <c r="E1721" s="26">
        <v>31043</v>
      </c>
      <c r="F1721" s="26" t="s">
        <v>624</v>
      </c>
      <c r="G1721" s="26"/>
      <c r="H1721" s="26">
        <v>27</v>
      </c>
      <c r="I1721" s="26">
        <v>340</v>
      </c>
      <c r="J1721" s="90">
        <v>20</v>
      </c>
      <c r="K1721" s="26"/>
      <c r="L1721" s="85">
        <v>102065</v>
      </c>
      <c r="M1721" s="15" t="str">
        <f>IF(L1721="","",VLOOKUP(L1721,映射!W:X,2,FALSE))</f>
        <v>王宠宝箱碎片</v>
      </c>
      <c r="N1721" s="85">
        <v>1</v>
      </c>
      <c r="O1721" s="85">
        <v>1</v>
      </c>
      <c r="P1721" s="85">
        <v>2000</v>
      </c>
      <c r="Q1721" s="79"/>
      <c r="R1721" s="15"/>
      <c r="S1721" s="79"/>
      <c r="T1721" s="79"/>
      <c r="U1721" s="79"/>
      <c r="V1721" s="92"/>
      <c r="W1721" s="15"/>
      <c r="X1721" s="92"/>
      <c r="Y1721" s="92"/>
      <c r="Z1721" s="92"/>
      <c r="AA1721" s="92"/>
      <c r="AB1721" s="88"/>
      <c r="AC1721" s="92"/>
      <c r="AD1721" s="92"/>
      <c r="AE1721" s="92"/>
      <c r="AF1721" s="85"/>
      <c r="AG1721" s="15"/>
      <c r="AH1721" s="85"/>
      <c r="AI1721" s="85"/>
      <c r="AJ1721" s="85"/>
      <c r="AK1721" s="85"/>
      <c r="AL1721" s="85" t="str">
        <f>IF(AK1721="","",VLOOKUP(AK1721,映射!W:X,2,FALSE))</f>
        <v/>
      </c>
      <c r="AM1721" s="85"/>
      <c r="AN1721" s="85"/>
      <c r="AO1721" s="85"/>
    </row>
    <row r="1722" spans="1:41">
      <c r="A1722" s="26">
        <v>131044</v>
      </c>
      <c r="B1722" s="26" t="s">
        <v>701</v>
      </c>
      <c r="C1722" s="14" t="s">
        <v>40</v>
      </c>
      <c r="D1722" s="15" t="s">
        <v>704</v>
      </c>
      <c r="E1722" s="26">
        <v>31044</v>
      </c>
      <c r="F1722" s="26" t="s">
        <v>699</v>
      </c>
      <c r="G1722" s="26"/>
      <c r="H1722" s="26">
        <v>27</v>
      </c>
      <c r="I1722" s="26">
        <v>340</v>
      </c>
      <c r="J1722" s="90">
        <v>20</v>
      </c>
      <c r="K1722" s="26"/>
      <c r="L1722" s="85">
        <v>102065</v>
      </c>
      <c r="M1722" s="15" t="str">
        <f>IF(L1722="","",VLOOKUP(L1722,映射!W:X,2,FALSE))</f>
        <v>王宠宝箱碎片</v>
      </c>
      <c r="N1722" s="85">
        <v>1</v>
      </c>
      <c r="O1722" s="85">
        <v>1</v>
      </c>
      <c r="P1722" s="85">
        <v>2000</v>
      </c>
      <c r="Q1722" s="79"/>
      <c r="R1722" s="15"/>
      <c r="S1722" s="79"/>
      <c r="T1722" s="79"/>
      <c r="U1722" s="79"/>
      <c r="V1722" s="92"/>
      <c r="W1722" s="15"/>
      <c r="X1722" s="92"/>
      <c r="Y1722" s="92"/>
      <c r="Z1722" s="92"/>
      <c r="AA1722" s="92"/>
      <c r="AB1722" s="88"/>
      <c r="AC1722" s="92"/>
      <c r="AD1722" s="92"/>
      <c r="AE1722" s="92"/>
      <c r="AF1722" s="85"/>
      <c r="AG1722" s="15"/>
      <c r="AH1722" s="85"/>
      <c r="AI1722" s="85"/>
      <c r="AJ1722" s="85"/>
      <c r="AK1722" s="85"/>
      <c r="AL1722" s="85" t="str">
        <f>IF(AK1722="","",VLOOKUP(AK1722,映射!W:X,2,FALSE))</f>
        <v/>
      </c>
      <c r="AM1722" s="85"/>
      <c r="AN1722" s="85"/>
      <c r="AO1722" s="85"/>
    </row>
    <row r="1723" spans="1:41">
      <c r="A1723" s="26">
        <v>131045</v>
      </c>
      <c r="B1723" s="26" t="s">
        <v>701</v>
      </c>
      <c r="C1723" s="14" t="s">
        <v>40</v>
      </c>
      <c r="D1723" s="15" t="s">
        <v>704</v>
      </c>
      <c r="E1723" s="26">
        <v>31045</v>
      </c>
      <c r="F1723" s="26" t="s">
        <v>438</v>
      </c>
      <c r="G1723" s="26"/>
      <c r="H1723" s="26">
        <v>27</v>
      </c>
      <c r="I1723" s="26">
        <v>340</v>
      </c>
      <c r="J1723" s="90">
        <v>20</v>
      </c>
      <c r="K1723" s="26"/>
      <c r="L1723" s="85">
        <v>102065</v>
      </c>
      <c r="M1723" s="15" t="str">
        <f>IF(L1723="","",VLOOKUP(L1723,映射!W:X,2,FALSE))</f>
        <v>王宠宝箱碎片</v>
      </c>
      <c r="N1723" s="85">
        <v>1</v>
      </c>
      <c r="O1723" s="85">
        <v>1</v>
      </c>
      <c r="P1723" s="85">
        <v>2000</v>
      </c>
      <c r="Q1723" s="79"/>
      <c r="R1723" s="15"/>
      <c r="S1723" s="79"/>
      <c r="T1723" s="79"/>
      <c r="U1723" s="79"/>
      <c r="V1723" s="92"/>
      <c r="W1723" s="15"/>
      <c r="X1723" s="92"/>
      <c r="Y1723" s="92"/>
      <c r="Z1723" s="92"/>
      <c r="AA1723" s="92"/>
      <c r="AB1723" s="88"/>
      <c r="AC1723" s="92"/>
      <c r="AD1723" s="92"/>
      <c r="AE1723" s="92"/>
      <c r="AF1723" s="85"/>
      <c r="AG1723" s="15"/>
      <c r="AH1723" s="85"/>
      <c r="AI1723" s="85"/>
      <c r="AJ1723" s="85"/>
      <c r="AK1723" s="85"/>
      <c r="AL1723" s="85" t="str">
        <f>IF(AK1723="","",VLOOKUP(AK1723,映射!W:X,2,FALSE))</f>
        <v/>
      </c>
      <c r="AM1723" s="85"/>
      <c r="AN1723" s="85"/>
      <c r="AO1723" s="85"/>
    </row>
    <row r="1724" spans="1:41">
      <c r="A1724" s="26">
        <v>131046</v>
      </c>
      <c r="B1724" s="26" t="s">
        <v>701</v>
      </c>
      <c r="C1724" s="14" t="s">
        <v>40</v>
      </c>
      <c r="D1724" s="15" t="s">
        <v>704</v>
      </c>
      <c r="E1724" s="26">
        <v>31046</v>
      </c>
      <c r="F1724" s="26" t="s">
        <v>705</v>
      </c>
      <c r="G1724" s="26"/>
      <c r="H1724" s="26">
        <v>27</v>
      </c>
      <c r="I1724" s="26">
        <v>340</v>
      </c>
      <c r="J1724" s="90">
        <v>20</v>
      </c>
      <c r="K1724" s="26"/>
      <c r="L1724" s="85">
        <v>102065</v>
      </c>
      <c r="M1724" s="15" t="str">
        <f>IF(L1724="","",VLOOKUP(L1724,映射!W:X,2,FALSE))</f>
        <v>王宠宝箱碎片</v>
      </c>
      <c r="N1724" s="85">
        <v>1</v>
      </c>
      <c r="O1724" s="85">
        <v>1</v>
      </c>
      <c r="P1724" s="85">
        <v>2000</v>
      </c>
      <c r="Q1724" s="79"/>
      <c r="R1724" s="15"/>
      <c r="S1724" s="79"/>
      <c r="T1724" s="79"/>
      <c r="U1724" s="79"/>
      <c r="V1724" s="92"/>
      <c r="W1724" s="15"/>
      <c r="X1724" s="92"/>
      <c r="Y1724" s="92"/>
      <c r="Z1724" s="92"/>
      <c r="AA1724" s="92"/>
      <c r="AB1724" s="88"/>
      <c r="AC1724" s="92"/>
      <c r="AD1724" s="92"/>
      <c r="AE1724" s="92"/>
      <c r="AF1724" s="85"/>
      <c r="AG1724" s="15"/>
      <c r="AH1724" s="85"/>
      <c r="AI1724" s="85"/>
      <c r="AJ1724" s="85"/>
      <c r="AK1724" s="85"/>
      <c r="AL1724" s="85" t="str">
        <f>IF(AK1724="","",VLOOKUP(AK1724,映射!W:X,2,FALSE))</f>
        <v/>
      </c>
      <c r="AM1724" s="85"/>
      <c r="AN1724" s="85"/>
      <c r="AO1724" s="85"/>
    </row>
    <row r="1725" spans="1:41">
      <c r="A1725" s="26">
        <v>131047</v>
      </c>
      <c r="B1725" s="26" t="s">
        <v>701</v>
      </c>
      <c r="C1725" s="14" t="s">
        <v>40</v>
      </c>
      <c r="D1725" s="15" t="s">
        <v>702</v>
      </c>
      <c r="E1725" s="26">
        <v>31047</v>
      </c>
      <c r="F1725" s="26" t="s">
        <v>628</v>
      </c>
      <c r="G1725" s="26"/>
      <c r="H1725" s="26">
        <v>32</v>
      </c>
      <c r="I1725" s="26">
        <v>480</v>
      </c>
      <c r="J1725" s="90">
        <v>21</v>
      </c>
      <c r="K1725" s="26"/>
      <c r="L1725" s="85">
        <v>102065</v>
      </c>
      <c r="M1725" s="15" t="str">
        <f>IF(L1725="","",VLOOKUP(L1725,映射!W:X,2,FALSE))</f>
        <v>王宠宝箱碎片</v>
      </c>
      <c r="N1725" s="85">
        <v>1</v>
      </c>
      <c r="O1725" s="85">
        <v>1</v>
      </c>
      <c r="P1725" s="85">
        <v>2000</v>
      </c>
      <c r="Q1725" s="79"/>
      <c r="R1725" s="15"/>
      <c r="S1725" s="79"/>
      <c r="T1725" s="79"/>
      <c r="U1725" s="79"/>
      <c r="V1725" s="92"/>
      <c r="W1725" s="15"/>
      <c r="X1725" s="92"/>
      <c r="Y1725" s="92"/>
      <c r="Z1725" s="92"/>
      <c r="AA1725" s="92"/>
      <c r="AB1725" s="88"/>
      <c r="AC1725" s="92"/>
      <c r="AD1725" s="92"/>
      <c r="AE1725" s="92"/>
      <c r="AF1725" s="85"/>
      <c r="AG1725" s="15"/>
      <c r="AH1725" s="85"/>
      <c r="AI1725" s="85"/>
      <c r="AJ1725" s="85"/>
      <c r="AK1725" s="85"/>
      <c r="AL1725" s="85" t="str">
        <f>IF(AK1725="","",VLOOKUP(AK1725,映射!W:X,2,FALSE))</f>
        <v/>
      </c>
      <c r="AM1725" s="85"/>
      <c r="AN1725" s="85"/>
      <c r="AO1725" s="85"/>
    </row>
    <row r="1726" spans="1:41">
      <c r="A1726" s="26">
        <v>131048</v>
      </c>
      <c r="B1726" s="26" t="s">
        <v>701</v>
      </c>
      <c r="C1726" s="14" t="s">
        <v>40</v>
      </c>
      <c r="D1726" s="15" t="s">
        <v>702</v>
      </c>
      <c r="E1726" s="26">
        <v>31048</v>
      </c>
      <c r="F1726" s="26" t="s">
        <v>507</v>
      </c>
      <c r="G1726" s="26"/>
      <c r="H1726" s="26">
        <v>32</v>
      </c>
      <c r="I1726" s="26">
        <v>480</v>
      </c>
      <c r="J1726" s="90">
        <v>21</v>
      </c>
      <c r="K1726" s="26"/>
      <c r="L1726" s="85">
        <v>102065</v>
      </c>
      <c r="M1726" s="15" t="str">
        <f>IF(L1726="","",VLOOKUP(L1726,映射!W:X,2,FALSE))</f>
        <v>王宠宝箱碎片</v>
      </c>
      <c r="N1726" s="85">
        <v>1</v>
      </c>
      <c r="O1726" s="85">
        <v>1</v>
      </c>
      <c r="P1726" s="85">
        <v>2000</v>
      </c>
      <c r="Q1726" s="79"/>
      <c r="R1726" s="15"/>
      <c r="S1726" s="79"/>
      <c r="T1726" s="79"/>
      <c r="U1726" s="79"/>
      <c r="V1726" s="92"/>
      <c r="W1726" s="15"/>
      <c r="X1726" s="92"/>
      <c r="Y1726" s="92"/>
      <c r="Z1726" s="92"/>
      <c r="AA1726" s="92"/>
      <c r="AB1726" s="88"/>
      <c r="AC1726" s="92"/>
      <c r="AD1726" s="92"/>
      <c r="AE1726" s="92"/>
      <c r="AF1726" s="85"/>
      <c r="AG1726" s="15"/>
      <c r="AH1726" s="85"/>
      <c r="AI1726" s="85"/>
      <c r="AJ1726" s="85"/>
      <c r="AK1726" s="85"/>
      <c r="AL1726" s="85" t="str">
        <f>IF(AK1726="","",VLOOKUP(AK1726,映射!W:X,2,FALSE))</f>
        <v/>
      </c>
      <c r="AM1726" s="85"/>
      <c r="AN1726" s="85"/>
      <c r="AO1726" s="85"/>
    </row>
    <row r="1727" spans="1:41">
      <c r="A1727" s="26">
        <v>131049</v>
      </c>
      <c r="B1727" s="26" t="s">
        <v>701</v>
      </c>
      <c r="C1727" s="14" t="s">
        <v>40</v>
      </c>
      <c r="D1727" s="15" t="s">
        <v>702</v>
      </c>
      <c r="E1727" s="26">
        <v>31049</v>
      </c>
      <c r="F1727" s="26" t="s">
        <v>471</v>
      </c>
      <c r="G1727" s="26"/>
      <c r="H1727" s="26">
        <v>32</v>
      </c>
      <c r="I1727" s="26">
        <v>480</v>
      </c>
      <c r="J1727" s="90">
        <v>21</v>
      </c>
      <c r="K1727" s="26"/>
      <c r="L1727" s="85">
        <v>102065</v>
      </c>
      <c r="M1727" s="15" t="str">
        <f>IF(L1727="","",VLOOKUP(L1727,映射!W:X,2,FALSE))</f>
        <v>王宠宝箱碎片</v>
      </c>
      <c r="N1727" s="85">
        <v>1</v>
      </c>
      <c r="O1727" s="85">
        <v>1</v>
      </c>
      <c r="P1727" s="85">
        <v>2000</v>
      </c>
      <c r="Q1727" s="79"/>
      <c r="R1727" s="15"/>
      <c r="S1727" s="79"/>
      <c r="T1727" s="79"/>
      <c r="U1727" s="79"/>
      <c r="V1727" s="92"/>
      <c r="W1727" s="15"/>
      <c r="X1727" s="92"/>
      <c r="Y1727" s="92"/>
      <c r="Z1727" s="92"/>
      <c r="AA1727" s="92"/>
      <c r="AB1727" s="88"/>
      <c r="AC1727" s="92"/>
      <c r="AD1727" s="92"/>
      <c r="AE1727" s="92"/>
      <c r="AF1727" s="85"/>
      <c r="AG1727" s="15"/>
      <c r="AH1727" s="85"/>
      <c r="AI1727" s="85"/>
      <c r="AJ1727" s="85"/>
      <c r="AK1727" s="85"/>
      <c r="AL1727" s="85" t="str">
        <f>IF(AK1727="","",VLOOKUP(AK1727,映射!W:X,2,FALSE))</f>
        <v/>
      </c>
      <c r="AM1727" s="85"/>
      <c r="AN1727" s="85"/>
      <c r="AO1727" s="85"/>
    </row>
    <row r="1728" spans="1:41">
      <c r="A1728" s="26">
        <v>131050</v>
      </c>
      <c r="B1728" s="26" t="s">
        <v>701</v>
      </c>
      <c r="C1728" s="14" t="s">
        <v>40</v>
      </c>
      <c r="D1728" s="15" t="s">
        <v>702</v>
      </c>
      <c r="E1728" s="26">
        <v>31050</v>
      </c>
      <c r="F1728" s="26" t="s">
        <v>492</v>
      </c>
      <c r="G1728" s="26"/>
      <c r="H1728" s="26">
        <v>32</v>
      </c>
      <c r="I1728" s="26">
        <v>480</v>
      </c>
      <c r="J1728" s="90">
        <v>21</v>
      </c>
      <c r="K1728" s="26"/>
      <c r="L1728" s="85">
        <v>102065</v>
      </c>
      <c r="M1728" s="15" t="str">
        <f>IF(L1728="","",VLOOKUP(L1728,映射!W:X,2,FALSE))</f>
        <v>王宠宝箱碎片</v>
      </c>
      <c r="N1728" s="85">
        <v>1</v>
      </c>
      <c r="O1728" s="85">
        <v>1</v>
      </c>
      <c r="P1728" s="85">
        <v>2000</v>
      </c>
      <c r="Q1728" s="79"/>
      <c r="R1728" s="15"/>
      <c r="S1728" s="79"/>
      <c r="T1728" s="79"/>
      <c r="U1728" s="79"/>
      <c r="V1728" s="92"/>
      <c r="W1728" s="15"/>
      <c r="X1728" s="92"/>
      <c r="Y1728" s="92"/>
      <c r="Z1728" s="92"/>
      <c r="AA1728" s="92"/>
      <c r="AB1728" s="88"/>
      <c r="AC1728" s="92"/>
      <c r="AD1728" s="92"/>
      <c r="AE1728" s="92"/>
      <c r="AF1728" s="85"/>
      <c r="AG1728" s="15"/>
      <c r="AH1728" s="85"/>
      <c r="AI1728" s="85"/>
      <c r="AJ1728" s="85"/>
      <c r="AK1728" s="85"/>
      <c r="AL1728" s="85" t="str">
        <f>IF(AK1728="","",VLOOKUP(AK1728,映射!W:X,2,FALSE))</f>
        <v/>
      </c>
      <c r="AM1728" s="85"/>
      <c r="AN1728" s="85"/>
      <c r="AO1728" s="85"/>
    </row>
    <row r="1729" spans="1:41">
      <c r="A1729" s="26">
        <v>131051</v>
      </c>
      <c r="B1729" s="26" t="s">
        <v>701</v>
      </c>
      <c r="C1729" s="14" t="s">
        <v>40</v>
      </c>
      <c r="D1729" s="15" t="s">
        <v>702</v>
      </c>
      <c r="E1729" s="26">
        <v>31051</v>
      </c>
      <c r="F1729" s="26" t="s">
        <v>703</v>
      </c>
      <c r="G1729" s="26"/>
      <c r="H1729" s="26">
        <v>32</v>
      </c>
      <c r="I1729" s="26">
        <v>480</v>
      </c>
      <c r="J1729" s="90">
        <v>21</v>
      </c>
      <c r="K1729" s="26"/>
      <c r="L1729" s="85">
        <v>102065</v>
      </c>
      <c r="M1729" s="15" t="str">
        <f>IF(L1729="","",VLOOKUP(L1729,映射!W:X,2,FALSE))</f>
        <v>王宠宝箱碎片</v>
      </c>
      <c r="N1729" s="85">
        <v>1</v>
      </c>
      <c r="O1729" s="85">
        <v>1</v>
      </c>
      <c r="P1729" s="85">
        <v>2000</v>
      </c>
      <c r="Q1729" s="79"/>
      <c r="R1729" s="15"/>
      <c r="S1729" s="79"/>
      <c r="T1729" s="79"/>
      <c r="U1729" s="79"/>
      <c r="V1729" s="92"/>
      <c r="W1729" s="15"/>
      <c r="X1729" s="92"/>
      <c r="Y1729" s="92"/>
      <c r="Z1729" s="92"/>
      <c r="AA1729" s="92"/>
      <c r="AB1729" s="88"/>
      <c r="AC1729" s="92"/>
      <c r="AD1729" s="92"/>
      <c r="AE1729" s="92"/>
      <c r="AF1729" s="85"/>
      <c r="AG1729" s="15"/>
      <c r="AH1729" s="85"/>
      <c r="AI1729" s="85"/>
      <c r="AJ1729" s="85"/>
      <c r="AK1729" s="85"/>
      <c r="AL1729" s="85" t="str">
        <f>IF(AK1729="","",VLOOKUP(AK1729,映射!W:X,2,FALSE))</f>
        <v/>
      </c>
      <c r="AM1729" s="85"/>
      <c r="AN1729" s="85"/>
      <c r="AO1729" s="85"/>
    </row>
    <row r="1730" spans="1:41">
      <c r="A1730" s="26">
        <v>131052</v>
      </c>
      <c r="B1730" s="26" t="s">
        <v>701</v>
      </c>
      <c r="C1730" s="14" t="s">
        <v>40</v>
      </c>
      <c r="D1730" s="15" t="s">
        <v>702</v>
      </c>
      <c r="E1730" s="26">
        <v>31052</v>
      </c>
      <c r="F1730" s="26" t="s">
        <v>466</v>
      </c>
      <c r="G1730" s="26"/>
      <c r="H1730" s="26">
        <v>32</v>
      </c>
      <c r="I1730" s="26">
        <v>480</v>
      </c>
      <c r="J1730" s="90">
        <v>21</v>
      </c>
      <c r="K1730" s="26"/>
      <c r="L1730" s="85">
        <v>102065</v>
      </c>
      <c r="M1730" s="15" t="str">
        <f>IF(L1730="","",VLOOKUP(L1730,映射!W:X,2,FALSE))</f>
        <v>王宠宝箱碎片</v>
      </c>
      <c r="N1730" s="85">
        <v>1</v>
      </c>
      <c r="O1730" s="85">
        <v>1</v>
      </c>
      <c r="P1730" s="85">
        <v>2000</v>
      </c>
      <c r="Q1730" s="79"/>
      <c r="R1730" s="15"/>
      <c r="S1730" s="79"/>
      <c r="T1730" s="79"/>
      <c r="U1730" s="79"/>
      <c r="V1730" s="92"/>
      <c r="W1730" s="15"/>
      <c r="X1730" s="92"/>
      <c r="Y1730" s="92"/>
      <c r="Z1730" s="92"/>
      <c r="AA1730" s="92"/>
      <c r="AB1730" s="88"/>
      <c r="AC1730" s="92"/>
      <c r="AD1730" s="92"/>
      <c r="AE1730" s="92"/>
      <c r="AF1730" s="85"/>
      <c r="AG1730" s="15"/>
      <c r="AH1730" s="85"/>
      <c r="AI1730" s="85"/>
      <c r="AJ1730" s="85"/>
      <c r="AK1730" s="85"/>
      <c r="AL1730" s="85" t="str">
        <f>IF(AK1730="","",VLOOKUP(AK1730,映射!W:X,2,FALSE))</f>
        <v/>
      </c>
      <c r="AM1730" s="85"/>
      <c r="AN1730" s="85"/>
      <c r="AO1730" s="85"/>
    </row>
    <row r="1731" spans="1:41">
      <c r="A1731" s="26">
        <v>131053</v>
      </c>
      <c r="B1731" s="26" t="s">
        <v>701</v>
      </c>
      <c r="C1731" s="14" t="s">
        <v>40</v>
      </c>
      <c r="D1731" s="15" t="s">
        <v>702</v>
      </c>
      <c r="E1731" s="26">
        <v>31053</v>
      </c>
      <c r="F1731" s="26" t="s">
        <v>635</v>
      </c>
      <c r="G1731" s="26"/>
      <c r="H1731" s="26">
        <v>32</v>
      </c>
      <c r="I1731" s="26">
        <v>480</v>
      </c>
      <c r="J1731" s="90">
        <v>21</v>
      </c>
      <c r="K1731" s="26"/>
      <c r="L1731" s="85">
        <v>102065</v>
      </c>
      <c r="M1731" s="15" t="str">
        <f>IF(L1731="","",VLOOKUP(L1731,映射!W:X,2,FALSE))</f>
        <v>王宠宝箱碎片</v>
      </c>
      <c r="N1731" s="85">
        <v>1</v>
      </c>
      <c r="O1731" s="85">
        <v>1</v>
      </c>
      <c r="P1731" s="85">
        <v>2000</v>
      </c>
      <c r="Q1731" s="79"/>
      <c r="R1731" s="15"/>
      <c r="S1731" s="79"/>
      <c r="T1731" s="79"/>
      <c r="U1731" s="79"/>
      <c r="V1731" s="92"/>
      <c r="W1731" s="15"/>
      <c r="X1731" s="92"/>
      <c r="Y1731" s="92"/>
      <c r="Z1731" s="92"/>
      <c r="AA1731" s="92"/>
      <c r="AB1731" s="88"/>
      <c r="AC1731" s="92"/>
      <c r="AD1731" s="92"/>
      <c r="AE1731" s="92"/>
      <c r="AF1731" s="85"/>
      <c r="AG1731" s="15"/>
      <c r="AH1731" s="85"/>
      <c r="AI1731" s="85"/>
      <c r="AJ1731" s="85"/>
      <c r="AK1731" s="85"/>
      <c r="AL1731" s="85" t="str">
        <f>IF(AK1731="","",VLOOKUP(AK1731,映射!W:X,2,FALSE))</f>
        <v/>
      </c>
      <c r="AM1731" s="85"/>
      <c r="AN1731" s="85"/>
      <c r="AO1731" s="85"/>
    </row>
    <row r="1732" spans="1:41">
      <c r="A1732" s="26">
        <v>131054</v>
      </c>
      <c r="B1732" s="26" t="s">
        <v>701</v>
      </c>
      <c r="C1732" s="14" t="s">
        <v>40</v>
      </c>
      <c r="D1732" s="15" t="s">
        <v>704</v>
      </c>
      <c r="E1732" s="26">
        <v>31054</v>
      </c>
      <c r="F1732" s="26" t="s">
        <v>648</v>
      </c>
      <c r="G1732" s="26"/>
      <c r="H1732" s="26">
        <v>32</v>
      </c>
      <c r="I1732" s="26">
        <v>480</v>
      </c>
      <c r="J1732" s="90">
        <v>21</v>
      </c>
      <c r="K1732" s="26"/>
      <c r="L1732" s="85">
        <v>102065</v>
      </c>
      <c r="M1732" s="15" t="str">
        <f>IF(L1732="","",VLOOKUP(L1732,映射!W:X,2,FALSE))</f>
        <v>王宠宝箱碎片</v>
      </c>
      <c r="N1732" s="85">
        <v>1</v>
      </c>
      <c r="O1732" s="85">
        <v>1</v>
      </c>
      <c r="P1732" s="85">
        <v>2000</v>
      </c>
      <c r="Q1732" s="79"/>
      <c r="R1732" s="15"/>
      <c r="S1732" s="79"/>
      <c r="T1732" s="79"/>
      <c r="U1732" s="79"/>
      <c r="V1732" s="92"/>
      <c r="W1732" s="15"/>
      <c r="X1732" s="92"/>
      <c r="Y1732" s="92"/>
      <c r="Z1732" s="92"/>
      <c r="AA1732" s="92"/>
      <c r="AB1732" s="88"/>
      <c r="AC1732" s="92"/>
      <c r="AD1732" s="92"/>
      <c r="AE1732" s="92"/>
      <c r="AF1732" s="85"/>
      <c r="AG1732" s="15"/>
      <c r="AH1732" s="85"/>
      <c r="AI1732" s="85"/>
      <c r="AJ1732" s="85"/>
      <c r="AK1732" s="85"/>
      <c r="AL1732" s="85" t="str">
        <f>IF(AK1732="","",VLOOKUP(AK1732,映射!W:X,2,FALSE))</f>
        <v/>
      </c>
      <c r="AM1732" s="85"/>
      <c r="AN1732" s="85"/>
      <c r="AO1732" s="85"/>
    </row>
    <row r="1733" spans="1:41">
      <c r="A1733" s="26">
        <v>131055</v>
      </c>
      <c r="B1733" s="26" t="s">
        <v>701</v>
      </c>
      <c r="C1733" s="14" t="s">
        <v>40</v>
      </c>
      <c r="D1733" s="15" t="s">
        <v>704</v>
      </c>
      <c r="E1733" s="26">
        <v>31055</v>
      </c>
      <c r="F1733" s="26" t="s">
        <v>648</v>
      </c>
      <c r="G1733" s="26"/>
      <c r="H1733" s="26">
        <v>32</v>
      </c>
      <c r="I1733" s="26">
        <v>480</v>
      </c>
      <c r="J1733" s="90">
        <v>21</v>
      </c>
      <c r="K1733" s="26"/>
      <c r="L1733" s="85">
        <v>102065</v>
      </c>
      <c r="M1733" s="15" t="str">
        <f>IF(L1733="","",VLOOKUP(L1733,映射!W:X,2,FALSE))</f>
        <v>王宠宝箱碎片</v>
      </c>
      <c r="N1733" s="85">
        <v>1</v>
      </c>
      <c r="O1733" s="85">
        <v>1</v>
      </c>
      <c r="P1733" s="85">
        <v>2000</v>
      </c>
      <c r="Q1733" s="79"/>
      <c r="R1733" s="15"/>
      <c r="S1733" s="79"/>
      <c r="T1733" s="79"/>
      <c r="U1733" s="79"/>
      <c r="V1733" s="92"/>
      <c r="W1733" s="15"/>
      <c r="X1733" s="92"/>
      <c r="Y1733" s="92"/>
      <c r="Z1733" s="92"/>
      <c r="AA1733" s="92"/>
      <c r="AB1733" s="88"/>
      <c r="AC1733" s="92"/>
      <c r="AD1733" s="92"/>
      <c r="AE1733" s="92"/>
      <c r="AF1733" s="85"/>
      <c r="AG1733" s="15"/>
      <c r="AH1733" s="85"/>
      <c r="AI1733" s="85"/>
      <c r="AJ1733" s="85"/>
      <c r="AK1733" s="85"/>
      <c r="AL1733" s="85" t="str">
        <f>IF(AK1733="","",VLOOKUP(AK1733,映射!W:X,2,FALSE))</f>
        <v/>
      </c>
      <c r="AM1733" s="85"/>
      <c r="AN1733" s="85"/>
      <c r="AO1733" s="85"/>
    </row>
    <row r="1734" spans="1:41">
      <c r="A1734" s="26">
        <v>131056</v>
      </c>
      <c r="B1734" s="26" t="s">
        <v>701</v>
      </c>
      <c r="C1734" s="14" t="s">
        <v>40</v>
      </c>
      <c r="D1734" s="15" t="s">
        <v>704</v>
      </c>
      <c r="E1734" s="26">
        <v>31056</v>
      </c>
      <c r="F1734" s="26" t="s">
        <v>492</v>
      </c>
      <c r="G1734" s="26"/>
      <c r="H1734" s="26">
        <v>32</v>
      </c>
      <c r="I1734" s="26">
        <v>480</v>
      </c>
      <c r="J1734" s="90">
        <v>21</v>
      </c>
      <c r="K1734" s="26"/>
      <c r="L1734" s="85">
        <v>102065</v>
      </c>
      <c r="M1734" s="15" t="str">
        <f>IF(L1734="","",VLOOKUP(L1734,映射!W:X,2,FALSE))</f>
        <v>王宠宝箱碎片</v>
      </c>
      <c r="N1734" s="85">
        <v>1</v>
      </c>
      <c r="O1734" s="85">
        <v>1</v>
      </c>
      <c r="P1734" s="85">
        <v>2000</v>
      </c>
      <c r="Q1734" s="79"/>
      <c r="R1734" s="15"/>
      <c r="S1734" s="79"/>
      <c r="T1734" s="79"/>
      <c r="U1734" s="79"/>
      <c r="V1734" s="92"/>
      <c r="W1734" s="15"/>
      <c r="X1734" s="92"/>
      <c r="Y1734" s="92"/>
      <c r="Z1734" s="92"/>
      <c r="AA1734" s="92"/>
      <c r="AB1734" s="88"/>
      <c r="AC1734" s="92"/>
      <c r="AD1734" s="92"/>
      <c r="AE1734" s="92"/>
      <c r="AF1734" s="85"/>
      <c r="AG1734" s="15"/>
      <c r="AH1734" s="85"/>
      <c r="AI1734" s="85"/>
      <c r="AJ1734" s="85"/>
      <c r="AK1734" s="85"/>
      <c r="AL1734" s="85" t="str">
        <f>IF(AK1734="","",VLOOKUP(AK1734,映射!W:X,2,FALSE))</f>
        <v/>
      </c>
      <c r="AM1734" s="85"/>
      <c r="AN1734" s="85"/>
      <c r="AO1734" s="85"/>
    </row>
    <row r="1735" spans="1:41">
      <c r="A1735" s="26">
        <v>131057</v>
      </c>
      <c r="B1735" s="26" t="s">
        <v>701</v>
      </c>
      <c r="C1735" s="14" t="s">
        <v>40</v>
      </c>
      <c r="D1735" s="15" t="s">
        <v>704</v>
      </c>
      <c r="E1735" s="26">
        <v>31057</v>
      </c>
      <c r="F1735" s="26" t="s">
        <v>456</v>
      </c>
      <c r="G1735" s="26"/>
      <c r="H1735" s="26">
        <v>32</v>
      </c>
      <c r="I1735" s="26">
        <v>480</v>
      </c>
      <c r="J1735" s="90">
        <v>21</v>
      </c>
      <c r="K1735" s="26"/>
      <c r="L1735" s="85">
        <v>102065</v>
      </c>
      <c r="M1735" s="15" t="str">
        <f>IF(L1735="","",VLOOKUP(L1735,映射!W:X,2,FALSE))</f>
        <v>王宠宝箱碎片</v>
      </c>
      <c r="N1735" s="85">
        <v>1</v>
      </c>
      <c r="O1735" s="85">
        <v>1</v>
      </c>
      <c r="P1735" s="85">
        <v>2000</v>
      </c>
      <c r="Q1735" s="79"/>
      <c r="R1735" s="15"/>
      <c r="S1735" s="79"/>
      <c r="T1735" s="79"/>
      <c r="U1735" s="79"/>
      <c r="V1735" s="92"/>
      <c r="W1735" s="15"/>
      <c r="X1735" s="92"/>
      <c r="Y1735" s="92"/>
      <c r="Z1735" s="92"/>
      <c r="AA1735" s="92"/>
      <c r="AB1735" s="88"/>
      <c r="AC1735" s="92"/>
      <c r="AD1735" s="92"/>
      <c r="AE1735" s="92"/>
      <c r="AF1735" s="85"/>
      <c r="AG1735" s="15"/>
      <c r="AH1735" s="85"/>
      <c r="AI1735" s="85"/>
      <c r="AJ1735" s="85"/>
      <c r="AK1735" s="85"/>
      <c r="AL1735" s="85" t="str">
        <f>IF(AK1735="","",VLOOKUP(AK1735,映射!W:X,2,FALSE))</f>
        <v/>
      </c>
      <c r="AM1735" s="85"/>
      <c r="AN1735" s="85"/>
      <c r="AO1735" s="85"/>
    </row>
    <row r="1736" spans="1:41">
      <c r="A1736" s="26">
        <v>131058</v>
      </c>
      <c r="B1736" s="26" t="s">
        <v>701</v>
      </c>
      <c r="C1736" s="14" t="s">
        <v>40</v>
      </c>
      <c r="D1736" s="15" t="s">
        <v>704</v>
      </c>
      <c r="E1736" s="26">
        <v>31058</v>
      </c>
      <c r="F1736" s="26" t="s">
        <v>624</v>
      </c>
      <c r="G1736" s="26"/>
      <c r="H1736" s="26">
        <v>32</v>
      </c>
      <c r="I1736" s="26">
        <v>480</v>
      </c>
      <c r="J1736" s="90">
        <v>21</v>
      </c>
      <c r="K1736" s="26"/>
      <c r="L1736" s="85">
        <v>102065</v>
      </c>
      <c r="M1736" s="15" t="str">
        <f>IF(L1736="","",VLOOKUP(L1736,映射!W:X,2,FALSE))</f>
        <v>王宠宝箱碎片</v>
      </c>
      <c r="N1736" s="85">
        <v>1</v>
      </c>
      <c r="O1736" s="85">
        <v>1</v>
      </c>
      <c r="P1736" s="85">
        <v>2000</v>
      </c>
      <c r="Q1736" s="79"/>
      <c r="R1736" s="15"/>
      <c r="S1736" s="79"/>
      <c r="T1736" s="79"/>
      <c r="U1736" s="79"/>
      <c r="V1736" s="92"/>
      <c r="W1736" s="15"/>
      <c r="X1736" s="92"/>
      <c r="Y1736" s="92"/>
      <c r="Z1736" s="92"/>
      <c r="AA1736" s="92"/>
      <c r="AB1736" s="88"/>
      <c r="AC1736" s="92"/>
      <c r="AD1736" s="92"/>
      <c r="AE1736" s="92"/>
      <c r="AF1736" s="85"/>
      <c r="AG1736" s="15"/>
      <c r="AH1736" s="85"/>
      <c r="AI1736" s="85"/>
      <c r="AJ1736" s="85"/>
      <c r="AK1736" s="85"/>
      <c r="AL1736" s="85" t="str">
        <f>IF(AK1736="","",VLOOKUP(AK1736,映射!W:X,2,FALSE))</f>
        <v/>
      </c>
      <c r="AM1736" s="85"/>
      <c r="AN1736" s="85"/>
      <c r="AO1736" s="85"/>
    </row>
    <row r="1737" spans="1:41">
      <c r="A1737" s="26">
        <v>131059</v>
      </c>
      <c r="B1737" s="26" t="s">
        <v>701</v>
      </c>
      <c r="C1737" s="14" t="s">
        <v>40</v>
      </c>
      <c r="D1737" s="15" t="s">
        <v>704</v>
      </c>
      <c r="E1737" s="26">
        <v>31059</v>
      </c>
      <c r="F1737" s="26" t="s">
        <v>699</v>
      </c>
      <c r="G1737" s="26"/>
      <c r="H1737" s="26">
        <v>32</v>
      </c>
      <c r="I1737" s="26">
        <v>480</v>
      </c>
      <c r="J1737" s="90">
        <v>21</v>
      </c>
      <c r="K1737" s="26"/>
      <c r="L1737" s="85">
        <v>102065</v>
      </c>
      <c r="M1737" s="15" t="str">
        <f>IF(L1737="","",VLOOKUP(L1737,映射!W:X,2,FALSE))</f>
        <v>王宠宝箱碎片</v>
      </c>
      <c r="N1737" s="85">
        <v>1</v>
      </c>
      <c r="O1737" s="85">
        <v>1</v>
      </c>
      <c r="P1737" s="85">
        <v>2000</v>
      </c>
      <c r="Q1737" s="79"/>
      <c r="R1737" s="15"/>
      <c r="S1737" s="79"/>
      <c r="T1737" s="79"/>
      <c r="U1737" s="79"/>
      <c r="V1737" s="92"/>
      <c r="W1737" s="15"/>
      <c r="X1737" s="92"/>
      <c r="Y1737" s="92"/>
      <c r="Z1737" s="92"/>
      <c r="AA1737" s="92"/>
      <c r="AB1737" s="88"/>
      <c r="AC1737" s="92"/>
      <c r="AD1737" s="92"/>
      <c r="AE1737" s="92"/>
      <c r="AF1737" s="85"/>
      <c r="AG1737" s="15"/>
      <c r="AH1737" s="85"/>
      <c r="AI1737" s="85"/>
      <c r="AJ1737" s="85"/>
      <c r="AK1737" s="85"/>
      <c r="AL1737" s="85" t="str">
        <f>IF(AK1737="","",VLOOKUP(AK1737,映射!W:X,2,FALSE))</f>
        <v/>
      </c>
      <c r="AM1737" s="85"/>
      <c r="AN1737" s="85"/>
      <c r="AO1737" s="85"/>
    </row>
    <row r="1738" spans="1:41">
      <c r="A1738" s="26">
        <v>131060</v>
      </c>
      <c r="B1738" s="26" t="s">
        <v>701</v>
      </c>
      <c r="C1738" s="14" t="s">
        <v>40</v>
      </c>
      <c r="D1738" s="15" t="s">
        <v>704</v>
      </c>
      <c r="E1738" s="26">
        <v>31060</v>
      </c>
      <c r="F1738" s="26" t="s">
        <v>438</v>
      </c>
      <c r="G1738" s="26"/>
      <c r="H1738" s="26">
        <v>32</v>
      </c>
      <c r="I1738" s="26">
        <v>480</v>
      </c>
      <c r="J1738" s="90">
        <v>21</v>
      </c>
      <c r="K1738" s="26"/>
      <c r="L1738" s="85">
        <v>102065</v>
      </c>
      <c r="M1738" s="15" t="str">
        <f>IF(L1738="","",VLOOKUP(L1738,映射!W:X,2,FALSE))</f>
        <v>王宠宝箱碎片</v>
      </c>
      <c r="N1738" s="85">
        <v>1</v>
      </c>
      <c r="O1738" s="85">
        <v>1</v>
      </c>
      <c r="P1738" s="85">
        <v>2000</v>
      </c>
      <c r="Q1738" s="79"/>
      <c r="R1738" s="15"/>
      <c r="S1738" s="79"/>
      <c r="T1738" s="79"/>
      <c r="U1738" s="79"/>
      <c r="V1738" s="92"/>
      <c r="W1738" s="15"/>
      <c r="X1738" s="92"/>
      <c r="Y1738" s="92"/>
      <c r="Z1738" s="92"/>
      <c r="AA1738" s="92"/>
      <c r="AB1738" s="88"/>
      <c r="AC1738" s="92"/>
      <c r="AD1738" s="92"/>
      <c r="AE1738" s="92"/>
      <c r="AF1738" s="85"/>
      <c r="AG1738" s="15"/>
      <c r="AH1738" s="85"/>
      <c r="AI1738" s="85"/>
      <c r="AJ1738" s="85"/>
      <c r="AK1738" s="85"/>
      <c r="AL1738" s="85" t="str">
        <f>IF(AK1738="","",VLOOKUP(AK1738,映射!W:X,2,FALSE))</f>
        <v/>
      </c>
      <c r="AM1738" s="85"/>
      <c r="AN1738" s="85"/>
      <c r="AO1738" s="85"/>
    </row>
    <row r="1739" spans="1:41">
      <c r="A1739" s="26">
        <v>131061</v>
      </c>
      <c r="B1739" s="26" t="s">
        <v>701</v>
      </c>
      <c r="C1739" s="14" t="s">
        <v>40</v>
      </c>
      <c r="D1739" s="15" t="s">
        <v>704</v>
      </c>
      <c r="E1739" s="26">
        <v>31061</v>
      </c>
      <c r="F1739" s="26" t="s">
        <v>705</v>
      </c>
      <c r="G1739" s="26"/>
      <c r="H1739" s="26">
        <v>32</v>
      </c>
      <c r="I1739" s="26">
        <v>480</v>
      </c>
      <c r="J1739" s="90">
        <v>21</v>
      </c>
      <c r="K1739" s="26"/>
      <c r="L1739" s="85">
        <v>102065</v>
      </c>
      <c r="M1739" s="15" t="str">
        <f>IF(L1739="","",VLOOKUP(L1739,映射!W:X,2,FALSE))</f>
        <v>王宠宝箱碎片</v>
      </c>
      <c r="N1739" s="85">
        <v>1</v>
      </c>
      <c r="O1739" s="85">
        <v>1</v>
      </c>
      <c r="P1739" s="85">
        <v>2000</v>
      </c>
      <c r="Q1739" s="79"/>
      <c r="R1739" s="15"/>
      <c r="S1739" s="79"/>
      <c r="T1739" s="79"/>
      <c r="U1739" s="79"/>
      <c r="V1739" s="92"/>
      <c r="W1739" s="15"/>
      <c r="X1739" s="92"/>
      <c r="Y1739" s="92"/>
      <c r="Z1739" s="92"/>
      <c r="AA1739" s="92"/>
      <c r="AB1739" s="88"/>
      <c r="AC1739" s="92"/>
      <c r="AD1739" s="92"/>
      <c r="AE1739" s="92"/>
      <c r="AF1739" s="85"/>
      <c r="AG1739" s="15"/>
      <c r="AH1739" s="85"/>
      <c r="AI1739" s="85"/>
      <c r="AJ1739" s="85"/>
      <c r="AK1739" s="85"/>
      <c r="AL1739" s="85" t="str">
        <f>IF(AK1739="","",VLOOKUP(AK1739,映射!W:X,2,FALSE))</f>
        <v/>
      </c>
      <c r="AM1739" s="85"/>
      <c r="AN1739" s="85"/>
      <c r="AO1739" s="85"/>
    </row>
    <row r="1740" spans="1:41">
      <c r="A1740" s="26">
        <v>131062</v>
      </c>
      <c r="B1740" s="26" t="s">
        <v>701</v>
      </c>
      <c r="C1740" s="14" t="s">
        <v>40</v>
      </c>
      <c r="D1740" s="15" t="s">
        <v>702</v>
      </c>
      <c r="E1740" s="26">
        <v>31062</v>
      </c>
      <c r="F1740" s="26" t="s">
        <v>628</v>
      </c>
      <c r="G1740" s="26"/>
      <c r="H1740" s="26">
        <v>37</v>
      </c>
      <c r="I1740" s="26">
        <v>650</v>
      </c>
      <c r="J1740" s="90">
        <v>21</v>
      </c>
      <c r="K1740" s="26"/>
      <c r="L1740" s="85">
        <v>102065</v>
      </c>
      <c r="M1740" s="15" t="str">
        <f>IF(L1740="","",VLOOKUP(L1740,映射!W:X,2,FALSE))</f>
        <v>王宠宝箱碎片</v>
      </c>
      <c r="N1740" s="85">
        <v>1</v>
      </c>
      <c r="O1740" s="85">
        <v>1</v>
      </c>
      <c r="P1740" s="85">
        <v>2000</v>
      </c>
      <c r="Q1740" s="79"/>
      <c r="R1740" s="15"/>
      <c r="S1740" s="79"/>
      <c r="T1740" s="79"/>
      <c r="U1740" s="79"/>
      <c r="V1740" s="92"/>
      <c r="W1740" s="15"/>
      <c r="X1740" s="92"/>
      <c r="Y1740" s="92"/>
      <c r="Z1740" s="92"/>
      <c r="AA1740" s="92"/>
      <c r="AB1740" s="88"/>
      <c r="AC1740" s="92"/>
      <c r="AD1740" s="92"/>
      <c r="AE1740" s="92"/>
      <c r="AF1740" s="85"/>
      <c r="AG1740" s="15"/>
      <c r="AH1740" s="85"/>
      <c r="AI1740" s="85"/>
      <c r="AJ1740" s="85"/>
      <c r="AK1740" s="85"/>
      <c r="AL1740" s="85" t="str">
        <f>IF(AK1740="","",VLOOKUP(AK1740,映射!W:X,2,FALSE))</f>
        <v/>
      </c>
      <c r="AM1740" s="85"/>
      <c r="AN1740" s="85"/>
      <c r="AO1740" s="85"/>
    </row>
    <row r="1741" spans="1:41">
      <c r="A1741" s="26">
        <v>131063</v>
      </c>
      <c r="B1741" s="26" t="s">
        <v>701</v>
      </c>
      <c r="C1741" s="14" t="s">
        <v>40</v>
      </c>
      <c r="D1741" s="15" t="s">
        <v>702</v>
      </c>
      <c r="E1741" s="26">
        <v>31063</v>
      </c>
      <c r="F1741" s="26" t="s">
        <v>507</v>
      </c>
      <c r="G1741" s="26"/>
      <c r="H1741" s="26">
        <v>37</v>
      </c>
      <c r="I1741" s="26">
        <v>650</v>
      </c>
      <c r="J1741" s="90">
        <v>21</v>
      </c>
      <c r="K1741" s="26"/>
      <c r="L1741" s="85">
        <v>102065</v>
      </c>
      <c r="M1741" s="15" t="str">
        <f>IF(L1741="","",VLOOKUP(L1741,映射!W:X,2,FALSE))</f>
        <v>王宠宝箱碎片</v>
      </c>
      <c r="N1741" s="85">
        <v>1</v>
      </c>
      <c r="O1741" s="85">
        <v>1</v>
      </c>
      <c r="P1741" s="85">
        <v>2000</v>
      </c>
      <c r="Q1741" s="79"/>
      <c r="R1741" s="15"/>
      <c r="S1741" s="79"/>
      <c r="T1741" s="79"/>
      <c r="U1741" s="79"/>
      <c r="V1741" s="92"/>
      <c r="W1741" s="15"/>
      <c r="X1741" s="92"/>
      <c r="Y1741" s="92"/>
      <c r="Z1741" s="92"/>
      <c r="AA1741" s="92"/>
      <c r="AB1741" s="88"/>
      <c r="AC1741" s="92"/>
      <c r="AD1741" s="92"/>
      <c r="AE1741" s="92"/>
      <c r="AF1741" s="85"/>
      <c r="AG1741" s="15"/>
      <c r="AH1741" s="85"/>
      <c r="AI1741" s="85"/>
      <c r="AJ1741" s="85"/>
      <c r="AK1741" s="85"/>
      <c r="AL1741" s="85" t="str">
        <f>IF(AK1741="","",VLOOKUP(AK1741,映射!W:X,2,FALSE))</f>
        <v/>
      </c>
      <c r="AM1741" s="85"/>
      <c r="AN1741" s="85"/>
      <c r="AO1741" s="85"/>
    </row>
    <row r="1742" spans="1:41">
      <c r="A1742" s="26">
        <v>131064</v>
      </c>
      <c r="B1742" s="26" t="s">
        <v>701</v>
      </c>
      <c r="C1742" s="14" t="s">
        <v>40</v>
      </c>
      <c r="D1742" s="15" t="s">
        <v>702</v>
      </c>
      <c r="E1742" s="26">
        <v>31064</v>
      </c>
      <c r="F1742" s="26" t="s">
        <v>471</v>
      </c>
      <c r="G1742" s="26"/>
      <c r="H1742" s="26">
        <v>37</v>
      </c>
      <c r="I1742" s="26">
        <v>650</v>
      </c>
      <c r="J1742" s="90">
        <v>21</v>
      </c>
      <c r="K1742" s="26"/>
      <c r="L1742" s="85">
        <v>102065</v>
      </c>
      <c r="M1742" s="15" t="str">
        <f>IF(L1742="","",VLOOKUP(L1742,映射!W:X,2,FALSE))</f>
        <v>王宠宝箱碎片</v>
      </c>
      <c r="N1742" s="85">
        <v>1</v>
      </c>
      <c r="O1742" s="85">
        <v>1</v>
      </c>
      <c r="P1742" s="85">
        <v>2000</v>
      </c>
      <c r="Q1742" s="79"/>
      <c r="R1742" s="15"/>
      <c r="S1742" s="79"/>
      <c r="T1742" s="79"/>
      <c r="U1742" s="79"/>
      <c r="V1742" s="92"/>
      <c r="W1742" s="15"/>
      <c r="X1742" s="92"/>
      <c r="Y1742" s="92"/>
      <c r="Z1742" s="92"/>
      <c r="AA1742" s="92"/>
      <c r="AB1742" s="88"/>
      <c r="AC1742" s="92"/>
      <c r="AD1742" s="92"/>
      <c r="AE1742" s="92"/>
      <c r="AF1742" s="85"/>
      <c r="AG1742" s="15"/>
      <c r="AH1742" s="85"/>
      <c r="AI1742" s="85"/>
      <c r="AJ1742" s="85"/>
      <c r="AK1742" s="85"/>
      <c r="AL1742" s="85" t="str">
        <f>IF(AK1742="","",VLOOKUP(AK1742,映射!W:X,2,FALSE))</f>
        <v/>
      </c>
      <c r="AM1742" s="85"/>
      <c r="AN1742" s="85"/>
      <c r="AO1742" s="85"/>
    </row>
    <row r="1743" spans="1:41">
      <c r="A1743" s="26">
        <v>131065</v>
      </c>
      <c r="B1743" s="26" t="s">
        <v>701</v>
      </c>
      <c r="C1743" s="14" t="s">
        <v>40</v>
      </c>
      <c r="D1743" s="15" t="s">
        <v>702</v>
      </c>
      <c r="E1743" s="26">
        <v>31065</v>
      </c>
      <c r="F1743" s="26" t="s">
        <v>492</v>
      </c>
      <c r="G1743" s="26"/>
      <c r="H1743" s="26">
        <v>37</v>
      </c>
      <c r="I1743" s="26">
        <v>650</v>
      </c>
      <c r="J1743" s="90">
        <v>21</v>
      </c>
      <c r="K1743" s="26"/>
      <c r="L1743" s="85">
        <v>102065</v>
      </c>
      <c r="M1743" s="15" t="str">
        <f>IF(L1743="","",VLOOKUP(L1743,映射!W:X,2,FALSE))</f>
        <v>王宠宝箱碎片</v>
      </c>
      <c r="N1743" s="85">
        <v>1</v>
      </c>
      <c r="O1743" s="85">
        <v>1</v>
      </c>
      <c r="P1743" s="85">
        <v>2000</v>
      </c>
      <c r="Q1743" s="79"/>
      <c r="R1743" s="15"/>
      <c r="S1743" s="79"/>
      <c r="T1743" s="79"/>
      <c r="U1743" s="79"/>
      <c r="V1743" s="92"/>
      <c r="W1743" s="15"/>
      <c r="X1743" s="92"/>
      <c r="Y1743" s="92"/>
      <c r="Z1743" s="92"/>
      <c r="AA1743" s="92"/>
      <c r="AB1743" s="88"/>
      <c r="AC1743" s="92"/>
      <c r="AD1743" s="92"/>
      <c r="AE1743" s="92"/>
      <c r="AF1743" s="85"/>
      <c r="AG1743" s="15"/>
      <c r="AH1743" s="85"/>
      <c r="AI1743" s="85"/>
      <c r="AJ1743" s="85"/>
      <c r="AK1743" s="85"/>
      <c r="AL1743" s="85" t="str">
        <f>IF(AK1743="","",VLOOKUP(AK1743,映射!W:X,2,FALSE))</f>
        <v/>
      </c>
      <c r="AM1743" s="85"/>
      <c r="AN1743" s="85"/>
      <c r="AO1743" s="85"/>
    </row>
    <row r="1744" spans="1:41">
      <c r="A1744" s="26">
        <v>131066</v>
      </c>
      <c r="B1744" s="26" t="s">
        <v>701</v>
      </c>
      <c r="C1744" s="14" t="s">
        <v>40</v>
      </c>
      <c r="D1744" s="15" t="s">
        <v>702</v>
      </c>
      <c r="E1744" s="26">
        <v>31066</v>
      </c>
      <c r="F1744" s="26" t="s">
        <v>703</v>
      </c>
      <c r="G1744" s="26"/>
      <c r="H1744" s="26">
        <v>37</v>
      </c>
      <c r="I1744" s="26">
        <v>650</v>
      </c>
      <c r="J1744" s="90">
        <v>21</v>
      </c>
      <c r="K1744" s="26"/>
      <c r="L1744" s="85">
        <v>102065</v>
      </c>
      <c r="M1744" s="15" t="str">
        <f>IF(L1744="","",VLOOKUP(L1744,映射!W:X,2,FALSE))</f>
        <v>王宠宝箱碎片</v>
      </c>
      <c r="N1744" s="85">
        <v>1</v>
      </c>
      <c r="O1744" s="85">
        <v>1</v>
      </c>
      <c r="P1744" s="85">
        <v>2000</v>
      </c>
      <c r="Q1744" s="79"/>
      <c r="R1744" s="15"/>
      <c r="S1744" s="79"/>
      <c r="T1744" s="79"/>
      <c r="U1744" s="79"/>
      <c r="V1744" s="92"/>
      <c r="W1744" s="15"/>
      <c r="X1744" s="92"/>
      <c r="Y1744" s="92"/>
      <c r="Z1744" s="92"/>
      <c r="AA1744" s="92"/>
      <c r="AB1744" s="88"/>
      <c r="AC1744" s="92"/>
      <c r="AD1744" s="92"/>
      <c r="AE1744" s="92"/>
      <c r="AF1744" s="85"/>
      <c r="AG1744" s="15"/>
      <c r="AH1744" s="85"/>
      <c r="AI1744" s="85"/>
      <c r="AJ1744" s="85"/>
      <c r="AK1744" s="85"/>
      <c r="AL1744" s="85" t="str">
        <f>IF(AK1744="","",VLOOKUP(AK1744,映射!W:X,2,FALSE))</f>
        <v/>
      </c>
      <c r="AM1744" s="85"/>
      <c r="AN1744" s="85"/>
      <c r="AO1744" s="85"/>
    </row>
    <row r="1745" spans="1:41">
      <c r="A1745" s="26">
        <v>131067</v>
      </c>
      <c r="B1745" s="26" t="s">
        <v>701</v>
      </c>
      <c r="C1745" s="14" t="s">
        <v>40</v>
      </c>
      <c r="D1745" s="15" t="s">
        <v>702</v>
      </c>
      <c r="E1745" s="26">
        <v>31067</v>
      </c>
      <c r="F1745" s="26" t="s">
        <v>466</v>
      </c>
      <c r="G1745" s="26"/>
      <c r="H1745" s="26">
        <v>37</v>
      </c>
      <c r="I1745" s="26">
        <v>650</v>
      </c>
      <c r="J1745" s="90">
        <v>21</v>
      </c>
      <c r="K1745" s="26"/>
      <c r="L1745" s="85">
        <v>102065</v>
      </c>
      <c r="M1745" s="15" t="str">
        <f>IF(L1745="","",VLOOKUP(L1745,映射!W:X,2,FALSE))</f>
        <v>王宠宝箱碎片</v>
      </c>
      <c r="N1745" s="85">
        <v>1</v>
      </c>
      <c r="O1745" s="85">
        <v>1</v>
      </c>
      <c r="P1745" s="85">
        <v>2000</v>
      </c>
      <c r="Q1745" s="79"/>
      <c r="R1745" s="15"/>
      <c r="S1745" s="79"/>
      <c r="T1745" s="79"/>
      <c r="U1745" s="79"/>
      <c r="V1745" s="92"/>
      <c r="W1745" s="15"/>
      <c r="X1745" s="92"/>
      <c r="Y1745" s="92"/>
      <c r="Z1745" s="92"/>
      <c r="AA1745" s="92"/>
      <c r="AB1745" s="88"/>
      <c r="AC1745" s="92"/>
      <c r="AD1745" s="92"/>
      <c r="AE1745" s="92"/>
      <c r="AF1745" s="85"/>
      <c r="AG1745" s="15"/>
      <c r="AH1745" s="85"/>
      <c r="AI1745" s="85"/>
      <c r="AJ1745" s="85"/>
      <c r="AK1745" s="85"/>
      <c r="AL1745" s="85" t="str">
        <f>IF(AK1745="","",VLOOKUP(AK1745,映射!W:X,2,FALSE))</f>
        <v/>
      </c>
      <c r="AM1745" s="85"/>
      <c r="AN1745" s="85"/>
      <c r="AO1745" s="85"/>
    </row>
    <row r="1746" spans="1:41">
      <c r="A1746" s="26">
        <v>131068</v>
      </c>
      <c r="B1746" s="26" t="s">
        <v>701</v>
      </c>
      <c r="C1746" s="14" t="s">
        <v>40</v>
      </c>
      <c r="D1746" s="15" t="s">
        <v>702</v>
      </c>
      <c r="E1746" s="26">
        <v>31068</v>
      </c>
      <c r="F1746" s="26" t="s">
        <v>635</v>
      </c>
      <c r="G1746" s="26"/>
      <c r="H1746" s="26">
        <v>37</v>
      </c>
      <c r="I1746" s="26">
        <v>650</v>
      </c>
      <c r="J1746" s="90">
        <v>21</v>
      </c>
      <c r="K1746" s="26"/>
      <c r="L1746" s="85">
        <v>102065</v>
      </c>
      <c r="M1746" s="15" t="str">
        <f>IF(L1746="","",VLOOKUP(L1746,映射!W:X,2,FALSE))</f>
        <v>王宠宝箱碎片</v>
      </c>
      <c r="N1746" s="85">
        <v>1</v>
      </c>
      <c r="O1746" s="85">
        <v>1</v>
      </c>
      <c r="P1746" s="85">
        <v>2000</v>
      </c>
      <c r="Q1746" s="79"/>
      <c r="R1746" s="15"/>
      <c r="S1746" s="79"/>
      <c r="T1746" s="79"/>
      <c r="U1746" s="79"/>
      <c r="V1746" s="92"/>
      <c r="W1746" s="15"/>
      <c r="X1746" s="92"/>
      <c r="Y1746" s="92"/>
      <c r="Z1746" s="92"/>
      <c r="AA1746" s="92"/>
      <c r="AB1746" s="88"/>
      <c r="AC1746" s="92"/>
      <c r="AD1746" s="92"/>
      <c r="AE1746" s="92"/>
      <c r="AF1746" s="85"/>
      <c r="AG1746" s="15"/>
      <c r="AH1746" s="85"/>
      <c r="AI1746" s="85"/>
      <c r="AJ1746" s="85"/>
      <c r="AK1746" s="85"/>
      <c r="AL1746" s="85" t="str">
        <f>IF(AK1746="","",VLOOKUP(AK1746,映射!W:X,2,FALSE))</f>
        <v/>
      </c>
      <c r="AM1746" s="85"/>
      <c r="AN1746" s="85"/>
      <c r="AO1746" s="85"/>
    </row>
    <row r="1747" spans="1:41">
      <c r="A1747" s="26">
        <v>131069</v>
      </c>
      <c r="B1747" s="26" t="s">
        <v>701</v>
      </c>
      <c r="C1747" s="14" t="s">
        <v>40</v>
      </c>
      <c r="D1747" s="15" t="s">
        <v>704</v>
      </c>
      <c r="E1747" s="26">
        <v>31069</v>
      </c>
      <c r="F1747" s="26" t="s">
        <v>648</v>
      </c>
      <c r="G1747" s="26"/>
      <c r="H1747" s="26">
        <v>37</v>
      </c>
      <c r="I1747" s="26">
        <v>650</v>
      </c>
      <c r="J1747" s="90">
        <v>21</v>
      </c>
      <c r="K1747" s="26"/>
      <c r="L1747" s="85">
        <v>102065</v>
      </c>
      <c r="M1747" s="15" t="str">
        <f>IF(L1747="","",VLOOKUP(L1747,映射!W:X,2,FALSE))</f>
        <v>王宠宝箱碎片</v>
      </c>
      <c r="N1747" s="85">
        <v>1</v>
      </c>
      <c r="O1747" s="85">
        <v>1</v>
      </c>
      <c r="P1747" s="85">
        <v>2000</v>
      </c>
      <c r="Q1747" s="79"/>
      <c r="R1747" s="15"/>
      <c r="S1747" s="79"/>
      <c r="T1747" s="79"/>
      <c r="U1747" s="79"/>
      <c r="V1747" s="92"/>
      <c r="W1747" s="15"/>
      <c r="X1747" s="92"/>
      <c r="Y1747" s="92"/>
      <c r="Z1747" s="92"/>
      <c r="AA1747" s="92"/>
      <c r="AB1747" s="88"/>
      <c r="AC1747" s="92"/>
      <c r="AD1747" s="92"/>
      <c r="AE1747" s="92"/>
      <c r="AF1747" s="85"/>
      <c r="AG1747" s="15"/>
      <c r="AH1747" s="85"/>
      <c r="AI1747" s="85"/>
      <c r="AJ1747" s="85"/>
      <c r="AK1747" s="85"/>
      <c r="AL1747" s="85" t="str">
        <f>IF(AK1747="","",VLOOKUP(AK1747,映射!W:X,2,FALSE))</f>
        <v/>
      </c>
      <c r="AM1747" s="85"/>
      <c r="AN1747" s="85"/>
      <c r="AO1747" s="85"/>
    </row>
    <row r="1748" spans="1:41">
      <c r="A1748" s="26">
        <v>131070</v>
      </c>
      <c r="B1748" s="26" t="s">
        <v>701</v>
      </c>
      <c r="C1748" s="14" t="s">
        <v>40</v>
      </c>
      <c r="D1748" s="15" t="s">
        <v>704</v>
      </c>
      <c r="E1748" s="26">
        <v>31070</v>
      </c>
      <c r="F1748" s="26" t="s">
        <v>648</v>
      </c>
      <c r="G1748" s="26"/>
      <c r="H1748" s="26">
        <v>37</v>
      </c>
      <c r="I1748" s="26">
        <v>650</v>
      </c>
      <c r="J1748" s="90">
        <v>21</v>
      </c>
      <c r="K1748" s="26"/>
      <c r="L1748" s="85">
        <v>102065</v>
      </c>
      <c r="M1748" s="15" t="str">
        <f>IF(L1748="","",VLOOKUP(L1748,映射!W:X,2,FALSE))</f>
        <v>王宠宝箱碎片</v>
      </c>
      <c r="N1748" s="85">
        <v>1</v>
      </c>
      <c r="O1748" s="85">
        <v>1</v>
      </c>
      <c r="P1748" s="85">
        <v>2000</v>
      </c>
      <c r="Q1748" s="79"/>
      <c r="R1748" s="15"/>
      <c r="S1748" s="79"/>
      <c r="T1748" s="79"/>
      <c r="U1748" s="79"/>
      <c r="V1748" s="92"/>
      <c r="W1748" s="15"/>
      <c r="X1748" s="92"/>
      <c r="Y1748" s="92"/>
      <c r="Z1748" s="92"/>
      <c r="AA1748" s="92"/>
      <c r="AB1748" s="88"/>
      <c r="AC1748" s="92"/>
      <c r="AD1748" s="92"/>
      <c r="AE1748" s="92"/>
      <c r="AF1748" s="85"/>
      <c r="AG1748" s="15"/>
      <c r="AH1748" s="85"/>
      <c r="AI1748" s="85"/>
      <c r="AJ1748" s="85"/>
      <c r="AK1748" s="85"/>
      <c r="AL1748" s="85" t="str">
        <f>IF(AK1748="","",VLOOKUP(AK1748,映射!W:X,2,FALSE))</f>
        <v/>
      </c>
      <c r="AM1748" s="85"/>
      <c r="AN1748" s="85"/>
      <c r="AO1748" s="85"/>
    </row>
    <row r="1749" spans="1:41">
      <c r="A1749" s="26">
        <v>131071</v>
      </c>
      <c r="B1749" s="26" t="s">
        <v>701</v>
      </c>
      <c r="C1749" s="14" t="s">
        <v>40</v>
      </c>
      <c r="D1749" s="15" t="s">
        <v>704</v>
      </c>
      <c r="E1749" s="26">
        <v>31071</v>
      </c>
      <c r="F1749" s="26" t="s">
        <v>492</v>
      </c>
      <c r="G1749" s="26"/>
      <c r="H1749" s="26">
        <v>37</v>
      </c>
      <c r="I1749" s="26">
        <v>650</v>
      </c>
      <c r="J1749" s="90">
        <v>21</v>
      </c>
      <c r="K1749" s="26"/>
      <c r="L1749" s="85">
        <v>102065</v>
      </c>
      <c r="M1749" s="15" t="str">
        <f>IF(L1749="","",VLOOKUP(L1749,映射!W:X,2,FALSE))</f>
        <v>王宠宝箱碎片</v>
      </c>
      <c r="N1749" s="85">
        <v>1</v>
      </c>
      <c r="O1749" s="85">
        <v>1</v>
      </c>
      <c r="P1749" s="85">
        <v>2000</v>
      </c>
      <c r="Q1749" s="79"/>
      <c r="R1749" s="15"/>
      <c r="S1749" s="79"/>
      <c r="T1749" s="79"/>
      <c r="U1749" s="79"/>
      <c r="V1749" s="92"/>
      <c r="W1749" s="15"/>
      <c r="X1749" s="92"/>
      <c r="Y1749" s="92"/>
      <c r="Z1749" s="92"/>
      <c r="AA1749" s="92"/>
      <c r="AB1749" s="88"/>
      <c r="AC1749" s="92"/>
      <c r="AD1749" s="92"/>
      <c r="AE1749" s="92"/>
      <c r="AF1749" s="85"/>
      <c r="AG1749" s="15"/>
      <c r="AH1749" s="85"/>
      <c r="AI1749" s="85"/>
      <c r="AJ1749" s="85"/>
      <c r="AK1749" s="85"/>
      <c r="AL1749" s="85" t="str">
        <f>IF(AK1749="","",VLOOKUP(AK1749,映射!W:X,2,FALSE))</f>
        <v/>
      </c>
      <c r="AM1749" s="85"/>
      <c r="AN1749" s="85"/>
      <c r="AO1749" s="85"/>
    </row>
    <row r="1750" spans="1:41">
      <c r="A1750" s="26">
        <v>131072</v>
      </c>
      <c r="B1750" s="26" t="s">
        <v>701</v>
      </c>
      <c r="C1750" s="14" t="s">
        <v>40</v>
      </c>
      <c r="D1750" s="15" t="s">
        <v>704</v>
      </c>
      <c r="E1750" s="26">
        <v>31072</v>
      </c>
      <c r="F1750" s="26" t="s">
        <v>456</v>
      </c>
      <c r="G1750" s="26"/>
      <c r="H1750" s="26">
        <v>37</v>
      </c>
      <c r="I1750" s="26">
        <v>650</v>
      </c>
      <c r="J1750" s="90">
        <v>21</v>
      </c>
      <c r="K1750" s="26"/>
      <c r="L1750" s="85">
        <v>102065</v>
      </c>
      <c r="M1750" s="15" t="str">
        <f>IF(L1750="","",VLOOKUP(L1750,映射!W:X,2,FALSE))</f>
        <v>王宠宝箱碎片</v>
      </c>
      <c r="N1750" s="85">
        <v>1</v>
      </c>
      <c r="O1750" s="85">
        <v>1</v>
      </c>
      <c r="P1750" s="85">
        <v>2000</v>
      </c>
      <c r="Q1750" s="79"/>
      <c r="R1750" s="15"/>
      <c r="S1750" s="79"/>
      <c r="T1750" s="79"/>
      <c r="U1750" s="79"/>
      <c r="V1750" s="92"/>
      <c r="W1750" s="15"/>
      <c r="X1750" s="92"/>
      <c r="Y1750" s="92"/>
      <c r="Z1750" s="92"/>
      <c r="AA1750" s="92"/>
      <c r="AB1750" s="88"/>
      <c r="AC1750" s="92"/>
      <c r="AD1750" s="92"/>
      <c r="AE1750" s="92"/>
      <c r="AF1750" s="85"/>
      <c r="AG1750" s="15"/>
      <c r="AH1750" s="85"/>
      <c r="AI1750" s="85"/>
      <c r="AJ1750" s="85"/>
      <c r="AK1750" s="85"/>
      <c r="AL1750" s="85" t="str">
        <f>IF(AK1750="","",VLOOKUP(AK1750,映射!W:X,2,FALSE))</f>
        <v/>
      </c>
      <c r="AM1750" s="85"/>
      <c r="AN1750" s="85"/>
      <c r="AO1750" s="85"/>
    </row>
    <row r="1751" spans="1:41">
      <c r="A1751" s="26">
        <v>131073</v>
      </c>
      <c r="B1751" s="26" t="s">
        <v>701</v>
      </c>
      <c r="C1751" s="14" t="s">
        <v>40</v>
      </c>
      <c r="D1751" s="15" t="s">
        <v>704</v>
      </c>
      <c r="E1751" s="26">
        <v>31073</v>
      </c>
      <c r="F1751" s="26" t="s">
        <v>624</v>
      </c>
      <c r="G1751" s="26"/>
      <c r="H1751" s="26">
        <v>37</v>
      </c>
      <c r="I1751" s="26">
        <v>650</v>
      </c>
      <c r="J1751" s="90">
        <v>21</v>
      </c>
      <c r="K1751" s="26"/>
      <c r="L1751" s="85">
        <v>102065</v>
      </c>
      <c r="M1751" s="15" t="str">
        <f>IF(L1751="","",VLOOKUP(L1751,映射!W:X,2,FALSE))</f>
        <v>王宠宝箱碎片</v>
      </c>
      <c r="N1751" s="85">
        <v>1</v>
      </c>
      <c r="O1751" s="85">
        <v>1</v>
      </c>
      <c r="P1751" s="85">
        <v>2000</v>
      </c>
      <c r="Q1751" s="79"/>
      <c r="R1751" s="15"/>
      <c r="S1751" s="79"/>
      <c r="T1751" s="79"/>
      <c r="U1751" s="79"/>
      <c r="V1751" s="92"/>
      <c r="W1751" s="15"/>
      <c r="X1751" s="92"/>
      <c r="Y1751" s="92"/>
      <c r="Z1751" s="92"/>
      <c r="AA1751" s="92"/>
      <c r="AB1751" s="88"/>
      <c r="AC1751" s="92"/>
      <c r="AD1751" s="92"/>
      <c r="AE1751" s="92"/>
      <c r="AF1751" s="85"/>
      <c r="AG1751" s="15"/>
      <c r="AH1751" s="85"/>
      <c r="AI1751" s="85"/>
      <c r="AJ1751" s="85"/>
      <c r="AK1751" s="85"/>
      <c r="AL1751" s="85" t="str">
        <f>IF(AK1751="","",VLOOKUP(AK1751,映射!W:X,2,FALSE))</f>
        <v/>
      </c>
      <c r="AM1751" s="85"/>
      <c r="AN1751" s="85"/>
      <c r="AO1751" s="85"/>
    </row>
    <row r="1752" spans="1:41">
      <c r="A1752" s="26">
        <v>131074</v>
      </c>
      <c r="B1752" s="26" t="s">
        <v>701</v>
      </c>
      <c r="C1752" s="14" t="s">
        <v>40</v>
      </c>
      <c r="D1752" s="15" t="s">
        <v>704</v>
      </c>
      <c r="E1752" s="26">
        <v>31074</v>
      </c>
      <c r="F1752" s="26" t="s">
        <v>699</v>
      </c>
      <c r="G1752" s="26"/>
      <c r="H1752" s="26">
        <v>37</v>
      </c>
      <c r="I1752" s="26">
        <v>650</v>
      </c>
      <c r="J1752" s="90">
        <v>21</v>
      </c>
      <c r="K1752" s="26"/>
      <c r="L1752" s="85">
        <v>102065</v>
      </c>
      <c r="M1752" s="15" t="str">
        <f>IF(L1752="","",VLOOKUP(L1752,映射!W:X,2,FALSE))</f>
        <v>王宠宝箱碎片</v>
      </c>
      <c r="N1752" s="85">
        <v>1</v>
      </c>
      <c r="O1752" s="85">
        <v>1</v>
      </c>
      <c r="P1752" s="85">
        <v>2000</v>
      </c>
      <c r="Q1752" s="79"/>
      <c r="R1752" s="15"/>
      <c r="S1752" s="79"/>
      <c r="T1752" s="79"/>
      <c r="U1752" s="79"/>
      <c r="V1752" s="92"/>
      <c r="W1752" s="15"/>
      <c r="X1752" s="92"/>
      <c r="Y1752" s="92"/>
      <c r="Z1752" s="92"/>
      <c r="AA1752" s="92"/>
      <c r="AB1752" s="88"/>
      <c r="AC1752" s="92"/>
      <c r="AD1752" s="92"/>
      <c r="AE1752" s="92"/>
      <c r="AF1752" s="85"/>
      <c r="AG1752" s="15"/>
      <c r="AH1752" s="85"/>
      <c r="AI1752" s="85"/>
      <c r="AJ1752" s="85"/>
      <c r="AK1752" s="85"/>
      <c r="AL1752" s="85" t="str">
        <f>IF(AK1752="","",VLOOKUP(AK1752,映射!W:X,2,FALSE))</f>
        <v/>
      </c>
      <c r="AM1752" s="85"/>
      <c r="AN1752" s="85"/>
      <c r="AO1752" s="85"/>
    </row>
    <row r="1753" spans="1:41">
      <c r="A1753" s="26">
        <v>131075</v>
      </c>
      <c r="B1753" s="26" t="s">
        <v>701</v>
      </c>
      <c r="C1753" s="14" t="s">
        <v>40</v>
      </c>
      <c r="D1753" s="15" t="s">
        <v>704</v>
      </c>
      <c r="E1753" s="26">
        <v>31075</v>
      </c>
      <c r="F1753" s="26" t="s">
        <v>438</v>
      </c>
      <c r="G1753" s="26"/>
      <c r="H1753" s="26">
        <v>37</v>
      </c>
      <c r="I1753" s="26">
        <v>650</v>
      </c>
      <c r="J1753" s="90">
        <v>21</v>
      </c>
      <c r="K1753" s="26"/>
      <c r="L1753" s="85">
        <v>102065</v>
      </c>
      <c r="M1753" s="15" t="str">
        <f>IF(L1753="","",VLOOKUP(L1753,映射!W:X,2,FALSE))</f>
        <v>王宠宝箱碎片</v>
      </c>
      <c r="N1753" s="85">
        <v>1</v>
      </c>
      <c r="O1753" s="85">
        <v>1</v>
      </c>
      <c r="P1753" s="85">
        <v>2000</v>
      </c>
      <c r="Q1753" s="79"/>
      <c r="R1753" s="15"/>
      <c r="S1753" s="79"/>
      <c r="T1753" s="79"/>
      <c r="U1753" s="79"/>
      <c r="V1753" s="92"/>
      <c r="W1753" s="15"/>
      <c r="X1753" s="92"/>
      <c r="Y1753" s="92"/>
      <c r="Z1753" s="92"/>
      <c r="AA1753" s="92"/>
      <c r="AB1753" s="88"/>
      <c r="AC1753" s="92"/>
      <c r="AD1753" s="92"/>
      <c r="AE1753" s="92"/>
      <c r="AF1753" s="85"/>
      <c r="AG1753" s="15"/>
      <c r="AH1753" s="85"/>
      <c r="AI1753" s="85"/>
      <c r="AJ1753" s="85"/>
      <c r="AK1753" s="85"/>
      <c r="AL1753" s="85" t="str">
        <f>IF(AK1753="","",VLOOKUP(AK1753,映射!W:X,2,FALSE))</f>
        <v/>
      </c>
      <c r="AM1753" s="85"/>
      <c r="AN1753" s="85"/>
      <c r="AO1753" s="85"/>
    </row>
    <row r="1754" spans="1:41">
      <c r="A1754" s="26">
        <v>131076</v>
      </c>
      <c r="B1754" s="26" t="s">
        <v>701</v>
      </c>
      <c r="C1754" s="14" t="s">
        <v>40</v>
      </c>
      <c r="D1754" s="15" t="s">
        <v>704</v>
      </c>
      <c r="E1754" s="26">
        <v>31076</v>
      </c>
      <c r="F1754" s="26" t="s">
        <v>705</v>
      </c>
      <c r="G1754" s="26"/>
      <c r="H1754" s="26">
        <v>37</v>
      </c>
      <c r="I1754" s="26">
        <v>650</v>
      </c>
      <c r="J1754" s="90">
        <v>21</v>
      </c>
      <c r="K1754" s="26"/>
      <c r="L1754" s="85">
        <v>102065</v>
      </c>
      <c r="M1754" s="15" t="str">
        <f>IF(L1754="","",VLOOKUP(L1754,映射!W:X,2,FALSE))</f>
        <v>王宠宝箱碎片</v>
      </c>
      <c r="N1754" s="85">
        <v>1</v>
      </c>
      <c r="O1754" s="85">
        <v>1</v>
      </c>
      <c r="P1754" s="85">
        <v>2000</v>
      </c>
      <c r="Q1754" s="79"/>
      <c r="R1754" s="15"/>
      <c r="S1754" s="79"/>
      <c r="T1754" s="79"/>
      <c r="U1754" s="79"/>
      <c r="V1754" s="92"/>
      <c r="W1754" s="15"/>
      <c r="X1754" s="92"/>
      <c r="Y1754" s="92"/>
      <c r="Z1754" s="92"/>
      <c r="AA1754" s="92"/>
      <c r="AB1754" s="88"/>
      <c r="AC1754" s="92"/>
      <c r="AD1754" s="92"/>
      <c r="AE1754" s="92"/>
      <c r="AF1754" s="85"/>
      <c r="AG1754" s="15"/>
      <c r="AH1754" s="85"/>
      <c r="AI1754" s="85"/>
      <c r="AJ1754" s="85"/>
      <c r="AK1754" s="85"/>
      <c r="AL1754" s="85" t="str">
        <f>IF(AK1754="","",VLOOKUP(AK1754,映射!W:X,2,FALSE))</f>
        <v/>
      </c>
      <c r="AM1754" s="85"/>
      <c r="AN1754" s="85"/>
      <c r="AO1754" s="85"/>
    </row>
    <row r="1755" spans="1:41">
      <c r="A1755" s="26">
        <v>131077</v>
      </c>
      <c r="B1755" s="26" t="s">
        <v>701</v>
      </c>
      <c r="C1755" s="14" t="s">
        <v>40</v>
      </c>
      <c r="D1755" s="15" t="s">
        <v>702</v>
      </c>
      <c r="E1755" s="26">
        <v>31077</v>
      </c>
      <c r="F1755" s="26" t="s">
        <v>628</v>
      </c>
      <c r="G1755" s="26"/>
      <c r="H1755" s="26">
        <v>42</v>
      </c>
      <c r="I1755" s="26">
        <v>860</v>
      </c>
      <c r="J1755" s="90">
        <v>27</v>
      </c>
      <c r="K1755" s="26"/>
      <c r="L1755" s="85">
        <v>102065</v>
      </c>
      <c r="M1755" s="15" t="str">
        <f>IF(L1755="","",VLOOKUP(L1755,映射!W:X,2,FALSE))</f>
        <v>王宠宝箱碎片</v>
      </c>
      <c r="N1755" s="85">
        <v>1</v>
      </c>
      <c r="O1755" s="85">
        <v>1</v>
      </c>
      <c r="P1755" s="85">
        <v>2000</v>
      </c>
      <c r="Q1755" s="79"/>
      <c r="R1755" s="15"/>
      <c r="S1755" s="79"/>
      <c r="T1755" s="79"/>
      <c r="U1755" s="79"/>
      <c r="V1755" s="92"/>
      <c r="W1755" s="15"/>
      <c r="X1755" s="92"/>
      <c r="Y1755" s="92"/>
      <c r="Z1755" s="92"/>
      <c r="AA1755" s="92"/>
      <c r="AB1755" s="88"/>
      <c r="AC1755" s="92"/>
      <c r="AD1755" s="92"/>
      <c r="AE1755" s="92"/>
      <c r="AF1755" s="85"/>
      <c r="AG1755" s="15"/>
      <c r="AH1755" s="85"/>
      <c r="AI1755" s="85"/>
      <c r="AJ1755" s="85"/>
      <c r="AK1755" s="85"/>
      <c r="AL1755" s="85" t="str">
        <f>IF(AK1755="","",VLOOKUP(AK1755,映射!W:X,2,FALSE))</f>
        <v/>
      </c>
      <c r="AM1755" s="85"/>
      <c r="AN1755" s="85"/>
      <c r="AO1755" s="85"/>
    </row>
    <row r="1756" spans="1:41">
      <c r="A1756" s="26">
        <v>131078</v>
      </c>
      <c r="B1756" s="26" t="s">
        <v>701</v>
      </c>
      <c r="C1756" s="14" t="s">
        <v>40</v>
      </c>
      <c r="D1756" s="15" t="s">
        <v>702</v>
      </c>
      <c r="E1756" s="26">
        <v>31078</v>
      </c>
      <c r="F1756" s="26" t="s">
        <v>507</v>
      </c>
      <c r="G1756" s="26"/>
      <c r="H1756" s="26">
        <v>42</v>
      </c>
      <c r="I1756" s="26">
        <v>860</v>
      </c>
      <c r="J1756" s="90">
        <v>27</v>
      </c>
      <c r="K1756" s="26"/>
      <c r="L1756" s="85">
        <v>102065</v>
      </c>
      <c r="M1756" s="15" t="str">
        <f>IF(L1756="","",VLOOKUP(L1756,映射!W:X,2,FALSE))</f>
        <v>王宠宝箱碎片</v>
      </c>
      <c r="N1756" s="85">
        <v>1</v>
      </c>
      <c r="O1756" s="85">
        <v>1</v>
      </c>
      <c r="P1756" s="85">
        <v>2000</v>
      </c>
      <c r="Q1756" s="79"/>
      <c r="R1756" s="15"/>
      <c r="S1756" s="79"/>
      <c r="T1756" s="79"/>
      <c r="U1756" s="79"/>
      <c r="V1756" s="92"/>
      <c r="W1756" s="15"/>
      <c r="X1756" s="92"/>
      <c r="Y1756" s="92"/>
      <c r="Z1756" s="92"/>
      <c r="AA1756" s="92"/>
      <c r="AB1756" s="88"/>
      <c r="AC1756" s="92"/>
      <c r="AD1756" s="92"/>
      <c r="AE1756" s="92"/>
      <c r="AF1756" s="85"/>
      <c r="AG1756" s="15"/>
      <c r="AH1756" s="85"/>
      <c r="AI1756" s="85"/>
      <c r="AJ1756" s="85"/>
      <c r="AK1756" s="85"/>
      <c r="AL1756" s="85" t="str">
        <f>IF(AK1756="","",VLOOKUP(AK1756,映射!W:X,2,FALSE))</f>
        <v/>
      </c>
      <c r="AM1756" s="85"/>
      <c r="AN1756" s="85"/>
      <c r="AO1756" s="85"/>
    </row>
    <row r="1757" spans="1:41">
      <c r="A1757" s="26">
        <v>131079</v>
      </c>
      <c r="B1757" s="26" t="s">
        <v>701</v>
      </c>
      <c r="C1757" s="14" t="s">
        <v>40</v>
      </c>
      <c r="D1757" s="15" t="s">
        <v>702</v>
      </c>
      <c r="E1757" s="26">
        <v>31079</v>
      </c>
      <c r="F1757" s="26" t="s">
        <v>471</v>
      </c>
      <c r="G1757" s="26"/>
      <c r="H1757" s="26">
        <v>42</v>
      </c>
      <c r="I1757" s="26">
        <v>860</v>
      </c>
      <c r="J1757" s="90">
        <v>27</v>
      </c>
      <c r="K1757" s="26"/>
      <c r="L1757" s="85">
        <v>102065</v>
      </c>
      <c r="M1757" s="15" t="str">
        <f>IF(L1757="","",VLOOKUP(L1757,映射!W:X,2,FALSE))</f>
        <v>王宠宝箱碎片</v>
      </c>
      <c r="N1757" s="85">
        <v>1</v>
      </c>
      <c r="O1757" s="85">
        <v>1</v>
      </c>
      <c r="P1757" s="85">
        <v>2000</v>
      </c>
      <c r="Q1757" s="79"/>
      <c r="R1757" s="15"/>
      <c r="S1757" s="79"/>
      <c r="T1757" s="79"/>
      <c r="U1757" s="79"/>
      <c r="V1757" s="92"/>
      <c r="W1757" s="15"/>
      <c r="X1757" s="92"/>
      <c r="Y1757" s="92"/>
      <c r="Z1757" s="92"/>
      <c r="AA1757" s="92"/>
      <c r="AB1757" s="88"/>
      <c r="AC1757" s="92"/>
      <c r="AD1757" s="92"/>
      <c r="AE1757" s="92"/>
      <c r="AF1757" s="85"/>
      <c r="AG1757" s="15"/>
      <c r="AH1757" s="85"/>
      <c r="AI1757" s="85"/>
      <c r="AJ1757" s="85"/>
      <c r="AK1757" s="85"/>
      <c r="AL1757" s="85" t="str">
        <f>IF(AK1757="","",VLOOKUP(AK1757,映射!W:X,2,FALSE))</f>
        <v/>
      </c>
      <c r="AM1757" s="85"/>
      <c r="AN1757" s="85"/>
      <c r="AO1757" s="85"/>
    </row>
    <row r="1758" spans="1:41">
      <c r="A1758" s="26">
        <v>131080</v>
      </c>
      <c r="B1758" s="26" t="s">
        <v>701</v>
      </c>
      <c r="C1758" s="14" t="s">
        <v>40</v>
      </c>
      <c r="D1758" s="15" t="s">
        <v>702</v>
      </c>
      <c r="E1758" s="26">
        <v>31080</v>
      </c>
      <c r="F1758" s="26" t="s">
        <v>492</v>
      </c>
      <c r="G1758" s="26"/>
      <c r="H1758" s="26">
        <v>42</v>
      </c>
      <c r="I1758" s="26">
        <v>860</v>
      </c>
      <c r="J1758" s="90">
        <v>27</v>
      </c>
      <c r="K1758" s="26"/>
      <c r="L1758" s="85">
        <v>102065</v>
      </c>
      <c r="M1758" s="15" t="str">
        <f>IF(L1758="","",VLOOKUP(L1758,映射!W:X,2,FALSE))</f>
        <v>王宠宝箱碎片</v>
      </c>
      <c r="N1758" s="85">
        <v>1</v>
      </c>
      <c r="O1758" s="85">
        <v>1</v>
      </c>
      <c r="P1758" s="85">
        <v>2000</v>
      </c>
      <c r="Q1758" s="79"/>
      <c r="R1758" s="15"/>
      <c r="S1758" s="79"/>
      <c r="T1758" s="79"/>
      <c r="U1758" s="79"/>
      <c r="V1758" s="92"/>
      <c r="W1758" s="15"/>
      <c r="X1758" s="92"/>
      <c r="Y1758" s="92"/>
      <c r="Z1758" s="92"/>
      <c r="AA1758" s="92"/>
      <c r="AB1758" s="88"/>
      <c r="AC1758" s="92"/>
      <c r="AD1758" s="92"/>
      <c r="AE1758" s="92"/>
      <c r="AF1758" s="85"/>
      <c r="AG1758" s="15"/>
      <c r="AH1758" s="85"/>
      <c r="AI1758" s="85"/>
      <c r="AJ1758" s="85"/>
      <c r="AK1758" s="85"/>
      <c r="AL1758" s="85" t="str">
        <f>IF(AK1758="","",VLOOKUP(AK1758,映射!W:X,2,FALSE))</f>
        <v/>
      </c>
      <c r="AM1758" s="85"/>
      <c r="AN1758" s="85"/>
      <c r="AO1758" s="85"/>
    </row>
    <row r="1759" spans="1:41">
      <c r="A1759" s="26">
        <v>131081</v>
      </c>
      <c r="B1759" s="26" t="s">
        <v>701</v>
      </c>
      <c r="C1759" s="14" t="s">
        <v>40</v>
      </c>
      <c r="D1759" s="15" t="s">
        <v>702</v>
      </c>
      <c r="E1759" s="26">
        <v>31081</v>
      </c>
      <c r="F1759" s="26" t="s">
        <v>703</v>
      </c>
      <c r="G1759" s="26"/>
      <c r="H1759" s="26">
        <v>42</v>
      </c>
      <c r="I1759" s="26">
        <v>860</v>
      </c>
      <c r="J1759" s="90">
        <v>27</v>
      </c>
      <c r="K1759" s="26"/>
      <c r="L1759" s="85">
        <v>102065</v>
      </c>
      <c r="M1759" s="15" t="str">
        <f>IF(L1759="","",VLOOKUP(L1759,映射!W:X,2,FALSE))</f>
        <v>王宠宝箱碎片</v>
      </c>
      <c r="N1759" s="85">
        <v>1</v>
      </c>
      <c r="O1759" s="85">
        <v>1</v>
      </c>
      <c r="P1759" s="85">
        <v>2000</v>
      </c>
      <c r="Q1759" s="79"/>
      <c r="R1759" s="15"/>
      <c r="S1759" s="79"/>
      <c r="T1759" s="79"/>
      <c r="U1759" s="79"/>
      <c r="V1759" s="92"/>
      <c r="W1759" s="15"/>
      <c r="X1759" s="92"/>
      <c r="Y1759" s="92"/>
      <c r="Z1759" s="92"/>
      <c r="AA1759" s="92"/>
      <c r="AB1759" s="88"/>
      <c r="AC1759" s="92"/>
      <c r="AD1759" s="92"/>
      <c r="AE1759" s="92"/>
      <c r="AF1759" s="85"/>
      <c r="AG1759" s="15"/>
      <c r="AH1759" s="85"/>
      <c r="AI1759" s="85"/>
      <c r="AJ1759" s="85"/>
      <c r="AK1759" s="85"/>
      <c r="AL1759" s="85" t="str">
        <f>IF(AK1759="","",VLOOKUP(AK1759,映射!W:X,2,FALSE))</f>
        <v/>
      </c>
      <c r="AM1759" s="85"/>
      <c r="AN1759" s="85"/>
      <c r="AO1759" s="85"/>
    </row>
    <row r="1760" spans="1:41">
      <c r="A1760" s="26">
        <v>131082</v>
      </c>
      <c r="B1760" s="26" t="s">
        <v>701</v>
      </c>
      <c r="C1760" s="14" t="s">
        <v>40</v>
      </c>
      <c r="D1760" s="15" t="s">
        <v>702</v>
      </c>
      <c r="E1760" s="26">
        <v>31082</v>
      </c>
      <c r="F1760" s="26" t="s">
        <v>466</v>
      </c>
      <c r="G1760" s="26"/>
      <c r="H1760" s="26">
        <v>42</v>
      </c>
      <c r="I1760" s="26">
        <v>860</v>
      </c>
      <c r="J1760" s="90">
        <v>27</v>
      </c>
      <c r="K1760" s="26"/>
      <c r="L1760" s="85">
        <v>102065</v>
      </c>
      <c r="M1760" s="15" t="str">
        <f>IF(L1760="","",VLOOKUP(L1760,映射!W:X,2,FALSE))</f>
        <v>王宠宝箱碎片</v>
      </c>
      <c r="N1760" s="85">
        <v>1</v>
      </c>
      <c r="O1760" s="85">
        <v>1</v>
      </c>
      <c r="P1760" s="85">
        <v>2000</v>
      </c>
      <c r="Q1760" s="79"/>
      <c r="R1760" s="15"/>
      <c r="S1760" s="79"/>
      <c r="T1760" s="79"/>
      <c r="U1760" s="79"/>
      <c r="V1760" s="92"/>
      <c r="W1760" s="15"/>
      <c r="X1760" s="92"/>
      <c r="Y1760" s="92"/>
      <c r="Z1760" s="92"/>
      <c r="AA1760" s="92"/>
      <c r="AB1760" s="88"/>
      <c r="AC1760" s="92"/>
      <c r="AD1760" s="92"/>
      <c r="AE1760" s="92"/>
      <c r="AF1760" s="85"/>
      <c r="AG1760" s="15"/>
      <c r="AH1760" s="85"/>
      <c r="AI1760" s="85"/>
      <c r="AJ1760" s="85"/>
      <c r="AK1760" s="85"/>
      <c r="AL1760" s="85" t="str">
        <f>IF(AK1760="","",VLOOKUP(AK1760,映射!W:X,2,FALSE))</f>
        <v/>
      </c>
      <c r="AM1760" s="85"/>
      <c r="AN1760" s="85"/>
      <c r="AO1760" s="85"/>
    </row>
    <row r="1761" spans="1:41">
      <c r="A1761" s="26">
        <v>131083</v>
      </c>
      <c r="B1761" s="26" t="s">
        <v>701</v>
      </c>
      <c r="C1761" s="14" t="s">
        <v>40</v>
      </c>
      <c r="D1761" s="15" t="s">
        <v>702</v>
      </c>
      <c r="E1761" s="26">
        <v>31083</v>
      </c>
      <c r="F1761" s="26" t="s">
        <v>635</v>
      </c>
      <c r="G1761" s="26"/>
      <c r="H1761" s="26">
        <v>42</v>
      </c>
      <c r="I1761" s="26">
        <v>860</v>
      </c>
      <c r="J1761" s="90">
        <v>27</v>
      </c>
      <c r="K1761" s="26"/>
      <c r="L1761" s="85">
        <v>102065</v>
      </c>
      <c r="M1761" s="15" t="str">
        <f>IF(L1761="","",VLOOKUP(L1761,映射!W:X,2,FALSE))</f>
        <v>王宠宝箱碎片</v>
      </c>
      <c r="N1761" s="85">
        <v>1</v>
      </c>
      <c r="O1761" s="85">
        <v>1</v>
      </c>
      <c r="P1761" s="85">
        <v>2000</v>
      </c>
      <c r="Q1761" s="79"/>
      <c r="R1761" s="15"/>
      <c r="S1761" s="79"/>
      <c r="T1761" s="79"/>
      <c r="U1761" s="79"/>
      <c r="V1761" s="92"/>
      <c r="W1761" s="15"/>
      <c r="X1761" s="92"/>
      <c r="Y1761" s="92"/>
      <c r="Z1761" s="92"/>
      <c r="AA1761" s="92"/>
      <c r="AB1761" s="88"/>
      <c r="AC1761" s="92"/>
      <c r="AD1761" s="92"/>
      <c r="AE1761" s="92"/>
      <c r="AF1761" s="85"/>
      <c r="AG1761" s="15"/>
      <c r="AH1761" s="85"/>
      <c r="AI1761" s="85"/>
      <c r="AJ1761" s="85"/>
      <c r="AK1761" s="85"/>
      <c r="AL1761" s="85" t="str">
        <f>IF(AK1761="","",VLOOKUP(AK1761,映射!W:X,2,FALSE))</f>
        <v/>
      </c>
      <c r="AM1761" s="85"/>
      <c r="AN1761" s="85"/>
      <c r="AO1761" s="85"/>
    </row>
    <row r="1762" spans="1:41">
      <c r="A1762" s="26">
        <v>131084</v>
      </c>
      <c r="B1762" s="26" t="s">
        <v>701</v>
      </c>
      <c r="C1762" s="14" t="s">
        <v>40</v>
      </c>
      <c r="D1762" s="15" t="s">
        <v>704</v>
      </c>
      <c r="E1762" s="26">
        <v>31084</v>
      </c>
      <c r="F1762" s="26" t="s">
        <v>648</v>
      </c>
      <c r="G1762" s="26"/>
      <c r="H1762" s="26">
        <v>42</v>
      </c>
      <c r="I1762" s="26">
        <v>860</v>
      </c>
      <c r="J1762" s="90">
        <v>27</v>
      </c>
      <c r="K1762" s="26"/>
      <c r="L1762" s="85">
        <v>102065</v>
      </c>
      <c r="M1762" s="15" t="str">
        <f>IF(L1762="","",VLOOKUP(L1762,映射!W:X,2,FALSE))</f>
        <v>王宠宝箱碎片</v>
      </c>
      <c r="N1762" s="85">
        <v>1</v>
      </c>
      <c r="O1762" s="85">
        <v>1</v>
      </c>
      <c r="P1762" s="85">
        <v>2000</v>
      </c>
      <c r="Q1762" s="79"/>
      <c r="R1762" s="15"/>
      <c r="S1762" s="79"/>
      <c r="T1762" s="79"/>
      <c r="U1762" s="79"/>
      <c r="V1762" s="92"/>
      <c r="W1762" s="15"/>
      <c r="X1762" s="92"/>
      <c r="Y1762" s="92"/>
      <c r="Z1762" s="92"/>
      <c r="AA1762" s="92"/>
      <c r="AB1762" s="88"/>
      <c r="AC1762" s="92"/>
      <c r="AD1762" s="92"/>
      <c r="AE1762" s="92"/>
      <c r="AF1762" s="85"/>
      <c r="AG1762" s="15"/>
      <c r="AH1762" s="85"/>
      <c r="AI1762" s="85"/>
      <c r="AJ1762" s="85"/>
      <c r="AK1762" s="85"/>
      <c r="AL1762" s="85" t="str">
        <f>IF(AK1762="","",VLOOKUP(AK1762,映射!W:X,2,FALSE))</f>
        <v/>
      </c>
      <c r="AM1762" s="85"/>
      <c r="AN1762" s="85"/>
      <c r="AO1762" s="85"/>
    </row>
    <row r="1763" spans="1:41">
      <c r="A1763" s="26">
        <v>131085</v>
      </c>
      <c r="B1763" s="26" t="s">
        <v>701</v>
      </c>
      <c r="C1763" s="14" t="s">
        <v>40</v>
      </c>
      <c r="D1763" s="15" t="s">
        <v>704</v>
      </c>
      <c r="E1763" s="26">
        <v>31085</v>
      </c>
      <c r="F1763" s="26" t="s">
        <v>648</v>
      </c>
      <c r="G1763" s="26"/>
      <c r="H1763" s="26">
        <v>42</v>
      </c>
      <c r="I1763" s="26">
        <v>860</v>
      </c>
      <c r="J1763" s="90">
        <v>27</v>
      </c>
      <c r="K1763" s="26"/>
      <c r="L1763" s="85">
        <v>102065</v>
      </c>
      <c r="M1763" s="15" t="str">
        <f>IF(L1763="","",VLOOKUP(L1763,映射!W:X,2,FALSE))</f>
        <v>王宠宝箱碎片</v>
      </c>
      <c r="N1763" s="85">
        <v>1</v>
      </c>
      <c r="O1763" s="85">
        <v>1</v>
      </c>
      <c r="P1763" s="85">
        <v>2000</v>
      </c>
      <c r="Q1763" s="79"/>
      <c r="R1763" s="15"/>
      <c r="S1763" s="79"/>
      <c r="T1763" s="79"/>
      <c r="U1763" s="79"/>
      <c r="V1763" s="92"/>
      <c r="W1763" s="15"/>
      <c r="X1763" s="92"/>
      <c r="Y1763" s="92"/>
      <c r="Z1763" s="92"/>
      <c r="AA1763" s="92"/>
      <c r="AB1763" s="88"/>
      <c r="AC1763" s="92"/>
      <c r="AD1763" s="92"/>
      <c r="AE1763" s="92"/>
      <c r="AF1763" s="85"/>
      <c r="AG1763" s="15"/>
      <c r="AH1763" s="85"/>
      <c r="AI1763" s="85"/>
      <c r="AJ1763" s="85"/>
      <c r="AK1763" s="85"/>
      <c r="AL1763" s="85" t="str">
        <f>IF(AK1763="","",VLOOKUP(AK1763,映射!W:X,2,FALSE))</f>
        <v/>
      </c>
      <c r="AM1763" s="85"/>
      <c r="AN1763" s="85"/>
      <c r="AO1763" s="85"/>
    </row>
    <row r="1764" spans="1:41">
      <c r="A1764" s="26">
        <v>131086</v>
      </c>
      <c r="B1764" s="26" t="s">
        <v>701</v>
      </c>
      <c r="C1764" s="14" t="s">
        <v>40</v>
      </c>
      <c r="D1764" s="15" t="s">
        <v>704</v>
      </c>
      <c r="E1764" s="26">
        <v>31086</v>
      </c>
      <c r="F1764" s="26" t="s">
        <v>492</v>
      </c>
      <c r="G1764" s="26"/>
      <c r="H1764" s="26">
        <v>42</v>
      </c>
      <c r="I1764" s="26">
        <v>860</v>
      </c>
      <c r="J1764" s="90">
        <v>27</v>
      </c>
      <c r="K1764" s="26"/>
      <c r="L1764" s="85">
        <v>102065</v>
      </c>
      <c r="M1764" s="15" t="str">
        <f>IF(L1764="","",VLOOKUP(L1764,映射!W:X,2,FALSE))</f>
        <v>王宠宝箱碎片</v>
      </c>
      <c r="N1764" s="85">
        <v>1</v>
      </c>
      <c r="O1764" s="85">
        <v>1</v>
      </c>
      <c r="P1764" s="85">
        <v>2000</v>
      </c>
      <c r="Q1764" s="79"/>
      <c r="R1764" s="15"/>
      <c r="S1764" s="79"/>
      <c r="T1764" s="79"/>
      <c r="U1764" s="79"/>
      <c r="V1764" s="92"/>
      <c r="W1764" s="15"/>
      <c r="X1764" s="92"/>
      <c r="Y1764" s="92"/>
      <c r="Z1764" s="92"/>
      <c r="AA1764" s="92"/>
      <c r="AB1764" s="88"/>
      <c r="AC1764" s="92"/>
      <c r="AD1764" s="92"/>
      <c r="AE1764" s="92"/>
      <c r="AF1764" s="85"/>
      <c r="AG1764" s="15"/>
      <c r="AH1764" s="85"/>
      <c r="AI1764" s="85"/>
      <c r="AJ1764" s="85"/>
      <c r="AK1764" s="85"/>
      <c r="AL1764" s="85" t="str">
        <f>IF(AK1764="","",VLOOKUP(AK1764,映射!W:X,2,FALSE))</f>
        <v/>
      </c>
      <c r="AM1764" s="85"/>
      <c r="AN1764" s="85"/>
      <c r="AO1764" s="85"/>
    </row>
    <row r="1765" spans="1:41">
      <c r="A1765" s="26">
        <v>131087</v>
      </c>
      <c r="B1765" s="26" t="s">
        <v>701</v>
      </c>
      <c r="C1765" s="14" t="s">
        <v>40</v>
      </c>
      <c r="D1765" s="15" t="s">
        <v>704</v>
      </c>
      <c r="E1765" s="26">
        <v>31087</v>
      </c>
      <c r="F1765" s="26" t="s">
        <v>456</v>
      </c>
      <c r="G1765" s="26"/>
      <c r="H1765" s="26">
        <v>42</v>
      </c>
      <c r="I1765" s="26">
        <v>860</v>
      </c>
      <c r="J1765" s="90">
        <v>27</v>
      </c>
      <c r="K1765" s="26"/>
      <c r="L1765" s="85">
        <v>102065</v>
      </c>
      <c r="M1765" s="15" t="str">
        <f>IF(L1765="","",VLOOKUP(L1765,映射!W:X,2,FALSE))</f>
        <v>王宠宝箱碎片</v>
      </c>
      <c r="N1765" s="85">
        <v>1</v>
      </c>
      <c r="O1765" s="85">
        <v>1</v>
      </c>
      <c r="P1765" s="85">
        <v>2000</v>
      </c>
      <c r="Q1765" s="79"/>
      <c r="R1765" s="15"/>
      <c r="S1765" s="79"/>
      <c r="T1765" s="79"/>
      <c r="U1765" s="79"/>
      <c r="V1765" s="92"/>
      <c r="W1765" s="15"/>
      <c r="X1765" s="92"/>
      <c r="Y1765" s="92"/>
      <c r="Z1765" s="92"/>
      <c r="AA1765" s="92"/>
      <c r="AB1765" s="88"/>
      <c r="AC1765" s="92"/>
      <c r="AD1765" s="92"/>
      <c r="AE1765" s="92"/>
      <c r="AF1765" s="85"/>
      <c r="AG1765" s="15"/>
      <c r="AH1765" s="85"/>
      <c r="AI1765" s="85"/>
      <c r="AJ1765" s="85"/>
      <c r="AK1765" s="85"/>
      <c r="AL1765" s="85" t="str">
        <f>IF(AK1765="","",VLOOKUP(AK1765,映射!W:X,2,FALSE))</f>
        <v/>
      </c>
      <c r="AM1765" s="85"/>
      <c r="AN1765" s="85"/>
      <c r="AO1765" s="85"/>
    </row>
    <row r="1766" spans="1:41">
      <c r="A1766" s="26">
        <v>131088</v>
      </c>
      <c r="B1766" s="26" t="s">
        <v>701</v>
      </c>
      <c r="C1766" s="14" t="s">
        <v>40</v>
      </c>
      <c r="D1766" s="15" t="s">
        <v>704</v>
      </c>
      <c r="E1766" s="26">
        <v>31088</v>
      </c>
      <c r="F1766" s="26" t="s">
        <v>624</v>
      </c>
      <c r="G1766" s="26"/>
      <c r="H1766" s="26">
        <v>42</v>
      </c>
      <c r="I1766" s="26">
        <v>860</v>
      </c>
      <c r="J1766" s="90">
        <v>27</v>
      </c>
      <c r="K1766" s="26"/>
      <c r="L1766" s="85">
        <v>102065</v>
      </c>
      <c r="M1766" s="15" t="str">
        <f>IF(L1766="","",VLOOKUP(L1766,映射!W:X,2,FALSE))</f>
        <v>王宠宝箱碎片</v>
      </c>
      <c r="N1766" s="85">
        <v>1</v>
      </c>
      <c r="O1766" s="85">
        <v>1</v>
      </c>
      <c r="P1766" s="85">
        <v>2000</v>
      </c>
      <c r="Q1766" s="79"/>
      <c r="R1766" s="15"/>
      <c r="S1766" s="79"/>
      <c r="T1766" s="79"/>
      <c r="U1766" s="79"/>
      <c r="V1766" s="92"/>
      <c r="W1766" s="15"/>
      <c r="X1766" s="92"/>
      <c r="Y1766" s="92"/>
      <c r="Z1766" s="92"/>
      <c r="AA1766" s="92"/>
      <c r="AB1766" s="88"/>
      <c r="AC1766" s="92"/>
      <c r="AD1766" s="92"/>
      <c r="AE1766" s="92"/>
      <c r="AF1766" s="85"/>
      <c r="AG1766" s="15"/>
      <c r="AH1766" s="85"/>
      <c r="AI1766" s="85"/>
      <c r="AJ1766" s="85"/>
      <c r="AK1766" s="85"/>
      <c r="AL1766" s="85" t="str">
        <f>IF(AK1766="","",VLOOKUP(AK1766,映射!W:X,2,FALSE))</f>
        <v/>
      </c>
      <c r="AM1766" s="85"/>
      <c r="AN1766" s="85"/>
      <c r="AO1766" s="85"/>
    </row>
    <row r="1767" spans="1:41">
      <c r="A1767" s="26">
        <v>131089</v>
      </c>
      <c r="B1767" s="26" t="s">
        <v>701</v>
      </c>
      <c r="C1767" s="14" t="s">
        <v>40</v>
      </c>
      <c r="D1767" s="15" t="s">
        <v>704</v>
      </c>
      <c r="E1767" s="26">
        <v>31089</v>
      </c>
      <c r="F1767" s="26" t="s">
        <v>699</v>
      </c>
      <c r="G1767" s="26"/>
      <c r="H1767" s="26">
        <v>42</v>
      </c>
      <c r="I1767" s="26">
        <v>860</v>
      </c>
      <c r="J1767" s="90">
        <v>27</v>
      </c>
      <c r="K1767" s="26"/>
      <c r="L1767" s="85">
        <v>102065</v>
      </c>
      <c r="M1767" s="15" t="str">
        <f>IF(L1767="","",VLOOKUP(L1767,映射!W:X,2,FALSE))</f>
        <v>王宠宝箱碎片</v>
      </c>
      <c r="N1767" s="85">
        <v>1</v>
      </c>
      <c r="O1767" s="85">
        <v>1</v>
      </c>
      <c r="P1767" s="85">
        <v>2000</v>
      </c>
      <c r="Q1767" s="79"/>
      <c r="R1767" s="15"/>
      <c r="S1767" s="79"/>
      <c r="T1767" s="79"/>
      <c r="U1767" s="79"/>
      <c r="V1767" s="92"/>
      <c r="W1767" s="15"/>
      <c r="X1767" s="92"/>
      <c r="Y1767" s="92"/>
      <c r="Z1767" s="92"/>
      <c r="AA1767" s="92"/>
      <c r="AB1767" s="88"/>
      <c r="AC1767" s="92"/>
      <c r="AD1767" s="92"/>
      <c r="AE1767" s="92"/>
      <c r="AF1767" s="85"/>
      <c r="AG1767" s="15"/>
      <c r="AH1767" s="85"/>
      <c r="AI1767" s="85"/>
      <c r="AJ1767" s="85"/>
      <c r="AK1767" s="85"/>
      <c r="AL1767" s="85" t="str">
        <f>IF(AK1767="","",VLOOKUP(AK1767,映射!W:X,2,FALSE))</f>
        <v/>
      </c>
      <c r="AM1767" s="85"/>
      <c r="AN1767" s="85"/>
      <c r="AO1767" s="85"/>
    </row>
    <row r="1768" spans="1:41">
      <c r="A1768" s="26">
        <v>131090</v>
      </c>
      <c r="B1768" s="26" t="s">
        <v>701</v>
      </c>
      <c r="C1768" s="14" t="s">
        <v>40</v>
      </c>
      <c r="D1768" s="15" t="s">
        <v>704</v>
      </c>
      <c r="E1768" s="26">
        <v>31090</v>
      </c>
      <c r="F1768" s="26" t="s">
        <v>438</v>
      </c>
      <c r="G1768" s="26"/>
      <c r="H1768" s="26">
        <v>42</v>
      </c>
      <c r="I1768" s="26">
        <v>860</v>
      </c>
      <c r="J1768" s="90">
        <v>27</v>
      </c>
      <c r="K1768" s="26"/>
      <c r="L1768" s="85">
        <v>102065</v>
      </c>
      <c r="M1768" s="15" t="str">
        <f>IF(L1768="","",VLOOKUP(L1768,映射!W:X,2,FALSE))</f>
        <v>王宠宝箱碎片</v>
      </c>
      <c r="N1768" s="85">
        <v>1</v>
      </c>
      <c r="O1768" s="85">
        <v>1</v>
      </c>
      <c r="P1768" s="85">
        <v>2000</v>
      </c>
      <c r="Q1768" s="79"/>
      <c r="R1768" s="15"/>
      <c r="S1768" s="79"/>
      <c r="T1768" s="79"/>
      <c r="U1768" s="79"/>
      <c r="V1768" s="92"/>
      <c r="W1768" s="15"/>
      <c r="X1768" s="92"/>
      <c r="Y1768" s="92"/>
      <c r="Z1768" s="92"/>
      <c r="AA1768" s="92"/>
      <c r="AB1768" s="88"/>
      <c r="AC1768" s="92"/>
      <c r="AD1768" s="92"/>
      <c r="AE1768" s="92"/>
      <c r="AF1768" s="85"/>
      <c r="AG1768" s="15"/>
      <c r="AH1768" s="85"/>
      <c r="AI1768" s="85"/>
      <c r="AJ1768" s="85"/>
      <c r="AK1768" s="85"/>
      <c r="AL1768" s="85" t="str">
        <f>IF(AK1768="","",VLOOKUP(AK1768,映射!W:X,2,FALSE))</f>
        <v/>
      </c>
      <c r="AM1768" s="85"/>
      <c r="AN1768" s="85"/>
      <c r="AO1768" s="85"/>
    </row>
    <row r="1769" spans="1:41">
      <c r="A1769" s="26">
        <v>131091</v>
      </c>
      <c r="B1769" s="26" t="s">
        <v>701</v>
      </c>
      <c r="C1769" s="14" t="s">
        <v>40</v>
      </c>
      <c r="D1769" s="15" t="s">
        <v>704</v>
      </c>
      <c r="E1769" s="26">
        <v>31091</v>
      </c>
      <c r="F1769" s="26" t="s">
        <v>705</v>
      </c>
      <c r="G1769" s="26"/>
      <c r="H1769" s="26">
        <v>42</v>
      </c>
      <c r="I1769" s="26">
        <v>860</v>
      </c>
      <c r="J1769" s="90">
        <v>27</v>
      </c>
      <c r="K1769" s="26"/>
      <c r="L1769" s="85">
        <v>102065</v>
      </c>
      <c r="M1769" s="15" t="str">
        <f>IF(L1769="","",VLOOKUP(L1769,映射!W:X,2,FALSE))</f>
        <v>王宠宝箱碎片</v>
      </c>
      <c r="N1769" s="85">
        <v>1</v>
      </c>
      <c r="O1769" s="85">
        <v>1</v>
      </c>
      <c r="P1769" s="85">
        <v>2000</v>
      </c>
      <c r="Q1769" s="79"/>
      <c r="R1769" s="15"/>
      <c r="S1769" s="79"/>
      <c r="T1769" s="79"/>
      <c r="U1769" s="79"/>
      <c r="V1769" s="92"/>
      <c r="W1769" s="15"/>
      <c r="X1769" s="92"/>
      <c r="Y1769" s="92"/>
      <c r="Z1769" s="92"/>
      <c r="AA1769" s="92"/>
      <c r="AB1769" s="88"/>
      <c r="AC1769" s="92"/>
      <c r="AD1769" s="92"/>
      <c r="AE1769" s="92"/>
      <c r="AF1769" s="85"/>
      <c r="AG1769" s="15"/>
      <c r="AH1769" s="85"/>
      <c r="AI1769" s="85"/>
      <c r="AJ1769" s="85"/>
      <c r="AK1769" s="85"/>
      <c r="AL1769" s="85" t="str">
        <f>IF(AK1769="","",VLOOKUP(AK1769,映射!W:X,2,FALSE))</f>
        <v/>
      </c>
      <c r="AM1769" s="85"/>
      <c r="AN1769" s="85"/>
      <c r="AO1769" s="85"/>
    </row>
    <row r="1770" spans="1:41">
      <c r="A1770" s="26">
        <v>131092</v>
      </c>
      <c r="B1770" s="26" t="s">
        <v>701</v>
      </c>
      <c r="C1770" s="14" t="s">
        <v>40</v>
      </c>
      <c r="D1770" s="15" t="s">
        <v>702</v>
      </c>
      <c r="E1770" s="26">
        <v>31092</v>
      </c>
      <c r="F1770" s="26" t="s">
        <v>628</v>
      </c>
      <c r="G1770" s="26"/>
      <c r="H1770" s="26">
        <v>47</v>
      </c>
      <c r="I1770" s="26">
        <v>1120</v>
      </c>
      <c r="J1770" s="90">
        <v>27</v>
      </c>
      <c r="K1770" s="26"/>
      <c r="L1770" s="85">
        <v>102065</v>
      </c>
      <c r="M1770" s="15" t="str">
        <f>IF(L1770="","",VLOOKUP(L1770,映射!W:X,2,FALSE))</f>
        <v>王宠宝箱碎片</v>
      </c>
      <c r="N1770" s="85">
        <v>1</v>
      </c>
      <c r="O1770" s="85">
        <v>1</v>
      </c>
      <c r="P1770" s="85">
        <v>2000</v>
      </c>
      <c r="Q1770" s="79"/>
      <c r="R1770" s="15"/>
      <c r="S1770" s="79"/>
      <c r="T1770" s="79"/>
      <c r="U1770" s="79"/>
      <c r="V1770" s="92"/>
      <c r="W1770" s="15"/>
      <c r="X1770" s="92"/>
      <c r="Y1770" s="92"/>
      <c r="Z1770" s="92"/>
      <c r="AA1770" s="92"/>
      <c r="AB1770" s="88"/>
      <c r="AC1770" s="92"/>
      <c r="AD1770" s="92"/>
      <c r="AE1770" s="92"/>
      <c r="AF1770" s="85"/>
      <c r="AG1770" s="15"/>
      <c r="AH1770" s="85"/>
      <c r="AI1770" s="85"/>
      <c r="AJ1770" s="85"/>
      <c r="AK1770" s="85"/>
      <c r="AL1770" s="85" t="str">
        <f>IF(AK1770="","",VLOOKUP(AK1770,映射!W:X,2,FALSE))</f>
        <v/>
      </c>
      <c r="AM1770" s="85"/>
      <c r="AN1770" s="85"/>
      <c r="AO1770" s="85"/>
    </row>
    <row r="1771" spans="1:41">
      <c r="A1771" s="26">
        <v>131093</v>
      </c>
      <c r="B1771" s="26" t="s">
        <v>701</v>
      </c>
      <c r="C1771" s="14" t="s">
        <v>40</v>
      </c>
      <c r="D1771" s="15" t="s">
        <v>702</v>
      </c>
      <c r="E1771" s="26">
        <v>31093</v>
      </c>
      <c r="F1771" s="26" t="s">
        <v>507</v>
      </c>
      <c r="G1771" s="26"/>
      <c r="H1771" s="26">
        <v>47</v>
      </c>
      <c r="I1771" s="26">
        <v>1120</v>
      </c>
      <c r="J1771" s="90">
        <v>27</v>
      </c>
      <c r="K1771" s="26"/>
      <c r="L1771" s="85">
        <v>102065</v>
      </c>
      <c r="M1771" s="15" t="str">
        <f>IF(L1771="","",VLOOKUP(L1771,映射!W:X,2,FALSE))</f>
        <v>王宠宝箱碎片</v>
      </c>
      <c r="N1771" s="85">
        <v>1</v>
      </c>
      <c r="O1771" s="85">
        <v>1</v>
      </c>
      <c r="P1771" s="85">
        <v>2000</v>
      </c>
      <c r="Q1771" s="79"/>
      <c r="R1771" s="15"/>
      <c r="S1771" s="79"/>
      <c r="T1771" s="79"/>
      <c r="U1771" s="79"/>
      <c r="V1771" s="92"/>
      <c r="W1771" s="15"/>
      <c r="X1771" s="92"/>
      <c r="Y1771" s="92"/>
      <c r="Z1771" s="92"/>
      <c r="AA1771" s="92"/>
      <c r="AB1771" s="88"/>
      <c r="AC1771" s="92"/>
      <c r="AD1771" s="92"/>
      <c r="AE1771" s="92"/>
      <c r="AF1771" s="85"/>
      <c r="AG1771" s="15"/>
      <c r="AH1771" s="85"/>
      <c r="AI1771" s="85"/>
      <c r="AJ1771" s="85"/>
      <c r="AK1771" s="85"/>
      <c r="AL1771" s="85" t="str">
        <f>IF(AK1771="","",VLOOKUP(AK1771,映射!W:X,2,FALSE))</f>
        <v/>
      </c>
      <c r="AM1771" s="85"/>
      <c r="AN1771" s="85"/>
      <c r="AO1771" s="85"/>
    </row>
    <row r="1772" spans="1:41">
      <c r="A1772" s="26">
        <v>131094</v>
      </c>
      <c r="B1772" s="26" t="s">
        <v>701</v>
      </c>
      <c r="C1772" s="14" t="s">
        <v>40</v>
      </c>
      <c r="D1772" s="15" t="s">
        <v>702</v>
      </c>
      <c r="E1772" s="26">
        <v>31094</v>
      </c>
      <c r="F1772" s="26" t="s">
        <v>471</v>
      </c>
      <c r="G1772" s="26"/>
      <c r="H1772" s="26">
        <v>47</v>
      </c>
      <c r="I1772" s="26">
        <v>1120</v>
      </c>
      <c r="J1772" s="90">
        <v>27</v>
      </c>
      <c r="K1772" s="26"/>
      <c r="L1772" s="85">
        <v>102065</v>
      </c>
      <c r="M1772" s="15" t="str">
        <f>IF(L1772="","",VLOOKUP(L1772,映射!W:X,2,FALSE))</f>
        <v>王宠宝箱碎片</v>
      </c>
      <c r="N1772" s="85">
        <v>1</v>
      </c>
      <c r="O1772" s="85">
        <v>1</v>
      </c>
      <c r="P1772" s="85">
        <v>2000</v>
      </c>
      <c r="Q1772" s="79"/>
      <c r="R1772" s="15"/>
      <c r="S1772" s="79"/>
      <c r="T1772" s="79"/>
      <c r="U1772" s="79"/>
      <c r="V1772" s="92"/>
      <c r="W1772" s="15"/>
      <c r="X1772" s="92"/>
      <c r="Y1772" s="92"/>
      <c r="Z1772" s="92"/>
      <c r="AA1772" s="92"/>
      <c r="AB1772" s="88"/>
      <c r="AC1772" s="92"/>
      <c r="AD1772" s="92"/>
      <c r="AE1772" s="92"/>
      <c r="AF1772" s="85"/>
      <c r="AG1772" s="15"/>
      <c r="AH1772" s="85"/>
      <c r="AI1772" s="85"/>
      <c r="AJ1772" s="85"/>
      <c r="AK1772" s="85"/>
      <c r="AL1772" s="85" t="str">
        <f>IF(AK1772="","",VLOOKUP(AK1772,映射!W:X,2,FALSE))</f>
        <v/>
      </c>
      <c r="AM1772" s="85"/>
      <c r="AN1772" s="85"/>
      <c r="AO1772" s="85"/>
    </row>
    <row r="1773" spans="1:41">
      <c r="A1773" s="26">
        <v>131095</v>
      </c>
      <c r="B1773" s="26" t="s">
        <v>701</v>
      </c>
      <c r="C1773" s="14" t="s">
        <v>40</v>
      </c>
      <c r="D1773" s="15" t="s">
        <v>702</v>
      </c>
      <c r="E1773" s="26">
        <v>31095</v>
      </c>
      <c r="F1773" s="26" t="s">
        <v>492</v>
      </c>
      <c r="G1773" s="26"/>
      <c r="H1773" s="26">
        <v>47</v>
      </c>
      <c r="I1773" s="26">
        <v>1120</v>
      </c>
      <c r="J1773" s="90">
        <v>27</v>
      </c>
      <c r="K1773" s="26"/>
      <c r="L1773" s="85">
        <v>102065</v>
      </c>
      <c r="M1773" s="15" t="str">
        <f>IF(L1773="","",VLOOKUP(L1773,映射!W:X,2,FALSE))</f>
        <v>王宠宝箱碎片</v>
      </c>
      <c r="N1773" s="85">
        <v>1</v>
      </c>
      <c r="O1773" s="85">
        <v>1</v>
      </c>
      <c r="P1773" s="85">
        <v>2000</v>
      </c>
      <c r="Q1773" s="79"/>
      <c r="R1773" s="15"/>
      <c r="S1773" s="79"/>
      <c r="T1773" s="79"/>
      <c r="U1773" s="79"/>
      <c r="V1773" s="92"/>
      <c r="W1773" s="15"/>
      <c r="X1773" s="92"/>
      <c r="Y1773" s="92"/>
      <c r="Z1773" s="92"/>
      <c r="AA1773" s="92"/>
      <c r="AB1773" s="88"/>
      <c r="AC1773" s="92"/>
      <c r="AD1773" s="92"/>
      <c r="AE1773" s="92"/>
      <c r="AF1773" s="85"/>
      <c r="AG1773" s="15"/>
      <c r="AH1773" s="85"/>
      <c r="AI1773" s="85"/>
      <c r="AJ1773" s="85"/>
      <c r="AK1773" s="85"/>
      <c r="AL1773" s="85" t="str">
        <f>IF(AK1773="","",VLOOKUP(AK1773,映射!W:X,2,FALSE))</f>
        <v/>
      </c>
      <c r="AM1773" s="85"/>
      <c r="AN1773" s="85"/>
      <c r="AO1773" s="85"/>
    </row>
    <row r="1774" spans="1:41">
      <c r="A1774" s="26">
        <v>131096</v>
      </c>
      <c r="B1774" s="26" t="s">
        <v>701</v>
      </c>
      <c r="C1774" s="14" t="s">
        <v>40</v>
      </c>
      <c r="D1774" s="15" t="s">
        <v>702</v>
      </c>
      <c r="E1774" s="26">
        <v>31096</v>
      </c>
      <c r="F1774" s="26" t="s">
        <v>703</v>
      </c>
      <c r="G1774" s="26"/>
      <c r="H1774" s="26">
        <v>47</v>
      </c>
      <c r="I1774" s="26">
        <v>1120</v>
      </c>
      <c r="J1774" s="90">
        <v>27</v>
      </c>
      <c r="K1774" s="26"/>
      <c r="L1774" s="85">
        <v>102065</v>
      </c>
      <c r="M1774" s="15" t="str">
        <f>IF(L1774="","",VLOOKUP(L1774,映射!W:X,2,FALSE))</f>
        <v>王宠宝箱碎片</v>
      </c>
      <c r="N1774" s="85">
        <v>1</v>
      </c>
      <c r="O1774" s="85">
        <v>1</v>
      </c>
      <c r="P1774" s="85">
        <v>2000</v>
      </c>
      <c r="Q1774" s="79"/>
      <c r="R1774" s="15"/>
      <c r="S1774" s="79"/>
      <c r="T1774" s="79"/>
      <c r="U1774" s="79"/>
      <c r="V1774" s="92"/>
      <c r="W1774" s="15"/>
      <c r="X1774" s="92"/>
      <c r="Y1774" s="92"/>
      <c r="Z1774" s="92"/>
      <c r="AA1774" s="92"/>
      <c r="AB1774" s="88"/>
      <c r="AC1774" s="92"/>
      <c r="AD1774" s="92"/>
      <c r="AE1774" s="92"/>
      <c r="AF1774" s="85"/>
      <c r="AG1774" s="15"/>
      <c r="AH1774" s="85"/>
      <c r="AI1774" s="85"/>
      <c r="AJ1774" s="85"/>
      <c r="AK1774" s="85"/>
      <c r="AL1774" s="85" t="str">
        <f>IF(AK1774="","",VLOOKUP(AK1774,映射!W:X,2,FALSE))</f>
        <v/>
      </c>
      <c r="AM1774" s="85"/>
      <c r="AN1774" s="85"/>
      <c r="AO1774" s="85"/>
    </row>
    <row r="1775" spans="1:41">
      <c r="A1775" s="26">
        <v>131097</v>
      </c>
      <c r="B1775" s="26" t="s">
        <v>701</v>
      </c>
      <c r="C1775" s="14" t="s">
        <v>40</v>
      </c>
      <c r="D1775" s="15" t="s">
        <v>702</v>
      </c>
      <c r="E1775" s="26">
        <v>31097</v>
      </c>
      <c r="F1775" s="26" t="s">
        <v>466</v>
      </c>
      <c r="G1775" s="26"/>
      <c r="H1775" s="26">
        <v>47</v>
      </c>
      <c r="I1775" s="26">
        <v>1120</v>
      </c>
      <c r="J1775" s="90">
        <v>27</v>
      </c>
      <c r="K1775" s="26"/>
      <c r="L1775" s="85">
        <v>102065</v>
      </c>
      <c r="M1775" s="15" t="str">
        <f>IF(L1775="","",VLOOKUP(L1775,映射!W:X,2,FALSE))</f>
        <v>王宠宝箱碎片</v>
      </c>
      <c r="N1775" s="85">
        <v>1</v>
      </c>
      <c r="O1775" s="85">
        <v>1</v>
      </c>
      <c r="P1775" s="85">
        <v>2000</v>
      </c>
      <c r="Q1775" s="79"/>
      <c r="R1775" s="15"/>
      <c r="S1775" s="79"/>
      <c r="T1775" s="79"/>
      <c r="U1775" s="79"/>
      <c r="V1775" s="92"/>
      <c r="W1775" s="15"/>
      <c r="X1775" s="92"/>
      <c r="Y1775" s="92"/>
      <c r="Z1775" s="92"/>
      <c r="AA1775" s="92"/>
      <c r="AB1775" s="88"/>
      <c r="AC1775" s="92"/>
      <c r="AD1775" s="92"/>
      <c r="AE1775" s="92"/>
      <c r="AF1775" s="85"/>
      <c r="AG1775" s="15"/>
      <c r="AH1775" s="85"/>
      <c r="AI1775" s="85"/>
      <c r="AJ1775" s="85"/>
      <c r="AK1775" s="85"/>
      <c r="AL1775" s="85" t="str">
        <f>IF(AK1775="","",VLOOKUP(AK1775,映射!W:X,2,FALSE))</f>
        <v/>
      </c>
      <c r="AM1775" s="85"/>
      <c r="AN1775" s="85"/>
      <c r="AO1775" s="85"/>
    </row>
    <row r="1776" spans="1:41">
      <c r="A1776" s="26">
        <v>131098</v>
      </c>
      <c r="B1776" s="26" t="s">
        <v>701</v>
      </c>
      <c r="C1776" s="14" t="s">
        <v>40</v>
      </c>
      <c r="D1776" s="15" t="s">
        <v>702</v>
      </c>
      <c r="E1776" s="26">
        <v>31098</v>
      </c>
      <c r="F1776" s="26" t="s">
        <v>635</v>
      </c>
      <c r="G1776" s="26"/>
      <c r="H1776" s="26">
        <v>47</v>
      </c>
      <c r="I1776" s="26">
        <v>1120</v>
      </c>
      <c r="J1776" s="90">
        <v>27</v>
      </c>
      <c r="K1776" s="26"/>
      <c r="L1776" s="85">
        <v>102065</v>
      </c>
      <c r="M1776" s="15" t="str">
        <f>IF(L1776="","",VLOOKUP(L1776,映射!W:X,2,FALSE))</f>
        <v>王宠宝箱碎片</v>
      </c>
      <c r="N1776" s="85">
        <v>1</v>
      </c>
      <c r="O1776" s="85">
        <v>1</v>
      </c>
      <c r="P1776" s="85">
        <v>2000</v>
      </c>
      <c r="Q1776" s="79"/>
      <c r="R1776" s="15"/>
      <c r="S1776" s="79"/>
      <c r="T1776" s="79"/>
      <c r="U1776" s="79"/>
      <c r="V1776" s="92"/>
      <c r="W1776" s="15"/>
      <c r="X1776" s="92"/>
      <c r="Y1776" s="92"/>
      <c r="Z1776" s="92"/>
      <c r="AA1776" s="92"/>
      <c r="AB1776" s="88"/>
      <c r="AC1776" s="92"/>
      <c r="AD1776" s="92"/>
      <c r="AE1776" s="92"/>
      <c r="AF1776" s="85"/>
      <c r="AG1776" s="15"/>
      <c r="AH1776" s="85"/>
      <c r="AI1776" s="85"/>
      <c r="AJ1776" s="85"/>
      <c r="AK1776" s="85"/>
      <c r="AL1776" s="85" t="str">
        <f>IF(AK1776="","",VLOOKUP(AK1776,映射!W:X,2,FALSE))</f>
        <v/>
      </c>
      <c r="AM1776" s="85"/>
      <c r="AN1776" s="85"/>
      <c r="AO1776" s="85"/>
    </row>
    <row r="1777" spans="1:41">
      <c r="A1777" s="26">
        <v>131099</v>
      </c>
      <c r="B1777" s="26" t="s">
        <v>701</v>
      </c>
      <c r="C1777" s="14" t="s">
        <v>40</v>
      </c>
      <c r="D1777" s="15" t="s">
        <v>704</v>
      </c>
      <c r="E1777" s="26">
        <v>31099</v>
      </c>
      <c r="F1777" s="26" t="s">
        <v>648</v>
      </c>
      <c r="G1777" s="26"/>
      <c r="H1777" s="26">
        <v>47</v>
      </c>
      <c r="I1777" s="26">
        <v>1120</v>
      </c>
      <c r="J1777" s="90">
        <v>27</v>
      </c>
      <c r="K1777" s="26"/>
      <c r="L1777" s="85">
        <v>102065</v>
      </c>
      <c r="M1777" s="15" t="str">
        <f>IF(L1777="","",VLOOKUP(L1777,映射!W:X,2,FALSE))</f>
        <v>王宠宝箱碎片</v>
      </c>
      <c r="N1777" s="85">
        <v>1</v>
      </c>
      <c r="O1777" s="85">
        <v>1</v>
      </c>
      <c r="P1777" s="85">
        <v>2000</v>
      </c>
      <c r="Q1777" s="79"/>
      <c r="R1777" s="15"/>
      <c r="S1777" s="79"/>
      <c r="T1777" s="79"/>
      <c r="U1777" s="79"/>
      <c r="V1777" s="92"/>
      <c r="W1777" s="15"/>
      <c r="X1777" s="92"/>
      <c r="Y1777" s="92"/>
      <c r="Z1777" s="92"/>
      <c r="AA1777" s="92"/>
      <c r="AB1777" s="88"/>
      <c r="AC1777" s="92"/>
      <c r="AD1777" s="92"/>
      <c r="AE1777" s="92"/>
      <c r="AF1777" s="85"/>
      <c r="AG1777" s="15"/>
      <c r="AH1777" s="85"/>
      <c r="AI1777" s="85"/>
      <c r="AJ1777" s="85"/>
      <c r="AK1777" s="85"/>
      <c r="AL1777" s="85" t="str">
        <f>IF(AK1777="","",VLOOKUP(AK1777,映射!W:X,2,FALSE))</f>
        <v/>
      </c>
      <c r="AM1777" s="85"/>
      <c r="AN1777" s="85"/>
      <c r="AO1777" s="85"/>
    </row>
    <row r="1778" spans="1:41">
      <c r="A1778" s="26">
        <v>131100</v>
      </c>
      <c r="B1778" s="26" t="s">
        <v>701</v>
      </c>
      <c r="C1778" s="14" t="s">
        <v>40</v>
      </c>
      <c r="D1778" s="15" t="s">
        <v>704</v>
      </c>
      <c r="E1778" s="26">
        <v>31100</v>
      </c>
      <c r="F1778" s="26" t="s">
        <v>648</v>
      </c>
      <c r="G1778" s="26"/>
      <c r="H1778" s="26">
        <v>47</v>
      </c>
      <c r="I1778" s="26">
        <v>1120</v>
      </c>
      <c r="J1778" s="90">
        <v>27</v>
      </c>
      <c r="K1778" s="26"/>
      <c r="L1778" s="85">
        <v>102065</v>
      </c>
      <c r="M1778" s="15" t="str">
        <f>IF(L1778="","",VLOOKUP(L1778,映射!W:X,2,FALSE))</f>
        <v>王宠宝箱碎片</v>
      </c>
      <c r="N1778" s="85">
        <v>1</v>
      </c>
      <c r="O1778" s="85">
        <v>1</v>
      </c>
      <c r="P1778" s="85">
        <v>2000</v>
      </c>
      <c r="Q1778" s="79"/>
      <c r="R1778" s="15"/>
      <c r="S1778" s="79"/>
      <c r="T1778" s="79"/>
      <c r="U1778" s="79"/>
      <c r="V1778" s="92"/>
      <c r="W1778" s="15"/>
      <c r="X1778" s="92"/>
      <c r="Y1778" s="92"/>
      <c r="Z1778" s="92"/>
      <c r="AA1778" s="92"/>
      <c r="AB1778" s="88"/>
      <c r="AC1778" s="92"/>
      <c r="AD1778" s="92"/>
      <c r="AE1778" s="92"/>
      <c r="AF1778" s="85"/>
      <c r="AG1778" s="15"/>
      <c r="AH1778" s="85"/>
      <c r="AI1778" s="85"/>
      <c r="AJ1778" s="85"/>
      <c r="AK1778" s="85"/>
      <c r="AL1778" s="85" t="str">
        <f>IF(AK1778="","",VLOOKUP(AK1778,映射!W:X,2,FALSE))</f>
        <v/>
      </c>
      <c r="AM1778" s="85"/>
      <c r="AN1778" s="85"/>
      <c r="AO1778" s="85"/>
    </row>
    <row r="1779" spans="1:41">
      <c r="A1779" s="26">
        <v>131101</v>
      </c>
      <c r="B1779" s="26" t="s">
        <v>701</v>
      </c>
      <c r="C1779" s="14" t="s">
        <v>40</v>
      </c>
      <c r="D1779" s="15" t="s">
        <v>704</v>
      </c>
      <c r="E1779" s="26">
        <v>31101</v>
      </c>
      <c r="F1779" s="26" t="s">
        <v>492</v>
      </c>
      <c r="G1779" s="26"/>
      <c r="H1779" s="26">
        <v>47</v>
      </c>
      <c r="I1779" s="26">
        <v>1120</v>
      </c>
      <c r="J1779" s="90">
        <v>27</v>
      </c>
      <c r="K1779" s="26"/>
      <c r="L1779" s="85">
        <v>102065</v>
      </c>
      <c r="M1779" s="15" t="str">
        <f>IF(L1779="","",VLOOKUP(L1779,映射!W:X,2,FALSE))</f>
        <v>王宠宝箱碎片</v>
      </c>
      <c r="N1779" s="85">
        <v>1</v>
      </c>
      <c r="O1779" s="85">
        <v>1</v>
      </c>
      <c r="P1779" s="85">
        <v>2000</v>
      </c>
      <c r="Q1779" s="79"/>
      <c r="R1779" s="15"/>
      <c r="S1779" s="79"/>
      <c r="T1779" s="79"/>
      <c r="U1779" s="79"/>
      <c r="V1779" s="92"/>
      <c r="W1779" s="15"/>
      <c r="X1779" s="92"/>
      <c r="Y1779" s="92"/>
      <c r="Z1779" s="92"/>
      <c r="AA1779" s="92"/>
      <c r="AB1779" s="88"/>
      <c r="AC1779" s="92"/>
      <c r="AD1779" s="92"/>
      <c r="AE1779" s="92"/>
      <c r="AF1779" s="85"/>
      <c r="AG1779" s="15"/>
      <c r="AH1779" s="85"/>
      <c r="AI1779" s="85"/>
      <c r="AJ1779" s="85"/>
      <c r="AK1779" s="85"/>
      <c r="AL1779" s="85" t="str">
        <f>IF(AK1779="","",VLOOKUP(AK1779,映射!W:X,2,FALSE))</f>
        <v/>
      </c>
      <c r="AM1779" s="85"/>
      <c r="AN1779" s="85"/>
      <c r="AO1779" s="85"/>
    </row>
    <row r="1780" spans="1:41">
      <c r="A1780" s="26">
        <v>131102</v>
      </c>
      <c r="B1780" s="26" t="s">
        <v>701</v>
      </c>
      <c r="C1780" s="14" t="s">
        <v>40</v>
      </c>
      <c r="D1780" s="15" t="s">
        <v>704</v>
      </c>
      <c r="E1780" s="26">
        <v>31102</v>
      </c>
      <c r="F1780" s="26" t="s">
        <v>456</v>
      </c>
      <c r="G1780" s="26"/>
      <c r="H1780" s="26">
        <v>47</v>
      </c>
      <c r="I1780" s="26">
        <v>1120</v>
      </c>
      <c r="J1780" s="90">
        <v>27</v>
      </c>
      <c r="K1780" s="26"/>
      <c r="L1780" s="85">
        <v>102065</v>
      </c>
      <c r="M1780" s="15" t="str">
        <f>IF(L1780="","",VLOOKUP(L1780,映射!W:X,2,FALSE))</f>
        <v>王宠宝箱碎片</v>
      </c>
      <c r="N1780" s="85">
        <v>1</v>
      </c>
      <c r="O1780" s="85">
        <v>1</v>
      </c>
      <c r="P1780" s="85">
        <v>2000</v>
      </c>
      <c r="Q1780" s="79"/>
      <c r="R1780" s="15"/>
      <c r="S1780" s="79"/>
      <c r="T1780" s="79"/>
      <c r="U1780" s="79"/>
      <c r="V1780" s="92"/>
      <c r="W1780" s="15"/>
      <c r="X1780" s="92"/>
      <c r="Y1780" s="92"/>
      <c r="Z1780" s="92"/>
      <c r="AA1780" s="92"/>
      <c r="AB1780" s="88"/>
      <c r="AC1780" s="92"/>
      <c r="AD1780" s="92"/>
      <c r="AE1780" s="92"/>
      <c r="AF1780" s="85"/>
      <c r="AG1780" s="15"/>
      <c r="AH1780" s="85"/>
      <c r="AI1780" s="85"/>
      <c r="AJ1780" s="85"/>
      <c r="AK1780" s="85"/>
      <c r="AL1780" s="85" t="str">
        <f>IF(AK1780="","",VLOOKUP(AK1780,映射!W:X,2,FALSE))</f>
        <v/>
      </c>
      <c r="AM1780" s="85"/>
      <c r="AN1780" s="85"/>
      <c r="AO1780" s="85"/>
    </row>
    <row r="1781" spans="1:41">
      <c r="A1781" s="26">
        <v>131103</v>
      </c>
      <c r="B1781" s="26" t="s">
        <v>701</v>
      </c>
      <c r="C1781" s="14" t="s">
        <v>40</v>
      </c>
      <c r="D1781" s="15" t="s">
        <v>704</v>
      </c>
      <c r="E1781" s="26">
        <v>31103</v>
      </c>
      <c r="F1781" s="26" t="s">
        <v>624</v>
      </c>
      <c r="G1781" s="26"/>
      <c r="H1781" s="26">
        <v>47</v>
      </c>
      <c r="I1781" s="26">
        <v>1120</v>
      </c>
      <c r="J1781" s="90">
        <v>27</v>
      </c>
      <c r="K1781" s="26"/>
      <c r="L1781" s="85">
        <v>102065</v>
      </c>
      <c r="M1781" s="15" t="str">
        <f>IF(L1781="","",VLOOKUP(L1781,映射!W:X,2,FALSE))</f>
        <v>王宠宝箱碎片</v>
      </c>
      <c r="N1781" s="85">
        <v>1</v>
      </c>
      <c r="O1781" s="85">
        <v>1</v>
      </c>
      <c r="P1781" s="85">
        <v>2000</v>
      </c>
      <c r="Q1781" s="79"/>
      <c r="R1781" s="15"/>
      <c r="S1781" s="79"/>
      <c r="T1781" s="79"/>
      <c r="U1781" s="79"/>
      <c r="V1781" s="92"/>
      <c r="W1781" s="15"/>
      <c r="X1781" s="92"/>
      <c r="Y1781" s="92"/>
      <c r="Z1781" s="92"/>
      <c r="AA1781" s="92"/>
      <c r="AB1781" s="88"/>
      <c r="AC1781" s="92"/>
      <c r="AD1781" s="92"/>
      <c r="AE1781" s="92"/>
      <c r="AF1781" s="85"/>
      <c r="AG1781" s="15"/>
      <c r="AH1781" s="85"/>
      <c r="AI1781" s="85"/>
      <c r="AJ1781" s="85"/>
      <c r="AK1781" s="85"/>
      <c r="AL1781" s="85" t="str">
        <f>IF(AK1781="","",VLOOKUP(AK1781,映射!W:X,2,FALSE))</f>
        <v/>
      </c>
      <c r="AM1781" s="85"/>
      <c r="AN1781" s="85"/>
      <c r="AO1781" s="85"/>
    </row>
    <row r="1782" spans="1:41">
      <c r="A1782" s="26">
        <v>131104</v>
      </c>
      <c r="B1782" s="26" t="s">
        <v>701</v>
      </c>
      <c r="C1782" s="14" t="s">
        <v>40</v>
      </c>
      <c r="D1782" s="15" t="s">
        <v>704</v>
      </c>
      <c r="E1782" s="26">
        <v>31104</v>
      </c>
      <c r="F1782" s="26" t="s">
        <v>699</v>
      </c>
      <c r="G1782" s="26"/>
      <c r="H1782" s="26">
        <v>47</v>
      </c>
      <c r="I1782" s="26">
        <v>1120</v>
      </c>
      <c r="J1782" s="90">
        <v>27</v>
      </c>
      <c r="K1782" s="26"/>
      <c r="L1782" s="85">
        <v>102065</v>
      </c>
      <c r="M1782" s="15" t="str">
        <f>IF(L1782="","",VLOOKUP(L1782,映射!W:X,2,FALSE))</f>
        <v>王宠宝箱碎片</v>
      </c>
      <c r="N1782" s="85">
        <v>1</v>
      </c>
      <c r="O1782" s="85">
        <v>1</v>
      </c>
      <c r="P1782" s="85">
        <v>2000</v>
      </c>
      <c r="Q1782" s="79"/>
      <c r="R1782" s="15"/>
      <c r="S1782" s="79"/>
      <c r="T1782" s="79"/>
      <c r="U1782" s="79"/>
      <c r="V1782" s="92"/>
      <c r="W1782" s="15"/>
      <c r="X1782" s="92"/>
      <c r="Y1782" s="92"/>
      <c r="Z1782" s="92"/>
      <c r="AA1782" s="92"/>
      <c r="AB1782" s="88"/>
      <c r="AC1782" s="92"/>
      <c r="AD1782" s="92"/>
      <c r="AE1782" s="92"/>
      <c r="AF1782" s="85"/>
      <c r="AG1782" s="15"/>
      <c r="AH1782" s="85"/>
      <c r="AI1782" s="85"/>
      <c r="AJ1782" s="85"/>
      <c r="AK1782" s="85"/>
      <c r="AL1782" s="85" t="str">
        <f>IF(AK1782="","",VLOOKUP(AK1782,映射!W:X,2,FALSE))</f>
        <v/>
      </c>
      <c r="AM1782" s="85"/>
      <c r="AN1782" s="85"/>
      <c r="AO1782" s="85"/>
    </row>
    <row r="1783" spans="1:41">
      <c r="A1783" s="26">
        <v>131105</v>
      </c>
      <c r="B1783" s="26" t="s">
        <v>701</v>
      </c>
      <c r="C1783" s="14" t="s">
        <v>40</v>
      </c>
      <c r="D1783" s="15" t="s">
        <v>704</v>
      </c>
      <c r="E1783" s="26">
        <v>31105</v>
      </c>
      <c r="F1783" s="26" t="s">
        <v>438</v>
      </c>
      <c r="G1783" s="26"/>
      <c r="H1783" s="26">
        <v>47</v>
      </c>
      <c r="I1783" s="26">
        <v>1120</v>
      </c>
      <c r="J1783" s="90">
        <v>27</v>
      </c>
      <c r="K1783" s="26"/>
      <c r="L1783" s="85">
        <v>102065</v>
      </c>
      <c r="M1783" s="15" t="str">
        <f>IF(L1783="","",VLOOKUP(L1783,映射!W:X,2,FALSE))</f>
        <v>王宠宝箱碎片</v>
      </c>
      <c r="N1783" s="85">
        <v>1</v>
      </c>
      <c r="O1783" s="85">
        <v>1</v>
      </c>
      <c r="P1783" s="85">
        <v>2000</v>
      </c>
      <c r="Q1783" s="79"/>
      <c r="R1783" s="15"/>
      <c r="S1783" s="79"/>
      <c r="T1783" s="79"/>
      <c r="U1783" s="79"/>
      <c r="V1783" s="92"/>
      <c r="W1783" s="15"/>
      <c r="X1783" s="92"/>
      <c r="Y1783" s="92"/>
      <c r="Z1783" s="92"/>
      <c r="AA1783" s="92"/>
      <c r="AB1783" s="88"/>
      <c r="AC1783" s="92"/>
      <c r="AD1783" s="92"/>
      <c r="AE1783" s="92"/>
      <c r="AF1783" s="85"/>
      <c r="AG1783" s="15"/>
      <c r="AH1783" s="85"/>
      <c r="AI1783" s="85"/>
      <c r="AJ1783" s="85"/>
      <c r="AK1783" s="85"/>
      <c r="AL1783" s="85" t="str">
        <f>IF(AK1783="","",VLOOKUP(AK1783,映射!W:X,2,FALSE))</f>
        <v/>
      </c>
      <c r="AM1783" s="85"/>
      <c r="AN1783" s="85"/>
      <c r="AO1783" s="85"/>
    </row>
    <row r="1784" spans="1:41">
      <c r="A1784" s="26">
        <v>131106</v>
      </c>
      <c r="B1784" s="26" t="s">
        <v>701</v>
      </c>
      <c r="C1784" s="14" t="s">
        <v>40</v>
      </c>
      <c r="D1784" s="15" t="s">
        <v>704</v>
      </c>
      <c r="E1784" s="26">
        <v>31106</v>
      </c>
      <c r="F1784" s="26" t="s">
        <v>705</v>
      </c>
      <c r="G1784" s="26"/>
      <c r="H1784" s="26">
        <v>47</v>
      </c>
      <c r="I1784" s="26">
        <v>1120</v>
      </c>
      <c r="J1784" s="90">
        <v>27</v>
      </c>
      <c r="K1784" s="26"/>
      <c r="L1784" s="85">
        <v>102065</v>
      </c>
      <c r="M1784" s="15" t="str">
        <f>IF(L1784="","",VLOOKUP(L1784,映射!W:X,2,FALSE))</f>
        <v>王宠宝箱碎片</v>
      </c>
      <c r="N1784" s="85">
        <v>1</v>
      </c>
      <c r="O1784" s="85">
        <v>1</v>
      </c>
      <c r="P1784" s="85">
        <v>2000</v>
      </c>
      <c r="Q1784" s="79"/>
      <c r="R1784" s="15"/>
      <c r="S1784" s="79"/>
      <c r="T1784" s="79"/>
      <c r="U1784" s="79"/>
      <c r="V1784" s="92"/>
      <c r="W1784" s="15"/>
      <c r="X1784" s="92"/>
      <c r="Y1784" s="92"/>
      <c r="Z1784" s="92"/>
      <c r="AA1784" s="92"/>
      <c r="AB1784" s="88"/>
      <c r="AC1784" s="92"/>
      <c r="AD1784" s="92"/>
      <c r="AE1784" s="92"/>
      <c r="AF1784" s="85"/>
      <c r="AG1784" s="15"/>
      <c r="AH1784" s="85"/>
      <c r="AI1784" s="85"/>
      <c r="AJ1784" s="85"/>
      <c r="AK1784" s="85"/>
      <c r="AL1784" s="85" t="str">
        <f>IF(AK1784="","",VLOOKUP(AK1784,映射!W:X,2,FALSE))</f>
        <v/>
      </c>
      <c r="AM1784" s="85"/>
      <c r="AN1784" s="85"/>
      <c r="AO1784" s="85"/>
    </row>
    <row r="1785" spans="1:41">
      <c r="A1785" s="26">
        <v>131107</v>
      </c>
      <c r="B1785" s="26" t="s">
        <v>701</v>
      </c>
      <c r="C1785" s="14" t="s">
        <v>40</v>
      </c>
      <c r="D1785" s="15" t="s">
        <v>702</v>
      </c>
      <c r="E1785" s="26">
        <v>31107</v>
      </c>
      <c r="F1785" s="26" t="s">
        <v>628</v>
      </c>
      <c r="G1785" s="26"/>
      <c r="H1785" s="26">
        <v>52</v>
      </c>
      <c r="I1785" s="26">
        <v>1430</v>
      </c>
      <c r="J1785" s="90">
        <v>34</v>
      </c>
      <c r="K1785" s="26"/>
      <c r="L1785" s="85">
        <v>102065</v>
      </c>
      <c r="M1785" s="15" t="str">
        <f>IF(L1785="","",VLOOKUP(L1785,映射!W:X,2,FALSE))</f>
        <v>王宠宝箱碎片</v>
      </c>
      <c r="N1785" s="85">
        <v>1</v>
      </c>
      <c r="O1785" s="85">
        <v>1</v>
      </c>
      <c r="P1785" s="85">
        <v>2000</v>
      </c>
      <c r="Q1785" s="79"/>
      <c r="R1785" s="15"/>
      <c r="S1785" s="79"/>
      <c r="T1785" s="79"/>
      <c r="U1785" s="79"/>
      <c r="V1785" s="92"/>
      <c r="W1785" s="15"/>
      <c r="X1785" s="92"/>
      <c r="Y1785" s="92"/>
      <c r="Z1785" s="92"/>
      <c r="AA1785" s="92"/>
      <c r="AB1785" s="88"/>
      <c r="AC1785" s="92"/>
      <c r="AD1785" s="92"/>
      <c r="AE1785" s="92"/>
      <c r="AF1785" s="85"/>
      <c r="AG1785" s="15"/>
      <c r="AH1785" s="85"/>
      <c r="AI1785" s="85"/>
      <c r="AJ1785" s="85"/>
      <c r="AK1785" s="85"/>
      <c r="AL1785" s="85" t="str">
        <f>IF(AK1785="","",VLOOKUP(AK1785,映射!W:X,2,FALSE))</f>
        <v/>
      </c>
      <c r="AM1785" s="85"/>
      <c r="AN1785" s="85"/>
      <c r="AO1785" s="85"/>
    </row>
    <row r="1786" spans="1:41">
      <c r="A1786" s="26">
        <v>131108</v>
      </c>
      <c r="B1786" s="26" t="s">
        <v>701</v>
      </c>
      <c r="C1786" s="14" t="s">
        <v>40</v>
      </c>
      <c r="D1786" s="15" t="s">
        <v>702</v>
      </c>
      <c r="E1786" s="26">
        <v>31108</v>
      </c>
      <c r="F1786" s="26" t="s">
        <v>507</v>
      </c>
      <c r="G1786" s="26"/>
      <c r="H1786" s="26">
        <v>52</v>
      </c>
      <c r="I1786" s="26">
        <v>1430</v>
      </c>
      <c r="J1786" s="90">
        <v>34</v>
      </c>
      <c r="K1786" s="26"/>
      <c r="L1786" s="85">
        <v>102065</v>
      </c>
      <c r="M1786" s="15" t="str">
        <f>IF(L1786="","",VLOOKUP(L1786,映射!W:X,2,FALSE))</f>
        <v>王宠宝箱碎片</v>
      </c>
      <c r="N1786" s="85">
        <v>1</v>
      </c>
      <c r="O1786" s="85">
        <v>1</v>
      </c>
      <c r="P1786" s="85">
        <v>2000</v>
      </c>
      <c r="Q1786" s="79"/>
      <c r="R1786" s="15"/>
      <c r="S1786" s="79"/>
      <c r="T1786" s="79"/>
      <c r="U1786" s="79"/>
      <c r="V1786" s="92"/>
      <c r="W1786" s="15"/>
      <c r="X1786" s="92"/>
      <c r="Y1786" s="92"/>
      <c r="Z1786" s="92"/>
      <c r="AA1786" s="92"/>
      <c r="AB1786" s="88"/>
      <c r="AC1786" s="92"/>
      <c r="AD1786" s="92"/>
      <c r="AE1786" s="92"/>
      <c r="AF1786" s="85"/>
      <c r="AG1786" s="15"/>
      <c r="AH1786" s="85"/>
      <c r="AI1786" s="85"/>
      <c r="AJ1786" s="85"/>
      <c r="AK1786" s="85"/>
      <c r="AL1786" s="85" t="str">
        <f>IF(AK1786="","",VLOOKUP(AK1786,映射!W:X,2,FALSE))</f>
        <v/>
      </c>
      <c r="AM1786" s="85"/>
      <c r="AN1786" s="85"/>
      <c r="AO1786" s="85"/>
    </row>
    <row r="1787" spans="1:41">
      <c r="A1787" s="26">
        <v>131109</v>
      </c>
      <c r="B1787" s="26" t="s">
        <v>701</v>
      </c>
      <c r="C1787" s="14" t="s">
        <v>40</v>
      </c>
      <c r="D1787" s="15" t="s">
        <v>702</v>
      </c>
      <c r="E1787" s="26">
        <v>31109</v>
      </c>
      <c r="F1787" s="26" t="s">
        <v>471</v>
      </c>
      <c r="G1787" s="26"/>
      <c r="H1787" s="26">
        <v>52</v>
      </c>
      <c r="I1787" s="26">
        <v>1430</v>
      </c>
      <c r="J1787" s="90">
        <v>34</v>
      </c>
      <c r="K1787" s="26"/>
      <c r="L1787" s="85">
        <v>102065</v>
      </c>
      <c r="M1787" s="15" t="str">
        <f>IF(L1787="","",VLOOKUP(L1787,映射!W:X,2,FALSE))</f>
        <v>王宠宝箱碎片</v>
      </c>
      <c r="N1787" s="85">
        <v>1</v>
      </c>
      <c r="O1787" s="85">
        <v>1</v>
      </c>
      <c r="P1787" s="85">
        <v>2000</v>
      </c>
      <c r="Q1787" s="79"/>
      <c r="R1787" s="15"/>
      <c r="S1787" s="79"/>
      <c r="T1787" s="79"/>
      <c r="U1787" s="79"/>
      <c r="V1787" s="92"/>
      <c r="W1787" s="15"/>
      <c r="X1787" s="92"/>
      <c r="Y1787" s="92"/>
      <c r="Z1787" s="92"/>
      <c r="AA1787" s="92"/>
      <c r="AB1787" s="88"/>
      <c r="AC1787" s="92"/>
      <c r="AD1787" s="92"/>
      <c r="AE1787" s="92"/>
      <c r="AF1787" s="85"/>
      <c r="AG1787" s="15"/>
      <c r="AH1787" s="85"/>
      <c r="AI1787" s="85"/>
      <c r="AJ1787" s="85"/>
      <c r="AK1787" s="85"/>
      <c r="AL1787" s="85" t="str">
        <f>IF(AK1787="","",VLOOKUP(AK1787,映射!W:X,2,FALSE))</f>
        <v/>
      </c>
      <c r="AM1787" s="85"/>
      <c r="AN1787" s="85"/>
      <c r="AO1787" s="85"/>
    </row>
    <row r="1788" spans="1:41">
      <c r="A1788" s="26">
        <v>131110</v>
      </c>
      <c r="B1788" s="26" t="s">
        <v>701</v>
      </c>
      <c r="C1788" s="14" t="s">
        <v>40</v>
      </c>
      <c r="D1788" s="15" t="s">
        <v>702</v>
      </c>
      <c r="E1788" s="26">
        <v>31110</v>
      </c>
      <c r="F1788" s="26" t="s">
        <v>492</v>
      </c>
      <c r="G1788" s="26"/>
      <c r="H1788" s="26">
        <v>52</v>
      </c>
      <c r="I1788" s="26">
        <v>1430</v>
      </c>
      <c r="J1788" s="90">
        <v>34</v>
      </c>
      <c r="K1788" s="26"/>
      <c r="L1788" s="85">
        <v>102065</v>
      </c>
      <c r="M1788" s="15" t="str">
        <f>IF(L1788="","",VLOOKUP(L1788,映射!W:X,2,FALSE))</f>
        <v>王宠宝箱碎片</v>
      </c>
      <c r="N1788" s="85">
        <v>1</v>
      </c>
      <c r="O1788" s="85">
        <v>1</v>
      </c>
      <c r="P1788" s="85">
        <v>2000</v>
      </c>
      <c r="Q1788" s="79"/>
      <c r="R1788" s="15"/>
      <c r="S1788" s="79"/>
      <c r="T1788" s="79"/>
      <c r="U1788" s="79"/>
      <c r="V1788" s="92"/>
      <c r="W1788" s="15"/>
      <c r="X1788" s="92"/>
      <c r="Y1788" s="92"/>
      <c r="Z1788" s="92"/>
      <c r="AA1788" s="92"/>
      <c r="AB1788" s="88"/>
      <c r="AC1788" s="92"/>
      <c r="AD1788" s="92"/>
      <c r="AE1788" s="92"/>
      <c r="AF1788" s="85"/>
      <c r="AG1788" s="15"/>
      <c r="AH1788" s="85"/>
      <c r="AI1788" s="85"/>
      <c r="AJ1788" s="85"/>
      <c r="AK1788" s="85"/>
      <c r="AL1788" s="85" t="str">
        <f>IF(AK1788="","",VLOOKUP(AK1788,映射!W:X,2,FALSE))</f>
        <v/>
      </c>
      <c r="AM1788" s="85"/>
      <c r="AN1788" s="85"/>
      <c r="AO1788" s="85"/>
    </row>
    <row r="1789" spans="1:41">
      <c r="A1789" s="26">
        <v>131111</v>
      </c>
      <c r="B1789" s="26" t="s">
        <v>701</v>
      </c>
      <c r="C1789" s="14" t="s">
        <v>40</v>
      </c>
      <c r="D1789" s="15" t="s">
        <v>702</v>
      </c>
      <c r="E1789" s="26">
        <v>31111</v>
      </c>
      <c r="F1789" s="26" t="s">
        <v>703</v>
      </c>
      <c r="G1789" s="26"/>
      <c r="H1789" s="26">
        <v>52</v>
      </c>
      <c r="I1789" s="26">
        <v>1430</v>
      </c>
      <c r="J1789" s="90">
        <v>34</v>
      </c>
      <c r="K1789" s="26"/>
      <c r="L1789" s="85">
        <v>102065</v>
      </c>
      <c r="M1789" s="15" t="str">
        <f>IF(L1789="","",VLOOKUP(L1789,映射!W:X,2,FALSE))</f>
        <v>王宠宝箱碎片</v>
      </c>
      <c r="N1789" s="85">
        <v>1</v>
      </c>
      <c r="O1789" s="85">
        <v>1</v>
      </c>
      <c r="P1789" s="85">
        <v>2000</v>
      </c>
      <c r="Q1789" s="79"/>
      <c r="R1789" s="15"/>
      <c r="S1789" s="79"/>
      <c r="T1789" s="79"/>
      <c r="U1789" s="79"/>
      <c r="V1789" s="92"/>
      <c r="W1789" s="15"/>
      <c r="X1789" s="92"/>
      <c r="Y1789" s="92"/>
      <c r="Z1789" s="92"/>
      <c r="AA1789" s="92"/>
      <c r="AB1789" s="88"/>
      <c r="AC1789" s="92"/>
      <c r="AD1789" s="92"/>
      <c r="AE1789" s="92"/>
      <c r="AF1789" s="85"/>
      <c r="AG1789" s="15"/>
      <c r="AH1789" s="85"/>
      <c r="AI1789" s="85"/>
      <c r="AJ1789" s="85"/>
      <c r="AK1789" s="85"/>
      <c r="AL1789" s="85" t="str">
        <f>IF(AK1789="","",VLOOKUP(AK1789,映射!W:X,2,FALSE))</f>
        <v/>
      </c>
      <c r="AM1789" s="85"/>
      <c r="AN1789" s="85"/>
      <c r="AO1789" s="85"/>
    </row>
    <row r="1790" spans="1:41">
      <c r="A1790" s="26">
        <v>131112</v>
      </c>
      <c r="B1790" s="26" t="s">
        <v>701</v>
      </c>
      <c r="C1790" s="14" t="s">
        <v>40</v>
      </c>
      <c r="D1790" s="15" t="s">
        <v>702</v>
      </c>
      <c r="E1790" s="26">
        <v>31112</v>
      </c>
      <c r="F1790" s="26" t="s">
        <v>466</v>
      </c>
      <c r="G1790" s="26"/>
      <c r="H1790" s="26">
        <v>52</v>
      </c>
      <c r="I1790" s="26">
        <v>1430</v>
      </c>
      <c r="J1790" s="90">
        <v>34</v>
      </c>
      <c r="K1790" s="26"/>
      <c r="L1790" s="85">
        <v>102065</v>
      </c>
      <c r="M1790" s="15" t="str">
        <f>IF(L1790="","",VLOOKUP(L1790,映射!W:X,2,FALSE))</f>
        <v>王宠宝箱碎片</v>
      </c>
      <c r="N1790" s="85">
        <v>1</v>
      </c>
      <c r="O1790" s="85">
        <v>1</v>
      </c>
      <c r="P1790" s="85">
        <v>2000</v>
      </c>
      <c r="Q1790" s="79"/>
      <c r="R1790" s="15"/>
      <c r="S1790" s="79"/>
      <c r="T1790" s="79"/>
      <c r="U1790" s="79"/>
      <c r="V1790" s="92"/>
      <c r="W1790" s="15"/>
      <c r="X1790" s="92"/>
      <c r="Y1790" s="92"/>
      <c r="Z1790" s="92"/>
      <c r="AA1790" s="92"/>
      <c r="AB1790" s="88"/>
      <c r="AC1790" s="92"/>
      <c r="AD1790" s="92"/>
      <c r="AE1790" s="92"/>
      <c r="AF1790" s="85"/>
      <c r="AG1790" s="15"/>
      <c r="AH1790" s="85"/>
      <c r="AI1790" s="85"/>
      <c r="AJ1790" s="85"/>
      <c r="AK1790" s="85"/>
      <c r="AL1790" s="85" t="str">
        <f>IF(AK1790="","",VLOOKUP(AK1790,映射!W:X,2,FALSE))</f>
        <v/>
      </c>
      <c r="AM1790" s="85"/>
      <c r="AN1790" s="85"/>
      <c r="AO1790" s="85"/>
    </row>
    <row r="1791" spans="1:41">
      <c r="A1791" s="26">
        <v>131113</v>
      </c>
      <c r="B1791" s="26" t="s">
        <v>701</v>
      </c>
      <c r="C1791" s="14" t="s">
        <v>40</v>
      </c>
      <c r="D1791" s="15" t="s">
        <v>702</v>
      </c>
      <c r="E1791" s="26">
        <v>31113</v>
      </c>
      <c r="F1791" s="26" t="s">
        <v>635</v>
      </c>
      <c r="G1791" s="26"/>
      <c r="H1791" s="26">
        <v>52</v>
      </c>
      <c r="I1791" s="26">
        <v>1430</v>
      </c>
      <c r="J1791" s="90">
        <v>34</v>
      </c>
      <c r="K1791" s="26"/>
      <c r="L1791" s="85">
        <v>102065</v>
      </c>
      <c r="M1791" s="15" t="str">
        <f>IF(L1791="","",VLOOKUP(L1791,映射!W:X,2,FALSE))</f>
        <v>王宠宝箱碎片</v>
      </c>
      <c r="N1791" s="85">
        <v>1</v>
      </c>
      <c r="O1791" s="85">
        <v>1</v>
      </c>
      <c r="P1791" s="85">
        <v>2000</v>
      </c>
      <c r="Q1791" s="79"/>
      <c r="R1791" s="15"/>
      <c r="S1791" s="79"/>
      <c r="T1791" s="79"/>
      <c r="U1791" s="79"/>
      <c r="V1791" s="92"/>
      <c r="W1791" s="15"/>
      <c r="X1791" s="92"/>
      <c r="Y1791" s="92"/>
      <c r="Z1791" s="92"/>
      <c r="AA1791" s="92"/>
      <c r="AB1791" s="88"/>
      <c r="AC1791" s="92"/>
      <c r="AD1791" s="92"/>
      <c r="AE1791" s="92"/>
      <c r="AF1791" s="85"/>
      <c r="AG1791" s="15"/>
      <c r="AH1791" s="85"/>
      <c r="AI1791" s="85"/>
      <c r="AJ1791" s="85"/>
      <c r="AK1791" s="85"/>
      <c r="AL1791" s="85" t="str">
        <f>IF(AK1791="","",VLOOKUP(AK1791,映射!W:X,2,FALSE))</f>
        <v/>
      </c>
      <c r="AM1791" s="85"/>
      <c r="AN1791" s="85"/>
      <c r="AO1791" s="85"/>
    </row>
    <row r="1792" spans="1:41">
      <c r="A1792" s="26">
        <v>131114</v>
      </c>
      <c r="B1792" s="26" t="s">
        <v>701</v>
      </c>
      <c r="C1792" s="14" t="s">
        <v>40</v>
      </c>
      <c r="D1792" s="15" t="s">
        <v>704</v>
      </c>
      <c r="E1792" s="26">
        <v>31114</v>
      </c>
      <c r="F1792" s="26" t="s">
        <v>648</v>
      </c>
      <c r="G1792" s="26"/>
      <c r="H1792" s="26">
        <v>52</v>
      </c>
      <c r="I1792" s="26">
        <v>1430</v>
      </c>
      <c r="J1792" s="90">
        <v>34</v>
      </c>
      <c r="K1792" s="26"/>
      <c r="L1792" s="85">
        <v>102065</v>
      </c>
      <c r="M1792" s="15" t="str">
        <f>IF(L1792="","",VLOOKUP(L1792,映射!W:X,2,FALSE))</f>
        <v>王宠宝箱碎片</v>
      </c>
      <c r="N1792" s="85">
        <v>1</v>
      </c>
      <c r="O1792" s="85">
        <v>1</v>
      </c>
      <c r="P1792" s="85">
        <v>2000</v>
      </c>
      <c r="Q1792" s="79"/>
      <c r="R1792" s="15"/>
      <c r="S1792" s="79"/>
      <c r="T1792" s="79"/>
      <c r="U1792" s="79"/>
      <c r="V1792" s="92"/>
      <c r="W1792" s="15"/>
      <c r="X1792" s="92"/>
      <c r="Y1792" s="92"/>
      <c r="Z1792" s="92"/>
      <c r="AA1792" s="92"/>
      <c r="AB1792" s="88"/>
      <c r="AC1792" s="92"/>
      <c r="AD1792" s="92"/>
      <c r="AE1792" s="92"/>
      <c r="AF1792" s="85"/>
      <c r="AG1792" s="15"/>
      <c r="AH1792" s="85"/>
      <c r="AI1792" s="85"/>
      <c r="AJ1792" s="85"/>
      <c r="AK1792" s="85"/>
      <c r="AL1792" s="85" t="str">
        <f>IF(AK1792="","",VLOOKUP(AK1792,映射!W:X,2,FALSE))</f>
        <v/>
      </c>
      <c r="AM1792" s="85"/>
      <c r="AN1792" s="85"/>
      <c r="AO1792" s="85"/>
    </row>
    <row r="1793" spans="1:41">
      <c r="A1793" s="26">
        <v>131115</v>
      </c>
      <c r="B1793" s="26" t="s">
        <v>701</v>
      </c>
      <c r="C1793" s="14" t="s">
        <v>40</v>
      </c>
      <c r="D1793" s="15" t="s">
        <v>704</v>
      </c>
      <c r="E1793" s="26">
        <v>31115</v>
      </c>
      <c r="F1793" s="26" t="s">
        <v>648</v>
      </c>
      <c r="G1793" s="26"/>
      <c r="H1793" s="26">
        <v>52</v>
      </c>
      <c r="I1793" s="26">
        <v>1430</v>
      </c>
      <c r="J1793" s="90">
        <v>34</v>
      </c>
      <c r="K1793" s="26"/>
      <c r="L1793" s="85">
        <v>102065</v>
      </c>
      <c r="M1793" s="15" t="str">
        <f>IF(L1793="","",VLOOKUP(L1793,映射!W:X,2,FALSE))</f>
        <v>王宠宝箱碎片</v>
      </c>
      <c r="N1793" s="85">
        <v>1</v>
      </c>
      <c r="O1793" s="85">
        <v>1</v>
      </c>
      <c r="P1793" s="85">
        <v>2000</v>
      </c>
      <c r="Q1793" s="79"/>
      <c r="R1793" s="15"/>
      <c r="S1793" s="79"/>
      <c r="T1793" s="79"/>
      <c r="U1793" s="79"/>
      <c r="V1793" s="92"/>
      <c r="W1793" s="15"/>
      <c r="X1793" s="92"/>
      <c r="Y1793" s="92"/>
      <c r="Z1793" s="92"/>
      <c r="AA1793" s="92"/>
      <c r="AB1793" s="88"/>
      <c r="AC1793" s="92"/>
      <c r="AD1793" s="92"/>
      <c r="AE1793" s="92"/>
      <c r="AF1793" s="85"/>
      <c r="AG1793" s="15"/>
      <c r="AH1793" s="85"/>
      <c r="AI1793" s="85"/>
      <c r="AJ1793" s="85"/>
      <c r="AK1793" s="85"/>
      <c r="AL1793" s="85" t="str">
        <f>IF(AK1793="","",VLOOKUP(AK1793,映射!W:X,2,FALSE))</f>
        <v/>
      </c>
      <c r="AM1793" s="85"/>
      <c r="AN1793" s="85"/>
      <c r="AO1793" s="85"/>
    </row>
    <row r="1794" spans="1:41">
      <c r="A1794" s="26">
        <v>131116</v>
      </c>
      <c r="B1794" s="26" t="s">
        <v>701</v>
      </c>
      <c r="C1794" s="14" t="s">
        <v>40</v>
      </c>
      <c r="D1794" s="15" t="s">
        <v>704</v>
      </c>
      <c r="E1794" s="26">
        <v>31116</v>
      </c>
      <c r="F1794" s="26" t="s">
        <v>492</v>
      </c>
      <c r="G1794" s="26"/>
      <c r="H1794" s="26">
        <v>52</v>
      </c>
      <c r="I1794" s="26">
        <v>1430</v>
      </c>
      <c r="J1794" s="90">
        <v>34</v>
      </c>
      <c r="K1794" s="26"/>
      <c r="L1794" s="85">
        <v>102065</v>
      </c>
      <c r="M1794" s="15" t="str">
        <f>IF(L1794="","",VLOOKUP(L1794,映射!W:X,2,FALSE))</f>
        <v>王宠宝箱碎片</v>
      </c>
      <c r="N1794" s="85">
        <v>1</v>
      </c>
      <c r="O1794" s="85">
        <v>1</v>
      </c>
      <c r="P1794" s="85">
        <v>2000</v>
      </c>
      <c r="Q1794" s="79"/>
      <c r="R1794" s="15"/>
      <c r="S1794" s="79"/>
      <c r="T1794" s="79"/>
      <c r="U1794" s="79"/>
      <c r="V1794" s="92"/>
      <c r="W1794" s="15"/>
      <c r="X1794" s="92"/>
      <c r="Y1794" s="92"/>
      <c r="Z1794" s="92"/>
      <c r="AA1794" s="92"/>
      <c r="AB1794" s="88"/>
      <c r="AC1794" s="92"/>
      <c r="AD1794" s="92"/>
      <c r="AE1794" s="92"/>
      <c r="AF1794" s="85"/>
      <c r="AG1794" s="15"/>
      <c r="AH1794" s="85"/>
      <c r="AI1794" s="85"/>
      <c r="AJ1794" s="85"/>
      <c r="AK1794" s="85"/>
      <c r="AL1794" s="85" t="str">
        <f>IF(AK1794="","",VLOOKUP(AK1794,映射!W:X,2,FALSE))</f>
        <v/>
      </c>
      <c r="AM1794" s="85"/>
      <c r="AN1794" s="85"/>
      <c r="AO1794" s="85"/>
    </row>
    <row r="1795" spans="1:41">
      <c r="A1795" s="26">
        <v>131117</v>
      </c>
      <c r="B1795" s="26" t="s">
        <v>701</v>
      </c>
      <c r="C1795" s="14" t="s">
        <v>40</v>
      </c>
      <c r="D1795" s="15" t="s">
        <v>704</v>
      </c>
      <c r="E1795" s="26">
        <v>31117</v>
      </c>
      <c r="F1795" s="26" t="s">
        <v>456</v>
      </c>
      <c r="G1795" s="26"/>
      <c r="H1795" s="26">
        <v>52</v>
      </c>
      <c r="I1795" s="26">
        <v>1430</v>
      </c>
      <c r="J1795" s="90">
        <v>34</v>
      </c>
      <c r="K1795" s="26"/>
      <c r="L1795" s="85">
        <v>102065</v>
      </c>
      <c r="M1795" s="15" t="str">
        <f>IF(L1795="","",VLOOKUP(L1795,映射!W:X,2,FALSE))</f>
        <v>王宠宝箱碎片</v>
      </c>
      <c r="N1795" s="85">
        <v>1</v>
      </c>
      <c r="O1795" s="85">
        <v>1</v>
      </c>
      <c r="P1795" s="85">
        <v>2000</v>
      </c>
      <c r="Q1795" s="79"/>
      <c r="R1795" s="15"/>
      <c r="S1795" s="79"/>
      <c r="T1795" s="79"/>
      <c r="U1795" s="79"/>
      <c r="V1795" s="92"/>
      <c r="W1795" s="15"/>
      <c r="X1795" s="92"/>
      <c r="Y1795" s="92"/>
      <c r="Z1795" s="92"/>
      <c r="AA1795" s="92"/>
      <c r="AB1795" s="88"/>
      <c r="AC1795" s="92"/>
      <c r="AD1795" s="92"/>
      <c r="AE1795" s="92"/>
      <c r="AF1795" s="85"/>
      <c r="AG1795" s="15"/>
      <c r="AH1795" s="85"/>
      <c r="AI1795" s="85"/>
      <c r="AJ1795" s="85"/>
      <c r="AK1795" s="85"/>
      <c r="AL1795" s="85" t="str">
        <f>IF(AK1795="","",VLOOKUP(AK1795,映射!W:X,2,FALSE))</f>
        <v/>
      </c>
      <c r="AM1795" s="85"/>
      <c r="AN1795" s="85"/>
      <c r="AO1795" s="85"/>
    </row>
    <row r="1796" spans="1:41">
      <c r="A1796" s="26">
        <v>131118</v>
      </c>
      <c r="B1796" s="26" t="s">
        <v>701</v>
      </c>
      <c r="C1796" s="14" t="s">
        <v>40</v>
      </c>
      <c r="D1796" s="15" t="s">
        <v>704</v>
      </c>
      <c r="E1796" s="26">
        <v>31118</v>
      </c>
      <c r="F1796" s="26" t="s">
        <v>624</v>
      </c>
      <c r="G1796" s="26"/>
      <c r="H1796" s="26">
        <v>52</v>
      </c>
      <c r="I1796" s="26">
        <v>1430</v>
      </c>
      <c r="J1796" s="90">
        <v>34</v>
      </c>
      <c r="K1796" s="26"/>
      <c r="L1796" s="85">
        <v>102065</v>
      </c>
      <c r="M1796" s="15" t="str">
        <f>IF(L1796="","",VLOOKUP(L1796,映射!W:X,2,FALSE))</f>
        <v>王宠宝箱碎片</v>
      </c>
      <c r="N1796" s="85">
        <v>1</v>
      </c>
      <c r="O1796" s="85">
        <v>1</v>
      </c>
      <c r="P1796" s="85">
        <v>2000</v>
      </c>
      <c r="Q1796" s="79"/>
      <c r="R1796" s="15"/>
      <c r="S1796" s="79"/>
      <c r="T1796" s="79"/>
      <c r="U1796" s="79"/>
      <c r="V1796" s="92"/>
      <c r="W1796" s="15"/>
      <c r="X1796" s="92"/>
      <c r="Y1796" s="92"/>
      <c r="Z1796" s="92"/>
      <c r="AA1796" s="92"/>
      <c r="AB1796" s="88"/>
      <c r="AC1796" s="92"/>
      <c r="AD1796" s="92"/>
      <c r="AE1796" s="92"/>
      <c r="AF1796" s="85"/>
      <c r="AG1796" s="15"/>
      <c r="AH1796" s="85"/>
      <c r="AI1796" s="85"/>
      <c r="AJ1796" s="85"/>
      <c r="AK1796" s="85"/>
      <c r="AL1796" s="85" t="str">
        <f>IF(AK1796="","",VLOOKUP(AK1796,映射!W:X,2,FALSE))</f>
        <v/>
      </c>
      <c r="AM1796" s="85"/>
      <c r="AN1796" s="85"/>
      <c r="AO1796" s="85"/>
    </row>
    <row r="1797" spans="1:41">
      <c r="A1797" s="26">
        <v>131119</v>
      </c>
      <c r="B1797" s="26" t="s">
        <v>701</v>
      </c>
      <c r="C1797" s="14" t="s">
        <v>40</v>
      </c>
      <c r="D1797" s="15" t="s">
        <v>704</v>
      </c>
      <c r="E1797" s="26">
        <v>31119</v>
      </c>
      <c r="F1797" s="26" t="s">
        <v>699</v>
      </c>
      <c r="G1797" s="26"/>
      <c r="H1797" s="26">
        <v>52</v>
      </c>
      <c r="I1797" s="26">
        <v>1430</v>
      </c>
      <c r="J1797" s="90">
        <v>34</v>
      </c>
      <c r="K1797" s="26"/>
      <c r="L1797" s="85">
        <v>102065</v>
      </c>
      <c r="M1797" s="15" t="str">
        <f>IF(L1797="","",VLOOKUP(L1797,映射!W:X,2,FALSE))</f>
        <v>王宠宝箱碎片</v>
      </c>
      <c r="N1797" s="85">
        <v>1</v>
      </c>
      <c r="O1797" s="85">
        <v>1</v>
      </c>
      <c r="P1797" s="85">
        <v>2000</v>
      </c>
      <c r="Q1797" s="79"/>
      <c r="R1797" s="15"/>
      <c r="S1797" s="79"/>
      <c r="T1797" s="79"/>
      <c r="U1797" s="79"/>
      <c r="V1797" s="92"/>
      <c r="W1797" s="15"/>
      <c r="X1797" s="92"/>
      <c r="Y1797" s="92"/>
      <c r="Z1797" s="92"/>
      <c r="AA1797" s="92"/>
      <c r="AB1797" s="88"/>
      <c r="AC1797" s="92"/>
      <c r="AD1797" s="92"/>
      <c r="AE1797" s="92"/>
      <c r="AF1797" s="85"/>
      <c r="AG1797" s="15"/>
      <c r="AH1797" s="85"/>
      <c r="AI1797" s="85"/>
      <c r="AJ1797" s="85"/>
      <c r="AK1797" s="85"/>
      <c r="AL1797" s="85" t="str">
        <f>IF(AK1797="","",VLOOKUP(AK1797,映射!W:X,2,FALSE))</f>
        <v/>
      </c>
      <c r="AM1797" s="85"/>
      <c r="AN1797" s="85"/>
      <c r="AO1797" s="85"/>
    </row>
    <row r="1798" spans="1:41">
      <c r="A1798" s="26">
        <v>131120</v>
      </c>
      <c r="B1798" s="26" t="s">
        <v>701</v>
      </c>
      <c r="C1798" s="14" t="s">
        <v>40</v>
      </c>
      <c r="D1798" s="15" t="s">
        <v>704</v>
      </c>
      <c r="E1798" s="26">
        <v>31120</v>
      </c>
      <c r="F1798" s="26" t="s">
        <v>438</v>
      </c>
      <c r="G1798" s="26"/>
      <c r="H1798" s="26">
        <v>52</v>
      </c>
      <c r="I1798" s="26">
        <v>1430</v>
      </c>
      <c r="J1798" s="90">
        <v>34</v>
      </c>
      <c r="K1798" s="26"/>
      <c r="L1798" s="85">
        <v>102065</v>
      </c>
      <c r="M1798" s="15" t="str">
        <f>IF(L1798="","",VLOOKUP(L1798,映射!W:X,2,FALSE))</f>
        <v>王宠宝箱碎片</v>
      </c>
      <c r="N1798" s="85">
        <v>1</v>
      </c>
      <c r="O1798" s="85">
        <v>1</v>
      </c>
      <c r="P1798" s="85">
        <v>2000</v>
      </c>
      <c r="Q1798" s="79"/>
      <c r="R1798" s="15"/>
      <c r="S1798" s="79"/>
      <c r="T1798" s="79"/>
      <c r="U1798" s="79"/>
      <c r="V1798" s="92"/>
      <c r="W1798" s="15"/>
      <c r="X1798" s="92"/>
      <c r="Y1798" s="92"/>
      <c r="Z1798" s="92"/>
      <c r="AA1798" s="92"/>
      <c r="AB1798" s="88"/>
      <c r="AC1798" s="92"/>
      <c r="AD1798" s="92"/>
      <c r="AE1798" s="92"/>
      <c r="AF1798" s="85"/>
      <c r="AG1798" s="15"/>
      <c r="AH1798" s="85"/>
      <c r="AI1798" s="85"/>
      <c r="AJ1798" s="85"/>
      <c r="AK1798" s="85"/>
      <c r="AL1798" s="85" t="str">
        <f>IF(AK1798="","",VLOOKUP(AK1798,映射!W:X,2,FALSE))</f>
        <v/>
      </c>
      <c r="AM1798" s="85"/>
      <c r="AN1798" s="85"/>
      <c r="AO1798" s="85"/>
    </row>
    <row r="1799" spans="1:41">
      <c r="A1799" s="26">
        <v>131121</v>
      </c>
      <c r="B1799" s="26" t="s">
        <v>701</v>
      </c>
      <c r="C1799" s="14" t="s">
        <v>40</v>
      </c>
      <c r="D1799" s="15" t="s">
        <v>704</v>
      </c>
      <c r="E1799" s="26">
        <v>31121</v>
      </c>
      <c r="F1799" s="26" t="s">
        <v>705</v>
      </c>
      <c r="G1799" s="26"/>
      <c r="H1799" s="26">
        <v>52</v>
      </c>
      <c r="I1799" s="26">
        <v>1430</v>
      </c>
      <c r="J1799" s="90">
        <v>34</v>
      </c>
      <c r="K1799" s="26"/>
      <c r="L1799" s="85">
        <v>102065</v>
      </c>
      <c r="M1799" s="15" t="str">
        <f>IF(L1799="","",VLOOKUP(L1799,映射!W:X,2,FALSE))</f>
        <v>王宠宝箱碎片</v>
      </c>
      <c r="N1799" s="85">
        <v>1</v>
      </c>
      <c r="O1799" s="85">
        <v>1</v>
      </c>
      <c r="P1799" s="85">
        <v>2000</v>
      </c>
      <c r="Q1799" s="79"/>
      <c r="R1799" s="15"/>
      <c r="S1799" s="79"/>
      <c r="T1799" s="79"/>
      <c r="U1799" s="79"/>
      <c r="V1799" s="92"/>
      <c r="W1799" s="15"/>
      <c r="X1799" s="92"/>
      <c r="Y1799" s="92"/>
      <c r="Z1799" s="92"/>
      <c r="AA1799" s="92"/>
      <c r="AB1799" s="88"/>
      <c r="AC1799" s="92"/>
      <c r="AD1799" s="92"/>
      <c r="AE1799" s="92"/>
      <c r="AF1799" s="85"/>
      <c r="AG1799" s="15"/>
      <c r="AH1799" s="85"/>
      <c r="AI1799" s="85"/>
      <c r="AJ1799" s="85"/>
      <c r="AK1799" s="85"/>
      <c r="AL1799" s="85" t="str">
        <f>IF(AK1799="","",VLOOKUP(AK1799,映射!W:X,2,FALSE))</f>
        <v/>
      </c>
      <c r="AM1799" s="85"/>
      <c r="AN1799" s="85"/>
      <c r="AO1799" s="85"/>
    </row>
    <row r="1800" spans="1:41">
      <c r="A1800" s="26">
        <v>131122</v>
      </c>
      <c r="B1800" s="26" t="s">
        <v>701</v>
      </c>
      <c r="C1800" s="14" t="s">
        <v>40</v>
      </c>
      <c r="D1800" s="15" t="s">
        <v>702</v>
      </c>
      <c r="E1800" s="26">
        <v>31122</v>
      </c>
      <c r="F1800" s="26" t="s">
        <v>628</v>
      </c>
      <c r="G1800" s="26"/>
      <c r="H1800" s="26">
        <v>57</v>
      </c>
      <c r="I1800" s="26">
        <v>1800</v>
      </c>
      <c r="J1800" s="90">
        <v>41</v>
      </c>
      <c r="K1800" s="26"/>
      <c r="L1800" s="85">
        <v>102065</v>
      </c>
      <c r="M1800" s="15" t="str">
        <f>IF(L1800="","",VLOOKUP(L1800,映射!W:X,2,FALSE))</f>
        <v>王宠宝箱碎片</v>
      </c>
      <c r="N1800" s="85">
        <v>1</v>
      </c>
      <c r="O1800" s="85">
        <v>1</v>
      </c>
      <c r="P1800" s="85">
        <v>2000</v>
      </c>
      <c r="Q1800" s="79"/>
      <c r="R1800" s="15"/>
      <c r="S1800" s="79"/>
      <c r="T1800" s="79"/>
      <c r="U1800" s="79"/>
      <c r="V1800" s="92"/>
      <c r="W1800" s="15"/>
      <c r="X1800" s="92"/>
      <c r="Y1800" s="92"/>
      <c r="Z1800" s="92"/>
      <c r="AA1800" s="92"/>
      <c r="AB1800" s="88"/>
      <c r="AC1800" s="92"/>
      <c r="AD1800" s="92"/>
      <c r="AE1800" s="92"/>
      <c r="AF1800" s="85"/>
      <c r="AG1800" s="15"/>
      <c r="AH1800" s="85"/>
      <c r="AI1800" s="85"/>
      <c r="AJ1800" s="85"/>
      <c r="AK1800" s="85"/>
      <c r="AL1800" s="85" t="str">
        <f>IF(AK1800="","",VLOOKUP(AK1800,映射!W:X,2,FALSE))</f>
        <v/>
      </c>
      <c r="AM1800" s="85"/>
      <c r="AN1800" s="85"/>
      <c r="AO1800" s="85"/>
    </row>
    <row r="1801" spans="1:41">
      <c r="A1801" s="26">
        <v>131123</v>
      </c>
      <c r="B1801" s="26" t="s">
        <v>701</v>
      </c>
      <c r="C1801" s="14" t="s">
        <v>40</v>
      </c>
      <c r="D1801" s="15" t="s">
        <v>702</v>
      </c>
      <c r="E1801" s="26">
        <v>31123</v>
      </c>
      <c r="F1801" s="26" t="s">
        <v>507</v>
      </c>
      <c r="G1801" s="26"/>
      <c r="H1801" s="26">
        <v>57</v>
      </c>
      <c r="I1801" s="26">
        <v>1800</v>
      </c>
      <c r="J1801" s="90">
        <v>41</v>
      </c>
      <c r="K1801" s="26"/>
      <c r="L1801" s="85">
        <v>102065</v>
      </c>
      <c r="M1801" s="15" t="str">
        <f>IF(L1801="","",VLOOKUP(L1801,映射!W:X,2,FALSE))</f>
        <v>王宠宝箱碎片</v>
      </c>
      <c r="N1801" s="85">
        <v>1</v>
      </c>
      <c r="O1801" s="85">
        <v>1</v>
      </c>
      <c r="P1801" s="85">
        <v>2000</v>
      </c>
      <c r="Q1801" s="79"/>
      <c r="R1801" s="15"/>
      <c r="S1801" s="79"/>
      <c r="T1801" s="79"/>
      <c r="U1801" s="79"/>
      <c r="V1801" s="92"/>
      <c r="W1801" s="15"/>
      <c r="X1801" s="92"/>
      <c r="Y1801" s="92"/>
      <c r="Z1801" s="92"/>
      <c r="AA1801" s="92"/>
      <c r="AB1801" s="88"/>
      <c r="AC1801" s="92"/>
      <c r="AD1801" s="92"/>
      <c r="AE1801" s="92"/>
      <c r="AF1801" s="85"/>
      <c r="AG1801" s="15"/>
      <c r="AH1801" s="85"/>
      <c r="AI1801" s="85"/>
      <c r="AJ1801" s="85"/>
      <c r="AK1801" s="85"/>
      <c r="AL1801" s="85" t="str">
        <f>IF(AK1801="","",VLOOKUP(AK1801,映射!W:X,2,FALSE))</f>
        <v/>
      </c>
      <c r="AM1801" s="85"/>
      <c r="AN1801" s="85"/>
      <c r="AO1801" s="85"/>
    </row>
    <row r="1802" spans="1:41">
      <c r="A1802" s="26">
        <v>131124</v>
      </c>
      <c r="B1802" s="26" t="s">
        <v>701</v>
      </c>
      <c r="C1802" s="14" t="s">
        <v>40</v>
      </c>
      <c r="D1802" s="15" t="s">
        <v>702</v>
      </c>
      <c r="E1802" s="26">
        <v>31124</v>
      </c>
      <c r="F1802" s="26" t="s">
        <v>471</v>
      </c>
      <c r="G1802" s="26"/>
      <c r="H1802" s="26">
        <v>57</v>
      </c>
      <c r="I1802" s="26">
        <v>1800</v>
      </c>
      <c r="J1802" s="90">
        <v>41</v>
      </c>
      <c r="K1802" s="26"/>
      <c r="L1802" s="85">
        <v>102065</v>
      </c>
      <c r="M1802" s="15" t="str">
        <f>IF(L1802="","",VLOOKUP(L1802,映射!W:X,2,FALSE))</f>
        <v>王宠宝箱碎片</v>
      </c>
      <c r="N1802" s="85">
        <v>1</v>
      </c>
      <c r="O1802" s="85">
        <v>1</v>
      </c>
      <c r="P1802" s="85">
        <v>2000</v>
      </c>
      <c r="Q1802" s="79"/>
      <c r="R1802" s="15"/>
      <c r="S1802" s="79"/>
      <c r="T1802" s="79"/>
      <c r="U1802" s="79"/>
      <c r="V1802" s="92"/>
      <c r="W1802" s="15"/>
      <c r="X1802" s="92"/>
      <c r="Y1802" s="92"/>
      <c r="Z1802" s="92"/>
      <c r="AA1802" s="92"/>
      <c r="AB1802" s="88"/>
      <c r="AC1802" s="92"/>
      <c r="AD1802" s="92"/>
      <c r="AE1802" s="92"/>
      <c r="AF1802" s="85"/>
      <c r="AG1802" s="15"/>
      <c r="AH1802" s="85"/>
      <c r="AI1802" s="85"/>
      <c r="AJ1802" s="85"/>
      <c r="AK1802" s="85"/>
      <c r="AL1802" s="85" t="str">
        <f>IF(AK1802="","",VLOOKUP(AK1802,映射!W:X,2,FALSE))</f>
        <v/>
      </c>
      <c r="AM1802" s="85"/>
      <c r="AN1802" s="85"/>
      <c r="AO1802" s="85"/>
    </row>
    <row r="1803" spans="1:41">
      <c r="A1803" s="26">
        <v>131125</v>
      </c>
      <c r="B1803" s="26" t="s">
        <v>701</v>
      </c>
      <c r="C1803" s="14" t="s">
        <v>40</v>
      </c>
      <c r="D1803" s="15" t="s">
        <v>702</v>
      </c>
      <c r="E1803" s="26">
        <v>31125</v>
      </c>
      <c r="F1803" s="26" t="s">
        <v>492</v>
      </c>
      <c r="G1803" s="26"/>
      <c r="H1803" s="26">
        <v>57</v>
      </c>
      <c r="I1803" s="26">
        <v>1800</v>
      </c>
      <c r="J1803" s="90">
        <v>41</v>
      </c>
      <c r="K1803" s="26"/>
      <c r="L1803" s="85">
        <v>102065</v>
      </c>
      <c r="M1803" s="15" t="str">
        <f>IF(L1803="","",VLOOKUP(L1803,映射!W:X,2,FALSE))</f>
        <v>王宠宝箱碎片</v>
      </c>
      <c r="N1803" s="85">
        <v>1</v>
      </c>
      <c r="O1803" s="85">
        <v>1</v>
      </c>
      <c r="P1803" s="85">
        <v>2000</v>
      </c>
      <c r="Q1803" s="79"/>
      <c r="R1803" s="15"/>
      <c r="S1803" s="79"/>
      <c r="T1803" s="79"/>
      <c r="U1803" s="79"/>
      <c r="V1803" s="92"/>
      <c r="W1803" s="15"/>
      <c r="X1803" s="92"/>
      <c r="Y1803" s="92"/>
      <c r="Z1803" s="92"/>
      <c r="AA1803" s="92"/>
      <c r="AB1803" s="88"/>
      <c r="AC1803" s="92"/>
      <c r="AD1803" s="92"/>
      <c r="AE1803" s="92"/>
      <c r="AF1803" s="85"/>
      <c r="AG1803" s="15"/>
      <c r="AH1803" s="85"/>
      <c r="AI1803" s="85"/>
      <c r="AJ1803" s="85"/>
      <c r="AK1803" s="85"/>
      <c r="AL1803" s="85" t="str">
        <f>IF(AK1803="","",VLOOKUP(AK1803,映射!W:X,2,FALSE))</f>
        <v/>
      </c>
      <c r="AM1803" s="85"/>
      <c r="AN1803" s="85"/>
      <c r="AO1803" s="85"/>
    </row>
    <row r="1804" spans="1:41">
      <c r="A1804" s="26">
        <v>131126</v>
      </c>
      <c r="B1804" s="26" t="s">
        <v>701</v>
      </c>
      <c r="C1804" s="14" t="s">
        <v>40</v>
      </c>
      <c r="D1804" s="15" t="s">
        <v>702</v>
      </c>
      <c r="E1804" s="26">
        <v>31126</v>
      </c>
      <c r="F1804" s="26" t="s">
        <v>703</v>
      </c>
      <c r="G1804" s="26"/>
      <c r="H1804" s="26">
        <v>57</v>
      </c>
      <c r="I1804" s="26">
        <v>1800</v>
      </c>
      <c r="J1804" s="90">
        <v>41</v>
      </c>
      <c r="K1804" s="26"/>
      <c r="L1804" s="85">
        <v>102065</v>
      </c>
      <c r="M1804" s="15" t="str">
        <f>IF(L1804="","",VLOOKUP(L1804,映射!W:X,2,FALSE))</f>
        <v>王宠宝箱碎片</v>
      </c>
      <c r="N1804" s="85">
        <v>1</v>
      </c>
      <c r="O1804" s="85">
        <v>1</v>
      </c>
      <c r="P1804" s="85">
        <v>2000</v>
      </c>
      <c r="Q1804" s="79"/>
      <c r="R1804" s="15"/>
      <c r="S1804" s="79"/>
      <c r="T1804" s="79"/>
      <c r="U1804" s="79"/>
      <c r="V1804" s="92"/>
      <c r="W1804" s="15"/>
      <c r="X1804" s="92"/>
      <c r="Y1804" s="92"/>
      <c r="Z1804" s="92"/>
      <c r="AA1804" s="92"/>
      <c r="AB1804" s="88"/>
      <c r="AC1804" s="92"/>
      <c r="AD1804" s="92"/>
      <c r="AE1804" s="92"/>
      <c r="AF1804" s="85"/>
      <c r="AG1804" s="15"/>
      <c r="AH1804" s="85"/>
      <c r="AI1804" s="85"/>
      <c r="AJ1804" s="85"/>
      <c r="AK1804" s="85"/>
      <c r="AL1804" s="85" t="str">
        <f>IF(AK1804="","",VLOOKUP(AK1804,映射!W:X,2,FALSE))</f>
        <v/>
      </c>
      <c r="AM1804" s="85"/>
      <c r="AN1804" s="85"/>
      <c r="AO1804" s="85"/>
    </row>
    <row r="1805" spans="1:41">
      <c r="A1805" s="26">
        <v>131127</v>
      </c>
      <c r="B1805" s="26" t="s">
        <v>701</v>
      </c>
      <c r="C1805" s="14" t="s">
        <v>40</v>
      </c>
      <c r="D1805" s="15" t="s">
        <v>702</v>
      </c>
      <c r="E1805" s="26">
        <v>31127</v>
      </c>
      <c r="F1805" s="26" t="s">
        <v>466</v>
      </c>
      <c r="G1805" s="26"/>
      <c r="H1805" s="26">
        <v>57</v>
      </c>
      <c r="I1805" s="26">
        <v>1800</v>
      </c>
      <c r="J1805" s="90">
        <v>41</v>
      </c>
      <c r="K1805" s="26"/>
      <c r="L1805" s="85">
        <v>102065</v>
      </c>
      <c r="M1805" s="15" t="str">
        <f>IF(L1805="","",VLOOKUP(L1805,映射!W:X,2,FALSE))</f>
        <v>王宠宝箱碎片</v>
      </c>
      <c r="N1805" s="85">
        <v>1</v>
      </c>
      <c r="O1805" s="85">
        <v>1</v>
      </c>
      <c r="P1805" s="85">
        <v>2000</v>
      </c>
      <c r="Q1805" s="79"/>
      <c r="R1805" s="15"/>
      <c r="S1805" s="79"/>
      <c r="T1805" s="79"/>
      <c r="U1805" s="79"/>
      <c r="V1805" s="92"/>
      <c r="W1805" s="15"/>
      <c r="X1805" s="92"/>
      <c r="Y1805" s="92"/>
      <c r="Z1805" s="92"/>
      <c r="AA1805" s="92"/>
      <c r="AB1805" s="88"/>
      <c r="AC1805" s="92"/>
      <c r="AD1805" s="92"/>
      <c r="AE1805" s="92"/>
      <c r="AF1805" s="85"/>
      <c r="AG1805" s="15"/>
      <c r="AH1805" s="85"/>
      <c r="AI1805" s="85"/>
      <c r="AJ1805" s="85"/>
      <c r="AK1805" s="85"/>
      <c r="AL1805" s="85" t="str">
        <f>IF(AK1805="","",VLOOKUP(AK1805,映射!W:X,2,FALSE))</f>
        <v/>
      </c>
      <c r="AM1805" s="85"/>
      <c r="AN1805" s="85"/>
      <c r="AO1805" s="85"/>
    </row>
    <row r="1806" spans="1:41">
      <c r="A1806" s="26">
        <v>131128</v>
      </c>
      <c r="B1806" s="26" t="s">
        <v>701</v>
      </c>
      <c r="C1806" s="14" t="s">
        <v>40</v>
      </c>
      <c r="D1806" s="15" t="s">
        <v>702</v>
      </c>
      <c r="E1806" s="26">
        <v>31128</v>
      </c>
      <c r="F1806" s="26" t="s">
        <v>635</v>
      </c>
      <c r="G1806" s="26"/>
      <c r="H1806" s="26">
        <v>57</v>
      </c>
      <c r="I1806" s="26">
        <v>1800</v>
      </c>
      <c r="J1806" s="90">
        <v>41</v>
      </c>
      <c r="K1806" s="26"/>
      <c r="L1806" s="85">
        <v>102065</v>
      </c>
      <c r="M1806" s="15" t="str">
        <f>IF(L1806="","",VLOOKUP(L1806,映射!W:X,2,FALSE))</f>
        <v>王宠宝箱碎片</v>
      </c>
      <c r="N1806" s="85">
        <v>1</v>
      </c>
      <c r="O1806" s="85">
        <v>1</v>
      </c>
      <c r="P1806" s="85">
        <v>2000</v>
      </c>
      <c r="Q1806" s="79"/>
      <c r="R1806" s="15"/>
      <c r="S1806" s="79"/>
      <c r="T1806" s="79"/>
      <c r="U1806" s="79"/>
      <c r="V1806" s="92"/>
      <c r="W1806" s="15"/>
      <c r="X1806" s="92"/>
      <c r="Y1806" s="92"/>
      <c r="Z1806" s="92"/>
      <c r="AA1806" s="92"/>
      <c r="AB1806" s="88"/>
      <c r="AC1806" s="92"/>
      <c r="AD1806" s="92"/>
      <c r="AE1806" s="92"/>
      <c r="AF1806" s="85"/>
      <c r="AG1806" s="15"/>
      <c r="AH1806" s="85"/>
      <c r="AI1806" s="85"/>
      <c r="AJ1806" s="85"/>
      <c r="AK1806" s="85"/>
      <c r="AL1806" s="85" t="str">
        <f>IF(AK1806="","",VLOOKUP(AK1806,映射!W:X,2,FALSE))</f>
        <v/>
      </c>
      <c r="AM1806" s="85"/>
      <c r="AN1806" s="85"/>
      <c r="AO1806" s="85"/>
    </row>
    <row r="1807" spans="1:41">
      <c r="A1807" s="26">
        <v>131129</v>
      </c>
      <c r="B1807" s="26" t="s">
        <v>701</v>
      </c>
      <c r="C1807" s="14" t="s">
        <v>40</v>
      </c>
      <c r="D1807" s="15" t="s">
        <v>704</v>
      </c>
      <c r="E1807" s="26">
        <v>31129</v>
      </c>
      <c r="F1807" s="26" t="s">
        <v>648</v>
      </c>
      <c r="G1807" s="26"/>
      <c r="H1807" s="26">
        <v>57</v>
      </c>
      <c r="I1807" s="26">
        <v>1800</v>
      </c>
      <c r="J1807" s="90">
        <v>41</v>
      </c>
      <c r="K1807" s="26"/>
      <c r="L1807" s="85">
        <v>102065</v>
      </c>
      <c r="M1807" s="15" t="str">
        <f>IF(L1807="","",VLOOKUP(L1807,映射!W:X,2,FALSE))</f>
        <v>王宠宝箱碎片</v>
      </c>
      <c r="N1807" s="85">
        <v>1</v>
      </c>
      <c r="O1807" s="85">
        <v>1</v>
      </c>
      <c r="P1807" s="85">
        <v>2000</v>
      </c>
      <c r="Q1807" s="79"/>
      <c r="R1807" s="15"/>
      <c r="S1807" s="79"/>
      <c r="T1807" s="79"/>
      <c r="U1807" s="79"/>
      <c r="V1807" s="92"/>
      <c r="W1807" s="15"/>
      <c r="X1807" s="92"/>
      <c r="Y1807" s="92"/>
      <c r="Z1807" s="92"/>
      <c r="AA1807" s="92"/>
      <c r="AB1807" s="88"/>
      <c r="AC1807" s="92"/>
      <c r="AD1807" s="92"/>
      <c r="AE1807" s="92"/>
      <c r="AF1807" s="85"/>
      <c r="AG1807" s="15"/>
      <c r="AH1807" s="85"/>
      <c r="AI1807" s="85"/>
      <c r="AJ1807" s="85"/>
      <c r="AK1807" s="85"/>
      <c r="AL1807" s="85" t="str">
        <f>IF(AK1807="","",VLOOKUP(AK1807,映射!W:X,2,FALSE))</f>
        <v/>
      </c>
      <c r="AM1807" s="85"/>
      <c r="AN1807" s="85"/>
      <c r="AO1807" s="85"/>
    </row>
    <row r="1808" spans="1:41">
      <c r="A1808" s="26">
        <v>131130</v>
      </c>
      <c r="B1808" s="26" t="s">
        <v>701</v>
      </c>
      <c r="C1808" s="14" t="s">
        <v>40</v>
      </c>
      <c r="D1808" s="15" t="s">
        <v>704</v>
      </c>
      <c r="E1808" s="26">
        <v>31130</v>
      </c>
      <c r="F1808" s="26" t="s">
        <v>648</v>
      </c>
      <c r="G1808" s="26"/>
      <c r="H1808" s="26">
        <v>57</v>
      </c>
      <c r="I1808" s="26">
        <v>1800</v>
      </c>
      <c r="J1808" s="90">
        <v>41</v>
      </c>
      <c r="K1808" s="26"/>
      <c r="L1808" s="85">
        <v>102065</v>
      </c>
      <c r="M1808" s="15" t="str">
        <f>IF(L1808="","",VLOOKUP(L1808,映射!W:X,2,FALSE))</f>
        <v>王宠宝箱碎片</v>
      </c>
      <c r="N1808" s="85">
        <v>1</v>
      </c>
      <c r="O1808" s="85">
        <v>1</v>
      </c>
      <c r="P1808" s="85">
        <v>2000</v>
      </c>
      <c r="Q1808" s="79"/>
      <c r="R1808" s="15"/>
      <c r="S1808" s="79"/>
      <c r="T1808" s="79"/>
      <c r="U1808" s="79"/>
      <c r="V1808" s="92"/>
      <c r="W1808" s="15"/>
      <c r="X1808" s="92"/>
      <c r="Y1808" s="92"/>
      <c r="Z1808" s="92"/>
      <c r="AA1808" s="92"/>
      <c r="AB1808" s="88"/>
      <c r="AC1808" s="92"/>
      <c r="AD1808" s="92"/>
      <c r="AE1808" s="92"/>
      <c r="AF1808" s="85"/>
      <c r="AG1808" s="15"/>
      <c r="AH1808" s="85"/>
      <c r="AI1808" s="85"/>
      <c r="AJ1808" s="85"/>
      <c r="AK1808" s="85"/>
      <c r="AL1808" s="85" t="str">
        <f>IF(AK1808="","",VLOOKUP(AK1808,映射!W:X,2,FALSE))</f>
        <v/>
      </c>
      <c r="AM1808" s="85"/>
      <c r="AN1808" s="85"/>
      <c r="AO1808" s="85"/>
    </row>
    <row r="1809" spans="1:41">
      <c r="A1809" s="26">
        <v>131131</v>
      </c>
      <c r="B1809" s="26" t="s">
        <v>701</v>
      </c>
      <c r="C1809" s="14" t="s">
        <v>40</v>
      </c>
      <c r="D1809" s="15" t="s">
        <v>704</v>
      </c>
      <c r="E1809" s="26">
        <v>31131</v>
      </c>
      <c r="F1809" s="26" t="s">
        <v>492</v>
      </c>
      <c r="G1809" s="26"/>
      <c r="H1809" s="26">
        <v>57</v>
      </c>
      <c r="I1809" s="26">
        <v>1800</v>
      </c>
      <c r="J1809" s="90">
        <v>41</v>
      </c>
      <c r="K1809" s="26"/>
      <c r="L1809" s="85">
        <v>102065</v>
      </c>
      <c r="M1809" s="15" t="str">
        <f>IF(L1809="","",VLOOKUP(L1809,映射!W:X,2,FALSE))</f>
        <v>王宠宝箱碎片</v>
      </c>
      <c r="N1809" s="85">
        <v>1</v>
      </c>
      <c r="O1809" s="85">
        <v>1</v>
      </c>
      <c r="P1809" s="85">
        <v>2000</v>
      </c>
      <c r="Q1809" s="79"/>
      <c r="R1809" s="15"/>
      <c r="S1809" s="79"/>
      <c r="T1809" s="79"/>
      <c r="U1809" s="79"/>
      <c r="V1809" s="92"/>
      <c r="W1809" s="15"/>
      <c r="X1809" s="92"/>
      <c r="Y1809" s="92"/>
      <c r="Z1809" s="92"/>
      <c r="AA1809" s="92"/>
      <c r="AB1809" s="88"/>
      <c r="AC1809" s="92"/>
      <c r="AD1809" s="92"/>
      <c r="AE1809" s="92"/>
      <c r="AF1809" s="85"/>
      <c r="AG1809" s="15"/>
      <c r="AH1809" s="85"/>
      <c r="AI1809" s="85"/>
      <c r="AJ1809" s="85"/>
      <c r="AK1809" s="85"/>
      <c r="AL1809" s="85" t="str">
        <f>IF(AK1809="","",VLOOKUP(AK1809,映射!W:X,2,FALSE))</f>
        <v/>
      </c>
      <c r="AM1809" s="85"/>
      <c r="AN1809" s="85"/>
      <c r="AO1809" s="85"/>
    </row>
    <row r="1810" spans="1:41">
      <c r="A1810" s="26">
        <v>131132</v>
      </c>
      <c r="B1810" s="26" t="s">
        <v>701</v>
      </c>
      <c r="C1810" s="14" t="s">
        <v>40</v>
      </c>
      <c r="D1810" s="15" t="s">
        <v>704</v>
      </c>
      <c r="E1810" s="26">
        <v>31132</v>
      </c>
      <c r="F1810" s="26" t="s">
        <v>456</v>
      </c>
      <c r="G1810" s="26"/>
      <c r="H1810" s="26">
        <v>57</v>
      </c>
      <c r="I1810" s="26">
        <v>1800</v>
      </c>
      <c r="J1810" s="90">
        <v>41</v>
      </c>
      <c r="K1810" s="26"/>
      <c r="L1810" s="85">
        <v>102065</v>
      </c>
      <c r="M1810" s="15" t="str">
        <f>IF(L1810="","",VLOOKUP(L1810,映射!W:X,2,FALSE))</f>
        <v>王宠宝箱碎片</v>
      </c>
      <c r="N1810" s="85">
        <v>1</v>
      </c>
      <c r="O1810" s="85">
        <v>1</v>
      </c>
      <c r="P1810" s="85">
        <v>2000</v>
      </c>
      <c r="Q1810" s="79"/>
      <c r="R1810" s="15"/>
      <c r="S1810" s="79"/>
      <c r="T1810" s="79"/>
      <c r="U1810" s="79"/>
      <c r="V1810" s="92"/>
      <c r="W1810" s="15"/>
      <c r="X1810" s="92"/>
      <c r="Y1810" s="92"/>
      <c r="Z1810" s="92"/>
      <c r="AA1810" s="92"/>
      <c r="AB1810" s="88"/>
      <c r="AC1810" s="92"/>
      <c r="AD1810" s="92"/>
      <c r="AE1810" s="92"/>
      <c r="AF1810" s="85"/>
      <c r="AG1810" s="15"/>
      <c r="AH1810" s="85"/>
      <c r="AI1810" s="85"/>
      <c r="AJ1810" s="85"/>
      <c r="AK1810" s="85"/>
      <c r="AL1810" s="85" t="str">
        <f>IF(AK1810="","",VLOOKUP(AK1810,映射!W:X,2,FALSE))</f>
        <v/>
      </c>
      <c r="AM1810" s="85"/>
      <c r="AN1810" s="85"/>
      <c r="AO1810" s="85"/>
    </row>
    <row r="1811" spans="1:41">
      <c r="A1811" s="26">
        <v>131133</v>
      </c>
      <c r="B1811" s="26" t="s">
        <v>701</v>
      </c>
      <c r="C1811" s="14" t="s">
        <v>40</v>
      </c>
      <c r="D1811" s="15" t="s">
        <v>704</v>
      </c>
      <c r="E1811" s="26">
        <v>31133</v>
      </c>
      <c r="F1811" s="26" t="s">
        <v>624</v>
      </c>
      <c r="G1811" s="26"/>
      <c r="H1811" s="26">
        <v>57</v>
      </c>
      <c r="I1811" s="26">
        <v>1800</v>
      </c>
      <c r="J1811" s="90">
        <v>41</v>
      </c>
      <c r="K1811" s="26"/>
      <c r="L1811" s="85">
        <v>102065</v>
      </c>
      <c r="M1811" s="15" t="str">
        <f>IF(L1811="","",VLOOKUP(L1811,映射!W:X,2,FALSE))</f>
        <v>王宠宝箱碎片</v>
      </c>
      <c r="N1811" s="85">
        <v>1</v>
      </c>
      <c r="O1811" s="85">
        <v>1</v>
      </c>
      <c r="P1811" s="85">
        <v>2000</v>
      </c>
      <c r="Q1811" s="79"/>
      <c r="R1811" s="15"/>
      <c r="S1811" s="79"/>
      <c r="T1811" s="79"/>
      <c r="U1811" s="79"/>
      <c r="V1811" s="92"/>
      <c r="W1811" s="15"/>
      <c r="X1811" s="92"/>
      <c r="Y1811" s="92"/>
      <c r="Z1811" s="92"/>
      <c r="AA1811" s="92"/>
      <c r="AB1811" s="88"/>
      <c r="AC1811" s="92"/>
      <c r="AD1811" s="92"/>
      <c r="AE1811" s="92"/>
      <c r="AF1811" s="85"/>
      <c r="AG1811" s="15"/>
      <c r="AH1811" s="85"/>
      <c r="AI1811" s="85"/>
      <c r="AJ1811" s="85"/>
      <c r="AK1811" s="85"/>
      <c r="AL1811" s="85" t="str">
        <f>IF(AK1811="","",VLOOKUP(AK1811,映射!W:X,2,FALSE))</f>
        <v/>
      </c>
      <c r="AM1811" s="85"/>
      <c r="AN1811" s="85"/>
      <c r="AO1811" s="85"/>
    </row>
    <row r="1812" spans="1:41">
      <c r="A1812" s="26">
        <v>131134</v>
      </c>
      <c r="B1812" s="26" t="s">
        <v>701</v>
      </c>
      <c r="C1812" s="14" t="s">
        <v>40</v>
      </c>
      <c r="D1812" s="15" t="s">
        <v>704</v>
      </c>
      <c r="E1812" s="26">
        <v>31134</v>
      </c>
      <c r="F1812" s="26" t="s">
        <v>699</v>
      </c>
      <c r="G1812" s="26"/>
      <c r="H1812" s="26">
        <v>57</v>
      </c>
      <c r="I1812" s="26">
        <v>1800</v>
      </c>
      <c r="J1812" s="90">
        <v>41</v>
      </c>
      <c r="K1812" s="26"/>
      <c r="L1812" s="85">
        <v>102065</v>
      </c>
      <c r="M1812" s="15" t="str">
        <f>IF(L1812="","",VLOOKUP(L1812,映射!W:X,2,FALSE))</f>
        <v>王宠宝箱碎片</v>
      </c>
      <c r="N1812" s="85">
        <v>1</v>
      </c>
      <c r="O1812" s="85">
        <v>1</v>
      </c>
      <c r="P1812" s="85">
        <v>2000</v>
      </c>
      <c r="Q1812" s="79"/>
      <c r="R1812" s="15"/>
      <c r="S1812" s="79"/>
      <c r="T1812" s="79"/>
      <c r="U1812" s="79"/>
      <c r="V1812" s="92"/>
      <c r="W1812" s="15"/>
      <c r="X1812" s="92"/>
      <c r="Y1812" s="92"/>
      <c r="Z1812" s="92"/>
      <c r="AA1812" s="92"/>
      <c r="AB1812" s="88"/>
      <c r="AC1812" s="92"/>
      <c r="AD1812" s="92"/>
      <c r="AE1812" s="92"/>
      <c r="AF1812" s="85"/>
      <c r="AG1812" s="15"/>
      <c r="AH1812" s="85"/>
      <c r="AI1812" s="85"/>
      <c r="AJ1812" s="85"/>
      <c r="AK1812" s="85"/>
      <c r="AL1812" s="85" t="str">
        <f>IF(AK1812="","",VLOOKUP(AK1812,映射!W:X,2,FALSE))</f>
        <v/>
      </c>
      <c r="AM1812" s="85"/>
      <c r="AN1812" s="85"/>
      <c r="AO1812" s="85"/>
    </row>
    <row r="1813" spans="1:41">
      <c r="A1813" s="26">
        <v>131135</v>
      </c>
      <c r="B1813" s="26" t="s">
        <v>701</v>
      </c>
      <c r="C1813" s="14" t="s">
        <v>40</v>
      </c>
      <c r="D1813" s="15" t="s">
        <v>704</v>
      </c>
      <c r="E1813" s="26">
        <v>31135</v>
      </c>
      <c r="F1813" s="26" t="s">
        <v>438</v>
      </c>
      <c r="G1813" s="26"/>
      <c r="H1813" s="26">
        <v>57</v>
      </c>
      <c r="I1813" s="26">
        <v>1800</v>
      </c>
      <c r="J1813" s="90">
        <v>41</v>
      </c>
      <c r="K1813" s="26"/>
      <c r="L1813" s="85">
        <v>102065</v>
      </c>
      <c r="M1813" s="15" t="str">
        <f>IF(L1813="","",VLOOKUP(L1813,映射!W:X,2,FALSE))</f>
        <v>王宠宝箱碎片</v>
      </c>
      <c r="N1813" s="85">
        <v>1</v>
      </c>
      <c r="O1813" s="85">
        <v>1</v>
      </c>
      <c r="P1813" s="85">
        <v>2000</v>
      </c>
      <c r="Q1813" s="79"/>
      <c r="R1813" s="15"/>
      <c r="S1813" s="79"/>
      <c r="T1813" s="79"/>
      <c r="U1813" s="79"/>
      <c r="V1813" s="92"/>
      <c r="W1813" s="15"/>
      <c r="X1813" s="92"/>
      <c r="Y1813" s="92"/>
      <c r="Z1813" s="92"/>
      <c r="AA1813" s="92"/>
      <c r="AB1813" s="88"/>
      <c r="AC1813" s="92"/>
      <c r="AD1813" s="92"/>
      <c r="AE1813" s="92"/>
      <c r="AF1813" s="85"/>
      <c r="AG1813" s="15"/>
      <c r="AH1813" s="85"/>
      <c r="AI1813" s="85"/>
      <c r="AJ1813" s="85"/>
      <c r="AK1813" s="85"/>
      <c r="AL1813" s="85" t="str">
        <f>IF(AK1813="","",VLOOKUP(AK1813,映射!W:X,2,FALSE))</f>
        <v/>
      </c>
      <c r="AM1813" s="85"/>
      <c r="AN1813" s="85"/>
      <c r="AO1813" s="85"/>
    </row>
    <row r="1814" spans="1:41">
      <c r="A1814" s="26">
        <v>131136</v>
      </c>
      <c r="B1814" s="26" t="s">
        <v>701</v>
      </c>
      <c r="C1814" s="14" t="s">
        <v>40</v>
      </c>
      <c r="D1814" s="15" t="s">
        <v>704</v>
      </c>
      <c r="E1814" s="26">
        <v>31136</v>
      </c>
      <c r="F1814" s="26" t="s">
        <v>705</v>
      </c>
      <c r="G1814" s="26"/>
      <c r="H1814" s="26">
        <v>57</v>
      </c>
      <c r="I1814" s="26">
        <v>1800</v>
      </c>
      <c r="J1814" s="90">
        <v>41</v>
      </c>
      <c r="K1814" s="26"/>
      <c r="L1814" s="85">
        <v>102065</v>
      </c>
      <c r="M1814" s="15" t="str">
        <f>IF(L1814="","",VLOOKUP(L1814,映射!W:X,2,FALSE))</f>
        <v>王宠宝箱碎片</v>
      </c>
      <c r="N1814" s="85">
        <v>1</v>
      </c>
      <c r="O1814" s="85">
        <v>1</v>
      </c>
      <c r="P1814" s="85">
        <v>2000</v>
      </c>
      <c r="Q1814" s="79"/>
      <c r="R1814" s="15"/>
      <c r="S1814" s="79"/>
      <c r="T1814" s="79"/>
      <c r="U1814" s="79"/>
      <c r="V1814" s="92"/>
      <c r="W1814" s="15"/>
      <c r="X1814" s="92"/>
      <c r="Y1814" s="92"/>
      <c r="Z1814" s="92"/>
      <c r="AA1814" s="92"/>
      <c r="AB1814" s="88"/>
      <c r="AC1814" s="92"/>
      <c r="AD1814" s="92"/>
      <c r="AE1814" s="92"/>
      <c r="AF1814" s="85"/>
      <c r="AG1814" s="15"/>
      <c r="AH1814" s="85"/>
      <c r="AI1814" s="85"/>
      <c r="AJ1814" s="85"/>
      <c r="AK1814" s="85"/>
      <c r="AL1814" s="85" t="str">
        <f>IF(AK1814="","",VLOOKUP(AK1814,映射!W:X,2,FALSE))</f>
        <v/>
      </c>
      <c r="AM1814" s="85"/>
      <c r="AN1814" s="85"/>
      <c r="AO1814" s="85"/>
    </row>
    <row r="1815" spans="1:41">
      <c r="A1815" s="26">
        <v>131137</v>
      </c>
      <c r="B1815" s="26" t="s">
        <v>701</v>
      </c>
      <c r="C1815" s="14" t="s">
        <v>40</v>
      </c>
      <c r="D1815" s="15" t="s">
        <v>702</v>
      </c>
      <c r="E1815" s="26">
        <v>31137</v>
      </c>
      <c r="F1815" s="26" t="s">
        <v>424</v>
      </c>
      <c r="G1815" s="26"/>
      <c r="H1815" s="26">
        <v>22</v>
      </c>
      <c r="I1815" s="26">
        <v>230</v>
      </c>
      <c r="J1815" s="90">
        <v>20</v>
      </c>
      <c r="K1815" s="26"/>
      <c r="L1815" s="85">
        <v>102065</v>
      </c>
      <c r="M1815" s="15" t="str">
        <f>IF(L1815="","",VLOOKUP(L1815,映射!W:X,2,FALSE))</f>
        <v>王宠宝箱碎片</v>
      </c>
      <c r="N1815" s="85">
        <v>1</v>
      </c>
      <c r="O1815" s="85">
        <v>1</v>
      </c>
      <c r="P1815" s="85">
        <v>2000</v>
      </c>
      <c r="Q1815" s="79"/>
      <c r="R1815" s="15"/>
      <c r="S1815" s="79"/>
      <c r="T1815" s="79"/>
      <c r="U1815" s="79"/>
      <c r="V1815" s="92"/>
      <c r="W1815" s="15"/>
      <c r="X1815" s="92"/>
      <c r="Y1815" s="92"/>
      <c r="Z1815" s="92"/>
      <c r="AA1815" s="92"/>
      <c r="AB1815" s="88"/>
      <c r="AC1815" s="92"/>
      <c r="AD1815" s="92"/>
      <c r="AE1815" s="92"/>
      <c r="AF1815" s="85"/>
      <c r="AG1815" s="15"/>
      <c r="AH1815" s="85"/>
      <c r="AI1815" s="85"/>
      <c r="AJ1815" s="85"/>
      <c r="AK1815" s="85"/>
      <c r="AL1815" s="85" t="str">
        <f>IF(AK1815="","",VLOOKUP(AK1815,映射!W:X,2,FALSE))</f>
        <v/>
      </c>
      <c r="AM1815" s="85"/>
      <c r="AN1815" s="85"/>
      <c r="AO1815" s="85"/>
    </row>
    <row r="1816" spans="1:41">
      <c r="A1816" s="26">
        <v>131138</v>
      </c>
      <c r="B1816" s="26" t="s">
        <v>701</v>
      </c>
      <c r="C1816" s="14" t="s">
        <v>40</v>
      </c>
      <c r="D1816" s="15" t="s">
        <v>702</v>
      </c>
      <c r="E1816" s="26">
        <v>31138</v>
      </c>
      <c r="F1816" s="26" t="s">
        <v>659</v>
      </c>
      <c r="G1816" s="26"/>
      <c r="H1816" s="26">
        <v>22</v>
      </c>
      <c r="I1816" s="26">
        <v>230</v>
      </c>
      <c r="J1816" s="90">
        <v>20</v>
      </c>
      <c r="K1816" s="26"/>
      <c r="L1816" s="85">
        <v>102065</v>
      </c>
      <c r="M1816" s="15" t="str">
        <f>IF(L1816="","",VLOOKUP(L1816,映射!W:X,2,FALSE))</f>
        <v>王宠宝箱碎片</v>
      </c>
      <c r="N1816" s="85">
        <v>1</v>
      </c>
      <c r="O1816" s="85">
        <v>1</v>
      </c>
      <c r="P1816" s="85">
        <v>2000</v>
      </c>
      <c r="Q1816" s="79"/>
      <c r="R1816" s="15"/>
      <c r="S1816" s="79"/>
      <c r="T1816" s="79"/>
      <c r="U1816" s="79"/>
      <c r="V1816" s="92"/>
      <c r="W1816" s="15"/>
      <c r="X1816" s="92"/>
      <c r="Y1816" s="92"/>
      <c r="Z1816" s="92"/>
      <c r="AA1816" s="92"/>
      <c r="AB1816" s="88"/>
      <c r="AC1816" s="92"/>
      <c r="AD1816" s="92"/>
      <c r="AE1816" s="92"/>
      <c r="AF1816" s="85"/>
      <c r="AG1816" s="15"/>
      <c r="AH1816" s="85"/>
      <c r="AI1816" s="85"/>
      <c r="AJ1816" s="85"/>
      <c r="AK1816" s="85"/>
      <c r="AL1816" s="85" t="str">
        <f>IF(AK1816="","",VLOOKUP(AK1816,映射!W:X,2,FALSE))</f>
        <v/>
      </c>
      <c r="AM1816" s="85"/>
      <c r="AN1816" s="85"/>
      <c r="AO1816" s="85"/>
    </row>
    <row r="1817" spans="1:41">
      <c r="A1817" s="26">
        <v>131139</v>
      </c>
      <c r="B1817" s="26" t="s">
        <v>701</v>
      </c>
      <c r="C1817" s="14" t="s">
        <v>40</v>
      </c>
      <c r="D1817" s="15" t="s">
        <v>702</v>
      </c>
      <c r="E1817" s="26">
        <v>31139</v>
      </c>
      <c r="F1817" s="26" t="s">
        <v>706</v>
      </c>
      <c r="G1817" s="26"/>
      <c r="H1817" s="26">
        <v>22</v>
      </c>
      <c r="I1817" s="26">
        <v>230</v>
      </c>
      <c r="J1817" s="90">
        <v>20</v>
      </c>
      <c r="K1817" s="26"/>
      <c r="L1817" s="85">
        <v>102065</v>
      </c>
      <c r="M1817" s="15" t="str">
        <f>IF(L1817="","",VLOOKUP(L1817,映射!W:X,2,FALSE))</f>
        <v>王宠宝箱碎片</v>
      </c>
      <c r="N1817" s="85">
        <v>1</v>
      </c>
      <c r="O1817" s="85">
        <v>1</v>
      </c>
      <c r="P1817" s="85">
        <v>2000</v>
      </c>
      <c r="Q1817" s="79"/>
      <c r="R1817" s="15"/>
      <c r="S1817" s="79"/>
      <c r="T1817" s="79"/>
      <c r="U1817" s="79"/>
      <c r="V1817" s="92"/>
      <c r="W1817" s="15"/>
      <c r="X1817" s="92"/>
      <c r="Y1817" s="92"/>
      <c r="Z1817" s="92"/>
      <c r="AA1817" s="92"/>
      <c r="AB1817" s="88"/>
      <c r="AC1817" s="92"/>
      <c r="AD1817" s="92"/>
      <c r="AE1817" s="92"/>
      <c r="AF1817" s="85"/>
      <c r="AG1817" s="15"/>
      <c r="AH1817" s="85"/>
      <c r="AI1817" s="85"/>
      <c r="AJ1817" s="85"/>
      <c r="AK1817" s="85"/>
      <c r="AL1817" s="85" t="str">
        <f>IF(AK1817="","",VLOOKUP(AK1817,映射!W:X,2,FALSE))</f>
        <v/>
      </c>
      <c r="AM1817" s="85"/>
      <c r="AN1817" s="85"/>
      <c r="AO1817" s="85"/>
    </row>
    <row r="1818" spans="1:41">
      <c r="A1818" s="26">
        <v>131140</v>
      </c>
      <c r="B1818" s="26" t="s">
        <v>701</v>
      </c>
      <c r="C1818" s="14" t="s">
        <v>40</v>
      </c>
      <c r="D1818" s="15" t="s">
        <v>702</v>
      </c>
      <c r="E1818" s="26">
        <v>31140</v>
      </c>
      <c r="F1818" s="26" t="s">
        <v>660</v>
      </c>
      <c r="G1818" s="26"/>
      <c r="H1818" s="26">
        <v>22</v>
      </c>
      <c r="I1818" s="26">
        <v>230</v>
      </c>
      <c r="J1818" s="90">
        <v>20</v>
      </c>
      <c r="K1818" s="26"/>
      <c r="L1818" s="85">
        <v>102065</v>
      </c>
      <c r="M1818" s="15" t="str">
        <f>IF(L1818="","",VLOOKUP(L1818,映射!W:X,2,FALSE))</f>
        <v>王宠宝箱碎片</v>
      </c>
      <c r="N1818" s="85">
        <v>1</v>
      </c>
      <c r="O1818" s="85">
        <v>1</v>
      </c>
      <c r="P1818" s="85">
        <v>2000</v>
      </c>
      <c r="Q1818" s="79"/>
      <c r="R1818" s="15"/>
      <c r="S1818" s="79"/>
      <c r="T1818" s="79"/>
      <c r="U1818" s="79"/>
      <c r="V1818" s="92"/>
      <c r="W1818" s="15"/>
      <c r="X1818" s="92"/>
      <c r="Y1818" s="92"/>
      <c r="Z1818" s="92"/>
      <c r="AA1818" s="92"/>
      <c r="AB1818" s="88"/>
      <c r="AC1818" s="92"/>
      <c r="AD1818" s="92"/>
      <c r="AE1818" s="92"/>
      <c r="AF1818" s="85"/>
      <c r="AG1818" s="15"/>
      <c r="AH1818" s="85"/>
      <c r="AI1818" s="85"/>
      <c r="AJ1818" s="85"/>
      <c r="AK1818" s="85"/>
      <c r="AL1818" s="85" t="str">
        <f>IF(AK1818="","",VLOOKUP(AK1818,映射!W:X,2,FALSE))</f>
        <v/>
      </c>
      <c r="AM1818" s="85"/>
      <c r="AN1818" s="85"/>
      <c r="AO1818" s="85"/>
    </row>
    <row r="1819" spans="1:41">
      <c r="A1819" s="26">
        <v>131141</v>
      </c>
      <c r="B1819" s="26" t="s">
        <v>701</v>
      </c>
      <c r="C1819" s="14" t="s">
        <v>40</v>
      </c>
      <c r="D1819" s="15" t="s">
        <v>702</v>
      </c>
      <c r="E1819" s="26">
        <v>31141</v>
      </c>
      <c r="F1819" s="26" t="s">
        <v>660</v>
      </c>
      <c r="G1819" s="26"/>
      <c r="H1819" s="26">
        <v>22</v>
      </c>
      <c r="I1819" s="26">
        <v>230</v>
      </c>
      <c r="J1819" s="90">
        <v>20</v>
      </c>
      <c r="K1819" s="26"/>
      <c r="L1819" s="85">
        <v>102065</v>
      </c>
      <c r="M1819" s="15" t="str">
        <f>IF(L1819="","",VLOOKUP(L1819,映射!W:X,2,FALSE))</f>
        <v>王宠宝箱碎片</v>
      </c>
      <c r="N1819" s="85">
        <v>1</v>
      </c>
      <c r="O1819" s="85">
        <v>1</v>
      </c>
      <c r="P1819" s="85">
        <v>2000</v>
      </c>
      <c r="Q1819" s="79"/>
      <c r="R1819" s="15"/>
      <c r="S1819" s="79"/>
      <c r="T1819" s="79"/>
      <c r="U1819" s="79"/>
      <c r="V1819" s="92"/>
      <c r="W1819" s="15"/>
      <c r="X1819" s="92"/>
      <c r="Y1819" s="92"/>
      <c r="Z1819" s="92"/>
      <c r="AA1819" s="92"/>
      <c r="AB1819" s="88"/>
      <c r="AC1819" s="92"/>
      <c r="AD1819" s="92"/>
      <c r="AE1819" s="92"/>
      <c r="AF1819" s="85"/>
      <c r="AG1819" s="15"/>
      <c r="AH1819" s="85"/>
      <c r="AI1819" s="85"/>
      <c r="AJ1819" s="85"/>
      <c r="AK1819" s="85"/>
      <c r="AL1819" s="85" t="str">
        <f>IF(AK1819="","",VLOOKUP(AK1819,映射!W:X,2,FALSE))</f>
        <v/>
      </c>
      <c r="AM1819" s="85"/>
      <c r="AN1819" s="85"/>
      <c r="AO1819" s="85"/>
    </row>
    <row r="1820" spans="1:41">
      <c r="A1820" s="26">
        <v>131142</v>
      </c>
      <c r="B1820" s="26" t="s">
        <v>701</v>
      </c>
      <c r="C1820" s="14" t="s">
        <v>40</v>
      </c>
      <c r="D1820" s="15" t="s">
        <v>702</v>
      </c>
      <c r="E1820" s="26">
        <v>31142</v>
      </c>
      <c r="F1820" s="26" t="s">
        <v>497</v>
      </c>
      <c r="G1820" s="26"/>
      <c r="H1820" s="26">
        <v>22</v>
      </c>
      <c r="I1820" s="26">
        <v>230</v>
      </c>
      <c r="J1820" s="90">
        <v>20</v>
      </c>
      <c r="K1820" s="26"/>
      <c r="L1820" s="85">
        <v>102065</v>
      </c>
      <c r="M1820" s="15" t="str">
        <f>IF(L1820="","",VLOOKUP(L1820,映射!W:X,2,FALSE))</f>
        <v>王宠宝箱碎片</v>
      </c>
      <c r="N1820" s="85">
        <v>1</v>
      </c>
      <c r="O1820" s="85">
        <v>1</v>
      </c>
      <c r="P1820" s="85">
        <v>2000</v>
      </c>
      <c r="Q1820" s="79"/>
      <c r="R1820" s="15"/>
      <c r="S1820" s="79"/>
      <c r="T1820" s="79"/>
      <c r="U1820" s="79"/>
      <c r="V1820" s="92"/>
      <c r="W1820" s="15"/>
      <c r="X1820" s="92"/>
      <c r="Y1820" s="92"/>
      <c r="Z1820" s="92"/>
      <c r="AA1820" s="92"/>
      <c r="AB1820" s="88"/>
      <c r="AC1820" s="92"/>
      <c r="AD1820" s="92"/>
      <c r="AE1820" s="92"/>
      <c r="AF1820" s="85"/>
      <c r="AG1820" s="15"/>
      <c r="AH1820" s="85"/>
      <c r="AI1820" s="85"/>
      <c r="AJ1820" s="85"/>
      <c r="AK1820" s="85"/>
      <c r="AL1820" s="85" t="str">
        <f>IF(AK1820="","",VLOOKUP(AK1820,映射!W:X,2,FALSE))</f>
        <v/>
      </c>
      <c r="AM1820" s="85"/>
      <c r="AN1820" s="85"/>
      <c r="AO1820" s="85"/>
    </row>
    <row r="1821" spans="1:41">
      <c r="A1821" s="26">
        <v>131143</v>
      </c>
      <c r="B1821" s="26" t="s">
        <v>701</v>
      </c>
      <c r="C1821" s="14" t="s">
        <v>40</v>
      </c>
      <c r="D1821" s="15" t="s">
        <v>702</v>
      </c>
      <c r="E1821" s="26">
        <v>31143</v>
      </c>
      <c r="F1821" s="26" t="s">
        <v>455</v>
      </c>
      <c r="G1821" s="26"/>
      <c r="H1821" s="26">
        <v>22</v>
      </c>
      <c r="I1821" s="26">
        <v>230</v>
      </c>
      <c r="J1821" s="90">
        <v>20</v>
      </c>
      <c r="K1821" s="26"/>
      <c r="L1821" s="85">
        <v>102065</v>
      </c>
      <c r="M1821" s="15" t="str">
        <f>IF(L1821="","",VLOOKUP(L1821,映射!W:X,2,FALSE))</f>
        <v>王宠宝箱碎片</v>
      </c>
      <c r="N1821" s="85">
        <v>1</v>
      </c>
      <c r="O1821" s="85">
        <v>1</v>
      </c>
      <c r="P1821" s="85">
        <v>2000</v>
      </c>
      <c r="Q1821" s="79"/>
      <c r="R1821" s="15"/>
      <c r="S1821" s="79"/>
      <c r="T1821" s="79"/>
      <c r="U1821" s="79"/>
      <c r="V1821" s="92"/>
      <c r="W1821" s="15"/>
      <c r="X1821" s="92"/>
      <c r="Y1821" s="92"/>
      <c r="Z1821" s="92"/>
      <c r="AA1821" s="92"/>
      <c r="AB1821" s="88"/>
      <c r="AC1821" s="92"/>
      <c r="AD1821" s="92"/>
      <c r="AE1821" s="92"/>
      <c r="AF1821" s="85"/>
      <c r="AG1821" s="15"/>
      <c r="AH1821" s="85"/>
      <c r="AI1821" s="85"/>
      <c r="AJ1821" s="85"/>
      <c r="AK1821" s="85"/>
      <c r="AL1821" s="85" t="str">
        <f>IF(AK1821="","",VLOOKUP(AK1821,映射!W:X,2,FALSE))</f>
        <v/>
      </c>
      <c r="AM1821" s="85"/>
      <c r="AN1821" s="85"/>
      <c r="AO1821" s="85"/>
    </row>
    <row r="1822" spans="1:41">
      <c r="A1822" s="26">
        <v>131144</v>
      </c>
      <c r="B1822" s="26" t="s">
        <v>701</v>
      </c>
      <c r="C1822" s="14" t="s">
        <v>40</v>
      </c>
      <c r="D1822" s="15" t="s">
        <v>704</v>
      </c>
      <c r="E1822" s="26">
        <v>31144</v>
      </c>
      <c r="F1822" s="26" t="s">
        <v>614</v>
      </c>
      <c r="G1822" s="26"/>
      <c r="H1822" s="26">
        <v>22</v>
      </c>
      <c r="I1822" s="26">
        <v>230</v>
      </c>
      <c r="J1822" s="90">
        <v>20</v>
      </c>
      <c r="K1822" s="26"/>
      <c r="L1822" s="85">
        <v>102065</v>
      </c>
      <c r="M1822" s="15" t="str">
        <f>IF(L1822="","",VLOOKUP(L1822,映射!W:X,2,FALSE))</f>
        <v>王宠宝箱碎片</v>
      </c>
      <c r="N1822" s="85">
        <v>1</v>
      </c>
      <c r="O1822" s="85">
        <v>1</v>
      </c>
      <c r="P1822" s="85">
        <v>2000</v>
      </c>
      <c r="Q1822" s="79"/>
      <c r="R1822" s="15"/>
      <c r="S1822" s="79"/>
      <c r="T1822" s="79"/>
      <c r="U1822" s="79"/>
      <c r="V1822" s="92"/>
      <c r="W1822" s="15"/>
      <c r="X1822" s="92"/>
      <c r="Y1822" s="92"/>
      <c r="Z1822" s="92"/>
      <c r="AA1822" s="92"/>
      <c r="AB1822" s="88"/>
      <c r="AC1822" s="92"/>
      <c r="AD1822" s="92"/>
      <c r="AE1822" s="92"/>
      <c r="AF1822" s="85"/>
      <c r="AG1822" s="15"/>
      <c r="AH1822" s="85"/>
      <c r="AI1822" s="85"/>
      <c r="AJ1822" s="85"/>
      <c r="AK1822" s="85"/>
      <c r="AL1822" s="85" t="str">
        <f>IF(AK1822="","",VLOOKUP(AK1822,映射!W:X,2,FALSE))</f>
        <v/>
      </c>
      <c r="AM1822" s="85"/>
      <c r="AN1822" s="85"/>
      <c r="AO1822" s="85"/>
    </row>
    <row r="1823" spans="1:41">
      <c r="A1823" s="26">
        <v>131145</v>
      </c>
      <c r="B1823" s="26" t="s">
        <v>701</v>
      </c>
      <c r="C1823" s="14" t="s">
        <v>40</v>
      </c>
      <c r="D1823" s="15" t="s">
        <v>704</v>
      </c>
      <c r="E1823" s="26">
        <v>31145</v>
      </c>
      <c r="F1823" s="26" t="s">
        <v>454</v>
      </c>
      <c r="G1823" s="26"/>
      <c r="H1823" s="26">
        <v>22</v>
      </c>
      <c r="I1823" s="26">
        <v>230</v>
      </c>
      <c r="J1823" s="90">
        <v>20</v>
      </c>
      <c r="K1823" s="26"/>
      <c r="L1823" s="85">
        <v>102065</v>
      </c>
      <c r="M1823" s="15" t="str">
        <f>IF(L1823="","",VLOOKUP(L1823,映射!W:X,2,FALSE))</f>
        <v>王宠宝箱碎片</v>
      </c>
      <c r="N1823" s="85">
        <v>1</v>
      </c>
      <c r="O1823" s="85">
        <v>1</v>
      </c>
      <c r="P1823" s="85">
        <v>2000</v>
      </c>
      <c r="Q1823" s="79"/>
      <c r="R1823" s="15"/>
      <c r="S1823" s="79"/>
      <c r="T1823" s="79"/>
      <c r="U1823" s="79"/>
      <c r="V1823" s="92"/>
      <c r="W1823" s="15"/>
      <c r="X1823" s="92"/>
      <c r="Y1823" s="92"/>
      <c r="Z1823" s="92"/>
      <c r="AA1823" s="92"/>
      <c r="AB1823" s="88"/>
      <c r="AC1823" s="92"/>
      <c r="AD1823" s="92"/>
      <c r="AE1823" s="92"/>
      <c r="AF1823" s="85"/>
      <c r="AG1823" s="15"/>
      <c r="AH1823" s="85"/>
      <c r="AI1823" s="85"/>
      <c r="AJ1823" s="85"/>
      <c r="AK1823" s="85"/>
      <c r="AL1823" s="85" t="str">
        <f>IF(AK1823="","",VLOOKUP(AK1823,映射!W:X,2,FALSE))</f>
        <v/>
      </c>
      <c r="AM1823" s="85"/>
      <c r="AN1823" s="85"/>
      <c r="AO1823" s="85"/>
    </row>
    <row r="1824" spans="1:41">
      <c r="A1824" s="26">
        <v>131146</v>
      </c>
      <c r="B1824" s="26" t="s">
        <v>701</v>
      </c>
      <c r="C1824" s="14" t="s">
        <v>40</v>
      </c>
      <c r="D1824" s="15" t="s">
        <v>704</v>
      </c>
      <c r="E1824" s="26">
        <v>31146</v>
      </c>
      <c r="F1824" s="26" t="s">
        <v>456</v>
      </c>
      <c r="G1824" s="26"/>
      <c r="H1824" s="26">
        <v>22</v>
      </c>
      <c r="I1824" s="26">
        <v>230</v>
      </c>
      <c r="J1824" s="90">
        <v>20</v>
      </c>
      <c r="K1824" s="26"/>
      <c r="L1824" s="85">
        <v>102065</v>
      </c>
      <c r="M1824" s="15" t="str">
        <f>IF(L1824="","",VLOOKUP(L1824,映射!W:X,2,FALSE))</f>
        <v>王宠宝箱碎片</v>
      </c>
      <c r="N1824" s="85">
        <v>1</v>
      </c>
      <c r="O1824" s="85">
        <v>1</v>
      </c>
      <c r="P1824" s="85">
        <v>2000</v>
      </c>
      <c r="Q1824" s="79"/>
      <c r="R1824" s="15"/>
      <c r="S1824" s="79"/>
      <c r="T1824" s="79"/>
      <c r="U1824" s="79"/>
      <c r="V1824" s="92"/>
      <c r="W1824" s="15"/>
      <c r="X1824" s="92"/>
      <c r="Y1824" s="92"/>
      <c r="Z1824" s="92"/>
      <c r="AA1824" s="92"/>
      <c r="AB1824" s="88"/>
      <c r="AC1824" s="92"/>
      <c r="AD1824" s="92"/>
      <c r="AE1824" s="92"/>
      <c r="AF1824" s="85"/>
      <c r="AG1824" s="15"/>
      <c r="AH1824" s="85"/>
      <c r="AI1824" s="85"/>
      <c r="AJ1824" s="85"/>
      <c r="AK1824" s="85"/>
      <c r="AL1824" s="85" t="str">
        <f>IF(AK1824="","",VLOOKUP(AK1824,映射!W:X,2,FALSE))</f>
        <v/>
      </c>
      <c r="AM1824" s="85"/>
      <c r="AN1824" s="85"/>
      <c r="AO1824" s="85"/>
    </row>
    <row r="1825" spans="1:41">
      <c r="A1825" s="26">
        <v>131147</v>
      </c>
      <c r="B1825" s="26" t="s">
        <v>701</v>
      </c>
      <c r="C1825" s="14" t="s">
        <v>40</v>
      </c>
      <c r="D1825" s="15" t="s">
        <v>704</v>
      </c>
      <c r="E1825" s="26">
        <v>31147</v>
      </c>
      <c r="F1825" s="26" t="s">
        <v>424</v>
      </c>
      <c r="G1825" s="26"/>
      <c r="H1825" s="26">
        <v>27</v>
      </c>
      <c r="I1825" s="26">
        <v>340</v>
      </c>
      <c r="J1825" s="90">
        <v>20</v>
      </c>
      <c r="K1825" s="26"/>
      <c r="L1825" s="85">
        <v>102065</v>
      </c>
      <c r="M1825" s="15" t="str">
        <f>IF(L1825="","",VLOOKUP(L1825,映射!W:X,2,FALSE))</f>
        <v>王宠宝箱碎片</v>
      </c>
      <c r="N1825" s="85">
        <v>1</v>
      </c>
      <c r="O1825" s="85">
        <v>1</v>
      </c>
      <c r="P1825" s="85">
        <v>2000</v>
      </c>
      <c r="Q1825" s="79"/>
      <c r="R1825" s="15"/>
      <c r="S1825" s="79"/>
      <c r="T1825" s="79"/>
      <c r="U1825" s="79"/>
      <c r="V1825" s="92"/>
      <c r="W1825" s="15"/>
      <c r="X1825" s="92"/>
      <c r="Y1825" s="92"/>
      <c r="Z1825" s="92"/>
      <c r="AA1825" s="92"/>
      <c r="AB1825" s="88"/>
      <c r="AC1825" s="92"/>
      <c r="AD1825" s="92"/>
      <c r="AE1825" s="92"/>
      <c r="AF1825" s="85"/>
      <c r="AG1825" s="15"/>
      <c r="AH1825" s="85"/>
      <c r="AI1825" s="85"/>
      <c r="AJ1825" s="85"/>
      <c r="AK1825" s="85"/>
      <c r="AL1825" s="85" t="str">
        <f>IF(AK1825="","",VLOOKUP(AK1825,映射!W:X,2,FALSE))</f>
        <v/>
      </c>
      <c r="AM1825" s="85"/>
      <c r="AN1825" s="85"/>
      <c r="AO1825" s="85"/>
    </row>
    <row r="1826" spans="1:41">
      <c r="A1826" s="26">
        <v>131148</v>
      </c>
      <c r="B1826" s="26" t="s">
        <v>701</v>
      </c>
      <c r="C1826" s="14" t="s">
        <v>40</v>
      </c>
      <c r="D1826" s="15" t="s">
        <v>704</v>
      </c>
      <c r="E1826" s="26">
        <v>31148</v>
      </c>
      <c r="F1826" s="26" t="s">
        <v>659</v>
      </c>
      <c r="G1826" s="26"/>
      <c r="H1826" s="26">
        <v>27</v>
      </c>
      <c r="I1826" s="26">
        <v>340</v>
      </c>
      <c r="J1826" s="90">
        <v>20</v>
      </c>
      <c r="K1826" s="26"/>
      <c r="L1826" s="85">
        <v>102065</v>
      </c>
      <c r="M1826" s="15" t="str">
        <f>IF(L1826="","",VLOOKUP(L1826,映射!W:X,2,FALSE))</f>
        <v>王宠宝箱碎片</v>
      </c>
      <c r="N1826" s="85">
        <v>1</v>
      </c>
      <c r="O1826" s="85">
        <v>1</v>
      </c>
      <c r="P1826" s="85">
        <v>2000</v>
      </c>
      <c r="Q1826" s="79"/>
      <c r="R1826" s="15"/>
      <c r="S1826" s="79"/>
      <c r="T1826" s="79"/>
      <c r="U1826" s="79"/>
      <c r="V1826" s="92"/>
      <c r="W1826" s="15"/>
      <c r="X1826" s="92"/>
      <c r="Y1826" s="92"/>
      <c r="Z1826" s="92"/>
      <c r="AA1826" s="92"/>
      <c r="AB1826" s="88"/>
      <c r="AC1826" s="92"/>
      <c r="AD1826" s="92"/>
      <c r="AE1826" s="92"/>
      <c r="AF1826" s="85"/>
      <c r="AG1826" s="15"/>
      <c r="AH1826" s="85"/>
      <c r="AI1826" s="85"/>
      <c r="AJ1826" s="85"/>
      <c r="AK1826" s="85"/>
      <c r="AL1826" s="85" t="str">
        <f>IF(AK1826="","",VLOOKUP(AK1826,映射!W:X,2,FALSE))</f>
        <v/>
      </c>
      <c r="AM1826" s="85"/>
      <c r="AN1826" s="85"/>
      <c r="AO1826" s="85"/>
    </row>
    <row r="1827" spans="1:41">
      <c r="A1827" s="26">
        <v>131149</v>
      </c>
      <c r="B1827" s="26" t="s">
        <v>701</v>
      </c>
      <c r="C1827" s="14" t="s">
        <v>40</v>
      </c>
      <c r="D1827" s="15" t="s">
        <v>704</v>
      </c>
      <c r="E1827" s="26">
        <v>31149</v>
      </c>
      <c r="F1827" s="26" t="s">
        <v>706</v>
      </c>
      <c r="G1827" s="26"/>
      <c r="H1827" s="26">
        <v>27</v>
      </c>
      <c r="I1827" s="26">
        <v>340</v>
      </c>
      <c r="J1827" s="90">
        <v>20</v>
      </c>
      <c r="K1827" s="26"/>
      <c r="L1827" s="85">
        <v>102065</v>
      </c>
      <c r="M1827" s="15" t="str">
        <f>IF(L1827="","",VLOOKUP(L1827,映射!W:X,2,FALSE))</f>
        <v>王宠宝箱碎片</v>
      </c>
      <c r="N1827" s="85">
        <v>1</v>
      </c>
      <c r="O1827" s="85">
        <v>1</v>
      </c>
      <c r="P1827" s="85">
        <v>2000</v>
      </c>
      <c r="Q1827" s="79"/>
      <c r="R1827" s="15"/>
      <c r="S1827" s="79"/>
      <c r="T1827" s="79"/>
      <c r="U1827" s="79"/>
      <c r="V1827" s="92"/>
      <c r="W1827" s="15"/>
      <c r="X1827" s="92"/>
      <c r="Y1827" s="92"/>
      <c r="Z1827" s="92"/>
      <c r="AA1827" s="92"/>
      <c r="AB1827" s="88"/>
      <c r="AC1827" s="92"/>
      <c r="AD1827" s="92"/>
      <c r="AE1827" s="92"/>
      <c r="AF1827" s="85"/>
      <c r="AG1827" s="15"/>
      <c r="AH1827" s="85"/>
      <c r="AI1827" s="85"/>
      <c r="AJ1827" s="85"/>
      <c r="AK1827" s="85"/>
      <c r="AL1827" s="85" t="str">
        <f>IF(AK1827="","",VLOOKUP(AK1827,映射!W:X,2,FALSE))</f>
        <v/>
      </c>
      <c r="AM1827" s="85"/>
      <c r="AN1827" s="85"/>
      <c r="AO1827" s="85"/>
    </row>
    <row r="1828" spans="1:41">
      <c r="A1828" s="26">
        <v>131150</v>
      </c>
      <c r="B1828" s="26" t="s">
        <v>701</v>
      </c>
      <c r="C1828" s="14" t="s">
        <v>40</v>
      </c>
      <c r="D1828" s="15" t="s">
        <v>704</v>
      </c>
      <c r="E1828" s="26">
        <v>31150</v>
      </c>
      <c r="F1828" s="26" t="s">
        <v>660</v>
      </c>
      <c r="G1828" s="26"/>
      <c r="H1828" s="26">
        <v>27</v>
      </c>
      <c r="I1828" s="26">
        <v>340</v>
      </c>
      <c r="J1828" s="90">
        <v>20</v>
      </c>
      <c r="K1828" s="26"/>
      <c r="L1828" s="85">
        <v>102065</v>
      </c>
      <c r="M1828" s="15" t="str">
        <f>IF(L1828="","",VLOOKUP(L1828,映射!W:X,2,FALSE))</f>
        <v>王宠宝箱碎片</v>
      </c>
      <c r="N1828" s="85">
        <v>1</v>
      </c>
      <c r="O1828" s="85">
        <v>1</v>
      </c>
      <c r="P1828" s="85">
        <v>2000</v>
      </c>
      <c r="Q1828" s="79"/>
      <c r="R1828" s="15"/>
      <c r="S1828" s="79"/>
      <c r="T1828" s="79"/>
      <c r="U1828" s="79"/>
      <c r="V1828" s="92"/>
      <c r="W1828" s="15"/>
      <c r="X1828" s="92"/>
      <c r="Y1828" s="92"/>
      <c r="Z1828" s="92"/>
      <c r="AA1828" s="92"/>
      <c r="AB1828" s="88"/>
      <c r="AC1828" s="92"/>
      <c r="AD1828" s="92"/>
      <c r="AE1828" s="92"/>
      <c r="AF1828" s="85"/>
      <c r="AG1828" s="15"/>
      <c r="AH1828" s="85"/>
      <c r="AI1828" s="85"/>
      <c r="AJ1828" s="85"/>
      <c r="AK1828" s="85"/>
      <c r="AL1828" s="85" t="str">
        <f>IF(AK1828="","",VLOOKUP(AK1828,映射!W:X,2,FALSE))</f>
        <v/>
      </c>
      <c r="AM1828" s="85"/>
      <c r="AN1828" s="85"/>
      <c r="AO1828" s="85"/>
    </row>
    <row r="1829" spans="1:41">
      <c r="A1829" s="26">
        <v>131151</v>
      </c>
      <c r="B1829" s="26" t="s">
        <v>701</v>
      </c>
      <c r="C1829" s="14" t="s">
        <v>40</v>
      </c>
      <c r="D1829" s="15" t="s">
        <v>704</v>
      </c>
      <c r="E1829" s="26">
        <v>31151</v>
      </c>
      <c r="F1829" s="26" t="s">
        <v>660</v>
      </c>
      <c r="G1829" s="26"/>
      <c r="H1829" s="26">
        <v>27</v>
      </c>
      <c r="I1829" s="26">
        <v>340</v>
      </c>
      <c r="J1829" s="90">
        <v>20</v>
      </c>
      <c r="K1829" s="26"/>
      <c r="L1829" s="85">
        <v>102065</v>
      </c>
      <c r="M1829" s="15" t="str">
        <f>IF(L1829="","",VLOOKUP(L1829,映射!W:X,2,FALSE))</f>
        <v>王宠宝箱碎片</v>
      </c>
      <c r="N1829" s="85">
        <v>1</v>
      </c>
      <c r="O1829" s="85">
        <v>1</v>
      </c>
      <c r="P1829" s="85">
        <v>2000</v>
      </c>
      <c r="Q1829" s="79"/>
      <c r="R1829" s="15"/>
      <c r="S1829" s="79"/>
      <c r="T1829" s="79"/>
      <c r="U1829" s="79"/>
      <c r="V1829" s="92"/>
      <c r="W1829" s="15"/>
      <c r="X1829" s="92"/>
      <c r="Y1829" s="92"/>
      <c r="Z1829" s="92"/>
      <c r="AA1829" s="92"/>
      <c r="AB1829" s="88"/>
      <c r="AC1829" s="92"/>
      <c r="AD1829" s="92"/>
      <c r="AE1829" s="92"/>
      <c r="AF1829" s="85"/>
      <c r="AG1829" s="15"/>
      <c r="AH1829" s="85"/>
      <c r="AI1829" s="85"/>
      <c r="AJ1829" s="85"/>
      <c r="AK1829" s="85"/>
      <c r="AL1829" s="85" t="str">
        <f>IF(AK1829="","",VLOOKUP(AK1829,映射!W:X,2,FALSE))</f>
        <v/>
      </c>
      <c r="AM1829" s="85"/>
      <c r="AN1829" s="85"/>
      <c r="AO1829" s="85"/>
    </row>
    <row r="1830" spans="1:41">
      <c r="A1830" s="26">
        <v>131152</v>
      </c>
      <c r="B1830" s="26" t="s">
        <v>701</v>
      </c>
      <c r="C1830" s="14" t="s">
        <v>40</v>
      </c>
      <c r="D1830" s="15" t="s">
        <v>702</v>
      </c>
      <c r="E1830" s="26">
        <v>31152</v>
      </c>
      <c r="F1830" s="26" t="s">
        <v>497</v>
      </c>
      <c r="G1830" s="26"/>
      <c r="H1830" s="26">
        <v>27</v>
      </c>
      <c r="I1830" s="26">
        <v>340</v>
      </c>
      <c r="J1830" s="90">
        <v>20</v>
      </c>
      <c r="K1830" s="26"/>
      <c r="L1830" s="85">
        <v>102065</v>
      </c>
      <c r="M1830" s="15" t="str">
        <f>IF(L1830="","",VLOOKUP(L1830,映射!W:X,2,FALSE))</f>
        <v>王宠宝箱碎片</v>
      </c>
      <c r="N1830" s="85">
        <v>1</v>
      </c>
      <c r="O1830" s="85">
        <v>1</v>
      </c>
      <c r="P1830" s="85">
        <v>2000</v>
      </c>
      <c r="Q1830" s="79"/>
      <c r="R1830" s="15"/>
      <c r="S1830" s="79"/>
      <c r="T1830" s="79"/>
      <c r="U1830" s="79"/>
      <c r="V1830" s="92"/>
      <c r="W1830" s="15"/>
      <c r="X1830" s="92"/>
      <c r="Y1830" s="92"/>
      <c r="Z1830" s="92"/>
      <c r="AA1830" s="92"/>
      <c r="AB1830" s="88"/>
      <c r="AC1830" s="92"/>
      <c r="AD1830" s="92"/>
      <c r="AE1830" s="92"/>
      <c r="AF1830" s="85"/>
      <c r="AG1830" s="15"/>
      <c r="AH1830" s="85"/>
      <c r="AI1830" s="85"/>
      <c r="AJ1830" s="85"/>
      <c r="AK1830" s="85"/>
      <c r="AL1830" s="85" t="str">
        <f>IF(AK1830="","",VLOOKUP(AK1830,映射!W:X,2,FALSE))</f>
        <v/>
      </c>
      <c r="AM1830" s="85"/>
      <c r="AN1830" s="85"/>
      <c r="AO1830" s="85"/>
    </row>
    <row r="1831" spans="1:41">
      <c r="A1831" s="26">
        <v>131153</v>
      </c>
      <c r="B1831" s="26" t="s">
        <v>701</v>
      </c>
      <c r="C1831" s="14" t="s">
        <v>40</v>
      </c>
      <c r="D1831" s="15" t="s">
        <v>702</v>
      </c>
      <c r="E1831" s="26">
        <v>31153</v>
      </c>
      <c r="F1831" s="26" t="s">
        <v>455</v>
      </c>
      <c r="G1831" s="26"/>
      <c r="H1831" s="26">
        <v>27</v>
      </c>
      <c r="I1831" s="26">
        <v>340</v>
      </c>
      <c r="J1831" s="90">
        <v>20</v>
      </c>
      <c r="K1831" s="26"/>
      <c r="L1831" s="85">
        <v>102065</v>
      </c>
      <c r="M1831" s="15" t="str">
        <f>IF(L1831="","",VLOOKUP(L1831,映射!W:X,2,FALSE))</f>
        <v>王宠宝箱碎片</v>
      </c>
      <c r="N1831" s="85">
        <v>1</v>
      </c>
      <c r="O1831" s="85">
        <v>1</v>
      </c>
      <c r="P1831" s="85">
        <v>2000</v>
      </c>
      <c r="Q1831" s="79"/>
      <c r="R1831" s="15"/>
      <c r="S1831" s="79"/>
      <c r="T1831" s="79"/>
      <c r="U1831" s="79"/>
      <c r="V1831" s="92"/>
      <c r="W1831" s="15"/>
      <c r="X1831" s="92"/>
      <c r="Y1831" s="92"/>
      <c r="Z1831" s="92"/>
      <c r="AA1831" s="92"/>
      <c r="AB1831" s="88"/>
      <c r="AC1831" s="92"/>
      <c r="AD1831" s="92"/>
      <c r="AE1831" s="92"/>
      <c r="AF1831" s="85"/>
      <c r="AG1831" s="15"/>
      <c r="AH1831" s="85"/>
      <c r="AI1831" s="85"/>
      <c r="AJ1831" s="85"/>
      <c r="AK1831" s="85"/>
      <c r="AL1831" s="85" t="str">
        <f>IF(AK1831="","",VLOOKUP(AK1831,映射!W:X,2,FALSE))</f>
        <v/>
      </c>
      <c r="AM1831" s="85"/>
      <c r="AN1831" s="85"/>
      <c r="AO1831" s="85"/>
    </row>
    <row r="1832" spans="1:41">
      <c r="A1832" s="26">
        <v>131154</v>
      </c>
      <c r="B1832" s="26" t="s">
        <v>701</v>
      </c>
      <c r="C1832" s="14" t="s">
        <v>40</v>
      </c>
      <c r="D1832" s="15" t="s">
        <v>702</v>
      </c>
      <c r="E1832" s="26">
        <v>31154</v>
      </c>
      <c r="F1832" s="26" t="s">
        <v>614</v>
      </c>
      <c r="G1832" s="26"/>
      <c r="H1832" s="26">
        <v>27</v>
      </c>
      <c r="I1832" s="26">
        <v>340</v>
      </c>
      <c r="J1832" s="90">
        <v>20</v>
      </c>
      <c r="K1832" s="26"/>
      <c r="L1832" s="85">
        <v>102065</v>
      </c>
      <c r="M1832" s="15" t="str">
        <f>IF(L1832="","",VLOOKUP(L1832,映射!W:X,2,FALSE))</f>
        <v>王宠宝箱碎片</v>
      </c>
      <c r="N1832" s="85">
        <v>1</v>
      </c>
      <c r="O1832" s="85">
        <v>1</v>
      </c>
      <c r="P1832" s="85">
        <v>2000</v>
      </c>
      <c r="Q1832" s="79"/>
      <c r="R1832" s="15"/>
      <c r="S1832" s="79"/>
      <c r="T1832" s="79"/>
      <c r="U1832" s="79"/>
      <c r="V1832" s="92"/>
      <c r="W1832" s="15"/>
      <c r="X1832" s="92"/>
      <c r="Y1832" s="92"/>
      <c r="Z1832" s="92"/>
      <c r="AA1832" s="92"/>
      <c r="AB1832" s="88"/>
      <c r="AC1832" s="92"/>
      <c r="AD1832" s="92"/>
      <c r="AE1832" s="92"/>
      <c r="AF1832" s="85"/>
      <c r="AG1832" s="15"/>
      <c r="AH1832" s="85"/>
      <c r="AI1832" s="85"/>
      <c r="AJ1832" s="85"/>
      <c r="AK1832" s="85"/>
      <c r="AL1832" s="85" t="str">
        <f>IF(AK1832="","",VLOOKUP(AK1832,映射!W:X,2,FALSE))</f>
        <v/>
      </c>
      <c r="AM1832" s="85"/>
      <c r="AN1832" s="85"/>
      <c r="AO1832" s="85"/>
    </row>
    <row r="1833" spans="1:41">
      <c r="A1833" s="26">
        <v>131155</v>
      </c>
      <c r="B1833" s="26" t="s">
        <v>701</v>
      </c>
      <c r="C1833" s="14" t="s">
        <v>40</v>
      </c>
      <c r="D1833" s="15" t="s">
        <v>702</v>
      </c>
      <c r="E1833" s="26">
        <v>31155</v>
      </c>
      <c r="F1833" s="26" t="s">
        <v>454</v>
      </c>
      <c r="G1833" s="26"/>
      <c r="H1833" s="26">
        <v>27</v>
      </c>
      <c r="I1833" s="26">
        <v>340</v>
      </c>
      <c r="J1833" s="90">
        <v>20</v>
      </c>
      <c r="K1833" s="26"/>
      <c r="L1833" s="85">
        <v>102065</v>
      </c>
      <c r="M1833" s="15" t="str">
        <f>IF(L1833="","",VLOOKUP(L1833,映射!W:X,2,FALSE))</f>
        <v>王宠宝箱碎片</v>
      </c>
      <c r="N1833" s="85">
        <v>1</v>
      </c>
      <c r="O1833" s="85">
        <v>1</v>
      </c>
      <c r="P1833" s="85">
        <v>2000</v>
      </c>
      <c r="Q1833" s="79"/>
      <c r="R1833" s="15"/>
      <c r="S1833" s="79"/>
      <c r="T1833" s="79"/>
      <c r="U1833" s="79"/>
      <c r="V1833" s="92"/>
      <c r="W1833" s="15"/>
      <c r="X1833" s="92"/>
      <c r="Y1833" s="92"/>
      <c r="Z1833" s="92"/>
      <c r="AA1833" s="92"/>
      <c r="AB1833" s="88"/>
      <c r="AC1833" s="92"/>
      <c r="AD1833" s="92"/>
      <c r="AE1833" s="92"/>
      <c r="AF1833" s="85"/>
      <c r="AG1833" s="15"/>
      <c r="AH1833" s="85"/>
      <c r="AI1833" s="85"/>
      <c r="AJ1833" s="85"/>
      <c r="AK1833" s="85"/>
      <c r="AL1833" s="85" t="str">
        <f>IF(AK1833="","",VLOOKUP(AK1833,映射!W:X,2,FALSE))</f>
        <v/>
      </c>
      <c r="AM1833" s="85"/>
      <c r="AN1833" s="85"/>
      <c r="AO1833" s="85"/>
    </row>
    <row r="1834" spans="1:41">
      <c r="A1834" s="26">
        <v>131156</v>
      </c>
      <c r="B1834" s="26" t="s">
        <v>701</v>
      </c>
      <c r="C1834" s="14" t="s">
        <v>40</v>
      </c>
      <c r="D1834" s="15" t="s">
        <v>702</v>
      </c>
      <c r="E1834" s="26">
        <v>31156</v>
      </c>
      <c r="F1834" s="26" t="s">
        <v>456</v>
      </c>
      <c r="G1834" s="26"/>
      <c r="H1834" s="26">
        <v>27</v>
      </c>
      <c r="I1834" s="26">
        <v>340</v>
      </c>
      <c r="J1834" s="90">
        <v>20</v>
      </c>
      <c r="K1834" s="26"/>
      <c r="L1834" s="85">
        <v>102065</v>
      </c>
      <c r="M1834" s="15" t="str">
        <f>IF(L1834="","",VLOOKUP(L1834,映射!W:X,2,FALSE))</f>
        <v>王宠宝箱碎片</v>
      </c>
      <c r="N1834" s="85">
        <v>1</v>
      </c>
      <c r="O1834" s="85">
        <v>1</v>
      </c>
      <c r="P1834" s="85">
        <v>2000</v>
      </c>
      <c r="Q1834" s="79"/>
      <c r="R1834" s="15"/>
      <c r="S1834" s="79"/>
      <c r="T1834" s="79"/>
      <c r="U1834" s="79"/>
      <c r="V1834" s="92"/>
      <c r="W1834" s="15"/>
      <c r="X1834" s="92"/>
      <c r="Y1834" s="92"/>
      <c r="Z1834" s="92"/>
      <c r="AA1834" s="92"/>
      <c r="AB1834" s="88"/>
      <c r="AC1834" s="92"/>
      <c r="AD1834" s="92"/>
      <c r="AE1834" s="92"/>
      <c r="AF1834" s="85"/>
      <c r="AG1834" s="15"/>
      <c r="AH1834" s="85"/>
      <c r="AI1834" s="85"/>
      <c r="AJ1834" s="85"/>
      <c r="AK1834" s="85"/>
      <c r="AL1834" s="85" t="str">
        <f>IF(AK1834="","",VLOOKUP(AK1834,映射!W:X,2,FALSE))</f>
        <v/>
      </c>
      <c r="AM1834" s="85"/>
      <c r="AN1834" s="85"/>
      <c r="AO1834" s="85"/>
    </row>
    <row r="1835" spans="1:41">
      <c r="A1835" s="26">
        <v>131157</v>
      </c>
      <c r="B1835" s="26" t="s">
        <v>701</v>
      </c>
      <c r="C1835" s="14" t="s">
        <v>40</v>
      </c>
      <c r="D1835" s="15" t="s">
        <v>702</v>
      </c>
      <c r="E1835" s="26">
        <v>31157</v>
      </c>
      <c r="F1835" s="26" t="s">
        <v>424</v>
      </c>
      <c r="G1835" s="26"/>
      <c r="H1835" s="26">
        <v>32</v>
      </c>
      <c r="I1835" s="26">
        <v>480</v>
      </c>
      <c r="J1835" s="90">
        <v>21</v>
      </c>
      <c r="K1835" s="26"/>
      <c r="L1835" s="85">
        <v>102065</v>
      </c>
      <c r="M1835" s="15" t="str">
        <f>IF(L1835="","",VLOOKUP(L1835,映射!W:X,2,FALSE))</f>
        <v>王宠宝箱碎片</v>
      </c>
      <c r="N1835" s="85">
        <v>1</v>
      </c>
      <c r="O1835" s="85">
        <v>1</v>
      </c>
      <c r="P1835" s="85">
        <v>2000</v>
      </c>
      <c r="Q1835" s="79"/>
      <c r="R1835" s="15"/>
      <c r="S1835" s="79"/>
      <c r="T1835" s="79"/>
      <c r="U1835" s="79"/>
      <c r="V1835" s="92"/>
      <c r="W1835" s="15"/>
      <c r="X1835" s="92"/>
      <c r="Y1835" s="92"/>
      <c r="Z1835" s="92"/>
      <c r="AA1835" s="92"/>
      <c r="AB1835" s="88"/>
      <c r="AC1835" s="92"/>
      <c r="AD1835" s="92"/>
      <c r="AE1835" s="92"/>
      <c r="AF1835" s="85"/>
      <c r="AG1835" s="15"/>
      <c r="AH1835" s="85"/>
      <c r="AI1835" s="85"/>
      <c r="AJ1835" s="85"/>
      <c r="AK1835" s="85"/>
      <c r="AL1835" s="85" t="str">
        <f>IF(AK1835="","",VLOOKUP(AK1835,映射!W:X,2,FALSE))</f>
        <v/>
      </c>
      <c r="AM1835" s="85"/>
      <c r="AN1835" s="85"/>
      <c r="AO1835" s="85"/>
    </row>
    <row r="1836" spans="1:41">
      <c r="A1836" s="26">
        <v>131158</v>
      </c>
      <c r="B1836" s="26" t="s">
        <v>701</v>
      </c>
      <c r="C1836" s="14" t="s">
        <v>40</v>
      </c>
      <c r="D1836" s="15" t="s">
        <v>702</v>
      </c>
      <c r="E1836" s="26">
        <v>31158</v>
      </c>
      <c r="F1836" s="26" t="s">
        <v>659</v>
      </c>
      <c r="G1836" s="26"/>
      <c r="H1836" s="26">
        <v>32</v>
      </c>
      <c r="I1836" s="26">
        <v>480</v>
      </c>
      <c r="J1836" s="90">
        <v>21</v>
      </c>
      <c r="K1836" s="26"/>
      <c r="L1836" s="85">
        <v>102065</v>
      </c>
      <c r="M1836" s="15" t="str">
        <f>IF(L1836="","",VLOOKUP(L1836,映射!W:X,2,FALSE))</f>
        <v>王宠宝箱碎片</v>
      </c>
      <c r="N1836" s="85">
        <v>1</v>
      </c>
      <c r="O1836" s="85">
        <v>1</v>
      </c>
      <c r="P1836" s="85">
        <v>2000</v>
      </c>
      <c r="Q1836" s="79"/>
      <c r="R1836" s="15"/>
      <c r="S1836" s="79"/>
      <c r="T1836" s="79"/>
      <c r="U1836" s="79"/>
      <c r="V1836" s="92"/>
      <c r="W1836" s="15"/>
      <c r="X1836" s="92"/>
      <c r="Y1836" s="92"/>
      <c r="Z1836" s="92"/>
      <c r="AA1836" s="92"/>
      <c r="AB1836" s="88"/>
      <c r="AC1836" s="92"/>
      <c r="AD1836" s="92"/>
      <c r="AE1836" s="92"/>
      <c r="AF1836" s="85"/>
      <c r="AG1836" s="15"/>
      <c r="AH1836" s="85"/>
      <c r="AI1836" s="85"/>
      <c r="AJ1836" s="85"/>
      <c r="AK1836" s="85"/>
      <c r="AL1836" s="85" t="str">
        <f>IF(AK1836="","",VLOOKUP(AK1836,映射!W:X,2,FALSE))</f>
        <v/>
      </c>
      <c r="AM1836" s="85"/>
      <c r="AN1836" s="85"/>
      <c r="AO1836" s="85"/>
    </row>
    <row r="1837" spans="1:41">
      <c r="A1837" s="26">
        <v>131159</v>
      </c>
      <c r="B1837" s="26" t="s">
        <v>701</v>
      </c>
      <c r="C1837" s="14" t="s">
        <v>40</v>
      </c>
      <c r="D1837" s="15" t="s">
        <v>704</v>
      </c>
      <c r="E1837" s="26">
        <v>31159</v>
      </c>
      <c r="F1837" s="26" t="s">
        <v>706</v>
      </c>
      <c r="G1837" s="26"/>
      <c r="H1837" s="26">
        <v>32</v>
      </c>
      <c r="I1837" s="26">
        <v>480</v>
      </c>
      <c r="J1837" s="90">
        <v>21</v>
      </c>
      <c r="K1837" s="26"/>
      <c r="L1837" s="85">
        <v>102065</v>
      </c>
      <c r="M1837" s="15" t="str">
        <f>IF(L1837="","",VLOOKUP(L1837,映射!W:X,2,FALSE))</f>
        <v>王宠宝箱碎片</v>
      </c>
      <c r="N1837" s="85">
        <v>1</v>
      </c>
      <c r="O1837" s="85">
        <v>1</v>
      </c>
      <c r="P1837" s="85">
        <v>2000</v>
      </c>
      <c r="Q1837" s="79"/>
      <c r="R1837" s="15"/>
      <c r="S1837" s="79"/>
      <c r="T1837" s="79"/>
      <c r="U1837" s="79"/>
      <c r="V1837" s="92"/>
      <c r="W1837" s="15"/>
      <c r="X1837" s="92"/>
      <c r="Y1837" s="92"/>
      <c r="Z1837" s="92"/>
      <c r="AA1837" s="92"/>
      <c r="AB1837" s="88"/>
      <c r="AC1837" s="92"/>
      <c r="AD1837" s="92"/>
      <c r="AE1837" s="92"/>
      <c r="AF1837" s="85"/>
      <c r="AG1837" s="15"/>
      <c r="AH1837" s="85"/>
      <c r="AI1837" s="85"/>
      <c r="AJ1837" s="85"/>
      <c r="AK1837" s="85"/>
      <c r="AL1837" s="85" t="str">
        <f>IF(AK1837="","",VLOOKUP(AK1837,映射!W:X,2,FALSE))</f>
        <v/>
      </c>
      <c r="AM1837" s="85"/>
      <c r="AN1837" s="85"/>
      <c r="AO1837" s="85"/>
    </row>
    <row r="1838" spans="1:41">
      <c r="A1838" s="26">
        <v>131160</v>
      </c>
      <c r="B1838" s="26" t="s">
        <v>701</v>
      </c>
      <c r="C1838" s="14" t="s">
        <v>40</v>
      </c>
      <c r="D1838" s="15" t="s">
        <v>704</v>
      </c>
      <c r="E1838" s="26">
        <v>31160</v>
      </c>
      <c r="F1838" s="26" t="s">
        <v>660</v>
      </c>
      <c r="G1838" s="26"/>
      <c r="H1838" s="26">
        <v>32</v>
      </c>
      <c r="I1838" s="26">
        <v>480</v>
      </c>
      <c r="J1838" s="90">
        <v>21</v>
      </c>
      <c r="K1838" s="26"/>
      <c r="L1838" s="85">
        <v>102065</v>
      </c>
      <c r="M1838" s="15" t="str">
        <f>IF(L1838="","",VLOOKUP(L1838,映射!W:X,2,FALSE))</f>
        <v>王宠宝箱碎片</v>
      </c>
      <c r="N1838" s="85">
        <v>1</v>
      </c>
      <c r="O1838" s="85">
        <v>1</v>
      </c>
      <c r="P1838" s="85">
        <v>2000</v>
      </c>
      <c r="Q1838" s="79"/>
      <c r="R1838" s="15"/>
      <c r="S1838" s="79"/>
      <c r="T1838" s="79"/>
      <c r="U1838" s="79"/>
      <c r="V1838" s="92"/>
      <c r="W1838" s="15"/>
      <c r="X1838" s="92"/>
      <c r="Y1838" s="92"/>
      <c r="Z1838" s="92"/>
      <c r="AA1838" s="92"/>
      <c r="AB1838" s="88"/>
      <c r="AC1838" s="92"/>
      <c r="AD1838" s="92"/>
      <c r="AE1838" s="92"/>
      <c r="AF1838" s="85"/>
      <c r="AG1838" s="15"/>
      <c r="AH1838" s="85"/>
      <c r="AI1838" s="85"/>
      <c r="AJ1838" s="85"/>
      <c r="AK1838" s="85"/>
      <c r="AL1838" s="85" t="str">
        <f>IF(AK1838="","",VLOOKUP(AK1838,映射!W:X,2,FALSE))</f>
        <v/>
      </c>
      <c r="AM1838" s="85"/>
      <c r="AN1838" s="85"/>
      <c r="AO1838" s="85"/>
    </row>
    <row r="1839" spans="1:41">
      <c r="A1839" s="26">
        <v>131161</v>
      </c>
      <c r="B1839" s="26" t="s">
        <v>701</v>
      </c>
      <c r="C1839" s="14" t="s">
        <v>40</v>
      </c>
      <c r="D1839" s="15" t="s">
        <v>704</v>
      </c>
      <c r="E1839" s="26">
        <v>31161</v>
      </c>
      <c r="F1839" s="26" t="s">
        <v>660</v>
      </c>
      <c r="G1839" s="26"/>
      <c r="H1839" s="26">
        <v>32</v>
      </c>
      <c r="I1839" s="26">
        <v>480</v>
      </c>
      <c r="J1839" s="90">
        <v>21</v>
      </c>
      <c r="K1839" s="26"/>
      <c r="L1839" s="85">
        <v>102065</v>
      </c>
      <c r="M1839" s="15" t="str">
        <f>IF(L1839="","",VLOOKUP(L1839,映射!W:X,2,FALSE))</f>
        <v>王宠宝箱碎片</v>
      </c>
      <c r="N1839" s="85">
        <v>1</v>
      </c>
      <c r="O1839" s="85">
        <v>1</v>
      </c>
      <c r="P1839" s="85">
        <v>2000</v>
      </c>
      <c r="Q1839" s="79"/>
      <c r="R1839" s="15"/>
      <c r="S1839" s="79"/>
      <c r="T1839" s="79"/>
      <c r="U1839" s="79"/>
      <c r="V1839" s="92"/>
      <c r="W1839" s="15"/>
      <c r="X1839" s="92"/>
      <c r="Y1839" s="92"/>
      <c r="Z1839" s="92"/>
      <c r="AA1839" s="92"/>
      <c r="AB1839" s="88"/>
      <c r="AC1839" s="92"/>
      <c r="AD1839" s="92"/>
      <c r="AE1839" s="92"/>
      <c r="AF1839" s="85"/>
      <c r="AG1839" s="15"/>
      <c r="AH1839" s="85"/>
      <c r="AI1839" s="85"/>
      <c r="AJ1839" s="85"/>
      <c r="AK1839" s="85"/>
      <c r="AL1839" s="85" t="str">
        <f>IF(AK1839="","",VLOOKUP(AK1839,映射!W:X,2,FALSE))</f>
        <v/>
      </c>
      <c r="AM1839" s="85"/>
      <c r="AN1839" s="85"/>
      <c r="AO1839" s="85"/>
    </row>
    <row r="1840" spans="1:41">
      <c r="A1840" s="26">
        <v>131162</v>
      </c>
      <c r="B1840" s="26" t="s">
        <v>701</v>
      </c>
      <c r="C1840" s="14" t="s">
        <v>40</v>
      </c>
      <c r="D1840" s="15" t="s">
        <v>704</v>
      </c>
      <c r="E1840" s="26">
        <v>31162</v>
      </c>
      <c r="F1840" s="26" t="s">
        <v>497</v>
      </c>
      <c r="G1840" s="26"/>
      <c r="H1840" s="26">
        <v>32</v>
      </c>
      <c r="I1840" s="26">
        <v>480</v>
      </c>
      <c r="J1840" s="90">
        <v>21</v>
      </c>
      <c r="K1840" s="26"/>
      <c r="L1840" s="85">
        <v>102065</v>
      </c>
      <c r="M1840" s="15" t="str">
        <f>IF(L1840="","",VLOOKUP(L1840,映射!W:X,2,FALSE))</f>
        <v>王宠宝箱碎片</v>
      </c>
      <c r="N1840" s="85">
        <v>1</v>
      </c>
      <c r="O1840" s="85">
        <v>1</v>
      </c>
      <c r="P1840" s="85">
        <v>2000</v>
      </c>
      <c r="Q1840" s="79"/>
      <c r="R1840" s="15"/>
      <c r="S1840" s="79"/>
      <c r="T1840" s="79"/>
      <c r="U1840" s="79"/>
      <c r="V1840" s="92"/>
      <c r="W1840" s="15"/>
      <c r="X1840" s="92"/>
      <c r="Y1840" s="92"/>
      <c r="Z1840" s="92"/>
      <c r="AA1840" s="92"/>
      <c r="AB1840" s="88"/>
      <c r="AC1840" s="92"/>
      <c r="AD1840" s="92"/>
      <c r="AE1840" s="92"/>
      <c r="AF1840" s="85"/>
      <c r="AG1840" s="15"/>
      <c r="AH1840" s="85"/>
      <c r="AI1840" s="85"/>
      <c r="AJ1840" s="85"/>
      <c r="AK1840" s="85"/>
      <c r="AL1840" s="85" t="str">
        <f>IF(AK1840="","",VLOOKUP(AK1840,映射!W:X,2,FALSE))</f>
        <v/>
      </c>
      <c r="AM1840" s="85"/>
      <c r="AN1840" s="85"/>
      <c r="AO1840" s="85"/>
    </row>
    <row r="1841" spans="1:41">
      <c r="A1841" s="26">
        <v>131163</v>
      </c>
      <c r="B1841" s="26" t="s">
        <v>701</v>
      </c>
      <c r="C1841" s="14" t="s">
        <v>40</v>
      </c>
      <c r="D1841" s="15" t="s">
        <v>704</v>
      </c>
      <c r="E1841" s="26">
        <v>31163</v>
      </c>
      <c r="F1841" s="26" t="s">
        <v>455</v>
      </c>
      <c r="G1841" s="26"/>
      <c r="H1841" s="26">
        <v>32</v>
      </c>
      <c r="I1841" s="26">
        <v>480</v>
      </c>
      <c r="J1841" s="90">
        <v>21</v>
      </c>
      <c r="K1841" s="26"/>
      <c r="L1841" s="85">
        <v>102065</v>
      </c>
      <c r="M1841" s="15" t="str">
        <f>IF(L1841="","",VLOOKUP(L1841,映射!W:X,2,FALSE))</f>
        <v>王宠宝箱碎片</v>
      </c>
      <c r="N1841" s="85">
        <v>1</v>
      </c>
      <c r="O1841" s="85">
        <v>1</v>
      </c>
      <c r="P1841" s="85">
        <v>2000</v>
      </c>
      <c r="Q1841" s="79"/>
      <c r="R1841" s="15"/>
      <c r="S1841" s="79"/>
      <c r="T1841" s="79"/>
      <c r="U1841" s="79"/>
      <c r="V1841" s="92"/>
      <c r="W1841" s="15"/>
      <c r="X1841" s="92"/>
      <c r="Y1841" s="92"/>
      <c r="Z1841" s="92"/>
      <c r="AA1841" s="92"/>
      <c r="AB1841" s="88"/>
      <c r="AC1841" s="92"/>
      <c r="AD1841" s="92"/>
      <c r="AE1841" s="92"/>
      <c r="AF1841" s="85"/>
      <c r="AG1841" s="15"/>
      <c r="AH1841" s="85"/>
      <c r="AI1841" s="85"/>
      <c r="AJ1841" s="85"/>
      <c r="AK1841" s="85"/>
      <c r="AL1841" s="85" t="str">
        <f>IF(AK1841="","",VLOOKUP(AK1841,映射!W:X,2,FALSE))</f>
        <v/>
      </c>
      <c r="AM1841" s="85"/>
      <c r="AN1841" s="85"/>
      <c r="AO1841" s="85"/>
    </row>
    <row r="1842" spans="1:41">
      <c r="A1842" s="26">
        <v>131164</v>
      </c>
      <c r="B1842" s="26" t="s">
        <v>701</v>
      </c>
      <c r="C1842" s="14" t="s">
        <v>40</v>
      </c>
      <c r="D1842" s="15" t="s">
        <v>704</v>
      </c>
      <c r="E1842" s="26">
        <v>31164</v>
      </c>
      <c r="F1842" s="26" t="s">
        <v>614</v>
      </c>
      <c r="G1842" s="26"/>
      <c r="H1842" s="26">
        <v>32</v>
      </c>
      <c r="I1842" s="26">
        <v>480</v>
      </c>
      <c r="J1842" s="90">
        <v>21</v>
      </c>
      <c r="K1842" s="26"/>
      <c r="L1842" s="85">
        <v>102065</v>
      </c>
      <c r="M1842" s="15" t="str">
        <f>IF(L1842="","",VLOOKUP(L1842,映射!W:X,2,FALSE))</f>
        <v>王宠宝箱碎片</v>
      </c>
      <c r="N1842" s="85">
        <v>1</v>
      </c>
      <c r="O1842" s="85">
        <v>1</v>
      </c>
      <c r="P1842" s="85">
        <v>2000</v>
      </c>
      <c r="Q1842" s="79"/>
      <c r="R1842" s="15"/>
      <c r="S1842" s="79"/>
      <c r="T1842" s="79"/>
      <c r="U1842" s="79"/>
      <c r="V1842" s="92"/>
      <c r="W1842" s="15"/>
      <c r="X1842" s="92"/>
      <c r="Y1842" s="92"/>
      <c r="Z1842" s="92"/>
      <c r="AA1842" s="92"/>
      <c r="AB1842" s="88"/>
      <c r="AC1842" s="92"/>
      <c r="AD1842" s="92"/>
      <c r="AE1842" s="92"/>
      <c r="AF1842" s="85"/>
      <c r="AG1842" s="15"/>
      <c r="AH1842" s="85"/>
      <c r="AI1842" s="85"/>
      <c r="AJ1842" s="85"/>
      <c r="AK1842" s="85"/>
      <c r="AL1842" s="85" t="str">
        <f>IF(AK1842="","",VLOOKUP(AK1842,映射!W:X,2,FALSE))</f>
        <v/>
      </c>
      <c r="AM1842" s="85"/>
      <c r="AN1842" s="85"/>
      <c r="AO1842" s="85"/>
    </row>
    <row r="1843" spans="1:41">
      <c r="A1843" s="26">
        <v>131165</v>
      </c>
      <c r="B1843" s="26" t="s">
        <v>701</v>
      </c>
      <c r="C1843" s="14" t="s">
        <v>40</v>
      </c>
      <c r="D1843" s="15" t="s">
        <v>704</v>
      </c>
      <c r="E1843" s="26">
        <v>31165</v>
      </c>
      <c r="F1843" s="26" t="s">
        <v>454</v>
      </c>
      <c r="G1843" s="26"/>
      <c r="H1843" s="26">
        <v>32</v>
      </c>
      <c r="I1843" s="26">
        <v>480</v>
      </c>
      <c r="J1843" s="90">
        <v>21</v>
      </c>
      <c r="K1843" s="26"/>
      <c r="L1843" s="85">
        <v>102065</v>
      </c>
      <c r="M1843" s="15" t="str">
        <f>IF(L1843="","",VLOOKUP(L1843,映射!W:X,2,FALSE))</f>
        <v>王宠宝箱碎片</v>
      </c>
      <c r="N1843" s="85">
        <v>1</v>
      </c>
      <c r="O1843" s="85">
        <v>1</v>
      </c>
      <c r="P1843" s="85">
        <v>2000</v>
      </c>
      <c r="Q1843" s="79"/>
      <c r="R1843" s="15"/>
      <c r="S1843" s="79"/>
      <c r="T1843" s="79"/>
      <c r="U1843" s="79"/>
      <c r="V1843" s="92"/>
      <c r="W1843" s="15"/>
      <c r="X1843" s="92"/>
      <c r="Y1843" s="92"/>
      <c r="Z1843" s="92"/>
      <c r="AA1843" s="92"/>
      <c r="AB1843" s="88"/>
      <c r="AC1843" s="92"/>
      <c r="AD1843" s="92"/>
      <c r="AE1843" s="92"/>
      <c r="AF1843" s="85"/>
      <c r="AG1843" s="15"/>
      <c r="AH1843" s="85"/>
      <c r="AI1843" s="85"/>
      <c r="AJ1843" s="85"/>
      <c r="AK1843" s="85"/>
      <c r="AL1843" s="85" t="str">
        <f>IF(AK1843="","",VLOOKUP(AK1843,映射!W:X,2,FALSE))</f>
        <v/>
      </c>
      <c r="AM1843" s="85"/>
      <c r="AN1843" s="85"/>
      <c r="AO1843" s="85"/>
    </row>
    <row r="1844" spans="1:41">
      <c r="A1844" s="26">
        <v>131166</v>
      </c>
      <c r="B1844" s="26" t="s">
        <v>701</v>
      </c>
      <c r="C1844" s="14" t="s">
        <v>40</v>
      </c>
      <c r="D1844" s="15" t="s">
        <v>704</v>
      </c>
      <c r="E1844" s="26">
        <v>31166</v>
      </c>
      <c r="F1844" s="26" t="s">
        <v>456</v>
      </c>
      <c r="G1844" s="26"/>
      <c r="H1844" s="26">
        <v>32</v>
      </c>
      <c r="I1844" s="26">
        <v>480</v>
      </c>
      <c r="J1844" s="90">
        <v>21</v>
      </c>
      <c r="K1844" s="26"/>
      <c r="L1844" s="85">
        <v>102065</v>
      </c>
      <c r="M1844" s="15" t="str">
        <f>IF(L1844="","",VLOOKUP(L1844,映射!W:X,2,FALSE))</f>
        <v>王宠宝箱碎片</v>
      </c>
      <c r="N1844" s="85">
        <v>1</v>
      </c>
      <c r="O1844" s="85">
        <v>1</v>
      </c>
      <c r="P1844" s="85">
        <v>2000</v>
      </c>
      <c r="Q1844" s="79"/>
      <c r="R1844" s="15"/>
      <c r="S1844" s="79"/>
      <c r="T1844" s="79"/>
      <c r="U1844" s="79"/>
      <c r="V1844" s="92"/>
      <c r="W1844" s="15"/>
      <c r="X1844" s="92"/>
      <c r="Y1844" s="92"/>
      <c r="Z1844" s="92"/>
      <c r="AA1844" s="92"/>
      <c r="AB1844" s="88"/>
      <c r="AC1844" s="92"/>
      <c r="AD1844" s="92"/>
      <c r="AE1844" s="92"/>
      <c r="AF1844" s="85"/>
      <c r="AG1844" s="15"/>
      <c r="AH1844" s="85"/>
      <c r="AI1844" s="85"/>
      <c r="AJ1844" s="85"/>
      <c r="AK1844" s="85"/>
      <c r="AL1844" s="85" t="str">
        <f>IF(AK1844="","",VLOOKUP(AK1844,映射!W:X,2,FALSE))</f>
        <v/>
      </c>
      <c r="AM1844" s="85"/>
      <c r="AN1844" s="85"/>
      <c r="AO1844" s="85"/>
    </row>
    <row r="1845" spans="1:41">
      <c r="A1845" s="26">
        <v>131167</v>
      </c>
      <c r="B1845" s="26" t="s">
        <v>701</v>
      </c>
      <c r="C1845" s="14" t="s">
        <v>40</v>
      </c>
      <c r="D1845" s="15" t="s">
        <v>702</v>
      </c>
      <c r="E1845" s="26">
        <v>31167</v>
      </c>
      <c r="F1845" s="26" t="s">
        <v>424</v>
      </c>
      <c r="G1845" s="26"/>
      <c r="H1845" s="26">
        <v>37</v>
      </c>
      <c r="I1845" s="26">
        <v>650</v>
      </c>
      <c r="J1845" s="90">
        <v>21</v>
      </c>
      <c r="K1845" s="26"/>
      <c r="L1845" s="85">
        <v>102065</v>
      </c>
      <c r="M1845" s="15" t="str">
        <f>IF(L1845="","",VLOOKUP(L1845,映射!W:X,2,FALSE))</f>
        <v>王宠宝箱碎片</v>
      </c>
      <c r="N1845" s="85">
        <v>1</v>
      </c>
      <c r="O1845" s="85">
        <v>1</v>
      </c>
      <c r="P1845" s="85">
        <v>2000</v>
      </c>
      <c r="Q1845" s="79"/>
      <c r="R1845" s="15"/>
      <c r="S1845" s="79"/>
      <c r="T1845" s="79"/>
      <c r="U1845" s="79"/>
      <c r="V1845" s="92"/>
      <c r="W1845" s="15"/>
      <c r="X1845" s="92"/>
      <c r="Y1845" s="92"/>
      <c r="Z1845" s="92"/>
      <c r="AA1845" s="92"/>
      <c r="AB1845" s="88"/>
      <c r="AC1845" s="92"/>
      <c r="AD1845" s="92"/>
      <c r="AE1845" s="92"/>
      <c r="AF1845" s="85"/>
      <c r="AG1845" s="15"/>
      <c r="AH1845" s="85"/>
      <c r="AI1845" s="85"/>
      <c r="AJ1845" s="85"/>
      <c r="AK1845" s="85"/>
      <c r="AL1845" s="85" t="str">
        <f>IF(AK1845="","",VLOOKUP(AK1845,映射!W:X,2,FALSE))</f>
        <v/>
      </c>
      <c r="AM1845" s="85"/>
      <c r="AN1845" s="85"/>
      <c r="AO1845" s="85"/>
    </row>
    <row r="1846" spans="1:41">
      <c r="A1846" s="26">
        <v>131168</v>
      </c>
      <c r="B1846" s="26" t="s">
        <v>701</v>
      </c>
      <c r="C1846" s="14" t="s">
        <v>40</v>
      </c>
      <c r="D1846" s="15" t="s">
        <v>702</v>
      </c>
      <c r="E1846" s="26">
        <v>31168</v>
      </c>
      <c r="F1846" s="26" t="s">
        <v>659</v>
      </c>
      <c r="G1846" s="26"/>
      <c r="H1846" s="26">
        <v>37</v>
      </c>
      <c r="I1846" s="26">
        <v>650</v>
      </c>
      <c r="J1846" s="90">
        <v>21</v>
      </c>
      <c r="K1846" s="26"/>
      <c r="L1846" s="85">
        <v>102065</v>
      </c>
      <c r="M1846" s="15" t="str">
        <f>IF(L1846="","",VLOOKUP(L1846,映射!W:X,2,FALSE))</f>
        <v>王宠宝箱碎片</v>
      </c>
      <c r="N1846" s="85">
        <v>1</v>
      </c>
      <c r="O1846" s="85">
        <v>1</v>
      </c>
      <c r="P1846" s="85">
        <v>2000</v>
      </c>
      <c r="Q1846" s="79"/>
      <c r="R1846" s="15"/>
      <c r="S1846" s="79"/>
      <c r="T1846" s="79"/>
      <c r="U1846" s="79"/>
      <c r="V1846" s="92"/>
      <c r="W1846" s="15"/>
      <c r="X1846" s="92"/>
      <c r="Y1846" s="92"/>
      <c r="Z1846" s="92"/>
      <c r="AA1846" s="92"/>
      <c r="AB1846" s="88"/>
      <c r="AC1846" s="92"/>
      <c r="AD1846" s="92"/>
      <c r="AE1846" s="92"/>
      <c r="AF1846" s="85"/>
      <c r="AG1846" s="15"/>
      <c r="AH1846" s="85"/>
      <c r="AI1846" s="85"/>
      <c r="AJ1846" s="85"/>
      <c r="AK1846" s="85"/>
      <c r="AL1846" s="85" t="str">
        <f>IF(AK1846="","",VLOOKUP(AK1846,映射!W:X,2,FALSE))</f>
        <v/>
      </c>
      <c r="AM1846" s="85"/>
      <c r="AN1846" s="85"/>
      <c r="AO1846" s="85"/>
    </row>
    <row r="1847" spans="1:41">
      <c r="A1847" s="26">
        <v>131169</v>
      </c>
      <c r="B1847" s="26" t="s">
        <v>701</v>
      </c>
      <c r="C1847" s="14" t="s">
        <v>40</v>
      </c>
      <c r="D1847" s="15" t="s">
        <v>702</v>
      </c>
      <c r="E1847" s="26">
        <v>31169</v>
      </c>
      <c r="F1847" s="26" t="s">
        <v>706</v>
      </c>
      <c r="G1847" s="26"/>
      <c r="H1847" s="26">
        <v>37</v>
      </c>
      <c r="I1847" s="26">
        <v>650</v>
      </c>
      <c r="J1847" s="90">
        <v>21</v>
      </c>
      <c r="K1847" s="26"/>
      <c r="L1847" s="85">
        <v>102065</v>
      </c>
      <c r="M1847" s="15" t="str">
        <f>IF(L1847="","",VLOOKUP(L1847,映射!W:X,2,FALSE))</f>
        <v>王宠宝箱碎片</v>
      </c>
      <c r="N1847" s="85">
        <v>1</v>
      </c>
      <c r="O1847" s="85">
        <v>1</v>
      </c>
      <c r="P1847" s="85">
        <v>2000</v>
      </c>
      <c r="Q1847" s="79"/>
      <c r="R1847" s="15"/>
      <c r="S1847" s="79"/>
      <c r="T1847" s="79"/>
      <c r="U1847" s="79"/>
      <c r="V1847" s="92"/>
      <c r="W1847" s="15"/>
      <c r="X1847" s="92"/>
      <c r="Y1847" s="92"/>
      <c r="Z1847" s="92"/>
      <c r="AA1847" s="92"/>
      <c r="AB1847" s="88"/>
      <c r="AC1847" s="92"/>
      <c r="AD1847" s="92"/>
      <c r="AE1847" s="92"/>
      <c r="AF1847" s="85"/>
      <c r="AG1847" s="15"/>
      <c r="AH1847" s="85"/>
      <c r="AI1847" s="85"/>
      <c r="AJ1847" s="85"/>
      <c r="AK1847" s="85"/>
      <c r="AL1847" s="85" t="str">
        <f>IF(AK1847="","",VLOOKUP(AK1847,映射!W:X,2,FALSE))</f>
        <v/>
      </c>
      <c r="AM1847" s="85"/>
      <c r="AN1847" s="85"/>
      <c r="AO1847" s="85"/>
    </row>
    <row r="1848" spans="1:41">
      <c r="A1848" s="26">
        <v>131170</v>
      </c>
      <c r="B1848" s="26" t="s">
        <v>701</v>
      </c>
      <c r="C1848" s="14" t="s">
        <v>40</v>
      </c>
      <c r="D1848" s="15" t="s">
        <v>702</v>
      </c>
      <c r="E1848" s="26">
        <v>31170</v>
      </c>
      <c r="F1848" s="26" t="s">
        <v>660</v>
      </c>
      <c r="G1848" s="26"/>
      <c r="H1848" s="26">
        <v>37</v>
      </c>
      <c r="I1848" s="26">
        <v>650</v>
      </c>
      <c r="J1848" s="90">
        <v>21</v>
      </c>
      <c r="K1848" s="26"/>
      <c r="L1848" s="85">
        <v>102065</v>
      </c>
      <c r="M1848" s="15" t="str">
        <f>IF(L1848="","",VLOOKUP(L1848,映射!W:X,2,FALSE))</f>
        <v>王宠宝箱碎片</v>
      </c>
      <c r="N1848" s="85">
        <v>1</v>
      </c>
      <c r="O1848" s="85">
        <v>1</v>
      </c>
      <c r="P1848" s="85">
        <v>2000</v>
      </c>
      <c r="Q1848" s="79"/>
      <c r="R1848" s="15"/>
      <c r="S1848" s="79"/>
      <c r="T1848" s="79"/>
      <c r="U1848" s="79"/>
      <c r="V1848" s="92"/>
      <c r="W1848" s="15"/>
      <c r="X1848" s="92"/>
      <c r="Y1848" s="92"/>
      <c r="Z1848" s="92"/>
      <c r="AA1848" s="92"/>
      <c r="AB1848" s="88"/>
      <c r="AC1848" s="92"/>
      <c r="AD1848" s="92"/>
      <c r="AE1848" s="92"/>
      <c r="AF1848" s="85"/>
      <c r="AG1848" s="15"/>
      <c r="AH1848" s="85"/>
      <c r="AI1848" s="85"/>
      <c r="AJ1848" s="85"/>
      <c r="AK1848" s="85"/>
      <c r="AL1848" s="85" t="str">
        <f>IF(AK1848="","",VLOOKUP(AK1848,映射!W:X,2,FALSE))</f>
        <v/>
      </c>
      <c r="AM1848" s="85"/>
      <c r="AN1848" s="85"/>
      <c r="AO1848" s="85"/>
    </row>
    <row r="1849" spans="1:41">
      <c r="A1849" s="26">
        <v>131171</v>
      </c>
      <c r="B1849" s="26" t="s">
        <v>701</v>
      </c>
      <c r="C1849" s="14" t="s">
        <v>40</v>
      </c>
      <c r="D1849" s="15" t="s">
        <v>702</v>
      </c>
      <c r="E1849" s="26">
        <v>31171</v>
      </c>
      <c r="F1849" s="26" t="s">
        <v>660</v>
      </c>
      <c r="G1849" s="26"/>
      <c r="H1849" s="26">
        <v>37</v>
      </c>
      <c r="I1849" s="26">
        <v>650</v>
      </c>
      <c r="J1849" s="90">
        <v>21</v>
      </c>
      <c r="K1849" s="26"/>
      <c r="L1849" s="85">
        <v>102065</v>
      </c>
      <c r="M1849" s="15" t="str">
        <f>IF(L1849="","",VLOOKUP(L1849,映射!W:X,2,FALSE))</f>
        <v>王宠宝箱碎片</v>
      </c>
      <c r="N1849" s="85">
        <v>1</v>
      </c>
      <c r="O1849" s="85">
        <v>1</v>
      </c>
      <c r="P1849" s="85">
        <v>2000</v>
      </c>
      <c r="Q1849" s="79"/>
      <c r="R1849" s="15"/>
      <c r="S1849" s="79"/>
      <c r="T1849" s="79"/>
      <c r="U1849" s="79"/>
      <c r="V1849" s="92"/>
      <c r="W1849" s="15"/>
      <c r="X1849" s="92"/>
      <c r="Y1849" s="92"/>
      <c r="Z1849" s="92"/>
      <c r="AA1849" s="92"/>
      <c r="AB1849" s="88"/>
      <c r="AC1849" s="92"/>
      <c r="AD1849" s="92"/>
      <c r="AE1849" s="92"/>
      <c r="AF1849" s="85"/>
      <c r="AG1849" s="15"/>
      <c r="AH1849" s="85"/>
      <c r="AI1849" s="85"/>
      <c r="AJ1849" s="85"/>
      <c r="AK1849" s="85"/>
      <c r="AL1849" s="85" t="str">
        <f>IF(AK1849="","",VLOOKUP(AK1849,映射!W:X,2,FALSE))</f>
        <v/>
      </c>
      <c r="AM1849" s="85"/>
      <c r="AN1849" s="85"/>
      <c r="AO1849" s="85"/>
    </row>
    <row r="1850" spans="1:41">
      <c r="A1850" s="26">
        <v>131172</v>
      </c>
      <c r="B1850" s="26" t="s">
        <v>701</v>
      </c>
      <c r="C1850" s="14" t="s">
        <v>40</v>
      </c>
      <c r="D1850" s="15" t="s">
        <v>702</v>
      </c>
      <c r="E1850" s="26">
        <v>31172</v>
      </c>
      <c r="F1850" s="26" t="s">
        <v>497</v>
      </c>
      <c r="G1850" s="26"/>
      <c r="H1850" s="26">
        <v>37</v>
      </c>
      <c r="I1850" s="26">
        <v>650</v>
      </c>
      <c r="J1850" s="90">
        <v>21</v>
      </c>
      <c r="K1850" s="26"/>
      <c r="L1850" s="85">
        <v>102065</v>
      </c>
      <c r="M1850" s="15" t="str">
        <f>IF(L1850="","",VLOOKUP(L1850,映射!W:X,2,FALSE))</f>
        <v>王宠宝箱碎片</v>
      </c>
      <c r="N1850" s="85">
        <v>1</v>
      </c>
      <c r="O1850" s="85">
        <v>1</v>
      </c>
      <c r="P1850" s="85">
        <v>2000</v>
      </c>
      <c r="Q1850" s="79"/>
      <c r="R1850" s="15"/>
      <c r="S1850" s="79"/>
      <c r="T1850" s="79"/>
      <c r="U1850" s="79"/>
      <c r="V1850" s="92"/>
      <c r="W1850" s="15"/>
      <c r="X1850" s="92"/>
      <c r="Y1850" s="92"/>
      <c r="Z1850" s="92"/>
      <c r="AA1850" s="92"/>
      <c r="AB1850" s="88"/>
      <c r="AC1850" s="92"/>
      <c r="AD1850" s="92"/>
      <c r="AE1850" s="92"/>
      <c r="AF1850" s="85"/>
      <c r="AG1850" s="15"/>
      <c r="AH1850" s="85"/>
      <c r="AI1850" s="85"/>
      <c r="AJ1850" s="85"/>
      <c r="AK1850" s="85"/>
      <c r="AL1850" s="85" t="str">
        <f>IF(AK1850="","",VLOOKUP(AK1850,映射!W:X,2,FALSE))</f>
        <v/>
      </c>
      <c r="AM1850" s="85"/>
      <c r="AN1850" s="85"/>
      <c r="AO1850" s="85"/>
    </row>
    <row r="1851" spans="1:41">
      <c r="A1851" s="26">
        <v>131173</v>
      </c>
      <c r="B1851" s="26" t="s">
        <v>701</v>
      </c>
      <c r="C1851" s="14" t="s">
        <v>40</v>
      </c>
      <c r="D1851" s="15" t="s">
        <v>702</v>
      </c>
      <c r="E1851" s="26">
        <v>31173</v>
      </c>
      <c r="F1851" s="26" t="s">
        <v>455</v>
      </c>
      <c r="G1851" s="26"/>
      <c r="H1851" s="26">
        <v>37</v>
      </c>
      <c r="I1851" s="26">
        <v>650</v>
      </c>
      <c r="J1851" s="90">
        <v>21</v>
      </c>
      <c r="K1851" s="26"/>
      <c r="L1851" s="85">
        <v>102065</v>
      </c>
      <c r="M1851" s="15" t="str">
        <f>IF(L1851="","",VLOOKUP(L1851,映射!W:X,2,FALSE))</f>
        <v>王宠宝箱碎片</v>
      </c>
      <c r="N1851" s="85">
        <v>1</v>
      </c>
      <c r="O1851" s="85">
        <v>1</v>
      </c>
      <c r="P1851" s="85">
        <v>2000</v>
      </c>
      <c r="Q1851" s="79"/>
      <c r="R1851" s="15"/>
      <c r="S1851" s="79"/>
      <c r="T1851" s="79"/>
      <c r="U1851" s="79"/>
      <c r="V1851" s="92"/>
      <c r="W1851" s="15"/>
      <c r="X1851" s="92"/>
      <c r="Y1851" s="92"/>
      <c r="Z1851" s="92"/>
      <c r="AA1851" s="92"/>
      <c r="AB1851" s="88"/>
      <c r="AC1851" s="92"/>
      <c r="AD1851" s="92"/>
      <c r="AE1851" s="92"/>
      <c r="AF1851" s="85"/>
      <c r="AG1851" s="15"/>
      <c r="AH1851" s="85"/>
      <c r="AI1851" s="85"/>
      <c r="AJ1851" s="85"/>
      <c r="AK1851" s="85"/>
      <c r="AL1851" s="85" t="str">
        <f>IF(AK1851="","",VLOOKUP(AK1851,映射!W:X,2,FALSE))</f>
        <v/>
      </c>
      <c r="AM1851" s="85"/>
      <c r="AN1851" s="85"/>
      <c r="AO1851" s="85"/>
    </row>
    <row r="1852" spans="1:41">
      <c r="A1852" s="26">
        <v>131174</v>
      </c>
      <c r="B1852" s="26" t="s">
        <v>701</v>
      </c>
      <c r="C1852" s="14" t="s">
        <v>40</v>
      </c>
      <c r="D1852" s="15" t="s">
        <v>704</v>
      </c>
      <c r="E1852" s="26">
        <v>31174</v>
      </c>
      <c r="F1852" s="26" t="s">
        <v>614</v>
      </c>
      <c r="G1852" s="26"/>
      <c r="H1852" s="26">
        <v>37</v>
      </c>
      <c r="I1852" s="26">
        <v>650</v>
      </c>
      <c r="J1852" s="90">
        <v>21</v>
      </c>
      <c r="K1852" s="26"/>
      <c r="L1852" s="85">
        <v>102065</v>
      </c>
      <c r="M1852" s="15" t="str">
        <f>IF(L1852="","",VLOOKUP(L1852,映射!W:X,2,FALSE))</f>
        <v>王宠宝箱碎片</v>
      </c>
      <c r="N1852" s="85">
        <v>1</v>
      </c>
      <c r="O1852" s="85">
        <v>1</v>
      </c>
      <c r="P1852" s="85">
        <v>2000</v>
      </c>
      <c r="Q1852" s="79"/>
      <c r="R1852" s="15"/>
      <c r="S1852" s="79"/>
      <c r="T1852" s="79"/>
      <c r="U1852" s="79"/>
      <c r="V1852" s="92"/>
      <c r="W1852" s="15"/>
      <c r="X1852" s="92"/>
      <c r="Y1852" s="92"/>
      <c r="Z1852" s="92"/>
      <c r="AA1852" s="92"/>
      <c r="AB1852" s="88"/>
      <c r="AC1852" s="92"/>
      <c r="AD1852" s="92"/>
      <c r="AE1852" s="92"/>
      <c r="AF1852" s="85"/>
      <c r="AG1852" s="15"/>
      <c r="AH1852" s="85"/>
      <c r="AI1852" s="85"/>
      <c r="AJ1852" s="85"/>
      <c r="AK1852" s="85"/>
      <c r="AL1852" s="85" t="str">
        <f>IF(AK1852="","",VLOOKUP(AK1852,映射!W:X,2,FALSE))</f>
        <v/>
      </c>
      <c r="AM1852" s="85"/>
      <c r="AN1852" s="85"/>
      <c r="AO1852" s="85"/>
    </row>
    <row r="1853" spans="1:41">
      <c r="A1853" s="26">
        <v>131175</v>
      </c>
      <c r="B1853" s="26" t="s">
        <v>701</v>
      </c>
      <c r="C1853" s="14" t="s">
        <v>40</v>
      </c>
      <c r="D1853" s="15" t="s">
        <v>704</v>
      </c>
      <c r="E1853" s="26">
        <v>31175</v>
      </c>
      <c r="F1853" s="26" t="s">
        <v>454</v>
      </c>
      <c r="G1853" s="26"/>
      <c r="H1853" s="26">
        <v>37</v>
      </c>
      <c r="I1853" s="26">
        <v>650</v>
      </c>
      <c r="J1853" s="90">
        <v>21</v>
      </c>
      <c r="K1853" s="26"/>
      <c r="L1853" s="85">
        <v>102065</v>
      </c>
      <c r="M1853" s="15" t="str">
        <f>IF(L1853="","",VLOOKUP(L1853,映射!W:X,2,FALSE))</f>
        <v>王宠宝箱碎片</v>
      </c>
      <c r="N1853" s="85">
        <v>1</v>
      </c>
      <c r="O1853" s="85">
        <v>1</v>
      </c>
      <c r="P1853" s="85">
        <v>2000</v>
      </c>
      <c r="Q1853" s="79"/>
      <c r="R1853" s="15"/>
      <c r="S1853" s="79"/>
      <c r="T1853" s="79"/>
      <c r="U1853" s="79"/>
      <c r="V1853" s="92"/>
      <c r="W1853" s="15"/>
      <c r="X1853" s="92"/>
      <c r="Y1853" s="92"/>
      <c r="Z1853" s="92"/>
      <c r="AA1853" s="92"/>
      <c r="AB1853" s="88"/>
      <c r="AC1853" s="92"/>
      <c r="AD1853" s="92"/>
      <c r="AE1853" s="92"/>
      <c r="AF1853" s="85"/>
      <c r="AG1853" s="15"/>
      <c r="AH1853" s="85"/>
      <c r="AI1853" s="85"/>
      <c r="AJ1853" s="85"/>
      <c r="AK1853" s="85"/>
      <c r="AL1853" s="85" t="str">
        <f>IF(AK1853="","",VLOOKUP(AK1853,映射!W:X,2,FALSE))</f>
        <v/>
      </c>
      <c r="AM1853" s="85"/>
      <c r="AN1853" s="85"/>
      <c r="AO1853" s="85"/>
    </row>
    <row r="1854" spans="1:41">
      <c r="A1854" s="26">
        <v>131176</v>
      </c>
      <c r="B1854" s="26" t="s">
        <v>701</v>
      </c>
      <c r="C1854" s="14" t="s">
        <v>40</v>
      </c>
      <c r="D1854" s="15" t="s">
        <v>704</v>
      </c>
      <c r="E1854" s="26">
        <v>31176</v>
      </c>
      <c r="F1854" s="26" t="s">
        <v>456</v>
      </c>
      <c r="G1854" s="26"/>
      <c r="H1854" s="26">
        <v>37</v>
      </c>
      <c r="I1854" s="26">
        <v>650</v>
      </c>
      <c r="J1854" s="90">
        <v>21</v>
      </c>
      <c r="K1854" s="26"/>
      <c r="L1854" s="85">
        <v>102065</v>
      </c>
      <c r="M1854" s="15" t="str">
        <f>IF(L1854="","",VLOOKUP(L1854,映射!W:X,2,FALSE))</f>
        <v>王宠宝箱碎片</v>
      </c>
      <c r="N1854" s="85">
        <v>1</v>
      </c>
      <c r="O1854" s="85">
        <v>1</v>
      </c>
      <c r="P1854" s="85">
        <v>2000</v>
      </c>
      <c r="Q1854" s="79"/>
      <c r="R1854" s="15"/>
      <c r="S1854" s="79"/>
      <c r="T1854" s="79"/>
      <c r="U1854" s="79"/>
      <c r="V1854" s="92"/>
      <c r="W1854" s="15"/>
      <c r="X1854" s="92"/>
      <c r="Y1854" s="92"/>
      <c r="Z1854" s="92"/>
      <c r="AA1854" s="92"/>
      <c r="AB1854" s="88"/>
      <c r="AC1854" s="92"/>
      <c r="AD1854" s="92"/>
      <c r="AE1854" s="92"/>
      <c r="AF1854" s="85"/>
      <c r="AG1854" s="15"/>
      <c r="AH1854" s="85"/>
      <c r="AI1854" s="85"/>
      <c r="AJ1854" s="85"/>
      <c r="AK1854" s="85"/>
      <c r="AL1854" s="85" t="str">
        <f>IF(AK1854="","",VLOOKUP(AK1854,映射!W:X,2,FALSE))</f>
        <v/>
      </c>
      <c r="AM1854" s="85"/>
      <c r="AN1854" s="85"/>
      <c r="AO1854" s="85"/>
    </row>
    <row r="1855" spans="1:41">
      <c r="A1855" s="26">
        <v>131177</v>
      </c>
      <c r="B1855" s="26" t="s">
        <v>701</v>
      </c>
      <c r="C1855" s="14" t="s">
        <v>40</v>
      </c>
      <c r="D1855" s="15" t="s">
        <v>704</v>
      </c>
      <c r="E1855" s="26">
        <v>31177</v>
      </c>
      <c r="F1855" s="26" t="s">
        <v>424</v>
      </c>
      <c r="G1855" s="26"/>
      <c r="H1855" s="26">
        <v>42</v>
      </c>
      <c r="I1855" s="26">
        <v>860</v>
      </c>
      <c r="J1855" s="90">
        <v>27</v>
      </c>
      <c r="K1855" s="26"/>
      <c r="L1855" s="85">
        <v>102065</v>
      </c>
      <c r="M1855" s="15" t="str">
        <f>IF(L1855="","",VLOOKUP(L1855,映射!W:X,2,FALSE))</f>
        <v>王宠宝箱碎片</v>
      </c>
      <c r="N1855" s="85">
        <v>1</v>
      </c>
      <c r="O1855" s="85">
        <v>1</v>
      </c>
      <c r="P1855" s="85">
        <v>2000</v>
      </c>
      <c r="Q1855" s="79"/>
      <c r="R1855" s="15"/>
      <c r="S1855" s="79"/>
      <c r="T1855" s="79"/>
      <c r="U1855" s="79"/>
      <c r="V1855" s="92"/>
      <c r="W1855" s="15"/>
      <c r="X1855" s="92"/>
      <c r="Y1855" s="92"/>
      <c r="Z1855" s="92"/>
      <c r="AA1855" s="92"/>
      <c r="AB1855" s="88"/>
      <c r="AC1855" s="92"/>
      <c r="AD1855" s="92"/>
      <c r="AE1855" s="92"/>
      <c r="AF1855" s="85"/>
      <c r="AG1855" s="15"/>
      <c r="AH1855" s="85"/>
      <c r="AI1855" s="85"/>
      <c r="AJ1855" s="85"/>
      <c r="AK1855" s="85"/>
      <c r="AL1855" s="85" t="str">
        <f>IF(AK1855="","",VLOOKUP(AK1855,映射!W:X,2,FALSE))</f>
        <v/>
      </c>
      <c r="AM1855" s="85"/>
      <c r="AN1855" s="85"/>
      <c r="AO1855" s="85"/>
    </row>
    <row r="1856" spans="1:41">
      <c r="A1856" s="26">
        <v>131178</v>
      </c>
      <c r="B1856" s="26" t="s">
        <v>701</v>
      </c>
      <c r="C1856" s="14" t="s">
        <v>40</v>
      </c>
      <c r="D1856" s="15" t="s">
        <v>704</v>
      </c>
      <c r="E1856" s="26">
        <v>31178</v>
      </c>
      <c r="F1856" s="26" t="s">
        <v>659</v>
      </c>
      <c r="G1856" s="26"/>
      <c r="H1856" s="26">
        <v>42</v>
      </c>
      <c r="I1856" s="26">
        <v>860</v>
      </c>
      <c r="J1856" s="90">
        <v>27</v>
      </c>
      <c r="K1856" s="26"/>
      <c r="L1856" s="85">
        <v>102065</v>
      </c>
      <c r="M1856" s="15" t="str">
        <f>IF(L1856="","",VLOOKUP(L1856,映射!W:X,2,FALSE))</f>
        <v>王宠宝箱碎片</v>
      </c>
      <c r="N1856" s="85">
        <v>1</v>
      </c>
      <c r="O1856" s="85">
        <v>1</v>
      </c>
      <c r="P1856" s="85">
        <v>2000</v>
      </c>
      <c r="Q1856" s="79"/>
      <c r="R1856" s="15"/>
      <c r="S1856" s="79"/>
      <c r="T1856" s="79"/>
      <c r="U1856" s="79"/>
      <c r="V1856" s="92"/>
      <c r="W1856" s="15"/>
      <c r="X1856" s="92"/>
      <c r="Y1856" s="92"/>
      <c r="Z1856" s="92"/>
      <c r="AA1856" s="92"/>
      <c r="AB1856" s="88"/>
      <c r="AC1856" s="92"/>
      <c r="AD1856" s="92"/>
      <c r="AE1856" s="92"/>
      <c r="AF1856" s="85"/>
      <c r="AG1856" s="15"/>
      <c r="AH1856" s="85"/>
      <c r="AI1856" s="85"/>
      <c r="AJ1856" s="85"/>
      <c r="AK1856" s="85"/>
      <c r="AL1856" s="85" t="str">
        <f>IF(AK1856="","",VLOOKUP(AK1856,映射!W:X,2,FALSE))</f>
        <v/>
      </c>
      <c r="AM1856" s="85"/>
      <c r="AN1856" s="85"/>
      <c r="AO1856" s="85"/>
    </row>
    <row r="1857" spans="1:41">
      <c r="A1857" s="26">
        <v>131179</v>
      </c>
      <c r="B1857" s="26" t="s">
        <v>701</v>
      </c>
      <c r="C1857" s="14" t="s">
        <v>40</v>
      </c>
      <c r="D1857" s="15" t="s">
        <v>704</v>
      </c>
      <c r="E1857" s="26">
        <v>31179</v>
      </c>
      <c r="F1857" s="26" t="s">
        <v>706</v>
      </c>
      <c r="G1857" s="26"/>
      <c r="H1857" s="26">
        <v>42</v>
      </c>
      <c r="I1857" s="26">
        <v>860</v>
      </c>
      <c r="J1857" s="90">
        <v>27</v>
      </c>
      <c r="K1857" s="26"/>
      <c r="L1857" s="85">
        <v>102065</v>
      </c>
      <c r="M1857" s="15" t="str">
        <f>IF(L1857="","",VLOOKUP(L1857,映射!W:X,2,FALSE))</f>
        <v>王宠宝箱碎片</v>
      </c>
      <c r="N1857" s="85">
        <v>1</v>
      </c>
      <c r="O1857" s="85">
        <v>1</v>
      </c>
      <c r="P1857" s="85">
        <v>2000</v>
      </c>
      <c r="Q1857" s="79"/>
      <c r="R1857" s="15"/>
      <c r="S1857" s="79"/>
      <c r="T1857" s="79"/>
      <c r="U1857" s="79"/>
      <c r="V1857" s="92"/>
      <c r="W1857" s="15"/>
      <c r="X1857" s="92"/>
      <c r="Y1857" s="92"/>
      <c r="Z1857" s="92"/>
      <c r="AA1857" s="92"/>
      <c r="AB1857" s="88"/>
      <c r="AC1857" s="92"/>
      <c r="AD1857" s="92"/>
      <c r="AE1857" s="92"/>
      <c r="AF1857" s="85"/>
      <c r="AG1857" s="15"/>
      <c r="AH1857" s="85"/>
      <c r="AI1857" s="85"/>
      <c r="AJ1857" s="85"/>
      <c r="AK1857" s="85"/>
      <c r="AL1857" s="85" t="str">
        <f>IF(AK1857="","",VLOOKUP(AK1857,映射!W:X,2,FALSE))</f>
        <v/>
      </c>
      <c r="AM1857" s="85"/>
      <c r="AN1857" s="85"/>
      <c r="AO1857" s="85"/>
    </row>
    <row r="1858" spans="1:41">
      <c r="A1858" s="26">
        <v>131180</v>
      </c>
      <c r="B1858" s="26" t="s">
        <v>701</v>
      </c>
      <c r="C1858" s="14" t="s">
        <v>40</v>
      </c>
      <c r="D1858" s="15" t="s">
        <v>704</v>
      </c>
      <c r="E1858" s="26">
        <v>31180</v>
      </c>
      <c r="F1858" s="26" t="s">
        <v>660</v>
      </c>
      <c r="G1858" s="26"/>
      <c r="H1858" s="26">
        <v>42</v>
      </c>
      <c r="I1858" s="26">
        <v>860</v>
      </c>
      <c r="J1858" s="90">
        <v>27</v>
      </c>
      <c r="K1858" s="26"/>
      <c r="L1858" s="85">
        <v>102065</v>
      </c>
      <c r="M1858" s="15" t="str">
        <f>IF(L1858="","",VLOOKUP(L1858,映射!W:X,2,FALSE))</f>
        <v>王宠宝箱碎片</v>
      </c>
      <c r="N1858" s="85">
        <v>1</v>
      </c>
      <c r="O1858" s="85">
        <v>1</v>
      </c>
      <c r="P1858" s="85">
        <v>2000</v>
      </c>
      <c r="Q1858" s="79"/>
      <c r="R1858" s="15"/>
      <c r="S1858" s="79"/>
      <c r="T1858" s="79"/>
      <c r="U1858" s="79"/>
      <c r="V1858" s="92"/>
      <c r="W1858" s="15"/>
      <c r="X1858" s="92"/>
      <c r="Y1858" s="92"/>
      <c r="Z1858" s="92"/>
      <c r="AA1858" s="92"/>
      <c r="AB1858" s="88"/>
      <c r="AC1858" s="92"/>
      <c r="AD1858" s="92"/>
      <c r="AE1858" s="92"/>
      <c r="AF1858" s="85"/>
      <c r="AG1858" s="15"/>
      <c r="AH1858" s="85"/>
      <c r="AI1858" s="85"/>
      <c r="AJ1858" s="85"/>
      <c r="AK1858" s="85"/>
      <c r="AL1858" s="85" t="str">
        <f>IF(AK1858="","",VLOOKUP(AK1858,映射!W:X,2,FALSE))</f>
        <v/>
      </c>
      <c r="AM1858" s="85"/>
      <c r="AN1858" s="85"/>
      <c r="AO1858" s="85"/>
    </row>
    <row r="1859" spans="1:41">
      <c r="A1859" s="26">
        <v>131181</v>
      </c>
      <c r="B1859" s="26" t="s">
        <v>701</v>
      </c>
      <c r="C1859" s="14" t="s">
        <v>40</v>
      </c>
      <c r="D1859" s="15" t="s">
        <v>704</v>
      </c>
      <c r="E1859" s="26">
        <v>31181</v>
      </c>
      <c r="F1859" s="26" t="s">
        <v>660</v>
      </c>
      <c r="G1859" s="26"/>
      <c r="H1859" s="26">
        <v>42</v>
      </c>
      <c r="I1859" s="26">
        <v>860</v>
      </c>
      <c r="J1859" s="90">
        <v>27</v>
      </c>
      <c r="K1859" s="26"/>
      <c r="L1859" s="85">
        <v>102065</v>
      </c>
      <c r="M1859" s="15" t="str">
        <f>IF(L1859="","",VLOOKUP(L1859,映射!W:X,2,FALSE))</f>
        <v>王宠宝箱碎片</v>
      </c>
      <c r="N1859" s="85">
        <v>1</v>
      </c>
      <c r="O1859" s="85">
        <v>1</v>
      </c>
      <c r="P1859" s="85">
        <v>2000</v>
      </c>
      <c r="Q1859" s="79"/>
      <c r="R1859" s="15"/>
      <c r="S1859" s="79"/>
      <c r="T1859" s="79"/>
      <c r="U1859" s="79"/>
      <c r="V1859" s="92"/>
      <c r="W1859" s="15"/>
      <c r="X1859" s="92"/>
      <c r="Y1859" s="92"/>
      <c r="Z1859" s="92"/>
      <c r="AA1859" s="92"/>
      <c r="AB1859" s="88"/>
      <c r="AC1859" s="92"/>
      <c r="AD1859" s="92"/>
      <c r="AE1859" s="92"/>
      <c r="AF1859" s="85"/>
      <c r="AG1859" s="15"/>
      <c r="AH1859" s="85"/>
      <c r="AI1859" s="85"/>
      <c r="AJ1859" s="85"/>
      <c r="AK1859" s="85"/>
      <c r="AL1859" s="85" t="str">
        <f>IF(AK1859="","",VLOOKUP(AK1859,映射!W:X,2,FALSE))</f>
        <v/>
      </c>
      <c r="AM1859" s="85"/>
      <c r="AN1859" s="85"/>
      <c r="AO1859" s="85"/>
    </row>
    <row r="1860" spans="1:41">
      <c r="A1860" s="26">
        <v>131182</v>
      </c>
      <c r="B1860" s="26" t="s">
        <v>701</v>
      </c>
      <c r="C1860" s="14" t="s">
        <v>40</v>
      </c>
      <c r="D1860" s="15" t="s">
        <v>702</v>
      </c>
      <c r="E1860" s="26">
        <v>31182</v>
      </c>
      <c r="F1860" s="26" t="s">
        <v>497</v>
      </c>
      <c r="G1860" s="26"/>
      <c r="H1860" s="26">
        <v>42</v>
      </c>
      <c r="I1860" s="26">
        <v>860</v>
      </c>
      <c r="J1860" s="90">
        <v>27</v>
      </c>
      <c r="K1860" s="26"/>
      <c r="L1860" s="85">
        <v>102065</v>
      </c>
      <c r="M1860" s="15" t="str">
        <f>IF(L1860="","",VLOOKUP(L1860,映射!W:X,2,FALSE))</f>
        <v>王宠宝箱碎片</v>
      </c>
      <c r="N1860" s="85">
        <v>1</v>
      </c>
      <c r="O1860" s="85">
        <v>1</v>
      </c>
      <c r="P1860" s="85">
        <v>2000</v>
      </c>
      <c r="Q1860" s="79"/>
      <c r="R1860" s="15"/>
      <c r="S1860" s="79"/>
      <c r="T1860" s="79"/>
      <c r="U1860" s="79"/>
      <c r="V1860" s="92"/>
      <c r="W1860" s="15"/>
      <c r="X1860" s="92"/>
      <c r="Y1860" s="92"/>
      <c r="Z1860" s="92"/>
      <c r="AA1860" s="92"/>
      <c r="AB1860" s="88"/>
      <c r="AC1860" s="92"/>
      <c r="AD1860" s="92"/>
      <c r="AE1860" s="92"/>
      <c r="AF1860" s="85"/>
      <c r="AG1860" s="15"/>
      <c r="AH1860" s="85"/>
      <c r="AI1860" s="85"/>
      <c r="AJ1860" s="85"/>
      <c r="AK1860" s="85"/>
      <c r="AL1860" s="85" t="str">
        <f>IF(AK1860="","",VLOOKUP(AK1860,映射!W:X,2,FALSE))</f>
        <v/>
      </c>
      <c r="AM1860" s="85"/>
      <c r="AN1860" s="85"/>
      <c r="AO1860" s="85"/>
    </row>
    <row r="1861" spans="1:41">
      <c r="A1861" s="26">
        <v>131183</v>
      </c>
      <c r="B1861" s="26" t="s">
        <v>701</v>
      </c>
      <c r="C1861" s="14" t="s">
        <v>40</v>
      </c>
      <c r="D1861" s="15" t="s">
        <v>702</v>
      </c>
      <c r="E1861" s="26">
        <v>31183</v>
      </c>
      <c r="F1861" s="26" t="s">
        <v>455</v>
      </c>
      <c r="G1861" s="26"/>
      <c r="H1861" s="26">
        <v>42</v>
      </c>
      <c r="I1861" s="26">
        <v>860</v>
      </c>
      <c r="J1861" s="90">
        <v>27</v>
      </c>
      <c r="K1861" s="26"/>
      <c r="L1861" s="85">
        <v>102065</v>
      </c>
      <c r="M1861" s="15" t="str">
        <f>IF(L1861="","",VLOOKUP(L1861,映射!W:X,2,FALSE))</f>
        <v>王宠宝箱碎片</v>
      </c>
      <c r="N1861" s="85">
        <v>1</v>
      </c>
      <c r="O1861" s="85">
        <v>1</v>
      </c>
      <c r="P1861" s="85">
        <v>2000</v>
      </c>
      <c r="Q1861" s="79"/>
      <c r="R1861" s="15"/>
      <c r="S1861" s="79"/>
      <c r="T1861" s="79"/>
      <c r="U1861" s="79"/>
      <c r="V1861" s="92"/>
      <c r="W1861" s="15"/>
      <c r="X1861" s="92"/>
      <c r="Y1861" s="92"/>
      <c r="Z1861" s="92"/>
      <c r="AA1861" s="92"/>
      <c r="AB1861" s="88"/>
      <c r="AC1861" s="92"/>
      <c r="AD1861" s="92"/>
      <c r="AE1861" s="92"/>
      <c r="AF1861" s="85"/>
      <c r="AG1861" s="15"/>
      <c r="AH1861" s="85"/>
      <c r="AI1861" s="85"/>
      <c r="AJ1861" s="85"/>
      <c r="AK1861" s="85"/>
      <c r="AL1861" s="85" t="str">
        <f>IF(AK1861="","",VLOOKUP(AK1861,映射!W:X,2,FALSE))</f>
        <v/>
      </c>
      <c r="AM1861" s="85"/>
      <c r="AN1861" s="85"/>
      <c r="AO1861" s="85"/>
    </row>
    <row r="1862" spans="1:41">
      <c r="A1862" s="26">
        <v>131184</v>
      </c>
      <c r="B1862" s="26" t="s">
        <v>701</v>
      </c>
      <c r="C1862" s="14" t="s">
        <v>40</v>
      </c>
      <c r="D1862" s="15" t="s">
        <v>702</v>
      </c>
      <c r="E1862" s="26">
        <v>31184</v>
      </c>
      <c r="F1862" s="26" t="s">
        <v>614</v>
      </c>
      <c r="G1862" s="26"/>
      <c r="H1862" s="26">
        <v>42</v>
      </c>
      <c r="I1862" s="26">
        <v>860</v>
      </c>
      <c r="J1862" s="90">
        <v>27</v>
      </c>
      <c r="K1862" s="26"/>
      <c r="L1862" s="85">
        <v>102065</v>
      </c>
      <c r="M1862" s="15" t="str">
        <f>IF(L1862="","",VLOOKUP(L1862,映射!W:X,2,FALSE))</f>
        <v>王宠宝箱碎片</v>
      </c>
      <c r="N1862" s="85">
        <v>1</v>
      </c>
      <c r="O1862" s="85">
        <v>1</v>
      </c>
      <c r="P1862" s="85">
        <v>2000</v>
      </c>
      <c r="Q1862" s="79"/>
      <c r="R1862" s="15"/>
      <c r="S1862" s="79"/>
      <c r="T1862" s="79"/>
      <c r="U1862" s="79"/>
      <c r="V1862" s="92"/>
      <c r="W1862" s="15"/>
      <c r="X1862" s="92"/>
      <c r="Y1862" s="92"/>
      <c r="Z1862" s="92"/>
      <c r="AA1862" s="92"/>
      <c r="AB1862" s="88"/>
      <c r="AC1862" s="92"/>
      <c r="AD1862" s="92"/>
      <c r="AE1862" s="92"/>
      <c r="AF1862" s="85"/>
      <c r="AG1862" s="15"/>
      <c r="AH1862" s="85"/>
      <c r="AI1862" s="85"/>
      <c r="AJ1862" s="85"/>
      <c r="AK1862" s="85"/>
      <c r="AL1862" s="85" t="str">
        <f>IF(AK1862="","",VLOOKUP(AK1862,映射!W:X,2,FALSE))</f>
        <v/>
      </c>
      <c r="AM1862" s="85"/>
      <c r="AN1862" s="85"/>
      <c r="AO1862" s="85"/>
    </row>
    <row r="1863" spans="1:41">
      <c r="A1863" s="26">
        <v>131185</v>
      </c>
      <c r="B1863" s="26" t="s">
        <v>701</v>
      </c>
      <c r="C1863" s="14" t="s">
        <v>40</v>
      </c>
      <c r="D1863" s="15" t="s">
        <v>702</v>
      </c>
      <c r="E1863" s="26">
        <v>31185</v>
      </c>
      <c r="F1863" s="26" t="s">
        <v>454</v>
      </c>
      <c r="G1863" s="26"/>
      <c r="H1863" s="26">
        <v>42</v>
      </c>
      <c r="I1863" s="26">
        <v>860</v>
      </c>
      <c r="J1863" s="90">
        <v>27</v>
      </c>
      <c r="K1863" s="26"/>
      <c r="L1863" s="85">
        <v>102065</v>
      </c>
      <c r="M1863" s="15" t="str">
        <f>IF(L1863="","",VLOOKUP(L1863,映射!W:X,2,FALSE))</f>
        <v>王宠宝箱碎片</v>
      </c>
      <c r="N1863" s="85">
        <v>1</v>
      </c>
      <c r="O1863" s="85">
        <v>1</v>
      </c>
      <c r="P1863" s="85">
        <v>2000</v>
      </c>
      <c r="Q1863" s="79"/>
      <c r="R1863" s="15"/>
      <c r="S1863" s="79"/>
      <c r="T1863" s="79"/>
      <c r="U1863" s="79"/>
      <c r="V1863" s="92"/>
      <c r="W1863" s="15"/>
      <c r="X1863" s="92"/>
      <c r="Y1863" s="92"/>
      <c r="Z1863" s="92"/>
      <c r="AA1863" s="92"/>
      <c r="AB1863" s="88"/>
      <c r="AC1863" s="92"/>
      <c r="AD1863" s="92"/>
      <c r="AE1863" s="92"/>
      <c r="AF1863" s="85"/>
      <c r="AG1863" s="15"/>
      <c r="AH1863" s="85"/>
      <c r="AI1863" s="85"/>
      <c r="AJ1863" s="85"/>
      <c r="AK1863" s="85"/>
      <c r="AL1863" s="85" t="str">
        <f>IF(AK1863="","",VLOOKUP(AK1863,映射!W:X,2,FALSE))</f>
        <v/>
      </c>
      <c r="AM1863" s="85"/>
      <c r="AN1863" s="85"/>
      <c r="AO1863" s="85"/>
    </row>
    <row r="1864" spans="1:41">
      <c r="A1864" s="26">
        <v>131186</v>
      </c>
      <c r="B1864" s="26" t="s">
        <v>701</v>
      </c>
      <c r="C1864" s="14" t="s">
        <v>40</v>
      </c>
      <c r="D1864" s="15" t="s">
        <v>702</v>
      </c>
      <c r="E1864" s="26">
        <v>31186</v>
      </c>
      <c r="F1864" s="26" t="s">
        <v>456</v>
      </c>
      <c r="G1864" s="26"/>
      <c r="H1864" s="26">
        <v>42</v>
      </c>
      <c r="I1864" s="26">
        <v>860</v>
      </c>
      <c r="J1864" s="90">
        <v>27</v>
      </c>
      <c r="K1864" s="26"/>
      <c r="L1864" s="85">
        <v>102065</v>
      </c>
      <c r="M1864" s="15" t="str">
        <f>IF(L1864="","",VLOOKUP(L1864,映射!W:X,2,FALSE))</f>
        <v>王宠宝箱碎片</v>
      </c>
      <c r="N1864" s="85">
        <v>1</v>
      </c>
      <c r="O1864" s="85">
        <v>1</v>
      </c>
      <c r="P1864" s="85">
        <v>2000</v>
      </c>
      <c r="Q1864" s="79"/>
      <c r="R1864" s="15"/>
      <c r="S1864" s="79"/>
      <c r="T1864" s="79"/>
      <c r="U1864" s="79"/>
      <c r="V1864" s="92"/>
      <c r="W1864" s="15"/>
      <c r="X1864" s="92"/>
      <c r="Y1864" s="92"/>
      <c r="Z1864" s="92"/>
      <c r="AA1864" s="92"/>
      <c r="AB1864" s="88"/>
      <c r="AC1864" s="92"/>
      <c r="AD1864" s="92"/>
      <c r="AE1864" s="92"/>
      <c r="AF1864" s="85"/>
      <c r="AG1864" s="15"/>
      <c r="AH1864" s="85"/>
      <c r="AI1864" s="85"/>
      <c r="AJ1864" s="85"/>
      <c r="AK1864" s="85"/>
      <c r="AL1864" s="85" t="str">
        <f>IF(AK1864="","",VLOOKUP(AK1864,映射!W:X,2,FALSE))</f>
        <v/>
      </c>
      <c r="AM1864" s="85"/>
      <c r="AN1864" s="85"/>
      <c r="AO1864" s="85"/>
    </row>
    <row r="1865" spans="1:41">
      <c r="A1865" s="26">
        <v>131187</v>
      </c>
      <c r="B1865" s="26" t="s">
        <v>701</v>
      </c>
      <c r="C1865" s="14" t="s">
        <v>40</v>
      </c>
      <c r="D1865" s="15" t="s">
        <v>702</v>
      </c>
      <c r="E1865" s="26">
        <v>31187</v>
      </c>
      <c r="F1865" s="26" t="s">
        <v>424</v>
      </c>
      <c r="G1865" s="26"/>
      <c r="H1865" s="26">
        <v>47</v>
      </c>
      <c r="I1865" s="26">
        <v>1120</v>
      </c>
      <c r="J1865" s="90">
        <v>27</v>
      </c>
      <c r="K1865" s="26"/>
      <c r="L1865" s="85">
        <v>102065</v>
      </c>
      <c r="M1865" s="15" t="str">
        <f>IF(L1865="","",VLOOKUP(L1865,映射!W:X,2,FALSE))</f>
        <v>王宠宝箱碎片</v>
      </c>
      <c r="N1865" s="85">
        <v>1</v>
      </c>
      <c r="O1865" s="85">
        <v>1</v>
      </c>
      <c r="P1865" s="85">
        <v>2000</v>
      </c>
      <c r="Q1865" s="79"/>
      <c r="R1865" s="15"/>
      <c r="S1865" s="79"/>
      <c r="T1865" s="79"/>
      <c r="U1865" s="79"/>
      <c r="V1865" s="92"/>
      <c r="W1865" s="15"/>
      <c r="X1865" s="92"/>
      <c r="Y1865" s="92"/>
      <c r="Z1865" s="92"/>
      <c r="AA1865" s="92"/>
      <c r="AB1865" s="88"/>
      <c r="AC1865" s="92"/>
      <c r="AD1865" s="92"/>
      <c r="AE1865" s="92"/>
      <c r="AF1865" s="85"/>
      <c r="AG1865" s="15"/>
      <c r="AH1865" s="85"/>
      <c r="AI1865" s="85"/>
      <c r="AJ1865" s="85"/>
      <c r="AK1865" s="85"/>
      <c r="AL1865" s="85" t="str">
        <f>IF(AK1865="","",VLOOKUP(AK1865,映射!W:X,2,FALSE))</f>
        <v/>
      </c>
      <c r="AM1865" s="85"/>
      <c r="AN1865" s="85"/>
      <c r="AO1865" s="85"/>
    </row>
    <row r="1866" spans="1:41">
      <c r="A1866" s="26">
        <v>131188</v>
      </c>
      <c r="B1866" s="26" t="s">
        <v>701</v>
      </c>
      <c r="C1866" s="14" t="s">
        <v>40</v>
      </c>
      <c r="D1866" s="15" t="s">
        <v>702</v>
      </c>
      <c r="E1866" s="26">
        <v>31188</v>
      </c>
      <c r="F1866" s="26" t="s">
        <v>659</v>
      </c>
      <c r="G1866" s="26"/>
      <c r="H1866" s="26">
        <v>47</v>
      </c>
      <c r="I1866" s="26">
        <v>1120</v>
      </c>
      <c r="J1866" s="90">
        <v>27</v>
      </c>
      <c r="K1866" s="26"/>
      <c r="L1866" s="85">
        <v>102065</v>
      </c>
      <c r="M1866" s="15" t="str">
        <f>IF(L1866="","",VLOOKUP(L1866,映射!W:X,2,FALSE))</f>
        <v>王宠宝箱碎片</v>
      </c>
      <c r="N1866" s="85">
        <v>1</v>
      </c>
      <c r="O1866" s="85">
        <v>1</v>
      </c>
      <c r="P1866" s="85">
        <v>2000</v>
      </c>
      <c r="Q1866" s="79"/>
      <c r="R1866" s="15"/>
      <c r="S1866" s="79"/>
      <c r="T1866" s="79"/>
      <c r="U1866" s="79"/>
      <c r="V1866" s="92"/>
      <c r="W1866" s="15"/>
      <c r="X1866" s="92"/>
      <c r="Y1866" s="92"/>
      <c r="Z1866" s="92"/>
      <c r="AA1866" s="92"/>
      <c r="AB1866" s="88"/>
      <c r="AC1866" s="92"/>
      <c r="AD1866" s="92"/>
      <c r="AE1866" s="92"/>
      <c r="AF1866" s="85"/>
      <c r="AG1866" s="15"/>
      <c r="AH1866" s="85"/>
      <c r="AI1866" s="85"/>
      <c r="AJ1866" s="85"/>
      <c r="AK1866" s="85"/>
      <c r="AL1866" s="85" t="str">
        <f>IF(AK1866="","",VLOOKUP(AK1866,映射!W:X,2,FALSE))</f>
        <v/>
      </c>
      <c r="AM1866" s="85"/>
      <c r="AN1866" s="85"/>
      <c r="AO1866" s="85"/>
    </row>
    <row r="1867" spans="1:41">
      <c r="A1867" s="26">
        <v>131189</v>
      </c>
      <c r="B1867" s="26" t="s">
        <v>701</v>
      </c>
      <c r="C1867" s="14" t="s">
        <v>40</v>
      </c>
      <c r="D1867" s="15" t="s">
        <v>704</v>
      </c>
      <c r="E1867" s="26">
        <v>31189</v>
      </c>
      <c r="F1867" s="26" t="s">
        <v>706</v>
      </c>
      <c r="G1867" s="26"/>
      <c r="H1867" s="26">
        <v>47</v>
      </c>
      <c r="I1867" s="26">
        <v>1120</v>
      </c>
      <c r="J1867" s="90">
        <v>27</v>
      </c>
      <c r="K1867" s="26"/>
      <c r="L1867" s="85">
        <v>102065</v>
      </c>
      <c r="M1867" s="15" t="str">
        <f>IF(L1867="","",VLOOKUP(L1867,映射!W:X,2,FALSE))</f>
        <v>王宠宝箱碎片</v>
      </c>
      <c r="N1867" s="85">
        <v>1</v>
      </c>
      <c r="O1867" s="85">
        <v>1</v>
      </c>
      <c r="P1867" s="85">
        <v>2000</v>
      </c>
      <c r="Q1867" s="79"/>
      <c r="R1867" s="15"/>
      <c r="S1867" s="79"/>
      <c r="T1867" s="79"/>
      <c r="U1867" s="79"/>
      <c r="V1867" s="92"/>
      <c r="W1867" s="15"/>
      <c r="X1867" s="92"/>
      <c r="Y1867" s="92"/>
      <c r="Z1867" s="92"/>
      <c r="AA1867" s="92"/>
      <c r="AB1867" s="88"/>
      <c r="AC1867" s="92"/>
      <c r="AD1867" s="92"/>
      <c r="AE1867" s="92"/>
      <c r="AF1867" s="85"/>
      <c r="AG1867" s="15"/>
      <c r="AH1867" s="85"/>
      <c r="AI1867" s="85"/>
      <c r="AJ1867" s="85"/>
      <c r="AK1867" s="85"/>
      <c r="AL1867" s="85" t="str">
        <f>IF(AK1867="","",VLOOKUP(AK1867,映射!W:X,2,FALSE))</f>
        <v/>
      </c>
      <c r="AM1867" s="85"/>
      <c r="AN1867" s="85"/>
      <c r="AO1867" s="85"/>
    </row>
    <row r="1868" spans="1:41">
      <c r="A1868" s="26">
        <v>131190</v>
      </c>
      <c r="B1868" s="26" t="s">
        <v>701</v>
      </c>
      <c r="C1868" s="14" t="s">
        <v>40</v>
      </c>
      <c r="D1868" s="15" t="s">
        <v>704</v>
      </c>
      <c r="E1868" s="26">
        <v>31190</v>
      </c>
      <c r="F1868" s="26" t="s">
        <v>660</v>
      </c>
      <c r="G1868" s="26"/>
      <c r="H1868" s="26">
        <v>47</v>
      </c>
      <c r="I1868" s="26">
        <v>1120</v>
      </c>
      <c r="J1868" s="90">
        <v>27</v>
      </c>
      <c r="K1868" s="26"/>
      <c r="L1868" s="85">
        <v>102065</v>
      </c>
      <c r="M1868" s="15" t="str">
        <f>IF(L1868="","",VLOOKUP(L1868,映射!W:X,2,FALSE))</f>
        <v>王宠宝箱碎片</v>
      </c>
      <c r="N1868" s="85">
        <v>1</v>
      </c>
      <c r="O1868" s="85">
        <v>1</v>
      </c>
      <c r="P1868" s="85">
        <v>2000</v>
      </c>
      <c r="Q1868" s="79"/>
      <c r="R1868" s="15"/>
      <c r="S1868" s="79"/>
      <c r="T1868" s="79"/>
      <c r="U1868" s="79"/>
      <c r="V1868" s="92"/>
      <c r="W1868" s="15"/>
      <c r="X1868" s="92"/>
      <c r="Y1868" s="92"/>
      <c r="Z1868" s="92"/>
      <c r="AA1868" s="92"/>
      <c r="AB1868" s="88"/>
      <c r="AC1868" s="92"/>
      <c r="AD1868" s="92"/>
      <c r="AE1868" s="92"/>
      <c r="AF1868" s="85"/>
      <c r="AG1868" s="15"/>
      <c r="AH1868" s="85"/>
      <c r="AI1868" s="85"/>
      <c r="AJ1868" s="85"/>
      <c r="AK1868" s="85"/>
      <c r="AL1868" s="85" t="str">
        <f>IF(AK1868="","",VLOOKUP(AK1868,映射!W:X,2,FALSE))</f>
        <v/>
      </c>
      <c r="AM1868" s="85"/>
      <c r="AN1868" s="85"/>
      <c r="AO1868" s="85"/>
    </row>
    <row r="1869" spans="1:41">
      <c r="A1869" s="26">
        <v>131191</v>
      </c>
      <c r="B1869" s="26" t="s">
        <v>701</v>
      </c>
      <c r="C1869" s="14" t="s">
        <v>40</v>
      </c>
      <c r="D1869" s="15" t="s">
        <v>704</v>
      </c>
      <c r="E1869" s="26">
        <v>31191</v>
      </c>
      <c r="F1869" s="26" t="s">
        <v>660</v>
      </c>
      <c r="G1869" s="26"/>
      <c r="H1869" s="26">
        <v>47</v>
      </c>
      <c r="I1869" s="26">
        <v>1120</v>
      </c>
      <c r="J1869" s="90">
        <v>27</v>
      </c>
      <c r="K1869" s="26"/>
      <c r="L1869" s="85">
        <v>102065</v>
      </c>
      <c r="M1869" s="15" t="str">
        <f>IF(L1869="","",VLOOKUP(L1869,映射!W:X,2,FALSE))</f>
        <v>王宠宝箱碎片</v>
      </c>
      <c r="N1869" s="85">
        <v>1</v>
      </c>
      <c r="O1869" s="85">
        <v>1</v>
      </c>
      <c r="P1869" s="85">
        <v>2000</v>
      </c>
      <c r="Q1869" s="79"/>
      <c r="R1869" s="15"/>
      <c r="S1869" s="79"/>
      <c r="T1869" s="79"/>
      <c r="U1869" s="79"/>
      <c r="V1869" s="92"/>
      <c r="W1869" s="15"/>
      <c r="X1869" s="92"/>
      <c r="Y1869" s="92"/>
      <c r="Z1869" s="92"/>
      <c r="AA1869" s="92"/>
      <c r="AB1869" s="88"/>
      <c r="AC1869" s="92"/>
      <c r="AD1869" s="92"/>
      <c r="AE1869" s="92"/>
      <c r="AF1869" s="85"/>
      <c r="AG1869" s="15"/>
      <c r="AH1869" s="85"/>
      <c r="AI1869" s="85"/>
      <c r="AJ1869" s="85"/>
      <c r="AK1869" s="85"/>
      <c r="AL1869" s="85" t="str">
        <f>IF(AK1869="","",VLOOKUP(AK1869,映射!W:X,2,FALSE))</f>
        <v/>
      </c>
      <c r="AM1869" s="85"/>
      <c r="AN1869" s="85"/>
      <c r="AO1869" s="85"/>
    </row>
    <row r="1870" spans="1:41">
      <c r="A1870" s="26">
        <v>131192</v>
      </c>
      <c r="B1870" s="26" t="s">
        <v>701</v>
      </c>
      <c r="C1870" s="14" t="s">
        <v>40</v>
      </c>
      <c r="D1870" s="15" t="s">
        <v>704</v>
      </c>
      <c r="E1870" s="26">
        <v>31192</v>
      </c>
      <c r="F1870" s="26" t="s">
        <v>497</v>
      </c>
      <c r="G1870" s="26"/>
      <c r="H1870" s="26">
        <v>47</v>
      </c>
      <c r="I1870" s="26">
        <v>1120</v>
      </c>
      <c r="J1870" s="90">
        <v>27</v>
      </c>
      <c r="K1870" s="26"/>
      <c r="L1870" s="85">
        <v>102065</v>
      </c>
      <c r="M1870" s="15" t="str">
        <f>IF(L1870="","",VLOOKUP(L1870,映射!W:X,2,FALSE))</f>
        <v>王宠宝箱碎片</v>
      </c>
      <c r="N1870" s="85">
        <v>1</v>
      </c>
      <c r="O1870" s="85">
        <v>1</v>
      </c>
      <c r="P1870" s="85">
        <v>2000</v>
      </c>
      <c r="Q1870" s="79"/>
      <c r="R1870" s="15"/>
      <c r="S1870" s="79"/>
      <c r="T1870" s="79"/>
      <c r="U1870" s="79"/>
      <c r="V1870" s="92"/>
      <c r="W1870" s="15"/>
      <c r="X1870" s="92"/>
      <c r="Y1870" s="92"/>
      <c r="Z1870" s="92"/>
      <c r="AA1870" s="92"/>
      <c r="AB1870" s="88"/>
      <c r="AC1870" s="92"/>
      <c r="AD1870" s="92"/>
      <c r="AE1870" s="92"/>
      <c r="AF1870" s="85"/>
      <c r="AG1870" s="15"/>
      <c r="AH1870" s="85"/>
      <c r="AI1870" s="85"/>
      <c r="AJ1870" s="85"/>
      <c r="AK1870" s="85"/>
      <c r="AL1870" s="85" t="str">
        <f>IF(AK1870="","",VLOOKUP(AK1870,映射!W:X,2,FALSE))</f>
        <v/>
      </c>
      <c r="AM1870" s="85"/>
      <c r="AN1870" s="85"/>
      <c r="AO1870" s="85"/>
    </row>
    <row r="1871" spans="1:41">
      <c r="A1871" s="26">
        <v>131193</v>
      </c>
      <c r="B1871" s="26" t="s">
        <v>701</v>
      </c>
      <c r="C1871" s="14" t="s">
        <v>40</v>
      </c>
      <c r="D1871" s="15" t="s">
        <v>704</v>
      </c>
      <c r="E1871" s="26">
        <v>31193</v>
      </c>
      <c r="F1871" s="26" t="s">
        <v>455</v>
      </c>
      <c r="G1871" s="26"/>
      <c r="H1871" s="26">
        <v>47</v>
      </c>
      <c r="I1871" s="26">
        <v>1120</v>
      </c>
      <c r="J1871" s="90">
        <v>27</v>
      </c>
      <c r="K1871" s="26"/>
      <c r="L1871" s="85">
        <v>102065</v>
      </c>
      <c r="M1871" s="15" t="str">
        <f>IF(L1871="","",VLOOKUP(L1871,映射!W:X,2,FALSE))</f>
        <v>王宠宝箱碎片</v>
      </c>
      <c r="N1871" s="85">
        <v>1</v>
      </c>
      <c r="O1871" s="85">
        <v>1</v>
      </c>
      <c r="P1871" s="85">
        <v>2000</v>
      </c>
      <c r="Q1871" s="79"/>
      <c r="R1871" s="15"/>
      <c r="S1871" s="79"/>
      <c r="T1871" s="79"/>
      <c r="U1871" s="79"/>
      <c r="V1871" s="92"/>
      <c r="W1871" s="15"/>
      <c r="X1871" s="92"/>
      <c r="Y1871" s="92"/>
      <c r="Z1871" s="92"/>
      <c r="AA1871" s="92"/>
      <c r="AB1871" s="88"/>
      <c r="AC1871" s="92"/>
      <c r="AD1871" s="92"/>
      <c r="AE1871" s="92"/>
      <c r="AF1871" s="85"/>
      <c r="AG1871" s="15"/>
      <c r="AH1871" s="85"/>
      <c r="AI1871" s="85"/>
      <c r="AJ1871" s="85"/>
      <c r="AK1871" s="85"/>
      <c r="AL1871" s="85" t="str">
        <f>IF(AK1871="","",VLOOKUP(AK1871,映射!W:X,2,FALSE))</f>
        <v/>
      </c>
      <c r="AM1871" s="85"/>
      <c r="AN1871" s="85"/>
      <c r="AO1871" s="85"/>
    </row>
    <row r="1872" spans="1:41">
      <c r="A1872" s="26">
        <v>131194</v>
      </c>
      <c r="B1872" s="26" t="s">
        <v>701</v>
      </c>
      <c r="C1872" s="14" t="s">
        <v>40</v>
      </c>
      <c r="D1872" s="15" t="s">
        <v>704</v>
      </c>
      <c r="E1872" s="26">
        <v>31194</v>
      </c>
      <c r="F1872" s="26" t="s">
        <v>614</v>
      </c>
      <c r="G1872" s="26"/>
      <c r="H1872" s="26">
        <v>47</v>
      </c>
      <c r="I1872" s="26">
        <v>1120</v>
      </c>
      <c r="J1872" s="90">
        <v>27</v>
      </c>
      <c r="K1872" s="26"/>
      <c r="L1872" s="85">
        <v>102065</v>
      </c>
      <c r="M1872" s="15" t="str">
        <f>IF(L1872="","",VLOOKUP(L1872,映射!W:X,2,FALSE))</f>
        <v>王宠宝箱碎片</v>
      </c>
      <c r="N1872" s="85">
        <v>1</v>
      </c>
      <c r="O1872" s="85">
        <v>1</v>
      </c>
      <c r="P1872" s="85">
        <v>2000</v>
      </c>
      <c r="Q1872" s="79"/>
      <c r="R1872" s="15"/>
      <c r="S1872" s="79"/>
      <c r="T1872" s="79"/>
      <c r="U1872" s="79"/>
      <c r="V1872" s="92"/>
      <c r="W1872" s="15"/>
      <c r="X1872" s="92"/>
      <c r="Y1872" s="92"/>
      <c r="Z1872" s="92"/>
      <c r="AA1872" s="92"/>
      <c r="AB1872" s="88"/>
      <c r="AC1872" s="92"/>
      <c r="AD1872" s="92"/>
      <c r="AE1872" s="92"/>
      <c r="AF1872" s="85"/>
      <c r="AG1872" s="15"/>
      <c r="AH1872" s="85"/>
      <c r="AI1872" s="85"/>
      <c r="AJ1872" s="85"/>
      <c r="AK1872" s="85"/>
      <c r="AL1872" s="85" t="str">
        <f>IF(AK1872="","",VLOOKUP(AK1872,映射!W:X,2,FALSE))</f>
        <v/>
      </c>
      <c r="AM1872" s="85"/>
      <c r="AN1872" s="85"/>
      <c r="AO1872" s="85"/>
    </row>
    <row r="1873" spans="1:41">
      <c r="A1873" s="26">
        <v>131195</v>
      </c>
      <c r="B1873" s="26" t="s">
        <v>701</v>
      </c>
      <c r="C1873" s="14" t="s">
        <v>40</v>
      </c>
      <c r="D1873" s="15" t="s">
        <v>704</v>
      </c>
      <c r="E1873" s="26">
        <v>31195</v>
      </c>
      <c r="F1873" s="26" t="s">
        <v>454</v>
      </c>
      <c r="G1873" s="26"/>
      <c r="H1873" s="26">
        <v>47</v>
      </c>
      <c r="I1873" s="26">
        <v>1120</v>
      </c>
      <c r="J1873" s="90">
        <v>27</v>
      </c>
      <c r="K1873" s="26"/>
      <c r="L1873" s="85">
        <v>102065</v>
      </c>
      <c r="M1873" s="15" t="str">
        <f>IF(L1873="","",VLOOKUP(L1873,映射!W:X,2,FALSE))</f>
        <v>王宠宝箱碎片</v>
      </c>
      <c r="N1873" s="85">
        <v>1</v>
      </c>
      <c r="O1873" s="85">
        <v>1</v>
      </c>
      <c r="P1873" s="85">
        <v>2000</v>
      </c>
      <c r="Q1873" s="79"/>
      <c r="R1873" s="15"/>
      <c r="S1873" s="79"/>
      <c r="T1873" s="79"/>
      <c r="U1873" s="79"/>
      <c r="V1873" s="92"/>
      <c r="W1873" s="15"/>
      <c r="X1873" s="92"/>
      <c r="Y1873" s="92"/>
      <c r="Z1873" s="92"/>
      <c r="AA1873" s="92"/>
      <c r="AB1873" s="88"/>
      <c r="AC1873" s="92"/>
      <c r="AD1873" s="92"/>
      <c r="AE1873" s="92"/>
      <c r="AF1873" s="85"/>
      <c r="AG1873" s="15"/>
      <c r="AH1873" s="85"/>
      <c r="AI1873" s="85"/>
      <c r="AJ1873" s="85"/>
      <c r="AK1873" s="85"/>
      <c r="AL1873" s="85" t="str">
        <f>IF(AK1873="","",VLOOKUP(AK1873,映射!W:X,2,FALSE))</f>
        <v/>
      </c>
      <c r="AM1873" s="85"/>
      <c r="AN1873" s="85"/>
      <c r="AO1873" s="85"/>
    </row>
    <row r="1874" spans="1:41">
      <c r="A1874" s="26">
        <v>131196</v>
      </c>
      <c r="B1874" s="26" t="s">
        <v>701</v>
      </c>
      <c r="C1874" s="14" t="s">
        <v>40</v>
      </c>
      <c r="D1874" s="15" t="s">
        <v>704</v>
      </c>
      <c r="E1874" s="26">
        <v>31196</v>
      </c>
      <c r="F1874" s="26" t="s">
        <v>456</v>
      </c>
      <c r="G1874" s="26"/>
      <c r="H1874" s="26">
        <v>47</v>
      </c>
      <c r="I1874" s="26">
        <v>1120</v>
      </c>
      <c r="J1874" s="90">
        <v>27</v>
      </c>
      <c r="K1874" s="26"/>
      <c r="L1874" s="85">
        <v>102065</v>
      </c>
      <c r="M1874" s="15" t="str">
        <f>IF(L1874="","",VLOOKUP(L1874,映射!W:X,2,FALSE))</f>
        <v>王宠宝箱碎片</v>
      </c>
      <c r="N1874" s="85">
        <v>1</v>
      </c>
      <c r="O1874" s="85">
        <v>1</v>
      </c>
      <c r="P1874" s="85">
        <v>2000</v>
      </c>
      <c r="Q1874" s="79"/>
      <c r="R1874" s="15"/>
      <c r="S1874" s="79"/>
      <c r="T1874" s="79"/>
      <c r="U1874" s="79"/>
      <c r="V1874" s="92"/>
      <c r="W1874" s="15"/>
      <c r="X1874" s="92"/>
      <c r="Y1874" s="92"/>
      <c r="Z1874" s="92"/>
      <c r="AA1874" s="92"/>
      <c r="AB1874" s="88"/>
      <c r="AC1874" s="92"/>
      <c r="AD1874" s="92"/>
      <c r="AE1874" s="92"/>
      <c r="AF1874" s="85"/>
      <c r="AG1874" s="15"/>
      <c r="AH1874" s="85"/>
      <c r="AI1874" s="85"/>
      <c r="AJ1874" s="85"/>
      <c r="AK1874" s="85"/>
      <c r="AL1874" s="85" t="str">
        <f>IF(AK1874="","",VLOOKUP(AK1874,映射!W:X,2,FALSE))</f>
        <v/>
      </c>
      <c r="AM1874" s="85"/>
      <c r="AN1874" s="85"/>
      <c r="AO1874" s="85"/>
    </row>
    <row r="1875" spans="1:41">
      <c r="A1875" s="26">
        <v>131197</v>
      </c>
      <c r="B1875" s="26" t="s">
        <v>701</v>
      </c>
      <c r="C1875" s="14" t="s">
        <v>40</v>
      </c>
      <c r="D1875" s="15" t="s">
        <v>702</v>
      </c>
      <c r="E1875" s="26">
        <v>31197</v>
      </c>
      <c r="F1875" s="26" t="s">
        <v>424</v>
      </c>
      <c r="G1875" s="26"/>
      <c r="H1875" s="26">
        <v>52</v>
      </c>
      <c r="I1875" s="26">
        <v>1430</v>
      </c>
      <c r="J1875" s="90">
        <v>34</v>
      </c>
      <c r="K1875" s="26"/>
      <c r="L1875" s="85">
        <v>102065</v>
      </c>
      <c r="M1875" s="15" t="str">
        <f>IF(L1875="","",VLOOKUP(L1875,映射!W:X,2,FALSE))</f>
        <v>王宠宝箱碎片</v>
      </c>
      <c r="N1875" s="85">
        <v>1</v>
      </c>
      <c r="O1875" s="85">
        <v>1</v>
      </c>
      <c r="P1875" s="85">
        <v>2000</v>
      </c>
      <c r="Q1875" s="79"/>
      <c r="R1875" s="15"/>
      <c r="S1875" s="79"/>
      <c r="T1875" s="79"/>
      <c r="U1875" s="79"/>
      <c r="V1875" s="92"/>
      <c r="W1875" s="15"/>
      <c r="X1875" s="92"/>
      <c r="Y1875" s="92"/>
      <c r="Z1875" s="92"/>
      <c r="AA1875" s="92"/>
      <c r="AB1875" s="88"/>
      <c r="AC1875" s="92"/>
      <c r="AD1875" s="92"/>
      <c r="AE1875" s="92"/>
      <c r="AF1875" s="85"/>
      <c r="AG1875" s="15"/>
      <c r="AH1875" s="85"/>
      <c r="AI1875" s="85"/>
      <c r="AJ1875" s="85"/>
      <c r="AK1875" s="85"/>
      <c r="AL1875" s="85" t="str">
        <f>IF(AK1875="","",VLOOKUP(AK1875,映射!W:X,2,FALSE))</f>
        <v/>
      </c>
      <c r="AM1875" s="85"/>
      <c r="AN1875" s="85"/>
      <c r="AO1875" s="85"/>
    </row>
    <row r="1876" spans="1:41">
      <c r="A1876" s="26">
        <v>131198</v>
      </c>
      <c r="B1876" s="26" t="s">
        <v>701</v>
      </c>
      <c r="C1876" s="14" t="s">
        <v>40</v>
      </c>
      <c r="D1876" s="15" t="s">
        <v>702</v>
      </c>
      <c r="E1876" s="26">
        <v>31198</v>
      </c>
      <c r="F1876" s="26" t="s">
        <v>659</v>
      </c>
      <c r="G1876" s="26"/>
      <c r="H1876" s="26">
        <v>52</v>
      </c>
      <c r="I1876" s="26">
        <v>1430</v>
      </c>
      <c r="J1876" s="90">
        <v>34</v>
      </c>
      <c r="K1876" s="26"/>
      <c r="L1876" s="85">
        <v>102065</v>
      </c>
      <c r="M1876" s="15" t="str">
        <f>IF(L1876="","",VLOOKUP(L1876,映射!W:X,2,FALSE))</f>
        <v>王宠宝箱碎片</v>
      </c>
      <c r="N1876" s="85">
        <v>1</v>
      </c>
      <c r="O1876" s="85">
        <v>1</v>
      </c>
      <c r="P1876" s="85">
        <v>2000</v>
      </c>
      <c r="Q1876" s="79"/>
      <c r="R1876" s="15"/>
      <c r="S1876" s="79"/>
      <c r="T1876" s="79"/>
      <c r="U1876" s="79"/>
      <c r="V1876" s="92"/>
      <c r="W1876" s="15"/>
      <c r="X1876" s="92"/>
      <c r="Y1876" s="92"/>
      <c r="Z1876" s="92"/>
      <c r="AA1876" s="92"/>
      <c r="AB1876" s="88"/>
      <c r="AC1876" s="92"/>
      <c r="AD1876" s="92"/>
      <c r="AE1876" s="92"/>
      <c r="AF1876" s="85"/>
      <c r="AG1876" s="15"/>
      <c r="AH1876" s="85"/>
      <c r="AI1876" s="85"/>
      <c r="AJ1876" s="85"/>
      <c r="AK1876" s="85"/>
      <c r="AL1876" s="85" t="str">
        <f>IF(AK1876="","",VLOOKUP(AK1876,映射!W:X,2,FALSE))</f>
        <v/>
      </c>
      <c r="AM1876" s="85"/>
      <c r="AN1876" s="85"/>
      <c r="AO1876" s="85"/>
    </row>
    <row r="1877" spans="1:41">
      <c r="A1877" s="26">
        <v>131199</v>
      </c>
      <c r="B1877" s="26" t="s">
        <v>701</v>
      </c>
      <c r="C1877" s="14" t="s">
        <v>40</v>
      </c>
      <c r="D1877" s="15" t="s">
        <v>702</v>
      </c>
      <c r="E1877" s="26">
        <v>31199</v>
      </c>
      <c r="F1877" s="26" t="s">
        <v>706</v>
      </c>
      <c r="G1877" s="26"/>
      <c r="H1877" s="26">
        <v>52</v>
      </c>
      <c r="I1877" s="26">
        <v>1430</v>
      </c>
      <c r="J1877" s="90">
        <v>34</v>
      </c>
      <c r="K1877" s="26"/>
      <c r="L1877" s="85">
        <v>102065</v>
      </c>
      <c r="M1877" s="15" t="str">
        <f>IF(L1877="","",VLOOKUP(L1877,映射!W:X,2,FALSE))</f>
        <v>王宠宝箱碎片</v>
      </c>
      <c r="N1877" s="85">
        <v>1</v>
      </c>
      <c r="O1877" s="85">
        <v>1</v>
      </c>
      <c r="P1877" s="85">
        <v>2000</v>
      </c>
      <c r="Q1877" s="79"/>
      <c r="R1877" s="15"/>
      <c r="S1877" s="79"/>
      <c r="T1877" s="79"/>
      <c r="U1877" s="79"/>
      <c r="V1877" s="92"/>
      <c r="W1877" s="15"/>
      <c r="X1877" s="92"/>
      <c r="Y1877" s="92"/>
      <c r="Z1877" s="92"/>
      <c r="AA1877" s="92"/>
      <c r="AB1877" s="88"/>
      <c r="AC1877" s="92"/>
      <c r="AD1877" s="92"/>
      <c r="AE1877" s="92"/>
      <c r="AF1877" s="85"/>
      <c r="AG1877" s="15"/>
      <c r="AH1877" s="85"/>
      <c r="AI1877" s="85"/>
      <c r="AJ1877" s="85"/>
      <c r="AK1877" s="85"/>
      <c r="AL1877" s="85" t="str">
        <f>IF(AK1877="","",VLOOKUP(AK1877,映射!W:X,2,FALSE))</f>
        <v/>
      </c>
      <c r="AM1877" s="85"/>
      <c r="AN1877" s="85"/>
      <c r="AO1877" s="85"/>
    </row>
    <row r="1878" spans="1:41">
      <c r="A1878" s="26">
        <v>131200</v>
      </c>
      <c r="B1878" s="26" t="s">
        <v>701</v>
      </c>
      <c r="C1878" s="14" t="s">
        <v>40</v>
      </c>
      <c r="D1878" s="15" t="s">
        <v>702</v>
      </c>
      <c r="E1878" s="26">
        <v>31200</v>
      </c>
      <c r="F1878" s="26" t="s">
        <v>660</v>
      </c>
      <c r="G1878" s="26"/>
      <c r="H1878" s="26">
        <v>52</v>
      </c>
      <c r="I1878" s="26">
        <v>1430</v>
      </c>
      <c r="J1878" s="90">
        <v>34</v>
      </c>
      <c r="K1878" s="26"/>
      <c r="L1878" s="85">
        <v>102065</v>
      </c>
      <c r="M1878" s="15" t="str">
        <f>IF(L1878="","",VLOOKUP(L1878,映射!W:X,2,FALSE))</f>
        <v>王宠宝箱碎片</v>
      </c>
      <c r="N1878" s="85">
        <v>1</v>
      </c>
      <c r="O1878" s="85">
        <v>1</v>
      </c>
      <c r="P1878" s="85">
        <v>2000</v>
      </c>
      <c r="Q1878" s="79"/>
      <c r="R1878" s="15"/>
      <c r="S1878" s="79"/>
      <c r="T1878" s="79"/>
      <c r="U1878" s="79"/>
      <c r="V1878" s="92"/>
      <c r="W1878" s="15"/>
      <c r="X1878" s="92"/>
      <c r="Y1878" s="92"/>
      <c r="Z1878" s="92"/>
      <c r="AA1878" s="92"/>
      <c r="AB1878" s="88"/>
      <c r="AC1878" s="92"/>
      <c r="AD1878" s="92"/>
      <c r="AE1878" s="92"/>
      <c r="AF1878" s="85"/>
      <c r="AG1878" s="15"/>
      <c r="AH1878" s="85"/>
      <c r="AI1878" s="85"/>
      <c r="AJ1878" s="85"/>
      <c r="AK1878" s="85"/>
      <c r="AL1878" s="85" t="str">
        <f>IF(AK1878="","",VLOOKUP(AK1878,映射!W:X,2,FALSE))</f>
        <v/>
      </c>
      <c r="AM1878" s="85"/>
      <c r="AN1878" s="85"/>
      <c r="AO1878" s="85"/>
    </row>
    <row r="1879" spans="1:41">
      <c r="A1879" s="26">
        <v>131201</v>
      </c>
      <c r="B1879" s="26" t="s">
        <v>701</v>
      </c>
      <c r="C1879" s="14" t="s">
        <v>40</v>
      </c>
      <c r="D1879" s="15" t="s">
        <v>702</v>
      </c>
      <c r="E1879" s="26">
        <v>31201</v>
      </c>
      <c r="F1879" s="26" t="s">
        <v>660</v>
      </c>
      <c r="G1879" s="26"/>
      <c r="H1879" s="26">
        <v>52</v>
      </c>
      <c r="I1879" s="26">
        <v>1430</v>
      </c>
      <c r="J1879" s="90">
        <v>34</v>
      </c>
      <c r="K1879" s="26"/>
      <c r="L1879" s="85">
        <v>102065</v>
      </c>
      <c r="M1879" s="15" t="str">
        <f>IF(L1879="","",VLOOKUP(L1879,映射!W:X,2,FALSE))</f>
        <v>王宠宝箱碎片</v>
      </c>
      <c r="N1879" s="85">
        <v>1</v>
      </c>
      <c r="O1879" s="85">
        <v>1</v>
      </c>
      <c r="P1879" s="85">
        <v>2000</v>
      </c>
      <c r="Q1879" s="79"/>
      <c r="R1879" s="15"/>
      <c r="S1879" s="79"/>
      <c r="T1879" s="79"/>
      <c r="U1879" s="79"/>
      <c r="V1879" s="92"/>
      <c r="W1879" s="15"/>
      <c r="X1879" s="92"/>
      <c r="Y1879" s="92"/>
      <c r="Z1879" s="92"/>
      <c r="AA1879" s="92"/>
      <c r="AB1879" s="88"/>
      <c r="AC1879" s="92"/>
      <c r="AD1879" s="92"/>
      <c r="AE1879" s="92"/>
      <c r="AF1879" s="85"/>
      <c r="AG1879" s="15"/>
      <c r="AH1879" s="85"/>
      <c r="AI1879" s="85"/>
      <c r="AJ1879" s="85"/>
      <c r="AK1879" s="85"/>
      <c r="AL1879" s="85" t="str">
        <f>IF(AK1879="","",VLOOKUP(AK1879,映射!W:X,2,FALSE))</f>
        <v/>
      </c>
      <c r="AM1879" s="85"/>
      <c r="AN1879" s="85"/>
      <c r="AO1879" s="85"/>
    </row>
    <row r="1880" spans="1:41">
      <c r="A1880" s="26">
        <v>131202</v>
      </c>
      <c r="B1880" s="26" t="s">
        <v>701</v>
      </c>
      <c r="C1880" s="14" t="s">
        <v>40</v>
      </c>
      <c r="D1880" s="15" t="s">
        <v>702</v>
      </c>
      <c r="E1880" s="26">
        <v>31202</v>
      </c>
      <c r="F1880" s="26" t="s">
        <v>497</v>
      </c>
      <c r="G1880" s="26"/>
      <c r="H1880" s="26">
        <v>52</v>
      </c>
      <c r="I1880" s="26">
        <v>1430</v>
      </c>
      <c r="J1880" s="90">
        <v>34</v>
      </c>
      <c r="K1880" s="26"/>
      <c r="L1880" s="85">
        <v>102065</v>
      </c>
      <c r="M1880" s="15" t="str">
        <f>IF(L1880="","",VLOOKUP(L1880,映射!W:X,2,FALSE))</f>
        <v>王宠宝箱碎片</v>
      </c>
      <c r="N1880" s="85">
        <v>1</v>
      </c>
      <c r="O1880" s="85">
        <v>1</v>
      </c>
      <c r="P1880" s="85">
        <v>2000</v>
      </c>
      <c r="Q1880" s="79"/>
      <c r="R1880" s="15"/>
      <c r="S1880" s="79"/>
      <c r="T1880" s="79"/>
      <c r="U1880" s="79"/>
      <c r="V1880" s="92"/>
      <c r="W1880" s="15"/>
      <c r="X1880" s="92"/>
      <c r="Y1880" s="92"/>
      <c r="Z1880" s="92"/>
      <c r="AA1880" s="92"/>
      <c r="AB1880" s="88"/>
      <c r="AC1880" s="92"/>
      <c r="AD1880" s="92"/>
      <c r="AE1880" s="92"/>
      <c r="AF1880" s="85"/>
      <c r="AG1880" s="15"/>
      <c r="AH1880" s="85"/>
      <c r="AI1880" s="85"/>
      <c r="AJ1880" s="85"/>
      <c r="AK1880" s="85"/>
      <c r="AL1880" s="85" t="str">
        <f>IF(AK1880="","",VLOOKUP(AK1880,映射!W:X,2,FALSE))</f>
        <v/>
      </c>
      <c r="AM1880" s="85"/>
      <c r="AN1880" s="85"/>
      <c r="AO1880" s="85"/>
    </row>
    <row r="1881" spans="1:41">
      <c r="A1881" s="26">
        <v>131203</v>
      </c>
      <c r="B1881" s="26" t="s">
        <v>701</v>
      </c>
      <c r="C1881" s="14" t="s">
        <v>40</v>
      </c>
      <c r="D1881" s="15" t="s">
        <v>702</v>
      </c>
      <c r="E1881" s="26">
        <v>31203</v>
      </c>
      <c r="F1881" s="26" t="s">
        <v>455</v>
      </c>
      <c r="G1881" s="26"/>
      <c r="H1881" s="26">
        <v>52</v>
      </c>
      <c r="I1881" s="26">
        <v>1430</v>
      </c>
      <c r="J1881" s="90">
        <v>34</v>
      </c>
      <c r="K1881" s="26"/>
      <c r="L1881" s="85">
        <v>102065</v>
      </c>
      <c r="M1881" s="15" t="str">
        <f>IF(L1881="","",VLOOKUP(L1881,映射!W:X,2,FALSE))</f>
        <v>王宠宝箱碎片</v>
      </c>
      <c r="N1881" s="85">
        <v>1</v>
      </c>
      <c r="O1881" s="85">
        <v>1</v>
      </c>
      <c r="P1881" s="85">
        <v>2000</v>
      </c>
      <c r="Q1881" s="79"/>
      <c r="R1881" s="15"/>
      <c r="S1881" s="79"/>
      <c r="T1881" s="79"/>
      <c r="U1881" s="79"/>
      <c r="V1881" s="92"/>
      <c r="W1881" s="15"/>
      <c r="X1881" s="92"/>
      <c r="Y1881" s="92"/>
      <c r="Z1881" s="92"/>
      <c r="AA1881" s="92"/>
      <c r="AB1881" s="88"/>
      <c r="AC1881" s="92"/>
      <c r="AD1881" s="92"/>
      <c r="AE1881" s="92"/>
      <c r="AF1881" s="85"/>
      <c r="AG1881" s="15"/>
      <c r="AH1881" s="85"/>
      <c r="AI1881" s="85"/>
      <c r="AJ1881" s="85"/>
      <c r="AK1881" s="85"/>
      <c r="AL1881" s="85" t="str">
        <f>IF(AK1881="","",VLOOKUP(AK1881,映射!W:X,2,FALSE))</f>
        <v/>
      </c>
      <c r="AM1881" s="85"/>
      <c r="AN1881" s="85"/>
      <c r="AO1881" s="85"/>
    </row>
    <row r="1882" spans="1:41">
      <c r="A1882" s="26">
        <v>131204</v>
      </c>
      <c r="B1882" s="26" t="s">
        <v>701</v>
      </c>
      <c r="C1882" s="14" t="s">
        <v>40</v>
      </c>
      <c r="D1882" s="15" t="s">
        <v>704</v>
      </c>
      <c r="E1882" s="26">
        <v>31204</v>
      </c>
      <c r="F1882" s="26" t="s">
        <v>614</v>
      </c>
      <c r="G1882" s="26"/>
      <c r="H1882" s="26">
        <v>52</v>
      </c>
      <c r="I1882" s="26">
        <v>1430</v>
      </c>
      <c r="J1882" s="90">
        <v>34</v>
      </c>
      <c r="K1882" s="26"/>
      <c r="L1882" s="85">
        <v>102065</v>
      </c>
      <c r="M1882" s="15" t="str">
        <f>IF(L1882="","",VLOOKUP(L1882,映射!W:X,2,FALSE))</f>
        <v>王宠宝箱碎片</v>
      </c>
      <c r="N1882" s="85">
        <v>1</v>
      </c>
      <c r="O1882" s="85">
        <v>1</v>
      </c>
      <c r="P1882" s="85">
        <v>2000</v>
      </c>
      <c r="Q1882" s="79"/>
      <c r="R1882" s="15"/>
      <c r="S1882" s="79"/>
      <c r="T1882" s="79"/>
      <c r="U1882" s="79"/>
      <c r="V1882" s="92"/>
      <c r="W1882" s="15"/>
      <c r="X1882" s="92"/>
      <c r="Y1882" s="92"/>
      <c r="Z1882" s="92"/>
      <c r="AA1882" s="92"/>
      <c r="AB1882" s="88"/>
      <c r="AC1882" s="92"/>
      <c r="AD1882" s="92"/>
      <c r="AE1882" s="92"/>
      <c r="AF1882" s="85"/>
      <c r="AG1882" s="15"/>
      <c r="AH1882" s="85"/>
      <c r="AI1882" s="85"/>
      <c r="AJ1882" s="85"/>
      <c r="AK1882" s="85"/>
      <c r="AL1882" s="85" t="str">
        <f>IF(AK1882="","",VLOOKUP(AK1882,映射!W:X,2,FALSE))</f>
        <v/>
      </c>
      <c r="AM1882" s="85"/>
      <c r="AN1882" s="85"/>
      <c r="AO1882" s="85"/>
    </row>
    <row r="1883" spans="1:41">
      <c r="A1883" s="26">
        <v>131205</v>
      </c>
      <c r="B1883" s="26" t="s">
        <v>701</v>
      </c>
      <c r="C1883" s="14" t="s">
        <v>40</v>
      </c>
      <c r="D1883" s="15" t="s">
        <v>704</v>
      </c>
      <c r="E1883" s="26">
        <v>31205</v>
      </c>
      <c r="F1883" s="26" t="s">
        <v>454</v>
      </c>
      <c r="G1883" s="26"/>
      <c r="H1883" s="26">
        <v>52</v>
      </c>
      <c r="I1883" s="26">
        <v>1430</v>
      </c>
      <c r="J1883" s="90">
        <v>34</v>
      </c>
      <c r="K1883" s="26"/>
      <c r="L1883" s="85">
        <v>102065</v>
      </c>
      <c r="M1883" s="15" t="str">
        <f>IF(L1883="","",VLOOKUP(L1883,映射!W:X,2,FALSE))</f>
        <v>王宠宝箱碎片</v>
      </c>
      <c r="N1883" s="85">
        <v>1</v>
      </c>
      <c r="O1883" s="85">
        <v>1</v>
      </c>
      <c r="P1883" s="85">
        <v>2000</v>
      </c>
      <c r="Q1883" s="79"/>
      <c r="R1883" s="15"/>
      <c r="S1883" s="79"/>
      <c r="T1883" s="79"/>
      <c r="U1883" s="79"/>
      <c r="V1883" s="92"/>
      <c r="W1883" s="15"/>
      <c r="X1883" s="92"/>
      <c r="Y1883" s="92"/>
      <c r="Z1883" s="92"/>
      <c r="AA1883" s="92"/>
      <c r="AB1883" s="88"/>
      <c r="AC1883" s="92"/>
      <c r="AD1883" s="92"/>
      <c r="AE1883" s="92"/>
      <c r="AF1883" s="85"/>
      <c r="AG1883" s="15"/>
      <c r="AH1883" s="85"/>
      <c r="AI1883" s="85"/>
      <c r="AJ1883" s="85"/>
      <c r="AK1883" s="85"/>
      <c r="AL1883" s="85" t="str">
        <f>IF(AK1883="","",VLOOKUP(AK1883,映射!W:X,2,FALSE))</f>
        <v/>
      </c>
      <c r="AM1883" s="85"/>
      <c r="AN1883" s="85"/>
      <c r="AO1883" s="85"/>
    </row>
    <row r="1884" spans="1:41">
      <c r="A1884" s="26">
        <v>131206</v>
      </c>
      <c r="B1884" s="26" t="s">
        <v>701</v>
      </c>
      <c r="C1884" s="14" t="s">
        <v>40</v>
      </c>
      <c r="D1884" s="15" t="s">
        <v>704</v>
      </c>
      <c r="E1884" s="26">
        <v>31206</v>
      </c>
      <c r="F1884" s="26" t="s">
        <v>456</v>
      </c>
      <c r="G1884" s="26"/>
      <c r="H1884" s="26">
        <v>52</v>
      </c>
      <c r="I1884" s="26">
        <v>1430</v>
      </c>
      <c r="J1884" s="90">
        <v>34</v>
      </c>
      <c r="K1884" s="26"/>
      <c r="L1884" s="85">
        <v>102065</v>
      </c>
      <c r="M1884" s="15" t="str">
        <f>IF(L1884="","",VLOOKUP(L1884,映射!W:X,2,FALSE))</f>
        <v>王宠宝箱碎片</v>
      </c>
      <c r="N1884" s="85">
        <v>1</v>
      </c>
      <c r="O1884" s="85">
        <v>1</v>
      </c>
      <c r="P1884" s="85">
        <v>2000</v>
      </c>
      <c r="Q1884" s="79"/>
      <c r="R1884" s="15"/>
      <c r="S1884" s="79"/>
      <c r="T1884" s="79"/>
      <c r="U1884" s="79"/>
      <c r="V1884" s="92"/>
      <c r="W1884" s="15"/>
      <c r="X1884" s="92"/>
      <c r="Y1884" s="92"/>
      <c r="Z1884" s="92"/>
      <c r="AA1884" s="92"/>
      <c r="AB1884" s="88"/>
      <c r="AC1884" s="92"/>
      <c r="AD1884" s="92"/>
      <c r="AE1884" s="92"/>
      <c r="AF1884" s="85"/>
      <c r="AG1884" s="15"/>
      <c r="AH1884" s="85"/>
      <c r="AI1884" s="85"/>
      <c r="AJ1884" s="85"/>
      <c r="AK1884" s="85"/>
      <c r="AL1884" s="85" t="str">
        <f>IF(AK1884="","",VLOOKUP(AK1884,映射!W:X,2,FALSE))</f>
        <v/>
      </c>
      <c r="AM1884" s="85"/>
      <c r="AN1884" s="85"/>
      <c r="AO1884" s="85"/>
    </row>
    <row r="1885" spans="1:41">
      <c r="A1885" s="26">
        <v>131207</v>
      </c>
      <c r="B1885" s="26" t="s">
        <v>701</v>
      </c>
      <c r="C1885" s="14" t="s">
        <v>40</v>
      </c>
      <c r="D1885" s="15" t="s">
        <v>704</v>
      </c>
      <c r="E1885" s="26">
        <v>31207</v>
      </c>
      <c r="F1885" s="26" t="s">
        <v>424</v>
      </c>
      <c r="G1885" s="26"/>
      <c r="H1885" s="26">
        <v>57</v>
      </c>
      <c r="I1885" s="26">
        <v>1800</v>
      </c>
      <c r="J1885" s="90">
        <v>41</v>
      </c>
      <c r="K1885" s="26"/>
      <c r="L1885" s="85">
        <v>102065</v>
      </c>
      <c r="M1885" s="15" t="str">
        <f>IF(L1885="","",VLOOKUP(L1885,映射!W:X,2,FALSE))</f>
        <v>王宠宝箱碎片</v>
      </c>
      <c r="N1885" s="85">
        <v>1</v>
      </c>
      <c r="O1885" s="85">
        <v>1</v>
      </c>
      <c r="P1885" s="85">
        <v>2000</v>
      </c>
      <c r="Q1885" s="79"/>
      <c r="R1885" s="15"/>
      <c r="S1885" s="79"/>
      <c r="T1885" s="79"/>
      <c r="U1885" s="79"/>
      <c r="V1885" s="92"/>
      <c r="W1885" s="15"/>
      <c r="X1885" s="92"/>
      <c r="Y1885" s="92"/>
      <c r="Z1885" s="92"/>
      <c r="AA1885" s="92"/>
      <c r="AB1885" s="88"/>
      <c r="AC1885" s="92"/>
      <c r="AD1885" s="92"/>
      <c r="AE1885" s="92"/>
      <c r="AF1885" s="85"/>
      <c r="AG1885" s="15"/>
      <c r="AH1885" s="85"/>
      <c r="AI1885" s="85"/>
      <c r="AJ1885" s="85"/>
      <c r="AK1885" s="85"/>
      <c r="AL1885" s="85" t="str">
        <f>IF(AK1885="","",VLOOKUP(AK1885,映射!W:X,2,FALSE))</f>
        <v/>
      </c>
      <c r="AM1885" s="85"/>
      <c r="AN1885" s="85"/>
      <c r="AO1885" s="85"/>
    </row>
    <row r="1886" spans="1:41">
      <c r="A1886" s="26">
        <v>131208</v>
      </c>
      <c r="B1886" s="26" t="s">
        <v>701</v>
      </c>
      <c r="C1886" s="14" t="s">
        <v>40</v>
      </c>
      <c r="D1886" s="15" t="s">
        <v>704</v>
      </c>
      <c r="E1886" s="26">
        <v>31208</v>
      </c>
      <c r="F1886" s="26" t="s">
        <v>659</v>
      </c>
      <c r="G1886" s="26"/>
      <c r="H1886" s="26">
        <v>57</v>
      </c>
      <c r="I1886" s="26">
        <v>1800</v>
      </c>
      <c r="J1886" s="90">
        <v>41</v>
      </c>
      <c r="K1886" s="26"/>
      <c r="L1886" s="85">
        <v>102065</v>
      </c>
      <c r="M1886" s="15" t="str">
        <f>IF(L1886="","",VLOOKUP(L1886,映射!W:X,2,FALSE))</f>
        <v>王宠宝箱碎片</v>
      </c>
      <c r="N1886" s="85">
        <v>1</v>
      </c>
      <c r="O1886" s="85">
        <v>1</v>
      </c>
      <c r="P1886" s="85">
        <v>2000</v>
      </c>
      <c r="Q1886" s="79"/>
      <c r="R1886" s="15"/>
      <c r="S1886" s="79"/>
      <c r="T1886" s="79"/>
      <c r="U1886" s="79"/>
      <c r="V1886" s="92"/>
      <c r="W1886" s="15"/>
      <c r="X1886" s="92"/>
      <c r="Y1886" s="92"/>
      <c r="Z1886" s="92"/>
      <c r="AA1886" s="92"/>
      <c r="AB1886" s="88"/>
      <c r="AC1886" s="92"/>
      <c r="AD1886" s="92"/>
      <c r="AE1886" s="92"/>
      <c r="AF1886" s="85"/>
      <c r="AG1886" s="15"/>
      <c r="AH1886" s="85"/>
      <c r="AI1886" s="85"/>
      <c r="AJ1886" s="85"/>
      <c r="AK1886" s="85"/>
      <c r="AL1886" s="85" t="str">
        <f>IF(AK1886="","",VLOOKUP(AK1886,映射!W:X,2,FALSE))</f>
        <v/>
      </c>
      <c r="AM1886" s="85"/>
      <c r="AN1886" s="85"/>
      <c r="AO1886" s="85"/>
    </row>
    <row r="1887" spans="1:41">
      <c r="A1887" s="26">
        <v>131209</v>
      </c>
      <c r="B1887" s="26" t="s">
        <v>701</v>
      </c>
      <c r="C1887" s="14" t="s">
        <v>40</v>
      </c>
      <c r="D1887" s="15" t="s">
        <v>704</v>
      </c>
      <c r="E1887" s="26">
        <v>31209</v>
      </c>
      <c r="F1887" s="26" t="s">
        <v>706</v>
      </c>
      <c r="G1887" s="26"/>
      <c r="H1887" s="26">
        <v>57</v>
      </c>
      <c r="I1887" s="26">
        <v>1800</v>
      </c>
      <c r="J1887" s="90">
        <v>41</v>
      </c>
      <c r="K1887" s="26"/>
      <c r="L1887" s="85">
        <v>102065</v>
      </c>
      <c r="M1887" s="15" t="str">
        <f>IF(L1887="","",VLOOKUP(L1887,映射!W:X,2,FALSE))</f>
        <v>王宠宝箱碎片</v>
      </c>
      <c r="N1887" s="85">
        <v>1</v>
      </c>
      <c r="O1887" s="85">
        <v>1</v>
      </c>
      <c r="P1887" s="85">
        <v>2000</v>
      </c>
      <c r="Q1887" s="79"/>
      <c r="R1887" s="15"/>
      <c r="S1887" s="79"/>
      <c r="T1887" s="79"/>
      <c r="U1887" s="79"/>
      <c r="V1887" s="92"/>
      <c r="W1887" s="15"/>
      <c r="X1887" s="92"/>
      <c r="Y1887" s="92"/>
      <c r="Z1887" s="92"/>
      <c r="AA1887" s="92"/>
      <c r="AB1887" s="88"/>
      <c r="AC1887" s="92"/>
      <c r="AD1887" s="92"/>
      <c r="AE1887" s="92"/>
      <c r="AF1887" s="85"/>
      <c r="AG1887" s="15"/>
      <c r="AH1887" s="85"/>
      <c r="AI1887" s="85"/>
      <c r="AJ1887" s="85"/>
      <c r="AK1887" s="85"/>
      <c r="AL1887" s="85" t="str">
        <f>IF(AK1887="","",VLOOKUP(AK1887,映射!W:X,2,FALSE))</f>
        <v/>
      </c>
      <c r="AM1887" s="85"/>
      <c r="AN1887" s="85"/>
      <c r="AO1887" s="85"/>
    </row>
    <row r="1888" spans="1:41">
      <c r="A1888" s="26">
        <v>131210</v>
      </c>
      <c r="B1888" s="26" t="s">
        <v>701</v>
      </c>
      <c r="C1888" s="14" t="s">
        <v>40</v>
      </c>
      <c r="D1888" s="15" t="s">
        <v>704</v>
      </c>
      <c r="E1888" s="26">
        <v>31210</v>
      </c>
      <c r="F1888" s="26" t="s">
        <v>660</v>
      </c>
      <c r="G1888" s="26"/>
      <c r="H1888" s="26">
        <v>57</v>
      </c>
      <c r="I1888" s="26">
        <v>1800</v>
      </c>
      <c r="J1888" s="90">
        <v>41</v>
      </c>
      <c r="K1888" s="26"/>
      <c r="L1888" s="85">
        <v>102065</v>
      </c>
      <c r="M1888" s="15" t="str">
        <f>IF(L1888="","",VLOOKUP(L1888,映射!W:X,2,FALSE))</f>
        <v>王宠宝箱碎片</v>
      </c>
      <c r="N1888" s="85">
        <v>1</v>
      </c>
      <c r="O1888" s="85">
        <v>1</v>
      </c>
      <c r="P1888" s="85">
        <v>2000</v>
      </c>
      <c r="Q1888" s="79"/>
      <c r="R1888" s="15"/>
      <c r="S1888" s="79"/>
      <c r="T1888" s="79"/>
      <c r="U1888" s="79"/>
      <c r="V1888" s="92"/>
      <c r="W1888" s="15"/>
      <c r="X1888" s="92"/>
      <c r="Y1888" s="92"/>
      <c r="Z1888" s="92"/>
      <c r="AA1888" s="92"/>
      <c r="AB1888" s="88"/>
      <c r="AC1888" s="92"/>
      <c r="AD1888" s="92"/>
      <c r="AE1888" s="92"/>
      <c r="AF1888" s="85"/>
      <c r="AG1888" s="15"/>
      <c r="AH1888" s="85"/>
      <c r="AI1888" s="85"/>
      <c r="AJ1888" s="85"/>
      <c r="AK1888" s="85"/>
      <c r="AL1888" s="85" t="str">
        <f>IF(AK1888="","",VLOOKUP(AK1888,映射!W:X,2,FALSE))</f>
        <v/>
      </c>
      <c r="AM1888" s="85"/>
      <c r="AN1888" s="85"/>
      <c r="AO1888" s="85"/>
    </row>
    <row r="1889" spans="1:41">
      <c r="A1889" s="26">
        <v>131211</v>
      </c>
      <c r="B1889" s="26" t="s">
        <v>701</v>
      </c>
      <c r="C1889" s="14" t="s">
        <v>40</v>
      </c>
      <c r="D1889" s="15" t="s">
        <v>704</v>
      </c>
      <c r="E1889" s="26">
        <v>31211</v>
      </c>
      <c r="F1889" s="26" t="s">
        <v>660</v>
      </c>
      <c r="G1889" s="26"/>
      <c r="H1889" s="26">
        <v>57</v>
      </c>
      <c r="I1889" s="26">
        <v>1800</v>
      </c>
      <c r="J1889" s="90">
        <v>41</v>
      </c>
      <c r="K1889" s="26"/>
      <c r="L1889" s="85">
        <v>102065</v>
      </c>
      <c r="M1889" s="15" t="str">
        <f>IF(L1889="","",VLOOKUP(L1889,映射!W:X,2,FALSE))</f>
        <v>王宠宝箱碎片</v>
      </c>
      <c r="N1889" s="85">
        <v>1</v>
      </c>
      <c r="O1889" s="85">
        <v>1</v>
      </c>
      <c r="P1889" s="85">
        <v>2000</v>
      </c>
      <c r="Q1889" s="79"/>
      <c r="R1889" s="15"/>
      <c r="S1889" s="79"/>
      <c r="T1889" s="79"/>
      <c r="U1889" s="79"/>
      <c r="V1889" s="92"/>
      <c r="W1889" s="15"/>
      <c r="X1889" s="92"/>
      <c r="Y1889" s="92"/>
      <c r="Z1889" s="92"/>
      <c r="AA1889" s="92"/>
      <c r="AB1889" s="88"/>
      <c r="AC1889" s="92"/>
      <c r="AD1889" s="92"/>
      <c r="AE1889" s="92"/>
      <c r="AF1889" s="85"/>
      <c r="AG1889" s="15"/>
      <c r="AH1889" s="85"/>
      <c r="AI1889" s="85"/>
      <c r="AJ1889" s="85"/>
      <c r="AK1889" s="85"/>
      <c r="AL1889" s="85" t="str">
        <f>IF(AK1889="","",VLOOKUP(AK1889,映射!W:X,2,FALSE))</f>
        <v/>
      </c>
      <c r="AM1889" s="85"/>
      <c r="AN1889" s="85"/>
      <c r="AO1889" s="85"/>
    </row>
    <row r="1890" spans="1:41">
      <c r="A1890" s="26">
        <v>131212</v>
      </c>
      <c r="B1890" s="26" t="s">
        <v>701</v>
      </c>
      <c r="C1890" s="14" t="s">
        <v>40</v>
      </c>
      <c r="D1890" s="15" t="s">
        <v>702</v>
      </c>
      <c r="E1890" s="26">
        <v>31212</v>
      </c>
      <c r="F1890" s="26" t="s">
        <v>497</v>
      </c>
      <c r="G1890" s="26"/>
      <c r="H1890" s="26">
        <v>57</v>
      </c>
      <c r="I1890" s="26">
        <v>1800</v>
      </c>
      <c r="J1890" s="90">
        <v>41</v>
      </c>
      <c r="K1890" s="26"/>
      <c r="L1890" s="85">
        <v>102065</v>
      </c>
      <c r="M1890" s="15" t="str">
        <f>IF(L1890="","",VLOOKUP(L1890,映射!W:X,2,FALSE))</f>
        <v>王宠宝箱碎片</v>
      </c>
      <c r="N1890" s="85">
        <v>1</v>
      </c>
      <c r="O1890" s="85">
        <v>1</v>
      </c>
      <c r="P1890" s="85">
        <v>2000</v>
      </c>
      <c r="Q1890" s="79"/>
      <c r="R1890" s="15"/>
      <c r="S1890" s="79"/>
      <c r="T1890" s="79"/>
      <c r="U1890" s="79"/>
      <c r="V1890" s="92"/>
      <c r="W1890" s="15"/>
      <c r="X1890" s="92"/>
      <c r="Y1890" s="92"/>
      <c r="Z1890" s="92"/>
      <c r="AA1890" s="92"/>
      <c r="AB1890" s="88"/>
      <c r="AC1890" s="92"/>
      <c r="AD1890" s="92"/>
      <c r="AE1890" s="92"/>
      <c r="AF1890" s="85"/>
      <c r="AG1890" s="15"/>
      <c r="AH1890" s="85"/>
      <c r="AI1890" s="85"/>
      <c r="AJ1890" s="85"/>
      <c r="AK1890" s="85"/>
      <c r="AL1890" s="85" t="str">
        <f>IF(AK1890="","",VLOOKUP(AK1890,映射!W:X,2,FALSE))</f>
        <v/>
      </c>
      <c r="AM1890" s="85"/>
      <c r="AN1890" s="85"/>
      <c r="AO1890" s="85"/>
    </row>
    <row r="1891" spans="1:41">
      <c r="A1891" s="26">
        <v>131213</v>
      </c>
      <c r="B1891" s="26" t="s">
        <v>701</v>
      </c>
      <c r="C1891" s="14" t="s">
        <v>40</v>
      </c>
      <c r="D1891" s="15" t="s">
        <v>702</v>
      </c>
      <c r="E1891" s="26">
        <v>31213</v>
      </c>
      <c r="F1891" s="26" t="s">
        <v>455</v>
      </c>
      <c r="G1891" s="26"/>
      <c r="H1891" s="26">
        <v>57</v>
      </c>
      <c r="I1891" s="26">
        <v>1800</v>
      </c>
      <c r="J1891" s="90">
        <v>41</v>
      </c>
      <c r="K1891" s="26"/>
      <c r="L1891" s="85">
        <v>102065</v>
      </c>
      <c r="M1891" s="15" t="str">
        <f>IF(L1891="","",VLOOKUP(L1891,映射!W:X,2,FALSE))</f>
        <v>王宠宝箱碎片</v>
      </c>
      <c r="N1891" s="85">
        <v>1</v>
      </c>
      <c r="O1891" s="85">
        <v>1</v>
      </c>
      <c r="P1891" s="85">
        <v>2000</v>
      </c>
      <c r="Q1891" s="79"/>
      <c r="R1891" s="15"/>
      <c r="S1891" s="79"/>
      <c r="T1891" s="79"/>
      <c r="U1891" s="79"/>
      <c r="V1891" s="92"/>
      <c r="W1891" s="15"/>
      <c r="X1891" s="92"/>
      <c r="Y1891" s="92"/>
      <c r="Z1891" s="92"/>
      <c r="AA1891" s="92"/>
      <c r="AB1891" s="88"/>
      <c r="AC1891" s="92"/>
      <c r="AD1891" s="92"/>
      <c r="AE1891" s="92"/>
      <c r="AF1891" s="85"/>
      <c r="AG1891" s="15"/>
      <c r="AH1891" s="85"/>
      <c r="AI1891" s="85"/>
      <c r="AJ1891" s="85"/>
      <c r="AK1891" s="85"/>
      <c r="AL1891" s="85" t="str">
        <f>IF(AK1891="","",VLOOKUP(AK1891,映射!W:X,2,FALSE))</f>
        <v/>
      </c>
      <c r="AM1891" s="85"/>
      <c r="AN1891" s="85"/>
      <c r="AO1891" s="85"/>
    </row>
    <row r="1892" spans="1:41">
      <c r="A1892" s="26">
        <v>131214</v>
      </c>
      <c r="B1892" s="26" t="s">
        <v>701</v>
      </c>
      <c r="C1892" s="14" t="s">
        <v>40</v>
      </c>
      <c r="D1892" s="15" t="s">
        <v>702</v>
      </c>
      <c r="E1892" s="26">
        <v>31214</v>
      </c>
      <c r="F1892" s="26" t="s">
        <v>614</v>
      </c>
      <c r="G1892" s="26"/>
      <c r="H1892" s="26">
        <v>57</v>
      </c>
      <c r="I1892" s="26">
        <v>1800</v>
      </c>
      <c r="J1892" s="90">
        <v>41</v>
      </c>
      <c r="K1892" s="26"/>
      <c r="L1892" s="85">
        <v>102065</v>
      </c>
      <c r="M1892" s="15" t="str">
        <f>IF(L1892="","",VLOOKUP(L1892,映射!W:X,2,FALSE))</f>
        <v>王宠宝箱碎片</v>
      </c>
      <c r="N1892" s="85">
        <v>1</v>
      </c>
      <c r="O1892" s="85">
        <v>1</v>
      </c>
      <c r="P1892" s="85">
        <v>2000</v>
      </c>
      <c r="Q1892" s="79"/>
      <c r="R1892" s="15"/>
      <c r="S1892" s="79"/>
      <c r="T1892" s="79"/>
      <c r="U1892" s="79"/>
      <c r="V1892" s="92"/>
      <c r="W1892" s="15"/>
      <c r="X1892" s="92"/>
      <c r="Y1892" s="92"/>
      <c r="Z1892" s="92"/>
      <c r="AA1892" s="92"/>
      <c r="AB1892" s="88"/>
      <c r="AC1892" s="92"/>
      <c r="AD1892" s="92"/>
      <c r="AE1892" s="92"/>
      <c r="AF1892" s="85"/>
      <c r="AG1892" s="15"/>
      <c r="AH1892" s="85"/>
      <c r="AI1892" s="85"/>
      <c r="AJ1892" s="85"/>
      <c r="AK1892" s="85"/>
      <c r="AL1892" s="85" t="str">
        <f>IF(AK1892="","",VLOOKUP(AK1892,映射!W:X,2,FALSE))</f>
        <v/>
      </c>
      <c r="AM1892" s="85"/>
      <c r="AN1892" s="85"/>
      <c r="AO1892" s="85"/>
    </row>
    <row r="1893" spans="1:41">
      <c r="A1893" s="26">
        <v>131215</v>
      </c>
      <c r="B1893" s="26" t="s">
        <v>701</v>
      </c>
      <c r="C1893" s="14" t="s">
        <v>40</v>
      </c>
      <c r="D1893" s="15" t="s">
        <v>702</v>
      </c>
      <c r="E1893" s="26">
        <v>31215</v>
      </c>
      <c r="F1893" s="26" t="s">
        <v>454</v>
      </c>
      <c r="G1893" s="26"/>
      <c r="H1893" s="26">
        <v>57</v>
      </c>
      <c r="I1893" s="26">
        <v>1800</v>
      </c>
      <c r="J1893" s="90">
        <v>41</v>
      </c>
      <c r="K1893" s="26"/>
      <c r="L1893" s="85">
        <v>102065</v>
      </c>
      <c r="M1893" s="15" t="str">
        <f>IF(L1893="","",VLOOKUP(L1893,映射!W:X,2,FALSE))</f>
        <v>王宠宝箱碎片</v>
      </c>
      <c r="N1893" s="85">
        <v>1</v>
      </c>
      <c r="O1893" s="85">
        <v>1</v>
      </c>
      <c r="P1893" s="85">
        <v>2000</v>
      </c>
      <c r="Q1893" s="79"/>
      <c r="R1893" s="15"/>
      <c r="S1893" s="79"/>
      <c r="T1893" s="79"/>
      <c r="U1893" s="79"/>
      <c r="V1893" s="92"/>
      <c r="W1893" s="15"/>
      <c r="X1893" s="92"/>
      <c r="Y1893" s="92"/>
      <c r="Z1893" s="92"/>
      <c r="AA1893" s="92"/>
      <c r="AB1893" s="88"/>
      <c r="AC1893" s="92"/>
      <c r="AD1893" s="92"/>
      <c r="AE1893" s="92"/>
      <c r="AF1893" s="85"/>
      <c r="AG1893" s="15"/>
      <c r="AH1893" s="85"/>
      <c r="AI1893" s="85"/>
      <c r="AJ1893" s="85"/>
      <c r="AK1893" s="85"/>
      <c r="AL1893" s="85" t="str">
        <f>IF(AK1893="","",VLOOKUP(AK1893,映射!W:X,2,FALSE))</f>
        <v/>
      </c>
      <c r="AM1893" s="85"/>
      <c r="AN1893" s="85"/>
      <c r="AO1893" s="85"/>
    </row>
    <row r="1894" spans="1:41">
      <c r="A1894" s="26">
        <v>131216</v>
      </c>
      <c r="B1894" s="26" t="s">
        <v>701</v>
      </c>
      <c r="C1894" s="14" t="s">
        <v>40</v>
      </c>
      <c r="D1894" s="15" t="s">
        <v>702</v>
      </c>
      <c r="E1894" s="26">
        <v>31216</v>
      </c>
      <c r="F1894" s="26" t="s">
        <v>456</v>
      </c>
      <c r="G1894" s="26"/>
      <c r="H1894" s="26">
        <v>57</v>
      </c>
      <c r="I1894" s="26">
        <v>1800</v>
      </c>
      <c r="J1894" s="90">
        <v>41</v>
      </c>
      <c r="K1894" s="26"/>
      <c r="L1894" s="85">
        <v>102065</v>
      </c>
      <c r="M1894" s="15" t="str">
        <f>IF(L1894="","",VLOOKUP(L1894,映射!W:X,2,FALSE))</f>
        <v>王宠宝箱碎片</v>
      </c>
      <c r="N1894" s="85">
        <v>1</v>
      </c>
      <c r="O1894" s="85">
        <v>1</v>
      </c>
      <c r="P1894" s="85">
        <v>2000</v>
      </c>
      <c r="Q1894" s="79"/>
      <c r="R1894" s="15"/>
      <c r="S1894" s="79"/>
      <c r="T1894" s="79"/>
      <c r="U1894" s="79"/>
      <c r="V1894" s="92"/>
      <c r="W1894" s="15"/>
      <c r="X1894" s="92"/>
      <c r="Y1894" s="92"/>
      <c r="Z1894" s="92"/>
      <c r="AA1894" s="92"/>
      <c r="AB1894" s="88"/>
      <c r="AC1894" s="92"/>
      <c r="AD1894" s="92"/>
      <c r="AE1894" s="92"/>
      <c r="AF1894" s="85"/>
      <c r="AG1894" s="15"/>
      <c r="AH1894" s="85"/>
      <c r="AI1894" s="85"/>
      <c r="AJ1894" s="85"/>
      <c r="AK1894" s="85"/>
      <c r="AL1894" s="85" t="str">
        <f>IF(AK1894="","",VLOOKUP(AK1894,映射!W:X,2,FALSE))</f>
        <v/>
      </c>
      <c r="AM1894" s="85"/>
      <c r="AN1894" s="85"/>
      <c r="AO1894" s="85"/>
    </row>
    <row r="1895" spans="1:41">
      <c r="A1895" s="26">
        <v>131217</v>
      </c>
      <c r="B1895" s="26" t="s">
        <v>701</v>
      </c>
      <c r="C1895" s="14" t="s">
        <v>40</v>
      </c>
      <c r="D1895" s="15" t="s">
        <v>702</v>
      </c>
      <c r="E1895" s="26">
        <v>31217</v>
      </c>
      <c r="F1895" s="26" t="s">
        <v>415</v>
      </c>
      <c r="G1895" s="26"/>
      <c r="H1895" s="26">
        <v>22</v>
      </c>
      <c r="I1895" s="26">
        <v>1150</v>
      </c>
      <c r="J1895" s="90">
        <v>20</v>
      </c>
      <c r="K1895" s="26"/>
      <c r="L1895" s="85">
        <v>102065</v>
      </c>
      <c r="M1895" s="15" t="str">
        <f>IF(L1895="","",VLOOKUP(L1895,映射!W:X,2,FALSE))</f>
        <v>王宠宝箱碎片</v>
      </c>
      <c r="N1895" s="85">
        <v>1</v>
      </c>
      <c r="O1895" s="85">
        <v>1</v>
      </c>
      <c r="P1895" s="85">
        <v>2000</v>
      </c>
      <c r="Q1895" s="79"/>
      <c r="R1895" s="15"/>
      <c r="S1895" s="79"/>
      <c r="T1895" s="79"/>
      <c r="U1895" s="79"/>
      <c r="V1895" s="92"/>
      <c r="W1895" s="15"/>
      <c r="X1895" s="92"/>
      <c r="Y1895" s="92"/>
      <c r="Z1895" s="92"/>
      <c r="AA1895" s="92"/>
      <c r="AB1895" s="88"/>
      <c r="AC1895" s="92"/>
      <c r="AD1895" s="92"/>
      <c r="AE1895" s="92"/>
      <c r="AF1895" s="85"/>
      <c r="AG1895" s="15"/>
      <c r="AH1895" s="85"/>
      <c r="AI1895" s="85"/>
      <c r="AJ1895" s="85"/>
      <c r="AK1895" s="85"/>
      <c r="AL1895" s="85" t="str">
        <f>IF(AK1895="","",VLOOKUP(AK1895,映射!W:X,2,FALSE))</f>
        <v/>
      </c>
      <c r="AM1895" s="85"/>
      <c r="AN1895" s="85"/>
      <c r="AO1895" s="85"/>
    </row>
    <row r="1896" spans="1:41">
      <c r="A1896" s="26">
        <v>131218</v>
      </c>
      <c r="B1896" s="26" t="s">
        <v>701</v>
      </c>
      <c r="C1896" s="14" t="s">
        <v>40</v>
      </c>
      <c r="D1896" s="15" t="s">
        <v>702</v>
      </c>
      <c r="E1896" s="26">
        <v>31218</v>
      </c>
      <c r="F1896" s="26" t="s">
        <v>417</v>
      </c>
      <c r="G1896" s="26"/>
      <c r="H1896" s="26">
        <v>22</v>
      </c>
      <c r="I1896" s="26">
        <v>1150</v>
      </c>
      <c r="J1896" s="90">
        <v>20</v>
      </c>
      <c r="K1896" s="26"/>
      <c r="L1896" s="85">
        <v>102065</v>
      </c>
      <c r="M1896" s="15" t="str">
        <f>IF(L1896="","",VLOOKUP(L1896,映射!W:X,2,FALSE))</f>
        <v>王宠宝箱碎片</v>
      </c>
      <c r="N1896" s="85">
        <v>1</v>
      </c>
      <c r="O1896" s="85">
        <v>1</v>
      </c>
      <c r="P1896" s="85">
        <v>2000</v>
      </c>
      <c r="Q1896" s="79"/>
      <c r="R1896" s="15"/>
      <c r="S1896" s="79"/>
      <c r="T1896" s="79"/>
      <c r="U1896" s="79"/>
      <c r="V1896" s="92"/>
      <c r="W1896" s="15"/>
      <c r="X1896" s="92"/>
      <c r="Y1896" s="92"/>
      <c r="Z1896" s="92"/>
      <c r="AA1896" s="92"/>
      <c r="AB1896" s="88"/>
      <c r="AC1896" s="92"/>
      <c r="AD1896" s="92"/>
      <c r="AE1896" s="92"/>
      <c r="AF1896" s="85"/>
      <c r="AG1896" s="15"/>
      <c r="AH1896" s="85"/>
      <c r="AI1896" s="85"/>
      <c r="AJ1896" s="85"/>
      <c r="AK1896" s="85"/>
      <c r="AL1896" s="85" t="str">
        <f>IF(AK1896="","",VLOOKUP(AK1896,映射!W:X,2,FALSE))</f>
        <v/>
      </c>
      <c r="AM1896" s="85"/>
      <c r="AN1896" s="85"/>
      <c r="AO1896" s="85"/>
    </row>
    <row r="1897" spans="1:41">
      <c r="A1897" s="26">
        <v>131219</v>
      </c>
      <c r="B1897" s="26" t="s">
        <v>701</v>
      </c>
      <c r="C1897" s="14" t="s">
        <v>40</v>
      </c>
      <c r="D1897" s="15" t="s">
        <v>704</v>
      </c>
      <c r="E1897" s="26">
        <v>31219</v>
      </c>
      <c r="F1897" s="26" t="s">
        <v>419</v>
      </c>
      <c r="G1897" s="26"/>
      <c r="H1897" s="26">
        <v>22</v>
      </c>
      <c r="I1897" s="26">
        <v>230</v>
      </c>
      <c r="J1897" s="90">
        <v>20</v>
      </c>
      <c r="K1897" s="26"/>
      <c r="L1897" s="85">
        <v>102065</v>
      </c>
      <c r="M1897" s="15" t="str">
        <f>IF(L1897="","",VLOOKUP(L1897,映射!W:X,2,FALSE))</f>
        <v>王宠宝箱碎片</v>
      </c>
      <c r="N1897" s="85">
        <v>1</v>
      </c>
      <c r="O1897" s="85">
        <v>1</v>
      </c>
      <c r="P1897" s="85">
        <v>2000</v>
      </c>
      <c r="Q1897" s="79"/>
      <c r="R1897" s="15"/>
      <c r="S1897" s="79"/>
      <c r="T1897" s="79"/>
      <c r="U1897" s="79"/>
      <c r="V1897" s="92"/>
      <c r="W1897" s="15"/>
      <c r="X1897" s="92"/>
      <c r="Y1897" s="92"/>
      <c r="Z1897" s="92"/>
      <c r="AA1897" s="92"/>
      <c r="AB1897" s="88"/>
      <c r="AC1897" s="92"/>
      <c r="AD1897" s="92"/>
      <c r="AE1897" s="92"/>
      <c r="AF1897" s="85"/>
      <c r="AG1897" s="15"/>
      <c r="AH1897" s="85"/>
      <c r="AI1897" s="85"/>
      <c r="AJ1897" s="85"/>
      <c r="AK1897" s="85"/>
      <c r="AL1897" s="85" t="str">
        <f>IF(AK1897="","",VLOOKUP(AK1897,映射!W:X,2,FALSE))</f>
        <v/>
      </c>
      <c r="AM1897" s="85"/>
      <c r="AN1897" s="85"/>
      <c r="AO1897" s="85"/>
    </row>
    <row r="1898" spans="1:41">
      <c r="A1898" s="26">
        <v>131220</v>
      </c>
      <c r="B1898" s="26" t="s">
        <v>701</v>
      </c>
      <c r="C1898" s="14" t="s">
        <v>40</v>
      </c>
      <c r="D1898" s="15" t="s">
        <v>704</v>
      </c>
      <c r="E1898" s="26">
        <v>31220</v>
      </c>
      <c r="F1898" s="26" t="s">
        <v>404</v>
      </c>
      <c r="G1898" s="26"/>
      <c r="H1898" s="26">
        <v>22</v>
      </c>
      <c r="I1898" s="26">
        <v>1150</v>
      </c>
      <c r="J1898" s="90">
        <v>20</v>
      </c>
      <c r="K1898" s="26"/>
      <c r="L1898" s="85">
        <v>102065</v>
      </c>
      <c r="M1898" s="15" t="str">
        <f>IF(L1898="","",VLOOKUP(L1898,映射!W:X,2,FALSE))</f>
        <v>王宠宝箱碎片</v>
      </c>
      <c r="N1898" s="85">
        <v>1</v>
      </c>
      <c r="O1898" s="85">
        <v>1</v>
      </c>
      <c r="P1898" s="85">
        <v>2000</v>
      </c>
      <c r="Q1898" s="79"/>
      <c r="R1898" s="15"/>
      <c r="S1898" s="79"/>
      <c r="T1898" s="79"/>
      <c r="U1898" s="79"/>
      <c r="V1898" s="92"/>
      <c r="W1898" s="15"/>
      <c r="X1898" s="92"/>
      <c r="Y1898" s="92"/>
      <c r="Z1898" s="92"/>
      <c r="AA1898" s="92"/>
      <c r="AB1898" s="88"/>
      <c r="AC1898" s="92"/>
      <c r="AD1898" s="92"/>
      <c r="AE1898" s="92"/>
      <c r="AF1898" s="85"/>
      <c r="AG1898" s="15"/>
      <c r="AH1898" s="85"/>
      <c r="AI1898" s="85"/>
      <c r="AJ1898" s="85"/>
      <c r="AK1898" s="85"/>
      <c r="AL1898" s="85" t="str">
        <f>IF(AK1898="","",VLOOKUP(AK1898,映射!W:X,2,FALSE))</f>
        <v/>
      </c>
      <c r="AM1898" s="85"/>
      <c r="AN1898" s="85"/>
      <c r="AO1898" s="85"/>
    </row>
    <row r="1899" spans="1:41">
      <c r="A1899" s="26">
        <v>131221</v>
      </c>
      <c r="B1899" s="26" t="s">
        <v>701</v>
      </c>
      <c r="C1899" s="14" t="s">
        <v>40</v>
      </c>
      <c r="D1899" s="15" t="s">
        <v>704</v>
      </c>
      <c r="E1899" s="26">
        <v>31221</v>
      </c>
      <c r="F1899" s="26" t="s">
        <v>394</v>
      </c>
      <c r="G1899" s="26"/>
      <c r="H1899" s="26">
        <v>22</v>
      </c>
      <c r="I1899" s="26">
        <v>1150</v>
      </c>
      <c r="J1899" s="90">
        <v>20</v>
      </c>
      <c r="K1899" s="26"/>
      <c r="L1899" s="85">
        <v>102065</v>
      </c>
      <c r="M1899" s="15" t="str">
        <f>IF(L1899="","",VLOOKUP(L1899,映射!W:X,2,FALSE))</f>
        <v>王宠宝箱碎片</v>
      </c>
      <c r="N1899" s="85">
        <v>1</v>
      </c>
      <c r="O1899" s="85">
        <v>1</v>
      </c>
      <c r="P1899" s="85">
        <v>2000</v>
      </c>
      <c r="Q1899" s="79"/>
      <c r="R1899" s="15"/>
      <c r="S1899" s="79"/>
      <c r="T1899" s="79"/>
      <c r="U1899" s="79"/>
      <c r="V1899" s="92"/>
      <c r="W1899" s="15"/>
      <c r="X1899" s="92"/>
      <c r="Y1899" s="92"/>
      <c r="Z1899" s="92"/>
      <c r="AA1899" s="92"/>
      <c r="AB1899" s="88"/>
      <c r="AC1899" s="92"/>
      <c r="AD1899" s="92"/>
      <c r="AE1899" s="92"/>
      <c r="AF1899" s="85"/>
      <c r="AG1899" s="15"/>
      <c r="AH1899" s="85"/>
      <c r="AI1899" s="85"/>
      <c r="AJ1899" s="85"/>
      <c r="AK1899" s="85"/>
      <c r="AL1899" s="85" t="str">
        <f>IF(AK1899="","",VLOOKUP(AK1899,映射!W:X,2,FALSE))</f>
        <v/>
      </c>
      <c r="AM1899" s="85"/>
      <c r="AN1899" s="85"/>
      <c r="AO1899" s="85"/>
    </row>
    <row r="1900" spans="1:41">
      <c r="A1900" s="26">
        <v>131222</v>
      </c>
      <c r="B1900" s="26" t="s">
        <v>701</v>
      </c>
      <c r="C1900" s="14" t="s">
        <v>40</v>
      </c>
      <c r="D1900" s="15" t="s">
        <v>704</v>
      </c>
      <c r="E1900" s="26">
        <v>31222</v>
      </c>
      <c r="F1900" s="26" t="s">
        <v>415</v>
      </c>
      <c r="G1900" s="26"/>
      <c r="H1900" s="26">
        <v>27</v>
      </c>
      <c r="I1900" s="26">
        <v>1700</v>
      </c>
      <c r="J1900" s="90">
        <v>20</v>
      </c>
      <c r="K1900" s="26"/>
      <c r="L1900" s="85">
        <v>102065</v>
      </c>
      <c r="M1900" s="15" t="str">
        <f>IF(L1900="","",VLOOKUP(L1900,映射!W:X,2,FALSE))</f>
        <v>王宠宝箱碎片</v>
      </c>
      <c r="N1900" s="85">
        <v>1</v>
      </c>
      <c r="O1900" s="85">
        <v>1</v>
      </c>
      <c r="P1900" s="85">
        <v>2000</v>
      </c>
      <c r="Q1900" s="79"/>
      <c r="R1900" s="15"/>
      <c r="S1900" s="79"/>
      <c r="T1900" s="79"/>
      <c r="U1900" s="79"/>
      <c r="V1900" s="92"/>
      <c r="W1900" s="15"/>
      <c r="X1900" s="92"/>
      <c r="Y1900" s="92"/>
      <c r="Z1900" s="92"/>
      <c r="AA1900" s="92"/>
      <c r="AB1900" s="88"/>
      <c r="AC1900" s="92"/>
      <c r="AD1900" s="92"/>
      <c r="AE1900" s="92"/>
      <c r="AF1900" s="85"/>
      <c r="AG1900" s="15"/>
      <c r="AH1900" s="85"/>
      <c r="AI1900" s="85"/>
      <c r="AJ1900" s="85"/>
      <c r="AK1900" s="85"/>
      <c r="AL1900" s="85" t="str">
        <f>IF(AK1900="","",VLOOKUP(AK1900,映射!W:X,2,FALSE))</f>
        <v/>
      </c>
      <c r="AM1900" s="85"/>
      <c r="AN1900" s="85"/>
      <c r="AO1900" s="85"/>
    </row>
    <row r="1901" spans="1:41">
      <c r="A1901" s="26">
        <v>131223</v>
      </c>
      <c r="B1901" s="26" t="s">
        <v>701</v>
      </c>
      <c r="C1901" s="14" t="s">
        <v>40</v>
      </c>
      <c r="D1901" s="15" t="s">
        <v>704</v>
      </c>
      <c r="E1901" s="26">
        <v>31223</v>
      </c>
      <c r="F1901" s="26" t="s">
        <v>417</v>
      </c>
      <c r="G1901" s="26"/>
      <c r="H1901" s="26">
        <v>27</v>
      </c>
      <c r="I1901" s="26">
        <v>1700</v>
      </c>
      <c r="J1901" s="90">
        <v>20</v>
      </c>
      <c r="K1901" s="26"/>
      <c r="L1901" s="85">
        <v>102065</v>
      </c>
      <c r="M1901" s="15" t="str">
        <f>IF(L1901="","",VLOOKUP(L1901,映射!W:X,2,FALSE))</f>
        <v>王宠宝箱碎片</v>
      </c>
      <c r="N1901" s="85">
        <v>1</v>
      </c>
      <c r="O1901" s="85">
        <v>1</v>
      </c>
      <c r="P1901" s="85">
        <v>2000</v>
      </c>
      <c r="Q1901" s="79"/>
      <c r="R1901" s="15"/>
      <c r="S1901" s="79"/>
      <c r="T1901" s="79"/>
      <c r="U1901" s="79"/>
      <c r="V1901" s="92"/>
      <c r="W1901" s="15"/>
      <c r="X1901" s="92"/>
      <c r="Y1901" s="92"/>
      <c r="Z1901" s="92"/>
      <c r="AA1901" s="92"/>
      <c r="AB1901" s="88"/>
      <c r="AC1901" s="92"/>
      <c r="AD1901" s="92"/>
      <c r="AE1901" s="92"/>
      <c r="AF1901" s="85"/>
      <c r="AG1901" s="15"/>
      <c r="AH1901" s="85"/>
      <c r="AI1901" s="85"/>
      <c r="AJ1901" s="85"/>
      <c r="AK1901" s="85"/>
      <c r="AL1901" s="85" t="str">
        <f>IF(AK1901="","",VLOOKUP(AK1901,映射!W:X,2,FALSE))</f>
        <v/>
      </c>
      <c r="AM1901" s="85"/>
      <c r="AN1901" s="85"/>
      <c r="AO1901" s="85"/>
    </row>
    <row r="1902" spans="1:41">
      <c r="A1902" s="26">
        <v>131224</v>
      </c>
      <c r="B1902" s="26" t="s">
        <v>701</v>
      </c>
      <c r="C1902" s="14" t="s">
        <v>40</v>
      </c>
      <c r="D1902" s="15" t="s">
        <v>704</v>
      </c>
      <c r="E1902" s="26">
        <v>31224</v>
      </c>
      <c r="F1902" s="26" t="s">
        <v>419</v>
      </c>
      <c r="G1902" s="26"/>
      <c r="H1902" s="26">
        <v>27</v>
      </c>
      <c r="I1902" s="26">
        <v>340</v>
      </c>
      <c r="J1902" s="90">
        <v>20</v>
      </c>
      <c r="K1902" s="26"/>
      <c r="L1902" s="85">
        <v>102065</v>
      </c>
      <c r="M1902" s="15" t="str">
        <f>IF(L1902="","",VLOOKUP(L1902,映射!W:X,2,FALSE))</f>
        <v>王宠宝箱碎片</v>
      </c>
      <c r="N1902" s="85">
        <v>1</v>
      </c>
      <c r="O1902" s="85">
        <v>1</v>
      </c>
      <c r="P1902" s="85">
        <v>2000</v>
      </c>
      <c r="Q1902" s="79"/>
      <c r="R1902" s="15"/>
      <c r="S1902" s="79"/>
      <c r="T1902" s="79"/>
      <c r="U1902" s="79"/>
      <c r="V1902" s="92"/>
      <c r="W1902" s="15"/>
      <c r="X1902" s="92"/>
      <c r="Y1902" s="92"/>
      <c r="Z1902" s="92"/>
      <c r="AA1902" s="92"/>
      <c r="AB1902" s="88"/>
      <c r="AC1902" s="92"/>
      <c r="AD1902" s="92"/>
      <c r="AE1902" s="92"/>
      <c r="AF1902" s="85"/>
      <c r="AG1902" s="15"/>
      <c r="AH1902" s="85"/>
      <c r="AI1902" s="85"/>
      <c r="AJ1902" s="85"/>
      <c r="AK1902" s="85"/>
      <c r="AL1902" s="85" t="str">
        <f>IF(AK1902="","",VLOOKUP(AK1902,映射!W:X,2,FALSE))</f>
        <v/>
      </c>
      <c r="AM1902" s="85"/>
      <c r="AN1902" s="85"/>
      <c r="AO1902" s="85"/>
    </row>
    <row r="1903" spans="1:41">
      <c r="A1903" s="26">
        <v>131225</v>
      </c>
      <c r="B1903" s="26" t="s">
        <v>701</v>
      </c>
      <c r="C1903" s="14" t="s">
        <v>40</v>
      </c>
      <c r="D1903" s="15" t="s">
        <v>704</v>
      </c>
      <c r="E1903" s="26">
        <v>31225</v>
      </c>
      <c r="F1903" s="26" t="s">
        <v>404</v>
      </c>
      <c r="G1903" s="26"/>
      <c r="H1903" s="26">
        <v>27</v>
      </c>
      <c r="I1903" s="26">
        <v>1700</v>
      </c>
      <c r="J1903" s="90">
        <v>20</v>
      </c>
      <c r="K1903" s="26"/>
      <c r="L1903" s="85">
        <v>102065</v>
      </c>
      <c r="M1903" s="15" t="str">
        <f>IF(L1903="","",VLOOKUP(L1903,映射!W:X,2,FALSE))</f>
        <v>王宠宝箱碎片</v>
      </c>
      <c r="N1903" s="85">
        <v>1</v>
      </c>
      <c r="O1903" s="85">
        <v>1</v>
      </c>
      <c r="P1903" s="85">
        <v>2000</v>
      </c>
      <c r="Q1903" s="79"/>
      <c r="R1903" s="15"/>
      <c r="S1903" s="79"/>
      <c r="T1903" s="79"/>
      <c r="U1903" s="79"/>
      <c r="V1903" s="92"/>
      <c r="W1903" s="15"/>
      <c r="X1903" s="92"/>
      <c r="Y1903" s="92"/>
      <c r="Z1903" s="92"/>
      <c r="AA1903" s="92"/>
      <c r="AB1903" s="88"/>
      <c r="AC1903" s="92"/>
      <c r="AD1903" s="92"/>
      <c r="AE1903" s="92"/>
      <c r="AF1903" s="85"/>
      <c r="AG1903" s="15"/>
      <c r="AH1903" s="85"/>
      <c r="AI1903" s="85"/>
      <c r="AJ1903" s="85"/>
      <c r="AK1903" s="85"/>
      <c r="AL1903" s="85" t="str">
        <f>IF(AK1903="","",VLOOKUP(AK1903,映射!W:X,2,FALSE))</f>
        <v/>
      </c>
      <c r="AM1903" s="85"/>
      <c r="AN1903" s="85"/>
      <c r="AO1903" s="85"/>
    </row>
    <row r="1904" spans="1:41">
      <c r="A1904" s="26">
        <v>131226</v>
      </c>
      <c r="B1904" s="26" t="s">
        <v>701</v>
      </c>
      <c r="C1904" s="14" t="s">
        <v>40</v>
      </c>
      <c r="D1904" s="15" t="s">
        <v>704</v>
      </c>
      <c r="E1904" s="26">
        <v>31226</v>
      </c>
      <c r="F1904" s="26" t="s">
        <v>394</v>
      </c>
      <c r="G1904" s="26"/>
      <c r="H1904" s="26">
        <v>27</v>
      </c>
      <c r="I1904" s="26">
        <v>1700</v>
      </c>
      <c r="J1904" s="90">
        <v>20</v>
      </c>
      <c r="K1904" s="26"/>
      <c r="L1904" s="85">
        <v>102065</v>
      </c>
      <c r="M1904" s="15" t="str">
        <f>IF(L1904="","",VLOOKUP(L1904,映射!W:X,2,FALSE))</f>
        <v>王宠宝箱碎片</v>
      </c>
      <c r="N1904" s="85">
        <v>1</v>
      </c>
      <c r="O1904" s="85">
        <v>1</v>
      </c>
      <c r="P1904" s="85">
        <v>2000</v>
      </c>
      <c r="Q1904" s="79"/>
      <c r="R1904" s="15"/>
      <c r="S1904" s="79"/>
      <c r="T1904" s="79"/>
      <c r="U1904" s="79"/>
      <c r="V1904" s="92"/>
      <c r="W1904" s="15"/>
      <c r="X1904" s="92"/>
      <c r="Y1904" s="92"/>
      <c r="Z1904" s="92"/>
      <c r="AA1904" s="92"/>
      <c r="AB1904" s="88"/>
      <c r="AC1904" s="92"/>
      <c r="AD1904" s="92"/>
      <c r="AE1904" s="92"/>
      <c r="AF1904" s="85"/>
      <c r="AG1904" s="15"/>
      <c r="AH1904" s="85"/>
      <c r="AI1904" s="85"/>
      <c r="AJ1904" s="85"/>
      <c r="AK1904" s="85"/>
      <c r="AL1904" s="85" t="str">
        <f>IF(AK1904="","",VLOOKUP(AK1904,映射!W:X,2,FALSE))</f>
        <v/>
      </c>
      <c r="AM1904" s="85"/>
      <c r="AN1904" s="85"/>
      <c r="AO1904" s="85"/>
    </row>
    <row r="1905" spans="1:41">
      <c r="A1905" s="26">
        <v>131227</v>
      </c>
      <c r="B1905" s="26" t="s">
        <v>701</v>
      </c>
      <c r="C1905" s="14" t="s">
        <v>40</v>
      </c>
      <c r="D1905" s="15" t="s">
        <v>702</v>
      </c>
      <c r="E1905" s="26">
        <v>31227</v>
      </c>
      <c r="F1905" s="26" t="s">
        <v>415</v>
      </c>
      <c r="G1905" s="26"/>
      <c r="H1905" s="26">
        <v>32</v>
      </c>
      <c r="I1905" s="26">
        <v>2400</v>
      </c>
      <c r="J1905" s="90">
        <v>21</v>
      </c>
      <c r="K1905" s="26"/>
      <c r="L1905" s="85">
        <v>102065</v>
      </c>
      <c r="M1905" s="15" t="str">
        <f>IF(L1905="","",VLOOKUP(L1905,映射!W:X,2,FALSE))</f>
        <v>王宠宝箱碎片</v>
      </c>
      <c r="N1905" s="85">
        <v>1</v>
      </c>
      <c r="O1905" s="85">
        <v>1</v>
      </c>
      <c r="P1905" s="85">
        <v>2000</v>
      </c>
      <c r="Q1905" s="79"/>
      <c r="R1905" s="15"/>
      <c r="S1905" s="79"/>
      <c r="T1905" s="79"/>
      <c r="U1905" s="79"/>
      <c r="V1905" s="92"/>
      <c r="W1905" s="15"/>
      <c r="X1905" s="92"/>
      <c r="Y1905" s="92"/>
      <c r="Z1905" s="92"/>
      <c r="AA1905" s="92"/>
      <c r="AB1905" s="88"/>
      <c r="AC1905" s="92"/>
      <c r="AD1905" s="92"/>
      <c r="AE1905" s="92"/>
      <c r="AF1905" s="85"/>
      <c r="AG1905" s="15"/>
      <c r="AH1905" s="85"/>
      <c r="AI1905" s="85"/>
      <c r="AJ1905" s="85"/>
      <c r="AK1905" s="85"/>
      <c r="AL1905" s="85" t="str">
        <f>IF(AK1905="","",VLOOKUP(AK1905,映射!W:X,2,FALSE))</f>
        <v/>
      </c>
      <c r="AM1905" s="85"/>
      <c r="AN1905" s="85"/>
      <c r="AO1905" s="85"/>
    </row>
    <row r="1906" spans="1:41">
      <c r="A1906" s="26">
        <v>131228</v>
      </c>
      <c r="B1906" s="26" t="s">
        <v>701</v>
      </c>
      <c r="C1906" s="14" t="s">
        <v>40</v>
      </c>
      <c r="D1906" s="15" t="s">
        <v>702</v>
      </c>
      <c r="E1906" s="26">
        <v>31228</v>
      </c>
      <c r="F1906" s="26" t="s">
        <v>417</v>
      </c>
      <c r="G1906" s="26"/>
      <c r="H1906" s="26">
        <v>32</v>
      </c>
      <c r="I1906" s="26">
        <v>2400</v>
      </c>
      <c r="J1906" s="90">
        <v>21</v>
      </c>
      <c r="K1906" s="26"/>
      <c r="L1906" s="85">
        <v>102065</v>
      </c>
      <c r="M1906" s="15" t="str">
        <f>IF(L1906="","",VLOOKUP(L1906,映射!W:X,2,FALSE))</f>
        <v>王宠宝箱碎片</v>
      </c>
      <c r="N1906" s="85">
        <v>1</v>
      </c>
      <c r="O1906" s="85">
        <v>1</v>
      </c>
      <c r="P1906" s="85">
        <v>2000</v>
      </c>
      <c r="Q1906" s="79"/>
      <c r="R1906" s="15"/>
      <c r="S1906" s="79"/>
      <c r="T1906" s="79"/>
      <c r="U1906" s="79"/>
      <c r="V1906" s="92"/>
      <c r="W1906" s="15"/>
      <c r="X1906" s="92"/>
      <c r="Y1906" s="92"/>
      <c r="Z1906" s="92"/>
      <c r="AA1906" s="92"/>
      <c r="AB1906" s="88"/>
      <c r="AC1906" s="92"/>
      <c r="AD1906" s="92"/>
      <c r="AE1906" s="92"/>
      <c r="AF1906" s="85"/>
      <c r="AG1906" s="15"/>
      <c r="AH1906" s="85"/>
      <c r="AI1906" s="85"/>
      <c r="AJ1906" s="85"/>
      <c r="AK1906" s="85"/>
      <c r="AL1906" s="85" t="str">
        <f>IF(AK1906="","",VLOOKUP(AK1906,映射!W:X,2,FALSE))</f>
        <v/>
      </c>
      <c r="AM1906" s="85"/>
      <c r="AN1906" s="85"/>
      <c r="AO1906" s="85"/>
    </row>
    <row r="1907" spans="1:41">
      <c r="A1907" s="26">
        <v>131229</v>
      </c>
      <c r="B1907" s="26" t="s">
        <v>701</v>
      </c>
      <c r="C1907" s="14" t="s">
        <v>40</v>
      </c>
      <c r="D1907" s="15" t="s">
        <v>702</v>
      </c>
      <c r="E1907" s="26">
        <v>31229</v>
      </c>
      <c r="F1907" s="26" t="s">
        <v>419</v>
      </c>
      <c r="G1907" s="26"/>
      <c r="H1907" s="26">
        <v>32</v>
      </c>
      <c r="I1907" s="26">
        <v>480</v>
      </c>
      <c r="J1907" s="90">
        <v>21</v>
      </c>
      <c r="K1907" s="26"/>
      <c r="L1907" s="85">
        <v>102065</v>
      </c>
      <c r="M1907" s="15" t="str">
        <f>IF(L1907="","",VLOOKUP(L1907,映射!W:X,2,FALSE))</f>
        <v>王宠宝箱碎片</v>
      </c>
      <c r="N1907" s="85">
        <v>1</v>
      </c>
      <c r="O1907" s="85">
        <v>1</v>
      </c>
      <c r="P1907" s="85">
        <v>2000</v>
      </c>
      <c r="Q1907" s="79"/>
      <c r="R1907" s="15"/>
      <c r="S1907" s="79"/>
      <c r="T1907" s="79"/>
      <c r="U1907" s="79"/>
      <c r="V1907" s="92"/>
      <c r="W1907" s="15"/>
      <c r="X1907" s="92"/>
      <c r="Y1907" s="92"/>
      <c r="Z1907" s="92"/>
      <c r="AA1907" s="92"/>
      <c r="AB1907" s="88"/>
      <c r="AC1907" s="92"/>
      <c r="AD1907" s="92"/>
      <c r="AE1907" s="92"/>
      <c r="AF1907" s="85"/>
      <c r="AG1907" s="15"/>
      <c r="AH1907" s="85"/>
      <c r="AI1907" s="85"/>
      <c r="AJ1907" s="85"/>
      <c r="AK1907" s="85"/>
      <c r="AL1907" s="85" t="str">
        <f>IF(AK1907="","",VLOOKUP(AK1907,映射!W:X,2,FALSE))</f>
        <v/>
      </c>
      <c r="AM1907" s="85"/>
      <c r="AN1907" s="85"/>
      <c r="AO1907" s="85"/>
    </row>
    <row r="1908" spans="1:41">
      <c r="A1908" s="26">
        <v>131230</v>
      </c>
      <c r="B1908" s="26" t="s">
        <v>701</v>
      </c>
      <c r="C1908" s="14" t="s">
        <v>40</v>
      </c>
      <c r="D1908" s="15" t="s">
        <v>702</v>
      </c>
      <c r="E1908" s="26">
        <v>31230</v>
      </c>
      <c r="F1908" s="26" t="s">
        <v>404</v>
      </c>
      <c r="G1908" s="26"/>
      <c r="H1908" s="26">
        <v>32</v>
      </c>
      <c r="I1908" s="26">
        <v>2400</v>
      </c>
      <c r="J1908" s="90">
        <v>21</v>
      </c>
      <c r="K1908" s="26"/>
      <c r="L1908" s="85">
        <v>102065</v>
      </c>
      <c r="M1908" s="15" t="str">
        <f>IF(L1908="","",VLOOKUP(L1908,映射!W:X,2,FALSE))</f>
        <v>王宠宝箱碎片</v>
      </c>
      <c r="N1908" s="85">
        <v>1</v>
      </c>
      <c r="O1908" s="85">
        <v>1</v>
      </c>
      <c r="P1908" s="85">
        <v>2000</v>
      </c>
      <c r="Q1908" s="79"/>
      <c r="R1908" s="15"/>
      <c r="S1908" s="79"/>
      <c r="T1908" s="79"/>
      <c r="U1908" s="79"/>
      <c r="V1908" s="92"/>
      <c r="W1908" s="15"/>
      <c r="X1908" s="92"/>
      <c r="Y1908" s="92"/>
      <c r="Z1908" s="92"/>
      <c r="AA1908" s="92"/>
      <c r="AB1908" s="88"/>
      <c r="AC1908" s="92"/>
      <c r="AD1908" s="92"/>
      <c r="AE1908" s="92"/>
      <c r="AF1908" s="85"/>
      <c r="AG1908" s="15"/>
      <c r="AH1908" s="85"/>
      <c r="AI1908" s="85"/>
      <c r="AJ1908" s="85"/>
      <c r="AK1908" s="85"/>
      <c r="AL1908" s="85" t="str">
        <f>IF(AK1908="","",VLOOKUP(AK1908,映射!W:X,2,FALSE))</f>
        <v/>
      </c>
      <c r="AM1908" s="85"/>
      <c r="AN1908" s="85"/>
      <c r="AO1908" s="85"/>
    </row>
    <row r="1909" spans="1:41">
      <c r="A1909" s="26">
        <v>131231</v>
      </c>
      <c r="B1909" s="26" t="s">
        <v>701</v>
      </c>
      <c r="C1909" s="14" t="s">
        <v>40</v>
      </c>
      <c r="D1909" s="15" t="s">
        <v>702</v>
      </c>
      <c r="E1909" s="26">
        <v>31231</v>
      </c>
      <c r="F1909" s="26" t="s">
        <v>394</v>
      </c>
      <c r="G1909" s="26"/>
      <c r="H1909" s="26">
        <v>32</v>
      </c>
      <c r="I1909" s="26">
        <v>2400</v>
      </c>
      <c r="J1909" s="90">
        <v>21</v>
      </c>
      <c r="K1909" s="26"/>
      <c r="L1909" s="85">
        <v>102065</v>
      </c>
      <c r="M1909" s="15" t="str">
        <f>IF(L1909="","",VLOOKUP(L1909,映射!W:X,2,FALSE))</f>
        <v>王宠宝箱碎片</v>
      </c>
      <c r="N1909" s="85">
        <v>1</v>
      </c>
      <c r="O1909" s="85">
        <v>1</v>
      </c>
      <c r="P1909" s="85">
        <v>2000</v>
      </c>
      <c r="Q1909" s="79"/>
      <c r="R1909" s="15"/>
      <c r="S1909" s="79"/>
      <c r="T1909" s="79"/>
      <c r="U1909" s="79"/>
      <c r="V1909" s="92"/>
      <c r="W1909" s="15"/>
      <c r="X1909" s="92"/>
      <c r="Y1909" s="92"/>
      <c r="Z1909" s="92"/>
      <c r="AA1909" s="92"/>
      <c r="AB1909" s="88"/>
      <c r="AC1909" s="92"/>
      <c r="AD1909" s="92"/>
      <c r="AE1909" s="92"/>
      <c r="AF1909" s="85"/>
      <c r="AG1909" s="15"/>
      <c r="AH1909" s="85"/>
      <c r="AI1909" s="85"/>
      <c r="AJ1909" s="85"/>
      <c r="AK1909" s="85"/>
      <c r="AL1909" s="85" t="str">
        <f>IF(AK1909="","",VLOOKUP(AK1909,映射!W:X,2,FALSE))</f>
        <v/>
      </c>
      <c r="AM1909" s="85"/>
      <c r="AN1909" s="85"/>
      <c r="AO1909" s="85"/>
    </row>
    <row r="1910" spans="1:41">
      <c r="A1910" s="26">
        <v>131232</v>
      </c>
      <c r="B1910" s="26" t="s">
        <v>701</v>
      </c>
      <c r="C1910" s="14" t="s">
        <v>40</v>
      </c>
      <c r="D1910" s="15" t="s">
        <v>702</v>
      </c>
      <c r="E1910" s="26">
        <v>31232</v>
      </c>
      <c r="F1910" s="26" t="s">
        <v>415</v>
      </c>
      <c r="G1910" s="26"/>
      <c r="H1910" s="26">
        <v>37</v>
      </c>
      <c r="I1910" s="26">
        <v>3250</v>
      </c>
      <c r="J1910" s="90">
        <v>21</v>
      </c>
      <c r="K1910" s="26"/>
      <c r="L1910" s="85">
        <v>102065</v>
      </c>
      <c r="M1910" s="15" t="str">
        <f>IF(L1910="","",VLOOKUP(L1910,映射!W:X,2,FALSE))</f>
        <v>王宠宝箱碎片</v>
      </c>
      <c r="N1910" s="85">
        <v>1</v>
      </c>
      <c r="O1910" s="85">
        <v>1</v>
      </c>
      <c r="P1910" s="85">
        <v>2000</v>
      </c>
      <c r="Q1910" s="79"/>
      <c r="R1910" s="15"/>
      <c r="S1910" s="79"/>
      <c r="T1910" s="79"/>
      <c r="U1910" s="79"/>
      <c r="V1910" s="92"/>
      <c r="W1910" s="15"/>
      <c r="X1910" s="92"/>
      <c r="Y1910" s="92"/>
      <c r="Z1910" s="92"/>
      <c r="AA1910" s="92"/>
      <c r="AB1910" s="88"/>
      <c r="AC1910" s="92"/>
      <c r="AD1910" s="92"/>
      <c r="AE1910" s="92"/>
      <c r="AF1910" s="85"/>
      <c r="AG1910" s="15"/>
      <c r="AH1910" s="85"/>
      <c r="AI1910" s="85"/>
      <c r="AJ1910" s="85"/>
      <c r="AK1910" s="85"/>
      <c r="AL1910" s="85" t="str">
        <f>IF(AK1910="","",VLOOKUP(AK1910,映射!W:X,2,FALSE))</f>
        <v/>
      </c>
      <c r="AM1910" s="85"/>
      <c r="AN1910" s="85"/>
      <c r="AO1910" s="85"/>
    </row>
    <row r="1911" spans="1:41">
      <c r="A1911" s="26">
        <v>131233</v>
      </c>
      <c r="B1911" s="26" t="s">
        <v>701</v>
      </c>
      <c r="C1911" s="14" t="s">
        <v>40</v>
      </c>
      <c r="D1911" s="15" t="s">
        <v>702</v>
      </c>
      <c r="E1911" s="26">
        <v>31233</v>
      </c>
      <c r="F1911" s="26" t="s">
        <v>417</v>
      </c>
      <c r="G1911" s="26"/>
      <c r="H1911" s="26">
        <v>37</v>
      </c>
      <c r="I1911" s="26">
        <v>3250</v>
      </c>
      <c r="J1911" s="90">
        <v>21</v>
      </c>
      <c r="K1911" s="26"/>
      <c r="L1911" s="85">
        <v>102065</v>
      </c>
      <c r="M1911" s="15" t="str">
        <f>IF(L1911="","",VLOOKUP(L1911,映射!W:X,2,FALSE))</f>
        <v>王宠宝箱碎片</v>
      </c>
      <c r="N1911" s="85">
        <v>1</v>
      </c>
      <c r="O1911" s="85">
        <v>1</v>
      </c>
      <c r="P1911" s="85">
        <v>2000</v>
      </c>
      <c r="Q1911" s="79"/>
      <c r="R1911" s="15"/>
      <c r="S1911" s="79"/>
      <c r="T1911" s="79"/>
      <c r="U1911" s="79"/>
      <c r="V1911" s="92"/>
      <c r="W1911" s="15"/>
      <c r="X1911" s="92"/>
      <c r="Y1911" s="92"/>
      <c r="Z1911" s="92"/>
      <c r="AA1911" s="92"/>
      <c r="AB1911" s="88"/>
      <c r="AC1911" s="92"/>
      <c r="AD1911" s="92"/>
      <c r="AE1911" s="92"/>
      <c r="AF1911" s="85"/>
      <c r="AG1911" s="15"/>
      <c r="AH1911" s="85"/>
      <c r="AI1911" s="85"/>
      <c r="AJ1911" s="85"/>
      <c r="AK1911" s="85"/>
      <c r="AL1911" s="85" t="str">
        <f>IF(AK1911="","",VLOOKUP(AK1911,映射!W:X,2,FALSE))</f>
        <v/>
      </c>
      <c r="AM1911" s="85"/>
      <c r="AN1911" s="85"/>
      <c r="AO1911" s="85"/>
    </row>
    <row r="1912" spans="1:41">
      <c r="A1912" s="26">
        <v>131234</v>
      </c>
      <c r="B1912" s="26" t="s">
        <v>701</v>
      </c>
      <c r="C1912" s="14" t="s">
        <v>40</v>
      </c>
      <c r="D1912" s="15" t="s">
        <v>704</v>
      </c>
      <c r="E1912" s="26">
        <v>31234</v>
      </c>
      <c r="F1912" s="26" t="s">
        <v>419</v>
      </c>
      <c r="G1912" s="26"/>
      <c r="H1912" s="26">
        <v>37</v>
      </c>
      <c r="I1912" s="26">
        <v>650</v>
      </c>
      <c r="J1912" s="90">
        <v>21</v>
      </c>
      <c r="K1912" s="26"/>
      <c r="L1912" s="85">
        <v>102065</v>
      </c>
      <c r="M1912" s="15" t="str">
        <f>IF(L1912="","",VLOOKUP(L1912,映射!W:X,2,FALSE))</f>
        <v>王宠宝箱碎片</v>
      </c>
      <c r="N1912" s="85">
        <v>1</v>
      </c>
      <c r="O1912" s="85">
        <v>1</v>
      </c>
      <c r="P1912" s="85">
        <v>2000</v>
      </c>
      <c r="Q1912" s="79"/>
      <c r="R1912" s="15"/>
      <c r="S1912" s="79"/>
      <c r="T1912" s="79"/>
      <c r="U1912" s="79"/>
      <c r="V1912" s="92"/>
      <c r="W1912" s="15"/>
      <c r="X1912" s="92"/>
      <c r="Y1912" s="92"/>
      <c r="Z1912" s="92"/>
      <c r="AA1912" s="92"/>
      <c r="AB1912" s="88"/>
      <c r="AC1912" s="92"/>
      <c r="AD1912" s="92"/>
      <c r="AE1912" s="92"/>
      <c r="AF1912" s="85"/>
      <c r="AG1912" s="15"/>
      <c r="AH1912" s="85"/>
      <c r="AI1912" s="85"/>
      <c r="AJ1912" s="85"/>
      <c r="AK1912" s="85"/>
      <c r="AL1912" s="85" t="str">
        <f>IF(AK1912="","",VLOOKUP(AK1912,映射!W:X,2,FALSE))</f>
        <v/>
      </c>
      <c r="AM1912" s="85"/>
      <c r="AN1912" s="85"/>
      <c r="AO1912" s="85"/>
    </row>
    <row r="1913" spans="1:41">
      <c r="A1913" s="26">
        <v>131235</v>
      </c>
      <c r="B1913" s="26" t="s">
        <v>701</v>
      </c>
      <c r="C1913" s="14" t="s">
        <v>40</v>
      </c>
      <c r="D1913" s="15" t="s">
        <v>704</v>
      </c>
      <c r="E1913" s="26">
        <v>31235</v>
      </c>
      <c r="F1913" s="26" t="s">
        <v>404</v>
      </c>
      <c r="G1913" s="26"/>
      <c r="H1913" s="26">
        <v>37</v>
      </c>
      <c r="I1913" s="26">
        <v>3250</v>
      </c>
      <c r="J1913" s="90">
        <v>21</v>
      </c>
      <c r="K1913" s="26"/>
      <c r="L1913" s="85">
        <v>102065</v>
      </c>
      <c r="M1913" s="15" t="str">
        <f>IF(L1913="","",VLOOKUP(L1913,映射!W:X,2,FALSE))</f>
        <v>王宠宝箱碎片</v>
      </c>
      <c r="N1913" s="85">
        <v>1</v>
      </c>
      <c r="O1913" s="85">
        <v>1</v>
      </c>
      <c r="P1913" s="85">
        <v>2000</v>
      </c>
      <c r="Q1913" s="79"/>
      <c r="R1913" s="15"/>
      <c r="S1913" s="79"/>
      <c r="T1913" s="79"/>
      <c r="U1913" s="79"/>
      <c r="V1913" s="92"/>
      <c r="W1913" s="15"/>
      <c r="X1913" s="92"/>
      <c r="Y1913" s="92"/>
      <c r="Z1913" s="92"/>
      <c r="AA1913" s="92"/>
      <c r="AB1913" s="88"/>
      <c r="AC1913" s="92"/>
      <c r="AD1913" s="92"/>
      <c r="AE1913" s="92"/>
      <c r="AF1913" s="85"/>
      <c r="AG1913" s="15"/>
      <c r="AH1913" s="85"/>
      <c r="AI1913" s="85"/>
      <c r="AJ1913" s="85"/>
      <c r="AK1913" s="85"/>
      <c r="AL1913" s="85" t="str">
        <f>IF(AK1913="","",VLOOKUP(AK1913,映射!W:X,2,FALSE))</f>
        <v/>
      </c>
      <c r="AM1913" s="85"/>
      <c r="AN1913" s="85"/>
      <c r="AO1913" s="85"/>
    </row>
    <row r="1914" spans="1:41">
      <c r="A1914" s="26">
        <v>131236</v>
      </c>
      <c r="B1914" s="26" t="s">
        <v>701</v>
      </c>
      <c r="C1914" s="14" t="s">
        <v>40</v>
      </c>
      <c r="D1914" s="15" t="s">
        <v>704</v>
      </c>
      <c r="E1914" s="26">
        <v>31236</v>
      </c>
      <c r="F1914" s="26" t="s">
        <v>394</v>
      </c>
      <c r="G1914" s="26"/>
      <c r="H1914" s="26">
        <v>37</v>
      </c>
      <c r="I1914" s="26">
        <v>3250</v>
      </c>
      <c r="J1914" s="90">
        <v>21</v>
      </c>
      <c r="K1914" s="26"/>
      <c r="L1914" s="85">
        <v>102065</v>
      </c>
      <c r="M1914" s="15" t="str">
        <f>IF(L1914="","",VLOOKUP(L1914,映射!W:X,2,FALSE))</f>
        <v>王宠宝箱碎片</v>
      </c>
      <c r="N1914" s="85">
        <v>1</v>
      </c>
      <c r="O1914" s="85">
        <v>1</v>
      </c>
      <c r="P1914" s="85">
        <v>2000</v>
      </c>
      <c r="Q1914" s="79"/>
      <c r="R1914" s="15"/>
      <c r="S1914" s="79"/>
      <c r="T1914" s="79"/>
      <c r="U1914" s="79"/>
      <c r="V1914" s="92"/>
      <c r="W1914" s="15"/>
      <c r="X1914" s="92"/>
      <c r="Y1914" s="92"/>
      <c r="Z1914" s="92"/>
      <c r="AA1914" s="92"/>
      <c r="AB1914" s="88"/>
      <c r="AC1914" s="92"/>
      <c r="AD1914" s="92"/>
      <c r="AE1914" s="92"/>
      <c r="AF1914" s="85"/>
      <c r="AG1914" s="15"/>
      <c r="AH1914" s="85"/>
      <c r="AI1914" s="85"/>
      <c r="AJ1914" s="85"/>
      <c r="AK1914" s="85"/>
      <c r="AL1914" s="85" t="str">
        <f>IF(AK1914="","",VLOOKUP(AK1914,映射!W:X,2,FALSE))</f>
        <v/>
      </c>
      <c r="AM1914" s="85"/>
      <c r="AN1914" s="85"/>
      <c r="AO1914" s="85"/>
    </row>
    <row r="1915" spans="1:41">
      <c r="A1915" s="26">
        <v>131237</v>
      </c>
      <c r="B1915" s="26" t="s">
        <v>701</v>
      </c>
      <c r="C1915" s="14" t="s">
        <v>40</v>
      </c>
      <c r="D1915" s="15" t="s">
        <v>704</v>
      </c>
      <c r="E1915" s="26">
        <v>31237</v>
      </c>
      <c r="F1915" s="26" t="s">
        <v>415</v>
      </c>
      <c r="G1915" s="26"/>
      <c r="H1915" s="26">
        <v>42</v>
      </c>
      <c r="I1915" s="26">
        <v>4300</v>
      </c>
      <c r="J1915" s="90">
        <v>27</v>
      </c>
      <c r="K1915" s="26"/>
      <c r="L1915" s="85">
        <v>102065</v>
      </c>
      <c r="M1915" s="15" t="str">
        <f>IF(L1915="","",VLOOKUP(L1915,映射!W:X,2,FALSE))</f>
        <v>王宠宝箱碎片</v>
      </c>
      <c r="N1915" s="85">
        <v>1</v>
      </c>
      <c r="O1915" s="85">
        <v>1</v>
      </c>
      <c r="P1915" s="85">
        <v>2000</v>
      </c>
      <c r="Q1915" s="79"/>
      <c r="R1915" s="15"/>
      <c r="S1915" s="79"/>
      <c r="T1915" s="79"/>
      <c r="U1915" s="79"/>
      <c r="V1915" s="92"/>
      <c r="W1915" s="15"/>
      <c r="X1915" s="92"/>
      <c r="Y1915" s="92"/>
      <c r="Z1915" s="92"/>
      <c r="AA1915" s="92"/>
      <c r="AB1915" s="88"/>
      <c r="AC1915" s="92"/>
      <c r="AD1915" s="92"/>
      <c r="AE1915" s="92"/>
      <c r="AF1915" s="85"/>
      <c r="AG1915" s="15"/>
      <c r="AH1915" s="85"/>
      <c r="AI1915" s="85"/>
      <c r="AJ1915" s="85"/>
      <c r="AK1915" s="85"/>
      <c r="AL1915" s="85" t="str">
        <f>IF(AK1915="","",VLOOKUP(AK1915,映射!W:X,2,FALSE))</f>
        <v/>
      </c>
      <c r="AM1915" s="85"/>
      <c r="AN1915" s="85"/>
      <c r="AO1915" s="85"/>
    </row>
    <row r="1916" spans="1:41">
      <c r="A1916" s="26">
        <v>131238</v>
      </c>
      <c r="B1916" s="26" t="s">
        <v>701</v>
      </c>
      <c r="C1916" s="14" t="s">
        <v>40</v>
      </c>
      <c r="D1916" s="15" t="s">
        <v>704</v>
      </c>
      <c r="E1916" s="26">
        <v>31238</v>
      </c>
      <c r="F1916" s="26" t="s">
        <v>417</v>
      </c>
      <c r="G1916" s="26"/>
      <c r="H1916" s="26">
        <v>42</v>
      </c>
      <c r="I1916" s="26">
        <v>4300</v>
      </c>
      <c r="J1916" s="90">
        <v>27</v>
      </c>
      <c r="K1916" s="26"/>
      <c r="L1916" s="85">
        <v>102065</v>
      </c>
      <c r="M1916" s="15" t="str">
        <f>IF(L1916="","",VLOOKUP(L1916,映射!W:X,2,FALSE))</f>
        <v>王宠宝箱碎片</v>
      </c>
      <c r="N1916" s="85">
        <v>1</v>
      </c>
      <c r="O1916" s="85">
        <v>1</v>
      </c>
      <c r="P1916" s="85">
        <v>2000</v>
      </c>
      <c r="Q1916" s="79"/>
      <c r="R1916" s="15"/>
      <c r="S1916" s="79"/>
      <c r="T1916" s="79"/>
      <c r="U1916" s="79"/>
      <c r="V1916" s="92"/>
      <c r="W1916" s="15"/>
      <c r="X1916" s="92"/>
      <c r="Y1916" s="92"/>
      <c r="Z1916" s="92"/>
      <c r="AA1916" s="92"/>
      <c r="AB1916" s="88"/>
      <c r="AC1916" s="92"/>
      <c r="AD1916" s="92"/>
      <c r="AE1916" s="92"/>
      <c r="AF1916" s="85"/>
      <c r="AG1916" s="15"/>
      <c r="AH1916" s="85"/>
      <c r="AI1916" s="85"/>
      <c r="AJ1916" s="85"/>
      <c r="AK1916" s="85"/>
      <c r="AL1916" s="85" t="str">
        <f>IF(AK1916="","",VLOOKUP(AK1916,映射!W:X,2,FALSE))</f>
        <v/>
      </c>
      <c r="AM1916" s="85"/>
      <c r="AN1916" s="85"/>
      <c r="AO1916" s="85"/>
    </row>
    <row r="1917" spans="1:41">
      <c r="A1917" s="26">
        <v>131239</v>
      </c>
      <c r="B1917" s="26" t="s">
        <v>701</v>
      </c>
      <c r="C1917" s="14" t="s">
        <v>40</v>
      </c>
      <c r="D1917" s="15" t="s">
        <v>704</v>
      </c>
      <c r="E1917" s="26">
        <v>31239</v>
      </c>
      <c r="F1917" s="26" t="s">
        <v>419</v>
      </c>
      <c r="G1917" s="26"/>
      <c r="H1917" s="26">
        <v>42</v>
      </c>
      <c r="I1917" s="26">
        <v>860</v>
      </c>
      <c r="J1917" s="90">
        <v>27</v>
      </c>
      <c r="K1917" s="26"/>
      <c r="L1917" s="85">
        <v>102065</v>
      </c>
      <c r="M1917" s="15" t="str">
        <f>IF(L1917="","",VLOOKUP(L1917,映射!W:X,2,FALSE))</f>
        <v>王宠宝箱碎片</v>
      </c>
      <c r="N1917" s="85">
        <v>1</v>
      </c>
      <c r="O1917" s="85">
        <v>1</v>
      </c>
      <c r="P1917" s="85">
        <v>2000</v>
      </c>
      <c r="Q1917" s="79"/>
      <c r="R1917" s="15"/>
      <c r="S1917" s="79"/>
      <c r="T1917" s="79"/>
      <c r="U1917" s="79"/>
      <c r="V1917" s="92"/>
      <c r="W1917" s="15"/>
      <c r="X1917" s="92"/>
      <c r="Y1917" s="92"/>
      <c r="Z1917" s="92"/>
      <c r="AA1917" s="92"/>
      <c r="AB1917" s="88"/>
      <c r="AC1917" s="92"/>
      <c r="AD1917" s="92"/>
      <c r="AE1917" s="92"/>
      <c r="AF1917" s="85"/>
      <c r="AG1917" s="15"/>
      <c r="AH1917" s="85"/>
      <c r="AI1917" s="85"/>
      <c r="AJ1917" s="85"/>
      <c r="AK1917" s="85"/>
      <c r="AL1917" s="85" t="str">
        <f>IF(AK1917="","",VLOOKUP(AK1917,映射!W:X,2,FALSE))</f>
        <v/>
      </c>
      <c r="AM1917" s="85"/>
      <c r="AN1917" s="85"/>
      <c r="AO1917" s="85"/>
    </row>
    <row r="1918" spans="1:41">
      <c r="A1918" s="26">
        <v>131240</v>
      </c>
      <c r="B1918" s="26" t="s">
        <v>701</v>
      </c>
      <c r="C1918" s="14" t="s">
        <v>40</v>
      </c>
      <c r="D1918" s="15" t="s">
        <v>704</v>
      </c>
      <c r="E1918" s="26">
        <v>31240</v>
      </c>
      <c r="F1918" s="26" t="s">
        <v>404</v>
      </c>
      <c r="G1918" s="26"/>
      <c r="H1918" s="26">
        <v>42</v>
      </c>
      <c r="I1918" s="26">
        <v>4300</v>
      </c>
      <c r="J1918" s="90">
        <v>27</v>
      </c>
      <c r="K1918" s="26"/>
      <c r="L1918" s="85">
        <v>102065</v>
      </c>
      <c r="M1918" s="15" t="str">
        <f>IF(L1918="","",VLOOKUP(L1918,映射!W:X,2,FALSE))</f>
        <v>王宠宝箱碎片</v>
      </c>
      <c r="N1918" s="85">
        <v>1</v>
      </c>
      <c r="O1918" s="85">
        <v>1</v>
      </c>
      <c r="P1918" s="85">
        <v>2000</v>
      </c>
      <c r="Q1918" s="79"/>
      <c r="R1918" s="15"/>
      <c r="S1918" s="79"/>
      <c r="T1918" s="79"/>
      <c r="U1918" s="79"/>
      <c r="V1918" s="92"/>
      <c r="W1918" s="15"/>
      <c r="X1918" s="92"/>
      <c r="Y1918" s="92"/>
      <c r="Z1918" s="92"/>
      <c r="AA1918" s="92"/>
      <c r="AB1918" s="88"/>
      <c r="AC1918" s="92"/>
      <c r="AD1918" s="92"/>
      <c r="AE1918" s="92"/>
      <c r="AF1918" s="85"/>
      <c r="AG1918" s="15"/>
      <c r="AH1918" s="85"/>
      <c r="AI1918" s="85"/>
      <c r="AJ1918" s="85"/>
      <c r="AK1918" s="85"/>
      <c r="AL1918" s="85" t="str">
        <f>IF(AK1918="","",VLOOKUP(AK1918,映射!W:X,2,FALSE))</f>
        <v/>
      </c>
      <c r="AM1918" s="85"/>
      <c r="AN1918" s="85"/>
      <c r="AO1918" s="85"/>
    </row>
    <row r="1919" spans="1:41">
      <c r="A1919" s="26">
        <v>131241</v>
      </c>
      <c r="B1919" s="26" t="s">
        <v>701</v>
      </c>
      <c r="C1919" s="14" t="s">
        <v>40</v>
      </c>
      <c r="D1919" s="15" t="s">
        <v>704</v>
      </c>
      <c r="E1919" s="26">
        <v>31241</v>
      </c>
      <c r="F1919" s="26" t="s">
        <v>394</v>
      </c>
      <c r="G1919" s="26"/>
      <c r="H1919" s="26">
        <v>42</v>
      </c>
      <c r="I1919" s="26">
        <v>4300</v>
      </c>
      <c r="J1919" s="90">
        <v>27</v>
      </c>
      <c r="K1919" s="26"/>
      <c r="L1919" s="85">
        <v>102065</v>
      </c>
      <c r="M1919" s="15" t="str">
        <f>IF(L1919="","",VLOOKUP(L1919,映射!W:X,2,FALSE))</f>
        <v>王宠宝箱碎片</v>
      </c>
      <c r="N1919" s="85">
        <v>1</v>
      </c>
      <c r="O1919" s="85">
        <v>1</v>
      </c>
      <c r="P1919" s="85">
        <v>2000</v>
      </c>
      <c r="Q1919" s="79"/>
      <c r="R1919" s="15"/>
      <c r="S1919" s="79"/>
      <c r="T1919" s="79"/>
      <c r="U1919" s="79"/>
      <c r="V1919" s="92"/>
      <c r="W1919" s="15"/>
      <c r="X1919" s="92"/>
      <c r="Y1919" s="92"/>
      <c r="Z1919" s="92"/>
      <c r="AA1919" s="92"/>
      <c r="AB1919" s="88"/>
      <c r="AC1919" s="92"/>
      <c r="AD1919" s="92"/>
      <c r="AE1919" s="92"/>
      <c r="AF1919" s="85"/>
      <c r="AG1919" s="15"/>
      <c r="AH1919" s="85"/>
      <c r="AI1919" s="85"/>
      <c r="AJ1919" s="85"/>
      <c r="AK1919" s="85"/>
      <c r="AL1919" s="85" t="str">
        <f>IF(AK1919="","",VLOOKUP(AK1919,映射!W:X,2,FALSE))</f>
        <v/>
      </c>
      <c r="AM1919" s="85"/>
      <c r="AN1919" s="85"/>
      <c r="AO1919" s="85"/>
    </row>
    <row r="1920" spans="1:41">
      <c r="A1920" s="26">
        <v>131242</v>
      </c>
      <c r="B1920" s="26" t="s">
        <v>701</v>
      </c>
      <c r="C1920" s="14" t="s">
        <v>40</v>
      </c>
      <c r="D1920" s="15" t="s">
        <v>702</v>
      </c>
      <c r="E1920" s="26">
        <v>31242</v>
      </c>
      <c r="F1920" s="26" t="s">
        <v>415</v>
      </c>
      <c r="G1920" s="26"/>
      <c r="H1920" s="26">
        <v>47</v>
      </c>
      <c r="I1920" s="26">
        <v>5600</v>
      </c>
      <c r="J1920" s="90">
        <v>27</v>
      </c>
      <c r="K1920" s="26"/>
      <c r="L1920" s="85">
        <v>102065</v>
      </c>
      <c r="M1920" s="15" t="str">
        <f>IF(L1920="","",VLOOKUP(L1920,映射!W:X,2,FALSE))</f>
        <v>王宠宝箱碎片</v>
      </c>
      <c r="N1920" s="85">
        <v>1</v>
      </c>
      <c r="O1920" s="85">
        <v>1</v>
      </c>
      <c r="P1920" s="85">
        <v>2000</v>
      </c>
      <c r="Q1920" s="79"/>
      <c r="R1920" s="15"/>
      <c r="S1920" s="79"/>
      <c r="T1920" s="79"/>
      <c r="U1920" s="79"/>
      <c r="V1920" s="92"/>
      <c r="W1920" s="15"/>
      <c r="X1920" s="92"/>
      <c r="Y1920" s="92"/>
      <c r="Z1920" s="92"/>
      <c r="AA1920" s="92"/>
      <c r="AB1920" s="88"/>
      <c r="AC1920" s="92"/>
      <c r="AD1920" s="92"/>
      <c r="AE1920" s="92"/>
      <c r="AF1920" s="85"/>
      <c r="AG1920" s="15"/>
      <c r="AH1920" s="85"/>
      <c r="AI1920" s="85"/>
      <c r="AJ1920" s="85"/>
      <c r="AK1920" s="85"/>
      <c r="AL1920" s="85" t="str">
        <f>IF(AK1920="","",VLOOKUP(AK1920,映射!W:X,2,FALSE))</f>
        <v/>
      </c>
      <c r="AM1920" s="85"/>
      <c r="AN1920" s="85"/>
      <c r="AO1920" s="85"/>
    </row>
    <row r="1921" spans="1:41">
      <c r="A1921" s="26">
        <v>131243</v>
      </c>
      <c r="B1921" s="26" t="s">
        <v>701</v>
      </c>
      <c r="C1921" s="14" t="s">
        <v>40</v>
      </c>
      <c r="D1921" s="15" t="s">
        <v>702</v>
      </c>
      <c r="E1921" s="26">
        <v>31243</v>
      </c>
      <c r="F1921" s="26" t="s">
        <v>417</v>
      </c>
      <c r="G1921" s="26"/>
      <c r="H1921" s="26">
        <v>47</v>
      </c>
      <c r="I1921" s="26">
        <v>5600</v>
      </c>
      <c r="J1921" s="90">
        <v>27</v>
      </c>
      <c r="K1921" s="26"/>
      <c r="L1921" s="85">
        <v>102065</v>
      </c>
      <c r="M1921" s="15" t="str">
        <f>IF(L1921="","",VLOOKUP(L1921,映射!W:X,2,FALSE))</f>
        <v>王宠宝箱碎片</v>
      </c>
      <c r="N1921" s="85">
        <v>1</v>
      </c>
      <c r="O1921" s="85">
        <v>1</v>
      </c>
      <c r="P1921" s="85">
        <v>2000</v>
      </c>
      <c r="Q1921" s="79"/>
      <c r="R1921" s="15"/>
      <c r="S1921" s="79"/>
      <c r="T1921" s="79"/>
      <c r="U1921" s="79"/>
      <c r="V1921" s="92"/>
      <c r="W1921" s="15"/>
      <c r="X1921" s="92"/>
      <c r="Y1921" s="92"/>
      <c r="Z1921" s="92"/>
      <c r="AA1921" s="92"/>
      <c r="AB1921" s="88"/>
      <c r="AC1921" s="92"/>
      <c r="AD1921" s="92"/>
      <c r="AE1921" s="92"/>
      <c r="AF1921" s="85"/>
      <c r="AG1921" s="15"/>
      <c r="AH1921" s="85"/>
      <c r="AI1921" s="85"/>
      <c r="AJ1921" s="85"/>
      <c r="AK1921" s="85"/>
      <c r="AL1921" s="85" t="str">
        <f>IF(AK1921="","",VLOOKUP(AK1921,映射!W:X,2,FALSE))</f>
        <v/>
      </c>
      <c r="AM1921" s="85"/>
      <c r="AN1921" s="85"/>
      <c r="AO1921" s="85"/>
    </row>
    <row r="1922" spans="1:41">
      <c r="A1922" s="26">
        <v>131244</v>
      </c>
      <c r="B1922" s="26" t="s">
        <v>701</v>
      </c>
      <c r="C1922" s="14" t="s">
        <v>40</v>
      </c>
      <c r="D1922" s="15" t="s">
        <v>702</v>
      </c>
      <c r="E1922" s="26">
        <v>31244</v>
      </c>
      <c r="F1922" s="26" t="s">
        <v>419</v>
      </c>
      <c r="G1922" s="26"/>
      <c r="H1922" s="26">
        <v>47</v>
      </c>
      <c r="I1922" s="26">
        <v>1120</v>
      </c>
      <c r="J1922" s="90">
        <v>27</v>
      </c>
      <c r="K1922" s="26"/>
      <c r="L1922" s="85">
        <v>102065</v>
      </c>
      <c r="M1922" s="15" t="str">
        <f>IF(L1922="","",VLOOKUP(L1922,映射!W:X,2,FALSE))</f>
        <v>王宠宝箱碎片</v>
      </c>
      <c r="N1922" s="85">
        <v>1</v>
      </c>
      <c r="O1922" s="85">
        <v>1</v>
      </c>
      <c r="P1922" s="85">
        <v>2000</v>
      </c>
      <c r="Q1922" s="79"/>
      <c r="R1922" s="15"/>
      <c r="S1922" s="79"/>
      <c r="T1922" s="79"/>
      <c r="U1922" s="79"/>
      <c r="V1922" s="92"/>
      <c r="W1922" s="15"/>
      <c r="X1922" s="92"/>
      <c r="Y1922" s="92"/>
      <c r="Z1922" s="92"/>
      <c r="AA1922" s="92"/>
      <c r="AB1922" s="88"/>
      <c r="AC1922" s="92"/>
      <c r="AD1922" s="92"/>
      <c r="AE1922" s="92"/>
      <c r="AF1922" s="85"/>
      <c r="AG1922" s="15"/>
      <c r="AH1922" s="85"/>
      <c r="AI1922" s="85"/>
      <c r="AJ1922" s="85"/>
      <c r="AK1922" s="85"/>
      <c r="AL1922" s="85" t="str">
        <f>IF(AK1922="","",VLOOKUP(AK1922,映射!W:X,2,FALSE))</f>
        <v/>
      </c>
      <c r="AM1922" s="85"/>
      <c r="AN1922" s="85"/>
      <c r="AO1922" s="85"/>
    </row>
    <row r="1923" spans="1:41">
      <c r="A1923" s="26">
        <v>131245</v>
      </c>
      <c r="B1923" s="26" t="s">
        <v>701</v>
      </c>
      <c r="C1923" s="14" t="s">
        <v>40</v>
      </c>
      <c r="D1923" s="15" t="s">
        <v>702</v>
      </c>
      <c r="E1923" s="26">
        <v>31245</v>
      </c>
      <c r="F1923" s="26" t="s">
        <v>404</v>
      </c>
      <c r="G1923" s="26"/>
      <c r="H1923" s="26">
        <v>47</v>
      </c>
      <c r="I1923" s="26">
        <v>5600</v>
      </c>
      <c r="J1923" s="90">
        <v>27</v>
      </c>
      <c r="K1923" s="26"/>
      <c r="L1923" s="85">
        <v>102065</v>
      </c>
      <c r="M1923" s="15" t="str">
        <f>IF(L1923="","",VLOOKUP(L1923,映射!W:X,2,FALSE))</f>
        <v>王宠宝箱碎片</v>
      </c>
      <c r="N1923" s="85">
        <v>1</v>
      </c>
      <c r="O1923" s="85">
        <v>1</v>
      </c>
      <c r="P1923" s="85">
        <v>2000</v>
      </c>
      <c r="Q1923" s="79"/>
      <c r="R1923" s="15"/>
      <c r="S1923" s="79"/>
      <c r="T1923" s="79"/>
      <c r="U1923" s="79"/>
      <c r="V1923" s="92"/>
      <c r="W1923" s="15"/>
      <c r="X1923" s="92"/>
      <c r="Y1923" s="92"/>
      <c r="Z1923" s="92"/>
      <c r="AA1923" s="92"/>
      <c r="AB1923" s="88"/>
      <c r="AC1923" s="92"/>
      <c r="AD1923" s="92"/>
      <c r="AE1923" s="92"/>
      <c r="AF1923" s="85"/>
      <c r="AG1923" s="15"/>
      <c r="AH1923" s="85"/>
      <c r="AI1923" s="85"/>
      <c r="AJ1923" s="85"/>
      <c r="AK1923" s="85"/>
      <c r="AL1923" s="85" t="str">
        <f>IF(AK1923="","",VLOOKUP(AK1923,映射!W:X,2,FALSE))</f>
        <v/>
      </c>
      <c r="AM1923" s="85"/>
      <c r="AN1923" s="85"/>
      <c r="AO1923" s="85"/>
    </row>
    <row r="1924" spans="1:41">
      <c r="A1924" s="26">
        <v>131246</v>
      </c>
      <c r="B1924" s="26" t="s">
        <v>701</v>
      </c>
      <c r="C1924" s="14" t="s">
        <v>40</v>
      </c>
      <c r="D1924" s="15" t="s">
        <v>702</v>
      </c>
      <c r="E1924" s="26">
        <v>31246</v>
      </c>
      <c r="F1924" s="26" t="s">
        <v>394</v>
      </c>
      <c r="G1924" s="26"/>
      <c r="H1924" s="26">
        <v>47</v>
      </c>
      <c r="I1924" s="26">
        <v>5600</v>
      </c>
      <c r="J1924" s="90">
        <v>27</v>
      </c>
      <c r="K1924" s="26"/>
      <c r="L1924" s="85">
        <v>102065</v>
      </c>
      <c r="M1924" s="15" t="str">
        <f>IF(L1924="","",VLOOKUP(L1924,映射!W:X,2,FALSE))</f>
        <v>王宠宝箱碎片</v>
      </c>
      <c r="N1924" s="85">
        <v>1</v>
      </c>
      <c r="O1924" s="85">
        <v>1</v>
      </c>
      <c r="P1924" s="85">
        <v>2000</v>
      </c>
      <c r="Q1924" s="79"/>
      <c r="R1924" s="15"/>
      <c r="S1924" s="79"/>
      <c r="T1924" s="79"/>
      <c r="U1924" s="79"/>
      <c r="V1924" s="92"/>
      <c r="W1924" s="15"/>
      <c r="X1924" s="92"/>
      <c r="Y1924" s="92"/>
      <c r="Z1924" s="92"/>
      <c r="AA1924" s="92"/>
      <c r="AB1924" s="88"/>
      <c r="AC1924" s="92"/>
      <c r="AD1924" s="92"/>
      <c r="AE1924" s="92"/>
      <c r="AF1924" s="85"/>
      <c r="AG1924" s="15"/>
      <c r="AH1924" s="85"/>
      <c r="AI1924" s="85"/>
      <c r="AJ1924" s="85"/>
      <c r="AK1924" s="85"/>
      <c r="AL1924" s="85" t="str">
        <f>IF(AK1924="","",VLOOKUP(AK1924,映射!W:X,2,FALSE))</f>
        <v/>
      </c>
      <c r="AM1924" s="85"/>
      <c r="AN1924" s="85"/>
      <c r="AO1924" s="85"/>
    </row>
    <row r="1925" spans="1:41">
      <c r="A1925" s="26">
        <v>131247</v>
      </c>
      <c r="B1925" s="26" t="s">
        <v>701</v>
      </c>
      <c r="C1925" s="14" t="s">
        <v>40</v>
      </c>
      <c r="D1925" s="15" t="s">
        <v>702</v>
      </c>
      <c r="E1925" s="26">
        <v>31247</v>
      </c>
      <c r="F1925" s="26" t="s">
        <v>415</v>
      </c>
      <c r="G1925" s="26"/>
      <c r="H1925" s="26">
        <v>52</v>
      </c>
      <c r="I1925" s="26">
        <v>7150</v>
      </c>
      <c r="J1925" s="90">
        <v>34</v>
      </c>
      <c r="K1925" s="26"/>
      <c r="L1925" s="85">
        <v>102065</v>
      </c>
      <c r="M1925" s="15" t="str">
        <f>IF(L1925="","",VLOOKUP(L1925,映射!W:X,2,FALSE))</f>
        <v>王宠宝箱碎片</v>
      </c>
      <c r="N1925" s="85">
        <v>1</v>
      </c>
      <c r="O1925" s="85">
        <v>1</v>
      </c>
      <c r="P1925" s="85">
        <v>2000</v>
      </c>
      <c r="Q1925" s="79"/>
      <c r="R1925" s="15"/>
      <c r="S1925" s="79"/>
      <c r="T1925" s="79"/>
      <c r="U1925" s="79"/>
      <c r="V1925" s="92"/>
      <c r="W1925" s="15"/>
      <c r="X1925" s="92"/>
      <c r="Y1925" s="92"/>
      <c r="Z1925" s="92"/>
      <c r="AA1925" s="92"/>
      <c r="AB1925" s="88"/>
      <c r="AC1925" s="92"/>
      <c r="AD1925" s="92"/>
      <c r="AE1925" s="92"/>
      <c r="AF1925" s="85"/>
      <c r="AG1925" s="15"/>
      <c r="AH1925" s="85"/>
      <c r="AI1925" s="85"/>
      <c r="AJ1925" s="85"/>
      <c r="AK1925" s="85"/>
      <c r="AL1925" s="85" t="str">
        <f>IF(AK1925="","",VLOOKUP(AK1925,映射!W:X,2,FALSE))</f>
        <v/>
      </c>
      <c r="AM1925" s="85"/>
      <c r="AN1925" s="85"/>
      <c r="AO1925" s="85"/>
    </row>
    <row r="1926" spans="1:41">
      <c r="A1926" s="26">
        <v>131248</v>
      </c>
      <c r="B1926" s="26" t="s">
        <v>701</v>
      </c>
      <c r="C1926" s="14" t="s">
        <v>40</v>
      </c>
      <c r="D1926" s="15" t="s">
        <v>702</v>
      </c>
      <c r="E1926" s="26">
        <v>31248</v>
      </c>
      <c r="F1926" s="26" t="s">
        <v>417</v>
      </c>
      <c r="G1926" s="26"/>
      <c r="H1926" s="26">
        <v>52</v>
      </c>
      <c r="I1926" s="26">
        <v>7150</v>
      </c>
      <c r="J1926" s="90">
        <v>34</v>
      </c>
      <c r="K1926" s="26"/>
      <c r="L1926" s="85">
        <v>102065</v>
      </c>
      <c r="M1926" s="15" t="str">
        <f>IF(L1926="","",VLOOKUP(L1926,映射!W:X,2,FALSE))</f>
        <v>王宠宝箱碎片</v>
      </c>
      <c r="N1926" s="85">
        <v>1</v>
      </c>
      <c r="O1926" s="85">
        <v>1</v>
      </c>
      <c r="P1926" s="85">
        <v>2000</v>
      </c>
      <c r="Q1926" s="79"/>
      <c r="R1926" s="15"/>
      <c r="S1926" s="79"/>
      <c r="T1926" s="79"/>
      <c r="U1926" s="79"/>
      <c r="V1926" s="92"/>
      <c r="W1926" s="15"/>
      <c r="X1926" s="92"/>
      <c r="Y1926" s="92"/>
      <c r="Z1926" s="92"/>
      <c r="AA1926" s="92"/>
      <c r="AB1926" s="88"/>
      <c r="AC1926" s="92"/>
      <c r="AD1926" s="92"/>
      <c r="AE1926" s="92"/>
      <c r="AF1926" s="85"/>
      <c r="AG1926" s="15"/>
      <c r="AH1926" s="85"/>
      <c r="AI1926" s="85"/>
      <c r="AJ1926" s="85"/>
      <c r="AK1926" s="85"/>
      <c r="AL1926" s="85" t="str">
        <f>IF(AK1926="","",VLOOKUP(AK1926,映射!W:X,2,FALSE))</f>
        <v/>
      </c>
      <c r="AM1926" s="85"/>
      <c r="AN1926" s="85"/>
      <c r="AO1926" s="85"/>
    </row>
    <row r="1927" spans="1:41">
      <c r="A1927" s="26">
        <v>131249</v>
      </c>
      <c r="B1927" s="26" t="s">
        <v>701</v>
      </c>
      <c r="C1927" s="14" t="s">
        <v>40</v>
      </c>
      <c r="D1927" s="15" t="s">
        <v>704</v>
      </c>
      <c r="E1927" s="26">
        <v>31249</v>
      </c>
      <c r="F1927" s="26" t="s">
        <v>419</v>
      </c>
      <c r="G1927" s="26"/>
      <c r="H1927" s="26">
        <v>52</v>
      </c>
      <c r="I1927" s="26">
        <v>1430</v>
      </c>
      <c r="J1927" s="90">
        <v>34</v>
      </c>
      <c r="K1927" s="26"/>
      <c r="L1927" s="85">
        <v>102065</v>
      </c>
      <c r="M1927" s="15" t="str">
        <f>IF(L1927="","",VLOOKUP(L1927,映射!W:X,2,FALSE))</f>
        <v>王宠宝箱碎片</v>
      </c>
      <c r="N1927" s="85">
        <v>1</v>
      </c>
      <c r="O1927" s="85">
        <v>1</v>
      </c>
      <c r="P1927" s="85">
        <v>2000</v>
      </c>
      <c r="Q1927" s="79"/>
      <c r="R1927" s="15"/>
      <c r="S1927" s="79"/>
      <c r="T1927" s="79"/>
      <c r="U1927" s="79"/>
      <c r="V1927" s="92"/>
      <c r="W1927" s="15"/>
      <c r="X1927" s="92"/>
      <c r="Y1927" s="92"/>
      <c r="Z1927" s="92"/>
      <c r="AA1927" s="92"/>
      <c r="AB1927" s="88"/>
      <c r="AC1927" s="92"/>
      <c r="AD1927" s="92"/>
      <c r="AE1927" s="92"/>
      <c r="AF1927" s="85"/>
      <c r="AG1927" s="15"/>
      <c r="AH1927" s="85"/>
      <c r="AI1927" s="85"/>
      <c r="AJ1927" s="85"/>
      <c r="AK1927" s="85"/>
      <c r="AL1927" s="85" t="str">
        <f>IF(AK1927="","",VLOOKUP(AK1927,映射!W:X,2,FALSE))</f>
        <v/>
      </c>
      <c r="AM1927" s="85"/>
      <c r="AN1927" s="85"/>
      <c r="AO1927" s="85"/>
    </row>
    <row r="1928" spans="1:41">
      <c r="A1928" s="26">
        <v>131250</v>
      </c>
      <c r="B1928" s="26" t="s">
        <v>701</v>
      </c>
      <c r="C1928" s="14" t="s">
        <v>40</v>
      </c>
      <c r="D1928" s="15" t="s">
        <v>704</v>
      </c>
      <c r="E1928" s="26">
        <v>31250</v>
      </c>
      <c r="F1928" s="26" t="s">
        <v>404</v>
      </c>
      <c r="G1928" s="26"/>
      <c r="H1928" s="26">
        <v>52</v>
      </c>
      <c r="I1928" s="26">
        <v>7150</v>
      </c>
      <c r="J1928" s="90">
        <v>34</v>
      </c>
      <c r="K1928" s="26"/>
      <c r="L1928" s="85">
        <v>102065</v>
      </c>
      <c r="M1928" s="15" t="str">
        <f>IF(L1928="","",VLOOKUP(L1928,映射!W:X,2,FALSE))</f>
        <v>王宠宝箱碎片</v>
      </c>
      <c r="N1928" s="85">
        <v>1</v>
      </c>
      <c r="O1928" s="85">
        <v>1</v>
      </c>
      <c r="P1928" s="85">
        <v>2000</v>
      </c>
      <c r="Q1928" s="79"/>
      <c r="R1928" s="15"/>
      <c r="S1928" s="79"/>
      <c r="T1928" s="79"/>
      <c r="U1928" s="79"/>
      <c r="V1928" s="92"/>
      <c r="W1928" s="15"/>
      <c r="X1928" s="92"/>
      <c r="Y1928" s="92"/>
      <c r="Z1928" s="92"/>
      <c r="AA1928" s="92"/>
      <c r="AB1928" s="88"/>
      <c r="AC1928" s="92"/>
      <c r="AD1928" s="92"/>
      <c r="AE1928" s="92"/>
      <c r="AF1928" s="85"/>
      <c r="AG1928" s="15"/>
      <c r="AH1928" s="85"/>
      <c r="AI1928" s="85"/>
      <c r="AJ1928" s="85"/>
      <c r="AK1928" s="85"/>
      <c r="AL1928" s="85" t="str">
        <f>IF(AK1928="","",VLOOKUP(AK1928,映射!W:X,2,FALSE))</f>
        <v/>
      </c>
      <c r="AM1928" s="85"/>
      <c r="AN1928" s="85"/>
      <c r="AO1928" s="85"/>
    </row>
    <row r="1929" spans="1:41">
      <c r="A1929" s="26">
        <v>131251</v>
      </c>
      <c r="B1929" s="26" t="s">
        <v>701</v>
      </c>
      <c r="C1929" s="14" t="s">
        <v>40</v>
      </c>
      <c r="D1929" s="15" t="s">
        <v>704</v>
      </c>
      <c r="E1929" s="26">
        <v>31251</v>
      </c>
      <c r="F1929" s="26" t="s">
        <v>394</v>
      </c>
      <c r="G1929" s="26"/>
      <c r="H1929" s="26">
        <v>52</v>
      </c>
      <c r="I1929" s="26">
        <v>7150</v>
      </c>
      <c r="J1929" s="90">
        <v>34</v>
      </c>
      <c r="K1929" s="26"/>
      <c r="L1929" s="85">
        <v>102065</v>
      </c>
      <c r="M1929" s="15" t="str">
        <f>IF(L1929="","",VLOOKUP(L1929,映射!W:X,2,FALSE))</f>
        <v>王宠宝箱碎片</v>
      </c>
      <c r="N1929" s="85">
        <v>1</v>
      </c>
      <c r="O1929" s="85">
        <v>1</v>
      </c>
      <c r="P1929" s="85">
        <v>2000</v>
      </c>
      <c r="Q1929" s="79"/>
      <c r="R1929" s="15"/>
      <c r="S1929" s="79"/>
      <c r="T1929" s="79"/>
      <c r="U1929" s="79"/>
      <c r="V1929" s="92"/>
      <c r="W1929" s="15"/>
      <c r="X1929" s="92"/>
      <c r="Y1929" s="92"/>
      <c r="Z1929" s="92"/>
      <c r="AA1929" s="92"/>
      <c r="AB1929" s="88"/>
      <c r="AC1929" s="92"/>
      <c r="AD1929" s="92"/>
      <c r="AE1929" s="92"/>
      <c r="AF1929" s="85"/>
      <c r="AG1929" s="15"/>
      <c r="AH1929" s="85"/>
      <c r="AI1929" s="85"/>
      <c r="AJ1929" s="85"/>
      <c r="AK1929" s="85"/>
      <c r="AL1929" s="85" t="str">
        <f>IF(AK1929="","",VLOOKUP(AK1929,映射!W:X,2,FALSE))</f>
        <v/>
      </c>
      <c r="AM1929" s="85"/>
      <c r="AN1929" s="85"/>
      <c r="AO1929" s="85"/>
    </row>
    <row r="1930" spans="1:41">
      <c r="A1930" s="26">
        <v>131252</v>
      </c>
      <c r="B1930" s="26" t="s">
        <v>701</v>
      </c>
      <c r="C1930" s="14" t="s">
        <v>40</v>
      </c>
      <c r="D1930" s="15" t="s">
        <v>704</v>
      </c>
      <c r="E1930" s="26">
        <v>31252</v>
      </c>
      <c r="F1930" s="26" t="s">
        <v>415</v>
      </c>
      <c r="G1930" s="26"/>
      <c r="H1930" s="26">
        <v>57</v>
      </c>
      <c r="I1930" s="26">
        <v>9000</v>
      </c>
      <c r="J1930" s="90">
        <v>41</v>
      </c>
      <c r="K1930" s="26"/>
      <c r="L1930" s="85">
        <v>102065</v>
      </c>
      <c r="M1930" s="15" t="str">
        <f>IF(L1930="","",VLOOKUP(L1930,映射!W:X,2,FALSE))</f>
        <v>王宠宝箱碎片</v>
      </c>
      <c r="N1930" s="85">
        <v>1</v>
      </c>
      <c r="O1930" s="85">
        <v>1</v>
      </c>
      <c r="P1930" s="85">
        <v>2000</v>
      </c>
      <c r="Q1930" s="79"/>
      <c r="R1930" s="15"/>
      <c r="S1930" s="79"/>
      <c r="T1930" s="79"/>
      <c r="U1930" s="79"/>
      <c r="V1930" s="92"/>
      <c r="W1930" s="15"/>
      <c r="X1930" s="92"/>
      <c r="Y1930" s="92"/>
      <c r="Z1930" s="92"/>
      <c r="AA1930" s="92"/>
      <c r="AB1930" s="88"/>
      <c r="AC1930" s="92"/>
      <c r="AD1930" s="92"/>
      <c r="AE1930" s="92"/>
      <c r="AF1930" s="85"/>
      <c r="AG1930" s="15"/>
      <c r="AH1930" s="85"/>
      <c r="AI1930" s="85"/>
      <c r="AJ1930" s="85"/>
      <c r="AK1930" s="85"/>
      <c r="AL1930" s="85" t="str">
        <f>IF(AK1930="","",VLOOKUP(AK1930,映射!W:X,2,FALSE))</f>
        <v/>
      </c>
      <c r="AM1930" s="85"/>
      <c r="AN1930" s="85"/>
      <c r="AO1930" s="85"/>
    </row>
    <row r="1931" spans="1:41">
      <c r="A1931" s="26">
        <v>131253</v>
      </c>
      <c r="B1931" s="26" t="s">
        <v>701</v>
      </c>
      <c r="C1931" s="14" t="s">
        <v>40</v>
      </c>
      <c r="D1931" s="15" t="s">
        <v>704</v>
      </c>
      <c r="E1931" s="26">
        <v>31253</v>
      </c>
      <c r="F1931" s="26" t="s">
        <v>417</v>
      </c>
      <c r="G1931" s="26"/>
      <c r="H1931" s="26">
        <v>57</v>
      </c>
      <c r="I1931" s="26">
        <v>9000</v>
      </c>
      <c r="J1931" s="90">
        <v>41</v>
      </c>
      <c r="K1931" s="26"/>
      <c r="L1931" s="85">
        <v>102065</v>
      </c>
      <c r="M1931" s="15" t="str">
        <f>IF(L1931="","",VLOOKUP(L1931,映射!W:X,2,FALSE))</f>
        <v>王宠宝箱碎片</v>
      </c>
      <c r="N1931" s="85">
        <v>1</v>
      </c>
      <c r="O1931" s="85">
        <v>1</v>
      </c>
      <c r="P1931" s="85">
        <v>2000</v>
      </c>
      <c r="Q1931" s="79"/>
      <c r="R1931" s="15"/>
      <c r="S1931" s="79"/>
      <c r="T1931" s="79"/>
      <c r="U1931" s="79"/>
      <c r="V1931" s="92"/>
      <c r="W1931" s="15"/>
      <c r="X1931" s="92"/>
      <c r="Y1931" s="92"/>
      <c r="Z1931" s="92"/>
      <c r="AA1931" s="92"/>
      <c r="AB1931" s="88"/>
      <c r="AC1931" s="92"/>
      <c r="AD1931" s="92"/>
      <c r="AE1931" s="92"/>
      <c r="AF1931" s="85"/>
      <c r="AG1931" s="15"/>
      <c r="AH1931" s="85"/>
      <c r="AI1931" s="85"/>
      <c r="AJ1931" s="85"/>
      <c r="AK1931" s="85"/>
      <c r="AL1931" s="85" t="str">
        <f>IF(AK1931="","",VLOOKUP(AK1931,映射!W:X,2,FALSE))</f>
        <v/>
      </c>
      <c r="AM1931" s="85"/>
      <c r="AN1931" s="85"/>
      <c r="AO1931" s="85"/>
    </row>
    <row r="1932" spans="1:41">
      <c r="A1932" s="26">
        <v>131254</v>
      </c>
      <c r="B1932" s="26" t="s">
        <v>701</v>
      </c>
      <c r="C1932" s="14" t="s">
        <v>40</v>
      </c>
      <c r="D1932" s="15" t="s">
        <v>704</v>
      </c>
      <c r="E1932" s="26">
        <v>31254</v>
      </c>
      <c r="F1932" s="26" t="s">
        <v>419</v>
      </c>
      <c r="G1932" s="26"/>
      <c r="H1932" s="26">
        <v>57</v>
      </c>
      <c r="I1932" s="26">
        <v>1800</v>
      </c>
      <c r="J1932" s="90">
        <v>41</v>
      </c>
      <c r="K1932" s="26"/>
      <c r="L1932" s="85">
        <v>102065</v>
      </c>
      <c r="M1932" s="15" t="str">
        <f>IF(L1932="","",VLOOKUP(L1932,映射!W:X,2,FALSE))</f>
        <v>王宠宝箱碎片</v>
      </c>
      <c r="N1932" s="85">
        <v>1</v>
      </c>
      <c r="O1932" s="85">
        <v>1</v>
      </c>
      <c r="P1932" s="85">
        <v>2000</v>
      </c>
      <c r="Q1932" s="79"/>
      <c r="R1932" s="15"/>
      <c r="S1932" s="79"/>
      <c r="T1932" s="79"/>
      <c r="U1932" s="79"/>
      <c r="V1932" s="92"/>
      <c r="W1932" s="15"/>
      <c r="X1932" s="92"/>
      <c r="Y1932" s="92"/>
      <c r="Z1932" s="92"/>
      <c r="AA1932" s="92"/>
      <c r="AB1932" s="88"/>
      <c r="AC1932" s="92"/>
      <c r="AD1932" s="92"/>
      <c r="AE1932" s="92"/>
      <c r="AF1932" s="85"/>
      <c r="AG1932" s="15"/>
      <c r="AH1932" s="85"/>
      <c r="AI1932" s="85"/>
      <c r="AJ1932" s="85"/>
      <c r="AK1932" s="85"/>
      <c r="AL1932" s="85" t="str">
        <f>IF(AK1932="","",VLOOKUP(AK1932,映射!W:X,2,FALSE))</f>
        <v/>
      </c>
      <c r="AM1932" s="85"/>
      <c r="AN1932" s="85"/>
      <c r="AO1932" s="85"/>
    </row>
    <row r="1933" spans="1:41">
      <c r="A1933" s="26">
        <v>131255</v>
      </c>
      <c r="B1933" s="26" t="s">
        <v>701</v>
      </c>
      <c r="C1933" s="14" t="s">
        <v>40</v>
      </c>
      <c r="D1933" s="15" t="s">
        <v>704</v>
      </c>
      <c r="E1933" s="26">
        <v>31255</v>
      </c>
      <c r="F1933" s="26" t="s">
        <v>404</v>
      </c>
      <c r="G1933" s="26"/>
      <c r="H1933" s="26">
        <v>57</v>
      </c>
      <c r="I1933" s="26">
        <v>9000</v>
      </c>
      <c r="J1933" s="90">
        <v>41</v>
      </c>
      <c r="K1933" s="26"/>
      <c r="L1933" s="85">
        <v>102065</v>
      </c>
      <c r="M1933" s="15" t="str">
        <f>IF(L1933="","",VLOOKUP(L1933,映射!W:X,2,FALSE))</f>
        <v>王宠宝箱碎片</v>
      </c>
      <c r="N1933" s="85">
        <v>1</v>
      </c>
      <c r="O1933" s="85">
        <v>1</v>
      </c>
      <c r="P1933" s="85">
        <v>2000</v>
      </c>
      <c r="Q1933" s="79"/>
      <c r="R1933" s="15"/>
      <c r="S1933" s="79"/>
      <c r="T1933" s="79"/>
      <c r="U1933" s="79"/>
      <c r="V1933" s="92"/>
      <c r="W1933" s="15"/>
      <c r="X1933" s="92"/>
      <c r="Y1933" s="92"/>
      <c r="Z1933" s="92"/>
      <c r="AA1933" s="92"/>
      <c r="AB1933" s="88"/>
      <c r="AC1933" s="92"/>
      <c r="AD1933" s="92"/>
      <c r="AE1933" s="92"/>
      <c r="AF1933" s="85"/>
      <c r="AG1933" s="15"/>
      <c r="AH1933" s="85"/>
      <c r="AI1933" s="85"/>
      <c r="AJ1933" s="85"/>
      <c r="AK1933" s="85"/>
      <c r="AL1933" s="85" t="str">
        <f>IF(AK1933="","",VLOOKUP(AK1933,映射!W:X,2,FALSE))</f>
        <v/>
      </c>
      <c r="AM1933" s="85"/>
      <c r="AN1933" s="85"/>
      <c r="AO1933" s="85"/>
    </row>
    <row r="1934" spans="1:41">
      <c r="A1934" s="26">
        <v>131256</v>
      </c>
      <c r="B1934" s="26" t="s">
        <v>701</v>
      </c>
      <c r="C1934" s="14" t="s">
        <v>40</v>
      </c>
      <c r="D1934" s="15" t="s">
        <v>704</v>
      </c>
      <c r="E1934" s="26">
        <v>31256</v>
      </c>
      <c r="F1934" s="26" t="s">
        <v>394</v>
      </c>
      <c r="G1934" s="26"/>
      <c r="H1934" s="26">
        <v>57</v>
      </c>
      <c r="I1934" s="26">
        <v>9000</v>
      </c>
      <c r="J1934" s="90">
        <v>41</v>
      </c>
      <c r="K1934" s="26"/>
      <c r="L1934" s="85">
        <v>102065</v>
      </c>
      <c r="M1934" s="15" t="str">
        <f>IF(L1934="","",VLOOKUP(L1934,映射!W:X,2,FALSE))</f>
        <v>王宠宝箱碎片</v>
      </c>
      <c r="N1934" s="85">
        <v>1</v>
      </c>
      <c r="O1934" s="85">
        <v>1</v>
      </c>
      <c r="P1934" s="85">
        <v>2000</v>
      </c>
      <c r="Q1934" s="79"/>
      <c r="R1934" s="15"/>
      <c r="S1934" s="79"/>
      <c r="T1934" s="79"/>
      <c r="U1934" s="79"/>
      <c r="V1934" s="92"/>
      <c r="W1934" s="15"/>
      <c r="X1934" s="92"/>
      <c r="Y1934" s="92"/>
      <c r="Z1934" s="92"/>
      <c r="AA1934" s="92"/>
      <c r="AB1934" s="88"/>
      <c r="AC1934" s="92"/>
      <c r="AD1934" s="92"/>
      <c r="AE1934" s="92"/>
      <c r="AF1934" s="85"/>
      <c r="AG1934" s="15"/>
      <c r="AH1934" s="85"/>
      <c r="AI1934" s="85"/>
      <c r="AJ1934" s="85"/>
      <c r="AK1934" s="85"/>
      <c r="AL1934" s="85" t="str">
        <f>IF(AK1934="","",VLOOKUP(AK1934,映射!W:X,2,FALSE))</f>
        <v/>
      </c>
      <c r="AM1934" s="85"/>
      <c r="AN1934" s="85"/>
      <c r="AO1934" s="85"/>
    </row>
    <row r="1935" spans="1:41">
      <c r="A1935" s="26">
        <v>160000</v>
      </c>
      <c r="B1935" s="26" t="s">
        <v>707</v>
      </c>
      <c r="C1935" s="14" t="s">
        <v>40</v>
      </c>
      <c r="D1935" s="26" t="s">
        <v>708</v>
      </c>
      <c r="E1935" s="26">
        <v>60000</v>
      </c>
      <c r="F1935" s="26" t="s">
        <v>709</v>
      </c>
      <c r="G1935" s="26"/>
      <c r="H1935" s="26">
        <v>10</v>
      </c>
      <c r="I1935" s="91">
        <v>130000</v>
      </c>
      <c r="J1935" s="90">
        <v>14</v>
      </c>
      <c r="K1935" s="26"/>
      <c r="L1935" s="26">
        <v>2036</v>
      </c>
      <c r="M1935" s="88" t="str">
        <f>IF(L1935="","",VLOOKUP(L1935,映射!W:X,2,FALSE))</f>
        <v>暴风利斧 修儿</v>
      </c>
      <c r="N1935" s="26">
        <v>1</v>
      </c>
      <c r="O1935" s="26">
        <v>1</v>
      </c>
      <c r="P1935" s="26">
        <v>10000</v>
      </c>
      <c r="Q1935" s="26"/>
      <c r="R1935" s="15" t="str">
        <f>IF(Q1935="","",VLOOKUP(Q1935,映射!W:X,2,FALSE))</f>
        <v/>
      </c>
      <c r="S1935" s="26"/>
      <c r="T1935" s="26"/>
      <c r="U1935" s="26"/>
      <c r="V1935" s="85"/>
      <c r="W1935" s="15" t="str">
        <f>IF(V1935="","",VLOOKUP(V1935,映射!W:X,2,FALSE))</f>
        <v/>
      </c>
      <c r="X1935" s="85"/>
      <c r="Y1935" s="85"/>
      <c r="Z1935" s="85"/>
      <c r="AA1935" s="85"/>
      <c r="AB1935" s="39" t="str">
        <f>IF(AA1935="","",VLOOKUP(AA1935,映射!W:X,2,FALSE))</f>
        <v/>
      </c>
      <c r="AC1935" s="85"/>
      <c r="AD1935" s="85"/>
      <c r="AE1935" s="85"/>
      <c r="AF1935" s="85"/>
      <c r="AG1935" s="15" t="str">
        <f>IF(AF1935="","",VLOOKUP(AF1935,映射!W:X,2,FALSE))</f>
        <v/>
      </c>
      <c r="AH1935" s="85"/>
      <c r="AI1935" s="85"/>
      <c r="AJ1935" s="85"/>
      <c r="AK1935" s="85"/>
      <c r="AL1935" s="85" t="str">
        <f>IF(AK1935="","",VLOOKUP(AK1935,映射!W:X,2,FALSE))</f>
        <v/>
      </c>
      <c r="AM1935" s="85"/>
      <c r="AN1935" s="85"/>
      <c r="AO1935" s="85"/>
    </row>
    <row r="1936" spans="1:41">
      <c r="A1936" s="26">
        <v>160001</v>
      </c>
      <c r="B1936" s="26" t="s">
        <v>707</v>
      </c>
      <c r="C1936" s="14" t="s">
        <v>40</v>
      </c>
      <c r="D1936" s="26" t="s">
        <v>708</v>
      </c>
      <c r="E1936" s="26">
        <v>60001</v>
      </c>
      <c r="F1936" s="26" t="s">
        <v>710</v>
      </c>
      <c r="G1936" s="26"/>
      <c r="H1936" s="26">
        <v>10</v>
      </c>
      <c r="I1936" s="91">
        <v>135000</v>
      </c>
      <c r="J1936" s="90">
        <v>14</v>
      </c>
      <c r="K1936" s="26"/>
      <c r="L1936" s="26">
        <v>2031</v>
      </c>
      <c r="M1936" s="88" t="str">
        <f>IF(L1936="","",VLOOKUP(L1936,映射!W:X,2,FALSE))</f>
        <v>佣兵女神 苏娜</v>
      </c>
      <c r="N1936" s="26">
        <v>1</v>
      </c>
      <c r="O1936" s="26">
        <v>1</v>
      </c>
      <c r="P1936" s="26">
        <v>10000</v>
      </c>
      <c r="Q1936" s="26"/>
      <c r="R1936" s="15" t="str">
        <f>IF(Q1936="","",VLOOKUP(Q1936,映射!W:X,2,FALSE))</f>
        <v/>
      </c>
      <c r="S1936" s="26"/>
      <c r="T1936" s="26"/>
      <c r="U1936" s="26"/>
      <c r="V1936" s="85"/>
      <c r="W1936" s="15" t="str">
        <f>IF(V1936="","",VLOOKUP(V1936,映射!W:X,2,FALSE))</f>
        <v/>
      </c>
      <c r="X1936" s="85"/>
      <c r="Y1936" s="85"/>
      <c r="Z1936" s="85"/>
      <c r="AA1936" s="85"/>
      <c r="AB1936" s="39" t="str">
        <f>IF(AA1936="","",VLOOKUP(AA1936,映射!W:X,2,FALSE))</f>
        <v/>
      </c>
      <c r="AC1936" s="85"/>
      <c r="AD1936" s="85"/>
      <c r="AE1936" s="85"/>
      <c r="AF1936" s="85"/>
      <c r="AG1936" s="15" t="str">
        <f>IF(AF1936="","",VLOOKUP(AF1936,映射!W:X,2,FALSE))</f>
        <v/>
      </c>
      <c r="AH1936" s="85"/>
      <c r="AI1936" s="85"/>
      <c r="AJ1936" s="85"/>
      <c r="AK1936" s="85"/>
      <c r="AL1936" s="85" t="str">
        <f>IF(AK1936="","",VLOOKUP(AK1936,映射!W:X,2,FALSE))</f>
        <v/>
      </c>
      <c r="AM1936" s="85"/>
      <c r="AN1936" s="85"/>
      <c r="AO1936" s="85"/>
    </row>
    <row r="1937" spans="1:41">
      <c r="A1937" s="26">
        <v>160002</v>
      </c>
      <c r="B1937" s="26" t="s">
        <v>707</v>
      </c>
      <c r="C1937" s="14" t="s">
        <v>40</v>
      </c>
      <c r="D1937" s="26" t="s">
        <v>708</v>
      </c>
      <c r="E1937" s="26">
        <v>60002</v>
      </c>
      <c r="F1937" s="26" t="s">
        <v>711</v>
      </c>
      <c r="G1937" s="26"/>
      <c r="H1937" s="26">
        <v>15</v>
      </c>
      <c r="I1937" s="91">
        <v>140000</v>
      </c>
      <c r="J1937" s="90">
        <v>16</v>
      </c>
      <c r="K1937" s="26"/>
      <c r="L1937" s="26">
        <v>2025</v>
      </c>
      <c r="M1937" s="88" t="str">
        <f>IF(L1937="","",VLOOKUP(L1937,映射!W:X,2,FALSE))</f>
        <v>斗神 格鲁尔</v>
      </c>
      <c r="N1937" s="26">
        <v>1</v>
      </c>
      <c r="O1937" s="26">
        <v>1</v>
      </c>
      <c r="P1937" s="26">
        <v>10000</v>
      </c>
      <c r="Q1937" s="26"/>
      <c r="R1937" s="15" t="str">
        <f>IF(Q1937="","",VLOOKUP(Q1937,映射!W:X,2,FALSE))</f>
        <v/>
      </c>
      <c r="S1937" s="26"/>
      <c r="T1937" s="26"/>
      <c r="U1937" s="26"/>
      <c r="V1937" s="85"/>
      <c r="W1937" s="15" t="str">
        <f>IF(V1937="","",VLOOKUP(V1937,映射!W:X,2,FALSE))</f>
        <v/>
      </c>
      <c r="X1937" s="85"/>
      <c r="Y1937" s="85"/>
      <c r="Z1937" s="85"/>
      <c r="AA1937" s="85"/>
      <c r="AB1937" s="39" t="str">
        <f>IF(AA1937="","",VLOOKUP(AA1937,映射!W:X,2,FALSE))</f>
        <v/>
      </c>
      <c r="AC1937" s="85"/>
      <c r="AD1937" s="85"/>
      <c r="AE1937" s="85"/>
      <c r="AF1937" s="85"/>
      <c r="AG1937" s="15" t="str">
        <f>IF(AF1937="","",VLOOKUP(AF1937,映射!W:X,2,FALSE))</f>
        <v/>
      </c>
      <c r="AH1937" s="85"/>
      <c r="AI1937" s="85"/>
      <c r="AJ1937" s="85"/>
      <c r="AK1937" s="85"/>
      <c r="AL1937" s="85" t="str">
        <f>IF(AK1937="","",VLOOKUP(AK1937,映射!W:X,2,FALSE))</f>
        <v/>
      </c>
      <c r="AM1937" s="85"/>
      <c r="AN1937" s="85"/>
      <c r="AO1937" s="85"/>
    </row>
    <row r="1938" spans="1:41">
      <c r="A1938" s="26">
        <v>160003</v>
      </c>
      <c r="B1938" s="26" t="s">
        <v>707</v>
      </c>
      <c r="C1938" s="14" t="s">
        <v>40</v>
      </c>
      <c r="D1938" s="26" t="s">
        <v>708</v>
      </c>
      <c r="E1938" s="26">
        <v>60003</v>
      </c>
      <c r="F1938" s="26" t="s">
        <v>712</v>
      </c>
      <c r="G1938" s="26"/>
      <c r="H1938" s="26">
        <v>15</v>
      </c>
      <c r="I1938" s="91">
        <v>160000</v>
      </c>
      <c r="J1938" s="90">
        <v>16</v>
      </c>
      <c r="K1938" s="26"/>
      <c r="L1938" s="26">
        <v>2014</v>
      </c>
      <c r="M1938" s="88" t="str">
        <f>IF(L1938="","",VLOOKUP(L1938,映射!W:X,2,FALSE))</f>
        <v>心火 吉娜</v>
      </c>
      <c r="N1938" s="26">
        <v>1</v>
      </c>
      <c r="O1938" s="26">
        <v>1</v>
      </c>
      <c r="P1938" s="26">
        <v>10000</v>
      </c>
      <c r="Q1938" s="26"/>
      <c r="R1938" s="15" t="str">
        <f>IF(Q1938="","",VLOOKUP(Q1938,映射!W:X,2,FALSE))</f>
        <v/>
      </c>
      <c r="S1938" s="26"/>
      <c r="T1938" s="26"/>
      <c r="U1938" s="26"/>
      <c r="V1938" s="85"/>
      <c r="W1938" s="15" t="str">
        <f>IF(V1938="","",VLOOKUP(V1938,映射!W:X,2,FALSE))</f>
        <v/>
      </c>
      <c r="X1938" s="85"/>
      <c r="Y1938" s="85"/>
      <c r="Z1938" s="85"/>
      <c r="AA1938" s="85"/>
      <c r="AB1938" s="39" t="str">
        <f>IF(AA1938="","",VLOOKUP(AA1938,映射!W:X,2,FALSE))</f>
        <v/>
      </c>
      <c r="AC1938" s="85"/>
      <c r="AD1938" s="85"/>
      <c r="AE1938" s="85"/>
      <c r="AF1938" s="85"/>
      <c r="AG1938" s="15" t="str">
        <f>IF(AF1938="","",VLOOKUP(AF1938,映射!W:X,2,FALSE))</f>
        <v/>
      </c>
      <c r="AH1938" s="85"/>
      <c r="AI1938" s="85"/>
      <c r="AJ1938" s="85"/>
      <c r="AK1938" s="85"/>
      <c r="AL1938" s="85" t="str">
        <f>IF(AK1938="","",VLOOKUP(AK1938,映射!W:X,2,FALSE))</f>
        <v/>
      </c>
      <c r="AM1938" s="85"/>
      <c r="AN1938" s="85"/>
      <c r="AO1938" s="85"/>
    </row>
    <row r="1939" spans="1:41">
      <c r="A1939" s="26">
        <v>160004</v>
      </c>
      <c r="B1939" s="26" t="s">
        <v>707</v>
      </c>
      <c r="C1939" s="14" t="s">
        <v>40</v>
      </c>
      <c r="D1939" s="26" t="s">
        <v>708</v>
      </c>
      <c r="E1939" s="26">
        <v>60004</v>
      </c>
      <c r="F1939" s="26" t="s">
        <v>713</v>
      </c>
      <c r="G1939" s="26"/>
      <c r="H1939" s="26">
        <v>20</v>
      </c>
      <c r="I1939" s="91">
        <v>180000</v>
      </c>
      <c r="J1939" s="90">
        <v>20</v>
      </c>
      <c r="K1939" s="26"/>
      <c r="L1939" s="26">
        <v>2019</v>
      </c>
      <c r="M1939" s="88" t="str">
        <f>IF(L1939="","",VLOOKUP(L1939,映射!W:X,2,FALSE))</f>
        <v>鹰眼 格娜</v>
      </c>
      <c r="N1939" s="26">
        <v>1</v>
      </c>
      <c r="O1939" s="26">
        <v>1</v>
      </c>
      <c r="P1939" s="26">
        <v>10000</v>
      </c>
      <c r="Q1939" s="26"/>
      <c r="R1939" s="15" t="str">
        <f>IF(Q1939="","",VLOOKUP(Q1939,映射!W:X,2,FALSE))</f>
        <v/>
      </c>
      <c r="S1939" s="26"/>
      <c r="T1939" s="26"/>
      <c r="U1939" s="26"/>
      <c r="V1939" s="85"/>
      <c r="W1939" s="15" t="str">
        <f>IF(V1939="","",VLOOKUP(V1939,映射!W:X,2,FALSE))</f>
        <v/>
      </c>
      <c r="X1939" s="85"/>
      <c r="Y1939" s="85"/>
      <c r="Z1939" s="85"/>
      <c r="AA1939" s="85"/>
      <c r="AB1939" s="39" t="str">
        <f>IF(AA1939="","",VLOOKUP(AA1939,映射!W:X,2,FALSE))</f>
        <v/>
      </c>
      <c r="AC1939" s="85"/>
      <c r="AD1939" s="85"/>
      <c r="AE1939" s="85"/>
      <c r="AF1939" s="85"/>
      <c r="AG1939" s="15" t="str">
        <f>IF(AF1939="","",VLOOKUP(AF1939,映射!W:X,2,FALSE))</f>
        <v/>
      </c>
      <c r="AH1939" s="85"/>
      <c r="AI1939" s="85"/>
      <c r="AJ1939" s="85"/>
      <c r="AK1939" s="85"/>
      <c r="AL1939" s="85" t="str">
        <f>IF(AK1939="","",VLOOKUP(AK1939,映射!W:X,2,FALSE))</f>
        <v/>
      </c>
      <c r="AM1939" s="85"/>
      <c r="AN1939" s="85"/>
      <c r="AO1939" s="85"/>
    </row>
    <row r="1940" spans="1:41">
      <c r="A1940" s="26">
        <v>160005</v>
      </c>
      <c r="B1940" s="26" t="s">
        <v>707</v>
      </c>
      <c r="C1940" s="14" t="s">
        <v>40</v>
      </c>
      <c r="D1940" s="26" t="s">
        <v>708</v>
      </c>
      <c r="E1940" s="26">
        <v>60005</v>
      </c>
      <c r="F1940" s="26" t="s">
        <v>714</v>
      </c>
      <c r="G1940" s="26"/>
      <c r="H1940" s="26">
        <v>20</v>
      </c>
      <c r="I1940" s="91">
        <v>200000</v>
      </c>
      <c r="J1940" s="90">
        <v>20</v>
      </c>
      <c r="K1940" s="26"/>
      <c r="L1940" s="26">
        <v>2002</v>
      </c>
      <c r="M1940" s="88" t="str">
        <f>IF(L1940="","",VLOOKUP(L1940,映射!W:X,2,FALSE))</f>
        <v>冥王 伯纳德</v>
      </c>
      <c r="N1940" s="26">
        <v>1</v>
      </c>
      <c r="O1940" s="26">
        <v>1</v>
      </c>
      <c r="P1940" s="26">
        <v>10000</v>
      </c>
      <c r="Q1940" s="26"/>
      <c r="R1940" s="15" t="str">
        <f>IF(Q1940="","",VLOOKUP(Q1940,映射!W:X,2,FALSE))</f>
        <v/>
      </c>
      <c r="S1940" s="26"/>
      <c r="T1940" s="26"/>
      <c r="U1940" s="26"/>
      <c r="V1940" s="85"/>
      <c r="W1940" s="15" t="str">
        <f>IF(V1940="","",VLOOKUP(V1940,映射!W:X,2,FALSE))</f>
        <v/>
      </c>
      <c r="X1940" s="85"/>
      <c r="Y1940" s="85"/>
      <c r="Z1940" s="85"/>
      <c r="AA1940" s="85"/>
      <c r="AB1940" s="39" t="str">
        <f>IF(AA1940="","",VLOOKUP(AA1940,映射!W:X,2,FALSE))</f>
        <v/>
      </c>
      <c r="AC1940" s="85"/>
      <c r="AD1940" s="85"/>
      <c r="AE1940" s="85"/>
      <c r="AF1940" s="85"/>
      <c r="AG1940" s="15" t="str">
        <f>IF(AF1940="","",VLOOKUP(AF1940,映射!W:X,2,FALSE))</f>
        <v/>
      </c>
      <c r="AH1940" s="85"/>
      <c r="AI1940" s="85"/>
      <c r="AJ1940" s="85"/>
      <c r="AK1940" s="85"/>
      <c r="AL1940" s="85" t="str">
        <f>IF(AK1940="","",VLOOKUP(AK1940,映射!W:X,2,FALSE))</f>
        <v/>
      </c>
      <c r="AM1940" s="85"/>
      <c r="AN1940" s="85"/>
      <c r="AO1940" s="85"/>
    </row>
    <row r="1941" spans="1:41">
      <c r="A1941" s="26">
        <v>160006</v>
      </c>
      <c r="B1941" s="26" t="s">
        <v>707</v>
      </c>
      <c r="C1941" s="14" t="s">
        <v>40</v>
      </c>
      <c r="D1941" s="26" t="s">
        <v>708</v>
      </c>
      <c r="E1941" s="26">
        <v>60006</v>
      </c>
      <c r="F1941" s="26" t="s">
        <v>715</v>
      </c>
      <c r="G1941" s="26"/>
      <c r="H1941" s="26">
        <v>25</v>
      </c>
      <c r="I1941" s="91">
        <v>220000</v>
      </c>
      <c r="J1941" s="90">
        <v>20</v>
      </c>
      <c r="K1941" s="26"/>
      <c r="L1941" s="26">
        <v>2007</v>
      </c>
      <c r="M1941" s="88" t="str">
        <f>IF(L1941="","",VLOOKUP(L1941,映射!W:X,2,FALSE))</f>
        <v>咒术之王 皮卡</v>
      </c>
      <c r="N1941" s="26">
        <v>1</v>
      </c>
      <c r="O1941" s="26">
        <v>1</v>
      </c>
      <c r="P1941" s="26">
        <v>10000</v>
      </c>
      <c r="Q1941" s="26"/>
      <c r="R1941" s="15" t="str">
        <f>IF(Q1941="","",VLOOKUP(Q1941,映射!W:X,2,FALSE))</f>
        <v/>
      </c>
      <c r="S1941" s="26"/>
      <c r="T1941" s="26"/>
      <c r="U1941" s="26"/>
      <c r="V1941" s="85"/>
      <c r="W1941" s="15" t="str">
        <f>IF(V1941="","",VLOOKUP(V1941,映射!W:X,2,FALSE))</f>
        <v/>
      </c>
      <c r="X1941" s="85"/>
      <c r="Y1941" s="85"/>
      <c r="Z1941" s="85"/>
      <c r="AA1941" s="85"/>
      <c r="AB1941" s="39" t="str">
        <f>IF(AA1941="","",VLOOKUP(AA1941,映射!W:X,2,FALSE))</f>
        <v/>
      </c>
      <c r="AC1941" s="85"/>
      <c r="AD1941" s="85"/>
      <c r="AE1941" s="85"/>
      <c r="AF1941" s="85"/>
      <c r="AG1941" s="15" t="str">
        <f>IF(AF1941="","",VLOOKUP(AF1941,映射!W:X,2,FALSE))</f>
        <v/>
      </c>
      <c r="AH1941" s="85"/>
      <c r="AI1941" s="85"/>
      <c r="AJ1941" s="85"/>
      <c r="AK1941" s="85"/>
      <c r="AL1941" s="85" t="str">
        <f>IF(AK1941="","",VLOOKUP(AK1941,映射!W:X,2,FALSE))</f>
        <v/>
      </c>
      <c r="AM1941" s="85"/>
      <c r="AN1941" s="85"/>
      <c r="AO1941" s="85"/>
    </row>
    <row r="1942" spans="1:41">
      <c r="A1942" s="26">
        <v>160007</v>
      </c>
      <c r="B1942" s="26" t="s">
        <v>707</v>
      </c>
      <c r="C1942" s="14" t="s">
        <v>40</v>
      </c>
      <c r="D1942" s="26" t="s">
        <v>708</v>
      </c>
      <c r="E1942" s="26">
        <v>60007</v>
      </c>
      <c r="F1942" s="26" t="s">
        <v>716</v>
      </c>
      <c r="G1942" s="26"/>
      <c r="H1942" s="26">
        <v>25</v>
      </c>
      <c r="I1942" s="91">
        <v>240000</v>
      </c>
      <c r="J1942" s="90">
        <v>20</v>
      </c>
      <c r="K1942" s="26"/>
      <c r="L1942" s="26">
        <v>2020</v>
      </c>
      <c r="M1942" s="88" t="str">
        <f>IF(L1942="","",VLOOKUP(L1942,映射!W:X,2,FALSE))</f>
        <v>神箭手 阿卡丽</v>
      </c>
      <c r="N1942" s="26">
        <v>1</v>
      </c>
      <c r="O1942" s="26">
        <v>1</v>
      </c>
      <c r="P1942" s="26">
        <v>10000</v>
      </c>
      <c r="Q1942" s="26"/>
      <c r="R1942" s="15" t="str">
        <f>IF(Q1942="","",VLOOKUP(Q1942,映射!W:X,2,FALSE))</f>
        <v/>
      </c>
      <c r="S1942" s="26"/>
      <c r="T1942" s="26"/>
      <c r="U1942" s="26"/>
      <c r="V1942" s="85"/>
      <c r="W1942" s="15" t="str">
        <f>IF(V1942="","",VLOOKUP(V1942,映射!W:X,2,FALSE))</f>
        <v/>
      </c>
      <c r="X1942" s="85"/>
      <c r="Y1942" s="85"/>
      <c r="Z1942" s="85"/>
      <c r="AA1942" s="85"/>
      <c r="AB1942" s="39" t="str">
        <f>IF(AA1942="","",VLOOKUP(AA1942,映射!W:X,2,FALSE))</f>
        <v/>
      </c>
      <c r="AC1942" s="85"/>
      <c r="AD1942" s="85"/>
      <c r="AE1942" s="85"/>
      <c r="AF1942" s="85"/>
      <c r="AG1942" s="15" t="str">
        <f>IF(AF1942="","",VLOOKUP(AF1942,映射!W:X,2,FALSE))</f>
        <v/>
      </c>
      <c r="AH1942" s="85"/>
      <c r="AI1942" s="85"/>
      <c r="AJ1942" s="85"/>
      <c r="AK1942" s="85"/>
      <c r="AL1942" s="85" t="str">
        <f>IF(AK1942="","",VLOOKUP(AK1942,映射!W:X,2,FALSE))</f>
        <v/>
      </c>
      <c r="AM1942" s="85"/>
      <c r="AN1942" s="85"/>
      <c r="AO1942" s="85"/>
    </row>
    <row r="1943" spans="1:41">
      <c r="A1943" s="26">
        <v>160008</v>
      </c>
      <c r="B1943" s="26" t="s">
        <v>707</v>
      </c>
      <c r="C1943" s="14" t="s">
        <v>40</v>
      </c>
      <c r="D1943" s="26" t="s">
        <v>708</v>
      </c>
      <c r="E1943" s="26">
        <v>60008</v>
      </c>
      <c r="F1943" s="26" t="s">
        <v>717</v>
      </c>
      <c r="G1943" s="26"/>
      <c r="H1943" s="26">
        <v>30</v>
      </c>
      <c r="I1943" s="91">
        <v>260000</v>
      </c>
      <c r="J1943" s="90">
        <v>21</v>
      </c>
      <c r="K1943" s="26"/>
      <c r="L1943" s="26">
        <v>2043</v>
      </c>
      <c r="M1943" s="88" t="str">
        <f>IF(L1943="","",VLOOKUP(L1943,映射!W:X,2,FALSE))</f>
        <v>至尊骑士费伦公爵</v>
      </c>
      <c r="N1943" s="26">
        <v>1</v>
      </c>
      <c r="O1943" s="26">
        <v>1</v>
      </c>
      <c r="P1943" s="26">
        <v>10000</v>
      </c>
      <c r="Q1943" s="26"/>
      <c r="R1943" s="15" t="str">
        <f>IF(Q1943="","",VLOOKUP(Q1943,映射!W:X,2,FALSE))</f>
        <v/>
      </c>
      <c r="S1943" s="26"/>
      <c r="T1943" s="26"/>
      <c r="U1943" s="26"/>
      <c r="V1943" s="85"/>
      <c r="W1943" s="15" t="str">
        <f>IF(V1943="","",VLOOKUP(V1943,映射!W:X,2,FALSE))</f>
        <v/>
      </c>
      <c r="X1943" s="85"/>
      <c r="Y1943" s="85"/>
      <c r="Z1943" s="85"/>
      <c r="AA1943" s="85"/>
      <c r="AB1943" s="39" t="str">
        <f>IF(AA1943="","",VLOOKUP(AA1943,映射!W:X,2,FALSE))</f>
        <v/>
      </c>
      <c r="AC1943" s="85"/>
      <c r="AD1943" s="85"/>
      <c r="AE1943" s="85"/>
      <c r="AF1943" s="85"/>
      <c r="AG1943" s="15" t="str">
        <f>IF(AF1943="","",VLOOKUP(AF1943,映射!W:X,2,FALSE))</f>
        <v/>
      </c>
      <c r="AH1943" s="85"/>
      <c r="AI1943" s="85"/>
      <c r="AJ1943" s="85"/>
      <c r="AK1943" s="85"/>
      <c r="AL1943" s="85" t="str">
        <f>IF(AK1943="","",VLOOKUP(AK1943,映射!W:X,2,FALSE))</f>
        <v/>
      </c>
      <c r="AM1943" s="85"/>
      <c r="AN1943" s="85"/>
      <c r="AO1943" s="85"/>
    </row>
    <row r="1944" spans="1:41">
      <c r="A1944" s="26">
        <v>160009</v>
      </c>
      <c r="B1944" s="26" t="s">
        <v>707</v>
      </c>
      <c r="C1944" s="14" t="s">
        <v>40</v>
      </c>
      <c r="D1944" s="26" t="s">
        <v>708</v>
      </c>
      <c r="E1944" s="26">
        <v>60009</v>
      </c>
      <c r="F1944" s="26" t="s">
        <v>718</v>
      </c>
      <c r="G1944" s="26"/>
      <c r="H1944" s="26">
        <v>30</v>
      </c>
      <c r="I1944" s="91">
        <v>280000</v>
      </c>
      <c r="J1944" s="90">
        <v>21</v>
      </c>
      <c r="K1944" s="26"/>
      <c r="L1944" s="26">
        <v>2038</v>
      </c>
      <c r="M1944" s="88" t="str">
        <f>IF(L1944="","",VLOOKUP(L1944,映射!W:X,2,FALSE))</f>
        <v>剑神 马拉纳</v>
      </c>
      <c r="N1944" s="26">
        <v>1</v>
      </c>
      <c r="O1944" s="26">
        <v>1</v>
      </c>
      <c r="P1944" s="26">
        <v>10000</v>
      </c>
      <c r="Q1944" s="26"/>
      <c r="R1944" s="15" t="str">
        <f>IF(Q1944="","",VLOOKUP(Q1944,映射!W:X,2,FALSE))</f>
        <v/>
      </c>
      <c r="S1944" s="26"/>
      <c r="T1944" s="26"/>
      <c r="U1944" s="26"/>
      <c r="V1944" s="85"/>
      <c r="W1944" s="15" t="str">
        <f>IF(V1944="","",VLOOKUP(V1944,映射!W:X,2,FALSE))</f>
        <v/>
      </c>
      <c r="X1944" s="85"/>
      <c r="Y1944" s="85"/>
      <c r="Z1944" s="85"/>
      <c r="AA1944" s="85"/>
      <c r="AB1944" s="39" t="str">
        <f>IF(AA1944="","",VLOOKUP(AA1944,映射!W:X,2,FALSE))</f>
        <v/>
      </c>
      <c r="AC1944" s="85"/>
      <c r="AD1944" s="85"/>
      <c r="AE1944" s="85"/>
      <c r="AF1944" s="85"/>
      <c r="AG1944" s="15" t="str">
        <f>IF(AF1944="","",VLOOKUP(AF1944,映射!W:X,2,FALSE))</f>
        <v/>
      </c>
      <c r="AH1944" s="85"/>
      <c r="AI1944" s="85"/>
      <c r="AJ1944" s="85"/>
      <c r="AK1944" s="85"/>
      <c r="AL1944" s="85" t="str">
        <f>IF(AK1944="","",VLOOKUP(AK1944,映射!W:X,2,FALSE))</f>
        <v/>
      </c>
      <c r="AM1944" s="85"/>
      <c r="AN1944" s="85"/>
      <c r="AO1944" s="85"/>
    </row>
    <row r="1945" spans="1:41">
      <c r="A1945" s="26">
        <v>160010</v>
      </c>
      <c r="B1945" s="26" t="s">
        <v>707</v>
      </c>
      <c r="C1945" s="14" t="s">
        <v>40</v>
      </c>
      <c r="D1945" s="26" t="s">
        <v>708</v>
      </c>
      <c r="E1945" s="26">
        <v>60010</v>
      </c>
      <c r="F1945" s="26" t="s">
        <v>719</v>
      </c>
      <c r="G1945" s="26"/>
      <c r="H1945" s="26">
        <v>35</v>
      </c>
      <c r="I1945" s="91">
        <v>300000</v>
      </c>
      <c r="J1945" s="90">
        <v>21</v>
      </c>
      <c r="K1945" s="26"/>
      <c r="L1945" s="26">
        <v>2037</v>
      </c>
      <c r="M1945" s="88" t="str">
        <f>IF(L1945="","",VLOOKUP(L1945,映射!W:X,2,FALSE))</f>
        <v>剑圣 乔克</v>
      </c>
      <c r="N1945" s="26">
        <v>1</v>
      </c>
      <c r="O1945" s="26">
        <v>1</v>
      </c>
      <c r="P1945" s="26">
        <v>10000</v>
      </c>
      <c r="Q1945" s="26"/>
      <c r="R1945" s="15" t="str">
        <f>IF(Q1945="","",VLOOKUP(Q1945,映射!W:X,2,FALSE))</f>
        <v/>
      </c>
      <c r="S1945" s="26"/>
      <c r="T1945" s="26"/>
      <c r="U1945" s="26"/>
      <c r="V1945" s="85"/>
      <c r="W1945" s="15" t="str">
        <f>IF(V1945="","",VLOOKUP(V1945,映射!W:X,2,FALSE))</f>
        <v/>
      </c>
      <c r="X1945" s="85"/>
      <c r="Y1945" s="85"/>
      <c r="Z1945" s="85"/>
      <c r="AA1945" s="85"/>
      <c r="AB1945" s="39" t="str">
        <f>IF(AA1945="","",VLOOKUP(AA1945,映射!W:X,2,FALSE))</f>
        <v/>
      </c>
      <c r="AC1945" s="85"/>
      <c r="AD1945" s="85"/>
      <c r="AE1945" s="85"/>
      <c r="AF1945" s="85"/>
      <c r="AG1945" s="15" t="str">
        <f>IF(AF1945="","",VLOOKUP(AF1945,映射!W:X,2,FALSE))</f>
        <v/>
      </c>
      <c r="AH1945" s="85"/>
      <c r="AI1945" s="85"/>
      <c r="AJ1945" s="85"/>
      <c r="AK1945" s="85"/>
      <c r="AL1945" s="85" t="str">
        <f>IF(AK1945="","",VLOOKUP(AK1945,映射!W:X,2,FALSE))</f>
        <v/>
      </c>
      <c r="AM1945" s="85"/>
      <c r="AN1945" s="85"/>
      <c r="AO1945" s="85"/>
    </row>
    <row r="1946" spans="1:41">
      <c r="A1946" s="26">
        <v>160011</v>
      </c>
      <c r="B1946" s="26" t="s">
        <v>707</v>
      </c>
      <c r="C1946" s="14" t="s">
        <v>40</v>
      </c>
      <c r="D1946" s="26" t="s">
        <v>708</v>
      </c>
      <c r="E1946" s="26">
        <v>60011</v>
      </c>
      <c r="F1946" s="26" t="s">
        <v>720</v>
      </c>
      <c r="G1946" s="26"/>
      <c r="H1946" s="26">
        <v>35</v>
      </c>
      <c r="I1946" s="91">
        <v>320000</v>
      </c>
      <c r="J1946" s="90">
        <v>21</v>
      </c>
      <c r="K1946" s="26"/>
      <c r="L1946" s="26">
        <v>2008</v>
      </c>
      <c r="M1946" s="88" t="str">
        <f>IF(L1946="","",VLOOKUP(L1946,映射!W:X,2,FALSE))</f>
        <v>暗火 巴特门迪</v>
      </c>
      <c r="N1946" s="26">
        <v>1</v>
      </c>
      <c r="O1946" s="26">
        <v>1</v>
      </c>
      <c r="P1946" s="26">
        <v>10000</v>
      </c>
      <c r="Q1946" s="26"/>
      <c r="R1946" s="15" t="str">
        <f>IF(Q1946="","",VLOOKUP(Q1946,映射!W:X,2,FALSE))</f>
        <v/>
      </c>
      <c r="S1946" s="26"/>
      <c r="T1946" s="26"/>
      <c r="U1946" s="26"/>
      <c r="V1946" s="85"/>
      <c r="W1946" s="15" t="str">
        <f>IF(V1946="","",VLOOKUP(V1946,映射!W:X,2,FALSE))</f>
        <v/>
      </c>
      <c r="X1946" s="85"/>
      <c r="Y1946" s="85"/>
      <c r="Z1946" s="85"/>
      <c r="AA1946" s="85"/>
      <c r="AB1946" s="39" t="str">
        <f>IF(AA1946="","",VLOOKUP(AA1946,映射!W:X,2,FALSE))</f>
        <v/>
      </c>
      <c r="AC1946" s="85"/>
      <c r="AD1946" s="85"/>
      <c r="AE1946" s="85"/>
      <c r="AF1946" s="85"/>
      <c r="AG1946" s="15" t="str">
        <f>IF(AF1946="","",VLOOKUP(AF1946,映射!W:X,2,FALSE))</f>
        <v/>
      </c>
      <c r="AH1946" s="85"/>
      <c r="AI1946" s="85"/>
      <c r="AJ1946" s="85"/>
      <c r="AK1946" s="85"/>
      <c r="AL1946" s="85" t="str">
        <f>IF(AK1946="","",VLOOKUP(AK1946,映射!W:X,2,FALSE))</f>
        <v/>
      </c>
      <c r="AM1946" s="85"/>
      <c r="AN1946" s="85"/>
      <c r="AO1946" s="85"/>
    </row>
    <row r="1947" spans="1:41">
      <c r="A1947" s="26">
        <v>160012</v>
      </c>
      <c r="B1947" s="26" t="s">
        <v>707</v>
      </c>
      <c r="C1947" s="14" t="s">
        <v>40</v>
      </c>
      <c r="D1947" s="26" t="s">
        <v>708</v>
      </c>
      <c r="E1947" s="26">
        <v>60012</v>
      </c>
      <c r="F1947" s="26" t="s">
        <v>721</v>
      </c>
      <c r="G1947" s="26"/>
      <c r="H1947" s="26">
        <v>40</v>
      </c>
      <c r="I1947" s="91">
        <v>340000</v>
      </c>
      <c r="J1947" s="90">
        <v>27</v>
      </c>
      <c r="K1947" s="26"/>
      <c r="L1947" s="26">
        <v>2001</v>
      </c>
      <c r="M1947" s="88" t="str">
        <f>IF(L1947="","",VLOOKUP(L1947,映射!W:X,2,FALSE))</f>
        <v>光使徒 拉德曼</v>
      </c>
      <c r="N1947" s="26">
        <v>1</v>
      </c>
      <c r="O1947" s="26">
        <v>1</v>
      </c>
      <c r="P1947" s="26">
        <v>10000</v>
      </c>
      <c r="Q1947" s="26"/>
      <c r="R1947" s="15" t="str">
        <f>IF(Q1947="","",VLOOKUP(Q1947,映射!W:X,2,FALSE))</f>
        <v/>
      </c>
      <c r="S1947" s="26"/>
      <c r="T1947" s="26"/>
      <c r="U1947" s="26"/>
      <c r="V1947" s="85"/>
      <c r="W1947" s="15" t="str">
        <f>IF(V1947="","",VLOOKUP(V1947,映射!W:X,2,FALSE))</f>
        <v/>
      </c>
      <c r="X1947" s="85"/>
      <c r="Y1947" s="85"/>
      <c r="Z1947" s="85"/>
      <c r="AA1947" s="85"/>
      <c r="AB1947" s="39" t="str">
        <f>IF(AA1947="","",VLOOKUP(AA1947,映射!W:X,2,FALSE))</f>
        <v/>
      </c>
      <c r="AC1947" s="85"/>
      <c r="AD1947" s="85"/>
      <c r="AE1947" s="85"/>
      <c r="AF1947" s="85"/>
      <c r="AG1947" s="15" t="str">
        <f>IF(AF1947="","",VLOOKUP(AF1947,映射!W:X,2,FALSE))</f>
        <v/>
      </c>
      <c r="AH1947" s="85"/>
      <c r="AI1947" s="85"/>
      <c r="AJ1947" s="85"/>
      <c r="AK1947" s="85"/>
      <c r="AL1947" s="85" t="str">
        <f>IF(AK1947="","",VLOOKUP(AK1947,映射!W:X,2,FALSE))</f>
        <v/>
      </c>
      <c r="AM1947" s="85"/>
      <c r="AN1947" s="85"/>
      <c r="AO1947" s="85"/>
    </row>
    <row r="1948" spans="1:41">
      <c r="A1948" s="26">
        <v>160013</v>
      </c>
      <c r="B1948" s="26" t="s">
        <v>707</v>
      </c>
      <c r="C1948" s="14" t="s">
        <v>40</v>
      </c>
      <c r="D1948" s="26" t="s">
        <v>708</v>
      </c>
      <c r="E1948" s="26">
        <v>60013</v>
      </c>
      <c r="F1948" s="26" t="s">
        <v>722</v>
      </c>
      <c r="G1948" s="26"/>
      <c r="H1948" s="26">
        <v>40</v>
      </c>
      <c r="I1948" s="91">
        <v>360000</v>
      </c>
      <c r="J1948" s="90">
        <v>27</v>
      </c>
      <c r="K1948" s="26"/>
      <c r="L1948" s="26">
        <v>2026</v>
      </c>
      <c r="M1948" s="88" t="str">
        <f>IF(L1948="","",VLOOKUP(L1948,映射!W:X,2,FALSE))</f>
        <v>战神 奎托斯</v>
      </c>
      <c r="N1948" s="26">
        <v>1</v>
      </c>
      <c r="O1948" s="26">
        <v>1</v>
      </c>
      <c r="P1948" s="26">
        <v>10000</v>
      </c>
      <c r="Q1948" s="26"/>
      <c r="R1948" s="15" t="str">
        <f>IF(Q1948="","",VLOOKUP(Q1948,映射!W:X,2,FALSE))</f>
        <v/>
      </c>
      <c r="S1948" s="26"/>
      <c r="T1948" s="26"/>
      <c r="U1948" s="26"/>
      <c r="V1948" s="85"/>
      <c r="W1948" s="15" t="str">
        <f>IF(V1948="","",VLOOKUP(V1948,映射!W:X,2,FALSE))</f>
        <v/>
      </c>
      <c r="X1948" s="85"/>
      <c r="Y1948" s="85"/>
      <c r="Z1948" s="85"/>
      <c r="AA1948" s="85"/>
      <c r="AB1948" s="39" t="str">
        <f>IF(AA1948="","",VLOOKUP(AA1948,映射!W:X,2,FALSE))</f>
        <v/>
      </c>
      <c r="AC1948" s="85"/>
      <c r="AD1948" s="85"/>
      <c r="AE1948" s="85"/>
      <c r="AF1948" s="85"/>
      <c r="AG1948" s="15" t="str">
        <f>IF(AF1948="","",VLOOKUP(AF1948,映射!W:X,2,FALSE))</f>
        <v/>
      </c>
      <c r="AH1948" s="85"/>
      <c r="AI1948" s="85"/>
      <c r="AJ1948" s="85"/>
      <c r="AK1948" s="85"/>
      <c r="AL1948" s="85" t="str">
        <f>IF(AK1948="","",VLOOKUP(AK1948,映射!W:X,2,FALSE))</f>
        <v/>
      </c>
      <c r="AM1948" s="85"/>
      <c r="AN1948" s="85"/>
      <c r="AO1948" s="85"/>
    </row>
    <row r="1949" spans="1:41">
      <c r="A1949" s="26">
        <v>160014</v>
      </c>
      <c r="B1949" s="26" t="s">
        <v>707</v>
      </c>
      <c r="C1949" s="14" t="s">
        <v>40</v>
      </c>
      <c r="D1949" s="26" t="s">
        <v>708</v>
      </c>
      <c r="E1949" s="26">
        <v>60014</v>
      </c>
      <c r="F1949" s="26" t="s">
        <v>723</v>
      </c>
      <c r="G1949" s="26"/>
      <c r="H1949" s="26">
        <v>45</v>
      </c>
      <c r="I1949" s="91">
        <v>380000</v>
      </c>
      <c r="J1949" s="90">
        <v>27</v>
      </c>
      <c r="K1949" s="26"/>
      <c r="L1949" s="26">
        <v>2013</v>
      </c>
      <c r="M1949" s="88" t="str">
        <f>IF(L1949="","",VLOOKUP(L1949,映射!W:X,2,FALSE))</f>
        <v>奥术玫瑰 卡娜</v>
      </c>
      <c r="N1949" s="26">
        <v>1</v>
      </c>
      <c r="O1949" s="26">
        <v>1</v>
      </c>
      <c r="P1949" s="26">
        <v>10000</v>
      </c>
      <c r="Q1949" s="26"/>
      <c r="R1949" s="15" t="str">
        <f>IF(Q1949="","",VLOOKUP(Q1949,映射!W:X,2,FALSE))</f>
        <v/>
      </c>
      <c r="S1949" s="26"/>
      <c r="T1949" s="26"/>
      <c r="U1949" s="26"/>
      <c r="V1949" s="85"/>
      <c r="W1949" s="15" t="str">
        <f>IF(V1949="","",VLOOKUP(V1949,映射!W:X,2,FALSE))</f>
        <v/>
      </c>
      <c r="X1949" s="85"/>
      <c r="Y1949" s="85"/>
      <c r="Z1949" s="85"/>
      <c r="AA1949" s="85"/>
      <c r="AB1949" s="39" t="str">
        <f>IF(AA1949="","",VLOOKUP(AA1949,映射!W:X,2,FALSE))</f>
        <v/>
      </c>
      <c r="AC1949" s="85"/>
      <c r="AD1949" s="85"/>
      <c r="AE1949" s="85"/>
      <c r="AF1949" s="85"/>
      <c r="AG1949" s="15" t="str">
        <f>IF(AF1949="","",VLOOKUP(AF1949,映射!W:X,2,FALSE))</f>
        <v/>
      </c>
      <c r="AH1949" s="85"/>
      <c r="AI1949" s="85"/>
      <c r="AJ1949" s="85"/>
      <c r="AK1949" s="85"/>
      <c r="AL1949" s="85" t="str">
        <f>IF(AK1949="","",VLOOKUP(AK1949,映射!W:X,2,FALSE))</f>
        <v/>
      </c>
      <c r="AM1949" s="85"/>
      <c r="AN1949" s="85"/>
      <c r="AO1949" s="85"/>
    </row>
    <row r="1950" spans="1:41">
      <c r="A1950" s="26">
        <v>160015</v>
      </c>
      <c r="B1950" s="26" t="s">
        <v>707</v>
      </c>
      <c r="C1950" s="14" t="s">
        <v>40</v>
      </c>
      <c r="D1950" s="26" t="s">
        <v>708</v>
      </c>
      <c r="E1950" s="26">
        <v>60015</v>
      </c>
      <c r="F1950" s="26" t="s">
        <v>724</v>
      </c>
      <c r="G1950" s="26"/>
      <c r="H1950" s="26">
        <v>45</v>
      </c>
      <c r="I1950" s="91">
        <v>400000</v>
      </c>
      <c r="J1950" s="90">
        <v>27</v>
      </c>
      <c r="K1950" s="26"/>
      <c r="L1950" s="26">
        <v>2044</v>
      </c>
      <c r="M1950" s="88" t="str">
        <f>IF(L1950="","",VLOOKUP(L1950,映射!W:X,2,FALSE))</f>
        <v>永恒骑士沃尔公爵</v>
      </c>
      <c r="N1950" s="26">
        <v>1</v>
      </c>
      <c r="O1950" s="26">
        <v>1</v>
      </c>
      <c r="P1950" s="26">
        <v>10000</v>
      </c>
      <c r="Q1950" s="26"/>
      <c r="R1950" s="15" t="str">
        <f>IF(Q1950="","",VLOOKUP(Q1950,映射!W:X,2,FALSE))</f>
        <v/>
      </c>
      <c r="S1950" s="26"/>
      <c r="T1950" s="26"/>
      <c r="U1950" s="26"/>
      <c r="V1950" s="85"/>
      <c r="W1950" s="15" t="str">
        <f>IF(V1950="","",VLOOKUP(V1950,映射!W:X,2,FALSE))</f>
        <v/>
      </c>
      <c r="X1950" s="85"/>
      <c r="Y1950" s="85"/>
      <c r="Z1950" s="85"/>
      <c r="AA1950" s="85"/>
      <c r="AB1950" s="39" t="str">
        <f>IF(AA1950="","",VLOOKUP(AA1950,映射!W:X,2,FALSE))</f>
        <v/>
      </c>
      <c r="AC1950" s="85"/>
      <c r="AD1950" s="85"/>
      <c r="AE1950" s="85"/>
      <c r="AF1950" s="85"/>
      <c r="AG1950" s="15" t="str">
        <f>IF(AF1950="","",VLOOKUP(AF1950,映射!W:X,2,FALSE))</f>
        <v/>
      </c>
      <c r="AH1950" s="85"/>
      <c r="AI1950" s="85"/>
      <c r="AJ1950" s="85"/>
      <c r="AK1950" s="85"/>
      <c r="AL1950" s="85" t="str">
        <f>IF(AK1950="","",VLOOKUP(AK1950,映射!W:X,2,FALSE))</f>
        <v/>
      </c>
      <c r="AM1950" s="85"/>
      <c r="AN1950" s="85"/>
      <c r="AO1950" s="85"/>
    </row>
    <row r="1951" spans="1:41">
      <c r="A1951" s="26">
        <v>160016</v>
      </c>
      <c r="B1951" s="26" t="s">
        <v>707</v>
      </c>
      <c r="C1951" s="14" t="s">
        <v>40</v>
      </c>
      <c r="D1951" s="26" t="s">
        <v>708</v>
      </c>
      <c r="E1951" s="26">
        <v>60016</v>
      </c>
      <c r="F1951" s="26" t="s">
        <v>725</v>
      </c>
      <c r="G1951" s="26"/>
      <c r="H1951" s="26">
        <v>50</v>
      </c>
      <c r="I1951" s="91">
        <v>420000</v>
      </c>
      <c r="J1951" s="90">
        <v>34</v>
      </c>
      <c r="K1951" s="26"/>
      <c r="L1951" s="26">
        <v>2032</v>
      </c>
      <c r="M1951" s="88" t="str">
        <f>IF(L1951="","",VLOOKUP(L1951,映射!W:X,2,FALSE))</f>
        <v>战场玫瑰 艾丽</v>
      </c>
      <c r="N1951" s="26">
        <v>1</v>
      </c>
      <c r="O1951" s="26">
        <v>1</v>
      </c>
      <c r="P1951" s="26">
        <v>10000</v>
      </c>
      <c r="Q1951" s="26"/>
      <c r="R1951" s="15" t="str">
        <f>IF(Q1951="","",VLOOKUP(Q1951,映射!W:X,2,FALSE))</f>
        <v/>
      </c>
      <c r="S1951" s="26"/>
      <c r="T1951" s="26"/>
      <c r="U1951" s="26"/>
      <c r="V1951" s="85"/>
      <c r="W1951" s="15" t="str">
        <f>IF(V1951="","",VLOOKUP(V1951,映射!W:X,2,FALSE))</f>
        <v/>
      </c>
      <c r="X1951" s="85"/>
      <c r="Y1951" s="85"/>
      <c r="Z1951" s="85"/>
      <c r="AA1951" s="85"/>
      <c r="AB1951" s="39" t="str">
        <f>IF(AA1951="","",VLOOKUP(AA1951,映射!W:X,2,FALSE))</f>
        <v/>
      </c>
      <c r="AC1951" s="85"/>
      <c r="AD1951" s="85"/>
      <c r="AE1951" s="85"/>
      <c r="AF1951" s="85"/>
      <c r="AG1951" s="15" t="str">
        <f>IF(AF1951="","",VLOOKUP(AF1951,映射!W:X,2,FALSE))</f>
        <v/>
      </c>
      <c r="AH1951" s="85"/>
      <c r="AI1951" s="85"/>
      <c r="AJ1951" s="85"/>
      <c r="AK1951" s="85"/>
      <c r="AL1951" s="85" t="str">
        <f>IF(AK1951="","",VLOOKUP(AK1951,映射!W:X,2,FALSE))</f>
        <v/>
      </c>
      <c r="AM1951" s="85"/>
      <c r="AN1951" s="85"/>
      <c r="AO1951" s="85"/>
    </row>
    <row r="1952" spans="1:41">
      <c r="A1952" s="26">
        <v>160017</v>
      </c>
      <c r="B1952" s="26" t="s">
        <v>707</v>
      </c>
      <c r="C1952" s="14" t="s">
        <v>40</v>
      </c>
      <c r="D1952" s="26" t="s">
        <v>708</v>
      </c>
      <c r="E1952" s="26">
        <v>60017</v>
      </c>
      <c r="F1952" s="26" t="s">
        <v>726</v>
      </c>
      <c r="G1952" s="26"/>
      <c r="H1952" s="26">
        <v>50</v>
      </c>
      <c r="I1952" s="91">
        <v>440000</v>
      </c>
      <c r="J1952" s="90">
        <v>34</v>
      </c>
      <c r="K1952" s="26"/>
      <c r="L1952" s="26">
        <v>2050</v>
      </c>
      <c r="M1952" s="88" t="str">
        <f>IF(L1952="","",VLOOKUP(L1952,映射!W:X,2,FALSE))</f>
        <v>忍者3</v>
      </c>
      <c r="N1952" s="26">
        <v>1</v>
      </c>
      <c r="O1952" s="26">
        <v>1</v>
      </c>
      <c r="P1952" s="26">
        <v>10000</v>
      </c>
      <c r="Q1952" s="26"/>
      <c r="R1952" s="15" t="str">
        <f>IF(Q1952="","",VLOOKUP(Q1952,映射!W:X,2,FALSE))</f>
        <v/>
      </c>
      <c r="S1952" s="26"/>
      <c r="T1952" s="26"/>
      <c r="U1952" s="26"/>
      <c r="V1952" s="85"/>
      <c r="W1952" s="15" t="str">
        <f>IF(V1952="","",VLOOKUP(V1952,映射!W:X,2,FALSE))</f>
        <v/>
      </c>
      <c r="X1952" s="85"/>
      <c r="Y1952" s="85"/>
      <c r="Z1952" s="85"/>
      <c r="AA1952" s="85"/>
      <c r="AB1952" s="39" t="str">
        <f>IF(AA1952="","",VLOOKUP(AA1952,映射!W:X,2,FALSE))</f>
        <v/>
      </c>
      <c r="AC1952" s="85"/>
      <c r="AD1952" s="85"/>
      <c r="AE1952" s="85"/>
      <c r="AF1952" s="85"/>
      <c r="AG1952" s="15" t="str">
        <f>IF(AF1952="","",VLOOKUP(AF1952,映射!W:X,2,FALSE))</f>
        <v/>
      </c>
      <c r="AH1952" s="85"/>
      <c r="AI1952" s="85"/>
      <c r="AJ1952" s="85"/>
      <c r="AK1952" s="85"/>
      <c r="AL1952" s="85" t="str">
        <f>IF(AK1952="","",VLOOKUP(AK1952,映射!W:X,2,FALSE))</f>
        <v/>
      </c>
      <c r="AM1952" s="85"/>
      <c r="AN1952" s="85"/>
      <c r="AO1952" s="85"/>
    </row>
    <row r="1953" spans="1:41">
      <c r="A1953" s="26">
        <v>160018</v>
      </c>
      <c r="B1953" s="26" t="s">
        <v>707</v>
      </c>
      <c r="C1953" s="14" t="s">
        <v>40</v>
      </c>
      <c r="D1953" s="26" t="s">
        <v>708</v>
      </c>
      <c r="E1953" s="26">
        <v>60018</v>
      </c>
      <c r="F1953" s="26" t="s">
        <v>727</v>
      </c>
      <c r="G1953" s="26"/>
      <c r="H1953" s="26">
        <v>55</v>
      </c>
      <c r="I1953" s="91">
        <v>460000</v>
      </c>
      <c r="J1953" s="90">
        <v>34</v>
      </c>
      <c r="K1953" s="26"/>
      <c r="L1953" s="26">
        <v>2049</v>
      </c>
      <c r="M1953" s="88" t="str">
        <f>IF(L1953="","",VLOOKUP(L1953,映射!W:X,2,FALSE))</f>
        <v>忍者2</v>
      </c>
      <c r="N1953" s="26">
        <v>1</v>
      </c>
      <c r="O1953" s="26">
        <v>1</v>
      </c>
      <c r="P1953" s="26">
        <v>10000</v>
      </c>
      <c r="Q1953" s="26"/>
      <c r="R1953" s="15" t="str">
        <f>IF(Q1953="","",VLOOKUP(Q1953,映射!W:X,2,FALSE))</f>
        <v/>
      </c>
      <c r="S1953" s="26"/>
      <c r="T1953" s="26"/>
      <c r="U1953" s="26"/>
      <c r="V1953" s="85"/>
      <c r="W1953" s="15" t="str">
        <f>IF(V1953="","",VLOOKUP(V1953,映射!W:X,2,FALSE))</f>
        <v/>
      </c>
      <c r="X1953" s="85"/>
      <c r="Y1953" s="85"/>
      <c r="Z1953" s="85"/>
      <c r="AA1953" s="85"/>
      <c r="AB1953" s="39" t="str">
        <f>IF(AA1953="","",VLOOKUP(AA1953,映射!W:X,2,FALSE))</f>
        <v/>
      </c>
      <c r="AC1953" s="85"/>
      <c r="AD1953" s="85"/>
      <c r="AE1953" s="85"/>
      <c r="AF1953" s="85"/>
      <c r="AG1953" s="15" t="str">
        <f>IF(AF1953="","",VLOOKUP(AF1953,映射!W:X,2,FALSE))</f>
        <v/>
      </c>
      <c r="AH1953" s="85"/>
      <c r="AI1953" s="85"/>
      <c r="AJ1953" s="85"/>
      <c r="AK1953" s="85"/>
      <c r="AL1953" s="85" t="str">
        <f>IF(AK1953="","",VLOOKUP(AK1953,映射!W:X,2,FALSE))</f>
        <v/>
      </c>
      <c r="AM1953" s="85"/>
      <c r="AN1953" s="85"/>
      <c r="AO1953" s="85"/>
    </row>
    <row r="1954" spans="1:41">
      <c r="A1954" s="26">
        <v>160019</v>
      </c>
      <c r="B1954" s="26" t="s">
        <v>707</v>
      </c>
      <c r="C1954" s="14" t="s">
        <v>40</v>
      </c>
      <c r="D1954" s="26" t="s">
        <v>708</v>
      </c>
      <c r="E1954" s="26">
        <v>60019</v>
      </c>
      <c r="F1954" s="26" t="s">
        <v>728</v>
      </c>
      <c r="G1954" s="26"/>
      <c r="H1954" s="26">
        <v>55</v>
      </c>
      <c r="I1954" s="91">
        <v>480000</v>
      </c>
      <c r="J1954" s="90">
        <v>34</v>
      </c>
      <c r="K1954" s="26"/>
      <c r="L1954" s="26">
        <v>2056</v>
      </c>
      <c r="M1954" s="88" t="str">
        <f>IF(L1954="","",VLOOKUP(L1954,映射!W:X,2,FALSE))</f>
        <v>巫师2</v>
      </c>
      <c r="N1954" s="26">
        <v>1</v>
      </c>
      <c r="O1954" s="26">
        <v>1</v>
      </c>
      <c r="P1954" s="26">
        <v>10000</v>
      </c>
      <c r="Q1954" s="26"/>
      <c r="R1954" s="15" t="str">
        <f>IF(Q1954="","",VLOOKUP(Q1954,映射!W:X,2,FALSE))</f>
        <v/>
      </c>
      <c r="S1954" s="26"/>
      <c r="T1954" s="26"/>
      <c r="U1954" s="26"/>
      <c r="V1954" s="85"/>
      <c r="W1954" s="15" t="str">
        <f>IF(V1954="","",VLOOKUP(V1954,映射!W:X,2,FALSE))</f>
        <v/>
      </c>
      <c r="X1954" s="85"/>
      <c r="Y1954" s="85"/>
      <c r="Z1954" s="85"/>
      <c r="AA1954" s="85"/>
      <c r="AB1954" s="39" t="str">
        <f>IF(AA1954="","",VLOOKUP(AA1954,映射!W:X,2,FALSE))</f>
        <v/>
      </c>
      <c r="AC1954" s="85"/>
      <c r="AD1954" s="85"/>
      <c r="AE1954" s="85"/>
      <c r="AF1954" s="85"/>
      <c r="AG1954" s="15" t="str">
        <f>IF(AF1954="","",VLOOKUP(AF1954,映射!W:X,2,FALSE))</f>
        <v/>
      </c>
      <c r="AH1954" s="85"/>
      <c r="AI1954" s="85"/>
      <c r="AJ1954" s="85"/>
      <c r="AK1954" s="85"/>
      <c r="AL1954" s="85" t="str">
        <f>IF(AK1954="","",VLOOKUP(AK1954,映射!W:X,2,FALSE))</f>
        <v/>
      </c>
      <c r="AM1954" s="85"/>
      <c r="AN1954" s="85"/>
      <c r="AO1954" s="85"/>
    </row>
    <row r="1955" spans="1:41">
      <c r="A1955" s="26">
        <v>160020</v>
      </c>
      <c r="B1955" s="26" t="s">
        <v>707</v>
      </c>
      <c r="C1955" s="14" t="s">
        <v>40</v>
      </c>
      <c r="D1955" s="26" t="s">
        <v>708</v>
      </c>
      <c r="E1955" s="26">
        <v>60020</v>
      </c>
      <c r="F1955" s="26" t="s">
        <v>729</v>
      </c>
      <c r="G1955" s="26"/>
      <c r="H1955" s="26">
        <v>60</v>
      </c>
      <c r="I1955" s="91">
        <v>500000</v>
      </c>
      <c r="J1955" s="90">
        <v>41</v>
      </c>
      <c r="K1955" s="26"/>
      <c r="L1955" s="26">
        <v>2055</v>
      </c>
      <c r="M1955" s="88" t="str">
        <f>IF(L1955="","",VLOOKUP(L1955,映射!W:X,2,FALSE))</f>
        <v>巫师1</v>
      </c>
      <c r="N1955" s="26">
        <v>1</v>
      </c>
      <c r="O1955" s="26">
        <v>1</v>
      </c>
      <c r="P1955" s="26">
        <v>10000</v>
      </c>
      <c r="Q1955" s="26"/>
      <c r="R1955" s="15" t="str">
        <f>IF(Q1955="","",VLOOKUP(Q1955,映射!W:X,2,FALSE))</f>
        <v/>
      </c>
      <c r="S1955" s="26"/>
      <c r="T1955" s="26"/>
      <c r="U1955" s="26"/>
      <c r="V1955" s="85"/>
      <c r="W1955" s="15" t="str">
        <f>IF(V1955="","",VLOOKUP(V1955,映射!W:X,2,FALSE))</f>
        <v/>
      </c>
      <c r="X1955" s="85"/>
      <c r="Y1955" s="85"/>
      <c r="Z1955" s="85"/>
      <c r="AA1955" s="85"/>
      <c r="AB1955" s="39" t="str">
        <f>IF(AA1955="","",VLOOKUP(AA1955,映射!W:X,2,FALSE))</f>
        <v/>
      </c>
      <c r="AC1955" s="85"/>
      <c r="AD1955" s="85"/>
      <c r="AE1955" s="85"/>
      <c r="AF1955" s="85"/>
      <c r="AG1955" s="15" t="str">
        <f>IF(AF1955="","",VLOOKUP(AF1955,映射!W:X,2,FALSE))</f>
        <v/>
      </c>
      <c r="AH1955" s="85"/>
      <c r="AI1955" s="85"/>
      <c r="AJ1955" s="85"/>
      <c r="AK1955" s="85"/>
      <c r="AL1955" s="85" t="str">
        <f>IF(AK1955="","",VLOOKUP(AK1955,映射!W:X,2,FALSE))</f>
        <v/>
      </c>
      <c r="AM1955" s="85"/>
      <c r="AN1955" s="85"/>
      <c r="AO1955" s="85"/>
    </row>
    <row r="1956" spans="1:41">
      <c r="A1956" s="26">
        <v>160021</v>
      </c>
      <c r="B1956" s="26" t="s">
        <v>707</v>
      </c>
      <c r="C1956" s="14" t="s">
        <v>40</v>
      </c>
      <c r="D1956" s="26" t="s">
        <v>708</v>
      </c>
      <c r="E1956" s="26">
        <v>60021</v>
      </c>
      <c r="F1956" s="26" t="s">
        <v>713</v>
      </c>
      <c r="G1956" s="26"/>
      <c r="H1956" s="26">
        <v>60</v>
      </c>
      <c r="I1956" s="91">
        <v>520000</v>
      </c>
      <c r="J1956" s="90">
        <v>41</v>
      </c>
      <c r="K1956" s="26"/>
      <c r="L1956" s="26">
        <v>2019</v>
      </c>
      <c r="M1956" s="88" t="str">
        <f>IF(L1956="","",VLOOKUP(L1956,映射!W:X,2,FALSE))</f>
        <v>鹰眼 格娜</v>
      </c>
      <c r="N1956" s="26">
        <v>1</v>
      </c>
      <c r="O1956" s="26">
        <v>1</v>
      </c>
      <c r="P1956" s="26">
        <v>10000</v>
      </c>
      <c r="Q1956" s="26"/>
      <c r="R1956" s="15" t="str">
        <f>IF(Q1956="","",VLOOKUP(Q1956,映射!W:X,2,FALSE))</f>
        <v/>
      </c>
      <c r="S1956" s="26"/>
      <c r="T1956" s="26"/>
      <c r="U1956" s="26"/>
      <c r="V1956" s="85"/>
      <c r="W1956" s="15" t="str">
        <f>IF(V1956="","",VLOOKUP(V1956,映射!W:X,2,FALSE))</f>
        <v/>
      </c>
      <c r="X1956" s="85"/>
      <c r="Y1956" s="85"/>
      <c r="Z1956" s="85"/>
      <c r="AA1956" s="85"/>
      <c r="AB1956" s="39" t="str">
        <f>IF(AA1956="","",VLOOKUP(AA1956,映射!W:X,2,FALSE))</f>
        <v/>
      </c>
      <c r="AC1956" s="85"/>
      <c r="AD1956" s="85"/>
      <c r="AE1956" s="85"/>
      <c r="AF1956" s="85"/>
      <c r="AG1956" s="15" t="str">
        <f>IF(AF1956="","",VLOOKUP(AF1956,映射!W:X,2,FALSE))</f>
        <v/>
      </c>
      <c r="AH1956" s="85"/>
      <c r="AI1956" s="85"/>
      <c r="AJ1956" s="85"/>
      <c r="AK1956" s="85"/>
      <c r="AL1956" s="85" t="str">
        <f>IF(AK1956="","",VLOOKUP(AK1956,映射!W:X,2,FALSE))</f>
        <v/>
      </c>
      <c r="AM1956" s="85"/>
      <c r="AN1956" s="85"/>
      <c r="AO1956" s="85"/>
    </row>
    <row r="1957" spans="1:36">
      <c r="A1957" s="26">
        <v>151000</v>
      </c>
      <c r="B1957" s="26" t="s">
        <v>730</v>
      </c>
      <c r="C1957" s="14" t="s">
        <v>40</v>
      </c>
      <c r="D1957" s="78" t="s">
        <v>731</v>
      </c>
      <c r="E1957" s="26">
        <v>51000</v>
      </c>
      <c r="F1957" s="26" t="s">
        <v>383</v>
      </c>
      <c r="G1957" s="26"/>
      <c r="H1957" s="26">
        <v>12</v>
      </c>
      <c r="I1957" s="26">
        <v>97600</v>
      </c>
      <c r="J1957" s="90">
        <v>0</v>
      </c>
      <c r="K1957" s="26"/>
      <c r="L1957" s="101">
        <v>10003</v>
      </c>
      <c r="M1957" s="51" t="s">
        <v>732</v>
      </c>
      <c r="N1957" s="26">
        <v>1</v>
      </c>
      <c r="O1957" s="26">
        <v>1</v>
      </c>
      <c r="P1957" s="26">
        <v>5000</v>
      </c>
      <c r="Q1957" s="10">
        <v>21350</v>
      </c>
      <c r="R1957" s="15" t="s">
        <v>733</v>
      </c>
      <c r="S1957" s="26">
        <v>1</v>
      </c>
      <c r="T1957" s="26">
        <v>1</v>
      </c>
      <c r="U1957" s="26">
        <v>1000</v>
      </c>
      <c r="V1957" s="10">
        <v>1405</v>
      </c>
      <c r="W1957" s="15" t="str">
        <f>IF(V1957="","",VLOOKUP(V1957,映射!W:X,2,FALSE))</f>
        <v>海洋之心</v>
      </c>
      <c r="X1957" s="26">
        <v>1</v>
      </c>
      <c r="Y1957" s="26">
        <v>1</v>
      </c>
      <c r="Z1957" s="26">
        <v>500</v>
      </c>
      <c r="AA1957" s="10">
        <v>5040</v>
      </c>
      <c r="AB1957" s="39" t="str">
        <f>IF(AA1957="","",VLOOKUP(AA1957,映射!W:X,2,FALSE))</f>
        <v>金币20000</v>
      </c>
      <c r="AC1957" s="26">
        <v>1</v>
      </c>
      <c r="AD1957" s="26">
        <v>1</v>
      </c>
      <c r="AE1957" s="26">
        <v>500</v>
      </c>
      <c r="AF1957" s="101">
        <v>4509</v>
      </c>
      <c r="AG1957" s="15" t="str">
        <f>IF(AF1957="","",VLOOKUP(AF1957,映射!W:X,2,FALSE))</f>
        <v>宠物还原卷</v>
      </c>
      <c r="AH1957" s="85">
        <v>1</v>
      </c>
      <c r="AI1957" s="85">
        <v>1</v>
      </c>
      <c r="AJ1957" s="26">
        <v>1000</v>
      </c>
    </row>
    <row r="1958" spans="1:41">
      <c r="A1958" s="26">
        <v>151001</v>
      </c>
      <c r="B1958" s="26" t="s">
        <v>730</v>
      </c>
      <c r="C1958" s="14" t="s">
        <v>40</v>
      </c>
      <c r="D1958" s="78" t="s">
        <v>734</v>
      </c>
      <c r="E1958" s="26">
        <v>51001</v>
      </c>
      <c r="F1958" s="26" t="s">
        <v>386</v>
      </c>
      <c r="G1958" s="26"/>
      <c r="H1958" s="26">
        <v>13</v>
      </c>
      <c r="I1958" s="26">
        <v>97600</v>
      </c>
      <c r="J1958" s="90">
        <v>0</v>
      </c>
      <c r="K1958" s="26"/>
      <c r="L1958" s="101">
        <v>10013</v>
      </c>
      <c r="M1958" s="51" t="s">
        <v>732</v>
      </c>
      <c r="N1958" s="26">
        <v>1</v>
      </c>
      <c r="O1958" s="26">
        <v>1</v>
      </c>
      <c r="P1958" s="26">
        <v>5000</v>
      </c>
      <c r="Q1958" s="10">
        <v>21350</v>
      </c>
      <c r="R1958" s="15" t="s">
        <v>733</v>
      </c>
      <c r="S1958" s="26">
        <v>1</v>
      </c>
      <c r="T1958" s="26">
        <v>1</v>
      </c>
      <c r="U1958" s="26">
        <v>1000</v>
      </c>
      <c r="V1958" s="10">
        <v>1406</v>
      </c>
      <c r="W1958" s="15" t="str">
        <f>IF(V1958="","",VLOOKUP(V1958,映射!W:X,2,FALSE))</f>
        <v>火焰之魂</v>
      </c>
      <c r="X1958" s="26">
        <v>1</v>
      </c>
      <c r="Y1958" s="26">
        <v>1</v>
      </c>
      <c r="Z1958" s="26">
        <v>500</v>
      </c>
      <c r="AA1958" s="10">
        <v>5040</v>
      </c>
      <c r="AB1958" s="39" t="str">
        <f>IF(AA1958="","",VLOOKUP(AA1958,映射!W:X,2,FALSE))</f>
        <v>金币20000</v>
      </c>
      <c r="AC1958" s="26">
        <v>1</v>
      </c>
      <c r="AD1958" s="26">
        <v>1</v>
      </c>
      <c r="AE1958" s="26">
        <v>500</v>
      </c>
      <c r="AF1958" s="101">
        <v>4509</v>
      </c>
      <c r="AG1958" s="15" t="str">
        <f>IF(AF1958="","",VLOOKUP(AF1958,映射!W:X,2,FALSE))</f>
        <v>宠物还原卷</v>
      </c>
      <c r="AH1958" s="85">
        <v>1</v>
      </c>
      <c r="AI1958" s="85">
        <v>1</v>
      </c>
      <c r="AJ1958" s="26">
        <v>1000</v>
      </c>
      <c r="AK1958" s="85"/>
      <c r="AL1958" s="85" t="str">
        <f>IF(AK1958="","",VLOOKUP(AK1958,映射!W:X,2,FALSE))</f>
        <v/>
      </c>
      <c r="AM1958" s="85"/>
      <c r="AN1958" s="85"/>
      <c r="AO1958" s="85"/>
    </row>
    <row r="1959" spans="1:41">
      <c r="A1959" s="26">
        <v>151002</v>
      </c>
      <c r="B1959" s="26" t="s">
        <v>730</v>
      </c>
      <c r="C1959" s="14" t="s">
        <v>40</v>
      </c>
      <c r="D1959" s="78" t="s">
        <v>735</v>
      </c>
      <c r="E1959" s="26">
        <v>51002</v>
      </c>
      <c r="F1959" s="26" t="s">
        <v>83</v>
      </c>
      <c r="G1959" s="26"/>
      <c r="H1959" s="26">
        <v>14</v>
      </c>
      <c r="I1959" s="26">
        <v>97600</v>
      </c>
      <c r="J1959" s="90">
        <v>0</v>
      </c>
      <c r="K1959" s="26"/>
      <c r="L1959" s="101">
        <v>10023</v>
      </c>
      <c r="M1959" s="51" t="s">
        <v>732</v>
      </c>
      <c r="N1959" s="26">
        <v>1</v>
      </c>
      <c r="O1959" s="26">
        <v>1</v>
      </c>
      <c r="P1959" s="26">
        <v>5000</v>
      </c>
      <c r="Q1959" s="10">
        <v>21350</v>
      </c>
      <c r="R1959" s="15" t="s">
        <v>733</v>
      </c>
      <c r="S1959" s="26">
        <v>1</v>
      </c>
      <c r="T1959" s="26">
        <v>1</v>
      </c>
      <c r="U1959" s="26">
        <v>1000</v>
      </c>
      <c r="V1959" s="10">
        <v>1433</v>
      </c>
      <c r="W1959" s="15" t="str">
        <f>IF(V1959="","",VLOOKUP(V1959,映射!W:X,2,FALSE))</f>
        <v>勇气之饰</v>
      </c>
      <c r="X1959" s="26">
        <v>1</v>
      </c>
      <c r="Y1959" s="26">
        <v>1</v>
      </c>
      <c r="Z1959" s="26">
        <v>500</v>
      </c>
      <c r="AA1959" s="10">
        <v>5040</v>
      </c>
      <c r="AB1959" s="39" t="str">
        <f>IF(AA1959="","",VLOOKUP(AA1959,映射!W:X,2,FALSE))</f>
        <v>金币20000</v>
      </c>
      <c r="AC1959" s="26">
        <v>1</v>
      </c>
      <c r="AD1959" s="26">
        <v>1</v>
      </c>
      <c r="AE1959" s="26">
        <v>500</v>
      </c>
      <c r="AF1959" s="101">
        <v>4509</v>
      </c>
      <c r="AG1959" s="15" t="str">
        <f>IF(AF1959="","",VLOOKUP(AF1959,映射!W:X,2,FALSE))</f>
        <v>宠物还原卷</v>
      </c>
      <c r="AH1959" s="85">
        <v>1</v>
      </c>
      <c r="AI1959" s="85">
        <v>1</v>
      </c>
      <c r="AJ1959" s="26">
        <v>1000</v>
      </c>
      <c r="AK1959" s="85"/>
      <c r="AL1959" s="85" t="str">
        <f>IF(AK1959="","",VLOOKUP(AK1959,映射!W:X,2,FALSE))</f>
        <v/>
      </c>
      <c r="AM1959" s="85"/>
      <c r="AN1959" s="85"/>
      <c r="AO1959" s="85"/>
    </row>
    <row r="1960" spans="1:41">
      <c r="A1960" s="26">
        <v>151003</v>
      </c>
      <c r="B1960" s="26" t="s">
        <v>730</v>
      </c>
      <c r="C1960" s="14" t="s">
        <v>40</v>
      </c>
      <c r="D1960" s="78" t="s">
        <v>736</v>
      </c>
      <c r="E1960" s="26">
        <v>51003</v>
      </c>
      <c r="F1960" s="26" t="s">
        <v>389</v>
      </c>
      <c r="G1960" s="26"/>
      <c r="H1960" s="26">
        <v>15</v>
      </c>
      <c r="I1960" s="26">
        <v>97600</v>
      </c>
      <c r="J1960" s="90">
        <v>0</v>
      </c>
      <c r="K1960" s="26"/>
      <c r="L1960" s="101">
        <v>10033</v>
      </c>
      <c r="M1960" s="51" t="s">
        <v>732</v>
      </c>
      <c r="N1960" s="26">
        <v>1</v>
      </c>
      <c r="O1960" s="26">
        <v>1</v>
      </c>
      <c r="P1960" s="26">
        <v>5000</v>
      </c>
      <c r="Q1960" s="10">
        <v>21350</v>
      </c>
      <c r="R1960" s="15" t="s">
        <v>733</v>
      </c>
      <c r="S1960" s="26">
        <v>1</v>
      </c>
      <c r="T1960" s="26">
        <v>1</v>
      </c>
      <c r="U1960" s="26">
        <v>1000</v>
      </c>
      <c r="V1960" s="10">
        <v>1434</v>
      </c>
      <c r="W1960" s="15" t="str">
        <f>IF(V1960="","",VLOOKUP(V1960,映射!W:X,2,FALSE))</f>
        <v>天使之饰</v>
      </c>
      <c r="X1960" s="26">
        <v>1</v>
      </c>
      <c r="Y1960" s="26">
        <v>1</v>
      </c>
      <c r="Z1960" s="26">
        <v>500</v>
      </c>
      <c r="AA1960" s="10">
        <v>5040</v>
      </c>
      <c r="AB1960" s="39" t="str">
        <f>IF(AA1960="","",VLOOKUP(AA1960,映射!W:X,2,FALSE))</f>
        <v>金币20000</v>
      </c>
      <c r="AC1960" s="26">
        <v>1</v>
      </c>
      <c r="AD1960" s="26">
        <v>1</v>
      </c>
      <c r="AE1960" s="26">
        <v>500</v>
      </c>
      <c r="AF1960" s="101">
        <v>4509</v>
      </c>
      <c r="AG1960" s="15" t="str">
        <f>IF(AF1960="","",VLOOKUP(AF1960,映射!W:X,2,FALSE))</f>
        <v>宠物还原卷</v>
      </c>
      <c r="AH1960" s="85">
        <v>1</v>
      </c>
      <c r="AI1960" s="85">
        <v>1</v>
      </c>
      <c r="AJ1960" s="26">
        <v>1000</v>
      </c>
      <c r="AK1960" s="85"/>
      <c r="AL1960" s="85" t="str">
        <f>IF(AK1960="","",VLOOKUP(AK1960,映射!W:X,2,FALSE))</f>
        <v/>
      </c>
      <c r="AM1960" s="85"/>
      <c r="AN1960" s="85"/>
      <c r="AO1960" s="85"/>
    </row>
    <row r="1961" spans="1:41">
      <c r="A1961" s="26">
        <v>151004</v>
      </c>
      <c r="B1961" s="26" t="s">
        <v>730</v>
      </c>
      <c r="C1961" s="14" t="s">
        <v>40</v>
      </c>
      <c r="D1961" s="78" t="s">
        <v>737</v>
      </c>
      <c r="E1961" s="26">
        <v>51004</v>
      </c>
      <c r="F1961" s="26" t="s">
        <v>390</v>
      </c>
      <c r="G1961" s="26"/>
      <c r="H1961" s="26">
        <v>18</v>
      </c>
      <c r="I1961" s="26">
        <v>97600</v>
      </c>
      <c r="J1961" s="90">
        <v>0</v>
      </c>
      <c r="K1961" s="26"/>
      <c r="L1961" s="101">
        <v>10043</v>
      </c>
      <c r="M1961" s="51" t="s">
        <v>732</v>
      </c>
      <c r="N1961" s="26">
        <v>1</v>
      </c>
      <c r="O1961" s="26">
        <v>1</v>
      </c>
      <c r="P1961" s="26">
        <v>5000</v>
      </c>
      <c r="Q1961" s="10">
        <v>21350</v>
      </c>
      <c r="R1961" s="15" t="s">
        <v>733</v>
      </c>
      <c r="S1961" s="26">
        <v>1</v>
      </c>
      <c r="T1961" s="26">
        <v>1</v>
      </c>
      <c r="U1961" s="26">
        <v>10000</v>
      </c>
      <c r="V1961" s="10">
        <v>1435</v>
      </c>
      <c r="W1961" s="15" t="str">
        <f>IF(V1961="","",VLOOKUP(V1961,映射!W:X,2,FALSE))</f>
        <v>再生之饰</v>
      </c>
      <c r="X1961" s="26">
        <v>1</v>
      </c>
      <c r="Y1961" s="26">
        <v>1</v>
      </c>
      <c r="Z1961" s="26">
        <v>500</v>
      </c>
      <c r="AA1961" s="10">
        <v>5040</v>
      </c>
      <c r="AB1961" s="39" t="str">
        <f>IF(AA1961="","",VLOOKUP(AA1961,映射!W:X,2,FALSE))</f>
        <v>金币20000</v>
      </c>
      <c r="AC1961" s="26">
        <v>1</v>
      </c>
      <c r="AD1961" s="26">
        <v>1</v>
      </c>
      <c r="AE1961" s="26">
        <v>500</v>
      </c>
      <c r="AF1961" s="101">
        <v>3809</v>
      </c>
      <c r="AG1961" s="15" t="str">
        <f>IF(AF1961="","",VLOOKUP(AF1961,映射!W:X,2,FALSE))</f>
        <v>9级宝石箱</v>
      </c>
      <c r="AH1961" s="85">
        <v>1</v>
      </c>
      <c r="AI1961" s="85">
        <v>1</v>
      </c>
      <c r="AJ1961" s="26">
        <v>1000</v>
      </c>
      <c r="AK1961" s="85"/>
      <c r="AL1961" s="85" t="str">
        <f>IF(AK1961="","",VLOOKUP(AK1961,映射!W:X,2,FALSE))</f>
        <v/>
      </c>
      <c r="AM1961" s="85"/>
      <c r="AN1961" s="85"/>
      <c r="AO1961" s="85"/>
    </row>
    <row r="1962" spans="1:41">
      <c r="A1962" s="26">
        <v>151005</v>
      </c>
      <c r="B1962" s="26" t="s">
        <v>730</v>
      </c>
      <c r="C1962" s="14" t="s">
        <v>40</v>
      </c>
      <c r="D1962" s="78" t="s">
        <v>738</v>
      </c>
      <c r="E1962" s="26">
        <v>51005</v>
      </c>
      <c r="F1962" s="26" t="s">
        <v>392</v>
      </c>
      <c r="G1962" s="26"/>
      <c r="H1962" s="26">
        <v>19</v>
      </c>
      <c r="I1962" s="26">
        <v>97600</v>
      </c>
      <c r="J1962" s="90">
        <v>0</v>
      </c>
      <c r="K1962" s="26"/>
      <c r="L1962" s="101">
        <v>10053</v>
      </c>
      <c r="M1962" s="51" t="s">
        <v>732</v>
      </c>
      <c r="N1962" s="26">
        <v>1</v>
      </c>
      <c r="O1962" s="26">
        <v>1</v>
      </c>
      <c r="P1962" s="26">
        <v>5000</v>
      </c>
      <c r="Q1962" s="10">
        <v>21350</v>
      </c>
      <c r="R1962" s="15" t="s">
        <v>733</v>
      </c>
      <c r="S1962" s="26">
        <v>1</v>
      </c>
      <c r="T1962" s="26">
        <v>1</v>
      </c>
      <c r="U1962" s="26">
        <v>1000</v>
      </c>
      <c r="V1962" s="10">
        <v>1436</v>
      </c>
      <c r="W1962" s="15" t="str">
        <f>IF(V1962="","",VLOOKUP(V1962,映射!W:X,2,FALSE))</f>
        <v>暗影之饰</v>
      </c>
      <c r="X1962" s="26">
        <v>1</v>
      </c>
      <c r="Y1962" s="26">
        <v>1</v>
      </c>
      <c r="Z1962" s="26">
        <v>500</v>
      </c>
      <c r="AA1962" s="10">
        <v>5041</v>
      </c>
      <c r="AB1962" s="39" t="str">
        <f>IF(AA1962="","",VLOOKUP(AA1962,映射!W:X,2,FALSE))</f>
        <v>金币30000</v>
      </c>
      <c r="AC1962" s="26">
        <v>1</v>
      </c>
      <c r="AD1962" s="26">
        <v>1</v>
      </c>
      <c r="AE1962" s="26">
        <v>500</v>
      </c>
      <c r="AF1962" s="101">
        <v>4509</v>
      </c>
      <c r="AG1962" s="15" t="str">
        <f>IF(AF1962="","",VLOOKUP(AF1962,映射!W:X,2,FALSE))</f>
        <v>宠物还原卷</v>
      </c>
      <c r="AH1962" s="85">
        <v>1</v>
      </c>
      <c r="AI1962" s="85">
        <v>1</v>
      </c>
      <c r="AJ1962" s="26">
        <v>1000</v>
      </c>
      <c r="AK1962" s="85"/>
      <c r="AL1962" s="85" t="str">
        <f>IF(AK1962="","",VLOOKUP(AK1962,映射!W:X,2,FALSE))</f>
        <v/>
      </c>
      <c r="AM1962" s="85"/>
      <c r="AN1962" s="85"/>
      <c r="AO1962" s="85"/>
    </row>
    <row r="1963" spans="1:41">
      <c r="A1963" s="26">
        <v>151006</v>
      </c>
      <c r="B1963" s="26" t="s">
        <v>730</v>
      </c>
      <c r="C1963" s="14" t="s">
        <v>40</v>
      </c>
      <c r="D1963" s="78" t="s">
        <v>739</v>
      </c>
      <c r="E1963" s="26">
        <v>51006</v>
      </c>
      <c r="F1963" s="26" t="s">
        <v>394</v>
      </c>
      <c r="G1963" s="26"/>
      <c r="H1963" s="26">
        <v>20</v>
      </c>
      <c r="I1963" s="26">
        <v>97600</v>
      </c>
      <c r="J1963" s="90">
        <v>0</v>
      </c>
      <c r="K1963" s="26"/>
      <c r="L1963" s="101">
        <v>10063</v>
      </c>
      <c r="M1963" s="51" t="s">
        <v>732</v>
      </c>
      <c r="N1963" s="26">
        <v>1</v>
      </c>
      <c r="O1963" s="26">
        <v>1</v>
      </c>
      <c r="P1963" s="26">
        <v>5000</v>
      </c>
      <c r="Q1963" s="10">
        <v>21350</v>
      </c>
      <c r="R1963" s="15" t="s">
        <v>733</v>
      </c>
      <c r="S1963" s="26">
        <v>1</v>
      </c>
      <c r="T1963" s="26">
        <v>1</v>
      </c>
      <c r="U1963" s="26">
        <v>1000</v>
      </c>
      <c r="V1963" s="10">
        <v>1438</v>
      </c>
      <c r="W1963" s="15" t="str">
        <f>IF(V1963="","",VLOOKUP(V1963,映射!W:X,2,FALSE))</f>
        <v>驯养之饰</v>
      </c>
      <c r="X1963" s="26">
        <v>1</v>
      </c>
      <c r="Y1963" s="26">
        <v>1</v>
      </c>
      <c r="Z1963" s="26">
        <v>500</v>
      </c>
      <c r="AA1963" s="10">
        <v>5041</v>
      </c>
      <c r="AB1963" s="39" t="str">
        <f>IF(AA1963="","",VLOOKUP(AA1963,映射!W:X,2,FALSE))</f>
        <v>金币30000</v>
      </c>
      <c r="AC1963" s="26">
        <v>1</v>
      </c>
      <c r="AD1963" s="26">
        <v>1</v>
      </c>
      <c r="AE1963" s="26">
        <v>500</v>
      </c>
      <c r="AF1963" s="101">
        <v>4509</v>
      </c>
      <c r="AG1963" s="15" t="str">
        <f>IF(AF1963="","",VLOOKUP(AF1963,映射!W:X,2,FALSE))</f>
        <v>宠物还原卷</v>
      </c>
      <c r="AH1963" s="85">
        <v>1</v>
      </c>
      <c r="AI1963" s="85">
        <v>1</v>
      </c>
      <c r="AJ1963" s="26">
        <v>1000</v>
      </c>
      <c r="AK1963" s="85"/>
      <c r="AL1963" s="85" t="str">
        <f>IF(AK1963="","",VLOOKUP(AK1963,映射!W:X,2,FALSE))</f>
        <v/>
      </c>
      <c r="AM1963" s="85"/>
      <c r="AN1963" s="85"/>
      <c r="AO1963" s="85"/>
    </row>
    <row r="1964" spans="1:41">
      <c r="A1964" s="26">
        <v>151007</v>
      </c>
      <c r="B1964" s="26" t="s">
        <v>730</v>
      </c>
      <c r="C1964" s="14" t="s">
        <v>40</v>
      </c>
      <c r="D1964" s="78" t="s">
        <v>740</v>
      </c>
      <c r="E1964" s="26">
        <v>51007</v>
      </c>
      <c r="F1964" s="26" t="s">
        <v>111</v>
      </c>
      <c r="G1964" s="26"/>
      <c r="H1964" s="26">
        <v>21</v>
      </c>
      <c r="I1964" s="26">
        <v>97600</v>
      </c>
      <c r="J1964" s="90">
        <v>0</v>
      </c>
      <c r="K1964" s="26"/>
      <c r="L1964" s="101">
        <v>10073</v>
      </c>
      <c r="M1964" s="51" t="s">
        <v>732</v>
      </c>
      <c r="N1964" s="26">
        <v>1</v>
      </c>
      <c r="O1964" s="26">
        <v>1</v>
      </c>
      <c r="P1964" s="26">
        <v>5000</v>
      </c>
      <c r="Q1964" s="10">
        <v>21350</v>
      </c>
      <c r="R1964" s="15" t="s">
        <v>733</v>
      </c>
      <c r="S1964" s="26">
        <v>1</v>
      </c>
      <c r="T1964" s="26">
        <v>1</v>
      </c>
      <c r="U1964" s="26">
        <v>1000</v>
      </c>
      <c r="V1964" s="10">
        <v>1439</v>
      </c>
      <c r="W1964" s="15" t="str">
        <f>IF(V1964="","",VLOOKUP(V1964,映射!W:X,2,FALSE))</f>
        <v>猛击之饰</v>
      </c>
      <c r="X1964" s="26">
        <v>1</v>
      </c>
      <c r="Y1964" s="26">
        <v>1</v>
      </c>
      <c r="Z1964" s="26">
        <v>500</v>
      </c>
      <c r="AA1964" s="10">
        <v>5041</v>
      </c>
      <c r="AB1964" s="39" t="str">
        <f>IF(AA1964="","",VLOOKUP(AA1964,映射!W:X,2,FALSE))</f>
        <v>金币30000</v>
      </c>
      <c r="AC1964" s="26">
        <v>1</v>
      </c>
      <c r="AD1964" s="26">
        <v>1</v>
      </c>
      <c r="AE1964" s="26">
        <v>500</v>
      </c>
      <c r="AF1964" s="101">
        <v>4509</v>
      </c>
      <c r="AG1964" s="15" t="str">
        <f>IF(AF1964="","",VLOOKUP(AF1964,映射!W:X,2,FALSE))</f>
        <v>宠物还原卷</v>
      </c>
      <c r="AH1964" s="85">
        <v>1</v>
      </c>
      <c r="AI1964" s="85">
        <v>1</v>
      </c>
      <c r="AJ1964" s="26">
        <v>1000</v>
      </c>
      <c r="AK1964" s="85"/>
      <c r="AL1964" s="85" t="str">
        <f>IF(AK1964="","",VLOOKUP(AK1964,映射!W:X,2,FALSE))</f>
        <v/>
      </c>
      <c r="AM1964" s="85"/>
      <c r="AN1964" s="85"/>
      <c r="AO1964" s="85"/>
    </row>
    <row r="1965" spans="1:41">
      <c r="A1965" s="26">
        <v>151008</v>
      </c>
      <c r="B1965" s="26" t="s">
        <v>730</v>
      </c>
      <c r="C1965" s="14" t="s">
        <v>40</v>
      </c>
      <c r="D1965" s="78" t="s">
        <v>741</v>
      </c>
      <c r="E1965" s="26">
        <v>51008</v>
      </c>
      <c r="F1965" s="26" t="s">
        <v>402</v>
      </c>
      <c r="G1965" s="26"/>
      <c r="H1965" s="26">
        <v>22</v>
      </c>
      <c r="I1965" s="26">
        <v>97600</v>
      </c>
      <c r="J1965" s="90">
        <v>0</v>
      </c>
      <c r="K1965" s="26"/>
      <c r="L1965" s="101">
        <v>10003</v>
      </c>
      <c r="M1965" s="51" t="s">
        <v>732</v>
      </c>
      <c r="N1965" s="26">
        <v>1</v>
      </c>
      <c r="O1965" s="26">
        <v>1</v>
      </c>
      <c r="P1965" s="26">
        <v>5000</v>
      </c>
      <c r="Q1965" s="10">
        <v>21350</v>
      </c>
      <c r="R1965" s="15" t="s">
        <v>733</v>
      </c>
      <c r="S1965" s="26">
        <v>1</v>
      </c>
      <c r="T1965" s="26">
        <v>1</v>
      </c>
      <c r="U1965" s="26">
        <v>1000</v>
      </c>
      <c r="V1965" s="10">
        <v>1676</v>
      </c>
      <c r="W1965" s="15" t="str">
        <f>IF(V1965="","",VLOOKUP(V1965,映射!W:X,2,FALSE))</f>
        <v>突击之饰</v>
      </c>
      <c r="X1965" s="26">
        <v>1</v>
      </c>
      <c r="Y1965" s="26">
        <v>1</v>
      </c>
      <c r="Z1965" s="26">
        <v>500</v>
      </c>
      <c r="AA1965" s="10">
        <v>5041</v>
      </c>
      <c r="AB1965" s="39" t="str">
        <f>IF(AA1965="","",VLOOKUP(AA1965,映射!W:X,2,FALSE))</f>
        <v>金币30000</v>
      </c>
      <c r="AC1965" s="26">
        <v>1</v>
      </c>
      <c r="AD1965" s="26">
        <v>1</v>
      </c>
      <c r="AE1965" s="26">
        <v>500</v>
      </c>
      <c r="AF1965" s="101">
        <v>4509</v>
      </c>
      <c r="AG1965" s="15" t="str">
        <f>IF(AF1965="","",VLOOKUP(AF1965,映射!W:X,2,FALSE))</f>
        <v>宠物还原卷</v>
      </c>
      <c r="AH1965" s="85">
        <v>1</v>
      </c>
      <c r="AI1965" s="85">
        <v>1</v>
      </c>
      <c r="AJ1965" s="26">
        <v>1000</v>
      </c>
      <c r="AK1965" s="85"/>
      <c r="AL1965" s="85" t="str">
        <f>IF(AK1965="","",VLOOKUP(AK1965,映射!W:X,2,FALSE))</f>
        <v/>
      </c>
      <c r="AM1965" s="85"/>
      <c r="AN1965" s="85"/>
      <c r="AO1965" s="85"/>
    </row>
    <row r="1966" spans="1:41">
      <c r="A1966" s="26">
        <v>151009</v>
      </c>
      <c r="B1966" s="26" t="s">
        <v>730</v>
      </c>
      <c r="C1966" s="14" t="s">
        <v>40</v>
      </c>
      <c r="D1966" s="78" t="s">
        <v>742</v>
      </c>
      <c r="E1966" s="26">
        <v>51009</v>
      </c>
      <c r="F1966" s="26" t="s">
        <v>404</v>
      </c>
      <c r="G1966" s="26"/>
      <c r="H1966" s="26">
        <v>23</v>
      </c>
      <c r="I1966" s="26">
        <v>97600</v>
      </c>
      <c r="J1966" s="90">
        <v>0</v>
      </c>
      <c r="K1966" s="26"/>
      <c r="L1966" s="101">
        <v>10013</v>
      </c>
      <c r="M1966" s="51" t="s">
        <v>732</v>
      </c>
      <c r="N1966" s="26">
        <v>1</v>
      </c>
      <c r="O1966" s="26">
        <v>1</v>
      </c>
      <c r="P1966" s="26">
        <v>5000</v>
      </c>
      <c r="Q1966" s="10">
        <v>21350</v>
      </c>
      <c r="R1966" s="15" t="s">
        <v>733</v>
      </c>
      <c r="S1966" s="26">
        <v>1</v>
      </c>
      <c r="T1966" s="26">
        <v>1</v>
      </c>
      <c r="U1966" s="26">
        <v>10000</v>
      </c>
      <c r="V1966" s="10">
        <v>1677</v>
      </c>
      <c r="W1966" s="15" t="str">
        <f>IF(V1966="","",VLOOKUP(V1966,映射!W:X,2,FALSE))</f>
        <v>痛击之饰</v>
      </c>
      <c r="X1966" s="26">
        <v>1</v>
      </c>
      <c r="Y1966" s="26">
        <v>1</v>
      </c>
      <c r="Z1966" s="26">
        <v>500</v>
      </c>
      <c r="AA1966" s="10">
        <v>5041</v>
      </c>
      <c r="AB1966" s="39" t="str">
        <f>IF(AA1966="","",VLOOKUP(AA1966,映射!W:X,2,FALSE))</f>
        <v>金币30000</v>
      </c>
      <c r="AC1966" s="26">
        <v>1</v>
      </c>
      <c r="AD1966" s="26">
        <v>1</v>
      </c>
      <c r="AE1966" s="26">
        <v>500</v>
      </c>
      <c r="AF1966" s="101">
        <v>3809</v>
      </c>
      <c r="AG1966" s="15" t="str">
        <f>IF(AF1966="","",VLOOKUP(AF1966,映射!W:X,2,FALSE))</f>
        <v>9级宝石箱</v>
      </c>
      <c r="AH1966" s="85">
        <v>1</v>
      </c>
      <c r="AI1966" s="85">
        <v>1</v>
      </c>
      <c r="AJ1966" s="26">
        <v>1000</v>
      </c>
      <c r="AK1966" s="85">
        <v>1723</v>
      </c>
      <c r="AL1966" s="85" t="str">
        <f>IF(AK1966="","",VLOOKUP(AK1966,映射!W:X,2,FALSE))</f>
        <v>再生灵药</v>
      </c>
      <c r="AM1966" s="85">
        <v>1</v>
      </c>
      <c r="AN1966" s="85">
        <v>1</v>
      </c>
      <c r="AO1966" s="85">
        <v>100</v>
      </c>
    </row>
    <row r="1967" spans="1:41">
      <c r="A1967" s="26">
        <v>151010</v>
      </c>
      <c r="B1967" s="26" t="s">
        <v>730</v>
      </c>
      <c r="C1967" s="14" t="s">
        <v>40</v>
      </c>
      <c r="D1967" s="78" t="s">
        <v>743</v>
      </c>
      <c r="E1967" s="26">
        <v>51010</v>
      </c>
      <c r="F1967" s="26" t="s">
        <v>406</v>
      </c>
      <c r="G1967" s="26"/>
      <c r="H1967" s="26">
        <v>24</v>
      </c>
      <c r="I1967" s="26">
        <v>97600</v>
      </c>
      <c r="J1967" s="90">
        <v>0</v>
      </c>
      <c r="K1967" s="26"/>
      <c r="L1967" s="101">
        <v>10023</v>
      </c>
      <c r="M1967" s="51" t="s">
        <v>732</v>
      </c>
      <c r="N1967" s="26">
        <v>1</v>
      </c>
      <c r="O1967" s="26">
        <v>1</v>
      </c>
      <c r="P1967" s="26">
        <v>5000</v>
      </c>
      <c r="Q1967" s="10">
        <v>21350</v>
      </c>
      <c r="R1967" s="15" t="s">
        <v>733</v>
      </c>
      <c r="S1967" s="26">
        <v>1</v>
      </c>
      <c r="T1967" s="26">
        <v>1</v>
      </c>
      <c r="U1967" s="26">
        <v>1000</v>
      </c>
      <c r="V1967" s="10">
        <v>1678</v>
      </c>
      <c r="W1967" s="15" t="str">
        <f>IF(V1967="","",VLOOKUP(V1967,映射!W:X,2,FALSE))</f>
        <v>奋迅之饰</v>
      </c>
      <c r="X1967" s="26">
        <v>1</v>
      </c>
      <c r="Y1967" s="26">
        <v>1</v>
      </c>
      <c r="Z1967" s="26">
        <v>500</v>
      </c>
      <c r="AA1967" s="10">
        <v>5042</v>
      </c>
      <c r="AB1967" s="39" t="str">
        <f>IF(AA1967="","",VLOOKUP(AA1967,映射!W:X,2,FALSE))</f>
        <v>金币40000</v>
      </c>
      <c r="AC1967" s="26">
        <v>1</v>
      </c>
      <c r="AD1967" s="26">
        <v>1</v>
      </c>
      <c r="AE1967" s="26">
        <v>500</v>
      </c>
      <c r="AF1967" s="101">
        <v>4509</v>
      </c>
      <c r="AG1967" s="15" t="str">
        <f>IF(AF1967="","",VLOOKUP(AF1967,映射!W:X,2,FALSE))</f>
        <v>宠物还原卷</v>
      </c>
      <c r="AH1967" s="85">
        <v>1</v>
      </c>
      <c r="AI1967" s="85">
        <v>1</v>
      </c>
      <c r="AJ1967" s="26">
        <v>1000</v>
      </c>
      <c r="AK1967" s="85"/>
      <c r="AL1967" s="85" t="str">
        <f>IF(AK1967="","",VLOOKUP(AK1967,映射!W:X,2,FALSE))</f>
        <v/>
      </c>
      <c r="AM1967" s="85"/>
      <c r="AN1967" s="85"/>
      <c r="AO1967" s="85"/>
    </row>
    <row r="1968" spans="1:41">
      <c r="A1968" s="26">
        <v>151011</v>
      </c>
      <c r="B1968" s="26" t="s">
        <v>730</v>
      </c>
      <c r="C1968" s="14" t="s">
        <v>40</v>
      </c>
      <c r="D1968" s="78" t="s">
        <v>744</v>
      </c>
      <c r="E1968" s="26">
        <v>51011</v>
      </c>
      <c r="F1968" s="26" t="s">
        <v>410</v>
      </c>
      <c r="G1968" s="26"/>
      <c r="H1968" s="26">
        <v>25</v>
      </c>
      <c r="I1968" s="26">
        <v>97600</v>
      </c>
      <c r="J1968" s="90">
        <v>0</v>
      </c>
      <c r="K1968" s="26"/>
      <c r="L1968" s="101">
        <v>10033</v>
      </c>
      <c r="M1968" s="51" t="s">
        <v>732</v>
      </c>
      <c r="N1968" s="26">
        <v>1</v>
      </c>
      <c r="O1968" s="26">
        <v>1</v>
      </c>
      <c r="P1968" s="26">
        <v>5000</v>
      </c>
      <c r="Q1968" s="10">
        <v>21350</v>
      </c>
      <c r="R1968" s="15" t="s">
        <v>733</v>
      </c>
      <c r="S1968" s="26">
        <v>1</v>
      </c>
      <c r="T1968" s="26">
        <v>1</v>
      </c>
      <c r="U1968" s="26">
        <v>1000</v>
      </c>
      <c r="V1968" s="10">
        <v>1683</v>
      </c>
      <c r="W1968" s="15" t="str">
        <f>IF(V1968="","",VLOOKUP(V1968,映射!W:X,2,FALSE))</f>
        <v>仁爱之饰</v>
      </c>
      <c r="X1968" s="26">
        <v>1</v>
      </c>
      <c r="Y1968" s="26">
        <v>1</v>
      </c>
      <c r="Z1968" s="26">
        <v>500</v>
      </c>
      <c r="AA1968" s="10">
        <v>5042</v>
      </c>
      <c r="AB1968" s="39" t="str">
        <f>IF(AA1968="","",VLOOKUP(AA1968,映射!W:X,2,FALSE))</f>
        <v>金币40000</v>
      </c>
      <c r="AC1968" s="26">
        <v>1</v>
      </c>
      <c r="AD1968" s="26">
        <v>1</v>
      </c>
      <c r="AE1968" s="26">
        <v>500</v>
      </c>
      <c r="AF1968" s="101">
        <v>4509</v>
      </c>
      <c r="AG1968" s="15" t="str">
        <f>IF(AF1968="","",VLOOKUP(AF1968,映射!W:X,2,FALSE))</f>
        <v>宠物还原卷</v>
      </c>
      <c r="AH1968" s="85">
        <v>1</v>
      </c>
      <c r="AI1968" s="85">
        <v>1</v>
      </c>
      <c r="AJ1968" s="26">
        <v>1000</v>
      </c>
      <c r="AK1968" s="85"/>
      <c r="AL1968" s="85" t="str">
        <f>IF(AK1968="","",VLOOKUP(AK1968,映射!W:X,2,FALSE))</f>
        <v/>
      </c>
      <c r="AM1968" s="85"/>
      <c r="AN1968" s="85"/>
      <c r="AO1968" s="85"/>
    </row>
    <row r="1969" spans="1:41">
      <c r="A1969" s="26">
        <v>151012</v>
      </c>
      <c r="B1969" s="26" t="s">
        <v>730</v>
      </c>
      <c r="C1969" s="14" t="s">
        <v>40</v>
      </c>
      <c r="D1969" s="78" t="s">
        <v>745</v>
      </c>
      <c r="E1969" s="26">
        <v>51012</v>
      </c>
      <c r="F1969" s="26" t="s">
        <v>413</v>
      </c>
      <c r="G1969" s="26"/>
      <c r="H1969" s="26">
        <v>26</v>
      </c>
      <c r="I1969" s="26">
        <v>97600</v>
      </c>
      <c r="J1969" s="90">
        <v>0</v>
      </c>
      <c r="K1969" s="26"/>
      <c r="L1969" s="101">
        <v>10043</v>
      </c>
      <c r="M1969" s="51" t="s">
        <v>732</v>
      </c>
      <c r="N1969" s="26">
        <v>1</v>
      </c>
      <c r="O1969" s="26">
        <v>1</v>
      </c>
      <c r="P1969" s="26">
        <v>5000</v>
      </c>
      <c r="Q1969" s="10">
        <v>21350</v>
      </c>
      <c r="R1969" s="15" t="s">
        <v>733</v>
      </c>
      <c r="S1969" s="26">
        <v>1</v>
      </c>
      <c r="T1969" s="26">
        <v>1</v>
      </c>
      <c r="U1969" s="26">
        <v>1000</v>
      </c>
      <c r="V1969" s="10">
        <v>1684</v>
      </c>
      <c r="W1969" s="15" t="str">
        <f>IF(V1969="","",VLOOKUP(V1969,映射!W:X,2,FALSE))</f>
        <v>恢复之饰</v>
      </c>
      <c r="X1969" s="26">
        <v>1</v>
      </c>
      <c r="Y1969" s="26">
        <v>1</v>
      </c>
      <c r="Z1969" s="26">
        <v>500</v>
      </c>
      <c r="AA1969" s="10">
        <v>5042</v>
      </c>
      <c r="AB1969" s="39" t="str">
        <f>IF(AA1969="","",VLOOKUP(AA1969,映射!W:X,2,FALSE))</f>
        <v>金币40000</v>
      </c>
      <c r="AC1969" s="26">
        <v>1</v>
      </c>
      <c r="AD1969" s="26">
        <v>1</v>
      </c>
      <c r="AE1969" s="26">
        <v>500</v>
      </c>
      <c r="AF1969" s="101">
        <v>4509</v>
      </c>
      <c r="AG1969" s="15" t="str">
        <f>IF(AF1969="","",VLOOKUP(AF1969,映射!W:X,2,FALSE))</f>
        <v>宠物还原卷</v>
      </c>
      <c r="AH1969" s="85">
        <v>1</v>
      </c>
      <c r="AI1969" s="85">
        <v>1</v>
      </c>
      <c r="AJ1969" s="26">
        <v>1000</v>
      </c>
      <c r="AK1969" s="85"/>
      <c r="AL1969" s="85" t="str">
        <f>IF(AK1969="","",VLOOKUP(AK1969,映射!W:X,2,FALSE))</f>
        <v/>
      </c>
      <c r="AM1969" s="85"/>
      <c r="AN1969" s="85"/>
      <c r="AO1969" s="85"/>
    </row>
    <row r="1970" spans="1:41">
      <c r="A1970" s="26">
        <v>151013</v>
      </c>
      <c r="B1970" s="26" t="s">
        <v>730</v>
      </c>
      <c r="C1970" s="14" t="s">
        <v>40</v>
      </c>
      <c r="D1970" s="78" t="s">
        <v>746</v>
      </c>
      <c r="E1970" s="26">
        <v>51013</v>
      </c>
      <c r="F1970" s="26" t="s">
        <v>747</v>
      </c>
      <c r="G1970" s="26"/>
      <c r="H1970" s="26">
        <v>27</v>
      </c>
      <c r="I1970" s="26">
        <v>97600</v>
      </c>
      <c r="J1970" s="90">
        <v>0</v>
      </c>
      <c r="K1970" s="26"/>
      <c r="L1970" s="101">
        <v>10053</v>
      </c>
      <c r="M1970" s="51" t="s">
        <v>732</v>
      </c>
      <c r="N1970" s="26">
        <v>1</v>
      </c>
      <c r="O1970" s="26">
        <v>1</v>
      </c>
      <c r="P1970" s="26">
        <v>5000</v>
      </c>
      <c r="Q1970" s="10">
        <v>21350</v>
      </c>
      <c r="R1970" s="15" t="s">
        <v>733</v>
      </c>
      <c r="S1970" s="26">
        <v>1</v>
      </c>
      <c r="T1970" s="26">
        <v>1</v>
      </c>
      <c r="U1970" s="26">
        <v>1000</v>
      </c>
      <c r="V1970" s="10">
        <v>1685</v>
      </c>
      <c r="W1970" s="15" t="str">
        <f>IF(V1970="","",VLOOKUP(V1970,映射!W:X,2,FALSE))</f>
        <v>蛊惑之饰</v>
      </c>
      <c r="X1970" s="26">
        <v>1</v>
      </c>
      <c r="Y1970" s="26">
        <v>1</v>
      </c>
      <c r="Z1970" s="26">
        <v>500</v>
      </c>
      <c r="AA1970" s="10">
        <v>5042</v>
      </c>
      <c r="AB1970" s="39" t="str">
        <f>IF(AA1970="","",VLOOKUP(AA1970,映射!W:X,2,FALSE))</f>
        <v>金币40000</v>
      </c>
      <c r="AC1970" s="26">
        <v>1</v>
      </c>
      <c r="AD1970" s="26">
        <v>1</v>
      </c>
      <c r="AE1970" s="26">
        <v>500</v>
      </c>
      <c r="AF1970" s="101">
        <v>4509</v>
      </c>
      <c r="AG1970" s="15" t="str">
        <f>IF(AF1970="","",VLOOKUP(AF1970,映射!W:X,2,FALSE))</f>
        <v>宠物还原卷</v>
      </c>
      <c r="AH1970" s="85">
        <v>1</v>
      </c>
      <c r="AI1970" s="85">
        <v>1</v>
      </c>
      <c r="AJ1970" s="26">
        <v>1000</v>
      </c>
      <c r="AK1970" s="85"/>
      <c r="AL1970" s="85" t="str">
        <f>IF(AK1970="","",VLOOKUP(AK1970,映射!W:X,2,FALSE))</f>
        <v/>
      </c>
      <c r="AM1970" s="85"/>
      <c r="AN1970" s="85"/>
      <c r="AO1970" s="85"/>
    </row>
    <row r="1971" spans="1:41">
      <c r="A1971" s="26">
        <v>151014</v>
      </c>
      <c r="B1971" s="26" t="s">
        <v>730</v>
      </c>
      <c r="C1971" s="14" t="s">
        <v>40</v>
      </c>
      <c r="D1971" s="78" t="s">
        <v>748</v>
      </c>
      <c r="E1971" s="26">
        <v>51014</v>
      </c>
      <c r="F1971" s="26" t="s">
        <v>417</v>
      </c>
      <c r="G1971" s="26"/>
      <c r="H1971" s="26">
        <v>28</v>
      </c>
      <c r="I1971" s="26">
        <v>97600</v>
      </c>
      <c r="J1971" s="90">
        <v>0</v>
      </c>
      <c r="K1971" s="26"/>
      <c r="L1971" s="101">
        <v>10063</v>
      </c>
      <c r="M1971" s="51" t="s">
        <v>732</v>
      </c>
      <c r="N1971" s="26">
        <v>1</v>
      </c>
      <c r="O1971" s="26">
        <v>1</v>
      </c>
      <c r="P1971" s="26">
        <v>5000</v>
      </c>
      <c r="Q1971" s="10">
        <v>21350</v>
      </c>
      <c r="R1971" s="15" t="s">
        <v>733</v>
      </c>
      <c r="S1971" s="26">
        <v>1</v>
      </c>
      <c r="T1971" s="26">
        <v>1</v>
      </c>
      <c r="U1971" s="26">
        <v>10000</v>
      </c>
      <c r="V1971" s="10">
        <v>1686</v>
      </c>
      <c r="W1971" s="15" t="str">
        <f>IF(V1971="","",VLOOKUP(V1971,映射!W:X,2,FALSE))</f>
        <v>威力之饰</v>
      </c>
      <c r="X1971" s="26">
        <v>1</v>
      </c>
      <c r="Y1971" s="26">
        <v>1</v>
      </c>
      <c r="Z1971" s="26">
        <v>500</v>
      </c>
      <c r="AA1971" s="10">
        <v>5042</v>
      </c>
      <c r="AB1971" s="39" t="str">
        <f>IF(AA1971="","",VLOOKUP(AA1971,映射!W:X,2,FALSE))</f>
        <v>金币40000</v>
      </c>
      <c r="AC1971" s="26">
        <v>1</v>
      </c>
      <c r="AD1971" s="26">
        <v>1</v>
      </c>
      <c r="AE1971" s="26">
        <v>500</v>
      </c>
      <c r="AF1971" s="101">
        <v>3809</v>
      </c>
      <c r="AG1971" s="15" t="str">
        <f>IF(AF1971="","",VLOOKUP(AF1971,映射!W:X,2,FALSE))</f>
        <v>9级宝石箱</v>
      </c>
      <c r="AH1971" s="85">
        <v>1</v>
      </c>
      <c r="AI1971" s="85">
        <v>1</v>
      </c>
      <c r="AJ1971" s="26">
        <v>1000</v>
      </c>
      <c r="AK1971" s="85"/>
      <c r="AL1971" s="85" t="str">
        <f>IF(AK1971="","",VLOOKUP(AK1971,映射!W:X,2,FALSE))</f>
        <v/>
      </c>
      <c r="AM1971" s="85"/>
      <c r="AN1971" s="85"/>
      <c r="AO1971" s="85"/>
    </row>
    <row r="1972" spans="1:41">
      <c r="A1972" s="26">
        <v>151015</v>
      </c>
      <c r="B1972" s="26" t="s">
        <v>730</v>
      </c>
      <c r="C1972" s="14" t="s">
        <v>40</v>
      </c>
      <c r="D1972" s="78" t="s">
        <v>749</v>
      </c>
      <c r="E1972" s="26">
        <v>51015</v>
      </c>
      <c r="F1972" s="26" t="s">
        <v>419</v>
      </c>
      <c r="G1972" s="26"/>
      <c r="H1972" s="26">
        <v>29</v>
      </c>
      <c r="I1972" s="26">
        <v>97600</v>
      </c>
      <c r="J1972" s="90">
        <v>0</v>
      </c>
      <c r="K1972" s="26"/>
      <c r="L1972" s="101">
        <v>10073</v>
      </c>
      <c r="M1972" s="51" t="s">
        <v>732</v>
      </c>
      <c r="N1972" s="26">
        <v>1</v>
      </c>
      <c r="O1972" s="26">
        <v>1</v>
      </c>
      <c r="P1972" s="26">
        <v>5000</v>
      </c>
      <c r="Q1972" s="10">
        <v>21350</v>
      </c>
      <c r="R1972" s="15" t="s">
        <v>733</v>
      </c>
      <c r="S1972" s="26">
        <v>1</v>
      </c>
      <c r="T1972" s="26">
        <v>1</v>
      </c>
      <c r="U1972" s="26">
        <v>1000</v>
      </c>
      <c r="V1972" s="10">
        <v>1405</v>
      </c>
      <c r="W1972" s="15" t="str">
        <f>IF(V1972="","",VLOOKUP(V1972,映射!W:X,2,FALSE))</f>
        <v>海洋之心</v>
      </c>
      <c r="X1972" s="26">
        <v>1</v>
      </c>
      <c r="Y1972" s="26">
        <v>1</v>
      </c>
      <c r="Z1972" s="26">
        <v>500</v>
      </c>
      <c r="AA1972" s="10">
        <v>5042</v>
      </c>
      <c r="AB1972" s="39" t="str">
        <f>IF(AA1972="","",VLOOKUP(AA1972,映射!W:X,2,FALSE))</f>
        <v>金币40000</v>
      </c>
      <c r="AC1972" s="26">
        <v>1</v>
      </c>
      <c r="AD1972" s="26">
        <v>1</v>
      </c>
      <c r="AE1972" s="26">
        <v>500</v>
      </c>
      <c r="AF1972" s="101">
        <v>4509</v>
      </c>
      <c r="AG1972" s="15" t="str">
        <f>IF(AF1972="","",VLOOKUP(AF1972,映射!W:X,2,FALSE))</f>
        <v>宠物还原卷</v>
      </c>
      <c r="AH1972" s="85">
        <v>1</v>
      </c>
      <c r="AI1972" s="85">
        <v>1</v>
      </c>
      <c r="AJ1972" s="26">
        <v>1000</v>
      </c>
      <c r="AK1972" s="85"/>
      <c r="AL1972" s="85" t="str">
        <f>IF(AK1972="","",VLOOKUP(AK1972,映射!W:X,2,FALSE))</f>
        <v/>
      </c>
      <c r="AM1972" s="85"/>
      <c r="AN1972" s="85"/>
      <c r="AO1972" s="85"/>
    </row>
    <row r="1973" ht="33" spans="1:41">
      <c r="A1973" s="26">
        <v>151016</v>
      </c>
      <c r="B1973" s="26" t="s">
        <v>730</v>
      </c>
      <c r="C1973" s="14" t="s">
        <v>40</v>
      </c>
      <c r="D1973" s="78" t="s">
        <v>750</v>
      </c>
      <c r="E1973" s="26">
        <v>51016</v>
      </c>
      <c r="F1973" s="26" t="s">
        <v>422</v>
      </c>
      <c r="G1973" s="26"/>
      <c r="H1973" s="26">
        <v>33</v>
      </c>
      <c r="I1973" s="26">
        <v>97600</v>
      </c>
      <c r="J1973" s="90">
        <v>0</v>
      </c>
      <c r="K1973" s="26"/>
      <c r="L1973" s="101">
        <v>10003</v>
      </c>
      <c r="M1973" s="51" t="s">
        <v>732</v>
      </c>
      <c r="N1973" s="26">
        <v>1</v>
      </c>
      <c r="O1973" s="26">
        <v>1</v>
      </c>
      <c r="P1973" s="26">
        <v>5000</v>
      </c>
      <c r="Q1973" s="10">
        <v>21350</v>
      </c>
      <c r="R1973" s="15" t="s">
        <v>733</v>
      </c>
      <c r="S1973" s="26">
        <v>1</v>
      </c>
      <c r="T1973" s="26">
        <v>1</v>
      </c>
      <c r="U1973" s="26">
        <v>1000</v>
      </c>
      <c r="V1973" s="10">
        <v>1406</v>
      </c>
      <c r="W1973" s="15" t="str">
        <f>IF(V1973="","",VLOOKUP(V1973,映射!W:X,2,FALSE))</f>
        <v>火焰之魂</v>
      </c>
      <c r="X1973" s="26">
        <v>1</v>
      </c>
      <c r="Y1973" s="26">
        <v>1</v>
      </c>
      <c r="Z1973" s="26">
        <v>500</v>
      </c>
      <c r="AA1973" s="10">
        <v>5043</v>
      </c>
      <c r="AB1973" s="39" t="str">
        <f>IF(AA1973="","",VLOOKUP(AA1973,映射!W:X,2,FALSE))</f>
        <v>金币50000</v>
      </c>
      <c r="AC1973" s="26">
        <v>1</v>
      </c>
      <c r="AD1973" s="26">
        <v>1</v>
      </c>
      <c r="AE1973" s="26">
        <v>500</v>
      </c>
      <c r="AF1973" s="101">
        <v>4509</v>
      </c>
      <c r="AG1973" s="15" t="str">
        <f>IF(AF1973="","",VLOOKUP(AF1973,映射!W:X,2,FALSE))</f>
        <v>宠物还原卷</v>
      </c>
      <c r="AH1973" s="85">
        <v>1</v>
      </c>
      <c r="AI1973" s="85">
        <v>1</v>
      </c>
      <c r="AJ1973" s="26">
        <v>1000</v>
      </c>
      <c r="AK1973" s="85"/>
      <c r="AL1973" s="85" t="str">
        <f>IF(AK1973="","",VLOOKUP(AK1973,映射!W:X,2,FALSE))</f>
        <v/>
      </c>
      <c r="AM1973" s="85"/>
      <c r="AN1973" s="85"/>
      <c r="AO1973" s="85"/>
    </row>
    <row r="1974" spans="1:41">
      <c r="A1974" s="26">
        <v>151017</v>
      </c>
      <c r="B1974" s="26" t="s">
        <v>730</v>
      </c>
      <c r="C1974" s="14" t="s">
        <v>40</v>
      </c>
      <c r="D1974" s="78" t="s">
        <v>751</v>
      </c>
      <c r="E1974" s="26">
        <v>51017</v>
      </c>
      <c r="F1974" s="26" t="s">
        <v>427</v>
      </c>
      <c r="G1974" s="26"/>
      <c r="H1974" s="26">
        <v>34</v>
      </c>
      <c r="I1974" s="26">
        <v>97600</v>
      </c>
      <c r="J1974" s="90">
        <v>0</v>
      </c>
      <c r="K1974" s="26"/>
      <c r="L1974" s="101">
        <v>10013</v>
      </c>
      <c r="M1974" s="51" t="s">
        <v>732</v>
      </c>
      <c r="N1974" s="26">
        <v>1</v>
      </c>
      <c r="O1974" s="26">
        <v>1</v>
      </c>
      <c r="P1974" s="26">
        <v>5000</v>
      </c>
      <c r="Q1974" s="10">
        <v>21350</v>
      </c>
      <c r="R1974" s="15" t="s">
        <v>733</v>
      </c>
      <c r="S1974" s="26">
        <v>1</v>
      </c>
      <c r="T1974" s="26">
        <v>1</v>
      </c>
      <c r="U1974" s="26">
        <v>1000</v>
      </c>
      <c r="V1974" s="10">
        <v>1433</v>
      </c>
      <c r="W1974" s="15" t="str">
        <f>IF(V1974="","",VLOOKUP(V1974,映射!W:X,2,FALSE))</f>
        <v>勇气之饰</v>
      </c>
      <c r="X1974" s="26">
        <v>1</v>
      </c>
      <c r="Y1974" s="26">
        <v>1</v>
      </c>
      <c r="Z1974" s="26">
        <v>500</v>
      </c>
      <c r="AA1974" s="10">
        <v>5043</v>
      </c>
      <c r="AB1974" s="39" t="str">
        <f>IF(AA1974="","",VLOOKUP(AA1974,映射!W:X,2,FALSE))</f>
        <v>金币50000</v>
      </c>
      <c r="AC1974" s="26">
        <v>1</v>
      </c>
      <c r="AD1974" s="26">
        <v>1</v>
      </c>
      <c r="AE1974" s="26">
        <v>500</v>
      </c>
      <c r="AF1974" s="101">
        <v>4509</v>
      </c>
      <c r="AG1974" s="15" t="str">
        <f>IF(AF1974="","",VLOOKUP(AF1974,映射!W:X,2,FALSE))</f>
        <v>宠物还原卷</v>
      </c>
      <c r="AH1974" s="85">
        <v>1</v>
      </c>
      <c r="AI1974" s="85">
        <v>1</v>
      </c>
      <c r="AJ1974" s="26">
        <v>1000</v>
      </c>
      <c r="AK1974" s="85"/>
      <c r="AL1974" s="85" t="str">
        <f>IF(AK1974="","",VLOOKUP(AK1974,映射!W:X,2,FALSE))</f>
        <v/>
      </c>
      <c r="AM1974" s="85"/>
      <c r="AN1974" s="85"/>
      <c r="AO1974" s="85"/>
    </row>
    <row r="1975" spans="1:41">
      <c r="A1975" s="26">
        <v>151018</v>
      </c>
      <c r="B1975" s="26" t="s">
        <v>730</v>
      </c>
      <c r="C1975" s="14" t="s">
        <v>40</v>
      </c>
      <c r="D1975" s="78" t="s">
        <v>752</v>
      </c>
      <c r="E1975" s="26">
        <v>51018</v>
      </c>
      <c r="F1975" s="26" t="s">
        <v>436</v>
      </c>
      <c r="G1975" s="26"/>
      <c r="H1975" s="26">
        <v>35</v>
      </c>
      <c r="I1975" s="26">
        <v>97600</v>
      </c>
      <c r="J1975" s="90">
        <v>0</v>
      </c>
      <c r="K1975" s="26"/>
      <c r="L1975" s="101">
        <v>10023</v>
      </c>
      <c r="M1975" s="51" t="s">
        <v>732</v>
      </c>
      <c r="N1975" s="26">
        <v>1</v>
      </c>
      <c r="O1975" s="26">
        <v>1</v>
      </c>
      <c r="P1975" s="26">
        <v>5000</v>
      </c>
      <c r="Q1975" s="10">
        <v>21350</v>
      </c>
      <c r="R1975" s="15" t="s">
        <v>733</v>
      </c>
      <c r="S1975" s="26">
        <v>1</v>
      </c>
      <c r="T1975" s="26">
        <v>1</v>
      </c>
      <c r="U1975" s="26">
        <v>1000</v>
      </c>
      <c r="V1975" s="10">
        <v>1434</v>
      </c>
      <c r="W1975" s="15" t="str">
        <f>IF(V1975="","",VLOOKUP(V1975,映射!W:X,2,FALSE))</f>
        <v>天使之饰</v>
      </c>
      <c r="X1975" s="26">
        <v>1</v>
      </c>
      <c r="Y1975" s="26">
        <v>1</v>
      </c>
      <c r="Z1975" s="26">
        <v>500</v>
      </c>
      <c r="AA1975" s="10">
        <v>5043</v>
      </c>
      <c r="AB1975" s="39" t="str">
        <f>IF(AA1975="","",VLOOKUP(AA1975,映射!W:X,2,FALSE))</f>
        <v>金币50000</v>
      </c>
      <c r="AC1975" s="26">
        <v>1</v>
      </c>
      <c r="AD1975" s="26">
        <v>1</v>
      </c>
      <c r="AE1975" s="26">
        <v>500</v>
      </c>
      <c r="AF1975" s="101">
        <v>4509</v>
      </c>
      <c r="AG1975" s="15" t="str">
        <f>IF(AF1975="","",VLOOKUP(AF1975,映射!W:X,2,FALSE))</f>
        <v>宠物还原卷</v>
      </c>
      <c r="AH1975" s="85">
        <v>1</v>
      </c>
      <c r="AI1975" s="85">
        <v>1</v>
      </c>
      <c r="AJ1975" s="26">
        <v>1000</v>
      </c>
      <c r="AK1975" s="85"/>
      <c r="AL1975" s="85" t="str">
        <f>IF(AK1975="","",VLOOKUP(AK1975,映射!W:X,2,FALSE))</f>
        <v/>
      </c>
      <c r="AM1975" s="85"/>
      <c r="AN1975" s="85"/>
      <c r="AO1975" s="85"/>
    </row>
    <row r="1976" spans="1:41">
      <c r="A1976" s="26">
        <v>151019</v>
      </c>
      <c r="B1976" s="26" t="s">
        <v>730</v>
      </c>
      <c r="C1976" s="14" t="s">
        <v>40</v>
      </c>
      <c r="D1976" s="78" t="s">
        <v>753</v>
      </c>
      <c r="E1976" s="26">
        <v>51019</v>
      </c>
      <c r="F1976" s="26" t="s">
        <v>441</v>
      </c>
      <c r="G1976" s="26"/>
      <c r="H1976" s="26">
        <v>36</v>
      </c>
      <c r="I1976" s="26">
        <v>97600</v>
      </c>
      <c r="J1976" s="90">
        <v>0</v>
      </c>
      <c r="K1976" s="26"/>
      <c r="L1976" s="101">
        <v>10033</v>
      </c>
      <c r="M1976" s="51" t="s">
        <v>732</v>
      </c>
      <c r="N1976" s="26">
        <v>1</v>
      </c>
      <c r="O1976" s="26">
        <v>1</v>
      </c>
      <c r="P1976" s="26">
        <v>5000</v>
      </c>
      <c r="Q1976" s="10">
        <v>21350</v>
      </c>
      <c r="R1976" s="15" t="s">
        <v>733</v>
      </c>
      <c r="S1976" s="26">
        <v>1</v>
      </c>
      <c r="T1976" s="26">
        <v>1</v>
      </c>
      <c r="U1976" s="26">
        <v>10000</v>
      </c>
      <c r="V1976" s="10">
        <v>1435</v>
      </c>
      <c r="W1976" s="15" t="str">
        <f>IF(V1976="","",VLOOKUP(V1976,映射!W:X,2,FALSE))</f>
        <v>再生之饰</v>
      </c>
      <c r="X1976" s="26">
        <v>1</v>
      </c>
      <c r="Y1976" s="26">
        <v>1</v>
      </c>
      <c r="Z1976" s="26">
        <v>500</v>
      </c>
      <c r="AA1976" s="10">
        <v>5043</v>
      </c>
      <c r="AB1976" s="39" t="str">
        <f>IF(AA1976="","",VLOOKUP(AA1976,映射!W:X,2,FALSE))</f>
        <v>金币50000</v>
      </c>
      <c r="AC1976" s="26">
        <v>1</v>
      </c>
      <c r="AD1976" s="26">
        <v>1</v>
      </c>
      <c r="AE1976" s="26">
        <v>500</v>
      </c>
      <c r="AF1976" s="101">
        <v>3809</v>
      </c>
      <c r="AG1976" s="15" t="str">
        <f>IF(AF1976="","",VLOOKUP(AF1976,映射!W:X,2,FALSE))</f>
        <v>9级宝石箱</v>
      </c>
      <c r="AH1976" s="85">
        <v>1</v>
      </c>
      <c r="AI1976" s="85">
        <v>1</v>
      </c>
      <c r="AJ1976" s="26">
        <v>1000</v>
      </c>
      <c r="AK1976" s="85">
        <v>1723</v>
      </c>
      <c r="AL1976" s="85" t="str">
        <f>IF(AK1976="","",VLOOKUP(AK1976,映射!W:X,2,FALSE))</f>
        <v>再生灵药</v>
      </c>
      <c r="AM1976" s="85">
        <v>1</v>
      </c>
      <c r="AN1976" s="85">
        <v>1</v>
      </c>
      <c r="AO1976" s="85">
        <v>200</v>
      </c>
    </row>
    <row r="1977" spans="1:41">
      <c r="A1977" s="26">
        <v>151020</v>
      </c>
      <c r="B1977" s="26" t="s">
        <v>730</v>
      </c>
      <c r="C1977" s="14" t="s">
        <v>40</v>
      </c>
      <c r="D1977" s="78" t="s">
        <v>754</v>
      </c>
      <c r="E1977" s="26">
        <v>51020</v>
      </c>
      <c r="F1977" s="26" t="s">
        <v>445</v>
      </c>
      <c r="G1977" s="26"/>
      <c r="H1977" s="26">
        <v>37</v>
      </c>
      <c r="I1977" s="26">
        <v>97600</v>
      </c>
      <c r="J1977" s="90">
        <v>0</v>
      </c>
      <c r="K1977" s="26"/>
      <c r="L1977" s="101">
        <v>10043</v>
      </c>
      <c r="M1977" s="51" t="s">
        <v>732</v>
      </c>
      <c r="N1977" s="26">
        <v>1</v>
      </c>
      <c r="O1977" s="26">
        <v>1</v>
      </c>
      <c r="P1977" s="26">
        <v>5000</v>
      </c>
      <c r="Q1977" s="10">
        <v>21350</v>
      </c>
      <c r="R1977" s="15" t="s">
        <v>733</v>
      </c>
      <c r="S1977" s="26">
        <v>1</v>
      </c>
      <c r="T1977" s="26">
        <v>1</v>
      </c>
      <c r="U1977" s="26">
        <v>1000</v>
      </c>
      <c r="V1977" s="10">
        <v>1436</v>
      </c>
      <c r="W1977" s="15" t="str">
        <f>IF(V1977="","",VLOOKUP(V1977,映射!W:X,2,FALSE))</f>
        <v>暗影之饰</v>
      </c>
      <c r="X1977" s="26">
        <v>1</v>
      </c>
      <c r="Y1977" s="26">
        <v>1</v>
      </c>
      <c r="Z1977" s="26">
        <v>500</v>
      </c>
      <c r="AA1977" s="10">
        <v>5043</v>
      </c>
      <c r="AB1977" s="39" t="str">
        <f>IF(AA1977="","",VLOOKUP(AA1977,映射!W:X,2,FALSE))</f>
        <v>金币50000</v>
      </c>
      <c r="AC1977" s="26">
        <v>1</v>
      </c>
      <c r="AD1977" s="26">
        <v>1</v>
      </c>
      <c r="AE1977" s="26">
        <v>500</v>
      </c>
      <c r="AF1977" s="101">
        <v>4509</v>
      </c>
      <c r="AG1977" s="15" t="str">
        <f>IF(AF1977="","",VLOOKUP(AF1977,映射!W:X,2,FALSE))</f>
        <v>宠物还原卷</v>
      </c>
      <c r="AH1977" s="85">
        <v>1</v>
      </c>
      <c r="AI1977" s="85">
        <v>1</v>
      </c>
      <c r="AJ1977" s="26">
        <v>1000</v>
      </c>
      <c r="AK1977" s="85"/>
      <c r="AL1977" s="85" t="str">
        <f>IF(AK1977="","",VLOOKUP(AK1977,映射!W:X,2,FALSE))</f>
        <v/>
      </c>
      <c r="AM1977" s="85"/>
      <c r="AN1977" s="85"/>
      <c r="AO1977" s="85"/>
    </row>
    <row r="1978" spans="1:41">
      <c r="A1978" s="26">
        <v>151021</v>
      </c>
      <c r="B1978" s="26" t="s">
        <v>730</v>
      </c>
      <c r="C1978" s="14" t="s">
        <v>40</v>
      </c>
      <c r="D1978" s="78" t="s">
        <v>755</v>
      </c>
      <c r="E1978" s="26">
        <v>51021</v>
      </c>
      <c r="F1978" s="26" t="s">
        <v>449</v>
      </c>
      <c r="G1978" s="26"/>
      <c r="H1978" s="26">
        <v>38</v>
      </c>
      <c r="I1978" s="26">
        <v>97600</v>
      </c>
      <c r="J1978" s="90">
        <v>0</v>
      </c>
      <c r="K1978" s="26"/>
      <c r="L1978" s="101">
        <v>10053</v>
      </c>
      <c r="M1978" s="51" t="s">
        <v>732</v>
      </c>
      <c r="N1978" s="26">
        <v>1</v>
      </c>
      <c r="O1978" s="26">
        <v>1</v>
      </c>
      <c r="P1978" s="26">
        <v>5000</v>
      </c>
      <c r="Q1978" s="10">
        <v>21350</v>
      </c>
      <c r="R1978" s="15" t="s">
        <v>733</v>
      </c>
      <c r="S1978" s="26">
        <v>1</v>
      </c>
      <c r="T1978" s="26">
        <v>1</v>
      </c>
      <c r="U1978" s="26">
        <v>1000</v>
      </c>
      <c r="V1978" s="10">
        <v>1438</v>
      </c>
      <c r="W1978" s="15" t="str">
        <f>IF(V1978="","",VLOOKUP(V1978,映射!W:X,2,FALSE))</f>
        <v>驯养之饰</v>
      </c>
      <c r="X1978" s="26">
        <v>1</v>
      </c>
      <c r="Y1978" s="26">
        <v>1</v>
      </c>
      <c r="Z1978" s="26">
        <v>500</v>
      </c>
      <c r="AA1978" s="10">
        <v>5043</v>
      </c>
      <c r="AB1978" s="39" t="str">
        <f>IF(AA1978="","",VLOOKUP(AA1978,映射!W:X,2,FALSE))</f>
        <v>金币50000</v>
      </c>
      <c r="AC1978" s="26">
        <v>1</v>
      </c>
      <c r="AD1978" s="26">
        <v>1</v>
      </c>
      <c r="AE1978" s="26">
        <v>500</v>
      </c>
      <c r="AF1978" s="101">
        <v>4509</v>
      </c>
      <c r="AG1978" s="15" t="str">
        <f>IF(AF1978="","",VLOOKUP(AF1978,映射!W:X,2,FALSE))</f>
        <v>宠物还原卷</v>
      </c>
      <c r="AH1978" s="85">
        <v>1</v>
      </c>
      <c r="AI1978" s="85">
        <v>1</v>
      </c>
      <c r="AJ1978" s="26">
        <v>1000</v>
      </c>
      <c r="AK1978" s="85"/>
      <c r="AL1978" s="85" t="str">
        <f>IF(AK1978="","",VLOOKUP(AK1978,映射!W:X,2,FALSE))</f>
        <v/>
      </c>
      <c r="AM1978" s="85"/>
      <c r="AN1978" s="85"/>
      <c r="AO1978" s="85"/>
    </row>
    <row r="1979" spans="1:41">
      <c r="A1979" s="26">
        <v>151022</v>
      </c>
      <c r="B1979" s="26" t="s">
        <v>730</v>
      </c>
      <c r="C1979" s="14" t="s">
        <v>40</v>
      </c>
      <c r="D1979" s="78" t="s">
        <v>756</v>
      </c>
      <c r="E1979" s="26">
        <v>51022</v>
      </c>
      <c r="F1979" s="26" t="s">
        <v>453</v>
      </c>
      <c r="G1979" s="26"/>
      <c r="H1979" s="26">
        <v>39</v>
      </c>
      <c r="I1979" s="26">
        <v>97600</v>
      </c>
      <c r="J1979" s="90">
        <v>0</v>
      </c>
      <c r="K1979" s="26"/>
      <c r="L1979" s="101">
        <v>10063</v>
      </c>
      <c r="M1979" s="51" t="s">
        <v>732</v>
      </c>
      <c r="N1979" s="26">
        <v>1</v>
      </c>
      <c r="O1979" s="26">
        <v>1</v>
      </c>
      <c r="P1979" s="26">
        <v>5000</v>
      </c>
      <c r="Q1979" s="10">
        <v>21350</v>
      </c>
      <c r="R1979" s="15" t="s">
        <v>733</v>
      </c>
      <c r="S1979" s="26">
        <v>1</v>
      </c>
      <c r="T1979" s="26">
        <v>1</v>
      </c>
      <c r="U1979" s="26">
        <v>1000</v>
      </c>
      <c r="V1979" s="10">
        <v>1439</v>
      </c>
      <c r="W1979" s="15" t="str">
        <f>IF(V1979="","",VLOOKUP(V1979,映射!W:X,2,FALSE))</f>
        <v>猛击之饰</v>
      </c>
      <c r="X1979" s="26">
        <v>1</v>
      </c>
      <c r="Y1979" s="26">
        <v>1</v>
      </c>
      <c r="Z1979" s="26">
        <v>500</v>
      </c>
      <c r="AA1979" s="10">
        <v>5044</v>
      </c>
      <c r="AB1979" s="39" t="str">
        <f>IF(AA1979="","",VLOOKUP(AA1979,映射!W:X,2,FALSE))</f>
        <v>金币60000</v>
      </c>
      <c r="AC1979" s="26">
        <v>1</v>
      </c>
      <c r="AD1979" s="26">
        <v>1</v>
      </c>
      <c r="AE1979" s="26">
        <v>500</v>
      </c>
      <c r="AF1979" s="101">
        <v>4509</v>
      </c>
      <c r="AG1979" s="15" t="str">
        <f>IF(AF1979="","",VLOOKUP(AF1979,映射!W:X,2,FALSE))</f>
        <v>宠物还原卷</v>
      </c>
      <c r="AH1979" s="85">
        <v>1</v>
      </c>
      <c r="AI1979" s="85">
        <v>1</v>
      </c>
      <c r="AJ1979" s="26">
        <v>1000</v>
      </c>
      <c r="AK1979" s="85"/>
      <c r="AL1979" s="85" t="str">
        <f>IF(AK1979="","",VLOOKUP(AK1979,映射!W:X,2,FALSE))</f>
        <v/>
      </c>
      <c r="AM1979" s="85"/>
      <c r="AN1979" s="85"/>
      <c r="AO1979" s="85"/>
    </row>
    <row r="1980" spans="1:41">
      <c r="A1980" s="26">
        <v>151023</v>
      </c>
      <c r="B1980" s="26" t="s">
        <v>730</v>
      </c>
      <c r="C1980" s="14" t="s">
        <v>40</v>
      </c>
      <c r="D1980" s="78" t="s">
        <v>757</v>
      </c>
      <c r="E1980" s="26">
        <v>51023</v>
      </c>
      <c r="F1980" s="26" t="s">
        <v>457</v>
      </c>
      <c r="G1980" s="26"/>
      <c r="H1980" s="26">
        <v>40</v>
      </c>
      <c r="I1980" s="26">
        <v>97600</v>
      </c>
      <c r="J1980" s="90">
        <v>0</v>
      </c>
      <c r="K1980" s="26"/>
      <c r="L1980" s="101">
        <v>10073</v>
      </c>
      <c r="M1980" s="51" t="s">
        <v>732</v>
      </c>
      <c r="N1980" s="26">
        <v>1</v>
      </c>
      <c r="O1980" s="26">
        <v>1</v>
      </c>
      <c r="P1980" s="26">
        <v>5000</v>
      </c>
      <c r="Q1980" s="10">
        <v>21350</v>
      </c>
      <c r="R1980" s="15" t="s">
        <v>733</v>
      </c>
      <c r="S1980" s="26">
        <v>1</v>
      </c>
      <c r="T1980" s="26">
        <v>1</v>
      </c>
      <c r="U1980" s="26">
        <v>1000</v>
      </c>
      <c r="V1980" s="10">
        <v>1676</v>
      </c>
      <c r="W1980" s="15" t="str">
        <f>IF(V1980="","",VLOOKUP(V1980,映射!W:X,2,FALSE))</f>
        <v>突击之饰</v>
      </c>
      <c r="X1980" s="26">
        <v>1</v>
      </c>
      <c r="Y1980" s="26">
        <v>1</v>
      </c>
      <c r="Z1980" s="26">
        <v>500</v>
      </c>
      <c r="AA1980" s="10">
        <v>5044</v>
      </c>
      <c r="AB1980" s="39" t="str">
        <f>IF(AA1980="","",VLOOKUP(AA1980,映射!W:X,2,FALSE))</f>
        <v>金币60000</v>
      </c>
      <c r="AC1980" s="26">
        <v>1</v>
      </c>
      <c r="AD1980" s="26">
        <v>1</v>
      </c>
      <c r="AE1980" s="26">
        <v>500</v>
      </c>
      <c r="AF1980" s="101">
        <v>4509</v>
      </c>
      <c r="AG1980" s="15" t="str">
        <f>IF(AF1980="","",VLOOKUP(AF1980,映射!W:X,2,FALSE))</f>
        <v>宠物还原卷</v>
      </c>
      <c r="AH1980" s="85">
        <v>1</v>
      </c>
      <c r="AI1980" s="85">
        <v>1</v>
      </c>
      <c r="AJ1980" s="26">
        <v>1000</v>
      </c>
      <c r="AK1980" s="85"/>
      <c r="AL1980" s="85" t="str">
        <f>IF(AK1980="","",VLOOKUP(AK1980,映射!W:X,2,FALSE))</f>
        <v/>
      </c>
      <c r="AM1980" s="85"/>
      <c r="AN1980" s="85"/>
      <c r="AO1980" s="85"/>
    </row>
    <row r="1981" spans="1:41">
      <c r="A1981" s="26">
        <v>151024</v>
      </c>
      <c r="B1981" s="26" t="s">
        <v>730</v>
      </c>
      <c r="C1981" s="14" t="s">
        <v>40</v>
      </c>
      <c r="D1981" s="78" t="s">
        <v>758</v>
      </c>
      <c r="E1981" s="26">
        <v>51024</v>
      </c>
      <c r="F1981" s="26" t="s">
        <v>462</v>
      </c>
      <c r="G1981" s="26"/>
      <c r="H1981" s="26">
        <v>41</v>
      </c>
      <c r="I1981" s="26">
        <v>97600</v>
      </c>
      <c r="J1981" s="90">
        <v>0</v>
      </c>
      <c r="K1981" s="26"/>
      <c r="L1981" s="101">
        <v>10003</v>
      </c>
      <c r="M1981" s="51" t="s">
        <v>732</v>
      </c>
      <c r="N1981" s="26">
        <v>1</v>
      </c>
      <c r="O1981" s="26">
        <v>1</v>
      </c>
      <c r="P1981" s="26">
        <v>5000</v>
      </c>
      <c r="Q1981" s="10">
        <v>21350</v>
      </c>
      <c r="R1981" s="15" t="s">
        <v>733</v>
      </c>
      <c r="S1981" s="26">
        <v>1</v>
      </c>
      <c r="T1981" s="26">
        <v>1</v>
      </c>
      <c r="U1981" s="26">
        <v>10000</v>
      </c>
      <c r="V1981" s="10">
        <v>1677</v>
      </c>
      <c r="W1981" s="15" t="str">
        <f>IF(V1981="","",VLOOKUP(V1981,映射!W:X,2,FALSE))</f>
        <v>痛击之饰</v>
      </c>
      <c r="X1981" s="26">
        <v>1</v>
      </c>
      <c r="Y1981" s="26">
        <v>1</v>
      </c>
      <c r="Z1981" s="26">
        <v>500</v>
      </c>
      <c r="AA1981" s="10">
        <v>5044</v>
      </c>
      <c r="AB1981" s="39" t="str">
        <f>IF(AA1981="","",VLOOKUP(AA1981,映射!W:X,2,FALSE))</f>
        <v>金币60000</v>
      </c>
      <c r="AC1981" s="26">
        <v>1</v>
      </c>
      <c r="AD1981" s="26">
        <v>1</v>
      </c>
      <c r="AE1981" s="26">
        <v>500</v>
      </c>
      <c r="AF1981" s="101">
        <v>3809</v>
      </c>
      <c r="AG1981" s="15" t="str">
        <f>IF(AF1981="","",VLOOKUP(AF1981,映射!W:X,2,FALSE))</f>
        <v>9级宝石箱</v>
      </c>
      <c r="AH1981" s="85">
        <v>1</v>
      </c>
      <c r="AI1981" s="85">
        <v>1</v>
      </c>
      <c r="AJ1981" s="26">
        <v>1000</v>
      </c>
      <c r="AK1981" s="85"/>
      <c r="AL1981" s="85" t="str">
        <f>IF(AK1981="","",VLOOKUP(AK1981,映射!W:X,2,FALSE))</f>
        <v/>
      </c>
      <c r="AM1981" s="85"/>
      <c r="AN1981" s="85"/>
      <c r="AO1981" s="85"/>
    </row>
    <row r="1982" spans="1:41">
      <c r="A1982" s="26">
        <v>151025</v>
      </c>
      <c r="B1982" s="26" t="s">
        <v>730</v>
      </c>
      <c r="C1982" s="14" t="s">
        <v>40</v>
      </c>
      <c r="D1982" s="78" t="s">
        <v>759</v>
      </c>
      <c r="E1982" s="26">
        <v>51025</v>
      </c>
      <c r="F1982" s="26" t="s">
        <v>465</v>
      </c>
      <c r="G1982" s="26"/>
      <c r="H1982" s="26">
        <v>42</v>
      </c>
      <c r="I1982" s="26">
        <v>97600</v>
      </c>
      <c r="J1982" s="90">
        <v>0</v>
      </c>
      <c r="K1982" s="26"/>
      <c r="L1982" s="101">
        <v>10013</v>
      </c>
      <c r="M1982" s="51" t="s">
        <v>732</v>
      </c>
      <c r="N1982" s="26">
        <v>1</v>
      </c>
      <c r="O1982" s="26">
        <v>1</v>
      </c>
      <c r="P1982" s="26">
        <v>5000</v>
      </c>
      <c r="Q1982" s="10">
        <v>21350</v>
      </c>
      <c r="R1982" s="15" t="s">
        <v>733</v>
      </c>
      <c r="S1982" s="26">
        <v>1</v>
      </c>
      <c r="T1982" s="26">
        <v>1</v>
      </c>
      <c r="U1982" s="26">
        <v>1000</v>
      </c>
      <c r="V1982" s="10">
        <v>1678</v>
      </c>
      <c r="W1982" s="15" t="str">
        <f>IF(V1982="","",VLOOKUP(V1982,映射!W:X,2,FALSE))</f>
        <v>奋迅之饰</v>
      </c>
      <c r="X1982" s="26">
        <v>1</v>
      </c>
      <c r="Y1982" s="26">
        <v>1</v>
      </c>
      <c r="Z1982" s="26">
        <v>500</v>
      </c>
      <c r="AA1982" s="10">
        <v>5044</v>
      </c>
      <c r="AB1982" s="39" t="str">
        <f>IF(AA1982="","",VLOOKUP(AA1982,映射!W:X,2,FALSE))</f>
        <v>金币60000</v>
      </c>
      <c r="AC1982" s="26">
        <v>1</v>
      </c>
      <c r="AD1982" s="26">
        <v>1</v>
      </c>
      <c r="AE1982" s="26">
        <v>500</v>
      </c>
      <c r="AF1982" s="101">
        <v>4509</v>
      </c>
      <c r="AG1982" s="15" t="str">
        <f>IF(AF1982="","",VLOOKUP(AF1982,映射!W:X,2,FALSE))</f>
        <v>宠物还原卷</v>
      </c>
      <c r="AH1982" s="85">
        <v>1</v>
      </c>
      <c r="AI1982" s="85">
        <v>1</v>
      </c>
      <c r="AJ1982" s="26">
        <v>1000</v>
      </c>
      <c r="AK1982" s="85"/>
      <c r="AL1982" s="85" t="str">
        <f>IF(AK1982="","",VLOOKUP(AK1982,映射!W:X,2,FALSE))</f>
        <v/>
      </c>
      <c r="AM1982" s="85"/>
      <c r="AN1982" s="85"/>
      <c r="AO1982" s="85"/>
    </row>
    <row r="1983" spans="1:41">
      <c r="A1983" s="26">
        <v>151026</v>
      </c>
      <c r="B1983" s="26" t="s">
        <v>730</v>
      </c>
      <c r="C1983" s="14" t="s">
        <v>40</v>
      </c>
      <c r="D1983" s="78" t="s">
        <v>760</v>
      </c>
      <c r="E1983" s="26">
        <v>51026</v>
      </c>
      <c r="F1983" s="26" t="s">
        <v>469</v>
      </c>
      <c r="G1983" s="26"/>
      <c r="H1983" s="26">
        <v>43</v>
      </c>
      <c r="I1983" s="26">
        <v>97600</v>
      </c>
      <c r="J1983" s="90">
        <v>0</v>
      </c>
      <c r="K1983" s="26"/>
      <c r="L1983" s="101">
        <v>10023</v>
      </c>
      <c r="M1983" s="51" t="s">
        <v>732</v>
      </c>
      <c r="N1983" s="26">
        <v>1</v>
      </c>
      <c r="O1983" s="26">
        <v>1</v>
      </c>
      <c r="P1983" s="26">
        <v>5000</v>
      </c>
      <c r="Q1983" s="10">
        <v>21350</v>
      </c>
      <c r="R1983" s="15" t="s">
        <v>733</v>
      </c>
      <c r="S1983" s="26">
        <v>1</v>
      </c>
      <c r="T1983" s="26">
        <v>1</v>
      </c>
      <c r="U1983" s="26">
        <v>1000</v>
      </c>
      <c r="V1983" s="10">
        <v>1683</v>
      </c>
      <c r="W1983" s="15" t="str">
        <f>IF(V1983="","",VLOOKUP(V1983,映射!W:X,2,FALSE))</f>
        <v>仁爱之饰</v>
      </c>
      <c r="X1983" s="26">
        <v>1</v>
      </c>
      <c r="Y1983" s="26">
        <v>1</v>
      </c>
      <c r="Z1983" s="26">
        <v>500</v>
      </c>
      <c r="AA1983" s="10">
        <v>5044</v>
      </c>
      <c r="AB1983" s="39" t="str">
        <f>IF(AA1983="","",VLOOKUP(AA1983,映射!W:X,2,FALSE))</f>
        <v>金币60000</v>
      </c>
      <c r="AC1983" s="26">
        <v>1</v>
      </c>
      <c r="AD1983" s="26">
        <v>1</v>
      </c>
      <c r="AE1983" s="26">
        <v>500</v>
      </c>
      <c r="AF1983" s="101">
        <v>4509</v>
      </c>
      <c r="AG1983" s="15" t="str">
        <f>IF(AF1983="","",VLOOKUP(AF1983,映射!W:X,2,FALSE))</f>
        <v>宠物还原卷</v>
      </c>
      <c r="AH1983" s="85">
        <v>1</v>
      </c>
      <c r="AI1983" s="85">
        <v>1</v>
      </c>
      <c r="AJ1983" s="26">
        <v>1000</v>
      </c>
      <c r="AK1983" s="85"/>
      <c r="AL1983" s="85" t="str">
        <f>IF(AK1983="","",VLOOKUP(AK1983,映射!W:X,2,FALSE))</f>
        <v/>
      </c>
      <c r="AM1983" s="85"/>
      <c r="AN1983" s="85"/>
      <c r="AO1983" s="85"/>
    </row>
    <row r="1984" spans="1:41">
      <c r="A1984" s="26">
        <v>151027</v>
      </c>
      <c r="B1984" s="26" t="s">
        <v>730</v>
      </c>
      <c r="C1984" s="14" t="s">
        <v>40</v>
      </c>
      <c r="D1984" s="78" t="s">
        <v>761</v>
      </c>
      <c r="E1984" s="26">
        <v>51027</v>
      </c>
      <c r="F1984" s="26" t="s">
        <v>470</v>
      </c>
      <c r="G1984" s="26"/>
      <c r="H1984" s="26">
        <v>44</v>
      </c>
      <c r="I1984" s="26">
        <v>97600</v>
      </c>
      <c r="J1984" s="90">
        <v>0</v>
      </c>
      <c r="K1984" s="26"/>
      <c r="L1984" s="101">
        <v>10033</v>
      </c>
      <c r="M1984" s="51" t="s">
        <v>732</v>
      </c>
      <c r="N1984" s="26">
        <v>1</v>
      </c>
      <c r="O1984" s="26">
        <v>1</v>
      </c>
      <c r="P1984" s="26">
        <v>5000</v>
      </c>
      <c r="Q1984" s="10">
        <v>21350</v>
      </c>
      <c r="R1984" s="15" t="s">
        <v>733</v>
      </c>
      <c r="S1984" s="26">
        <v>1</v>
      </c>
      <c r="T1984" s="26">
        <v>1</v>
      </c>
      <c r="U1984" s="26">
        <v>1000</v>
      </c>
      <c r="V1984" s="10">
        <v>1684</v>
      </c>
      <c r="W1984" s="15" t="str">
        <f>IF(V1984="","",VLOOKUP(V1984,映射!W:X,2,FALSE))</f>
        <v>恢复之饰</v>
      </c>
      <c r="X1984" s="26">
        <v>1</v>
      </c>
      <c r="Y1984" s="26">
        <v>1</v>
      </c>
      <c r="Z1984" s="26">
        <v>500</v>
      </c>
      <c r="AA1984" s="10">
        <v>5044</v>
      </c>
      <c r="AB1984" s="39" t="str">
        <f>IF(AA1984="","",VLOOKUP(AA1984,映射!W:X,2,FALSE))</f>
        <v>金币60000</v>
      </c>
      <c r="AC1984" s="26">
        <v>1</v>
      </c>
      <c r="AD1984" s="26">
        <v>1</v>
      </c>
      <c r="AE1984" s="26">
        <v>500</v>
      </c>
      <c r="AF1984" s="101">
        <v>4509</v>
      </c>
      <c r="AG1984" s="15" t="str">
        <f>IF(AF1984="","",VLOOKUP(AF1984,映射!W:X,2,FALSE))</f>
        <v>宠物还原卷</v>
      </c>
      <c r="AH1984" s="85">
        <v>1</v>
      </c>
      <c r="AI1984" s="85">
        <v>1</v>
      </c>
      <c r="AJ1984" s="26">
        <v>1000</v>
      </c>
      <c r="AK1984" s="85"/>
      <c r="AL1984" s="85" t="str">
        <f>IF(AK1984="","",VLOOKUP(AK1984,映射!W:X,2,FALSE))</f>
        <v/>
      </c>
      <c r="AM1984" s="85"/>
      <c r="AN1984" s="85"/>
      <c r="AO1984" s="85"/>
    </row>
    <row r="1985" spans="1:41">
      <c r="A1985" s="26">
        <v>151028</v>
      </c>
      <c r="B1985" s="26" t="s">
        <v>730</v>
      </c>
      <c r="C1985" s="14" t="s">
        <v>40</v>
      </c>
      <c r="D1985" s="78" t="s">
        <v>762</v>
      </c>
      <c r="E1985" s="26">
        <v>51028</v>
      </c>
      <c r="F1985" s="26" t="s">
        <v>476</v>
      </c>
      <c r="G1985" s="26"/>
      <c r="H1985" s="26">
        <v>45</v>
      </c>
      <c r="I1985" s="26">
        <v>97600</v>
      </c>
      <c r="J1985" s="90">
        <v>0</v>
      </c>
      <c r="K1985" s="26"/>
      <c r="L1985" s="101">
        <v>10043</v>
      </c>
      <c r="M1985" s="51" t="s">
        <v>732</v>
      </c>
      <c r="N1985" s="26">
        <v>1</v>
      </c>
      <c r="O1985" s="26">
        <v>1</v>
      </c>
      <c r="P1985" s="26">
        <v>5000</v>
      </c>
      <c r="Q1985" s="10">
        <v>21350</v>
      </c>
      <c r="R1985" s="15" t="s">
        <v>733</v>
      </c>
      <c r="S1985" s="26">
        <v>1</v>
      </c>
      <c r="T1985" s="26">
        <v>1</v>
      </c>
      <c r="U1985" s="26">
        <v>1000</v>
      </c>
      <c r="V1985" s="10">
        <v>1685</v>
      </c>
      <c r="W1985" s="15" t="str">
        <f>IF(V1985="","",VLOOKUP(V1985,映射!W:X,2,FALSE))</f>
        <v>蛊惑之饰</v>
      </c>
      <c r="X1985" s="26">
        <v>1</v>
      </c>
      <c r="Y1985" s="26">
        <v>1</v>
      </c>
      <c r="Z1985" s="26">
        <v>500</v>
      </c>
      <c r="AA1985" s="10">
        <v>5044</v>
      </c>
      <c r="AB1985" s="39" t="str">
        <f>IF(AA1985="","",VLOOKUP(AA1985,映射!W:X,2,FALSE))</f>
        <v>金币60000</v>
      </c>
      <c r="AC1985" s="26">
        <v>1</v>
      </c>
      <c r="AD1985" s="26">
        <v>1</v>
      </c>
      <c r="AE1985" s="26">
        <v>500</v>
      </c>
      <c r="AF1985" s="101">
        <v>4509</v>
      </c>
      <c r="AG1985" s="15" t="str">
        <f>IF(AF1985="","",VLOOKUP(AF1985,映射!W:X,2,FALSE))</f>
        <v>宠物还原卷</v>
      </c>
      <c r="AH1985" s="85">
        <v>1</v>
      </c>
      <c r="AI1985" s="85">
        <v>1</v>
      </c>
      <c r="AJ1985" s="26">
        <v>1000</v>
      </c>
      <c r="AK1985" s="85"/>
      <c r="AL1985" s="85" t="str">
        <f>IF(AK1985="","",VLOOKUP(AK1985,映射!W:X,2,FALSE))</f>
        <v/>
      </c>
      <c r="AM1985" s="85"/>
      <c r="AN1985" s="85"/>
      <c r="AO1985" s="85"/>
    </row>
    <row r="1986" spans="1:41">
      <c r="A1986" s="26">
        <v>151029</v>
      </c>
      <c r="B1986" s="26" t="s">
        <v>730</v>
      </c>
      <c r="C1986" s="14" t="s">
        <v>40</v>
      </c>
      <c r="D1986" s="78" t="s">
        <v>763</v>
      </c>
      <c r="E1986" s="26">
        <v>51029</v>
      </c>
      <c r="F1986" s="26" t="s">
        <v>481</v>
      </c>
      <c r="G1986" s="26"/>
      <c r="H1986" s="26">
        <v>47</v>
      </c>
      <c r="I1986" s="26">
        <v>97600</v>
      </c>
      <c r="J1986" s="90">
        <v>0</v>
      </c>
      <c r="K1986" s="26"/>
      <c r="L1986" s="101">
        <v>10053</v>
      </c>
      <c r="M1986" s="51" t="s">
        <v>732</v>
      </c>
      <c r="N1986" s="26">
        <v>1</v>
      </c>
      <c r="O1986" s="26">
        <v>1</v>
      </c>
      <c r="P1986" s="26">
        <v>5000</v>
      </c>
      <c r="Q1986" s="10">
        <v>21350</v>
      </c>
      <c r="R1986" s="15" t="s">
        <v>733</v>
      </c>
      <c r="S1986" s="26">
        <v>1</v>
      </c>
      <c r="T1986" s="26">
        <v>1</v>
      </c>
      <c r="U1986" s="26">
        <v>10000</v>
      </c>
      <c r="V1986" s="10">
        <v>1686</v>
      </c>
      <c r="W1986" s="15" t="str">
        <f>IF(V1986="","",VLOOKUP(V1986,映射!W:X,2,FALSE))</f>
        <v>威力之饰</v>
      </c>
      <c r="X1986" s="26">
        <v>1</v>
      </c>
      <c r="Y1986" s="26">
        <v>1</v>
      </c>
      <c r="Z1986" s="26">
        <v>500</v>
      </c>
      <c r="AA1986" s="10">
        <v>5044</v>
      </c>
      <c r="AB1986" s="39" t="str">
        <f>IF(AA1986="","",VLOOKUP(AA1986,映射!W:X,2,FALSE))</f>
        <v>金币60000</v>
      </c>
      <c r="AC1986" s="26">
        <v>1</v>
      </c>
      <c r="AD1986" s="26">
        <v>1</v>
      </c>
      <c r="AE1986" s="26">
        <v>500</v>
      </c>
      <c r="AF1986" s="101">
        <v>3809</v>
      </c>
      <c r="AG1986" s="15" t="str">
        <f>IF(AF1986="","",VLOOKUP(AF1986,映射!W:X,2,FALSE))</f>
        <v>9级宝石箱</v>
      </c>
      <c r="AH1986" s="85">
        <v>1</v>
      </c>
      <c r="AI1986" s="85">
        <v>1</v>
      </c>
      <c r="AJ1986" s="26">
        <v>1000</v>
      </c>
      <c r="AK1986" s="85">
        <v>1723</v>
      </c>
      <c r="AL1986" s="85" t="str">
        <f>IF(AK1986="","",VLOOKUP(AK1986,映射!W:X,2,FALSE))</f>
        <v>再生灵药</v>
      </c>
      <c r="AM1986" s="85">
        <v>1</v>
      </c>
      <c r="AN1986" s="85">
        <v>1</v>
      </c>
      <c r="AO1986" s="85">
        <v>250</v>
      </c>
    </row>
    <row r="1987" spans="1:41">
      <c r="A1987" s="26">
        <v>151030</v>
      </c>
      <c r="B1987" s="26" t="s">
        <v>730</v>
      </c>
      <c r="C1987" s="14" t="s">
        <v>40</v>
      </c>
      <c r="D1987" s="78" t="s">
        <v>764</v>
      </c>
      <c r="E1987" s="26">
        <v>51030</v>
      </c>
      <c r="F1987" s="26" t="s">
        <v>484</v>
      </c>
      <c r="G1987" s="26"/>
      <c r="H1987" s="26">
        <v>48</v>
      </c>
      <c r="I1987" s="26">
        <v>97600</v>
      </c>
      <c r="J1987" s="90">
        <v>0</v>
      </c>
      <c r="K1987" s="26"/>
      <c r="L1987" s="101">
        <v>10063</v>
      </c>
      <c r="M1987" s="51" t="s">
        <v>732</v>
      </c>
      <c r="N1987" s="26">
        <v>1</v>
      </c>
      <c r="O1987" s="26">
        <v>1</v>
      </c>
      <c r="P1987" s="26">
        <v>5000</v>
      </c>
      <c r="Q1987" s="10">
        <v>21350</v>
      </c>
      <c r="R1987" s="15" t="s">
        <v>733</v>
      </c>
      <c r="S1987" s="26">
        <v>1</v>
      </c>
      <c r="T1987" s="26">
        <v>1</v>
      </c>
      <c r="U1987" s="26">
        <v>1000</v>
      </c>
      <c r="V1987" s="10">
        <v>1405</v>
      </c>
      <c r="W1987" s="15" t="str">
        <f>IF(V1987="","",VLOOKUP(V1987,映射!W:X,2,FALSE))</f>
        <v>海洋之心</v>
      </c>
      <c r="X1987" s="26">
        <v>1</v>
      </c>
      <c r="Y1987" s="26">
        <v>1</v>
      </c>
      <c r="Z1987" s="26">
        <v>500</v>
      </c>
      <c r="AA1987" s="10">
        <v>5044</v>
      </c>
      <c r="AB1987" s="39" t="str">
        <f>IF(AA1987="","",VLOOKUP(AA1987,映射!W:X,2,FALSE))</f>
        <v>金币60000</v>
      </c>
      <c r="AC1987" s="26">
        <v>1</v>
      </c>
      <c r="AD1987" s="26">
        <v>1</v>
      </c>
      <c r="AE1987" s="26">
        <v>500</v>
      </c>
      <c r="AF1987" s="101">
        <v>4509</v>
      </c>
      <c r="AG1987" s="15" t="str">
        <f>IF(AF1987="","",VLOOKUP(AF1987,映射!W:X,2,FALSE))</f>
        <v>宠物还原卷</v>
      </c>
      <c r="AH1987" s="85">
        <v>1</v>
      </c>
      <c r="AI1987" s="85">
        <v>1</v>
      </c>
      <c r="AJ1987" s="26">
        <v>1000</v>
      </c>
      <c r="AK1987" s="85"/>
      <c r="AL1987" s="85" t="str">
        <f>IF(AK1987="","",VLOOKUP(AK1987,映射!W:X,2,FALSE))</f>
        <v/>
      </c>
      <c r="AM1987" s="85"/>
      <c r="AN1987" s="85"/>
      <c r="AO1987" s="85"/>
    </row>
    <row r="1988" spans="1:41">
      <c r="A1988" s="26">
        <v>151031</v>
      </c>
      <c r="B1988" s="26" t="s">
        <v>730</v>
      </c>
      <c r="C1988" s="14" t="s">
        <v>40</v>
      </c>
      <c r="D1988" s="78" t="s">
        <v>765</v>
      </c>
      <c r="E1988" s="26">
        <v>51031</v>
      </c>
      <c r="F1988" s="26" t="s">
        <v>490</v>
      </c>
      <c r="G1988" s="26"/>
      <c r="H1988" s="26">
        <v>49</v>
      </c>
      <c r="I1988" s="26">
        <v>97600</v>
      </c>
      <c r="J1988" s="90">
        <v>0</v>
      </c>
      <c r="K1988" s="26"/>
      <c r="L1988" s="101">
        <v>10073</v>
      </c>
      <c r="M1988" s="51" t="s">
        <v>732</v>
      </c>
      <c r="N1988" s="26">
        <v>1</v>
      </c>
      <c r="O1988" s="26">
        <v>1</v>
      </c>
      <c r="P1988" s="26">
        <v>5000</v>
      </c>
      <c r="Q1988" s="10">
        <v>21350</v>
      </c>
      <c r="R1988" s="15" t="s">
        <v>733</v>
      </c>
      <c r="S1988" s="26">
        <v>1</v>
      </c>
      <c r="T1988" s="26">
        <v>1</v>
      </c>
      <c r="U1988" s="26">
        <v>1000</v>
      </c>
      <c r="V1988" s="10">
        <v>1406</v>
      </c>
      <c r="W1988" s="15" t="str">
        <f>IF(V1988="","",VLOOKUP(V1988,映射!W:X,2,FALSE))</f>
        <v>火焰之魂</v>
      </c>
      <c r="X1988" s="26">
        <v>1</v>
      </c>
      <c r="Y1988" s="26">
        <v>1</v>
      </c>
      <c r="Z1988" s="26">
        <v>500</v>
      </c>
      <c r="AA1988" s="10">
        <v>5044</v>
      </c>
      <c r="AB1988" s="39" t="str">
        <f>IF(AA1988="","",VLOOKUP(AA1988,映射!W:X,2,FALSE))</f>
        <v>金币60000</v>
      </c>
      <c r="AC1988" s="26">
        <v>1</v>
      </c>
      <c r="AD1988" s="26">
        <v>1</v>
      </c>
      <c r="AE1988" s="26">
        <v>500</v>
      </c>
      <c r="AF1988" s="101">
        <v>4509</v>
      </c>
      <c r="AG1988" s="15" t="str">
        <f>IF(AF1988="","",VLOOKUP(AF1988,映射!W:X,2,FALSE))</f>
        <v>宠物还原卷</v>
      </c>
      <c r="AH1988" s="85">
        <v>1</v>
      </c>
      <c r="AI1988" s="85">
        <v>1</v>
      </c>
      <c r="AJ1988" s="26">
        <v>1000</v>
      </c>
      <c r="AK1988" s="85"/>
      <c r="AL1988" s="85" t="str">
        <f>IF(AK1988="","",VLOOKUP(AK1988,映射!W:X,2,FALSE))</f>
        <v/>
      </c>
      <c r="AM1988" s="85"/>
      <c r="AN1988" s="85"/>
      <c r="AO1988" s="85"/>
    </row>
    <row r="1989" spans="1:41">
      <c r="A1989" s="26">
        <v>151032</v>
      </c>
      <c r="B1989" s="26" t="s">
        <v>730</v>
      </c>
      <c r="C1989" s="14" t="s">
        <v>40</v>
      </c>
      <c r="D1989" s="78" t="s">
        <v>766</v>
      </c>
      <c r="E1989" s="26">
        <v>51032</v>
      </c>
      <c r="F1989" s="26" t="s">
        <v>498</v>
      </c>
      <c r="G1989" s="26"/>
      <c r="H1989" s="26">
        <v>50</v>
      </c>
      <c r="I1989" s="26">
        <v>97600</v>
      </c>
      <c r="J1989" s="90">
        <v>0</v>
      </c>
      <c r="K1989" s="26"/>
      <c r="L1989" s="101">
        <v>10033</v>
      </c>
      <c r="M1989" s="51" t="s">
        <v>732</v>
      </c>
      <c r="N1989" s="26">
        <v>1</v>
      </c>
      <c r="O1989" s="26">
        <v>1</v>
      </c>
      <c r="P1989" s="26">
        <v>5000</v>
      </c>
      <c r="Q1989" s="10">
        <v>21350</v>
      </c>
      <c r="R1989" s="15" t="s">
        <v>733</v>
      </c>
      <c r="S1989" s="26">
        <v>1</v>
      </c>
      <c r="T1989" s="26">
        <v>1</v>
      </c>
      <c r="U1989" s="26">
        <v>1000</v>
      </c>
      <c r="V1989" s="10">
        <v>1433</v>
      </c>
      <c r="W1989" s="15" t="str">
        <f>IF(V1989="","",VLOOKUP(V1989,映射!W:X,2,FALSE))</f>
        <v>勇气之饰</v>
      </c>
      <c r="X1989" s="26">
        <v>1</v>
      </c>
      <c r="Y1989" s="26">
        <v>1</v>
      </c>
      <c r="Z1989" s="26">
        <v>500</v>
      </c>
      <c r="AA1989" s="10">
        <v>5044</v>
      </c>
      <c r="AB1989" s="39" t="str">
        <f>IF(AA1989="","",VLOOKUP(AA1989,映射!W:X,2,FALSE))</f>
        <v>金币60000</v>
      </c>
      <c r="AC1989" s="26">
        <v>1</v>
      </c>
      <c r="AD1989" s="26">
        <v>1</v>
      </c>
      <c r="AE1989" s="26">
        <v>500</v>
      </c>
      <c r="AF1989" s="101">
        <v>4509</v>
      </c>
      <c r="AG1989" s="15" t="str">
        <f>IF(AF1989="","",VLOOKUP(AF1989,映射!W:X,2,FALSE))</f>
        <v>宠物还原卷</v>
      </c>
      <c r="AH1989" s="85">
        <v>1</v>
      </c>
      <c r="AI1989" s="85">
        <v>1</v>
      </c>
      <c r="AJ1989" s="26">
        <v>1000</v>
      </c>
      <c r="AK1989" s="85"/>
      <c r="AL1989" s="85" t="str">
        <f>IF(AK1989="","",VLOOKUP(AK1989,映射!W:X,2,FALSE))</f>
        <v/>
      </c>
      <c r="AM1989" s="85"/>
      <c r="AN1989" s="85"/>
      <c r="AO1989" s="85"/>
    </row>
    <row r="1990" spans="1:41">
      <c r="A1990" s="26">
        <v>151033</v>
      </c>
      <c r="B1990" s="26" t="s">
        <v>730</v>
      </c>
      <c r="C1990" s="14" t="s">
        <v>40</v>
      </c>
      <c r="D1990" s="78" t="s">
        <v>767</v>
      </c>
      <c r="E1990" s="26">
        <v>51033</v>
      </c>
      <c r="F1990" s="26" t="s">
        <v>501</v>
      </c>
      <c r="G1990" s="26"/>
      <c r="H1990" s="26">
        <v>53</v>
      </c>
      <c r="I1990" s="26">
        <v>97600</v>
      </c>
      <c r="J1990" s="90">
        <v>0</v>
      </c>
      <c r="K1990" s="26"/>
      <c r="L1990" s="101">
        <v>10043</v>
      </c>
      <c r="M1990" s="51" t="s">
        <v>732</v>
      </c>
      <c r="N1990" s="26">
        <v>1</v>
      </c>
      <c r="O1990" s="26">
        <v>1</v>
      </c>
      <c r="P1990" s="26">
        <v>5000</v>
      </c>
      <c r="Q1990" s="10">
        <v>21350</v>
      </c>
      <c r="R1990" s="15" t="s">
        <v>733</v>
      </c>
      <c r="S1990" s="26">
        <v>1</v>
      </c>
      <c r="T1990" s="26">
        <v>1</v>
      </c>
      <c r="U1990" s="26">
        <v>1000</v>
      </c>
      <c r="V1990" s="10">
        <v>1434</v>
      </c>
      <c r="W1990" s="15" t="str">
        <f>IF(V1990="","",VLOOKUP(V1990,映射!W:X,2,FALSE))</f>
        <v>天使之饰</v>
      </c>
      <c r="X1990" s="26">
        <v>1</v>
      </c>
      <c r="Y1990" s="26">
        <v>1</v>
      </c>
      <c r="Z1990" s="26">
        <v>500</v>
      </c>
      <c r="AA1990" s="10">
        <v>5044</v>
      </c>
      <c r="AB1990" s="39" t="str">
        <f>IF(AA1990="","",VLOOKUP(AA1990,映射!W:X,2,FALSE))</f>
        <v>金币60000</v>
      </c>
      <c r="AC1990" s="26">
        <v>1</v>
      </c>
      <c r="AD1990" s="26">
        <v>1</v>
      </c>
      <c r="AE1990" s="26">
        <v>500</v>
      </c>
      <c r="AF1990" s="101">
        <v>4509</v>
      </c>
      <c r="AG1990" s="15" t="str">
        <f>IF(AF1990="","",VLOOKUP(AF1990,映射!W:X,2,FALSE))</f>
        <v>宠物还原卷</v>
      </c>
      <c r="AH1990" s="85">
        <v>1</v>
      </c>
      <c r="AI1990" s="85">
        <v>1</v>
      </c>
      <c r="AJ1990" s="26">
        <v>1000</v>
      </c>
      <c r="AK1990" s="85"/>
      <c r="AL1990" s="85" t="str">
        <f>IF(AK1990="","",VLOOKUP(AK1990,映射!W:X,2,FALSE))</f>
        <v/>
      </c>
      <c r="AM1990" s="85"/>
      <c r="AN1990" s="85"/>
      <c r="AO1990" s="85"/>
    </row>
    <row r="1991" spans="1:41">
      <c r="A1991" s="26">
        <v>151034</v>
      </c>
      <c r="B1991" s="26" t="s">
        <v>730</v>
      </c>
      <c r="C1991" s="14" t="s">
        <v>40</v>
      </c>
      <c r="D1991" s="78" t="s">
        <v>768</v>
      </c>
      <c r="E1991" s="26">
        <v>51034</v>
      </c>
      <c r="F1991" s="26" t="s">
        <v>504</v>
      </c>
      <c r="G1991" s="26"/>
      <c r="H1991" s="26">
        <v>54</v>
      </c>
      <c r="I1991" s="26">
        <v>97600</v>
      </c>
      <c r="J1991" s="90">
        <v>0</v>
      </c>
      <c r="K1991" s="26"/>
      <c r="L1991" s="101">
        <v>10053</v>
      </c>
      <c r="M1991" s="51" t="s">
        <v>732</v>
      </c>
      <c r="N1991" s="26">
        <v>1</v>
      </c>
      <c r="O1991" s="26">
        <v>1</v>
      </c>
      <c r="P1991" s="26">
        <v>5000</v>
      </c>
      <c r="Q1991" s="10">
        <v>21350</v>
      </c>
      <c r="R1991" s="15" t="s">
        <v>733</v>
      </c>
      <c r="S1991" s="26">
        <v>1</v>
      </c>
      <c r="T1991" s="26">
        <v>1</v>
      </c>
      <c r="U1991" s="26">
        <v>10000</v>
      </c>
      <c r="V1991" s="10">
        <v>1435</v>
      </c>
      <c r="W1991" s="15" t="str">
        <f>IF(V1991="","",VLOOKUP(V1991,映射!W:X,2,FALSE))</f>
        <v>再生之饰</v>
      </c>
      <c r="X1991" s="26">
        <v>1</v>
      </c>
      <c r="Y1991" s="26">
        <v>1</v>
      </c>
      <c r="Z1991" s="26">
        <v>500</v>
      </c>
      <c r="AA1991" s="10">
        <v>5044</v>
      </c>
      <c r="AB1991" s="39" t="str">
        <f>IF(AA1991="","",VLOOKUP(AA1991,映射!W:X,2,FALSE))</f>
        <v>金币60000</v>
      </c>
      <c r="AC1991" s="26">
        <v>1</v>
      </c>
      <c r="AD1991" s="26">
        <v>1</v>
      </c>
      <c r="AE1991" s="26">
        <v>500</v>
      </c>
      <c r="AF1991" s="101">
        <v>3809</v>
      </c>
      <c r="AG1991" s="15" t="str">
        <f>IF(AF1991="","",VLOOKUP(AF1991,映射!W:X,2,FALSE))</f>
        <v>9级宝石箱</v>
      </c>
      <c r="AH1991" s="85">
        <v>1</v>
      </c>
      <c r="AI1991" s="85">
        <v>1</v>
      </c>
      <c r="AJ1991" s="26">
        <v>1000</v>
      </c>
      <c r="AK1991" s="85"/>
      <c r="AL1991" s="85" t="str">
        <f>IF(AK1991="","",VLOOKUP(AK1991,映射!W:X,2,FALSE))</f>
        <v/>
      </c>
      <c r="AM1991" s="85"/>
      <c r="AN1991" s="85"/>
      <c r="AO1991" s="85"/>
    </row>
    <row r="1992" spans="1:41">
      <c r="A1992" s="26">
        <v>151035</v>
      </c>
      <c r="B1992" s="26" t="s">
        <v>730</v>
      </c>
      <c r="C1992" s="14" t="s">
        <v>40</v>
      </c>
      <c r="D1992" s="78" t="s">
        <v>769</v>
      </c>
      <c r="E1992" s="26">
        <v>51035</v>
      </c>
      <c r="F1992" s="26" t="s">
        <v>509</v>
      </c>
      <c r="G1992" s="26"/>
      <c r="H1992" s="26">
        <v>55</v>
      </c>
      <c r="I1992" s="26">
        <v>97600</v>
      </c>
      <c r="J1992" s="90">
        <v>0</v>
      </c>
      <c r="K1992" s="26"/>
      <c r="L1992" s="101">
        <v>10063</v>
      </c>
      <c r="M1992" s="51" t="s">
        <v>732</v>
      </c>
      <c r="N1992" s="26">
        <v>1</v>
      </c>
      <c r="O1992" s="26">
        <v>1</v>
      </c>
      <c r="P1992" s="26">
        <v>5000</v>
      </c>
      <c r="Q1992" s="10">
        <v>21350</v>
      </c>
      <c r="R1992" s="15" t="s">
        <v>733</v>
      </c>
      <c r="S1992" s="26">
        <v>1</v>
      </c>
      <c r="T1992" s="26">
        <v>1</v>
      </c>
      <c r="U1992" s="26">
        <v>1000</v>
      </c>
      <c r="V1992" s="10">
        <v>1436</v>
      </c>
      <c r="W1992" s="15" t="str">
        <f>IF(V1992="","",VLOOKUP(V1992,映射!W:X,2,FALSE))</f>
        <v>暗影之饰</v>
      </c>
      <c r="X1992" s="26">
        <v>1</v>
      </c>
      <c r="Y1992" s="26">
        <v>1</v>
      </c>
      <c r="Z1992" s="26">
        <v>500</v>
      </c>
      <c r="AA1992" s="10">
        <v>5044</v>
      </c>
      <c r="AB1992" s="39" t="str">
        <f>IF(AA1992="","",VLOOKUP(AA1992,映射!W:X,2,FALSE))</f>
        <v>金币60000</v>
      </c>
      <c r="AC1992" s="26">
        <v>1</v>
      </c>
      <c r="AD1992" s="26">
        <v>1</v>
      </c>
      <c r="AE1992" s="26">
        <v>500</v>
      </c>
      <c r="AF1992" s="101">
        <v>4509</v>
      </c>
      <c r="AG1992" s="15" t="str">
        <f>IF(AF1992="","",VLOOKUP(AF1992,映射!W:X,2,FALSE))</f>
        <v>宠物还原卷</v>
      </c>
      <c r="AH1992" s="85">
        <v>1</v>
      </c>
      <c r="AI1992" s="85">
        <v>1</v>
      </c>
      <c r="AJ1992" s="26">
        <v>1000</v>
      </c>
      <c r="AK1992" s="85"/>
      <c r="AL1992" s="85" t="str">
        <f>IF(AK1992="","",VLOOKUP(AK1992,映射!W:X,2,FALSE))</f>
        <v/>
      </c>
      <c r="AM1992" s="85"/>
      <c r="AN1992" s="85"/>
      <c r="AO1992" s="85"/>
    </row>
    <row r="1993" spans="1:41">
      <c r="A1993" s="26">
        <v>151036</v>
      </c>
      <c r="B1993" s="26" t="s">
        <v>730</v>
      </c>
      <c r="C1993" s="14" t="s">
        <v>40</v>
      </c>
      <c r="D1993" s="78" t="s">
        <v>770</v>
      </c>
      <c r="E1993" s="26">
        <v>51036</v>
      </c>
      <c r="F1993" s="26" t="s">
        <v>747</v>
      </c>
      <c r="G1993" s="26"/>
      <c r="H1993" s="26">
        <v>58</v>
      </c>
      <c r="I1993" s="26">
        <v>97600</v>
      </c>
      <c r="J1993" s="90">
        <v>0</v>
      </c>
      <c r="K1993" s="26"/>
      <c r="L1993" s="101">
        <v>10073</v>
      </c>
      <c r="M1993" s="51" t="s">
        <v>732</v>
      </c>
      <c r="N1993" s="26">
        <v>1</v>
      </c>
      <c r="O1993" s="26">
        <v>1</v>
      </c>
      <c r="P1993" s="26">
        <v>5000</v>
      </c>
      <c r="Q1993" s="10">
        <v>21350</v>
      </c>
      <c r="R1993" s="15" t="s">
        <v>733</v>
      </c>
      <c r="S1993" s="26">
        <v>1</v>
      </c>
      <c r="T1993" s="26">
        <v>1</v>
      </c>
      <c r="U1993" s="26">
        <v>1000</v>
      </c>
      <c r="V1993" s="10">
        <v>1438</v>
      </c>
      <c r="W1993" s="15" t="str">
        <f>IF(V1993="","",VLOOKUP(V1993,映射!W:X,2,FALSE))</f>
        <v>驯养之饰</v>
      </c>
      <c r="X1993" s="26">
        <v>1</v>
      </c>
      <c r="Y1993" s="26">
        <v>1</v>
      </c>
      <c r="Z1993" s="26">
        <v>500</v>
      </c>
      <c r="AA1993" s="10">
        <v>5044</v>
      </c>
      <c r="AB1993" s="39" t="str">
        <f>IF(AA1993="","",VLOOKUP(AA1993,映射!W:X,2,FALSE))</f>
        <v>金币60000</v>
      </c>
      <c r="AC1993" s="26">
        <v>1</v>
      </c>
      <c r="AD1993" s="26">
        <v>1</v>
      </c>
      <c r="AE1993" s="26">
        <v>500</v>
      </c>
      <c r="AF1993" s="101">
        <v>4509</v>
      </c>
      <c r="AG1993" s="15" t="str">
        <f>IF(AF1993="","",VLOOKUP(AF1993,映射!W:X,2,FALSE))</f>
        <v>宠物还原卷</v>
      </c>
      <c r="AH1993" s="85">
        <v>1</v>
      </c>
      <c r="AI1993" s="85">
        <v>1</v>
      </c>
      <c r="AJ1993" s="26">
        <v>1000</v>
      </c>
      <c r="AK1993" s="85"/>
      <c r="AL1993" s="85" t="str">
        <f>IF(AK1993="","",VLOOKUP(AK1993,映射!W:X,2,FALSE))</f>
        <v/>
      </c>
      <c r="AM1993" s="85"/>
      <c r="AN1993" s="85"/>
      <c r="AO1993" s="85"/>
    </row>
    <row r="1994" spans="1:41">
      <c r="A1994" s="26">
        <v>151037</v>
      </c>
      <c r="B1994" s="26" t="s">
        <v>730</v>
      </c>
      <c r="C1994" s="14" t="s">
        <v>40</v>
      </c>
      <c r="D1994" s="78" t="s">
        <v>771</v>
      </c>
      <c r="E1994" s="26">
        <v>51037</v>
      </c>
      <c r="F1994" s="26" t="s">
        <v>517</v>
      </c>
      <c r="G1994" s="26"/>
      <c r="H1994" s="26">
        <v>59</v>
      </c>
      <c r="I1994" s="26">
        <v>97600</v>
      </c>
      <c r="J1994" s="90">
        <v>0</v>
      </c>
      <c r="K1994" s="26"/>
      <c r="L1994" s="101">
        <v>10003</v>
      </c>
      <c r="M1994" s="51" t="s">
        <v>732</v>
      </c>
      <c r="N1994" s="26">
        <v>1</v>
      </c>
      <c r="O1994" s="26">
        <v>1</v>
      </c>
      <c r="P1994" s="26">
        <v>5000</v>
      </c>
      <c r="Q1994" s="10">
        <v>21350</v>
      </c>
      <c r="R1994" s="15" t="s">
        <v>733</v>
      </c>
      <c r="S1994" s="26">
        <v>1</v>
      </c>
      <c r="T1994" s="26">
        <v>1</v>
      </c>
      <c r="U1994" s="26">
        <v>1000</v>
      </c>
      <c r="V1994" s="10">
        <v>1439</v>
      </c>
      <c r="W1994" s="15" t="str">
        <f>IF(V1994="","",VLOOKUP(V1994,映射!W:X,2,FALSE))</f>
        <v>猛击之饰</v>
      </c>
      <c r="X1994" s="26">
        <v>1</v>
      </c>
      <c r="Y1994" s="26">
        <v>1</v>
      </c>
      <c r="Z1994" s="26">
        <v>500</v>
      </c>
      <c r="AA1994" s="10">
        <v>5044</v>
      </c>
      <c r="AB1994" s="39" t="str">
        <f>IF(AA1994="","",VLOOKUP(AA1994,映射!W:X,2,FALSE))</f>
        <v>金币60000</v>
      </c>
      <c r="AC1994" s="26">
        <v>1</v>
      </c>
      <c r="AD1994" s="26">
        <v>1</v>
      </c>
      <c r="AE1994" s="26">
        <v>500</v>
      </c>
      <c r="AF1994" s="101">
        <v>4509</v>
      </c>
      <c r="AG1994" s="15" t="str">
        <f>IF(AF1994="","",VLOOKUP(AF1994,映射!W:X,2,FALSE))</f>
        <v>宠物还原卷</v>
      </c>
      <c r="AH1994" s="85">
        <v>1</v>
      </c>
      <c r="AI1994" s="85">
        <v>1</v>
      </c>
      <c r="AJ1994" s="26">
        <v>1000</v>
      </c>
      <c r="AK1994" s="85"/>
      <c r="AL1994" s="85" t="str">
        <f>IF(AK1994="","",VLOOKUP(AK1994,映射!W:X,2,FALSE))</f>
        <v/>
      </c>
      <c r="AM1994" s="85"/>
      <c r="AN1994" s="85"/>
      <c r="AO1994" s="85"/>
    </row>
    <row r="1995" spans="1:41">
      <c r="A1995" s="26">
        <v>151038</v>
      </c>
      <c r="B1995" s="26" t="s">
        <v>730</v>
      </c>
      <c r="C1995" s="14" t="s">
        <v>40</v>
      </c>
      <c r="D1995" s="78" t="s">
        <v>772</v>
      </c>
      <c r="E1995" s="26">
        <v>51038</v>
      </c>
      <c r="F1995" s="26" t="s">
        <v>523</v>
      </c>
      <c r="G1995" s="26"/>
      <c r="H1995" s="26">
        <v>60</v>
      </c>
      <c r="I1995" s="26">
        <v>97600</v>
      </c>
      <c r="J1995" s="90">
        <v>0</v>
      </c>
      <c r="K1995" s="26"/>
      <c r="L1995" s="101">
        <v>10013</v>
      </c>
      <c r="M1995" s="51" t="s">
        <v>732</v>
      </c>
      <c r="N1995" s="26">
        <v>1</v>
      </c>
      <c r="O1995" s="26">
        <v>1</v>
      </c>
      <c r="P1995" s="26">
        <v>5000</v>
      </c>
      <c r="Q1995" s="10">
        <v>21350</v>
      </c>
      <c r="R1995" s="15" t="s">
        <v>733</v>
      </c>
      <c r="S1995" s="26">
        <v>1</v>
      </c>
      <c r="T1995" s="26">
        <v>1</v>
      </c>
      <c r="U1995" s="26">
        <v>10000</v>
      </c>
      <c r="V1995" s="10">
        <v>1676</v>
      </c>
      <c r="W1995" s="15" t="str">
        <f>IF(V1995="","",VLOOKUP(V1995,映射!W:X,2,FALSE))</f>
        <v>突击之饰</v>
      </c>
      <c r="X1995" s="26">
        <v>1</v>
      </c>
      <c r="Y1995" s="26">
        <v>1</v>
      </c>
      <c r="Z1995" s="26">
        <v>500</v>
      </c>
      <c r="AA1995" s="10">
        <v>5044</v>
      </c>
      <c r="AB1995" s="39" t="str">
        <f>IF(AA1995="","",VLOOKUP(AA1995,映射!W:X,2,FALSE))</f>
        <v>金币60000</v>
      </c>
      <c r="AC1995" s="26">
        <v>1</v>
      </c>
      <c r="AD1995" s="26">
        <v>1</v>
      </c>
      <c r="AE1995" s="26">
        <v>500</v>
      </c>
      <c r="AF1995" s="101">
        <v>4509</v>
      </c>
      <c r="AG1995" s="15" t="str">
        <f>IF(AF1995="","",VLOOKUP(AF1995,映射!W:X,2,FALSE))</f>
        <v>宠物还原卷</v>
      </c>
      <c r="AH1995" s="85">
        <v>1</v>
      </c>
      <c r="AI1995" s="85">
        <v>1</v>
      </c>
      <c r="AJ1995" s="26">
        <v>1000</v>
      </c>
      <c r="AK1995" s="85">
        <v>1723</v>
      </c>
      <c r="AL1995" s="85" t="str">
        <f>IF(AK1995="","",VLOOKUP(AK1995,映射!W:X,2,FALSE))</f>
        <v>再生灵药</v>
      </c>
      <c r="AM1995" s="85">
        <v>1</v>
      </c>
      <c r="AN1995" s="85">
        <v>1</v>
      </c>
      <c r="AO1995" s="85">
        <v>300</v>
      </c>
    </row>
    <row r="1996" spans="1:41">
      <c r="A1996" s="26">
        <v>151039</v>
      </c>
      <c r="B1996" s="26" t="s">
        <v>730</v>
      </c>
      <c r="C1996" s="14" t="s">
        <v>40</v>
      </c>
      <c r="D1996" s="78" t="s">
        <v>773</v>
      </c>
      <c r="E1996" s="26">
        <v>51040</v>
      </c>
      <c r="F1996" s="102" t="s">
        <v>553</v>
      </c>
      <c r="G1996" s="26"/>
      <c r="H1996" s="99">
        <v>61</v>
      </c>
      <c r="I1996" s="26">
        <v>97600</v>
      </c>
      <c r="J1996" s="90">
        <v>0</v>
      </c>
      <c r="K1996" s="26"/>
      <c r="L1996" s="101">
        <v>10075</v>
      </c>
      <c r="M1996" s="51" t="s">
        <v>774</v>
      </c>
      <c r="N1996" s="26">
        <v>1</v>
      </c>
      <c r="O1996" s="26">
        <v>1</v>
      </c>
      <c r="P1996" s="26">
        <v>500</v>
      </c>
      <c r="Q1996" s="10">
        <v>21350</v>
      </c>
      <c r="R1996" s="15" t="s">
        <v>733</v>
      </c>
      <c r="S1996" s="26">
        <v>2</v>
      </c>
      <c r="T1996" s="26">
        <v>1</v>
      </c>
      <c r="U1996" s="26">
        <v>10000</v>
      </c>
      <c r="V1996" s="10">
        <v>1686</v>
      </c>
      <c r="W1996" s="15" t="str">
        <f>IF(V1996="","",VLOOKUP(V1996,映射!W:X,2,FALSE))</f>
        <v>威力之饰</v>
      </c>
      <c r="X1996" s="26">
        <v>1</v>
      </c>
      <c r="Y1996" s="26">
        <v>1</v>
      </c>
      <c r="Z1996" s="26">
        <v>500</v>
      </c>
      <c r="AA1996" s="10">
        <v>5044</v>
      </c>
      <c r="AB1996" s="39" t="str">
        <f>IF(AA1996="","",VLOOKUP(AA1996,映射!W:X,2,FALSE))</f>
        <v>金币60000</v>
      </c>
      <c r="AC1996" s="26">
        <v>1</v>
      </c>
      <c r="AD1996" s="26">
        <v>1</v>
      </c>
      <c r="AE1996" s="26">
        <v>500</v>
      </c>
      <c r="AF1996" s="101">
        <v>3809</v>
      </c>
      <c r="AG1996" s="15" t="str">
        <f>IF(AF1996="","",VLOOKUP(AF1996,映射!W:X,2,FALSE))</f>
        <v>9级宝石箱</v>
      </c>
      <c r="AH1996" s="85">
        <v>1</v>
      </c>
      <c r="AI1996" s="85">
        <v>1</v>
      </c>
      <c r="AJ1996" s="26">
        <v>1000</v>
      </c>
      <c r="AK1996" s="85"/>
      <c r="AL1996" s="85"/>
      <c r="AM1996" s="85"/>
      <c r="AN1996" s="85"/>
      <c r="AO1996" s="85"/>
    </row>
    <row r="1997" spans="1:41">
      <c r="A1997" s="26">
        <v>151040</v>
      </c>
      <c r="B1997" s="26" t="s">
        <v>730</v>
      </c>
      <c r="C1997" s="14" t="s">
        <v>40</v>
      </c>
      <c r="D1997" s="78" t="s">
        <v>775</v>
      </c>
      <c r="E1997" s="26">
        <v>51041</v>
      </c>
      <c r="F1997" s="102" t="s">
        <v>554</v>
      </c>
      <c r="G1997" s="26"/>
      <c r="H1997" s="99">
        <v>61</v>
      </c>
      <c r="I1997" s="26">
        <v>97600</v>
      </c>
      <c r="J1997" s="90">
        <v>0</v>
      </c>
      <c r="K1997" s="26"/>
      <c r="L1997" s="101">
        <v>10065</v>
      </c>
      <c r="M1997" s="51" t="s">
        <v>774</v>
      </c>
      <c r="N1997" s="26">
        <v>1</v>
      </c>
      <c r="O1997" s="26">
        <v>1</v>
      </c>
      <c r="P1997" s="26">
        <v>500</v>
      </c>
      <c r="Q1997" s="10">
        <v>21350</v>
      </c>
      <c r="R1997" s="15" t="s">
        <v>733</v>
      </c>
      <c r="S1997" s="26">
        <v>2</v>
      </c>
      <c r="T1997" s="26">
        <v>1</v>
      </c>
      <c r="U1997" s="26">
        <v>1000</v>
      </c>
      <c r="V1997" s="10">
        <v>1405</v>
      </c>
      <c r="W1997" s="15" t="str">
        <f>IF(V1997="","",VLOOKUP(V1997,映射!W:X,2,FALSE))</f>
        <v>海洋之心</v>
      </c>
      <c r="X1997" s="26">
        <v>1</v>
      </c>
      <c r="Y1997" s="26">
        <v>1</v>
      </c>
      <c r="Z1997" s="26">
        <v>500</v>
      </c>
      <c r="AA1997" s="10">
        <v>5044</v>
      </c>
      <c r="AB1997" s="39" t="str">
        <f>IF(AA1997="","",VLOOKUP(AA1997,映射!W:X,2,FALSE))</f>
        <v>金币60000</v>
      </c>
      <c r="AC1997" s="26">
        <v>1</v>
      </c>
      <c r="AD1997" s="26">
        <v>1</v>
      </c>
      <c r="AE1997" s="26">
        <v>500</v>
      </c>
      <c r="AF1997" s="101">
        <v>4509</v>
      </c>
      <c r="AG1997" s="15" t="str">
        <f>IF(AF1997="","",VLOOKUP(AF1997,映射!W:X,2,FALSE))</f>
        <v>宠物还原卷</v>
      </c>
      <c r="AH1997" s="85">
        <v>1</v>
      </c>
      <c r="AI1997" s="85">
        <v>1</v>
      </c>
      <c r="AJ1997" s="26">
        <v>1000</v>
      </c>
      <c r="AK1997" s="85"/>
      <c r="AL1997" s="85" t="str">
        <f>IF(AK1997="","",VLOOKUP(AK1997,映射!W:X,2,FALSE))</f>
        <v/>
      </c>
      <c r="AM1997" s="85"/>
      <c r="AN1997" s="85"/>
      <c r="AO1997" s="85"/>
    </row>
    <row r="1998" spans="1:41">
      <c r="A1998" s="26">
        <v>151041</v>
      </c>
      <c r="B1998" s="26" t="s">
        <v>730</v>
      </c>
      <c r="C1998" s="14" t="s">
        <v>40</v>
      </c>
      <c r="D1998" s="78" t="s">
        <v>776</v>
      </c>
      <c r="E1998" s="26">
        <v>51042</v>
      </c>
      <c r="F1998" s="103" t="s">
        <v>555</v>
      </c>
      <c r="G1998" s="26"/>
      <c r="H1998" s="99">
        <v>63</v>
      </c>
      <c r="I1998" s="26">
        <v>97600</v>
      </c>
      <c r="J1998" s="90">
        <v>0</v>
      </c>
      <c r="K1998" s="26"/>
      <c r="L1998" s="103">
        <v>10025</v>
      </c>
      <c r="M1998" s="51" t="s">
        <v>774</v>
      </c>
      <c r="N1998" s="26">
        <v>1</v>
      </c>
      <c r="O1998" s="26">
        <v>1</v>
      </c>
      <c r="P1998" s="26">
        <v>500</v>
      </c>
      <c r="Q1998" s="10">
        <v>21350</v>
      </c>
      <c r="R1998" s="15" t="s">
        <v>733</v>
      </c>
      <c r="S1998" s="26">
        <v>2</v>
      </c>
      <c r="T1998" s="26">
        <v>1</v>
      </c>
      <c r="U1998" s="26">
        <v>1000</v>
      </c>
      <c r="V1998" s="10">
        <v>1406</v>
      </c>
      <c r="W1998" s="15" t="str">
        <f>IF(V1998="","",VLOOKUP(V1998,映射!W:X,2,FALSE))</f>
        <v>火焰之魂</v>
      </c>
      <c r="X1998" s="26">
        <v>1</v>
      </c>
      <c r="Y1998" s="26">
        <v>1</v>
      </c>
      <c r="Z1998" s="26">
        <v>500</v>
      </c>
      <c r="AA1998" s="10">
        <v>5044</v>
      </c>
      <c r="AB1998" s="39" t="str">
        <f>IF(AA1998="","",VLOOKUP(AA1998,映射!W:X,2,FALSE))</f>
        <v>金币60000</v>
      </c>
      <c r="AC1998" s="26">
        <v>1</v>
      </c>
      <c r="AD1998" s="26">
        <v>1</v>
      </c>
      <c r="AE1998" s="26">
        <v>500</v>
      </c>
      <c r="AF1998" s="101">
        <v>4509</v>
      </c>
      <c r="AG1998" s="15" t="str">
        <f>IF(AF1998="","",VLOOKUP(AF1998,映射!W:X,2,FALSE))</f>
        <v>宠物还原卷</v>
      </c>
      <c r="AH1998" s="85">
        <v>1</v>
      </c>
      <c r="AI1998" s="85">
        <v>1</v>
      </c>
      <c r="AJ1998" s="26">
        <v>1000</v>
      </c>
      <c r="AK1998" s="85"/>
      <c r="AL1998" s="85" t="str">
        <f>IF(AK1998="","",VLOOKUP(AK1998,映射!W:X,2,FALSE))</f>
        <v/>
      </c>
      <c r="AM1998" s="85"/>
      <c r="AN1998" s="85"/>
      <c r="AO1998" s="85"/>
    </row>
    <row r="1999" spans="1:41">
      <c r="A1999" s="26">
        <v>151042</v>
      </c>
      <c r="B1999" s="26" t="s">
        <v>730</v>
      </c>
      <c r="C1999" s="14" t="s">
        <v>40</v>
      </c>
      <c r="D1999" s="78" t="s">
        <v>777</v>
      </c>
      <c r="E1999" s="26">
        <v>51043</v>
      </c>
      <c r="F1999" s="103" t="s">
        <v>556</v>
      </c>
      <c r="G1999" s="26"/>
      <c r="H1999" s="99">
        <v>63</v>
      </c>
      <c r="I1999" s="26">
        <v>97600</v>
      </c>
      <c r="J1999" s="90">
        <v>0</v>
      </c>
      <c r="K1999" s="26"/>
      <c r="L1999" s="103">
        <v>10035</v>
      </c>
      <c r="M1999" s="51" t="s">
        <v>774</v>
      </c>
      <c r="N1999" s="26">
        <v>1</v>
      </c>
      <c r="O1999" s="26">
        <v>1</v>
      </c>
      <c r="P1999" s="26">
        <v>500</v>
      </c>
      <c r="Q1999" s="10">
        <v>21350</v>
      </c>
      <c r="R1999" s="15" t="s">
        <v>733</v>
      </c>
      <c r="S1999" s="26">
        <v>2</v>
      </c>
      <c r="T1999" s="26">
        <v>1</v>
      </c>
      <c r="U1999" s="26">
        <v>1000</v>
      </c>
      <c r="V1999" s="10">
        <v>1433</v>
      </c>
      <c r="W1999" s="15" t="str">
        <f>IF(V1999="","",VLOOKUP(V1999,映射!W:X,2,FALSE))</f>
        <v>勇气之饰</v>
      </c>
      <c r="X1999" s="26">
        <v>1</v>
      </c>
      <c r="Y1999" s="26">
        <v>1</v>
      </c>
      <c r="Z1999" s="26">
        <v>500</v>
      </c>
      <c r="AA1999" s="10">
        <v>5044</v>
      </c>
      <c r="AB1999" s="39" t="str">
        <f>IF(AA1999="","",VLOOKUP(AA1999,映射!W:X,2,FALSE))</f>
        <v>金币60000</v>
      </c>
      <c r="AC1999" s="26">
        <v>1</v>
      </c>
      <c r="AD1999" s="26">
        <v>1</v>
      </c>
      <c r="AE1999" s="26">
        <v>500</v>
      </c>
      <c r="AF1999" s="101">
        <v>4509</v>
      </c>
      <c r="AG1999" s="15" t="str">
        <f>IF(AF1999="","",VLOOKUP(AF1999,映射!W:X,2,FALSE))</f>
        <v>宠物还原卷</v>
      </c>
      <c r="AH1999" s="85">
        <v>1</v>
      </c>
      <c r="AI1999" s="85">
        <v>1</v>
      </c>
      <c r="AJ1999" s="26">
        <v>1000</v>
      </c>
      <c r="AK1999" s="85"/>
      <c r="AL1999" s="85" t="str">
        <f>IF(AK1999="","",VLOOKUP(AK1999,映射!W:X,2,FALSE))</f>
        <v/>
      </c>
      <c r="AM1999" s="85"/>
      <c r="AN1999" s="85"/>
      <c r="AO1999" s="85"/>
    </row>
    <row r="2000" spans="1:41">
      <c r="A2000" s="26">
        <v>151043</v>
      </c>
      <c r="B2000" s="26" t="s">
        <v>730</v>
      </c>
      <c r="C2000" s="14" t="s">
        <v>40</v>
      </c>
      <c r="D2000" s="78" t="s">
        <v>778</v>
      </c>
      <c r="E2000" s="26">
        <v>51044</v>
      </c>
      <c r="F2000" s="103" t="s">
        <v>557</v>
      </c>
      <c r="G2000" s="26"/>
      <c r="H2000" s="99">
        <v>65</v>
      </c>
      <c r="I2000" s="26">
        <v>97600</v>
      </c>
      <c r="J2000" s="90">
        <v>0</v>
      </c>
      <c r="K2000" s="26"/>
      <c r="L2000" s="103">
        <v>10045</v>
      </c>
      <c r="M2000" s="51" t="s">
        <v>774</v>
      </c>
      <c r="N2000" s="26">
        <v>1</v>
      </c>
      <c r="O2000" s="26">
        <v>1</v>
      </c>
      <c r="P2000" s="26">
        <v>500</v>
      </c>
      <c r="Q2000" s="10">
        <v>21350</v>
      </c>
      <c r="R2000" s="15" t="s">
        <v>733</v>
      </c>
      <c r="S2000" s="26">
        <v>2</v>
      </c>
      <c r="T2000" s="26">
        <v>1</v>
      </c>
      <c r="U2000" s="26">
        <v>1000</v>
      </c>
      <c r="V2000" s="10">
        <v>1434</v>
      </c>
      <c r="W2000" s="15" t="str">
        <f>IF(V2000="","",VLOOKUP(V2000,映射!W:X,2,FALSE))</f>
        <v>天使之饰</v>
      </c>
      <c r="X2000" s="26">
        <v>1</v>
      </c>
      <c r="Y2000" s="26">
        <v>1</v>
      </c>
      <c r="Z2000" s="26">
        <v>500</v>
      </c>
      <c r="AA2000" s="10">
        <v>5044</v>
      </c>
      <c r="AB2000" s="39" t="str">
        <f>IF(AA2000="","",VLOOKUP(AA2000,映射!W:X,2,FALSE))</f>
        <v>金币60000</v>
      </c>
      <c r="AC2000" s="26">
        <v>1</v>
      </c>
      <c r="AD2000" s="26">
        <v>1</v>
      </c>
      <c r="AE2000" s="26">
        <v>500</v>
      </c>
      <c r="AF2000" s="101">
        <v>4509</v>
      </c>
      <c r="AG2000" s="15" t="str">
        <f>IF(AF2000="","",VLOOKUP(AF2000,映射!W:X,2,FALSE))</f>
        <v>宠物还原卷</v>
      </c>
      <c r="AH2000" s="85">
        <v>1</v>
      </c>
      <c r="AI2000" s="85">
        <v>1</v>
      </c>
      <c r="AJ2000" s="26">
        <v>1000</v>
      </c>
      <c r="AK2000" s="85"/>
      <c r="AL2000" s="85" t="str">
        <f>IF(AK2000="","",VLOOKUP(AK2000,映射!W:X,2,FALSE))</f>
        <v/>
      </c>
      <c r="AM2000" s="85"/>
      <c r="AN2000" s="85"/>
      <c r="AO2000" s="85"/>
    </row>
    <row r="2001" spans="1:41">
      <c r="A2001" s="26">
        <v>151044</v>
      </c>
      <c r="B2001" s="26" t="s">
        <v>730</v>
      </c>
      <c r="C2001" s="14" t="s">
        <v>40</v>
      </c>
      <c r="D2001" s="78" t="s">
        <v>779</v>
      </c>
      <c r="E2001" s="26">
        <v>51045</v>
      </c>
      <c r="F2001" s="103" t="s">
        <v>558</v>
      </c>
      <c r="G2001" s="26"/>
      <c r="H2001" s="99">
        <v>65</v>
      </c>
      <c r="I2001" s="26">
        <v>97600</v>
      </c>
      <c r="J2001" s="90">
        <v>0</v>
      </c>
      <c r="K2001" s="26"/>
      <c r="L2001" s="103">
        <v>10055</v>
      </c>
      <c r="M2001" s="51" t="s">
        <v>774</v>
      </c>
      <c r="N2001" s="26">
        <v>1</v>
      </c>
      <c r="O2001" s="26">
        <v>1</v>
      </c>
      <c r="P2001" s="26">
        <v>500</v>
      </c>
      <c r="Q2001" s="10">
        <v>21350</v>
      </c>
      <c r="R2001" s="15" t="s">
        <v>733</v>
      </c>
      <c r="S2001" s="26">
        <v>2</v>
      </c>
      <c r="T2001" s="26">
        <v>1</v>
      </c>
      <c r="U2001" s="26">
        <v>10000</v>
      </c>
      <c r="V2001" s="10">
        <v>1435</v>
      </c>
      <c r="W2001" s="15" t="str">
        <f>IF(V2001="","",VLOOKUP(V2001,映射!W:X,2,FALSE))</f>
        <v>再生之饰</v>
      </c>
      <c r="X2001" s="26">
        <v>1</v>
      </c>
      <c r="Y2001" s="26">
        <v>1</v>
      </c>
      <c r="Z2001" s="26">
        <v>500</v>
      </c>
      <c r="AA2001" s="10">
        <v>5044</v>
      </c>
      <c r="AB2001" s="39" t="str">
        <f>IF(AA2001="","",VLOOKUP(AA2001,映射!W:X,2,FALSE))</f>
        <v>金币60000</v>
      </c>
      <c r="AC2001" s="26">
        <v>1</v>
      </c>
      <c r="AD2001" s="26">
        <v>1</v>
      </c>
      <c r="AE2001" s="26">
        <v>500</v>
      </c>
      <c r="AF2001" s="101">
        <v>3809</v>
      </c>
      <c r="AG2001" s="15" t="str">
        <f>IF(AF2001="","",VLOOKUP(AF2001,映射!W:X,2,FALSE))</f>
        <v>9级宝石箱</v>
      </c>
      <c r="AH2001" s="85">
        <v>1</v>
      </c>
      <c r="AI2001" s="85">
        <v>1</v>
      </c>
      <c r="AJ2001" s="26">
        <v>1000</v>
      </c>
      <c r="AK2001" s="85"/>
      <c r="AL2001" s="85" t="str">
        <f>IF(AK2001="","",VLOOKUP(AK2001,映射!W:X,2,FALSE))</f>
        <v/>
      </c>
      <c r="AM2001" s="85"/>
      <c r="AN2001" s="85"/>
      <c r="AO2001" s="85"/>
    </row>
    <row r="2002" spans="1:41">
      <c r="A2002" s="26">
        <v>151045</v>
      </c>
      <c r="B2002" s="26" t="s">
        <v>730</v>
      </c>
      <c r="C2002" s="14" t="s">
        <v>40</v>
      </c>
      <c r="D2002" s="78" t="s">
        <v>780</v>
      </c>
      <c r="E2002" s="26">
        <v>51046</v>
      </c>
      <c r="F2002" s="103" t="s">
        <v>559</v>
      </c>
      <c r="G2002" s="26"/>
      <c r="H2002" s="99">
        <v>67</v>
      </c>
      <c r="I2002" s="26">
        <v>97600</v>
      </c>
      <c r="J2002" s="90">
        <v>0</v>
      </c>
      <c r="K2002" s="26"/>
      <c r="L2002" s="103">
        <v>10015</v>
      </c>
      <c r="M2002" s="51" t="s">
        <v>774</v>
      </c>
      <c r="N2002" s="26">
        <v>1</v>
      </c>
      <c r="O2002" s="26">
        <v>1</v>
      </c>
      <c r="P2002" s="26">
        <v>500</v>
      </c>
      <c r="Q2002" s="10">
        <v>21350</v>
      </c>
      <c r="R2002" s="15" t="s">
        <v>733</v>
      </c>
      <c r="S2002" s="26">
        <v>2</v>
      </c>
      <c r="T2002" s="26">
        <v>1</v>
      </c>
      <c r="U2002" s="26">
        <v>1000</v>
      </c>
      <c r="V2002" s="10">
        <v>1436</v>
      </c>
      <c r="W2002" s="15" t="str">
        <f>IF(V2002="","",VLOOKUP(V2002,映射!W:X,2,FALSE))</f>
        <v>暗影之饰</v>
      </c>
      <c r="X2002" s="26">
        <v>1</v>
      </c>
      <c r="Y2002" s="26">
        <v>1</v>
      </c>
      <c r="Z2002" s="26">
        <v>500</v>
      </c>
      <c r="AA2002" s="10">
        <v>5044</v>
      </c>
      <c r="AB2002" s="39" t="str">
        <f>IF(AA2002="","",VLOOKUP(AA2002,映射!W:X,2,FALSE))</f>
        <v>金币60000</v>
      </c>
      <c r="AC2002" s="26">
        <v>1</v>
      </c>
      <c r="AD2002" s="26">
        <v>1</v>
      </c>
      <c r="AE2002" s="26">
        <v>500</v>
      </c>
      <c r="AF2002" s="101">
        <v>4509</v>
      </c>
      <c r="AG2002" s="15" t="str">
        <f>IF(AF2002="","",VLOOKUP(AF2002,映射!W:X,2,FALSE))</f>
        <v>宠物还原卷</v>
      </c>
      <c r="AH2002" s="85">
        <v>1</v>
      </c>
      <c r="AI2002" s="85">
        <v>1</v>
      </c>
      <c r="AJ2002" s="26">
        <v>1000</v>
      </c>
      <c r="AK2002" s="85"/>
      <c r="AL2002" s="85" t="str">
        <f>IF(AK2002="","",VLOOKUP(AK2002,映射!W:X,2,FALSE))</f>
        <v/>
      </c>
      <c r="AM2002" s="85"/>
      <c r="AN2002" s="85"/>
      <c r="AO2002" s="85"/>
    </row>
    <row r="2003" spans="1:41">
      <c r="A2003" s="26">
        <v>151046</v>
      </c>
      <c r="B2003" s="26" t="s">
        <v>730</v>
      </c>
      <c r="C2003" s="14" t="s">
        <v>40</v>
      </c>
      <c r="D2003" s="78" t="s">
        <v>781</v>
      </c>
      <c r="E2003" s="26">
        <v>51047</v>
      </c>
      <c r="F2003" s="103" t="s">
        <v>560</v>
      </c>
      <c r="G2003" s="26"/>
      <c r="H2003" s="99">
        <v>67</v>
      </c>
      <c r="I2003" s="26">
        <v>97600</v>
      </c>
      <c r="J2003" s="90">
        <v>0</v>
      </c>
      <c r="K2003" s="26"/>
      <c r="L2003" s="103">
        <v>10005</v>
      </c>
      <c r="M2003" s="51" t="s">
        <v>774</v>
      </c>
      <c r="N2003" s="26">
        <v>1</v>
      </c>
      <c r="O2003" s="26">
        <v>1</v>
      </c>
      <c r="P2003" s="26">
        <v>500</v>
      </c>
      <c r="Q2003" s="10">
        <v>21350</v>
      </c>
      <c r="R2003" s="15" t="s">
        <v>733</v>
      </c>
      <c r="S2003" s="26">
        <v>2</v>
      </c>
      <c r="T2003" s="26">
        <v>1</v>
      </c>
      <c r="U2003" s="26">
        <v>1000</v>
      </c>
      <c r="V2003" s="10">
        <v>1438</v>
      </c>
      <c r="W2003" s="15" t="str">
        <f>IF(V2003="","",VLOOKUP(V2003,映射!W:X,2,FALSE))</f>
        <v>驯养之饰</v>
      </c>
      <c r="X2003" s="26">
        <v>1</v>
      </c>
      <c r="Y2003" s="26">
        <v>1</v>
      </c>
      <c r="Z2003" s="26">
        <v>500</v>
      </c>
      <c r="AA2003" s="10">
        <v>5044</v>
      </c>
      <c r="AB2003" s="39" t="str">
        <f>IF(AA2003="","",VLOOKUP(AA2003,映射!W:X,2,FALSE))</f>
        <v>金币60000</v>
      </c>
      <c r="AC2003" s="26">
        <v>1</v>
      </c>
      <c r="AD2003" s="26">
        <v>1</v>
      </c>
      <c r="AE2003" s="26">
        <v>500</v>
      </c>
      <c r="AF2003" s="101">
        <v>4509</v>
      </c>
      <c r="AG2003" s="15" t="str">
        <f>IF(AF2003="","",VLOOKUP(AF2003,映射!W:X,2,FALSE))</f>
        <v>宠物还原卷</v>
      </c>
      <c r="AH2003" s="85">
        <v>1</v>
      </c>
      <c r="AI2003" s="85">
        <v>1</v>
      </c>
      <c r="AJ2003" s="26">
        <v>1000</v>
      </c>
      <c r="AK2003" s="85"/>
      <c r="AL2003" s="85" t="str">
        <f>IF(AK2003="","",VLOOKUP(AK2003,映射!W:X,2,FALSE))</f>
        <v/>
      </c>
      <c r="AM2003" s="85"/>
      <c r="AN2003" s="85"/>
      <c r="AO2003" s="85"/>
    </row>
    <row r="2004" spans="1:41">
      <c r="A2004" s="26">
        <v>151047</v>
      </c>
      <c r="B2004" s="26" t="s">
        <v>730</v>
      </c>
      <c r="C2004" s="14" t="s">
        <v>40</v>
      </c>
      <c r="D2004" s="78" t="s">
        <v>782</v>
      </c>
      <c r="E2004" s="26">
        <v>51048</v>
      </c>
      <c r="F2004" s="103" t="s">
        <v>561</v>
      </c>
      <c r="G2004" s="26"/>
      <c r="H2004" s="99">
        <v>69</v>
      </c>
      <c r="I2004" s="26">
        <v>97600</v>
      </c>
      <c r="J2004" s="90">
        <v>0</v>
      </c>
      <c r="K2004" s="26"/>
      <c r="L2004" s="101">
        <v>10006</v>
      </c>
      <c r="M2004" s="51" t="s">
        <v>774</v>
      </c>
      <c r="N2004" s="26">
        <v>1</v>
      </c>
      <c r="O2004" s="26">
        <v>1</v>
      </c>
      <c r="P2004" s="26">
        <v>500</v>
      </c>
      <c r="Q2004" s="10">
        <v>21350</v>
      </c>
      <c r="R2004" s="15" t="s">
        <v>733</v>
      </c>
      <c r="S2004" s="26">
        <v>2</v>
      </c>
      <c r="T2004" s="26">
        <v>1</v>
      </c>
      <c r="U2004" s="26">
        <v>1000</v>
      </c>
      <c r="V2004" s="10">
        <v>1439</v>
      </c>
      <c r="W2004" s="15" t="str">
        <f>IF(V2004="","",VLOOKUP(V2004,映射!W:X,2,FALSE))</f>
        <v>猛击之饰</v>
      </c>
      <c r="X2004" s="26">
        <v>1</v>
      </c>
      <c r="Y2004" s="26">
        <v>1</v>
      </c>
      <c r="Z2004" s="26">
        <v>500</v>
      </c>
      <c r="AA2004" s="10">
        <v>5044</v>
      </c>
      <c r="AB2004" s="39" t="str">
        <f>IF(AA2004="","",VLOOKUP(AA2004,映射!W:X,2,FALSE))</f>
        <v>金币60000</v>
      </c>
      <c r="AC2004" s="26">
        <v>1</v>
      </c>
      <c r="AD2004" s="26">
        <v>1</v>
      </c>
      <c r="AE2004" s="26">
        <v>500</v>
      </c>
      <c r="AF2004" s="101">
        <v>4509</v>
      </c>
      <c r="AG2004" s="15" t="str">
        <f>IF(AF2004="","",VLOOKUP(AF2004,映射!W:X,2,FALSE))</f>
        <v>宠物还原卷</v>
      </c>
      <c r="AH2004" s="85">
        <v>1</v>
      </c>
      <c r="AI2004" s="85">
        <v>1</v>
      </c>
      <c r="AJ2004" s="26">
        <v>1000</v>
      </c>
      <c r="AK2004" s="85"/>
      <c r="AL2004" s="85" t="str">
        <f>IF(AK2004="","",VLOOKUP(AK2004,映射!W:X,2,FALSE))</f>
        <v/>
      </c>
      <c r="AM2004" s="85"/>
      <c r="AN2004" s="85"/>
      <c r="AO2004" s="85"/>
    </row>
    <row r="2005" spans="1:41">
      <c r="A2005" s="26">
        <v>151048</v>
      </c>
      <c r="B2005" s="26" t="s">
        <v>730</v>
      </c>
      <c r="C2005" s="14" t="s">
        <v>40</v>
      </c>
      <c r="D2005" s="78" t="s">
        <v>783</v>
      </c>
      <c r="E2005" s="26">
        <v>51049</v>
      </c>
      <c r="F2005" s="103" t="s">
        <v>562</v>
      </c>
      <c r="G2005" s="26"/>
      <c r="H2005" s="99">
        <v>69</v>
      </c>
      <c r="I2005" s="26">
        <v>97600</v>
      </c>
      <c r="J2005" s="90">
        <v>0</v>
      </c>
      <c r="K2005" s="26"/>
      <c r="L2005" s="101">
        <v>10016</v>
      </c>
      <c r="M2005" s="51" t="s">
        <v>774</v>
      </c>
      <c r="N2005" s="26">
        <v>1</v>
      </c>
      <c r="O2005" s="26">
        <v>1</v>
      </c>
      <c r="P2005" s="26">
        <v>200</v>
      </c>
      <c r="Q2005" s="10">
        <v>21350</v>
      </c>
      <c r="R2005" s="15" t="s">
        <v>733</v>
      </c>
      <c r="S2005" s="26">
        <v>2</v>
      </c>
      <c r="T2005" s="26">
        <v>1</v>
      </c>
      <c r="U2005" s="26">
        <v>10000</v>
      </c>
      <c r="V2005" s="10">
        <v>1676</v>
      </c>
      <c r="W2005" s="15" t="str">
        <f>IF(V2005="","",VLOOKUP(V2005,映射!W:X,2,FALSE))</f>
        <v>突击之饰</v>
      </c>
      <c r="X2005" s="26">
        <v>1</v>
      </c>
      <c r="Y2005" s="26">
        <v>1</v>
      </c>
      <c r="Z2005" s="26">
        <v>500</v>
      </c>
      <c r="AA2005" s="10">
        <v>5044</v>
      </c>
      <c r="AB2005" s="39" t="str">
        <f>IF(AA2005="","",VLOOKUP(AA2005,映射!W:X,2,FALSE))</f>
        <v>金币60000</v>
      </c>
      <c r="AC2005" s="26">
        <v>1</v>
      </c>
      <c r="AD2005" s="26">
        <v>1</v>
      </c>
      <c r="AE2005" s="26">
        <v>500</v>
      </c>
      <c r="AF2005" s="101">
        <v>4509</v>
      </c>
      <c r="AG2005" s="15" t="str">
        <f>IF(AF2005="","",VLOOKUP(AF2005,映射!W:X,2,FALSE))</f>
        <v>宠物还原卷</v>
      </c>
      <c r="AH2005" s="85">
        <v>1</v>
      </c>
      <c r="AI2005" s="85">
        <v>1</v>
      </c>
      <c r="AJ2005" s="26">
        <v>1000</v>
      </c>
      <c r="AK2005" s="85">
        <v>1723</v>
      </c>
      <c r="AL2005" s="85" t="str">
        <f>IF(AK2005="","",VLOOKUP(AK2005,映射!W:X,2,FALSE))</f>
        <v>再生灵药</v>
      </c>
      <c r="AM2005" s="85">
        <v>1</v>
      </c>
      <c r="AN2005" s="85">
        <v>1</v>
      </c>
      <c r="AO2005" s="85">
        <v>300</v>
      </c>
    </row>
    <row r="2006" spans="1:41">
      <c r="A2006" s="26">
        <v>151049</v>
      </c>
      <c r="B2006" s="26" t="s">
        <v>730</v>
      </c>
      <c r="C2006" s="14" t="s">
        <v>40</v>
      </c>
      <c r="D2006" s="78" t="s">
        <v>784</v>
      </c>
      <c r="E2006" s="26">
        <v>51050</v>
      </c>
      <c r="F2006" s="103" t="s">
        <v>563</v>
      </c>
      <c r="G2006" s="26"/>
      <c r="H2006" s="99">
        <v>70</v>
      </c>
      <c r="I2006" s="26">
        <v>97600</v>
      </c>
      <c r="J2006" s="90">
        <v>0</v>
      </c>
      <c r="K2006" s="26"/>
      <c r="L2006" s="101">
        <v>10006</v>
      </c>
      <c r="M2006" s="51" t="s">
        <v>774</v>
      </c>
      <c r="N2006" s="26">
        <v>1</v>
      </c>
      <c r="O2006" s="26">
        <v>1</v>
      </c>
      <c r="P2006" s="26">
        <v>200</v>
      </c>
      <c r="Q2006" s="10">
        <v>21350</v>
      </c>
      <c r="R2006" s="15" t="s">
        <v>733</v>
      </c>
      <c r="S2006" s="26">
        <v>2</v>
      </c>
      <c r="T2006" s="26">
        <v>1</v>
      </c>
      <c r="U2006" s="26">
        <v>1000</v>
      </c>
      <c r="V2006" s="10">
        <v>1439</v>
      </c>
      <c r="W2006" s="15" t="str">
        <f>IF(V2006="","",VLOOKUP(V2006,映射!W:X,2,FALSE))</f>
        <v>猛击之饰</v>
      </c>
      <c r="X2006" s="26">
        <v>1</v>
      </c>
      <c r="Y2006" s="26">
        <v>1</v>
      </c>
      <c r="Z2006" s="26">
        <v>500</v>
      </c>
      <c r="AA2006" s="10">
        <v>5044</v>
      </c>
      <c r="AB2006" s="39" t="str">
        <f>IF(AA2006="","",VLOOKUP(AA2006,映射!W:X,2,FALSE))</f>
        <v>金币60000</v>
      </c>
      <c r="AC2006" s="26">
        <v>1</v>
      </c>
      <c r="AD2006" s="26">
        <v>1</v>
      </c>
      <c r="AE2006" s="26">
        <v>500</v>
      </c>
      <c r="AF2006" s="101">
        <v>4509</v>
      </c>
      <c r="AG2006" s="15" t="str">
        <f>IF(AF2006="","",VLOOKUP(AF2006,映射!W:X,2,FALSE))</f>
        <v>宠物还原卷</v>
      </c>
      <c r="AH2006" s="85">
        <v>1</v>
      </c>
      <c r="AI2006" s="85">
        <v>1</v>
      </c>
      <c r="AJ2006" s="26">
        <v>1000</v>
      </c>
      <c r="AK2006" s="85">
        <v>1723</v>
      </c>
      <c r="AL2006" s="85" t="str">
        <f>IF(AK2006="","",VLOOKUP(AK2006,映射!W:X,2,FALSE))</f>
        <v>再生灵药</v>
      </c>
      <c r="AM2006" s="85">
        <v>1</v>
      </c>
      <c r="AN2006" s="85">
        <v>1</v>
      </c>
      <c r="AO2006" s="85">
        <v>300</v>
      </c>
    </row>
    <row r="2007" spans="1:41">
      <c r="A2007" s="26">
        <v>151050</v>
      </c>
      <c r="B2007" s="26" t="s">
        <v>730</v>
      </c>
      <c r="C2007" s="14" t="s">
        <v>40</v>
      </c>
      <c r="D2007" s="78" t="s">
        <v>785</v>
      </c>
      <c r="E2007" s="26">
        <v>51051</v>
      </c>
      <c r="F2007" s="103" t="s">
        <v>564</v>
      </c>
      <c r="G2007" s="26"/>
      <c r="H2007" s="99">
        <v>70</v>
      </c>
      <c r="I2007" s="26">
        <v>97600</v>
      </c>
      <c r="J2007" s="90">
        <v>0</v>
      </c>
      <c r="K2007" s="26"/>
      <c r="L2007" s="101">
        <v>10016</v>
      </c>
      <c r="M2007" s="51" t="s">
        <v>774</v>
      </c>
      <c r="N2007" s="26">
        <v>1</v>
      </c>
      <c r="O2007" s="26">
        <v>1</v>
      </c>
      <c r="P2007" s="26">
        <v>200</v>
      </c>
      <c r="Q2007" s="10">
        <v>21350</v>
      </c>
      <c r="R2007" s="15" t="s">
        <v>733</v>
      </c>
      <c r="S2007" s="26">
        <v>2</v>
      </c>
      <c r="T2007" s="26">
        <v>1</v>
      </c>
      <c r="U2007" s="26">
        <v>10000</v>
      </c>
      <c r="V2007" s="10">
        <v>1676</v>
      </c>
      <c r="W2007" s="15" t="str">
        <f>IF(V2007="","",VLOOKUP(V2007,映射!W:X,2,FALSE))</f>
        <v>突击之饰</v>
      </c>
      <c r="X2007" s="26">
        <v>1</v>
      </c>
      <c r="Y2007" s="26">
        <v>1</v>
      </c>
      <c r="Z2007" s="26">
        <v>500</v>
      </c>
      <c r="AA2007" s="10">
        <v>5044</v>
      </c>
      <c r="AB2007" s="39" t="str">
        <f>IF(AA2007="","",VLOOKUP(AA2007,映射!W:X,2,FALSE))</f>
        <v>金币60000</v>
      </c>
      <c r="AC2007" s="26">
        <v>1</v>
      </c>
      <c r="AD2007" s="26">
        <v>1</v>
      </c>
      <c r="AE2007" s="26">
        <v>500</v>
      </c>
      <c r="AF2007" s="101">
        <v>4509</v>
      </c>
      <c r="AG2007" s="15" t="str">
        <f>IF(AF2007="","",VLOOKUP(AF2007,映射!W:X,2,FALSE))</f>
        <v>宠物还原卷</v>
      </c>
      <c r="AH2007" s="85">
        <v>1</v>
      </c>
      <c r="AI2007" s="85">
        <v>1</v>
      </c>
      <c r="AJ2007" s="26">
        <v>1000</v>
      </c>
      <c r="AK2007" s="85">
        <v>1723</v>
      </c>
      <c r="AL2007" s="85" t="str">
        <f>IF(AK2007="","",VLOOKUP(AK2007,映射!W:X,2,FALSE))</f>
        <v>再生灵药</v>
      </c>
      <c r="AM2007" s="85">
        <v>1</v>
      </c>
      <c r="AN2007" s="85">
        <v>1</v>
      </c>
      <c r="AO2007" s="85">
        <v>300</v>
      </c>
    </row>
    <row r="2008" spans="1:41">
      <c r="A2008" s="26">
        <v>310001</v>
      </c>
      <c r="B2008" s="26" t="s">
        <v>786</v>
      </c>
      <c r="C2008" s="26" t="s">
        <v>786</v>
      </c>
      <c r="D2008" s="26"/>
      <c r="E2008" s="26" t="s">
        <v>786</v>
      </c>
      <c r="F2008" s="26"/>
      <c r="G2008" s="26"/>
      <c r="H2008" s="26"/>
      <c r="I2008" s="26"/>
      <c r="J2008" s="26">
        <v>0</v>
      </c>
      <c r="K2008" s="26"/>
      <c r="L2008" s="52">
        <v>3001</v>
      </c>
      <c r="M2008" s="15" t="str">
        <f>IF(L2008="","",VLOOKUP(L2008,映射!W:X,2,FALSE))</f>
        <v>铜</v>
      </c>
      <c r="N2008" s="26">
        <v>3</v>
      </c>
      <c r="O2008" s="26">
        <v>1</v>
      </c>
      <c r="P2008" s="26">
        <v>10000</v>
      </c>
      <c r="Q2008" s="52">
        <v>3001</v>
      </c>
      <c r="R2008" s="15" t="str">
        <f>IF(Q2008="","",VLOOKUP(Q2008,映射!W:X,2,FALSE))</f>
        <v>铜</v>
      </c>
      <c r="S2008" s="26">
        <v>1</v>
      </c>
      <c r="T2008" s="26">
        <v>1</v>
      </c>
      <c r="U2008" s="26">
        <v>3000</v>
      </c>
      <c r="V2008" s="52">
        <v>3001</v>
      </c>
      <c r="W2008" s="15" t="str">
        <f>IF(V2008="","",VLOOKUP(V2008,映射!W:X,2,FALSE))</f>
        <v>铜</v>
      </c>
      <c r="X2008" s="26">
        <v>1</v>
      </c>
      <c r="Y2008" s="26">
        <v>1</v>
      </c>
      <c r="Z2008" s="26">
        <v>1000</v>
      </c>
      <c r="AA2008" s="52">
        <v>5086</v>
      </c>
      <c r="AB2008" s="15" t="str">
        <f>IF(AA2008="","",VLOOKUP(AA2008,映射!W:X,2,FALSE))</f>
        <v>神秘火种</v>
      </c>
      <c r="AC2008" s="26">
        <v>1</v>
      </c>
      <c r="AD2008" s="26">
        <v>1</v>
      </c>
      <c r="AE2008" s="26">
        <v>300</v>
      </c>
      <c r="AF2008" s="52"/>
      <c r="AG2008" s="15"/>
      <c r="AH2008" s="26"/>
      <c r="AI2008" s="26"/>
      <c r="AJ2008" s="26"/>
      <c r="AK2008" s="85"/>
      <c r="AL2008" s="85"/>
      <c r="AM2008" s="85"/>
      <c r="AN2008" s="85"/>
      <c r="AO2008" s="85"/>
    </row>
    <row r="2009" spans="1:41">
      <c r="A2009" s="26">
        <v>310002</v>
      </c>
      <c r="B2009" s="26" t="s">
        <v>786</v>
      </c>
      <c r="C2009" s="26" t="s">
        <v>786</v>
      </c>
      <c r="D2009" s="26"/>
      <c r="E2009" s="26" t="s">
        <v>786</v>
      </c>
      <c r="F2009" s="26"/>
      <c r="G2009" s="26"/>
      <c r="H2009" s="26"/>
      <c r="I2009" s="26"/>
      <c r="J2009" s="26">
        <v>0</v>
      </c>
      <c r="K2009" s="26"/>
      <c r="L2009" s="52">
        <v>3002</v>
      </c>
      <c r="M2009" s="15" t="str">
        <f>IF(L2009="","",VLOOKUP(L2009,映射!W:X,2,FALSE))</f>
        <v>铁</v>
      </c>
      <c r="N2009" s="26">
        <v>3</v>
      </c>
      <c r="O2009" s="26">
        <v>1</v>
      </c>
      <c r="P2009" s="26">
        <v>10000</v>
      </c>
      <c r="Q2009" s="52">
        <v>3002</v>
      </c>
      <c r="R2009" s="15" t="str">
        <f>IF(Q2009="","",VLOOKUP(Q2009,映射!W:X,2,FALSE))</f>
        <v>铁</v>
      </c>
      <c r="S2009" s="26">
        <v>1</v>
      </c>
      <c r="T2009" s="26">
        <v>1</v>
      </c>
      <c r="U2009" s="26">
        <v>3000</v>
      </c>
      <c r="V2009" s="52">
        <v>3002</v>
      </c>
      <c r="W2009" s="15" t="str">
        <f>IF(V2009="","",VLOOKUP(V2009,映射!W:X,2,FALSE))</f>
        <v>铁</v>
      </c>
      <c r="X2009" s="26">
        <v>1</v>
      </c>
      <c r="Y2009" s="26">
        <v>1</v>
      </c>
      <c r="Z2009" s="26">
        <v>1000</v>
      </c>
      <c r="AA2009" s="52">
        <v>5086</v>
      </c>
      <c r="AB2009" s="15" t="str">
        <f>IF(AA2009="","",VLOOKUP(AA2009,映射!W:X,2,FALSE))</f>
        <v>神秘火种</v>
      </c>
      <c r="AC2009" s="26">
        <v>1</v>
      </c>
      <c r="AD2009" s="26">
        <v>1</v>
      </c>
      <c r="AE2009" s="26">
        <v>300</v>
      </c>
      <c r="AF2009" s="85"/>
      <c r="AG2009" s="15"/>
      <c r="AH2009" s="85"/>
      <c r="AI2009" s="85"/>
      <c r="AJ2009" s="85"/>
      <c r="AK2009" s="85"/>
      <c r="AL2009" s="85"/>
      <c r="AM2009" s="85"/>
      <c r="AN2009" s="85"/>
      <c r="AO2009" s="85"/>
    </row>
    <row r="2010" spans="1:41">
      <c r="A2010" s="26">
        <v>310003</v>
      </c>
      <c r="B2010" s="26" t="s">
        <v>786</v>
      </c>
      <c r="C2010" s="26" t="s">
        <v>786</v>
      </c>
      <c r="D2010" s="26"/>
      <c r="E2010" s="26" t="s">
        <v>786</v>
      </c>
      <c r="F2010" s="26"/>
      <c r="G2010" s="26"/>
      <c r="H2010" s="26"/>
      <c r="I2010" s="26"/>
      <c r="J2010" s="26">
        <v>0</v>
      </c>
      <c r="K2010" s="26"/>
      <c r="L2010" s="52">
        <v>3003</v>
      </c>
      <c r="M2010" s="15" t="str">
        <f>IF(L2010="","",VLOOKUP(L2010,映射!W:X,2,FALSE))</f>
        <v>银</v>
      </c>
      <c r="N2010" s="26">
        <v>3</v>
      </c>
      <c r="O2010" s="26">
        <v>1</v>
      </c>
      <c r="P2010" s="26">
        <v>10000</v>
      </c>
      <c r="Q2010" s="52">
        <v>3003</v>
      </c>
      <c r="R2010" s="15" t="str">
        <f>IF(Q2010="","",VLOOKUP(Q2010,映射!W:X,2,FALSE))</f>
        <v>银</v>
      </c>
      <c r="S2010" s="26">
        <v>1</v>
      </c>
      <c r="T2010" s="26">
        <v>1</v>
      </c>
      <c r="U2010" s="26">
        <v>3000</v>
      </c>
      <c r="V2010" s="52">
        <v>3003</v>
      </c>
      <c r="W2010" s="15" t="str">
        <f>IF(V2010="","",VLOOKUP(V2010,映射!W:X,2,FALSE))</f>
        <v>银</v>
      </c>
      <c r="X2010" s="26">
        <v>1</v>
      </c>
      <c r="Y2010" s="26">
        <v>1</v>
      </c>
      <c r="Z2010" s="26">
        <v>1000</v>
      </c>
      <c r="AA2010" s="52">
        <v>5086</v>
      </c>
      <c r="AB2010" s="15" t="str">
        <f>IF(AA2010="","",VLOOKUP(AA2010,映射!W:X,2,FALSE))</f>
        <v>神秘火种</v>
      </c>
      <c r="AC2010" s="26">
        <v>1</v>
      </c>
      <c r="AD2010" s="26">
        <v>1</v>
      </c>
      <c r="AE2010" s="26">
        <v>300</v>
      </c>
      <c r="AF2010" s="85"/>
      <c r="AG2010" s="15"/>
      <c r="AH2010" s="85"/>
      <c r="AI2010" s="85"/>
      <c r="AJ2010" s="85"/>
      <c r="AK2010" s="85"/>
      <c r="AL2010" s="85"/>
      <c r="AM2010" s="85"/>
      <c r="AN2010" s="85"/>
      <c r="AO2010" s="85"/>
    </row>
    <row r="2011" spans="1:41">
      <c r="A2011" s="26">
        <v>310004</v>
      </c>
      <c r="B2011" s="26" t="s">
        <v>786</v>
      </c>
      <c r="C2011" s="26" t="s">
        <v>786</v>
      </c>
      <c r="D2011" s="26"/>
      <c r="E2011" s="26" t="s">
        <v>786</v>
      </c>
      <c r="F2011" s="26"/>
      <c r="G2011" s="26"/>
      <c r="H2011" s="26"/>
      <c r="I2011" s="26"/>
      <c r="J2011" s="26">
        <v>0</v>
      </c>
      <c r="K2011" s="26"/>
      <c r="L2011" s="52">
        <v>3004</v>
      </c>
      <c r="M2011" s="15" t="str">
        <f>IF(L2011="","",VLOOKUP(L2011,映射!W:X,2,FALSE))</f>
        <v>铝</v>
      </c>
      <c r="N2011" s="26">
        <v>3</v>
      </c>
      <c r="O2011" s="26">
        <v>1</v>
      </c>
      <c r="P2011" s="26">
        <v>10000</v>
      </c>
      <c r="Q2011" s="52">
        <v>3004</v>
      </c>
      <c r="R2011" s="15" t="str">
        <f>IF(Q2011="","",VLOOKUP(Q2011,映射!W:X,2,FALSE))</f>
        <v>铝</v>
      </c>
      <c r="S2011" s="26">
        <v>1</v>
      </c>
      <c r="T2011" s="26">
        <v>1</v>
      </c>
      <c r="U2011" s="26">
        <v>3000</v>
      </c>
      <c r="V2011" s="52">
        <v>3004</v>
      </c>
      <c r="W2011" s="15" t="str">
        <f>IF(V2011="","",VLOOKUP(V2011,映射!W:X,2,FALSE))</f>
        <v>铝</v>
      </c>
      <c r="X2011" s="26">
        <v>1</v>
      </c>
      <c r="Y2011" s="26">
        <v>1</v>
      </c>
      <c r="Z2011" s="26">
        <v>1000</v>
      </c>
      <c r="AA2011" s="52">
        <v>5086</v>
      </c>
      <c r="AB2011" s="15" t="str">
        <f>IF(AA2011="","",VLOOKUP(AA2011,映射!W:X,2,FALSE))</f>
        <v>神秘火种</v>
      </c>
      <c r="AC2011" s="26">
        <v>1</v>
      </c>
      <c r="AD2011" s="26">
        <v>1</v>
      </c>
      <c r="AE2011" s="26">
        <v>400</v>
      </c>
      <c r="AF2011" s="85"/>
      <c r="AG2011" s="15"/>
      <c r="AH2011" s="85"/>
      <c r="AI2011" s="85"/>
      <c r="AJ2011" s="85"/>
      <c r="AK2011" s="85"/>
      <c r="AL2011" s="85"/>
      <c r="AM2011" s="85"/>
      <c r="AN2011" s="85"/>
      <c r="AO2011" s="85"/>
    </row>
    <row r="2012" spans="1:41">
      <c r="A2012" s="26">
        <v>310005</v>
      </c>
      <c r="B2012" s="26" t="s">
        <v>786</v>
      </c>
      <c r="C2012" s="26" t="s">
        <v>786</v>
      </c>
      <c r="D2012" s="26"/>
      <c r="E2012" s="26" t="s">
        <v>786</v>
      </c>
      <c r="F2012" s="26"/>
      <c r="G2012" s="26"/>
      <c r="H2012" s="26"/>
      <c r="I2012" s="26"/>
      <c r="J2012" s="26">
        <v>0</v>
      </c>
      <c r="K2012" s="26"/>
      <c r="L2012" s="52">
        <v>3005</v>
      </c>
      <c r="M2012" s="15" t="str">
        <f>IF(L2012="","",VLOOKUP(L2012,映射!W:X,2,FALSE))</f>
        <v>纯银</v>
      </c>
      <c r="N2012" s="26">
        <v>3</v>
      </c>
      <c r="O2012" s="26">
        <v>1</v>
      </c>
      <c r="P2012" s="26">
        <v>10000</v>
      </c>
      <c r="Q2012" s="52">
        <v>3005</v>
      </c>
      <c r="R2012" s="15" t="str">
        <f>IF(Q2012="","",VLOOKUP(Q2012,映射!W:X,2,FALSE))</f>
        <v>纯银</v>
      </c>
      <c r="S2012" s="26">
        <v>1</v>
      </c>
      <c r="T2012" s="26">
        <v>1</v>
      </c>
      <c r="U2012" s="26">
        <v>3000</v>
      </c>
      <c r="V2012" s="52">
        <v>3005</v>
      </c>
      <c r="W2012" s="15" t="str">
        <f>IF(V2012="","",VLOOKUP(V2012,映射!W:X,2,FALSE))</f>
        <v>纯银</v>
      </c>
      <c r="X2012" s="26">
        <v>1</v>
      </c>
      <c r="Y2012" s="26">
        <v>1</v>
      </c>
      <c r="Z2012" s="26">
        <v>1000</v>
      </c>
      <c r="AA2012" s="52">
        <v>5086</v>
      </c>
      <c r="AB2012" s="15" t="str">
        <f>IF(AA2012="","",VLOOKUP(AA2012,映射!W:X,2,FALSE))</f>
        <v>神秘火种</v>
      </c>
      <c r="AC2012" s="26">
        <v>1</v>
      </c>
      <c r="AD2012" s="26">
        <v>1</v>
      </c>
      <c r="AE2012" s="26">
        <v>400</v>
      </c>
      <c r="AF2012" s="85"/>
      <c r="AG2012" s="15"/>
      <c r="AH2012" s="85"/>
      <c r="AI2012" s="85"/>
      <c r="AJ2012" s="85"/>
      <c r="AK2012" s="85"/>
      <c r="AL2012" s="85"/>
      <c r="AM2012" s="85"/>
      <c r="AN2012" s="85"/>
      <c r="AO2012" s="85"/>
    </row>
    <row r="2013" spans="1:41">
      <c r="A2013" s="26">
        <v>310006</v>
      </c>
      <c r="B2013" s="26" t="s">
        <v>786</v>
      </c>
      <c r="C2013" s="26" t="s">
        <v>786</v>
      </c>
      <c r="D2013" s="26"/>
      <c r="E2013" s="26" t="s">
        <v>786</v>
      </c>
      <c r="F2013" s="26"/>
      <c r="G2013" s="26"/>
      <c r="H2013" s="26"/>
      <c r="I2013" s="26"/>
      <c r="J2013" s="26">
        <v>0</v>
      </c>
      <c r="K2013" s="26"/>
      <c r="L2013" s="52">
        <v>3006</v>
      </c>
      <c r="M2013" s="15" t="str">
        <f>IF(L2013="","",VLOOKUP(L2013,映射!W:X,2,FALSE))</f>
        <v>金</v>
      </c>
      <c r="N2013" s="26">
        <v>3</v>
      </c>
      <c r="O2013" s="26">
        <v>1</v>
      </c>
      <c r="P2013" s="26">
        <v>10000</v>
      </c>
      <c r="Q2013" s="52">
        <v>3006</v>
      </c>
      <c r="R2013" s="15" t="str">
        <f>IF(Q2013="","",VLOOKUP(Q2013,映射!W:X,2,FALSE))</f>
        <v>金</v>
      </c>
      <c r="S2013" s="26">
        <v>1</v>
      </c>
      <c r="T2013" s="26">
        <v>1</v>
      </c>
      <c r="U2013" s="26">
        <v>3000</v>
      </c>
      <c r="V2013" s="52">
        <v>3006</v>
      </c>
      <c r="W2013" s="15" t="str">
        <f>IF(V2013="","",VLOOKUP(V2013,映射!W:X,2,FALSE))</f>
        <v>金</v>
      </c>
      <c r="X2013" s="26">
        <v>1</v>
      </c>
      <c r="Y2013" s="26">
        <v>1</v>
      </c>
      <c r="Z2013" s="26">
        <v>1000</v>
      </c>
      <c r="AA2013" s="52">
        <v>5086</v>
      </c>
      <c r="AB2013" s="15" t="str">
        <f>IF(AA2013="","",VLOOKUP(AA2013,映射!W:X,2,FALSE))</f>
        <v>神秘火种</v>
      </c>
      <c r="AC2013" s="26">
        <v>1</v>
      </c>
      <c r="AD2013" s="26">
        <v>1</v>
      </c>
      <c r="AE2013" s="26">
        <v>500</v>
      </c>
      <c r="AF2013" s="85"/>
      <c r="AG2013" s="15"/>
      <c r="AH2013" s="85"/>
      <c r="AI2013" s="85"/>
      <c r="AJ2013" s="85"/>
      <c r="AK2013" s="85"/>
      <c r="AL2013" s="85"/>
      <c r="AM2013" s="85"/>
      <c r="AN2013" s="85"/>
      <c r="AO2013" s="85"/>
    </row>
    <row r="2014" spans="1:41">
      <c r="A2014" s="26">
        <v>310007</v>
      </c>
      <c r="B2014" s="26" t="s">
        <v>786</v>
      </c>
      <c r="C2014" s="26" t="s">
        <v>786</v>
      </c>
      <c r="D2014" s="26"/>
      <c r="E2014" s="26" t="s">
        <v>786</v>
      </c>
      <c r="F2014" s="26"/>
      <c r="G2014" s="26"/>
      <c r="H2014" s="26"/>
      <c r="I2014" s="26"/>
      <c r="J2014" s="26">
        <v>0</v>
      </c>
      <c r="K2014" s="26"/>
      <c r="L2014" s="52">
        <v>3101</v>
      </c>
      <c r="M2014" s="15" t="str">
        <f>IF(L2014="","",VLOOKUP(L2014,映射!W:X,2,FALSE))</f>
        <v>印度轻木</v>
      </c>
      <c r="N2014" s="26">
        <v>3</v>
      </c>
      <c r="O2014" s="26">
        <v>1</v>
      </c>
      <c r="P2014" s="26">
        <v>10000</v>
      </c>
      <c r="Q2014" s="52">
        <v>3101</v>
      </c>
      <c r="R2014" s="15" t="str">
        <f>IF(Q2014="","",VLOOKUP(Q2014,映射!W:X,2,FALSE))</f>
        <v>印度轻木</v>
      </c>
      <c r="S2014" s="26">
        <v>1</v>
      </c>
      <c r="T2014" s="26">
        <v>1</v>
      </c>
      <c r="U2014" s="26">
        <v>3000</v>
      </c>
      <c r="V2014" s="52">
        <v>3101</v>
      </c>
      <c r="W2014" s="15" t="str">
        <f>IF(V2014="","",VLOOKUP(V2014,映射!W:X,2,FALSE))</f>
        <v>印度轻木</v>
      </c>
      <c r="X2014" s="26">
        <v>1</v>
      </c>
      <c r="Y2014" s="26">
        <v>1</v>
      </c>
      <c r="Z2014" s="26">
        <v>1000</v>
      </c>
      <c r="AA2014" s="52">
        <v>5086</v>
      </c>
      <c r="AB2014" s="15" t="str">
        <f>IF(AA2014="","",VLOOKUP(AA2014,映射!W:X,2,FALSE))</f>
        <v>神秘火种</v>
      </c>
      <c r="AC2014" s="26">
        <v>1</v>
      </c>
      <c r="AD2014" s="26">
        <v>1</v>
      </c>
      <c r="AE2014" s="26">
        <v>300</v>
      </c>
      <c r="AF2014" s="52"/>
      <c r="AG2014" s="15"/>
      <c r="AH2014" s="26"/>
      <c r="AI2014" s="26"/>
      <c r="AJ2014" s="26"/>
      <c r="AK2014" s="52"/>
      <c r="AL2014" s="26"/>
      <c r="AM2014" s="26"/>
      <c r="AN2014" s="26"/>
      <c r="AO2014" s="85"/>
    </row>
    <row r="2015" spans="1:41">
      <c r="A2015" s="26">
        <v>310008</v>
      </c>
      <c r="B2015" s="26" t="s">
        <v>786</v>
      </c>
      <c r="C2015" s="26" t="s">
        <v>786</v>
      </c>
      <c r="D2015" s="26"/>
      <c r="E2015" s="26" t="s">
        <v>786</v>
      </c>
      <c r="F2015" s="26"/>
      <c r="G2015" s="26"/>
      <c r="H2015" s="26"/>
      <c r="I2015" s="26"/>
      <c r="J2015" s="26">
        <v>0</v>
      </c>
      <c r="K2015" s="26"/>
      <c r="L2015" s="52">
        <v>3102</v>
      </c>
      <c r="M2015" s="15" t="str">
        <f>IF(L2015="","",VLOOKUP(L2015,映射!W:X,2,FALSE))</f>
        <v>枞</v>
      </c>
      <c r="N2015" s="26">
        <v>3</v>
      </c>
      <c r="O2015" s="26">
        <v>1</v>
      </c>
      <c r="P2015" s="26">
        <v>10000</v>
      </c>
      <c r="Q2015" s="52">
        <v>3102</v>
      </c>
      <c r="R2015" s="15" t="str">
        <f>IF(Q2015="","",VLOOKUP(Q2015,映射!W:X,2,FALSE))</f>
        <v>枞</v>
      </c>
      <c r="S2015" s="26">
        <v>1</v>
      </c>
      <c r="T2015" s="26">
        <v>1</v>
      </c>
      <c r="U2015" s="26">
        <v>3000</v>
      </c>
      <c r="V2015" s="52">
        <v>3102</v>
      </c>
      <c r="W2015" s="15" t="str">
        <f>IF(V2015="","",VLOOKUP(V2015,映射!W:X,2,FALSE))</f>
        <v>枞</v>
      </c>
      <c r="X2015" s="26">
        <v>1</v>
      </c>
      <c r="Y2015" s="26">
        <v>1</v>
      </c>
      <c r="Z2015" s="26">
        <v>1000</v>
      </c>
      <c r="AA2015" s="52">
        <v>5086</v>
      </c>
      <c r="AB2015" s="15" t="str">
        <f>IF(AA2015="","",VLOOKUP(AA2015,映射!W:X,2,FALSE))</f>
        <v>神秘火种</v>
      </c>
      <c r="AC2015" s="26">
        <v>1</v>
      </c>
      <c r="AD2015" s="26">
        <v>1</v>
      </c>
      <c r="AE2015" s="26">
        <v>300</v>
      </c>
      <c r="AF2015" s="85"/>
      <c r="AG2015" s="15"/>
      <c r="AH2015" s="85"/>
      <c r="AI2015" s="85"/>
      <c r="AJ2015" s="85"/>
      <c r="AK2015" s="85"/>
      <c r="AL2015" s="85"/>
      <c r="AM2015" s="85"/>
      <c r="AN2015" s="85"/>
      <c r="AO2015" s="85"/>
    </row>
    <row r="2016" spans="1:41">
      <c r="A2016" s="26">
        <v>310009</v>
      </c>
      <c r="B2016" s="26" t="s">
        <v>786</v>
      </c>
      <c r="C2016" s="26" t="s">
        <v>786</v>
      </c>
      <c r="D2016" s="26"/>
      <c r="E2016" s="26" t="s">
        <v>786</v>
      </c>
      <c r="F2016" s="26"/>
      <c r="G2016" s="26"/>
      <c r="H2016" s="26"/>
      <c r="I2016" s="26"/>
      <c r="J2016" s="26">
        <v>0</v>
      </c>
      <c r="K2016" s="26"/>
      <c r="L2016" s="52">
        <v>3103</v>
      </c>
      <c r="M2016" s="15" t="str">
        <f>IF(L2016="","",VLOOKUP(L2016,映射!W:X,2,FALSE))</f>
        <v>黄月木</v>
      </c>
      <c r="N2016" s="26">
        <v>3</v>
      </c>
      <c r="O2016" s="26">
        <v>1</v>
      </c>
      <c r="P2016" s="26">
        <v>10000</v>
      </c>
      <c r="Q2016" s="52">
        <v>3103</v>
      </c>
      <c r="R2016" s="15" t="str">
        <f>IF(Q2016="","",VLOOKUP(Q2016,映射!W:X,2,FALSE))</f>
        <v>黄月木</v>
      </c>
      <c r="S2016" s="26">
        <v>1</v>
      </c>
      <c r="T2016" s="26">
        <v>1</v>
      </c>
      <c r="U2016" s="26">
        <v>3000</v>
      </c>
      <c r="V2016" s="52">
        <v>3103</v>
      </c>
      <c r="W2016" s="15" t="str">
        <f>IF(V2016="","",VLOOKUP(V2016,映射!W:X,2,FALSE))</f>
        <v>黄月木</v>
      </c>
      <c r="X2016" s="26">
        <v>1</v>
      </c>
      <c r="Y2016" s="26">
        <v>1</v>
      </c>
      <c r="Z2016" s="26">
        <v>1000</v>
      </c>
      <c r="AA2016" s="52">
        <v>5086</v>
      </c>
      <c r="AB2016" s="15" t="str">
        <f>IF(AA2016="","",VLOOKUP(AA2016,映射!W:X,2,FALSE))</f>
        <v>神秘火种</v>
      </c>
      <c r="AC2016" s="26">
        <v>1</v>
      </c>
      <c r="AD2016" s="26">
        <v>1</v>
      </c>
      <c r="AE2016" s="26">
        <v>300</v>
      </c>
      <c r="AF2016" s="85"/>
      <c r="AG2016" s="15"/>
      <c r="AH2016" s="85"/>
      <c r="AI2016" s="85"/>
      <c r="AJ2016" s="85"/>
      <c r="AK2016" s="85"/>
      <c r="AL2016" s="85"/>
      <c r="AM2016" s="85"/>
      <c r="AN2016" s="85"/>
      <c r="AO2016" s="85"/>
    </row>
    <row r="2017" spans="1:41">
      <c r="A2017" s="26">
        <v>310010</v>
      </c>
      <c r="B2017" s="26" t="s">
        <v>786</v>
      </c>
      <c r="C2017" s="26" t="s">
        <v>786</v>
      </c>
      <c r="D2017" s="26"/>
      <c r="E2017" s="26" t="s">
        <v>786</v>
      </c>
      <c r="F2017" s="26"/>
      <c r="G2017" s="26"/>
      <c r="H2017" s="26"/>
      <c r="I2017" s="26"/>
      <c r="J2017" s="26">
        <v>0</v>
      </c>
      <c r="K2017" s="26"/>
      <c r="L2017" s="52">
        <v>3104</v>
      </c>
      <c r="M2017" s="15" t="str">
        <f>IF(L2017="","",VLOOKUP(L2017,映射!W:X,2,FALSE))</f>
        <v>茱萸木</v>
      </c>
      <c r="N2017" s="26">
        <v>3</v>
      </c>
      <c r="O2017" s="26">
        <v>1</v>
      </c>
      <c r="P2017" s="26">
        <v>10000</v>
      </c>
      <c r="Q2017" s="52">
        <v>3104</v>
      </c>
      <c r="R2017" s="15" t="str">
        <f>IF(Q2017="","",VLOOKUP(Q2017,映射!W:X,2,FALSE))</f>
        <v>茱萸木</v>
      </c>
      <c r="S2017" s="26">
        <v>1</v>
      </c>
      <c r="T2017" s="26">
        <v>1</v>
      </c>
      <c r="U2017" s="26">
        <v>3000</v>
      </c>
      <c r="V2017" s="52">
        <v>3104</v>
      </c>
      <c r="W2017" s="15" t="str">
        <f>IF(V2017="","",VLOOKUP(V2017,映射!W:X,2,FALSE))</f>
        <v>茱萸木</v>
      </c>
      <c r="X2017" s="26">
        <v>1</v>
      </c>
      <c r="Y2017" s="26">
        <v>1</v>
      </c>
      <c r="Z2017" s="26">
        <v>1000</v>
      </c>
      <c r="AA2017" s="52">
        <v>5086</v>
      </c>
      <c r="AB2017" s="15" t="str">
        <f>IF(AA2017="","",VLOOKUP(AA2017,映射!W:X,2,FALSE))</f>
        <v>神秘火种</v>
      </c>
      <c r="AC2017" s="26">
        <v>1</v>
      </c>
      <c r="AD2017" s="26">
        <v>1</v>
      </c>
      <c r="AE2017" s="26">
        <v>400</v>
      </c>
      <c r="AF2017" s="85"/>
      <c r="AG2017" s="15"/>
      <c r="AH2017" s="85"/>
      <c r="AI2017" s="85"/>
      <c r="AJ2017" s="85"/>
      <c r="AK2017" s="85"/>
      <c r="AL2017" s="85"/>
      <c r="AM2017" s="85"/>
      <c r="AN2017" s="85"/>
      <c r="AO2017" s="85"/>
    </row>
    <row r="2018" spans="1:41">
      <c r="A2018" s="26">
        <v>310011</v>
      </c>
      <c r="B2018" s="26" t="s">
        <v>786</v>
      </c>
      <c r="C2018" s="26" t="s">
        <v>786</v>
      </c>
      <c r="D2018" s="26"/>
      <c r="E2018" s="26" t="s">
        <v>786</v>
      </c>
      <c r="F2018" s="26"/>
      <c r="G2018" s="26"/>
      <c r="H2018" s="26"/>
      <c r="I2018" s="26"/>
      <c r="J2018" s="26">
        <v>0</v>
      </c>
      <c r="K2018" s="26"/>
      <c r="L2018" s="52">
        <v>3105</v>
      </c>
      <c r="M2018" s="15" t="str">
        <f>IF(L2018="","",VLOOKUP(L2018,映射!W:X,2,FALSE))</f>
        <v>铁杉</v>
      </c>
      <c r="N2018" s="26">
        <v>3</v>
      </c>
      <c r="O2018" s="26">
        <v>1</v>
      </c>
      <c r="P2018" s="26">
        <v>10000</v>
      </c>
      <c r="Q2018" s="52">
        <v>3105</v>
      </c>
      <c r="R2018" s="15" t="str">
        <f>IF(Q2018="","",VLOOKUP(Q2018,映射!W:X,2,FALSE))</f>
        <v>铁杉</v>
      </c>
      <c r="S2018" s="26">
        <v>1</v>
      </c>
      <c r="T2018" s="26">
        <v>1</v>
      </c>
      <c r="U2018" s="26">
        <v>3000</v>
      </c>
      <c r="V2018" s="52">
        <v>3105</v>
      </c>
      <c r="W2018" s="15" t="str">
        <f>IF(V2018="","",VLOOKUP(V2018,映射!W:X,2,FALSE))</f>
        <v>铁杉</v>
      </c>
      <c r="X2018" s="26">
        <v>1</v>
      </c>
      <c r="Y2018" s="26">
        <v>1</v>
      </c>
      <c r="Z2018" s="26">
        <v>1000</v>
      </c>
      <c r="AA2018" s="52">
        <v>5086</v>
      </c>
      <c r="AB2018" s="15" t="str">
        <f>IF(AA2018="","",VLOOKUP(AA2018,映射!W:X,2,FALSE))</f>
        <v>神秘火种</v>
      </c>
      <c r="AC2018" s="26">
        <v>1</v>
      </c>
      <c r="AD2018" s="26">
        <v>1</v>
      </c>
      <c r="AE2018" s="26">
        <v>400</v>
      </c>
      <c r="AF2018" s="85"/>
      <c r="AG2018" s="15"/>
      <c r="AH2018" s="85"/>
      <c r="AI2018" s="85"/>
      <c r="AJ2018" s="85"/>
      <c r="AK2018" s="85"/>
      <c r="AL2018" s="85"/>
      <c r="AM2018" s="85"/>
      <c r="AN2018" s="85"/>
      <c r="AO2018" s="85"/>
    </row>
    <row r="2019" spans="1:41">
      <c r="A2019" s="26">
        <v>310012</v>
      </c>
      <c r="B2019" s="26" t="s">
        <v>786</v>
      </c>
      <c r="C2019" s="26" t="s">
        <v>786</v>
      </c>
      <c r="D2019" s="26"/>
      <c r="E2019" s="26" t="s">
        <v>786</v>
      </c>
      <c r="F2019" s="26"/>
      <c r="G2019" s="26"/>
      <c r="H2019" s="26"/>
      <c r="I2019" s="26"/>
      <c r="J2019" s="26">
        <v>0</v>
      </c>
      <c r="K2019" s="26"/>
      <c r="L2019" s="52">
        <v>3106</v>
      </c>
      <c r="M2019" s="15" t="str">
        <f>IF(L2019="","",VLOOKUP(L2019,映射!W:X,2,FALSE))</f>
        <v>琵琶木</v>
      </c>
      <c r="N2019" s="26">
        <v>3</v>
      </c>
      <c r="O2019" s="26">
        <v>1</v>
      </c>
      <c r="P2019" s="26">
        <v>10000</v>
      </c>
      <c r="Q2019" s="52">
        <v>3106</v>
      </c>
      <c r="R2019" s="15" t="str">
        <f>IF(Q2019="","",VLOOKUP(Q2019,映射!W:X,2,FALSE))</f>
        <v>琵琶木</v>
      </c>
      <c r="S2019" s="26">
        <v>1</v>
      </c>
      <c r="T2019" s="26">
        <v>1</v>
      </c>
      <c r="U2019" s="26">
        <v>3000</v>
      </c>
      <c r="V2019" s="52">
        <v>3106</v>
      </c>
      <c r="W2019" s="15" t="str">
        <f>IF(V2019="","",VLOOKUP(V2019,映射!W:X,2,FALSE))</f>
        <v>琵琶木</v>
      </c>
      <c r="X2019" s="26">
        <v>1</v>
      </c>
      <c r="Y2019" s="26">
        <v>1</v>
      </c>
      <c r="Z2019" s="26">
        <v>1000</v>
      </c>
      <c r="AA2019" s="52">
        <v>5086</v>
      </c>
      <c r="AB2019" s="15" t="str">
        <f>IF(AA2019="","",VLOOKUP(AA2019,映射!W:X,2,FALSE))</f>
        <v>神秘火种</v>
      </c>
      <c r="AC2019" s="26">
        <v>1</v>
      </c>
      <c r="AD2019" s="26">
        <v>1</v>
      </c>
      <c r="AE2019" s="26">
        <v>500</v>
      </c>
      <c r="AF2019" s="85"/>
      <c r="AG2019" s="15"/>
      <c r="AH2019" s="85"/>
      <c r="AI2019" s="85"/>
      <c r="AJ2019" s="85"/>
      <c r="AK2019" s="85"/>
      <c r="AL2019" s="85"/>
      <c r="AM2019" s="85"/>
      <c r="AN2019" s="85"/>
      <c r="AO2019" s="85"/>
    </row>
    <row r="2020" spans="1:41">
      <c r="A2020" s="26">
        <v>310013</v>
      </c>
      <c r="B2020" s="26" t="s">
        <v>786</v>
      </c>
      <c r="C2020" s="26" t="s">
        <v>786</v>
      </c>
      <c r="D2020" s="26"/>
      <c r="E2020" s="26" t="s">
        <v>786</v>
      </c>
      <c r="F2020" s="26"/>
      <c r="G2020" s="26"/>
      <c r="H2020" s="26"/>
      <c r="I2020" s="26"/>
      <c r="J2020" s="26">
        <v>0</v>
      </c>
      <c r="K2020" s="26"/>
      <c r="L2020" s="52">
        <v>3401</v>
      </c>
      <c r="M2020" s="15" t="str">
        <f>IF(L2020="","",VLOOKUP(L2020,映射!W:X,2,FALSE))</f>
        <v>麻布</v>
      </c>
      <c r="N2020" s="26">
        <v>3</v>
      </c>
      <c r="O2020" s="26">
        <v>1</v>
      </c>
      <c r="P2020" s="26">
        <v>10000</v>
      </c>
      <c r="Q2020" s="52">
        <v>3401</v>
      </c>
      <c r="R2020" s="15" t="str">
        <f>IF(Q2020="","",VLOOKUP(Q2020,映射!W:X,2,FALSE))</f>
        <v>麻布</v>
      </c>
      <c r="S2020" s="26">
        <v>1</v>
      </c>
      <c r="T2020" s="26">
        <v>1</v>
      </c>
      <c r="U2020" s="26">
        <v>3000</v>
      </c>
      <c r="V2020" s="52">
        <v>3401</v>
      </c>
      <c r="W2020" s="15" t="str">
        <f>IF(V2020="","",VLOOKUP(V2020,映射!W:X,2,FALSE))</f>
        <v>麻布</v>
      </c>
      <c r="X2020" s="26">
        <v>1</v>
      </c>
      <c r="Y2020" s="26">
        <v>1</v>
      </c>
      <c r="Z2020" s="26">
        <v>1000</v>
      </c>
      <c r="AA2020" s="52">
        <v>5086</v>
      </c>
      <c r="AB2020" s="15" t="str">
        <f>IF(AA2020="","",VLOOKUP(AA2020,映射!W:X,2,FALSE))</f>
        <v>神秘火种</v>
      </c>
      <c r="AC2020" s="26">
        <v>1</v>
      </c>
      <c r="AD2020" s="26">
        <v>1</v>
      </c>
      <c r="AE2020" s="26">
        <v>300</v>
      </c>
      <c r="AF2020" s="52"/>
      <c r="AG2020" s="15"/>
      <c r="AH2020" s="26"/>
      <c r="AI2020" s="26"/>
      <c r="AJ2020" s="26"/>
      <c r="AK2020" s="52"/>
      <c r="AL2020" s="26"/>
      <c r="AM2020" s="26"/>
      <c r="AN2020" s="26"/>
      <c r="AO2020" s="85"/>
    </row>
    <row r="2021" spans="1:41">
      <c r="A2021" s="26">
        <v>310014</v>
      </c>
      <c r="B2021" s="26" t="s">
        <v>786</v>
      </c>
      <c r="C2021" s="26" t="s">
        <v>786</v>
      </c>
      <c r="D2021" s="26"/>
      <c r="E2021" s="26" t="s">
        <v>786</v>
      </c>
      <c r="F2021" s="26"/>
      <c r="G2021" s="26"/>
      <c r="H2021" s="26"/>
      <c r="I2021" s="26"/>
      <c r="J2021" s="26">
        <v>0</v>
      </c>
      <c r="K2021" s="26"/>
      <c r="L2021" s="52">
        <v>3402</v>
      </c>
      <c r="M2021" s="15" t="str">
        <f>IF(L2021="","",VLOOKUP(L2021,映射!W:X,2,FALSE))</f>
        <v>木绵布</v>
      </c>
      <c r="N2021" s="26">
        <v>3</v>
      </c>
      <c r="O2021" s="26">
        <v>1</v>
      </c>
      <c r="P2021" s="26">
        <v>10000</v>
      </c>
      <c r="Q2021" s="52">
        <v>3402</v>
      </c>
      <c r="R2021" s="15" t="str">
        <f>IF(Q2021="","",VLOOKUP(Q2021,映射!W:X,2,FALSE))</f>
        <v>木绵布</v>
      </c>
      <c r="S2021" s="26">
        <v>1</v>
      </c>
      <c r="T2021" s="26">
        <v>1</v>
      </c>
      <c r="U2021" s="26">
        <v>3000</v>
      </c>
      <c r="V2021" s="52">
        <v>3402</v>
      </c>
      <c r="W2021" s="15" t="str">
        <f>IF(V2021="","",VLOOKUP(V2021,映射!W:X,2,FALSE))</f>
        <v>木绵布</v>
      </c>
      <c r="X2021" s="26">
        <v>1</v>
      </c>
      <c r="Y2021" s="26">
        <v>1</v>
      </c>
      <c r="Z2021" s="26">
        <v>1000</v>
      </c>
      <c r="AA2021" s="52">
        <v>5086</v>
      </c>
      <c r="AB2021" s="15" t="str">
        <f>IF(AA2021="","",VLOOKUP(AA2021,映射!W:X,2,FALSE))</f>
        <v>神秘火种</v>
      </c>
      <c r="AC2021" s="26">
        <v>1</v>
      </c>
      <c r="AD2021" s="26">
        <v>1</v>
      </c>
      <c r="AE2021" s="26">
        <v>300</v>
      </c>
      <c r="AF2021" s="85"/>
      <c r="AG2021" s="15"/>
      <c r="AH2021" s="85"/>
      <c r="AI2021" s="85"/>
      <c r="AJ2021" s="85"/>
      <c r="AK2021" s="85"/>
      <c r="AL2021" s="85"/>
      <c r="AM2021" s="85"/>
      <c r="AN2021" s="85"/>
      <c r="AO2021" s="85"/>
    </row>
    <row r="2022" spans="1:41">
      <c r="A2022" s="26">
        <v>310015</v>
      </c>
      <c r="B2022" s="26" t="s">
        <v>786</v>
      </c>
      <c r="C2022" s="26" t="s">
        <v>786</v>
      </c>
      <c r="D2022" s="26"/>
      <c r="E2022" s="26" t="s">
        <v>786</v>
      </c>
      <c r="F2022" s="26"/>
      <c r="G2022" s="26"/>
      <c r="H2022" s="26"/>
      <c r="I2022" s="26"/>
      <c r="J2022" s="26">
        <v>0</v>
      </c>
      <c r="K2022" s="26"/>
      <c r="L2022" s="52">
        <v>3403</v>
      </c>
      <c r="M2022" s="15" t="str">
        <f>IF(L2022="","",VLOOKUP(L2022,映射!W:X,2,FALSE))</f>
        <v>毛毡</v>
      </c>
      <c r="N2022" s="26">
        <v>3</v>
      </c>
      <c r="O2022" s="26">
        <v>1</v>
      </c>
      <c r="P2022" s="26">
        <v>10000</v>
      </c>
      <c r="Q2022" s="52">
        <v>3403</v>
      </c>
      <c r="R2022" s="15" t="str">
        <f>IF(Q2022="","",VLOOKUP(Q2022,映射!W:X,2,FALSE))</f>
        <v>毛毡</v>
      </c>
      <c r="S2022" s="26">
        <v>1</v>
      </c>
      <c r="T2022" s="26">
        <v>1</v>
      </c>
      <c r="U2022" s="26">
        <v>3000</v>
      </c>
      <c r="V2022" s="52">
        <v>3403</v>
      </c>
      <c r="W2022" s="15" t="str">
        <f>IF(V2022="","",VLOOKUP(V2022,映射!W:X,2,FALSE))</f>
        <v>毛毡</v>
      </c>
      <c r="X2022" s="26">
        <v>1</v>
      </c>
      <c r="Y2022" s="26">
        <v>1</v>
      </c>
      <c r="Z2022" s="26">
        <v>1000</v>
      </c>
      <c r="AA2022" s="52">
        <v>5086</v>
      </c>
      <c r="AB2022" s="15" t="str">
        <f>IF(AA2022="","",VLOOKUP(AA2022,映射!W:X,2,FALSE))</f>
        <v>神秘火种</v>
      </c>
      <c r="AC2022" s="26">
        <v>1</v>
      </c>
      <c r="AD2022" s="26">
        <v>1</v>
      </c>
      <c r="AE2022" s="26">
        <v>300</v>
      </c>
      <c r="AF2022" s="85"/>
      <c r="AG2022" s="15" t="str">
        <f>IF(AF2022="","",VLOOKUP(AF2022,映射!W:X,2,FALSE))</f>
        <v/>
      </c>
      <c r="AH2022" s="85"/>
      <c r="AI2022" s="85"/>
      <c r="AJ2022" s="85"/>
      <c r="AK2022" s="85"/>
      <c r="AL2022" s="85"/>
      <c r="AM2022" s="85"/>
      <c r="AN2022" s="85"/>
      <c r="AO2022" s="85"/>
    </row>
    <row r="2023" spans="1:41">
      <c r="A2023" s="26">
        <v>310016</v>
      </c>
      <c r="B2023" s="26" t="s">
        <v>786</v>
      </c>
      <c r="C2023" s="26" t="s">
        <v>786</v>
      </c>
      <c r="D2023" s="26"/>
      <c r="E2023" s="26" t="s">
        <v>786</v>
      </c>
      <c r="F2023" s="26"/>
      <c r="G2023" s="26"/>
      <c r="H2023" s="26"/>
      <c r="I2023" s="26"/>
      <c r="J2023" s="26">
        <v>0</v>
      </c>
      <c r="K2023" s="26"/>
      <c r="L2023" s="52">
        <v>3404</v>
      </c>
      <c r="M2023" s="15" t="str">
        <f>IF(L2023="","",VLOOKUP(L2023,映射!W:X,2,FALSE))</f>
        <v>棉</v>
      </c>
      <c r="N2023" s="26">
        <v>3</v>
      </c>
      <c r="O2023" s="26">
        <v>1</v>
      </c>
      <c r="P2023" s="26">
        <v>10000</v>
      </c>
      <c r="Q2023" s="52">
        <v>3404</v>
      </c>
      <c r="R2023" s="15" t="str">
        <f>IF(Q2023="","",VLOOKUP(Q2023,映射!W:X,2,FALSE))</f>
        <v>棉</v>
      </c>
      <c r="S2023" s="26">
        <v>1</v>
      </c>
      <c r="T2023" s="26">
        <v>1</v>
      </c>
      <c r="U2023" s="26">
        <v>3000</v>
      </c>
      <c r="V2023" s="52">
        <v>3404</v>
      </c>
      <c r="W2023" s="15" t="str">
        <f>IF(V2023="","",VLOOKUP(V2023,映射!W:X,2,FALSE))</f>
        <v>棉</v>
      </c>
      <c r="X2023" s="26">
        <v>1</v>
      </c>
      <c r="Y2023" s="26">
        <v>1</v>
      </c>
      <c r="Z2023" s="26">
        <v>1000</v>
      </c>
      <c r="AA2023" s="52">
        <v>5086</v>
      </c>
      <c r="AB2023" s="15" t="str">
        <f>IF(AA2023="","",VLOOKUP(AA2023,映射!W:X,2,FALSE))</f>
        <v>神秘火种</v>
      </c>
      <c r="AC2023" s="26">
        <v>1</v>
      </c>
      <c r="AD2023" s="26">
        <v>1</v>
      </c>
      <c r="AE2023" s="26">
        <v>400</v>
      </c>
      <c r="AF2023" s="85"/>
      <c r="AG2023" s="15" t="str">
        <f>IF(AF2023="","",VLOOKUP(AF2023,映射!W:X,2,FALSE))</f>
        <v/>
      </c>
      <c r="AH2023" s="85"/>
      <c r="AI2023" s="85"/>
      <c r="AJ2023" s="85"/>
      <c r="AK2023" s="85"/>
      <c r="AL2023" s="85"/>
      <c r="AM2023" s="85"/>
      <c r="AN2023" s="85"/>
      <c r="AO2023" s="85"/>
    </row>
    <row r="2024" spans="1:41">
      <c r="A2024" s="26">
        <v>310017</v>
      </c>
      <c r="B2024" s="26" t="s">
        <v>786</v>
      </c>
      <c r="C2024" s="26" t="s">
        <v>786</v>
      </c>
      <c r="D2024" s="26"/>
      <c r="E2024" s="26" t="s">
        <v>786</v>
      </c>
      <c r="F2024" s="26"/>
      <c r="G2024" s="26"/>
      <c r="H2024" s="26"/>
      <c r="I2024" s="26"/>
      <c r="J2024" s="26">
        <v>0</v>
      </c>
      <c r="K2024" s="26"/>
      <c r="L2024" s="52">
        <v>3405</v>
      </c>
      <c r="M2024" s="15" t="str">
        <f>IF(L2024="","",VLOOKUP(L2024,映射!W:X,2,FALSE))</f>
        <v>细线</v>
      </c>
      <c r="N2024" s="26">
        <v>3</v>
      </c>
      <c r="O2024" s="26">
        <v>1</v>
      </c>
      <c r="P2024" s="26">
        <v>10000</v>
      </c>
      <c r="Q2024" s="52">
        <v>3405</v>
      </c>
      <c r="R2024" s="15" t="str">
        <f>IF(Q2024="","",VLOOKUP(Q2024,映射!W:X,2,FALSE))</f>
        <v>细线</v>
      </c>
      <c r="S2024" s="26">
        <v>1</v>
      </c>
      <c r="T2024" s="26">
        <v>1</v>
      </c>
      <c r="U2024" s="26">
        <v>3000</v>
      </c>
      <c r="V2024" s="52">
        <v>3405</v>
      </c>
      <c r="W2024" s="15" t="str">
        <f>IF(V2024="","",VLOOKUP(V2024,映射!W:X,2,FALSE))</f>
        <v>细线</v>
      </c>
      <c r="X2024" s="26">
        <v>1</v>
      </c>
      <c r="Y2024" s="26">
        <v>1</v>
      </c>
      <c r="Z2024" s="26">
        <v>1000</v>
      </c>
      <c r="AA2024" s="52">
        <v>5086</v>
      </c>
      <c r="AB2024" s="15" t="str">
        <f>IF(AA2024="","",VLOOKUP(AA2024,映射!W:X,2,FALSE))</f>
        <v>神秘火种</v>
      </c>
      <c r="AC2024" s="26">
        <v>1</v>
      </c>
      <c r="AD2024" s="26">
        <v>1</v>
      </c>
      <c r="AE2024" s="26">
        <v>400</v>
      </c>
      <c r="AF2024" s="85"/>
      <c r="AG2024" s="15" t="str">
        <f>IF(AF2024="","",VLOOKUP(AF2024,映射!W:X,2,FALSE))</f>
        <v/>
      </c>
      <c r="AH2024" s="85"/>
      <c r="AI2024" s="85"/>
      <c r="AJ2024" s="85"/>
      <c r="AK2024" s="85"/>
      <c r="AL2024" s="85"/>
      <c r="AM2024" s="85"/>
      <c r="AN2024" s="85"/>
      <c r="AO2024" s="85"/>
    </row>
    <row r="2025" spans="1:41">
      <c r="A2025" s="26">
        <v>310018</v>
      </c>
      <c r="B2025" s="26" t="s">
        <v>786</v>
      </c>
      <c r="C2025" s="26" t="s">
        <v>786</v>
      </c>
      <c r="D2025" s="26"/>
      <c r="E2025" s="26" t="s">
        <v>786</v>
      </c>
      <c r="F2025" s="26"/>
      <c r="G2025" s="26"/>
      <c r="H2025" s="26"/>
      <c r="I2025" s="26"/>
      <c r="J2025" s="26">
        <v>0</v>
      </c>
      <c r="K2025" s="26"/>
      <c r="L2025" s="52">
        <v>3406</v>
      </c>
      <c r="M2025" s="15" t="str">
        <f>IF(L2025="","",VLOOKUP(L2025,映射!W:X,2,FALSE))</f>
        <v>绢布</v>
      </c>
      <c r="N2025" s="26">
        <v>3</v>
      </c>
      <c r="O2025" s="26">
        <v>1</v>
      </c>
      <c r="P2025" s="26">
        <v>10000</v>
      </c>
      <c r="Q2025" s="52">
        <v>3406</v>
      </c>
      <c r="R2025" s="15" t="str">
        <f>IF(Q2025="","",VLOOKUP(Q2025,映射!W:X,2,FALSE))</f>
        <v>绢布</v>
      </c>
      <c r="S2025" s="26">
        <v>1</v>
      </c>
      <c r="T2025" s="26">
        <v>1</v>
      </c>
      <c r="U2025" s="26">
        <v>3000</v>
      </c>
      <c r="V2025" s="52">
        <v>3406</v>
      </c>
      <c r="W2025" s="15" t="str">
        <f>IF(V2025="","",VLOOKUP(V2025,映射!W:X,2,FALSE))</f>
        <v>绢布</v>
      </c>
      <c r="X2025" s="26">
        <v>1</v>
      </c>
      <c r="Y2025" s="26">
        <v>1</v>
      </c>
      <c r="Z2025" s="26">
        <v>1000</v>
      </c>
      <c r="AA2025" s="52">
        <v>5086</v>
      </c>
      <c r="AB2025" s="15" t="str">
        <f>IF(AA2025="","",VLOOKUP(AA2025,映射!W:X,2,FALSE))</f>
        <v>神秘火种</v>
      </c>
      <c r="AC2025" s="26">
        <v>1</v>
      </c>
      <c r="AD2025" s="26">
        <v>1</v>
      </c>
      <c r="AE2025" s="26">
        <v>500</v>
      </c>
      <c r="AF2025" s="85"/>
      <c r="AG2025" s="15"/>
      <c r="AH2025" s="85"/>
      <c r="AI2025" s="85"/>
      <c r="AJ2025" s="85"/>
      <c r="AK2025" s="85"/>
      <c r="AL2025" s="85"/>
      <c r="AM2025" s="85"/>
      <c r="AN2025" s="85"/>
      <c r="AO2025" s="85"/>
    </row>
    <row r="2026" spans="1:41">
      <c r="A2026" s="26">
        <v>310019</v>
      </c>
      <c r="B2026" s="26" t="s">
        <v>787</v>
      </c>
      <c r="C2026" s="26" t="s">
        <v>786</v>
      </c>
      <c r="D2026" s="26"/>
      <c r="E2026" s="26" t="s">
        <v>786</v>
      </c>
      <c r="F2026" s="26"/>
      <c r="G2026" s="26"/>
      <c r="H2026" s="26"/>
      <c r="I2026" s="26"/>
      <c r="J2026" s="26">
        <v>0</v>
      </c>
      <c r="K2026" s="26"/>
      <c r="L2026" s="52">
        <v>3001</v>
      </c>
      <c r="M2026" s="15" t="str">
        <f>IF(L2026="","",VLOOKUP(L2026,映射!W:X,2,FALSE))</f>
        <v>铜</v>
      </c>
      <c r="N2026" s="26">
        <f>N2008*2</f>
        <v>6</v>
      </c>
      <c r="O2026" s="26">
        <v>1</v>
      </c>
      <c r="P2026" s="26">
        <v>10000</v>
      </c>
      <c r="Q2026" s="52">
        <v>3001</v>
      </c>
      <c r="R2026" s="15" t="str">
        <f>IF(Q2026="","",VLOOKUP(Q2026,映射!W:X,2,FALSE))</f>
        <v>铜</v>
      </c>
      <c r="S2026" s="26">
        <f>S2008*2</f>
        <v>2</v>
      </c>
      <c r="T2026" s="26">
        <v>1</v>
      </c>
      <c r="U2026" s="26">
        <v>3000</v>
      </c>
      <c r="V2026" s="52">
        <v>3001</v>
      </c>
      <c r="W2026" s="15" t="str">
        <f>IF(V2026="","",VLOOKUP(V2026,映射!W:X,2,FALSE))</f>
        <v>铜</v>
      </c>
      <c r="X2026" s="26">
        <f>X2008*2</f>
        <v>2</v>
      </c>
      <c r="Y2026" s="26">
        <v>1</v>
      </c>
      <c r="Z2026" s="26">
        <v>1000</v>
      </c>
      <c r="AA2026" s="52">
        <v>5086</v>
      </c>
      <c r="AB2026" s="15" t="str">
        <f>IF(AA2026="","",VLOOKUP(AA2026,映射!W:X,2,FALSE))</f>
        <v>神秘火种</v>
      </c>
      <c r="AC2026" s="26">
        <f>AC2008*2</f>
        <v>2</v>
      </c>
      <c r="AD2026" s="26">
        <v>1</v>
      </c>
      <c r="AE2026" s="26">
        <v>300</v>
      </c>
      <c r="AF2026" s="85"/>
      <c r="AG2026" s="15"/>
      <c r="AH2026" s="85"/>
      <c r="AI2026" s="85"/>
      <c r="AJ2026" s="85"/>
      <c r="AK2026" s="85"/>
      <c r="AL2026" s="85"/>
      <c r="AM2026" s="85"/>
      <c r="AN2026" s="85"/>
      <c r="AO2026" s="85"/>
    </row>
    <row r="2027" spans="1:41">
      <c r="A2027" s="26">
        <v>310020</v>
      </c>
      <c r="B2027" s="26" t="s">
        <v>787</v>
      </c>
      <c r="C2027" s="26" t="s">
        <v>786</v>
      </c>
      <c r="D2027" s="26"/>
      <c r="E2027" s="26" t="s">
        <v>786</v>
      </c>
      <c r="F2027" s="26"/>
      <c r="G2027" s="26"/>
      <c r="H2027" s="26"/>
      <c r="I2027" s="26"/>
      <c r="J2027" s="26">
        <v>0</v>
      </c>
      <c r="K2027" s="26"/>
      <c r="L2027" s="52">
        <v>3002</v>
      </c>
      <c r="M2027" s="15" t="str">
        <f>IF(L2027="","",VLOOKUP(L2027,映射!W:X,2,FALSE))</f>
        <v>铁</v>
      </c>
      <c r="N2027" s="26">
        <f t="shared" ref="N2027:N2043" si="0">N2009*2</f>
        <v>6</v>
      </c>
      <c r="O2027" s="26">
        <v>1</v>
      </c>
      <c r="P2027" s="26">
        <v>10000</v>
      </c>
      <c r="Q2027" s="52">
        <v>3002</v>
      </c>
      <c r="R2027" s="15" t="str">
        <f>IF(Q2027="","",VLOOKUP(Q2027,映射!W:X,2,FALSE))</f>
        <v>铁</v>
      </c>
      <c r="S2027" s="26">
        <f t="shared" ref="S2027:S2043" si="1">S2009*2</f>
        <v>2</v>
      </c>
      <c r="T2027" s="26">
        <v>1</v>
      </c>
      <c r="U2027" s="26">
        <v>3000</v>
      </c>
      <c r="V2027" s="52">
        <v>3002</v>
      </c>
      <c r="W2027" s="15" t="str">
        <f>IF(V2027="","",VLOOKUP(V2027,映射!W:X,2,FALSE))</f>
        <v>铁</v>
      </c>
      <c r="X2027" s="26">
        <f t="shared" ref="X2027:X2043" si="2">X2009*2</f>
        <v>2</v>
      </c>
      <c r="Y2027" s="26">
        <v>1</v>
      </c>
      <c r="Z2027" s="26">
        <v>1000</v>
      </c>
      <c r="AA2027" s="52">
        <v>5086</v>
      </c>
      <c r="AB2027" s="15" t="str">
        <f>IF(AA2027="","",VLOOKUP(AA2027,映射!W:X,2,FALSE))</f>
        <v>神秘火种</v>
      </c>
      <c r="AC2027" s="26">
        <f t="shared" ref="AC2027:AC2043" si="3">AC2009*2</f>
        <v>2</v>
      </c>
      <c r="AD2027" s="26">
        <v>1</v>
      </c>
      <c r="AE2027" s="26">
        <v>300</v>
      </c>
      <c r="AF2027" s="85"/>
      <c r="AG2027" s="15"/>
      <c r="AH2027" s="85"/>
      <c r="AI2027" s="85"/>
      <c r="AJ2027" s="85"/>
      <c r="AK2027" s="85"/>
      <c r="AL2027" s="85"/>
      <c r="AM2027" s="85"/>
      <c r="AN2027" s="85"/>
      <c r="AO2027" s="85"/>
    </row>
    <row r="2028" spans="1:41">
      <c r="A2028" s="26">
        <v>310021</v>
      </c>
      <c r="B2028" s="26" t="s">
        <v>787</v>
      </c>
      <c r="C2028" s="26" t="s">
        <v>786</v>
      </c>
      <c r="D2028" s="26"/>
      <c r="E2028" s="26" t="s">
        <v>786</v>
      </c>
      <c r="F2028" s="26"/>
      <c r="G2028" s="26"/>
      <c r="H2028" s="26"/>
      <c r="I2028" s="26"/>
      <c r="J2028" s="26">
        <v>0</v>
      </c>
      <c r="K2028" s="26"/>
      <c r="L2028" s="52">
        <v>3003</v>
      </c>
      <c r="M2028" s="15" t="str">
        <f>IF(L2028="","",VLOOKUP(L2028,映射!W:X,2,FALSE))</f>
        <v>银</v>
      </c>
      <c r="N2028" s="26">
        <f t="shared" si="0"/>
        <v>6</v>
      </c>
      <c r="O2028" s="26">
        <v>1</v>
      </c>
      <c r="P2028" s="26">
        <v>10000</v>
      </c>
      <c r="Q2028" s="52">
        <v>3003</v>
      </c>
      <c r="R2028" s="15" t="str">
        <f>IF(Q2028="","",VLOOKUP(Q2028,映射!W:X,2,FALSE))</f>
        <v>银</v>
      </c>
      <c r="S2028" s="26">
        <f t="shared" si="1"/>
        <v>2</v>
      </c>
      <c r="T2028" s="26">
        <v>1</v>
      </c>
      <c r="U2028" s="26">
        <v>3000</v>
      </c>
      <c r="V2028" s="52">
        <v>3003</v>
      </c>
      <c r="W2028" s="15" t="str">
        <f>IF(V2028="","",VLOOKUP(V2028,映射!W:X,2,FALSE))</f>
        <v>银</v>
      </c>
      <c r="X2028" s="26">
        <f t="shared" si="2"/>
        <v>2</v>
      </c>
      <c r="Y2028" s="26">
        <v>1</v>
      </c>
      <c r="Z2028" s="26">
        <v>1000</v>
      </c>
      <c r="AA2028" s="52">
        <v>5086</v>
      </c>
      <c r="AB2028" s="15" t="str">
        <f>IF(AA2028="","",VLOOKUP(AA2028,映射!W:X,2,FALSE))</f>
        <v>神秘火种</v>
      </c>
      <c r="AC2028" s="26">
        <f t="shared" si="3"/>
        <v>2</v>
      </c>
      <c r="AD2028" s="26">
        <v>1</v>
      </c>
      <c r="AE2028" s="26">
        <v>300</v>
      </c>
      <c r="AF2028" s="85"/>
      <c r="AG2028" s="15"/>
      <c r="AH2028" s="85"/>
      <c r="AI2028" s="85"/>
      <c r="AJ2028" s="85"/>
      <c r="AK2028" s="85"/>
      <c r="AL2028" s="85"/>
      <c r="AM2028" s="85"/>
      <c r="AN2028" s="85"/>
      <c r="AO2028" s="85"/>
    </row>
    <row r="2029" spans="1:41">
      <c r="A2029" s="26">
        <v>310022</v>
      </c>
      <c r="B2029" s="26" t="s">
        <v>787</v>
      </c>
      <c r="C2029" s="26" t="s">
        <v>786</v>
      </c>
      <c r="D2029" s="26"/>
      <c r="E2029" s="26" t="s">
        <v>786</v>
      </c>
      <c r="F2029" s="26"/>
      <c r="G2029" s="26"/>
      <c r="H2029" s="26"/>
      <c r="I2029" s="26"/>
      <c r="J2029" s="26">
        <v>0</v>
      </c>
      <c r="K2029" s="26"/>
      <c r="L2029" s="52">
        <v>3004</v>
      </c>
      <c r="M2029" s="15" t="str">
        <f>IF(L2029="","",VLOOKUP(L2029,映射!W:X,2,FALSE))</f>
        <v>铝</v>
      </c>
      <c r="N2029" s="26">
        <f t="shared" si="0"/>
        <v>6</v>
      </c>
      <c r="O2029" s="26">
        <v>1</v>
      </c>
      <c r="P2029" s="26">
        <v>10000</v>
      </c>
      <c r="Q2029" s="52">
        <v>3004</v>
      </c>
      <c r="R2029" s="15" t="str">
        <f>IF(Q2029="","",VLOOKUP(Q2029,映射!W:X,2,FALSE))</f>
        <v>铝</v>
      </c>
      <c r="S2029" s="26">
        <f t="shared" si="1"/>
        <v>2</v>
      </c>
      <c r="T2029" s="26">
        <v>1</v>
      </c>
      <c r="U2029" s="26">
        <v>3000</v>
      </c>
      <c r="V2029" s="52">
        <v>3004</v>
      </c>
      <c r="W2029" s="15" t="str">
        <f>IF(V2029="","",VLOOKUP(V2029,映射!W:X,2,FALSE))</f>
        <v>铝</v>
      </c>
      <c r="X2029" s="26">
        <f t="shared" si="2"/>
        <v>2</v>
      </c>
      <c r="Y2029" s="26">
        <v>1</v>
      </c>
      <c r="Z2029" s="26">
        <v>1000</v>
      </c>
      <c r="AA2029" s="52">
        <v>5086</v>
      </c>
      <c r="AB2029" s="15" t="str">
        <f>IF(AA2029="","",VLOOKUP(AA2029,映射!W:X,2,FALSE))</f>
        <v>神秘火种</v>
      </c>
      <c r="AC2029" s="26">
        <f t="shared" si="3"/>
        <v>2</v>
      </c>
      <c r="AD2029" s="26">
        <v>1</v>
      </c>
      <c r="AE2029" s="26">
        <v>400</v>
      </c>
      <c r="AF2029" s="85"/>
      <c r="AG2029" s="15"/>
      <c r="AH2029" s="85"/>
      <c r="AI2029" s="85"/>
      <c r="AJ2029" s="85"/>
      <c r="AK2029" s="85"/>
      <c r="AL2029" s="85"/>
      <c r="AM2029" s="85"/>
      <c r="AN2029" s="85"/>
      <c r="AO2029" s="85"/>
    </row>
    <row r="2030" spans="1:41">
      <c r="A2030" s="26">
        <v>310023</v>
      </c>
      <c r="B2030" s="26" t="s">
        <v>787</v>
      </c>
      <c r="C2030" s="26" t="s">
        <v>786</v>
      </c>
      <c r="D2030" s="26"/>
      <c r="E2030" s="26" t="s">
        <v>786</v>
      </c>
      <c r="F2030" s="26"/>
      <c r="G2030" s="26"/>
      <c r="H2030" s="26"/>
      <c r="I2030" s="26"/>
      <c r="J2030" s="26">
        <v>0</v>
      </c>
      <c r="K2030" s="26"/>
      <c r="L2030" s="52">
        <v>3005</v>
      </c>
      <c r="M2030" s="15" t="str">
        <f>IF(L2030="","",VLOOKUP(L2030,映射!W:X,2,FALSE))</f>
        <v>纯银</v>
      </c>
      <c r="N2030" s="26">
        <f t="shared" si="0"/>
        <v>6</v>
      </c>
      <c r="O2030" s="26">
        <v>1</v>
      </c>
      <c r="P2030" s="26">
        <v>10000</v>
      </c>
      <c r="Q2030" s="52">
        <v>3005</v>
      </c>
      <c r="R2030" s="15" t="str">
        <f>IF(Q2030="","",VLOOKUP(Q2030,映射!W:X,2,FALSE))</f>
        <v>纯银</v>
      </c>
      <c r="S2030" s="26">
        <f t="shared" si="1"/>
        <v>2</v>
      </c>
      <c r="T2030" s="26">
        <v>1</v>
      </c>
      <c r="U2030" s="26">
        <v>3000</v>
      </c>
      <c r="V2030" s="52">
        <v>3005</v>
      </c>
      <c r="W2030" s="15" t="str">
        <f>IF(V2030="","",VLOOKUP(V2030,映射!W:X,2,FALSE))</f>
        <v>纯银</v>
      </c>
      <c r="X2030" s="26">
        <f t="shared" si="2"/>
        <v>2</v>
      </c>
      <c r="Y2030" s="26">
        <v>1</v>
      </c>
      <c r="Z2030" s="26">
        <v>1000</v>
      </c>
      <c r="AA2030" s="52">
        <v>5086</v>
      </c>
      <c r="AB2030" s="15" t="str">
        <f>IF(AA2030="","",VLOOKUP(AA2030,映射!W:X,2,FALSE))</f>
        <v>神秘火种</v>
      </c>
      <c r="AC2030" s="26">
        <f t="shared" si="3"/>
        <v>2</v>
      </c>
      <c r="AD2030" s="26">
        <v>1</v>
      </c>
      <c r="AE2030" s="26">
        <v>400</v>
      </c>
      <c r="AF2030" s="85"/>
      <c r="AG2030" s="15"/>
      <c r="AH2030" s="85"/>
      <c r="AI2030" s="85"/>
      <c r="AJ2030" s="85"/>
      <c r="AK2030" s="85"/>
      <c r="AL2030" s="85"/>
      <c r="AM2030" s="85"/>
      <c r="AN2030" s="85"/>
      <c r="AO2030" s="85"/>
    </row>
    <row r="2031" spans="1:41">
      <c r="A2031" s="26">
        <v>310024</v>
      </c>
      <c r="B2031" s="26" t="s">
        <v>787</v>
      </c>
      <c r="C2031" s="26" t="s">
        <v>786</v>
      </c>
      <c r="D2031" s="26"/>
      <c r="E2031" s="26" t="s">
        <v>786</v>
      </c>
      <c r="F2031" s="26"/>
      <c r="G2031" s="26"/>
      <c r="H2031" s="26"/>
      <c r="I2031" s="26"/>
      <c r="J2031" s="26">
        <v>0</v>
      </c>
      <c r="K2031" s="26"/>
      <c r="L2031" s="52">
        <v>3006</v>
      </c>
      <c r="M2031" s="15" t="str">
        <f>IF(L2031="","",VLOOKUP(L2031,映射!W:X,2,FALSE))</f>
        <v>金</v>
      </c>
      <c r="N2031" s="26">
        <f t="shared" si="0"/>
        <v>6</v>
      </c>
      <c r="O2031" s="26">
        <v>1</v>
      </c>
      <c r="P2031" s="26">
        <v>10000</v>
      </c>
      <c r="Q2031" s="52">
        <v>3006</v>
      </c>
      <c r="R2031" s="15" t="str">
        <f>IF(Q2031="","",VLOOKUP(Q2031,映射!W:X,2,FALSE))</f>
        <v>金</v>
      </c>
      <c r="S2031" s="26">
        <f t="shared" si="1"/>
        <v>2</v>
      </c>
      <c r="T2031" s="26">
        <v>1</v>
      </c>
      <c r="U2031" s="26">
        <v>3000</v>
      </c>
      <c r="V2031" s="52">
        <v>3006</v>
      </c>
      <c r="W2031" s="15" t="str">
        <f>IF(V2031="","",VLOOKUP(V2031,映射!W:X,2,FALSE))</f>
        <v>金</v>
      </c>
      <c r="X2031" s="26">
        <f t="shared" si="2"/>
        <v>2</v>
      </c>
      <c r="Y2031" s="26">
        <v>1</v>
      </c>
      <c r="Z2031" s="26">
        <v>1000</v>
      </c>
      <c r="AA2031" s="52">
        <v>5086</v>
      </c>
      <c r="AB2031" s="15" t="str">
        <f>IF(AA2031="","",VLOOKUP(AA2031,映射!W:X,2,FALSE))</f>
        <v>神秘火种</v>
      </c>
      <c r="AC2031" s="26">
        <f t="shared" si="3"/>
        <v>2</v>
      </c>
      <c r="AD2031" s="26">
        <v>1</v>
      </c>
      <c r="AE2031" s="26">
        <v>500</v>
      </c>
      <c r="AF2031" s="85"/>
      <c r="AG2031" s="15"/>
      <c r="AH2031" s="85"/>
      <c r="AI2031" s="85"/>
      <c r="AJ2031" s="85"/>
      <c r="AK2031" s="85"/>
      <c r="AL2031" s="85"/>
      <c r="AM2031" s="85"/>
      <c r="AN2031" s="85"/>
      <c r="AO2031" s="85"/>
    </row>
    <row r="2032" spans="1:41">
      <c r="A2032" s="26">
        <v>310025</v>
      </c>
      <c r="B2032" s="26" t="s">
        <v>787</v>
      </c>
      <c r="C2032" s="26" t="s">
        <v>786</v>
      </c>
      <c r="D2032" s="26"/>
      <c r="E2032" s="26" t="s">
        <v>786</v>
      </c>
      <c r="F2032" s="26"/>
      <c r="G2032" s="26"/>
      <c r="H2032" s="26"/>
      <c r="I2032" s="26"/>
      <c r="J2032" s="26">
        <v>0</v>
      </c>
      <c r="K2032" s="26"/>
      <c r="L2032" s="52">
        <v>3101</v>
      </c>
      <c r="M2032" s="15" t="str">
        <f>IF(L2032="","",VLOOKUP(L2032,映射!W:X,2,FALSE))</f>
        <v>印度轻木</v>
      </c>
      <c r="N2032" s="26">
        <f t="shared" si="0"/>
        <v>6</v>
      </c>
      <c r="O2032" s="26">
        <v>1</v>
      </c>
      <c r="P2032" s="26">
        <v>10000</v>
      </c>
      <c r="Q2032" s="52">
        <v>3101</v>
      </c>
      <c r="R2032" s="15" t="str">
        <f>IF(Q2032="","",VLOOKUP(Q2032,映射!W:X,2,FALSE))</f>
        <v>印度轻木</v>
      </c>
      <c r="S2032" s="26">
        <f t="shared" si="1"/>
        <v>2</v>
      </c>
      <c r="T2032" s="26">
        <v>1</v>
      </c>
      <c r="U2032" s="26">
        <v>3000</v>
      </c>
      <c r="V2032" s="52">
        <v>3101</v>
      </c>
      <c r="W2032" s="15" t="str">
        <f>IF(V2032="","",VLOOKUP(V2032,映射!W:X,2,FALSE))</f>
        <v>印度轻木</v>
      </c>
      <c r="X2032" s="26">
        <f t="shared" si="2"/>
        <v>2</v>
      </c>
      <c r="Y2032" s="26">
        <v>1</v>
      </c>
      <c r="Z2032" s="26">
        <v>1000</v>
      </c>
      <c r="AA2032" s="52">
        <v>5086</v>
      </c>
      <c r="AB2032" s="15" t="str">
        <f>IF(AA2032="","",VLOOKUP(AA2032,映射!W:X,2,FALSE))</f>
        <v>神秘火种</v>
      </c>
      <c r="AC2032" s="26">
        <f t="shared" si="3"/>
        <v>2</v>
      </c>
      <c r="AD2032" s="26">
        <v>1</v>
      </c>
      <c r="AE2032" s="26">
        <v>300</v>
      </c>
      <c r="AF2032" s="85"/>
      <c r="AG2032" s="15"/>
      <c r="AH2032" s="85"/>
      <c r="AI2032" s="85"/>
      <c r="AJ2032" s="85"/>
      <c r="AK2032" s="85"/>
      <c r="AL2032" s="85"/>
      <c r="AM2032" s="85"/>
      <c r="AN2032" s="85"/>
      <c r="AO2032" s="85"/>
    </row>
    <row r="2033" spans="1:41">
      <c r="A2033" s="26">
        <v>310026</v>
      </c>
      <c r="B2033" s="26" t="s">
        <v>787</v>
      </c>
      <c r="C2033" s="26" t="s">
        <v>786</v>
      </c>
      <c r="D2033" s="26"/>
      <c r="E2033" s="26" t="s">
        <v>786</v>
      </c>
      <c r="F2033" s="26"/>
      <c r="G2033" s="26"/>
      <c r="H2033" s="26"/>
      <c r="I2033" s="26"/>
      <c r="J2033" s="26">
        <v>0</v>
      </c>
      <c r="K2033" s="26"/>
      <c r="L2033" s="52">
        <v>3102</v>
      </c>
      <c r="M2033" s="15" t="str">
        <f>IF(L2033="","",VLOOKUP(L2033,映射!W:X,2,FALSE))</f>
        <v>枞</v>
      </c>
      <c r="N2033" s="26">
        <f t="shared" si="0"/>
        <v>6</v>
      </c>
      <c r="O2033" s="26">
        <v>1</v>
      </c>
      <c r="P2033" s="26">
        <v>10000</v>
      </c>
      <c r="Q2033" s="52">
        <v>3102</v>
      </c>
      <c r="R2033" s="15" t="str">
        <f>IF(Q2033="","",VLOOKUP(Q2033,映射!W:X,2,FALSE))</f>
        <v>枞</v>
      </c>
      <c r="S2033" s="26">
        <f t="shared" si="1"/>
        <v>2</v>
      </c>
      <c r="T2033" s="26">
        <v>1</v>
      </c>
      <c r="U2033" s="26">
        <v>3000</v>
      </c>
      <c r="V2033" s="52">
        <v>3102</v>
      </c>
      <c r="W2033" s="15" t="str">
        <f>IF(V2033="","",VLOOKUP(V2033,映射!W:X,2,FALSE))</f>
        <v>枞</v>
      </c>
      <c r="X2033" s="26">
        <f t="shared" si="2"/>
        <v>2</v>
      </c>
      <c r="Y2033" s="26">
        <v>1</v>
      </c>
      <c r="Z2033" s="26">
        <v>1000</v>
      </c>
      <c r="AA2033" s="52">
        <v>5086</v>
      </c>
      <c r="AB2033" s="15" t="str">
        <f>IF(AA2033="","",VLOOKUP(AA2033,映射!W:X,2,FALSE))</f>
        <v>神秘火种</v>
      </c>
      <c r="AC2033" s="26">
        <f t="shared" si="3"/>
        <v>2</v>
      </c>
      <c r="AD2033" s="26">
        <v>1</v>
      </c>
      <c r="AE2033" s="26">
        <v>300</v>
      </c>
      <c r="AF2033" s="85"/>
      <c r="AG2033" s="15"/>
      <c r="AH2033" s="85"/>
      <c r="AI2033" s="85"/>
      <c r="AJ2033" s="85"/>
      <c r="AK2033" s="85"/>
      <c r="AL2033" s="85"/>
      <c r="AM2033" s="85"/>
      <c r="AN2033" s="85"/>
      <c r="AO2033" s="85"/>
    </row>
    <row r="2034" spans="1:41">
      <c r="A2034" s="26">
        <v>310027</v>
      </c>
      <c r="B2034" s="26" t="s">
        <v>787</v>
      </c>
      <c r="C2034" s="26" t="s">
        <v>786</v>
      </c>
      <c r="D2034" s="26"/>
      <c r="E2034" s="26" t="s">
        <v>786</v>
      </c>
      <c r="F2034" s="26"/>
      <c r="G2034" s="26"/>
      <c r="H2034" s="26"/>
      <c r="I2034" s="26"/>
      <c r="J2034" s="26">
        <v>0</v>
      </c>
      <c r="K2034" s="26"/>
      <c r="L2034" s="52">
        <v>3103</v>
      </c>
      <c r="M2034" s="15" t="str">
        <f>IF(L2034="","",VLOOKUP(L2034,映射!W:X,2,FALSE))</f>
        <v>黄月木</v>
      </c>
      <c r="N2034" s="26">
        <f t="shared" si="0"/>
        <v>6</v>
      </c>
      <c r="O2034" s="26">
        <v>1</v>
      </c>
      <c r="P2034" s="26">
        <v>10000</v>
      </c>
      <c r="Q2034" s="52">
        <v>3103</v>
      </c>
      <c r="R2034" s="15" t="str">
        <f>IF(Q2034="","",VLOOKUP(Q2034,映射!W:X,2,FALSE))</f>
        <v>黄月木</v>
      </c>
      <c r="S2034" s="26">
        <f t="shared" si="1"/>
        <v>2</v>
      </c>
      <c r="T2034" s="26">
        <v>1</v>
      </c>
      <c r="U2034" s="26">
        <v>3000</v>
      </c>
      <c r="V2034" s="52">
        <v>3103</v>
      </c>
      <c r="W2034" s="15" t="str">
        <f>IF(V2034="","",VLOOKUP(V2034,映射!W:X,2,FALSE))</f>
        <v>黄月木</v>
      </c>
      <c r="X2034" s="26">
        <f t="shared" si="2"/>
        <v>2</v>
      </c>
      <c r="Y2034" s="26">
        <v>1</v>
      </c>
      <c r="Z2034" s="26">
        <v>1000</v>
      </c>
      <c r="AA2034" s="52">
        <v>5086</v>
      </c>
      <c r="AB2034" s="15" t="str">
        <f>IF(AA2034="","",VLOOKUP(AA2034,映射!W:X,2,FALSE))</f>
        <v>神秘火种</v>
      </c>
      <c r="AC2034" s="26">
        <f t="shared" si="3"/>
        <v>2</v>
      </c>
      <c r="AD2034" s="26">
        <v>1</v>
      </c>
      <c r="AE2034" s="26">
        <v>300</v>
      </c>
      <c r="AF2034" s="85"/>
      <c r="AG2034" s="15"/>
      <c r="AH2034" s="85"/>
      <c r="AI2034" s="85"/>
      <c r="AJ2034" s="85"/>
      <c r="AK2034" s="85"/>
      <c r="AL2034" s="85"/>
      <c r="AM2034" s="85"/>
      <c r="AN2034" s="85"/>
      <c r="AO2034" s="85"/>
    </row>
    <row r="2035" spans="1:41">
      <c r="A2035" s="26">
        <v>310028</v>
      </c>
      <c r="B2035" s="26" t="s">
        <v>787</v>
      </c>
      <c r="C2035" s="26" t="s">
        <v>786</v>
      </c>
      <c r="D2035" s="26"/>
      <c r="E2035" s="26" t="s">
        <v>786</v>
      </c>
      <c r="F2035" s="26"/>
      <c r="G2035" s="26"/>
      <c r="H2035" s="26"/>
      <c r="I2035" s="26"/>
      <c r="J2035" s="26">
        <v>0</v>
      </c>
      <c r="K2035" s="26"/>
      <c r="L2035" s="52">
        <v>3104</v>
      </c>
      <c r="M2035" s="15" t="str">
        <f>IF(L2035="","",VLOOKUP(L2035,映射!W:X,2,FALSE))</f>
        <v>茱萸木</v>
      </c>
      <c r="N2035" s="26">
        <f t="shared" si="0"/>
        <v>6</v>
      </c>
      <c r="O2035" s="26">
        <v>1</v>
      </c>
      <c r="P2035" s="26">
        <v>10000</v>
      </c>
      <c r="Q2035" s="52">
        <v>3104</v>
      </c>
      <c r="R2035" s="15" t="str">
        <f>IF(Q2035="","",VLOOKUP(Q2035,映射!W:X,2,FALSE))</f>
        <v>茱萸木</v>
      </c>
      <c r="S2035" s="26">
        <f t="shared" si="1"/>
        <v>2</v>
      </c>
      <c r="T2035" s="26">
        <v>1</v>
      </c>
      <c r="U2035" s="26">
        <v>3000</v>
      </c>
      <c r="V2035" s="52">
        <v>3104</v>
      </c>
      <c r="W2035" s="15" t="str">
        <f>IF(V2035="","",VLOOKUP(V2035,映射!W:X,2,FALSE))</f>
        <v>茱萸木</v>
      </c>
      <c r="X2035" s="26">
        <f t="shared" si="2"/>
        <v>2</v>
      </c>
      <c r="Y2035" s="26">
        <v>1</v>
      </c>
      <c r="Z2035" s="26">
        <v>1000</v>
      </c>
      <c r="AA2035" s="52">
        <v>5086</v>
      </c>
      <c r="AB2035" s="15" t="str">
        <f>IF(AA2035="","",VLOOKUP(AA2035,映射!W:X,2,FALSE))</f>
        <v>神秘火种</v>
      </c>
      <c r="AC2035" s="26">
        <f t="shared" si="3"/>
        <v>2</v>
      </c>
      <c r="AD2035" s="26">
        <v>1</v>
      </c>
      <c r="AE2035" s="26">
        <v>400</v>
      </c>
      <c r="AF2035" s="85"/>
      <c r="AG2035" s="15"/>
      <c r="AH2035" s="85"/>
      <c r="AI2035" s="85"/>
      <c r="AJ2035" s="85"/>
      <c r="AK2035" s="85"/>
      <c r="AL2035" s="85"/>
      <c r="AM2035" s="85"/>
      <c r="AN2035" s="85"/>
      <c r="AO2035" s="85"/>
    </row>
    <row r="2036" spans="1:41">
      <c r="A2036" s="26">
        <v>310029</v>
      </c>
      <c r="B2036" s="26" t="s">
        <v>787</v>
      </c>
      <c r="C2036" s="26" t="s">
        <v>786</v>
      </c>
      <c r="D2036" s="26"/>
      <c r="E2036" s="26" t="s">
        <v>786</v>
      </c>
      <c r="F2036" s="26"/>
      <c r="G2036" s="26"/>
      <c r="H2036" s="26"/>
      <c r="I2036" s="26"/>
      <c r="J2036" s="26">
        <v>0</v>
      </c>
      <c r="K2036" s="26"/>
      <c r="L2036" s="52">
        <v>3105</v>
      </c>
      <c r="M2036" s="15" t="str">
        <f>IF(L2036="","",VLOOKUP(L2036,映射!W:X,2,FALSE))</f>
        <v>铁杉</v>
      </c>
      <c r="N2036" s="26">
        <f t="shared" si="0"/>
        <v>6</v>
      </c>
      <c r="O2036" s="26">
        <v>1</v>
      </c>
      <c r="P2036" s="26">
        <v>10000</v>
      </c>
      <c r="Q2036" s="52">
        <v>3105</v>
      </c>
      <c r="R2036" s="15" t="str">
        <f>IF(Q2036="","",VLOOKUP(Q2036,映射!W:X,2,FALSE))</f>
        <v>铁杉</v>
      </c>
      <c r="S2036" s="26">
        <f t="shared" si="1"/>
        <v>2</v>
      </c>
      <c r="T2036" s="26">
        <v>1</v>
      </c>
      <c r="U2036" s="26">
        <v>3000</v>
      </c>
      <c r="V2036" s="52">
        <v>3105</v>
      </c>
      <c r="W2036" s="15" t="str">
        <f>IF(V2036="","",VLOOKUP(V2036,映射!W:X,2,FALSE))</f>
        <v>铁杉</v>
      </c>
      <c r="X2036" s="26">
        <f t="shared" si="2"/>
        <v>2</v>
      </c>
      <c r="Y2036" s="26">
        <v>1</v>
      </c>
      <c r="Z2036" s="26">
        <v>1000</v>
      </c>
      <c r="AA2036" s="52">
        <v>5086</v>
      </c>
      <c r="AB2036" s="15" t="str">
        <f>IF(AA2036="","",VLOOKUP(AA2036,映射!W:X,2,FALSE))</f>
        <v>神秘火种</v>
      </c>
      <c r="AC2036" s="26">
        <f t="shared" si="3"/>
        <v>2</v>
      </c>
      <c r="AD2036" s="26">
        <v>1</v>
      </c>
      <c r="AE2036" s="26">
        <v>400</v>
      </c>
      <c r="AF2036" s="85"/>
      <c r="AG2036" s="15"/>
      <c r="AH2036" s="85"/>
      <c r="AI2036" s="85"/>
      <c r="AJ2036" s="85"/>
      <c r="AK2036" s="85"/>
      <c r="AL2036" s="85"/>
      <c r="AM2036" s="85"/>
      <c r="AN2036" s="85"/>
      <c r="AO2036" s="85"/>
    </row>
    <row r="2037" spans="1:41">
      <c r="A2037" s="26">
        <v>310030</v>
      </c>
      <c r="B2037" s="26" t="s">
        <v>787</v>
      </c>
      <c r="C2037" s="26" t="s">
        <v>786</v>
      </c>
      <c r="D2037" s="26"/>
      <c r="E2037" s="26" t="s">
        <v>786</v>
      </c>
      <c r="F2037" s="26"/>
      <c r="G2037" s="26"/>
      <c r="H2037" s="26"/>
      <c r="I2037" s="26"/>
      <c r="J2037" s="26">
        <v>0</v>
      </c>
      <c r="K2037" s="26"/>
      <c r="L2037" s="52">
        <v>3106</v>
      </c>
      <c r="M2037" s="15" t="str">
        <f>IF(L2037="","",VLOOKUP(L2037,映射!W:X,2,FALSE))</f>
        <v>琵琶木</v>
      </c>
      <c r="N2037" s="26">
        <f t="shared" si="0"/>
        <v>6</v>
      </c>
      <c r="O2037" s="26">
        <v>1</v>
      </c>
      <c r="P2037" s="26">
        <v>10000</v>
      </c>
      <c r="Q2037" s="52">
        <v>3106</v>
      </c>
      <c r="R2037" s="15" t="str">
        <f>IF(Q2037="","",VLOOKUP(Q2037,映射!W:X,2,FALSE))</f>
        <v>琵琶木</v>
      </c>
      <c r="S2037" s="26">
        <f t="shared" si="1"/>
        <v>2</v>
      </c>
      <c r="T2037" s="26">
        <v>1</v>
      </c>
      <c r="U2037" s="26">
        <v>3000</v>
      </c>
      <c r="V2037" s="52">
        <v>3106</v>
      </c>
      <c r="W2037" s="15" t="str">
        <f>IF(V2037="","",VLOOKUP(V2037,映射!W:X,2,FALSE))</f>
        <v>琵琶木</v>
      </c>
      <c r="X2037" s="26">
        <f t="shared" si="2"/>
        <v>2</v>
      </c>
      <c r="Y2037" s="26">
        <v>1</v>
      </c>
      <c r="Z2037" s="26">
        <v>1000</v>
      </c>
      <c r="AA2037" s="52">
        <v>5086</v>
      </c>
      <c r="AB2037" s="15" t="str">
        <f>IF(AA2037="","",VLOOKUP(AA2037,映射!W:X,2,FALSE))</f>
        <v>神秘火种</v>
      </c>
      <c r="AC2037" s="26">
        <f t="shared" si="3"/>
        <v>2</v>
      </c>
      <c r="AD2037" s="26">
        <v>1</v>
      </c>
      <c r="AE2037" s="26">
        <v>500</v>
      </c>
      <c r="AF2037" s="85"/>
      <c r="AG2037" s="15"/>
      <c r="AH2037" s="85"/>
      <c r="AI2037" s="85"/>
      <c r="AJ2037" s="85"/>
      <c r="AK2037" s="85"/>
      <c r="AL2037" s="85"/>
      <c r="AM2037" s="85"/>
      <c r="AN2037" s="85"/>
      <c r="AO2037" s="85"/>
    </row>
    <row r="2038" spans="1:41">
      <c r="A2038" s="26">
        <v>310031</v>
      </c>
      <c r="B2038" s="26" t="s">
        <v>787</v>
      </c>
      <c r="C2038" s="26" t="s">
        <v>786</v>
      </c>
      <c r="D2038" s="26"/>
      <c r="E2038" s="26" t="s">
        <v>786</v>
      </c>
      <c r="F2038" s="26"/>
      <c r="G2038" s="26"/>
      <c r="H2038" s="26"/>
      <c r="I2038" s="26"/>
      <c r="J2038" s="26">
        <v>0</v>
      </c>
      <c r="K2038" s="26"/>
      <c r="L2038" s="52">
        <v>3401</v>
      </c>
      <c r="M2038" s="15" t="str">
        <f>IF(L2038="","",VLOOKUP(L2038,映射!W:X,2,FALSE))</f>
        <v>麻布</v>
      </c>
      <c r="N2038" s="26">
        <f t="shared" si="0"/>
        <v>6</v>
      </c>
      <c r="O2038" s="26">
        <v>1</v>
      </c>
      <c r="P2038" s="26">
        <v>10000</v>
      </c>
      <c r="Q2038" s="52">
        <v>3401</v>
      </c>
      <c r="R2038" s="15" t="str">
        <f>IF(Q2038="","",VLOOKUP(Q2038,映射!W:X,2,FALSE))</f>
        <v>麻布</v>
      </c>
      <c r="S2038" s="26">
        <f t="shared" si="1"/>
        <v>2</v>
      </c>
      <c r="T2038" s="26">
        <v>1</v>
      </c>
      <c r="U2038" s="26">
        <v>3000</v>
      </c>
      <c r="V2038" s="52">
        <v>3401</v>
      </c>
      <c r="W2038" s="15" t="str">
        <f>IF(V2038="","",VLOOKUP(V2038,映射!W:X,2,FALSE))</f>
        <v>麻布</v>
      </c>
      <c r="X2038" s="26">
        <f t="shared" si="2"/>
        <v>2</v>
      </c>
      <c r="Y2038" s="26">
        <v>1</v>
      </c>
      <c r="Z2038" s="26">
        <v>1000</v>
      </c>
      <c r="AA2038" s="52">
        <v>5086</v>
      </c>
      <c r="AB2038" s="15" t="str">
        <f>IF(AA2038="","",VLOOKUP(AA2038,映射!W:X,2,FALSE))</f>
        <v>神秘火种</v>
      </c>
      <c r="AC2038" s="26">
        <f t="shared" si="3"/>
        <v>2</v>
      </c>
      <c r="AD2038" s="26">
        <v>1</v>
      </c>
      <c r="AE2038" s="26">
        <v>300</v>
      </c>
      <c r="AF2038" s="85"/>
      <c r="AG2038" s="15"/>
      <c r="AH2038" s="85"/>
      <c r="AI2038" s="85"/>
      <c r="AJ2038" s="85"/>
      <c r="AK2038" s="85"/>
      <c r="AL2038" s="85"/>
      <c r="AM2038" s="85"/>
      <c r="AN2038" s="85"/>
      <c r="AO2038" s="85"/>
    </row>
    <row r="2039" spans="1:41">
      <c r="A2039" s="26">
        <v>310032</v>
      </c>
      <c r="B2039" s="26" t="s">
        <v>787</v>
      </c>
      <c r="C2039" s="26" t="s">
        <v>786</v>
      </c>
      <c r="D2039" s="26"/>
      <c r="E2039" s="26" t="s">
        <v>786</v>
      </c>
      <c r="F2039" s="26"/>
      <c r="G2039" s="26"/>
      <c r="H2039" s="26"/>
      <c r="I2039" s="26"/>
      <c r="J2039" s="26">
        <v>0</v>
      </c>
      <c r="K2039" s="26"/>
      <c r="L2039" s="52">
        <v>3402</v>
      </c>
      <c r="M2039" s="15" t="str">
        <f>IF(L2039="","",VLOOKUP(L2039,映射!W:X,2,FALSE))</f>
        <v>木绵布</v>
      </c>
      <c r="N2039" s="26">
        <f t="shared" si="0"/>
        <v>6</v>
      </c>
      <c r="O2039" s="26">
        <v>1</v>
      </c>
      <c r="P2039" s="26">
        <v>10000</v>
      </c>
      <c r="Q2039" s="52">
        <v>3402</v>
      </c>
      <c r="R2039" s="15" t="str">
        <f>IF(Q2039="","",VLOOKUP(Q2039,映射!W:X,2,FALSE))</f>
        <v>木绵布</v>
      </c>
      <c r="S2039" s="26">
        <f t="shared" si="1"/>
        <v>2</v>
      </c>
      <c r="T2039" s="26">
        <v>1</v>
      </c>
      <c r="U2039" s="26">
        <v>3000</v>
      </c>
      <c r="V2039" s="52">
        <v>3402</v>
      </c>
      <c r="W2039" s="15" t="str">
        <f>IF(V2039="","",VLOOKUP(V2039,映射!W:X,2,FALSE))</f>
        <v>木绵布</v>
      </c>
      <c r="X2039" s="26">
        <f t="shared" si="2"/>
        <v>2</v>
      </c>
      <c r="Y2039" s="26">
        <v>1</v>
      </c>
      <c r="Z2039" s="26">
        <v>1000</v>
      </c>
      <c r="AA2039" s="52">
        <v>5086</v>
      </c>
      <c r="AB2039" s="15" t="str">
        <f>IF(AA2039="","",VLOOKUP(AA2039,映射!W:X,2,FALSE))</f>
        <v>神秘火种</v>
      </c>
      <c r="AC2039" s="26">
        <f t="shared" si="3"/>
        <v>2</v>
      </c>
      <c r="AD2039" s="26">
        <v>1</v>
      </c>
      <c r="AE2039" s="26">
        <v>300</v>
      </c>
      <c r="AF2039" s="85"/>
      <c r="AG2039" s="15"/>
      <c r="AH2039" s="85"/>
      <c r="AI2039" s="85"/>
      <c r="AJ2039" s="85"/>
      <c r="AK2039" s="85"/>
      <c r="AL2039" s="85"/>
      <c r="AM2039" s="85"/>
      <c r="AN2039" s="85"/>
      <c r="AO2039" s="85"/>
    </row>
    <row r="2040" spans="1:41">
      <c r="A2040" s="26">
        <v>310033</v>
      </c>
      <c r="B2040" s="26" t="s">
        <v>787</v>
      </c>
      <c r="C2040" s="26" t="s">
        <v>786</v>
      </c>
      <c r="D2040" s="26"/>
      <c r="E2040" s="26" t="s">
        <v>786</v>
      </c>
      <c r="F2040" s="26"/>
      <c r="G2040" s="26"/>
      <c r="H2040" s="26"/>
      <c r="I2040" s="26"/>
      <c r="J2040" s="26">
        <v>0</v>
      </c>
      <c r="K2040" s="26"/>
      <c r="L2040" s="52">
        <v>3403</v>
      </c>
      <c r="M2040" s="15" t="str">
        <f>IF(L2040="","",VLOOKUP(L2040,映射!W:X,2,FALSE))</f>
        <v>毛毡</v>
      </c>
      <c r="N2040" s="26">
        <f t="shared" si="0"/>
        <v>6</v>
      </c>
      <c r="O2040" s="26">
        <v>1</v>
      </c>
      <c r="P2040" s="26">
        <v>10000</v>
      </c>
      <c r="Q2040" s="52">
        <v>3403</v>
      </c>
      <c r="R2040" s="15" t="str">
        <f>IF(Q2040="","",VLOOKUP(Q2040,映射!W:X,2,FALSE))</f>
        <v>毛毡</v>
      </c>
      <c r="S2040" s="26">
        <f t="shared" si="1"/>
        <v>2</v>
      </c>
      <c r="T2040" s="26">
        <v>1</v>
      </c>
      <c r="U2040" s="26">
        <v>3000</v>
      </c>
      <c r="V2040" s="52">
        <v>3403</v>
      </c>
      <c r="W2040" s="15" t="str">
        <f>IF(V2040="","",VLOOKUP(V2040,映射!W:X,2,FALSE))</f>
        <v>毛毡</v>
      </c>
      <c r="X2040" s="26">
        <f t="shared" si="2"/>
        <v>2</v>
      </c>
      <c r="Y2040" s="26">
        <v>1</v>
      </c>
      <c r="Z2040" s="26">
        <v>1000</v>
      </c>
      <c r="AA2040" s="52">
        <v>5086</v>
      </c>
      <c r="AB2040" s="15" t="str">
        <f>IF(AA2040="","",VLOOKUP(AA2040,映射!W:X,2,FALSE))</f>
        <v>神秘火种</v>
      </c>
      <c r="AC2040" s="26">
        <f t="shared" si="3"/>
        <v>2</v>
      </c>
      <c r="AD2040" s="26">
        <v>1</v>
      </c>
      <c r="AE2040" s="26">
        <v>300</v>
      </c>
      <c r="AF2040" s="85"/>
      <c r="AG2040" s="15"/>
      <c r="AH2040" s="85"/>
      <c r="AI2040" s="85"/>
      <c r="AJ2040" s="85"/>
      <c r="AK2040" s="85"/>
      <c r="AL2040" s="85"/>
      <c r="AM2040" s="85"/>
      <c r="AN2040" s="85"/>
      <c r="AO2040" s="85"/>
    </row>
    <row r="2041" spans="1:41">
      <c r="A2041" s="26">
        <v>310034</v>
      </c>
      <c r="B2041" s="26" t="s">
        <v>787</v>
      </c>
      <c r="C2041" s="26" t="s">
        <v>786</v>
      </c>
      <c r="D2041" s="26"/>
      <c r="E2041" s="26" t="s">
        <v>786</v>
      </c>
      <c r="F2041" s="26"/>
      <c r="G2041" s="26"/>
      <c r="H2041" s="26"/>
      <c r="I2041" s="26"/>
      <c r="J2041" s="26">
        <v>0</v>
      </c>
      <c r="K2041" s="26"/>
      <c r="L2041" s="52">
        <v>3404</v>
      </c>
      <c r="M2041" s="15" t="str">
        <f>IF(L2041="","",VLOOKUP(L2041,映射!W:X,2,FALSE))</f>
        <v>棉</v>
      </c>
      <c r="N2041" s="26">
        <f t="shared" si="0"/>
        <v>6</v>
      </c>
      <c r="O2041" s="26">
        <v>1</v>
      </c>
      <c r="P2041" s="26">
        <v>10000</v>
      </c>
      <c r="Q2041" s="52">
        <v>3404</v>
      </c>
      <c r="R2041" s="15" t="str">
        <f>IF(Q2041="","",VLOOKUP(Q2041,映射!W:X,2,FALSE))</f>
        <v>棉</v>
      </c>
      <c r="S2041" s="26">
        <f t="shared" si="1"/>
        <v>2</v>
      </c>
      <c r="T2041" s="26">
        <v>1</v>
      </c>
      <c r="U2041" s="26">
        <v>3000</v>
      </c>
      <c r="V2041" s="52">
        <v>3404</v>
      </c>
      <c r="W2041" s="15" t="str">
        <f>IF(V2041="","",VLOOKUP(V2041,映射!W:X,2,FALSE))</f>
        <v>棉</v>
      </c>
      <c r="X2041" s="26">
        <f t="shared" si="2"/>
        <v>2</v>
      </c>
      <c r="Y2041" s="26">
        <v>1</v>
      </c>
      <c r="Z2041" s="26">
        <v>1000</v>
      </c>
      <c r="AA2041" s="52">
        <v>5086</v>
      </c>
      <c r="AB2041" s="15" t="str">
        <f>IF(AA2041="","",VLOOKUP(AA2041,映射!W:X,2,FALSE))</f>
        <v>神秘火种</v>
      </c>
      <c r="AC2041" s="26">
        <f t="shared" si="3"/>
        <v>2</v>
      </c>
      <c r="AD2041" s="26">
        <v>1</v>
      </c>
      <c r="AE2041" s="26">
        <v>400</v>
      </c>
      <c r="AF2041" s="85"/>
      <c r="AG2041" s="15"/>
      <c r="AH2041" s="85"/>
      <c r="AI2041" s="85"/>
      <c r="AJ2041" s="85"/>
      <c r="AK2041" s="85"/>
      <c r="AL2041" s="85"/>
      <c r="AM2041" s="85"/>
      <c r="AN2041" s="85"/>
      <c r="AO2041" s="85"/>
    </row>
    <row r="2042" spans="1:41">
      <c r="A2042" s="26">
        <v>310035</v>
      </c>
      <c r="B2042" s="26" t="s">
        <v>787</v>
      </c>
      <c r="C2042" s="26" t="s">
        <v>786</v>
      </c>
      <c r="D2042" s="26"/>
      <c r="E2042" s="26" t="s">
        <v>786</v>
      </c>
      <c r="F2042" s="26"/>
      <c r="G2042" s="26"/>
      <c r="H2042" s="26"/>
      <c r="I2042" s="26"/>
      <c r="J2042" s="26">
        <v>0</v>
      </c>
      <c r="K2042" s="26"/>
      <c r="L2042" s="52">
        <v>3405</v>
      </c>
      <c r="M2042" s="15" t="str">
        <f>IF(L2042="","",VLOOKUP(L2042,映射!W:X,2,FALSE))</f>
        <v>细线</v>
      </c>
      <c r="N2042" s="26">
        <f t="shared" si="0"/>
        <v>6</v>
      </c>
      <c r="O2042" s="26">
        <v>1</v>
      </c>
      <c r="P2042" s="26">
        <v>10000</v>
      </c>
      <c r="Q2042" s="52">
        <v>3405</v>
      </c>
      <c r="R2042" s="15" t="str">
        <f>IF(Q2042="","",VLOOKUP(Q2042,映射!W:X,2,FALSE))</f>
        <v>细线</v>
      </c>
      <c r="S2042" s="26">
        <f t="shared" si="1"/>
        <v>2</v>
      </c>
      <c r="T2042" s="26">
        <v>1</v>
      </c>
      <c r="U2042" s="26">
        <v>3000</v>
      </c>
      <c r="V2042" s="52">
        <v>3405</v>
      </c>
      <c r="W2042" s="15" t="str">
        <f>IF(V2042="","",VLOOKUP(V2042,映射!W:X,2,FALSE))</f>
        <v>细线</v>
      </c>
      <c r="X2042" s="26">
        <f t="shared" si="2"/>
        <v>2</v>
      </c>
      <c r="Y2042" s="26">
        <v>1</v>
      </c>
      <c r="Z2042" s="26">
        <v>1000</v>
      </c>
      <c r="AA2042" s="52">
        <v>5086</v>
      </c>
      <c r="AB2042" s="15" t="str">
        <f>IF(AA2042="","",VLOOKUP(AA2042,映射!W:X,2,FALSE))</f>
        <v>神秘火种</v>
      </c>
      <c r="AC2042" s="26">
        <f t="shared" si="3"/>
        <v>2</v>
      </c>
      <c r="AD2042" s="26">
        <v>1</v>
      </c>
      <c r="AE2042" s="26">
        <v>400</v>
      </c>
      <c r="AF2042" s="85"/>
      <c r="AG2042" s="15"/>
      <c r="AH2042" s="85"/>
      <c r="AI2042" s="85"/>
      <c r="AJ2042" s="85"/>
      <c r="AK2042" s="85"/>
      <c r="AL2042" s="85"/>
      <c r="AM2042" s="85"/>
      <c r="AN2042" s="85"/>
      <c r="AO2042" s="85"/>
    </row>
    <row r="2043" spans="1:41">
      <c r="A2043" s="26">
        <v>310036</v>
      </c>
      <c r="B2043" s="26" t="s">
        <v>787</v>
      </c>
      <c r="C2043" s="26" t="s">
        <v>786</v>
      </c>
      <c r="D2043" s="26"/>
      <c r="E2043" s="26" t="s">
        <v>786</v>
      </c>
      <c r="F2043" s="26"/>
      <c r="G2043" s="26"/>
      <c r="H2043" s="26"/>
      <c r="I2043" s="26"/>
      <c r="J2043" s="26">
        <v>0</v>
      </c>
      <c r="K2043" s="26"/>
      <c r="L2043" s="52">
        <v>3406</v>
      </c>
      <c r="M2043" s="15" t="str">
        <f>IF(L2043="","",VLOOKUP(L2043,映射!W:X,2,FALSE))</f>
        <v>绢布</v>
      </c>
      <c r="N2043" s="26">
        <f t="shared" si="0"/>
        <v>6</v>
      </c>
      <c r="O2043" s="26">
        <v>1</v>
      </c>
      <c r="P2043" s="26">
        <v>10000</v>
      </c>
      <c r="Q2043" s="52">
        <v>3406</v>
      </c>
      <c r="R2043" s="15" t="str">
        <f>IF(Q2043="","",VLOOKUP(Q2043,映射!W:X,2,FALSE))</f>
        <v>绢布</v>
      </c>
      <c r="S2043" s="26">
        <f t="shared" si="1"/>
        <v>2</v>
      </c>
      <c r="T2043" s="26">
        <v>1</v>
      </c>
      <c r="U2043" s="26">
        <v>3000</v>
      </c>
      <c r="V2043" s="52">
        <v>3406</v>
      </c>
      <c r="W2043" s="15" t="str">
        <f>IF(V2043="","",VLOOKUP(V2043,映射!W:X,2,FALSE))</f>
        <v>绢布</v>
      </c>
      <c r="X2043" s="26">
        <f t="shared" si="2"/>
        <v>2</v>
      </c>
      <c r="Y2043" s="26">
        <v>1</v>
      </c>
      <c r="Z2043" s="26">
        <v>1000</v>
      </c>
      <c r="AA2043" s="52">
        <v>5086</v>
      </c>
      <c r="AB2043" s="15" t="str">
        <f>IF(AA2043="","",VLOOKUP(AA2043,映射!W:X,2,FALSE))</f>
        <v>神秘火种</v>
      </c>
      <c r="AC2043" s="26">
        <f t="shared" si="3"/>
        <v>2</v>
      </c>
      <c r="AD2043" s="26">
        <v>1</v>
      </c>
      <c r="AE2043" s="26">
        <v>500</v>
      </c>
      <c r="AF2043" s="85"/>
      <c r="AG2043" s="15"/>
      <c r="AH2043" s="85"/>
      <c r="AI2043" s="85"/>
      <c r="AJ2043" s="85"/>
      <c r="AK2043" s="85"/>
      <c r="AL2043" s="85"/>
      <c r="AM2043" s="85"/>
      <c r="AN2043" s="85"/>
      <c r="AO2043" s="85"/>
    </row>
    <row r="2044" spans="1:41">
      <c r="A2044" s="26">
        <v>310037</v>
      </c>
      <c r="B2044" s="26" t="s">
        <v>786</v>
      </c>
      <c r="C2044" s="26" t="s">
        <v>786</v>
      </c>
      <c r="D2044" s="26"/>
      <c r="E2044" s="26" t="s">
        <v>786</v>
      </c>
      <c r="F2044" s="26"/>
      <c r="G2044" s="26"/>
      <c r="H2044" s="26"/>
      <c r="I2044" s="26"/>
      <c r="J2044" s="26">
        <v>0</v>
      </c>
      <c r="K2044" s="26"/>
      <c r="L2044" s="52">
        <v>3007</v>
      </c>
      <c r="M2044" s="15" t="str">
        <f>IF(L2044="","",VLOOKUP(L2044,映射!W:X,2,FALSE))</f>
        <v>白金</v>
      </c>
      <c r="N2044" s="26">
        <v>3</v>
      </c>
      <c r="O2044" s="26">
        <v>1</v>
      </c>
      <c r="P2044" s="26">
        <v>10000</v>
      </c>
      <c r="Q2044" s="52">
        <v>3007</v>
      </c>
      <c r="R2044" s="15" t="str">
        <f>IF(Q2044="","",VLOOKUP(Q2044,映射!W:X,2,FALSE))</f>
        <v>白金</v>
      </c>
      <c r="S2044" s="26">
        <v>1</v>
      </c>
      <c r="T2044" s="26">
        <v>1</v>
      </c>
      <c r="U2044" s="26">
        <v>3000</v>
      </c>
      <c r="V2044" s="52">
        <v>3007</v>
      </c>
      <c r="W2044" s="15" t="str">
        <f>IF(V2044="","",VLOOKUP(V2044,映射!W:X,2,FALSE))</f>
        <v>白金</v>
      </c>
      <c r="X2044" s="26">
        <v>1</v>
      </c>
      <c r="Y2044" s="26">
        <v>1</v>
      </c>
      <c r="Z2044" s="26">
        <v>1000</v>
      </c>
      <c r="AA2044" s="52">
        <v>5086</v>
      </c>
      <c r="AB2044" s="15" t="str">
        <f>IF(AA2044="","",VLOOKUP(AA2044,映射!W:X,2,FALSE))</f>
        <v>神秘火种</v>
      </c>
      <c r="AC2044" s="26">
        <v>2</v>
      </c>
      <c r="AD2044" s="26">
        <v>1</v>
      </c>
      <c r="AE2044" s="26">
        <v>500</v>
      </c>
      <c r="AF2044" s="85"/>
      <c r="AG2044" s="15"/>
      <c r="AH2044" s="85"/>
      <c r="AI2044" s="85"/>
      <c r="AJ2044" s="85"/>
      <c r="AK2044" s="85"/>
      <c r="AL2044" s="85"/>
      <c r="AM2044" s="85"/>
      <c r="AN2044" s="85"/>
      <c r="AO2044" s="85"/>
    </row>
    <row r="2045" spans="1:41">
      <c r="A2045" s="26">
        <v>310038</v>
      </c>
      <c r="B2045" s="26" t="s">
        <v>786</v>
      </c>
      <c r="C2045" s="26" t="s">
        <v>786</v>
      </c>
      <c r="D2045" s="26"/>
      <c r="E2045" s="26" t="s">
        <v>786</v>
      </c>
      <c r="F2045" s="26"/>
      <c r="G2045" s="26"/>
      <c r="H2045" s="26"/>
      <c r="I2045" s="26"/>
      <c r="J2045" s="26">
        <v>0</v>
      </c>
      <c r="K2045" s="26"/>
      <c r="L2045" s="52">
        <v>3107</v>
      </c>
      <c r="M2045" s="15" t="str">
        <f>IF(L2045="","",VLOOKUP(L2045,映射!W:X,2,FALSE))</f>
        <v>赤松</v>
      </c>
      <c r="N2045" s="26">
        <v>3</v>
      </c>
      <c r="O2045" s="26">
        <v>1</v>
      </c>
      <c r="P2045" s="26">
        <v>10000</v>
      </c>
      <c r="Q2045" s="52">
        <v>3107</v>
      </c>
      <c r="R2045" s="15" t="str">
        <f>IF(Q2045="","",VLOOKUP(Q2045,映射!W:X,2,FALSE))</f>
        <v>赤松</v>
      </c>
      <c r="S2045" s="26">
        <v>1</v>
      </c>
      <c r="T2045" s="26">
        <v>1</v>
      </c>
      <c r="U2045" s="26">
        <v>3000</v>
      </c>
      <c r="V2045" s="52">
        <v>3107</v>
      </c>
      <c r="W2045" s="15" t="str">
        <f>IF(V2045="","",VLOOKUP(V2045,映射!W:X,2,FALSE))</f>
        <v>赤松</v>
      </c>
      <c r="X2045" s="26">
        <v>1</v>
      </c>
      <c r="Y2045" s="26">
        <v>1</v>
      </c>
      <c r="Z2045" s="26">
        <v>1000</v>
      </c>
      <c r="AA2045" s="52">
        <v>5086</v>
      </c>
      <c r="AB2045" s="15" t="str">
        <f>IF(AA2045="","",VLOOKUP(AA2045,映射!W:X,2,FALSE))</f>
        <v>神秘火种</v>
      </c>
      <c r="AC2045" s="26">
        <v>2</v>
      </c>
      <c r="AD2045" s="26">
        <v>1</v>
      </c>
      <c r="AE2045" s="26">
        <v>500</v>
      </c>
      <c r="AF2045" s="85"/>
      <c r="AG2045" s="15"/>
      <c r="AH2045" s="85"/>
      <c r="AI2045" s="85"/>
      <c r="AJ2045" s="85"/>
      <c r="AK2045" s="85"/>
      <c r="AL2045" s="85"/>
      <c r="AM2045" s="85"/>
      <c r="AN2045" s="85"/>
      <c r="AO2045" s="85"/>
    </row>
    <row r="2046" spans="1:41">
      <c r="A2046" s="26">
        <v>310039</v>
      </c>
      <c r="B2046" s="26" t="s">
        <v>786</v>
      </c>
      <c r="C2046" s="26" t="s">
        <v>786</v>
      </c>
      <c r="D2046" s="26"/>
      <c r="E2046" s="26" t="s">
        <v>786</v>
      </c>
      <c r="F2046" s="26"/>
      <c r="G2046" s="26"/>
      <c r="H2046" s="26"/>
      <c r="I2046" s="26"/>
      <c r="J2046" s="26">
        <v>0</v>
      </c>
      <c r="K2046" s="26"/>
      <c r="L2046" s="52">
        <v>3407</v>
      </c>
      <c r="M2046" s="15" t="str">
        <f>IF(L2046="","",VLOOKUP(L2046,映射!W:X,2,FALSE))</f>
        <v>莎莲娜线</v>
      </c>
      <c r="N2046" s="26">
        <v>3</v>
      </c>
      <c r="O2046" s="26">
        <v>1</v>
      </c>
      <c r="P2046" s="26">
        <v>10000</v>
      </c>
      <c r="Q2046" s="52">
        <v>3407</v>
      </c>
      <c r="R2046" s="15" t="str">
        <f>IF(Q2046="","",VLOOKUP(Q2046,映射!W:X,2,FALSE))</f>
        <v>莎莲娜线</v>
      </c>
      <c r="S2046" s="26">
        <v>1</v>
      </c>
      <c r="T2046" s="26">
        <v>1</v>
      </c>
      <c r="U2046" s="26">
        <v>3000</v>
      </c>
      <c r="V2046" s="52">
        <v>3407</v>
      </c>
      <c r="W2046" s="15" t="str">
        <f>IF(V2046="","",VLOOKUP(V2046,映射!W:X,2,FALSE))</f>
        <v>莎莲娜线</v>
      </c>
      <c r="X2046" s="26">
        <v>1</v>
      </c>
      <c r="Y2046" s="26">
        <v>1</v>
      </c>
      <c r="Z2046" s="26">
        <v>1000</v>
      </c>
      <c r="AA2046" s="52">
        <v>5086</v>
      </c>
      <c r="AB2046" s="15" t="str">
        <f>IF(AA2046="","",VLOOKUP(AA2046,映射!W:X,2,FALSE))</f>
        <v>神秘火种</v>
      </c>
      <c r="AC2046" s="26">
        <v>2</v>
      </c>
      <c r="AD2046" s="26">
        <v>1</v>
      </c>
      <c r="AE2046" s="26">
        <v>500</v>
      </c>
      <c r="AF2046" s="85"/>
      <c r="AG2046" s="15"/>
      <c r="AH2046" s="85"/>
      <c r="AI2046" s="85"/>
      <c r="AJ2046" s="85"/>
      <c r="AK2046" s="85"/>
      <c r="AL2046" s="85"/>
      <c r="AM2046" s="85"/>
      <c r="AN2046" s="85"/>
      <c r="AO2046" s="85"/>
    </row>
    <row r="2047" spans="1:41">
      <c r="A2047" s="26">
        <v>310040</v>
      </c>
      <c r="B2047" s="26" t="s">
        <v>787</v>
      </c>
      <c r="C2047" s="26" t="s">
        <v>786</v>
      </c>
      <c r="D2047" s="26"/>
      <c r="E2047" s="26" t="s">
        <v>786</v>
      </c>
      <c r="F2047" s="26"/>
      <c r="G2047" s="26"/>
      <c r="H2047" s="26"/>
      <c r="I2047" s="26"/>
      <c r="J2047" s="26">
        <v>0</v>
      </c>
      <c r="K2047" s="26"/>
      <c r="L2047" s="52">
        <v>3007</v>
      </c>
      <c r="M2047" s="15" t="str">
        <f>IF(L2047="","",VLOOKUP(L2047,映射!W:X,2,FALSE))</f>
        <v>白金</v>
      </c>
      <c r="N2047" s="26">
        <v>6</v>
      </c>
      <c r="O2047" s="26">
        <v>1</v>
      </c>
      <c r="P2047" s="26">
        <v>10000</v>
      </c>
      <c r="Q2047" s="52">
        <v>3007</v>
      </c>
      <c r="R2047" s="15" t="str">
        <f>IF(Q2047="","",VLOOKUP(Q2047,映射!W:X,2,FALSE))</f>
        <v>白金</v>
      </c>
      <c r="S2047" s="26">
        <v>2</v>
      </c>
      <c r="T2047" s="26">
        <v>1</v>
      </c>
      <c r="U2047" s="26">
        <v>3000</v>
      </c>
      <c r="V2047" s="52">
        <v>3007</v>
      </c>
      <c r="W2047" s="15" t="str">
        <f>IF(V2047="","",VLOOKUP(V2047,映射!W:X,2,FALSE))</f>
        <v>白金</v>
      </c>
      <c r="X2047" s="26">
        <v>2</v>
      </c>
      <c r="Y2047" s="26">
        <v>1</v>
      </c>
      <c r="Z2047" s="26">
        <v>1000</v>
      </c>
      <c r="AA2047" s="52">
        <v>5086</v>
      </c>
      <c r="AB2047" s="15" t="str">
        <f>IF(AA2047="","",VLOOKUP(AA2047,映射!W:X,2,FALSE))</f>
        <v>神秘火种</v>
      </c>
      <c r="AC2047" s="26">
        <v>2</v>
      </c>
      <c r="AD2047" s="26">
        <v>1</v>
      </c>
      <c r="AE2047" s="26">
        <v>300</v>
      </c>
      <c r="AF2047" s="85"/>
      <c r="AG2047" s="15"/>
      <c r="AH2047" s="85"/>
      <c r="AI2047" s="85"/>
      <c r="AJ2047" s="85"/>
      <c r="AK2047" s="85"/>
      <c r="AL2047" s="85"/>
      <c r="AM2047" s="85"/>
      <c r="AN2047" s="85"/>
      <c r="AO2047" s="85"/>
    </row>
    <row r="2048" spans="1:41">
      <c r="A2048" s="26">
        <v>310041</v>
      </c>
      <c r="B2048" s="26" t="s">
        <v>787</v>
      </c>
      <c r="C2048" s="26" t="s">
        <v>786</v>
      </c>
      <c r="D2048" s="26"/>
      <c r="E2048" s="26" t="s">
        <v>786</v>
      </c>
      <c r="F2048" s="26"/>
      <c r="G2048" s="26"/>
      <c r="H2048" s="26"/>
      <c r="I2048" s="26"/>
      <c r="J2048" s="26">
        <v>0</v>
      </c>
      <c r="K2048" s="26"/>
      <c r="L2048" s="52">
        <v>3107</v>
      </c>
      <c r="M2048" s="15" t="str">
        <f>IF(L2048="","",VLOOKUP(L2048,映射!W:X,2,FALSE))</f>
        <v>赤松</v>
      </c>
      <c r="N2048" s="26">
        <v>6</v>
      </c>
      <c r="O2048" s="26">
        <v>1</v>
      </c>
      <c r="P2048" s="26">
        <v>10000</v>
      </c>
      <c r="Q2048" s="52">
        <v>3107</v>
      </c>
      <c r="R2048" s="15" t="str">
        <f>IF(Q2048="","",VLOOKUP(Q2048,映射!W:X,2,FALSE))</f>
        <v>赤松</v>
      </c>
      <c r="S2048" s="26">
        <v>2</v>
      </c>
      <c r="T2048" s="26">
        <v>1</v>
      </c>
      <c r="U2048" s="26">
        <v>3000</v>
      </c>
      <c r="V2048" s="52">
        <v>3107</v>
      </c>
      <c r="W2048" s="15" t="str">
        <f>IF(V2048="","",VLOOKUP(V2048,映射!W:X,2,FALSE))</f>
        <v>赤松</v>
      </c>
      <c r="X2048" s="26">
        <v>2</v>
      </c>
      <c r="Y2048" s="26">
        <v>1</v>
      </c>
      <c r="Z2048" s="26">
        <v>1000</v>
      </c>
      <c r="AA2048" s="52">
        <v>5086</v>
      </c>
      <c r="AB2048" s="15" t="str">
        <f>IF(AA2048="","",VLOOKUP(AA2048,映射!W:X,2,FALSE))</f>
        <v>神秘火种</v>
      </c>
      <c r="AC2048" s="26">
        <v>2</v>
      </c>
      <c r="AD2048" s="26">
        <v>1</v>
      </c>
      <c r="AE2048" s="26">
        <v>300</v>
      </c>
      <c r="AF2048" s="85"/>
      <c r="AG2048" s="15"/>
      <c r="AH2048" s="85"/>
      <c r="AI2048" s="85"/>
      <c r="AJ2048" s="85"/>
      <c r="AK2048" s="85"/>
      <c r="AL2048" s="85"/>
      <c r="AM2048" s="85"/>
      <c r="AN2048" s="85"/>
      <c r="AO2048" s="85"/>
    </row>
    <row r="2049" spans="1:41">
      <c r="A2049" s="26">
        <v>310042</v>
      </c>
      <c r="B2049" s="26" t="s">
        <v>787</v>
      </c>
      <c r="C2049" s="26" t="s">
        <v>786</v>
      </c>
      <c r="D2049" s="26"/>
      <c r="E2049" s="26" t="s">
        <v>786</v>
      </c>
      <c r="F2049" s="26"/>
      <c r="G2049" s="26"/>
      <c r="H2049" s="26"/>
      <c r="I2049" s="26"/>
      <c r="J2049" s="26">
        <v>0</v>
      </c>
      <c r="K2049" s="26"/>
      <c r="L2049" s="52">
        <v>3407</v>
      </c>
      <c r="M2049" s="15" t="str">
        <f>IF(L2049="","",VLOOKUP(L2049,映射!W:X,2,FALSE))</f>
        <v>莎莲娜线</v>
      </c>
      <c r="N2049" s="26">
        <v>6</v>
      </c>
      <c r="O2049" s="26">
        <v>1</v>
      </c>
      <c r="P2049" s="26">
        <v>10000</v>
      </c>
      <c r="Q2049" s="52">
        <v>3407</v>
      </c>
      <c r="R2049" s="15" t="str">
        <f>IF(Q2049="","",VLOOKUP(Q2049,映射!W:X,2,FALSE))</f>
        <v>莎莲娜线</v>
      </c>
      <c r="S2049" s="26">
        <v>2</v>
      </c>
      <c r="T2049" s="26">
        <v>1</v>
      </c>
      <c r="U2049" s="26">
        <v>3000</v>
      </c>
      <c r="V2049" s="52">
        <v>3407</v>
      </c>
      <c r="W2049" s="15" t="str">
        <f>IF(V2049="","",VLOOKUP(V2049,映射!W:X,2,FALSE))</f>
        <v>莎莲娜线</v>
      </c>
      <c r="X2049" s="26">
        <v>2</v>
      </c>
      <c r="Y2049" s="26">
        <v>1</v>
      </c>
      <c r="Z2049" s="26">
        <v>1000</v>
      </c>
      <c r="AA2049" s="52">
        <v>5086</v>
      </c>
      <c r="AB2049" s="15" t="str">
        <f>IF(AA2049="","",VLOOKUP(AA2049,映射!W:X,2,FALSE))</f>
        <v>神秘火种</v>
      </c>
      <c r="AC2049" s="26">
        <v>2</v>
      </c>
      <c r="AD2049" s="26">
        <v>1</v>
      </c>
      <c r="AE2049" s="26">
        <v>300</v>
      </c>
      <c r="AF2049" s="85"/>
      <c r="AG2049" s="15"/>
      <c r="AH2049" s="85"/>
      <c r="AI2049" s="85"/>
      <c r="AJ2049" s="85"/>
      <c r="AK2049" s="85"/>
      <c r="AL2049" s="85"/>
      <c r="AM2049" s="85"/>
      <c r="AN2049" s="85"/>
      <c r="AO2049" s="85"/>
    </row>
    <row r="2050" ht="33" spans="1:41">
      <c r="A2050" s="26">
        <v>300001</v>
      </c>
      <c r="B2050" s="104" t="s">
        <v>788</v>
      </c>
      <c r="C2050" s="26" t="s">
        <v>789</v>
      </c>
      <c r="D2050" s="26"/>
      <c r="E2050" s="26" t="s">
        <v>789</v>
      </c>
      <c r="F2050" s="26"/>
      <c r="G2050" s="26"/>
      <c r="H2050" s="26"/>
      <c r="I2050" s="26"/>
      <c r="J2050" s="26">
        <v>0</v>
      </c>
      <c r="K2050" s="26"/>
      <c r="L2050" s="62">
        <v>102039</v>
      </c>
      <c r="M2050" s="15" t="str">
        <f>IF(L2050="","",VLOOKUP(L2050,映射!W:X,2,FALSE))</f>
        <v>剑豪 里奥碎片</v>
      </c>
      <c r="N2050" s="26">
        <v>60</v>
      </c>
      <c r="O2050" s="26">
        <v>1</v>
      </c>
      <c r="P2050" s="26">
        <v>10000</v>
      </c>
      <c r="Q2050" s="10"/>
      <c r="R2050" s="15"/>
      <c r="S2050" s="26"/>
      <c r="T2050" s="26"/>
      <c r="U2050" s="26"/>
      <c r="V2050" s="10"/>
      <c r="W2050" s="15"/>
      <c r="X2050" s="26"/>
      <c r="Y2050" s="26"/>
      <c r="Z2050" s="26"/>
      <c r="AA2050" s="85"/>
      <c r="AB2050" s="85"/>
      <c r="AC2050" s="85"/>
      <c r="AD2050" s="85"/>
      <c r="AE2050" s="85"/>
      <c r="AF2050" s="85"/>
      <c r="AG2050" s="85"/>
      <c r="AH2050" s="85"/>
      <c r="AI2050" s="85"/>
      <c r="AJ2050" s="85"/>
      <c r="AK2050" s="85"/>
      <c r="AL2050" s="85"/>
      <c r="AM2050" s="85"/>
      <c r="AN2050" s="85"/>
      <c r="AO2050" s="85"/>
    </row>
    <row r="2051" ht="33" spans="1:41">
      <c r="A2051" s="26">
        <v>300002</v>
      </c>
      <c r="B2051" s="104" t="s">
        <v>790</v>
      </c>
      <c r="C2051" s="26"/>
      <c r="D2051" s="26"/>
      <c r="E2051" s="26"/>
      <c r="F2051" s="26"/>
      <c r="G2051" s="26"/>
      <c r="H2051" s="26"/>
      <c r="I2051" s="26"/>
      <c r="J2051" s="26">
        <v>0</v>
      </c>
      <c r="K2051" s="26"/>
      <c r="L2051" s="62">
        <v>102039</v>
      </c>
      <c r="M2051" s="15" t="str">
        <f>IF(L2051="","",VLOOKUP(L2051,映射!W:X,2,FALSE))</f>
        <v>剑豪 里奥碎片</v>
      </c>
      <c r="N2051" s="26">
        <v>60</v>
      </c>
      <c r="O2051" s="26">
        <v>1</v>
      </c>
      <c r="P2051" s="26">
        <v>10000</v>
      </c>
      <c r="Q2051" s="10"/>
      <c r="R2051" s="15"/>
      <c r="S2051" s="26"/>
      <c r="T2051" s="26"/>
      <c r="U2051" s="26"/>
      <c r="V2051" s="10"/>
      <c r="W2051" s="15"/>
      <c r="X2051" s="26"/>
      <c r="Y2051" s="26"/>
      <c r="Z2051" s="26"/>
      <c r="AA2051" s="85"/>
      <c r="AB2051" s="85"/>
      <c r="AC2051" s="85"/>
      <c r="AD2051" s="85"/>
      <c r="AE2051" s="85"/>
      <c r="AF2051" s="85"/>
      <c r="AG2051" s="85"/>
      <c r="AH2051" s="85"/>
      <c r="AI2051" s="85"/>
      <c r="AJ2051" s="85"/>
      <c r="AK2051" s="85"/>
      <c r="AL2051" s="85"/>
      <c r="AM2051" s="85"/>
      <c r="AN2051" s="85"/>
      <c r="AO2051" s="85"/>
    </row>
    <row r="2052" ht="33" spans="1:41">
      <c r="A2052" s="26">
        <v>300003</v>
      </c>
      <c r="B2052" s="104" t="s">
        <v>791</v>
      </c>
      <c r="C2052" s="26"/>
      <c r="D2052" s="26"/>
      <c r="E2052" s="26"/>
      <c r="F2052" s="26"/>
      <c r="G2052" s="26"/>
      <c r="H2052" s="26"/>
      <c r="I2052" s="26"/>
      <c r="J2052" s="26">
        <v>0</v>
      </c>
      <c r="K2052" s="26"/>
      <c r="L2052" s="62">
        <v>102039</v>
      </c>
      <c r="M2052" s="15" t="str">
        <f>IF(L2052="","",VLOOKUP(L2052,映射!W:X,2,FALSE))</f>
        <v>剑豪 里奥碎片</v>
      </c>
      <c r="N2052" s="26">
        <v>120</v>
      </c>
      <c r="O2052" s="26">
        <v>1</v>
      </c>
      <c r="P2052" s="26">
        <v>10000</v>
      </c>
      <c r="Q2052" s="10"/>
      <c r="R2052" s="15"/>
      <c r="S2052" s="26"/>
      <c r="T2052" s="26"/>
      <c r="U2052" s="26"/>
      <c r="V2052" s="10"/>
      <c r="W2052" s="15"/>
      <c r="X2052" s="26"/>
      <c r="Y2052" s="26"/>
      <c r="Z2052" s="26"/>
      <c r="AA2052" s="85"/>
      <c r="AB2052" s="85"/>
      <c r="AC2052" s="85"/>
      <c r="AD2052" s="85"/>
      <c r="AE2052" s="85"/>
      <c r="AF2052" s="85"/>
      <c r="AG2052" s="85"/>
      <c r="AH2052" s="85"/>
      <c r="AI2052" s="85"/>
      <c r="AJ2052" s="85"/>
      <c r="AK2052" s="85"/>
      <c r="AL2052" s="85"/>
      <c r="AM2052" s="85"/>
      <c r="AN2052" s="85"/>
      <c r="AO2052" s="85"/>
    </row>
    <row r="2053" ht="33" spans="1:41">
      <c r="A2053" s="26">
        <v>300004</v>
      </c>
      <c r="B2053" s="104" t="s">
        <v>792</v>
      </c>
      <c r="C2053" s="26"/>
      <c r="D2053" s="26"/>
      <c r="E2053" s="26"/>
      <c r="F2053" s="26"/>
      <c r="G2053" s="26"/>
      <c r="H2053" s="26"/>
      <c r="I2053" s="26"/>
      <c r="J2053" s="26">
        <v>0</v>
      </c>
      <c r="K2053" s="26"/>
      <c r="L2053" s="72">
        <v>202008</v>
      </c>
      <c r="M2053" s="50" t="s">
        <v>431</v>
      </c>
      <c r="N2053" s="26">
        <v>1</v>
      </c>
      <c r="O2053" s="26">
        <v>1</v>
      </c>
      <c r="P2053" s="26">
        <v>10000</v>
      </c>
      <c r="Q2053" s="10"/>
      <c r="R2053" s="15"/>
      <c r="S2053" s="26"/>
      <c r="T2053" s="26"/>
      <c r="U2053" s="26"/>
      <c r="V2053" s="10"/>
      <c r="W2053" s="15"/>
      <c r="X2053" s="26"/>
      <c r="Y2053" s="26"/>
      <c r="Z2053" s="26"/>
      <c r="AA2053" s="85"/>
      <c r="AB2053" s="85"/>
      <c r="AC2053" s="85"/>
      <c r="AD2053" s="85"/>
      <c r="AE2053" s="85"/>
      <c r="AF2053" s="85"/>
      <c r="AG2053" s="85"/>
      <c r="AH2053" s="85"/>
      <c r="AI2053" s="85"/>
      <c r="AJ2053" s="85"/>
      <c r="AK2053" s="85"/>
      <c r="AL2053" s="85"/>
      <c r="AM2053" s="85"/>
      <c r="AN2053" s="85"/>
      <c r="AO2053" s="85"/>
    </row>
    <row r="2054" ht="33" spans="1:41">
      <c r="A2054" s="26">
        <v>300005</v>
      </c>
      <c r="B2054" s="104" t="s">
        <v>793</v>
      </c>
      <c r="C2054" s="26"/>
      <c r="D2054" s="26"/>
      <c r="E2054" s="26"/>
      <c r="F2054" s="26"/>
      <c r="G2054" s="26"/>
      <c r="H2054" s="26"/>
      <c r="I2054" s="26"/>
      <c r="J2054" s="26">
        <v>0</v>
      </c>
      <c r="K2054" s="26"/>
      <c r="L2054" s="72">
        <v>202009</v>
      </c>
      <c r="M2054" s="50" t="s">
        <v>473</v>
      </c>
      <c r="N2054" s="26">
        <v>1</v>
      </c>
      <c r="O2054" s="26">
        <v>1</v>
      </c>
      <c r="P2054" s="26">
        <v>10000</v>
      </c>
      <c r="Q2054" s="10"/>
      <c r="R2054" s="15"/>
      <c r="S2054" s="26"/>
      <c r="T2054" s="26"/>
      <c r="U2054" s="26"/>
      <c r="V2054" s="10"/>
      <c r="W2054" s="15"/>
      <c r="X2054" s="26"/>
      <c r="Y2054" s="26"/>
      <c r="Z2054" s="26"/>
      <c r="AA2054" s="85"/>
      <c r="AB2054" s="85"/>
      <c r="AC2054" s="85"/>
      <c r="AD2054" s="85"/>
      <c r="AE2054" s="85"/>
      <c r="AF2054" s="85"/>
      <c r="AG2054" s="85"/>
      <c r="AH2054" s="85"/>
      <c r="AI2054" s="85"/>
      <c r="AJ2054" s="85"/>
      <c r="AK2054" s="85"/>
      <c r="AL2054" s="85"/>
      <c r="AM2054" s="85"/>
      <c r="AN2054" s="85"/>
      <c r="AO2054" s="85"/>
    </row>
    <row r="2055" ht="33" spans="1:41">
      <c r="A2055" s="26">
        <v>300006</v>
      </c>
      <c r="B2055" s="104" t="s">
        <v>794</v>
      </c>
      <c r="C2055" s="26"/>
      <c r="D2055" s="26"/>
      <c r="E2055" s="26"/>
      <c r="F2055" s="26"/>
      <c r="G2055" s="26"/>
      <c r="H2055" s="26"/>
      <c r="I2055" s="26"/>
      <c r="J2055" s="26">
        <v>0</v>
      </c>
      <c r="K2055" s="26"/>
      <c r="L2055" s="72">
        <v>202010</v>
      </c>
      <c r="M2055" s="50" t="s">
        <v>518</v>
      </c>
      <c r="N2055" s="26">
        <v>1</v>
      </c>
      <c r="O2055" s="26">
        <v>1</v>
      </c>
      <c r="P2055" s="26">
        <v>10000</v>
      </c>
      <c r="Q2055" s="10"/>
      <c r="R2055" s="15"/>
      <c r="S2055" s="26"/>
      <c r="T2055" s="26"/>
      <c r="U2055" s="26"/>
      <c r="V2055" s="10"/>
      <c r="W2055" s="15"/>
      <c r="X2055" s="26"/>
      <c r="Y2055" s="26"/>
      <c r="Z2055" s="26"/>
      <c r="AA2055" s="85"/>
      <c r="AB2055" s="85"/>
      <c r="AC2055" s="85"/>
      <c r="AD2055" s="85"/>
      <c r="AE2055" s="85"/>
      <c r="AF2055" s="85"/>
      <c r="AG2055" s="85"/>
      <c r="AH2055" s="85"/>
      <c r="AI2055" s="85"/>
      <c r="AJ2055" s="85"/>
      <c r="AK2055" s="85"/>
      <c r="AL2055" s="85"/>
      <c r="AM2055" s="85"/>
      <c r="AN2055" s="85"/>
      <c r="AO2055" s="85"/>
    </row>
    <row r="2056" spans="1:41">
      <c r="A2056" s="26">
        <v>300007</v>
      </c>
      <c r="B2056" s="104" t="s">
        <v>795</v>
      </c>
      <c r="C2056" s="26"/>
      <c r="D2056" s="26"/>
      <c r="E2056" s="26"/>
      <c r="F2056" s="26"/>
      <c r="G2056" s="26"/>
      <c r="H2056" s="26"/>
      <c r="I2056" s="26"/>
      <c r="J2056" s="26">
        <v>0</v>
      </c>
      <c r="K2056" s="26"/>
      <c r="L2056" s="10">
        <v>3804</v>
      </c>
      <c r="M2056" s="15" t="str">
        <f>IF(L2056="","",VLOOKUP(L2056,映射!W:X,2,FALSE))</f>
        <v>4级宝石箱</v>
      </c>
      <c r="N2056" s="26">
        <v>1</v>
      </c>
      <c r="O2056" s="26">
        <v>1</v>
      </c>
      <c r="P2056" s="26">
        <v>10000</v>
      </c>
      <c r="Q2056" s="10"/>
      <c r="R2056" s="15"/>
      <c r="S2056" s="26"/>
      <c r="T2056" s="26"/>
      <c r="U2056" s="26"/>
      <c r="V2056" s="85"/>
      <c r="W2056" s="15"/>
      <c r="X2056" s="85"/>
      <c r="Y2056" s="85"/>
      <c r="Z2056" s="85"/>
      <c r="AA2056" s="85"/>
      <c r="AB2056" s="85"/>
      <c r="AC2056" s="85"/>
      <c r="AD2056" s="85"/>
      <c r="AE2056" s="85"/>
      <c r="AF2056" s="85"/>
      <c r="AG2056" s="85"/>
      <c r="AH2056" s="85"/>
      <c r="AI2056" s="85"/>
      <c r="AJ2056" s="85"/>
      <c r="AK2056" s="85"/>
      <c r="AL2056" s="85"/>
      <c r="AM2056" s="85"/>
      <c r="AN2056" s="85"/>
      <c r="AO2056" s="85"/>
    </row>
    <row r="2057" spans="1:41">
      <c r="A2057" s="26">
        <v>300008</v>
      </c>
      <c r="B2057" s="104" t="s">
        <v>796</v>
      </c>
      <c r="C2057" s="26"/>
      <c r="D2057" s="26"/>
      <c r="E2057" s="26"/>
      <c r="F2057" s="26"/>
      <c r="G2057" s="26"/>
      <c r="H2057" s="26"/>
      <c r="I2057" s="26"/>
      <c r="J2057" s="26">
        <v>0</v>
      </c>
      <c r="K2057" s="26"/>
      <c r="L2057" s="10">
        <v>3805</v>
      </c>
      <c r="M2057" s="15" t="str">
        <f>IF(L2057="","",VLOOKUP(L2057,映射!W:X,2,FALSE))</f>
        <v>5级宝石箱</v>
      </c>
      <c r="N2057" s="26">
        <v>1</v>
      </c>
      <c r="O2057" s="26">
        <v>1</v>
      </c>
      <c r="P2057" s="26">
        <v>10000</v>
      </c>
      <c r="Q2057" s="10"/>
      <c r="R2057" s="15"/>
      <c r="S2057" s="26"/>
      <c r="T2057" s="26"/>
      <c r="U2057" s="26"/>
      <c r="V2057" s="85"/>
      <c r="W2057" s="15"/>
      <c r="X2057" s="85"/>
      <c r="Y2057" s="85"/>
      <c r="Z2057" s="85"/>
      <c r="AA2057" s="85"/>
      <c r="AB2057" s="85"/>
      <c r="AC2057" s="85"/>
      <c r="AD2057" s="85"/>
      <c r="AE2057" s="85"/>
      <c r="AF2057" s="85"/>
      <c r="AG2057" s="85"/>
      <c r="AH2057" s="85"/>
      <c r="AI2057" s="85"/>
      <c r="AJ2057" s="85"/>
      <c r="AK2057" s="85"/>
      <c r="AL2057" s="85"/>
      <c r="AM2057" s="85"/>
      <c r="AN2057" s="85"/>
      <c r="AO2057" s="85"/>
    </row>
    <row r="2058" spans="1:41">
      <c r="A2058" s="26">
        <v>300009</v>
      </c>
      <c r="B2058" s="104" t="s">
        <v>797</v>
      </c>
      <c r="C2058" s="26"/>
      <c r="D2058" s="26"/>
      <c r="E2058" s="26"/>
      <c r="F2058" s="26"/>
      <c r="G2058" s="26"/>
      <c r="H2058" s="26"/>
      <c r="I2058" s="26"/>
      <c r="J2058" s="26">
        <v>0</v>
      </c>
      <c r="K2058" s="26"/>
      <c r="L2058" s="10">
        <v>3807</v>
      </c>
      <c r="M2058" s="15" t="str">
        <f>IF(L2058="","",VLOOKUP(L2058,映射!W:X,2,FALSE))</f>
        <v>7级宝石箱</v>
      </c>
      <c r="N2058" s="26">
        <v>1</v>
      </c>
      <c r="O2058" s="26">
        <v>1</v>
      </c>
      <c r="P2058" s="26">
        <v>10000</v>
      </c>
      <c r="Q2058" s="10"/>
      <c r="R2058" s="15"/>
      <c r="S2058" s="26"/>
      <c r="T2058" s="26"/>
      <c r="U2058" s="26"/>
      <c r="V2058" s="85"/>
      <c r="W2058" s="15" t="str">
        <f>IF(V2058="","",VLOOKUP(V2058,映射!W:X,2,FALSE))</f>
        <v/>
      </c>
      <c r="X2058" s="85"/>
      <c r="Y2058" s="85"/>
      <c r="Z2058" s="85"/>
      <c r="AA2058" s="85"/>
      <c r="AB2058" s="85"/>
      <c r="AC2058" s="85"/>
      <c r="AD2058" s="85"/>
      <c r="AE2058" s="85"/>
      <c r="AF2058" s="85"/>
      <c r="AG2058" s="85"/>
      <c r="AH2058" s="85"/>
      <c r="AI2058" s="85"/>
      <c r="AJ2058" s="85"/>
      <c r="AK2058" s="85"/>
      <c r="AL2058" s="85"/>
      <c r="AM2058" s="85"/>
      <c r="AN2058" s="85"/>
      <c r="AO2058" s="85"/>
    </row>
    <row r="2059" spans="1:41">
      <c r="A2059" s="26">
        <v>300010</v>
      </c>
      <c r="B2059" s="104" t="s">
        <v>798</v>
      </c>
      <c r="C2059" s="26"/>
      <c r="D2059" s="26"/>
      <c r="E2059" s="26"/>
      <c r="F2059" s="26"/>
      <c r="G2059" s="26"/>
      <c r="H2059" s="26"/>
      <c r="I2059" s="26"/>
      <c r="J2059" s="26">
        <v>0</v>
      </c>
      <c r="K2059" s="26"/>
      <c r="L2059" s="10">
        <v>3809</v>
      </c>
      <c r="M2059" s="15" t="str">
        <f>IF(L2059="","",VLOOKUP(L2059,映射!W:X,2,FALSE))</f>
        <v>9级宝石箱</v>
      </c>
      <c r="N2059" s="26">
        <v>1</v>
      </c>
      <c r="O2059" s="26">
        <v>1</v>
      </c>
      <c r="P2059" s="26">
        <v>10000</v>
      </c>
      <c r="Q2059" s="10"/>
      <c r="R2059" s="15"/>
      <c r="S2059" s="26"/>
      <c r="T2059" s="26"/>
      <c r="U2059" s="26"/>
      <c r="V2059" s="85"/>
      <c r="W2059" s="15" t="str">
        <f>IF(V2059="","",VLOOKUP(V2059,映射!W:X,2,FALSE))</f>
        <v/>
      </c>
      <c r="X2059" s="85"/>
      <c r="Y2059" s="85"/>
      <c r="Z2059" s="85"/>
      <c r="AA2059" s="85"/>
      <c r="AB2059" s="85"/>
      <c r="AC2059" s="85"/>
      <c r="AD2059" s="85"/>
      <c r="AE2059" s="85"/>
      <c r="AF2059" s="85"/>
      <c r="AG2059" s="85"/>
      <c r="AH2059" s="85"/>
      <c r="AI2059" s="85"/>
      <c r="AJ2059" s="85"/>
      <c r="AK2059" s="85"/>
      <c r="AL2059" s="85"/>
      <c r="AM2059" s="85"/>
      <c r="AN2059" s="85"/>
      <c r="AO2059" s="85"/>
    </row>
    <row r="2060" spans="1:41">
      <c r="A2060" s="26">
        <v>300011</v>
      </c>
      <c r="B2060" s="104" t="s">
        <v>799</v>
      </c>
      <c r="C2060" s="26"/>
      <c r="D2060" s="26"/>
      <c r="E2060" s="26"/>
      <c r="F2060" s="26"/>
      <c r="G2060" s="26"/>
      <c r="H2060" s="26"/>
      <c r="I2060" s="26"/>
      <c r="J2060" s="26">
        <v>0</v>
      </c>
      <c r="K2060" s="26"/>
      <c r="L2060" s="10">
        <v>4510</v>
      </c>
      <c r="M2060" s="15" t="str">
        <f>IF(L2060="","",VLOOKUP(L2060,映射!W:X,2,FALSE))</f>
        <v>宠物强化之魂</v>
      </c>
      <c r="N2060" s="26">
        <v>1</v>
      </c>
      <c r="O2060" s="26">
        <v>1</v>
      </c>
      <c r="P2060" s="26">
        <v>10000</v>
      </c>
      <c r="Q2060" s="10"/>
      <c r="R2060" s="15"/>
      <c r="S2060" s="26"/>
      <c r="T2060" s="26"/>
      <c r="U2060" s="26"/>
      <c r="V2060" s="85"/>
      <c r="W2060" s="15" t="str">
        <f>IF(V2060="","",VLOOKUP(V2060,映射!W:X,2,FALSE))</f>
        <v/>
      </c>
      <c r="X2060" s="85"/>
      <c r="Y2060" s="85"/>
      <c r="Z2060" s="85"/>
      <c r="AA2060" s="85"/>
      <c r="AB2060" s="85"/>
      <c r="AC2060" s="85"/>
      <c r="AD2060" s="85"/>
      <c r="AE2060" s="85"/>
      <c r="AF2060" s="85"/>
      <c r="AG2060" s="85"/>
      <c r="AH2060" s="85"/>
      <c r="AI2060" s="85"/>
      <c r="AJ2060" s="85"/>
      <c r="AK2060" s="85"/>
      <c r="AL2060" s="85"/>
      <c r="AM2060" s="85"/>
      <c r="AN2060" s="85"/>
      <c r="AO2060" s="85"/>
    </row>
    <row r="2061" ht="33" spans="1:41">
      <c r="A2061" s="26">
        <v>300012</v>
      </c>
      <c r="B2061" s="104" t="s">
        <v>800</v>
      </c>
      <c r="C2061" s="26"/>
      <c r="D2061" s="26"/>
      <c r="E2061" s="26"/>
      <c r="F2061" s="26"/>
      <c r="G2061" s="26"/>
      <c r="H2061" s="26"/>
      <c r="I2061" s="26"/>
      <c r="J2061" s="26">
        <v>0</v>
      </c>
      <c r="K2061" s="26"/>
      <c r="L2061" s="10">
        <v>4510</v>
      </c>
      <c r="M2061" s="15" t="str">
        <f>IF(L2061="","",VLOOKUP(L2061,映射!W:X,2,FALSE))</f>
        <v>宠物强化之魂</v>
      </c>
      <c r="N2061" s="26">
        <v>2</v>
      </c>
      <c r="O2061" s="26">
        <v>1</v>
      </c>
      <c r="P2061" s="26">
        <v>10000</v>
      </c>
      <c r="Q2061" s="26"/>
      <c r="R2061" s="15"/>
      <c r="S2061" s="26"/>
      <c r="T2061" s="26"/>
      <c r="U2061" s="26"/>
      <c r="V2061" s="85"/>
      <c r="W2061" s="15" t="str">
        <f>IF(V2061="","",VLOOKUP(V2061,映射!W:X,2,FALSE))</f>
        <v/>
      </c>
      <c r="X2061" s="85"/>
      <c r="Y2061" s="85"/>
      <c r="Z2061" s="85"/>
      <c r="AA2061" s="85"/>
      <c r="AB2061" s="85"/>
      <c r="AC2061" s="85"/>
      <c r="AD2061" s="85"/>
      <c r="AE2061" s="85"/>
      <c r="AF2061" s="85"/>
      <c r="AG2061" s="85"/>
      <c r="AH2061" s="85"/>
      <c r="AI2061" s="85"/>
      <c r="AJ2061" s="85"/>
      <c r="AK2061" s="85"/>
      <c r="AL2061" s="85"/>
      <c r="AM2061" s="85"/>
      <c r="AN2061" s="85"/>
      <c r="AO2061" s="85"/>
    </row>
    <row r="2062" ht="33" spans="1:41">
      <c r="A2062" s="26">
        <v>300013</v>
      </c>
      <c r="B2062" s="104" t="s">
        <v>801</v>
      </c>
      <c r="C2062" s="26"/>
      <c r="D2062" s="26"/>
      <c r="E2062" s="26"/>
      <c r="F2062" s="26"/>
      <c r="G2062" s="26"/>
      <c r="H2062" s="26"/>
      <c r="I2062" s="26"/>
      <c r="J2062" s="26">
        <v>0</v>
      </c>
      <c r="K2062" s="26"/>
      <c r="L2062" s="10">
        <v>4510</v>
      </c>
      <c r="M2062" s="15" t="str">
        <f>IF(L2062="","",VLOOKUP(L2062,映射!W:X,2,FALSE))</f>
        <v>宠物强化之魂</v>
      </c>
      <c r="N2062" s="26">
        <v>3</v>
      </c>
      <c r="O2062" s="26">
        <v>1</v>
      </c>
      <c r="P2062" s="26">
        <v>10000</v>
      </c>
      <c r="Q2062" s="26"/>
      <c r="R2062" s="15"/>
      <c r="S2062" s="26"/>
      <c r="T2062" s="26"/>
      <c r="U2062" s="26"/>
      <c r="V2062" s="85"/>
      <c r="W2062" s="15" t="str">
        <f>IF(V2062="","",VLOOKUP(V2062,映射!W:X,2,FALSE))</f>
        <v/>
      </c>
      <c r="X2062" s="85"/>
      <c r="Y2062" s="85"/>
      <c r="Z2062" s="85"/>
      <c r="AA2062" s="85"/>
      <c r="AB2062" s="85"/>
      <c r="AC2062" s="85"/>
      <c r="AD2062" s="85"/>
      <c r="AE2062" s="85"/>
      <c r="AF2062" s="85"/>
      <c r="AG2062" s="85"/>
      <c r="AH2062" s="85"/>
      <c r="AI2062" s="85"/>
      <c r="AJ2062" s="85"/>
      <c r="AK2062" s="85"/>
      <c r="AL2062" s="85"/>
      <c r="AM2062" s="85"/>
      <c r="AN2062" s="85"/>
      <c r="AO2062" s="85"/>
    </row>
    <row r="2063" ht="33" spans="1:41">
      <c r="A2063" s="26">
        <v>300014</v>
      </c>
      <c r="B2063" s="104" t="s">
        <v>802</v>
      </c>
      <c r="C2063" s="26"/>
      <c r="D2063" s="26"/>
      <c r="E2063" s="26"/>
      <c r="F2063" s="26"/>
      <c r="G2063" s="26"/>
      <c r="H2063" s="26"/>
      <c r="I2063" s="26"/>
      <c r="J2063" s="26">
        <v>0</v>
      </c>
      <c r="K2063" s="26"/>
      <c r="L2063" s="10">
        <v>4510</v>
      </c>
      <c r="M2063" s="15" t="str">
        <f>IF(L2063="","",VLOOKUP(L2063,映射!W:X,2,FALSE))</f>
        <v>宠物强化之魂</v>
      </c>
      <c r="N2063" s="26">
        <v>4</v>
      </c>
      <c r="O2063" s="26">
        <v>1</v>
      </c>
      <c r="P2063" s="26">
        <v>10000</v>
      </c>
      <c r="Q2063" s="26"/>
      <c r="R2063" s="15" t="str">
        <f>IF(Q2063="","",VLOOKUP(Q2063,映射!W:X,2,FALSE))</f>
        <v/>
      </c>
      <c r="S2063" s="26"/>
      <c r="T2063" s="26"/>
      <c r="U2063" s="26"/>
      <c r="V2063" s="85"/>
      <c r="W2063" s="15" t="str">
        <f>IF(V2063="","",VLOOKUP(V2063,映射!W:X,2,FALSE))</f>
        <v/>
      </c>
      <c r="X2063" s="85"/>
      <c r="Y2063" s="85"/>
      <c r="Z2063" s="85"/>
      <c r="AA2063" s="85"/>
      <c r="AB2063" s="85"/>
      <c r="AC2063" s="85"/>
      <c r="AD2063" s="85"/>
      <c r="AE2063" s="85"/>
      <c r="AF2063" s="85"/>
      <c r="AG2063" s="85"/>
      <c r="AH2063" s="85"/>
      <c r="AI2063" s="85"/>
      <c r="AJ2063" s="85"/>
      <c r="AK2063" s="85"/>
      <c r="AL2063" s="85"/>
      <c r="AM2063" s="85"/>
      <c r="AN2063" s="85"/>
      <c r="AO2063" s="85"/>
    </row>
    <row r="2064" ht="33" spans="1:41">
      <c r="A2064" s="26">
        <v>300015</v>
      </c>
      <c r="B2064" s="104" t="s">
        <v>803</v>
      </c>
      <c r="C2064" s="26"/>
      <c r="D2064" s="26"/>
      <c r="E2064" s="26"/>
      <c r="F2064" s="26"/>
      <c r="G2064" s="26"/>
      <c r="H2064" s="26"/>
      <c r="I2064" s="26"/>
      <c r="J2064" s="26">
        <v>0</v>
      </c>
      <c r="K2064" s="26"/>
      <c r="L2064" s="10">
        <v>4510</v>
      </c>
      <c r="M2064" s="15" t="str">
        <f>IF(L2064="","",VLOOKUP(L2064,映射!W:X,2,FALSE))</f>
        <v>宠物强化之魂</v>
      </c>
      <c r="N2064" s="26">
        <v>5</v>
      </c>
      <c r="O2064" s="26">
        <v>1</v>
      </c>
      <c r="P2064" s="26">
        <v>10000</v>
      </c>
      <c r="Q2064" s="26"/>
      <c r="R2064" s="15" t="str">
        <f>IF(Q2064="","",VLOOKUP(Q2064,映射!W:X,2,FALSE))</f>
        <v/>
      </c>
      <c r="S2064" s="26"/>
      <c r="T2064" s="26"/>
      <c r="U2064" s="26"/>
      <c r="V2064" s="85"/>
      <c r="W2064" s="15" t="str">
        <f>IF(V2064="","",VLOOKUP(V2064,映射!W:X,2,FALSE))</f>
        <v/>
      </c>
      <c r="X2064" s="85"/>
      <c r="Y2064" s="85"/>
      <c r="Z2064" s="85"/>
      <c r="AA2064" s="85"/>
      <c r="AB2064" s="85"/>
      <c r="AC2064" s="85"/>
      <c r="AD2064" s="85"/>
      <c r="AE2064" s="85"/>
      <c r="AF2064" s="85"/>
      <c r="AG2064" s="85"/>
      <c r="AH2064" s="85"/>
      <c r="AI2064" s="85"/>
      <c r="AJ2064" s="85"/>
      <c r="AK2064" s="85"/>
      <c r="AL2064" s="85"/>
      <c r="AM2064" s="85"/>
      <c r="AN2064" s="85"/>
      <c r="AO2064" s="85"/>
    </row>
    <row r="2065" ht="33" spans="1:41">
      <c r="A2065" s="26">
        <v>300016</v>
      </c>
      <c r="B2065" s="104" t="s">
        <v>804</v>
      </c>
      <c r="C2065" s="26"/>
      <c r="D2065" s="26"/>
      <c r="E2065" s="26"/>
      <c r="F2065" s="26"/>
      <c r="G2065" s="26"/>
      <c r="H2065" s="26"/>
      <c r="I2065" s="26"/>
      <c r="J2065" s="26">
        <v>0</v>
      </c>
      <c r="K2065" s="26"/>
      <c r="L2065" s="10">
        <v>4510</v>
      </c>
      <c r="M2065" s="15" t="str">
        <f>IF(L2065="","",VLOOKUP(L2065,映射!W:X,2,FALSE))</f>
        <v>宠物强化之魂</v>
      </c>
      <c r="N2065" s="26">
        <v>8</v>
      </c>
      <c r="O2065" s="26">
        <v>1</v>
      </c>
      <c r="P2065" s="26">
        <v>10000</v>
      </c>
      <c r="Q2065" s="26"/>
      <c r="R2065" s="15" t="str">
        <f>IF(Q2065="","",VLOOKUP(Q2065,映射!W:X,2,FALSE))</f>
        <v/>
      </c>
      <c r="S2065" s="26"/>
      <c r="T2065" s="26"/>
      <c r="U2065" s="26"/>
      <c r="V2065" s="85"/>
      <c r="W2065" s="15" t="str">
        <f>IF(V2065="","",VLOOKUP(V2065,映射!W:X,2,FALSE))</f>
        <v/>
      </c>
      <c r="X2065" s="85"/>
      <c r="Y2065" s="85"/>
      <c r="Z2065" s="85"/>
      <c r="AA2065" s="85"/>
      <c r="AB2065" s="85"/>
      <c r="AC2065" s="85"/>
      <c r="AD2065" s="85"/>
      <c r="AE2065" s="85"/>
      <c r="AF2065" s="85"/>
      <c r="AG2065" s="85"/>
      <c r="AH2065" s="85"/>
      <c r="AI2065" s="85"/>
      <c r="AJ2065" s="85"/>
      <c r="AK2065" s="85"/>
      <c r="AL2065" s="85"/>
      <c r="AM2065" s="85"/>
      <c r="AN2065" s="85"/>
      <c r="AO2065" s="85"/>
    </row>
    <row r="2066" ht="33" spans="1:41">
      <c r="A2066" s="26">
        <v>300017</v>
      </c>
      <c r="B2066" s="104" t="s">
        <v>805</v>
      </c>
      <c r="C2066" s="26"/>
      <c r="D2066" s="26"/>
      <c r="E2066" s="26"/>
      <c r="F2066" s="26"/>
      <c r="G2066" s="26"/>
      <c r="H2066" s="26"/>
      <c r="I2066" s="26"/>
      <c r="J2066" s="26">
        <v>0</v>
      </c>
      <c r="K2066" s="26"/>
      <c r="L2066" s="10">
        <v>4510</v>
      </c>
      <c r="M2066" s="15" t="str">
        <f>IF(L2066="","",VLOOKUP(L2066,映射!W:X,2,FALSE))</f>
        <v>宠物强化之魂</v>
      </c>
      <c r="N2066" s="26">
        <v>10</v>
      </c>
      <c r="O2066" s="26">
        <v>1</v>
      </c>
      <c r="P2066" s="26">
        <v>10000</v>
      </c>
      <c r="Q2066" s="26"/>
      <c r="R2066" s="15" t="str">
        <f>IF(Q2066="","",VLOOKUP(Q2066,映射!W:X,2,FALSE))</f>
        <v/>
      </c>
      <c r="S2066" s="26"/>
      <c r="T2066" s="26"/>
      <c r="U2066" s="26"/>
      <c r="V2066" s="85"/>
      <c r="W2066" s="15" t="str">
        <f>IF(V2066="","",VLOOKUP(V2066,映射!W:X,2,FALSE))</f>
        <v/>
      </c>
      <c r="X2066" s="85"/>
      <c r="Y2066" s="85"/>
      <c r="Z2066" s="85"/>
      <c r="AA2066" s="85"/>
      <c r="AB2066" s="85"/>
      <c r="AC2066" s="85"/>
      <c r="AD2066" s="85"/>
      <c r="AE2066" s="85"/>
      <c r="AF2066" s="85"/>
      <c r="AG2066" s="85"/>
      <c r="AH2066" s="85"/>
      <c r="AI2066" s="85"/>
      <c r="AJ2066" s="85"/>
      <c r="AK2066" s="85"/>
      <c r="AL2066" s="85"/>
      <c r="AM2066" s="85"/>
      <c r="AN2066" s="85"/>
      <c r="AO2066" s="85"/>
    </row>
    <row r="2067" spans="1:41">
      <c r="A2067" s="26">
        <v>300018</v>
      </c>
      <c r="B2067" s="104" t="s">
        <v>806</v>
      </c>
      <c r="C2067" s="26"/>
      <c r="D2067" s="26"/>
      <c r="E2067" s="26"/>
      <c r="F2067" s="26"/>
      <c r="G2067" s="26"/>
      <c r="H2067" s="26"/>
      <c r="I2067" s="26"/>
      <c r="J2067" s="26">
        <v>0</v>
      </c>
      <c r="K2067" s="26"/>
      <c r="L2067" s="10">
        <v>5002</v>
      </c>
      <c r="M2067" s="15" t="str">
        <f>IF(L2067="","",VLOOKUP(L2067,映射!W:X,2,FALSE))</f>
        <v>封魔卡</v>
      </c>
      <c r="N2067" s="26">
        <v>5</v>
      </c>
      <c r="O2067" s="26">
        <v>1</v>
      </c>
      <c r="P2067" s="26">
        <v>10000</v>
      </c>
      <c r="Q2067" s="26"/>
      <c r="R2067" s="15" t="str">
        <f>IF(Q2067="","",VLOOKUP(Q2067,映射!W:X,2,FALSE))</f>
        <v/>
      </c>
      <c r="S2067" s="26"/>
      <c r="T2067" s="26"/>
      <c r="U2067" s="26"/>
      <c r="V2067" s="85"/>
      <c r="W2067" s="15" t="str">
        <f>IF(V2067="","",VLOOKUP(V2067,映射!W:X,2,FALSE))</f>
        <v/>
      </c>
      <c r="X2067" s="85"/>
      <c r="Y2067" s="85"/>
      <c r="Z2067" s="85"/>
      <c r="AA2067" s="85"/>
      <c r="AB2067" s="85"/>
      <c r="AC2067" s="85"/>
      <c r="AD2067" s="85"/>
      <c r="AE2067" s="85"/>
      <c r="AF2067" s="85"/>
      <c r="AG2067" s="85"/>
      <c r="AH2067" s="85"/>
      <c r="AI2067" s="85"/>
      <c r="AJ2067" s="85"/>
      <c r="AK2067" s="85"/>
      <c r="AL2067" s="85"/>
      <c r="AM2067" s="85"/>
      <c r="AN2067" s="85"/>
      <c r="AO2067" s="85"/>
    </row>
    <row r="2068" spans="1:41">
      <c r="A2068" s="26">
        <v>300019</v>
      </c>
      <c r="B2068" s="104" t="s">
        <v>807</v>
      </c>
      <c r="C2068" s="26"/>
      <c r="D2068" s="26"/>
      <c r="E2068" s="26"/>
      <c r="F2068" s="26"/>
      <c r="G2068" s="26"/>
      <c r="H2068" s="26"/>
      <c r="I2068" s="26"/>
      <c r="J2068" s="26">
        <v>0</v>
      </c>
      <c r="K2068" s="26"/>
      <c r="L2068" s="10">
        <v>5002</v>
      </c>
      <c r="M2068" s="15" t="str">
        <f>IF(L2068="","",VLOOKUP(L2068,映射!W:X,2,FALSE))</f>
        <v>封魔卡</v>
      </c>
      <c r="N2068" s="26">
        <v>10</v>
      </c>
      <c r="O2068" s="26">
        <v>1</v>
      </c>
      <c r="P2068" s="26">
        <v>10000</v>
      </c>
      <c r="Q2068" s="26"/>
      <c r="R2068" s="15" t="str">
        <f>IF(Q2068="","",VLOOKUP(Q2068,映射!W:X,2,FALSE))</f>
        <v/>
      </c>
      <c r="S2068" s="26"/>
      <c r="T2068" s="26"/>
      <c r="U2068" s="26"/>
      <c r="V2068" s="85"/>
      <c r="W2068" s="15" t="str">
        <f>IF(V2068="","",VLOOKUP(V2068,映射!W:X,2,FALSE))</f>
        <v/>
      </c>
      <c r="X2068" s="85"/>
      <c r="Y2068" s="85"/>
      <c r="Z2068" s="85"/>
      <c r="AA2068" s="85"/>
      <c r="AB2068" s="85"/>
      <c r="AC2068" s="85"/>
      <c r="AD2068" s="85"/>
      <c r="AE2068" s="85"/>
      <c r="AF2068" s="85"/>
      <c r="AG2068" s="85"/>
      <c r="AH2068" s="85"/>
      <c r="AI2068" s="85"/>
      <c r="AJ2068" s="85"/>
      <c r="AK2068" s="85"/>
      <c r="AL2068" s="85"/>
      <c r="AM2068" s="85"/>
      <c r="AN2068" s="85"/>
      <c r="AO2068" s="85"/>
    </row>
    <row r="2069" ht="33" spans="1:41">
      <c r="A2069" s="26">
        <v>300020</v>
      </c>
      <c r="B2069" s="104" t="s">
        <v>808</v>
      </c>
      <c r="C2069" s="26"/>
      <c r="D2069" s="26"/>
      <c r="E2069" s="26"/>
      <c r="F2069" s="26"/>
      <c r="G2069" s="26"/>
      <c r="H2069" s="26"/>
      <c r="I2069" s="26"/>
      <c r="J2069" s="26">
        <v>0</v>
      </c>
      <c r="K2069" s="26"/>
      <c r="L2069" s="10">
        <v>5002</v>
      </c>
      <c r="M2069" s="15" t="str">
        <f>IF(L2069="","",VLOOKUP(L2069,映射!W:X,2,FALSE))</f>
        <v>封魔卡</v>
      </c>
      <c r="N2069" s="26">
        <v>20</v>
      </c>
      <c r="O2069" s="26">
        <v>1</v>
      </c>
      <c r="P2069" s="26">
        <v>10000</v>
      </c>
      <c r="Q2069" s="26"/>
      <c r="R2069" s="15" t="str">
        <f>IF(Q2069="","",VLOOKUP(Q2069,映射!W:X,2,FALSE))</f>
        <v/>
      </c>
      <c r="S2069" s="26"/>
      <c r="T2069" s="26"/>
      <c r="U2069" s="26"/>
      <c r="V2069" s="85"/>
      <c r="W2069" s="15" t="str">
        <f>IF(V2069="","",VLOOKUP(V2069,映射!W:X,2,FALSE))</f>
        <v/>
      </c>
      <c r="X2069" s="85"/>
      <c r="Y2069" s="85"/>
      <c r="Z2069" s="85"/>
      <c r="AA2069" s="85"/>
      <c r="AB2069" s="85"/>
      <c r="AC2069" s="85"/>
      <c r="AD2069" s="85"/>
      <c r="AE2069" s="85"/>
      <c r="AF2069" s="85"/>
      <c r="AG2069" s="85"/>
      <c r="AH2069" s="85"/>
      <c r="AI2069" s="85"/>
      <c r="AJ2069" s="85"/>
      <c r="AK2069" s="85"/>
      <c r="AL2069" s="85"/>
      <c r="AM2069" s="85"/>
      <c r="AN2069" s="85"/>
      <c r="AO2069" s="85"/>
    </row>
    <row r="2070" ht="33" spans="1:41">
      <c r="A2070" s="26">
        <v>300021</v>
      </c>
      <c r="B2070" s="104" t="s">
        <v>809</v>
      </c>
      <c r="C2070" s="26"/>
      <c r="D2070" s="26"/>
      <c r="E2070" s="26"/>
      <c r="F2070" s="26"/>
      <c r="G2070" s="26"/>
      <c r="H2070" s="26"/>
      <c r="I2070" s="26"/>
      <c r="J2070" s="26">
        <v>0</v>
      </c>
      <c r="K2070" s="26"/>
      <c r="L2070" s="10">
        <v>5002</v>
      </c>
      <c r="M2070" s="15" t="str">
        <f>IF(L2070="","",VLOOKUP(L2070,映射!W:X,2,FALSE))</f>
        <v>封魔卡</v>
      </c>
      <c r="N2070" s="26">
        <v>50</v>
      </c>
      <c r="O2070" s="26">
        <v>1</v>
      </c>
      <c r="P2070" s="26">
        <v>10000</v>
      </c>
      <c r="Q2070" s="26"/>
      <c r="R2070" s="15" t="str">
        <f>IF(Q2070="","",VLOOKUP(Q2070,映射!W:X,2,FALSE))</f>
        <v/>
      </c>
      <c r="S2070" s="26"/>
      <c r="T2070" s="26"/>
      <c r="U2070" s="26"/>
      <c r="V2070" s="85"/>
      <c r="W2070" s="15" t="str">
        <f>IF(V2070="","",VLOOKUP(V2070,映射!W:X,2,FALSE))</f>
        <v/>
      </c>
      <c r="X2070" s="85"/>
      <c r="Y2070" s="85"/>
      <c r="Z2070" s="85"/>
      <c r="AA2070" s="85"/>
      <c r="AB2070" s="85"/>
      <c r="AC2070" s="85"/>
      <c r="AD2070" s="85"/>
      <c r="AE2070" s="85"/>
      <c r="AF2070" s="85"/>
      <c r="AG2070" s="85"/>
      <c r="AH2070" s="85"/>
      <c r="AI2070" s="85"/>
      <c r="AJ2070" s="85"/>
      <c r="AK2070" s="85"/>
      <c r="AL2070" s="85"/>
      <c r="AM2070" s="85"/>
      <c r="AN2070" s="85"/>
      <c r="AO2070" s="85"/>
    </row>
    <row r="2071" spans="1:41">
      <c r="A2071" s="26">
        <v>300022</v>
      </c>
      <c r="B2071" s="104" t="s">
        <v>810</v>
      </c>
      <c r="C2071" s="26"/>
      <c r="D2071" s="26"/>
      <c r="E2071" s="26"/>
      <c r="F2071" s="26"/>
      <c r="G2071" s="26"/>
      <c r="H2071" s="26"/>
      <c r="I2071" s="26"/>
      <c r="J2071" s="26">
        <v>0</v>
      </c>
      <c r="K2071" s="26"/>
      <c r="L2071" s="10">
        <v>3805</v>
      </c>
      <c r="M2071" s="15" t="str">
        <f>IF(L2071="","",VLOOKUP(L2071,映射!W:X,2,FALSE))</f>
        <v>5级宝石箱</v>
      </c>
      <c r="N2071" s="26">
        <v>5</v>
      </c>
      <c r="O2071" s="26">
        <v>1</v>
      </c>
      <c r="P2071" s="26">
        <v>10000</v>
      </c>
      <c r="Q2071" s="26"/>
      <c r="R2071" s="15" t="str">
        <f>IF(Q2071="","",VLOOKUP(Q2071,映射!W:X,2,FALSE))</f>
        <v/>
      </c>
      <c r="S2071" s="26"/>
      <c r="T2071" s="26"/>
      <c r="U2071" s="26"/>
      <c r="V2071" s="85"/>
      <c r="W2071" s="15" t="str">
        <f>IF(V2071="","",VLOOKUP(V2071,映射!W:X,2,FALSE))</f>
        <v/>
      </c>
      <c r="X2071" s="85"/>
      <c r="Y2071" s="85"/>
      <c r="Z2071" s="85"/>
      <c r="AA2071" s="85"/>
      <c r="AB2071" s="85"/>
      <c r="AC2071" s="85"/>
      <c r="AD2071" s="85"/>
      <c r="AE2071" s="85"/>
      <c r="AF2071" s="85"/>
      <c r="AG2071" s="85"/>
      <c r="AH2071" s="85"/>
      <c r="AI2071" s="85"/>
      <c r="AJ2071" s="85"/>
      <c r="AK2071" s="85"/>
      <c r="AL2071" s="85"/>
      <c r="AM2071" s="85"/>
      <c r="AN2071" s="85"/>
      <c r="AO2071" s="85"/>
    </row>
    <row r="2072" spans="1:41">
      <c r="A2072" s="26">
        <v>300023</v>
      </c>
      <c r="B2072" s="104" t="s">
        <v>811</v>
      </c>
      <c r="C2072" s="26"/>
      <c r="D2072" s="26"/>
      <c r="E2072" s="26"/>
      <c r="F2072" s="26"/>
      <c r="G2072" s="26"/>
      <c r="H2072" s="26"/>
      <c r="I2072" s="26"/>
      <c r="J2072" s="26">
        <v>0</v>
      </c>
      <c r="K2072" s="26"/>
      <c r="L2072" s="10">
        <v>3805</v>
      </c>
      <c r="M2072" s="15" t="str">
        <f>IF(L2072="","",VLOOKUP(L2072,映射!W:X,2,FALSE))</f>
        <v>5级宝石箱</v>
      </c>
      <c r="N2072" s="26">
        <v>5</v>
      </c>
      <c r="O2072" s="26">
        <v>1</v>
      </c>
      <c r="P2072" s="26">
        <v>10000</v>
      </c>
      <c r="Q2072" s="26"/>
      <c r="R2072" s="15" t="str">
        <f>IF(Q2072="","",VLOOKUP(Q2072,映射!W:X,2,FALSE))</f>
        <v/>
      </c>
      <c r="S2072" s="26"/>
      <c r="T2072" s="26"/>
      <c r="U2072" s="26"/>
      <c r="V2072" s="85"/>
      <c r="W2072" s="15" t="str">
        <f>IF(V2072="","",VLOOKUP(V2072,映射!W:X,2,FALSE))</f>
        <v/>
      </c>
      <c r="X2072" s="85"/>
      <c r="Y2072" s="85"/>
      <c r="Z2072" s="85"/>
      <c r="AA2072" s="85"/>
      <c r="AB2072" s="85"/>
      <c r="AC2072" s="85"/>
      <c r="AD2072" s="85"/>
      <c r="AE2072" s="85"/>
      <c r="AF2072" s="85"/>
      <c r="AG2072" s="85"/>
      <c r="AH2072" s="85"/>
      <c r="AI2072" s="85"/>
      <c r="AJ2072" s="85"/>
      <c r="AK2072" s="85"/>
      <c r="AL2072" s="85"/>
      <c r="AM2072" s="85"/>
      <c r="AN2072" s="85"/>
      <c r="AO2072" s="85"/>
    </row>
    <row r="2073" spans="1:41">
      <c r="A2073" s="26">
        <v>300024</v>
      </c>
      <c r="B2073" s="104" t="s">
        <v>812</v>
      </c>
      <c r="C2073" s="26"/>
      <c r="D2073" s="26"/>
      <c r="E2073" s="26"/>
      <c r="F2073" s="26"/>
      <c r="G2073" s="26"/>
      <c r="H2073" s="26"/>
      <c r="I2073" s="26"/>
      <c r="J2073" s="26">
        <v>0</v>
      </c>
      <c r="K2073" s="26"/>
      <c r="L2073" s="10">
        <v>5041</v>
      </c>
      <c r="M2073" s="15" t="str">
        <f>IF(L2073="","",VLOOKUP(L2073,映射!W:X,2,FALSE))</f>
        <v>金币30000</v>
      </c>
      <c r="N2073" s="26">
        <v>1</v>
      </c>
      <c r="O2073" s="26">
        <v>1</v>
      </c>
      <c r="P2073" s="26">
        <v>10000</v>
      </c>
      <c r="Q2073" s="26"/>
      <c r="R2073" s="15" t="str">
        <f>IF(Q2073="","",VLOOKUP(Q2073,映射!W:X,2,FALSE))</f>
        <v/>
      </c>
      <c r="S2073" s="26"/>
      <c r="T2073" s="26"/>
      <c r="U2073" s="26"/>
      <c r="V2073" s="85"/>
      <c r="W2073" s="15" t="str">
        <f>IF(V2073="","",VLOOKUP(V2073,映射!W:X,2,FALSE))</f>
        <v/>
      </c>
      <c r="X2073" s="85"/>
      <c r="Y2073" s="85"/>
      <c r="Z2073" s="85"/>
      <c r="AA2073" s="85"/>
      <c r="AB2073" s="85"/>
      <c r="AC2073" s="85"/>
      <c r="AD2073" s="85"/>
      <c r="AE2073" s="85"/>
      <c r="AF2073" s="85"/>
      <c r="AG2073" s="85"/>
      <c r="AH2073" s="85"/>
      <c r="AI2073" s="85"/>
      <c r="AJ2073" s="85"/>
      <c r="AK2073" s="85"/>
      <c r="AL2073" s="85"/>
      <c r="AM2073" s="85"/>
      <c r="AN2073" s="85"/>
      <c r="AO2073" s="85"/>
    </row>
    <row r="2074" spans="1:41">
      <c r="A2074" s="26">
        <v>300025</v>
      </c>
      <c r="B2074" s="104" t="s">
        <v>813</v>
      </c>
      <c r="C2074" s="26"/>
      <c r="D2074" s="26"/>
      <c r="E2074" s="26"/>
      <c r="F2074" s="26"/>
      <c r="G2074" s="26"/>
      <c r="H2074" s="26"/>
      <c r="I2074" s="26"/>
      <c r="J2074" s="26">
        <v>0</v>
      </c>
      <c r="K2074" s="26"/>
      <c r="L2074" s="10">
        <v>5044</v>
      </c>
      <c r="M2074" s="15" t="str">
        <f>IF(L2074="","",VLOOKUP(L2074,映射!W:X,2,FALSE))</f>
        <v>金币60000</v>
      </c>
      <c r="N2074" s="26">
        <v>10</v>
      </c>
      <c r="O2074" s="26">
        <v>1</v>
      </c>
      <c r="P2074" s="26">
        <v>10000</v>
      </c>
      <c r="Q2074" s="26"/>
      <c r="R2074" s="15" t="str">
        <f>IF(Q2074="","",VLOOKUP(Q2074,映射!W:X,2,FALSE))</f>
        <v/>
      </c>
      <c r="S2074" s="26"/>
      <c r="T2074" s="26"/>
      <c r="U2074" s="26"/>
      <c r="V2074" s="85"/>
      <c r="W2074" s="15" t="str">
        <f>IF(V2074="","",VLOOKUP(V2074,映射!W:X,2,FALSE))</f>
        <v/>
      </c>
      <c r="X2074" s="85"/>
      <c r="Y2074" s="85"/>
      <c r="Z2074" s="85"/>
      <c r="AA2074" s="85"/>
      <c r="AB2074" s="85"/>
      <c r="AC2074" s="85"/>
      <c r="AD2074" s="85"/>
      <c r="AE2074" s="85"/>
      <c r="AF2074" s="85"/>
      <c r="AG2074" s="85"/>
      <c r="AH2074" s="85"/>
      <c r="AI2074" s="85"/>
      <c r="AJ2074" s="85"/>
      <c r="AK2074" s="85"/>
      <c r="AL2074" s="85"/>
      <c r="AM2074" s="85"/>
      <c r="AN2074" s="85"/>
      <c r="AO2074" s="85"/>
    </row>
    <row r="2075" spans="1:41">
      <c r="A2075" s="26">
        <v>300026</v>
      </c>
      <c r="B2075" s="104" t="s">
        <v>814</v>
      </c>
      <c r="C2075" s="26"/>
      <c r="D2075" s="26"/>
      <c r="E2075" s="26"/>
      <c r="F2075" s="26"/>
      <c r="G2075" s="26"/>
      <c r="H2075" s="26"/>
      <c r="I2075" s="26"/>
      <c r="J2075" s="26">
        <v>0</v>
      </c>
      <c r="K2075" s="26"/>
      <c r="L2075" s="10">
        <v>102025</v>
      </c>
      <c r="M2075" s="15" t="str">
        <f>IF(L2075="","",VLOOKUP(L2075,映射!W:X,2,FALSE))</f>
        <v>女武神 吉娜碎片</v>
      </c>
      <c r="N2075" s="26">
        <v>80</v>
      </c>
      <c r="O2075" s="26">
        <v>1</v>
      </c>
      <c r="P2075" s="26">
        <v>10000</v>
      </c>
      <c r="Q2075" s="26"/>
      <c r="R2075" s="15" t="str">
        <f>IF(Q2075="","",VLOOKUP(Q2075,映射!W:X,2,FALSE))</f>
        <v/>
      </c>
      <c r="S2075" s="26"/>
      <c r="T2075" s="26"/>
      <c r="U2075" s="26"/>
      <c r="V2075" s="85"/>
      <c r="W2075" s="15" t="str">
        <f>IF(V2075="","",VLOOKUP(V2075,映射!W:X,2,FALSE))</f>
        <v/>
      </c>
      <c r="X2075" s="85"/>
      <c r="Y2075" s="85"/>
      <c r="Z2075" s="85"/>
      <c r="AA2075" s="85"/>
      <c r="AB2075" s="85"/>
      <c r="AC2075" s="85"/>
      <c r="AD2075" s="85"/>
      <c r="AE2075" s="85"/>
      <c r="AF2075" s="85"/>
      <c r="AG2075" s="85"/>
      <c r="AH2075" s="85"/>
      <c r="AI2075" s="85"/>
      <c r="AJ2075" s="85"/>
      <c r="AK2075" s="85"/>
      <c r="AL2075" s="85"/>
      <c r="AM2075" s="85"/>
      <c r="AN2075" s="85"/>
      <c r="AO2075" s="85"/>
    </row>
    <row r="2076" spans="1:41">
      <c r="A2076" s="26">
        <v>300027</v>
      </c>
      <c r="B2076" s="104" t="s">
        <v>815</v>
      </c>
      <c r="C2076" s="26"/>
      <c r="D2076" s="26"/>
      <c r="E2076" s="26"/>
      <c r="F2076" s="26"/>
      <c r="G2076" s="26"/>
      <c r="H2076" s="26"/>
      <c r="I2076" s="26"/>
      <c r="J2076" s="26">
        <v>0</v>
      </c>
      <c r="K2076" s="26"/>
      <c r="L2076" s="10">
        <v>102025</v>
      </c>
      <c r="M2076" s="15" t="str">
        <f>IF(L2076="","",VLOOKUP(L2076,映射!W:X,2,FALSE))</f>
        <v>女武神 吉娜碎片</v>
      </c>
      <c r="N2076" s="26">
        <v>160</v>
      </c>
      <c r="O2076" s="26">
        <v>1</v>
      </c>
      <c r="P2076" s="26">
        <v>10000</v>
      </c>
      <c r="Q2076" s="26"/>
      <c r="R2076" s="15" t="str">
        <f>IF(Q2076="","",VLOOKUP(Q2076,映射!W:X,2,FALSE))</f>
        <v/>
      </c>
      <c r="S2076" s="26"/>
      <c r="T2076" s="26"/>
      <c r="U2076" s="26"/>
      <c r="V2076" s="85"/>
      <c r="W2076" s="15" t="str">
        <f>IF(V2076="","",VLOOKUP(V2076,映射!W:X,2,FALSE))</f>
        <v/>
      </c>
      <c r="X2076" s="85"/>
      <c r="Y2076" s="85"/>
      <c r="Z2076" s="85"/>
      <c r="AA2076" s="85"/>
      <c r="AB2076" s="85"/>
      <c r="AC2076" s="85"/>
      <c r="AD2076" s="85"/>
      <c r="AE2076" s="85"/>
      <c r="AF2076" s="85"/>
      <c r="AG2076" s="85"/>
      <c r="AH2076" s="85"/>
      <c r="AI2076" s="85"/>
      <c r="AJ2076" s="85"/>
      <c r="AK2076" s="85"/>
      <c r="AL2076" s="85"/>
      <c r="AM2076" s="85"/>
      <c r="AN2076" s="85"/>
      <c r="AO2076" s="85"/>
    </row>
    <row r="2077" ht="33" spans="1:41">
      <c r="A2077" s="26">
        <v>300028</v>
      </c>
      <c r="B2077" s="104" t="s">
        <v>816</v>
      </c>
      <c r="C2077" s="26"/>
      <c r="D2077" s="26"/>
      <c r="E2077" s="26"/>
      <c r="F2077" s="26"/>
      <c r="G2077" s="26"/>
      <c r="H2077" s="26"/>
      <c r="I2077" s="26"/>
      <c r="J2077" s="26">
        <v>0</v>
      </c>
      <c r="K2077" s="26"/>
      <c r="L2077" s="10">
        <v>5045</v>
      </c>
      <c r="M2077" s="15" t="str">
        <f>IF(L2077="","",VLOOKUP(L2077,映射!W:X,2,FALSE))</f>
        <v>钻石100</v>
      </c>
      <c r="N2077" s="26">
        <v>1</v>
      </c>
      <c r="O2077" s="26">
        <v>1</v>
      </c>
      <c r="P2077" s="26">
        <v>10000</v>
      </c>
      <c r="Q2077" s="26"/>
      <c r="R2077" s="15" t="str">
        <f>IF(Q2077="","",VLOOKUP(Q2077,映射!W:X,2,FALSE))</f>
        <v/>
      </c>
      <c r="S2077" s="26"/>
      <c r="T2077" s="26"/>
      <c r="U2077" s="26"/>
      <c r="V2077" s="85"/>
      <c r="W2077" s="15" t="str">
        <f>IF(V2077="","",VLOOKUP(V2077,映射!W:X,2,FALSE))</f>
        <v/>
      </c>
      <c r="X2077" s="85"/>
      <c r="Y2077" s="85"/>
      <c r="Z2077" s="85"/>
      <c r="AA2077" s="85"/>
      <c r="AB2077" s="85"/>
      <c r="AC2077" s="85"/>
      <c r="AD2077" s="85"/>
      <c r="AE2077" s="85"/>
      <c r="AF2077" s="85"/>
      <c r="AG2077" s="85"/>
      <c r="AH2077" s="85"/>
      <c r="AI2077" s="85"/>
      <c r="AJ2077" s="85"/>
      <c r="AK2077" s="85"/>
      <c r="AL2077" s="85"/>
      <c r="AM2077" s="85"/>
      <c r="AN2077" s="85"/>
      <c r="AO2077" s="85"/>
    </row>
    <row r="2078" ht="33" spans="1:41">
      <c r="A2078" s="26">
        <v>300029</v>
      </c>
      <c r="B2078" s="104" t="s">
        <v>817</v>
      </c>
      <c r="C2078" s="26"/>
      <c r="D2078" s="26"/>
      <c r="E2078" s="26"/>
      <c r="F2078" s="26"/>
      <c r="G2078" s="26"/>
      <c r="H2078" s="26"/>
      <c r="I2078" s="26"/>
      <c r="J2078" s="26">
        <v>0</v>
      </c>
      <c r="K2078" s="26"/>
      <c r="L2078" s="10">
        <v>5045</v>
      </c>
      <c r="M2078" s="15" t="str">
        <f>IF(L2078="","",VLOOKUP(L2078,映射!W:X,2,FALSE))</f>
        <v>钻石100</v>
      </c>
      <c r="N2078" s="26">
        <v>2</v>
      </c>
      <c r="O2078" s="26">
        <v>1</v>
      </c>
      <c r="P2078" s="26">
        <v>10000</v>
      </c>
      <c r="Q2078" s="26"/>
      <c r="R2078" s="15" t="str">
        <f>IF(Q2078="","",VLOOKUP(Q2078,映射!W:X,2,FALSE))</f>
        <v/>
      </c>
      <c r="S2078" s="26"/>
      <c r="T2078" s="26"/>
      <c r="U2078" s="26"/>
      <c r="V2078" s="85"/>
      <c r="W2078" s="15" t="str">
        <f>IF(V2078="","",VLOOKUP(V2078,映射!W:X,2,FALSE))</f>
        <v/>
      </c>
      <c r="X2078" s="85"/>
      <c r="Y2078" s="85"/>
      <c r="Z2078" s="85"/>
      <c r="AA2078" s="85"/>
      <c r="AB2078" s="85"/>
      <c r="AC2078" s="85"/>
      <c r="AD2078" s="85"/>
      <c r="AE2078" s="85"/>
      <c r="AF2078" s="85"/>
      <c r="AG2078" s="85"/>
      <c r="AH2078" s="85"/>
      <c r="AI2078" s="85"/>
      <c r="AJ2078" s="85"/>
      <c r="AK2078" s="85"/>
      <c r="AL2078" s="85"/>
      <c r="AM2078" s="85"/>
      <c r="AN2078" s="85"/>
      <c r="AO2078" s="85"/>
    </row>
    <row r="2079" ht="33" spans="1:41">
      <c r="A2079" s="26">
        <v>300030</v>
      </c>
      <c r="B2079" s="104" t="s">
        <v>818</v>
      </c>
      <c r="C2079" s="26"/>
      <c r="D2079" s="26"/>
      <c r="E2079" s="26"/>
      <c r="F2079" s="26"/>
      <c r="G2079" s="26"/>
      <c r="H2079" s="26"/>
      <c r="I2079" s="26"/>
      <c r="J2079" s="26">
        <v>0</v>
      </c>
      <c r="K2079" s="26"/>
      <c r="L2079" s="10">
        <v>5045</v>
      </c>
      <c r="M2079" s="15" t="str">
        <f>IF(L2079="","",VLOOKUP(L2079,映射!W:X,2,FALSE))</f>
        <v>钻石100</v>
      </c>
      <c r="N2079" s="26">
        <v>3</v>
      </c>
      <c r="O2079" s="26">
        <v>1</v>
      </c>
      <c r="P2079" s="26">
        <v>10000</v>
      </c>
      <c r="Q2079" s="26"/>
      <c r="R2079" s="15" t="str">
        <f>IF(Q2079="","",VLOOKUP(Q2079,映射!W:X,2,FALSE))</f>
        <v/>
      </c>
      <c r="S2079" s="26"/>
      <c r="T2079" s="26"/>
      <c r="U2079" s="26"/>
      <c r="V2079" s="85"/>
      <c r="W2079" s="15" t="str">
        <f>IF(V2079="","",VLOOKUP(V2079,映射!W:X,2,FALSE))</f>
        <v/>
      </c>
      <c r="X2079" s="85"/>
      <c r="Y2079" s="85"/>
      <c r="Z2079" s="85"/>
      <c r="AA2079" s="85"/>
      <c r="AB2079" s="85"/>
      <c r="AC2079" s="85"/>
      <c r="AD2079" s="85"/>
      <c r="AE2079" s="85"/>
      <c r="AF2079" s="85"/>
      <c r="AG2079" s="85"/>
      <c r="AH2079" s="85"/>
      <c r="AI2079" s="85"/>
      <c r="AJ2079" s="85"/>
      <c r="AK2079" s="85"/>
      <c r="AL2079" s="85"/>
      <c r="AM2079" s="85"/>
      <c r="AN2079" s="85"/>
      <c r="AO2079" s="85"/>
    </row>
    <row r="2080" ht="33" spans="1:41">
      <c r="A2080" s="26">
        <v>300031</v>
      </c>
      <c r="B2080" s="104" t="s">
        <v>819</v>
      </c>
      <c r="C2080" s="26"/>
      <c r="D2080" s="26"/>
      <c r="E2080" s="26"/>
      <c r="F2080" s="26"/>
      <c r="G2080" s="26"/>
      <c r="H2080" s="26"/>
      <c r="I2080" s="26"/>
      <c r="J2080" s="26">
        <v>0</v>
      </c>
      <c r="K2080" s="26"/>
      <c r="L2080" s="10">
        <v>5045</v>
      </c>
      <c r="M2080" s="15" t="str">
        <f>IF(L2080="","",VLOOKUP(L2080,映射!W:X,2,FALSE))</f>
        <v>钻石100</v>
      </c>
      <c r="N2080" s="26">
        <v>4</v>
      </c>
      <c r="O2080" s="26">
        <v>1</v>
      </c>
      <c r="P2080" s="26">
        <v>10000</v>
      </c>
      <c r="Q2080" s="26"/>
      <c r="R2080" s="15" t="str">
        <f>IF(Q2080="","",VLOOKUP(Q2080,映射!W:X,2,FALSE))</f>
        <v/>
      </c>
      <c r="S2080" s="26"/>
      <c r="T2080" s="26"/>
      <c r="U2080" s="26"/>
      <c r="V2080" s="85"/>
      <c r="W2080" s="15" t="str">
        <f>IF(V2080="","",VLOOKUP(V2080,映射!W:X,2,FALSE))</f>
        <v/>
      </c>
      <c r="X2080" s="85"/>
      <c r="Y2080" s="85"/>
      <c r="Z2080" s="85"/>
      <c r="AA2080" s="85"/>
      <c r="AB2080" s="85"/>
      <c r="AC2080" s="85"/>
      <c r="AD2080" s="85"/>
      <c r="AE2080" s="85"/>
      <c r="AF2080" s="85"/>
      <c r="AG2080" s="85"/>
      <c r="AH2080" s="85"/>
      <c r="AI2080" s="85"/>
      <c r="AJ2080" s="85"/>
      <c r="AK2080" s="85"/>
      <c r="AL2080" s="85"/>
      <c r="AM2080" s="85"/>
      <c r="AN2080" s="85"/>
      <c r="AO2080" s="85"/>
    </row>
    <row r="2081" ht="33" spans="1:41">
      <c r="A2081" s="26">
        <v>300032</v>
      </c>
      <c r="B2081" s="104" t="s">
        <v>820</v>
      </c>
      <c r="C2081" s="26"/>
      <c r="D2081" s="26"/>
      <c r="E2081" s="26"/>
      <c r="F2081" s="26"/>
      <c r="G2081" s="26"/>
      <c r="H2081" s="26"/>
      <c r="I2081" s="26"/>
      <c r="J2081" s="26">
        <v>0</v>
      </c>
      <c r="K2081" s="26"/>
      <c r="L2081" s="10">
        <v>5045</v>
      </c>
      <c r="M2081" s="15" t="str">
        <f>IF(L2081="","",VLOOKUP(L2081,映射!W:X,2,FALSE))</f>
        <v>钻石100</v>
      </c>
      <c r="N2081" s="26">
        <v>5</v>
      </c>
      <c r="O2081" s="26">
        <v>1</v>
      </c>
      <c r="P2081" s="26">
        <v>10000</v>
      </c>
      <c r="Q2081" s="26"/>
      <c r="R2081" s="15" t="str">
        <f>IF(Q2081="","",VLOOKUP(Q2081,映射!W:X,2,FALSE))</f>
        <v/>
      </c>
      <c r="S2081" s="26"/>
      <c r="T2081" s="26"/>
      <c r="U2081" s="26"/>
      <c r="V2081" s="85"/>
      <c r="W2081" s="15" t="str">
        <f>IF(V2081="","",VLOOKUP(V2081,映射!W:X,2,FALSE))</f>
        <v/>
      </c>
      <c r="X2081" s="85"/>
      <c r="Y2081" s="85"/>
      <c r="Z2081" s="85"/>
      <c r="AA2081" s="85"/>
      <c r="AB2081" s="85"/>
      <c r="AC2081" s="85"/>
      <c r="AD2081" s="85"/>
      <c r="AE2081" s="85"/>
      <c r="AF2081" s="85"/>
      <c r="AG2081" s="85"/>
      <c r="AH2081" s="85"/>
      <c r="AI2081" s="85"/>
      <c r="AJ2081" s="85"/>
      <c r="AK2081" s="85"/>
      <c r="AL2081" s="85"/>
      <c r="AM2081" s="85"/>
      <c r="AN2081" s="85"/>
      <c r="AO2081" s="85"/>
    </row>
    <row r="2082" ht="33" spans="1:41">
      <c r="A2082" s="26">
        <v>300033</v>
      </c>
      <c r="B2082" s="104" t="s">
        <v>821</v>
      </c>
      <c r="C2082" s="26"/>
      <c r="D2082" s="26"/>
      <c r="E2082" s="26"/>
      <c r="F2082" s="26"/>
      <c r="G2082" s="26"/>
      <c r="H2082" s="26"/>
      <c r="I2082" s="26"/>
      <c r="J2082" s="26">
        <v>0</v>
      </c>
      <c r="K2082" s="26"/>
      <c r="L2082" s="10">
        <v>5045</v>
      </c>
      <c r="M2082" s="15" t="str">
        <f>IF(L2082="","",VLOOKUP(L2082,映射!W:X,2,FALSE))</f>
        <v>钻石100</v>
      </c>
      <c r="N2082" s="26">
        <v>6</v>
      </c>
      <c r="O2082" s="26">
        <v>1</v>
      </c>
      <c r="P2082" s="26">
        <v>10000</v>
      </c>
      <c r="Q2082" s="26"/>
      <c r="R2082" s="15" t="str">
        <f>IF(Q2082="","",VLOOKUP(Q2082,映射!W:X,2,FALSE))</f>
        <v/>
      </c>
      <c r="S2082" s="26"/>
      <c r="T2082" s="26"/>
      <c r="U2082" s="26"/>
      <c r="V2082" s="85"/>
      <c r="W2082" s="15" t="str">
        <f>IF(V2082="","",VLOOKUP(V2082,映射!W:X,2,FALSE))</f>
        <v/>
      </c>
      <c r="X2082" s="85"/>
      <c r="Y2082" s="85"/>
      <c r="Z2082" s="85"/>
      <c r="AA2082" s="85"/>
      <c r="AB2082" s="85"/>
      <c r="AC2082" s="85"/>
      <c r="AD2082" s="85"/>
      <c r="AE2082" s="85"/>
      <c r="AF2082" s="85"/>
      <c r="AG2082" s="85"/>
      <c r="AH2082" s="85"/>
      <c r="AI2082" s="85"/>
      <c r="AJ2082" s="85"/>
      <c r="AK2082" s="85"/>
      <c r="AL2082" s="85"/>
      <c r="AM2082" s="85"/>
      <c r="AN2082" s="85"/>
      <c r="AO2082" s="85"/>
    </row>
    <row r="2083" ht="33" spans="1:41">
      <c r="A2083" s="26">
        <v>300034</v>
      </c>
      <c r="B2083" s="104" t="s">
        <v>822</v>
      </c>
      <c r="C2083" s="26"/>
      <c r="D2083" s="26"/>
      <c r="E2083" s="26"/>
      <c r="F2083" s="26"/>
      <c r="G2083" s="26"/>
      <c r="H2083" s="26"/>
      <c r="I2083" s="26"/>
      <c r="J2083" s="26">
        <v>0</v>
      </c>
      <c r="K2083" s="26"/>
      <c r="L2083" s="10">
        <v>5116</v>
      </c>
      <c r="M2083" s="15" t="str">
        <f>IF(L2083="","",VLOOKUP(L2083,映射!W:X,2,FALSE))</f>
        <v>钻石10</v>
      </c>
      <c r="N2083" s="26">
        <v>3</v>
      </c>
      <c r="O2083" s="26">
        <v>1</v>
      </c>
      <c r="P2083" s="26">
        <v>10000</v>
      </c>
      <c r="Q2083" s="26"/>
      <c r="R2083" s="15" t="str">
        <f>IF(Q2083="","",VLOOKUP(Q2083,映射!W:X,2,FALSE))</f>
        <v/>
      </c>
      <c r="S2083" s="26"/>
      <c r="T2083" s="26"/>
      <c r="U2083" s="26"/>
      <c r="V2083" s="85"/>
      <c r="W2083" s="15" t="str">
        <f>IF(V2083="","",VLOOKUP(V2083,映射!W:X,2,FALSE))</f>
        <v/>
      </c>
      <c r="X2083" s="85"/>
      <c r="Y2083" s="85"/>
      <c r="Z2083" s="85"/>
      <c r="AA2083" s="85"/>
      <c r="AB2083" s="85"/>
      <c r="AC2083" s="85"/>
      <c r="AD2083" s="85"/>
      <c r="AE2083" s="85"/>
      <c r="AF2083" s="85"/>
      <c r="AG2083" s="85"/>
      <c r="AH2083" s="85"/>
      <c r="AI2083" s="85"/>
      <c r="AJ2083" s="85"/>
      <c r="AK2083" s="85"/>
      <c r="AL2083" s="85"/>
      <c r="AM2083" s="85"/>
      <c r="AN2083" s="85"/>
      <c r="AO2083" s="85"/>
    </row>
    <row r="2084" ht="33" spans="1:41">
      <c r="A2084" s="26">
        <v>300035</v>
      </c>
      <c r="B2084" s="104" t="s">
        <v>823</v>
      </c>
      <c r="C2084" s="26"/>
      <c r="D2084" s="26"/>
      <c r="E2084" s="26"/>
      <c r="F2084" s="26"/>
      <c r="G2084" s="26"/>
      <c r="H2084" s="26"/>
      <c r="I2084" s="26"/>
      <c r="J2084" s="26">
        <v>0</v>
      </c>
      <c r="K2084" s="26"/>
      <c r="L2084" s="10">
        <v>5045</v>
      </c>
      <c r="M2084" s="15" t="str">
        <f>IF(L2084="","",VLOOKUP(L2084,映射!W:X,2,FALSE))</f>
        <v>钻石100</v>
      </c>
      <c r="N2084" s="26">
        <v>10</v>
      </c>
      <c r="O2084" s="26">
        <v>1</v>
      </c>
      <c r="P2084" s="26">
        <v>10000</v>
      </c>
      <c r="Q2084" s="26"/>
      <c r="R2084" s="15" t="str">
        <f>IF(Q2084="","",VLOOKUP(Q2084,映射!W:X,2,FALSE))</f>
        <v/>
      </c>
      <c r="S2084" s="26"/>
      <c r="T2084" s="26"/>
      <c r="U2084" s="26"/>
      <c r="V2084" s="85"/>
      <c r="W2084" s="15" t="str">
        <f>IF(V2084="","",VLOOKUP(V2084,映射!W:X,2,FALSE))</f>
        <v/>
      </c>
      <c r="X2084" s="85"/>
      <c r="Y2084" s="85"/>
      <c r="Z2084" s="85"/>
      <c r="AA2084" s="85"/>
      <c r="AB2084" s="85"/>
      <c r="AC2084" s="85"/>
      <c r="AD2084" s="85"/>
      <c r="AE2084" s="85"/>
      <c r="AF2084" s="85"/>
      <c r="AG2084" s="85"/>
      <c r="AH2084" s="85"/>
      <c r="AI2084" s="85"/>
      <c r="AJ2084" s="85"/>
      <c r="AK2084" s="85"/>
      <c r="AL2084" s="85"/>
      <c r="AM2084" s="85"/>
      <c r="AN2084" s="85"/>
      <c r="AO2084" s="85"/>
    </row>
    <row r="2085" ht="33" spans="1:41">
      <c r="A2085" s="26">
        <v>300036</v>
      </c>
      <c r="B2085" s="104" t="s">
        <v>824</v>
      </c>
      <c r="C2085" s="26"/>
      <c r="D2085" s="26"/>
      <c r="E2085" s="26"/>
      <c r="F2085" s="26"/>
      <c r="G2085" s="26"/>
      <c r="H2085" s="26"/>
      <c r="I2085" s="26"/>
      <c r="J2085" s="26">
        <v>0</v>
      </c>
      <c r="K2085" s="26"/>
      <c r="L2085" s="10">
        <v>5045</v>
      </c>
      <c r="M2085" s="15" t="str">
        <f>IF(L2085="","",VLOOKUP(L2085,映射!W:X,2,FALSE))</f>
        <v>钻石100</v>
      </c>
      <c r="N2085" s="26">
        <v>1</v>
      </c>
      <c r="O2085" s="26">
        <v>1</v>
      </c>
      <c r="P2085" s="26">
        <v>10000</v>
      </c>
      <c r="Q2085" s="26"/>
      <c r="R2085" s="15" t="str">
        <f>IF(Q2085="","",VLOOKUP(Q2085,映射!W:X,2,FALSE))</f>
        <v/>
      </c>
      <c r="S2085" s="26"/>
      <c r="T2085" s="26"/>
      <c r="U2085" s="26"/>
      <c r="V2085" s="85"/>
      <c r="W2085" s="15" t="str">
        <f>IF(V2085="","",VLOOKUP(V2085,映射!W:X,2,FALSE))</f>
        <v/>
      </c>
      <c r="X2085" s="85"/>
      <c r="Y2085" s="85"/>
      <c r="Z2085" s="85"/>
      <c r="AA2085" s="85"/>
      <c r="AB2085" s="85"/>
      <c r="AC2085" s="85"/>
      <c r="AD2085" s="85"/>
      <c r="AE2085" s="85"/>
      <c r="AF2085" s="85"/>
      <c r="AG2085" s="85"/>
      <c r="AH2085" s="85"/>
      <c r="AI2085" s="85"/>
      <c r="AJ2085" s="85"/>
      <c r="AK2085" s="85"/>
      <c r="AL2085" s="85"/>
      <c r="AM2085" s="85"/>
      <c r="AN2085" s="85"/>
      <c r="AO2085" s="85"/>
    </row>
    <row r="2086" ht="33" spans="1:41">
      <c r="A2086" s="26">
        <v>300037</v>
      </c>
      <c r="B2086" s="104" t="s">
        <v>825</v>
      </c>
      <c r="C2086" s="26"/>
      <c r="D2086" s="26"/>
      <c r="E2086" s="26"/>
      <c r="F2086" s="26"/>
      <c r="G2086" s="26"/>
      <c r="H2086" s="26"/>
      <c r="I2086" s="26"/>
      <c r="J2086" s="26">
        <v>0</v>
      </c>
      <c r="K2086" s="26"/>
      <c r="L2086" s="10">
        <v>5045</v>
      </c>
      <c r="M2086" s="15" t="str">
        <f>IF(L2086="","",VLOOKUP(L2086,映射!W:X,2,FALSE))</f>
        <v>钻石100</v>
      </c>
      <c r="N2086" s="26">
        <v>3</v>
      </c>
      <c r="O2086" s="26">
        <v>1</v>
      </c>
      <c r="P2086" s="26">
        <v>10000</v>
      </c>
      <c r="Q2086" s="26"/>
      <c r="R2086" s="15" t="str">
        <f>IF(Q2086="","",VLOOKUP(Q2086,映射!W:X,2,FALSE))</f>
        <v/>
      </c>
      <c r="S2086" s="26"/>
      <c r="T2086" s="26"/>
      <c r="U2086" s="26"/>
      <c r="V2086" s="85"/>
      <c r="W2086" s="15" t="str">
        <f>IF(V2086="","",VLOOKUP(V2086,映射!W:X,2,FALSE))</f>
        <v/>
      </c>
      <c r="X2086" s="85"/>
      <c r="Y2086" s="85"/>
      <c r="Z2086" s="85"/>
      <c r="AA2086" s="85"/>
      <c r="AB2086" s="85"/>
      <c r="AC2086" s="85"/>
      <c r="AD2086" s="85"/>
      <c r="AE2086" s="85"/>
      <c r="AF2086" s="85"/>
      <c r="AG2086" s="85"/>
      <c r="AH2086" s="85"/>
      <c r="AI2086" s="85"/>
      <c r="AJ2086" s="85"/>
      <c r="AK2086" s="85"/>
      <c r="AL2086" s="85"/>
      <c r="AM2086" s="85"/>
      <c r="AN2086" s="85"/>
      <c r="AO2086" s="85"/>
    </row>
    <row r="2087" ht="33" spans="1:41">
      <c r="A2087" s="26">
        <v>300038</v>
      </c>
      <c r="B2087" s="104" t="s">
        <v>826</v>
      </c>
      <c r="C2087" s="26"/>
      <c r="D2087" s="26"/>
      <c r="E2087" s="26"/>
      <c r="F2087" s="26"/>
      <c r="G2087" s="26"/>
      <c r="H2087" s="26"/>
      <c r="I2087" s="26"/>
      <c r="J2087" s="26">
        <v>0</v>
      </c>
      <c r="K2087" s="26"/>
      <c r="L2087" s="10">
        <v>5045</v>
      </c>
      <c r="M2087" s="15" t="str">
        <f>IF(L2087="","",VLOOKUP(L2087,映射!W:X,2,FALSE))</f>
        <v>钻石100</v>
      </c>
      <c r="N2087" s="26">
        <v>5</v>
      </c>
      <c r="O2087" s="26">
        <v>1</v>
      </c>
      <c r="P2087" s="26">
        <v>10000</v>
      </c>
      <c r="Q2087" s="26"/>
      <c r="R2087" s="15" t="str">
        <f>IF(Q2087="","",VLOOKUP(Q2087,映射!W:X,2,FALSE))</f>
        <v/>
      </c>
      <c r="S2087" s="26"/>
      <c r="T2087" s="26"/>
      <c r="U2087" s="26"/>
      <c r="V2087" s="85"/>
      <c r="W2087" s="15" t="str">
        <f>IF(V2087="","",VLOOKUP(V2087,映射!W:X,2,FALSE))</f>
        <v/>
      </c>
      <c r="X2087" s="85"/>
      <c r="Y2087" s="85"/>
      <c r="Z2087" s="85"/>
      <c r="AA2087" s="85"/>
      <c r="AB2087" s="85"/>
      <c r="AC2087" s="85"/>
      <c r="AD2087" s="85"/>
      <c r="AE2087" s="85"/>
      <c r="AF2087" s="85"/>
      <c r="AG2087" s="85"/>
      <c r="AH2087" s="85"/>
      <c r="AI2087" s="85"/>
      <c r="AJ2087" s="85"/>
      <c r="AK2087" s="85"/>
      <c r="AL2087" s="85"/>
      <c r="AM2087" s="85"/>
      <c r="AN2087" s="85"/>
      <c r="AO2087" s="85"/>
    </row>
    <row r="2088" ht="33" spans="1:41">
      <c r="A2088" s="26">
        <v>300039</v>
      </c>
      <c r="B2088" s="104" t="s">
        <v>827</v>
      </c>
      <c r="C2088" s="26"/>
      <c r="D2088" s="26"/>
      <c r="E2088" s="26"/>
      <c r="F2088" s="26"/>
      <c r="G2088" s="26"/>
      <c r="H2088" s="26"/>
      <c r="I2088" s="26"/>
      <c r="J2088" s="26">
        <v>0</v>
      </c>
      <c r="K2088" s="26"/>
      <c r="L2088" s="10">
        <v>5045</v>
      </c>
      <c r="M2088" s="15" t="str">
        <f>IF(L2088="","",VLOOKUP(L2088,映射!W:X,2,FALSE))</f>
        <v>钻石100</v>
      </c>
      <c r="N2088" s="26">
        <v>10</v>
      </c>
      <c r="O2088" s="26">
        <v>1</v>
      </c>
      <c r="P2088" s="26">
        <v>10000</v>
      </c>
      <c r="Q2088" s="26"/>
      <c r="R2088" s="15" t="str">
        <f>IF(Q2088="","",VLOOKUP(Q2088,映射!W:X,2,FALSE))</f>
        <v/>
      </c>
      <c r="S2088" s="26"/>
      <c r="T2088" s="26"/>
      <c r="U2088" s="26"/>
      <c r="V2088" s="85"/>
      <c r="W2088" s="15" t="str">
        <f>IF(V2088="","",VLOOKUP(V2088,映射!W:X,2,FALSE))</f>
        <v/>
      </c>
      <c r="X2088" s="85"/>
      <c r="Y2088" s="85"/>
      <c r="Z2088" s="85"/>
      <c r="AA2088" s="85"/>
      <c r="AB2088" s="85"/>
      <c r="AC2088" s="85"/>
      <c r="AD2088" s="85"/>
      <c r="AE2088" s="85"/>
      <c r="AF2088" s="85"/>
      <c r="AG2088" s="85"/>
      <c r="AH2088" s="85"/>
      <c r="AI2088" s="85"/>
      <c r="AJ2088" s="85"/>
      <c r="AK2088" s="85"/>
      <c r="AL2088" s="85"/>
      <c r="AM2088" s="85"/>
      <c r="AN2088" s="85"/>
      <c r="AO2088" s="85"/>
    </row>
    <row r="2089" spans="1:41">
      <c r="A2089" s="26">
        <v>300040</v>
      </c>
      <c r="B2089" s="104" t="s">
        <v>828</v>
      </c>
      <c r="C2089" s="26"/>
      <c r="D2089" s="26"/>
      <c r="E2089" s="26"/>
      <c r="F2089" s="26"/>
      <c r="G2089" s="26"/>
      <c r="H2089" s="26"/>
      <c r="I2089" s="26"/>
      <c r="J2089" s="26">
        <v>0</v>
      </c>
      <c r="K2089" s="26"/>
      <c r="L2089" s="62">
        <v>5102</v>
      </c>
      <c r="M2089" s="15" t="str">
        <f>IF(L2089="","",VLOOKUP(L2089,映射!W:X,2,FALSE))</f>
        <v>生命存储50000</v>
      </c>
      <c r="N2089" s="26">
        <v>1</v>
      </c>
      <c r="O2089" s="26">
        <v>1</v>
      </c>
      <c r="P2089" s="26">
        <v>10000</v>
      </c>
      <c r="Q2089" s="26"/>
      <c r="R2089" s="15" t="str">
        <f>IF(Q2089="","",VLOOKUP(Q2089,映射!W:X,2,FALSE))</f>
        <v/>
      </c>
      <c r="S2089" s="26"/>
      <c r="T2089" s="26"/>
      <c r="U2089" s="26"/>
      <c r="V2089" s="85"/>
      <c r="W2089" s="15" t="str">
        <f>IF(V2089="","",VLOOKUP(V2089,映射!W:X,2,FALSE))</f>
        <v/>
      </c>
      <c r="X2089" s="85"/>
      <c r="Y2089" s="85"/>
      <c r="Z2089" s="85"/>
      <c r="AA2089" s="85"/>
      <c r="AB2089" s="85"/>
      <c r="AC2089" s="85"/>
      <c r="AD2089" s="85"/>
      <c r="AE2089" s="85"/>
      <c r="AF2089" s="85"/>
      <c r="AG2089" s="85"/>
      <c r="AH2089" s="85"/>
      <c r="AI2089" s="85"/>
      <c r="AJ2089" s="85"/>
      <c r="AK2089" s="85"/>
      <c r="AL2089" s="85"/>
      <c r="AM2089" s="85"/>
      <c r="AN2089" s="85"/>
      <c r="AO2089" s="85"/>
    </row>
    <row r="2090" ht="33" spans="1:41">
      <c r="A2090" s="26">
        <v>300041</v>
      </c>
      <c r="B2090" s="104" t="s">
        <v>829</v>
      </c>
      <c r="C2090" s="26"/>
      <c r="D2090" s="26"/>
      <c r="E2090" s="26"/>
      <c r="F2090" s="26"/>
      <c r="G2090" s="26"/>
      <c r="H2090" s="26"/>
      <c r="I2090" s="26"/>
      <c r="J2090" s="26">
        <v>0</v>
      </c>
      <c r="K2090" s="26"/>
      <c r="L2090" s="62">
        <v>5074</v>
      </c>
      <c r="M2090" s="15" t="str">
        <f>IF(L2090="","",VLOOKUP(L2090,映射!W:X,2,FALSE))</f>
        <v>刺球</v>
      </c>
      <c r="N2090" s="26">
        <v>1</v>
      </c>
      <c r="O2090" s="26">
        <v>1</v>
      </c>
      <c r="P2090" s="26">
        <v>10000</v>
      </c>
      <c r="Q2090" s="26"/>
      <c r="R2090" s="15" t="str">
        <f>IF(Q2090="","",VLOOKUP(Q2090,映射!W:X,2,FALSE))</f>
        <v/>
      </c>
      <c r="S2090" s="26"/>
      <c r="T2090" s="26"/>
      <c r="U2090" s="26"/>
      <c r="V2090" s="85"/>
      <c r="W2090" s="15" t="str">
        <f>IF(V2090="","",VLOOKUP(V2090,映射!W:X,2,FALSE))</f>
        <v/>
      </c>
      <c r="X2090" s="85"/>
      <c r="Y2090" s="85"/>
      <c r="Z2090" s="85"/>
      <c r="AA2090" s="85"/>
      <c r="AB2090" s="85"/>
      <c r="AC2090" s="85"/>
      <c r="AD2090" s="85"/>
      <c r="AE2090" s="85"/>
      <c r="AF2090" s="85"/>
      <c r="AG2090" s="85"/>
      <c r="AH2090" s="85"/>
      <c r="AI2090" s="85"/>
      <c r="AJ2090" s="85"/>
      <c r="AK2090" s="85"/>
      <c r="AL2090" s="85"/>
      <c r="AM2090" s="85"/>
      <c r="AN2090" s="85"/>
      <c r="AO2090" s="85"/>
    </row>
    <row r="2091" ht="33" spans="1:41">
      <c r="A2091" s="26">
        <v>300042</v>
      </c>
      <c r="B2091" s="104" t="s">
        <v>830</v>
      </c>
      <c r="C2091" s="26"/>
      <c r="D2091" s="26"/>
      <c r="E2091" s="26"/>
      <c r="F2091" s="26"/>
      <c r="G2091" s="26"/>
      <c r="H2091" s="26"/>
      <c r="I2091" s="26"/>
      <c r="J2091" s="26">
        <v>0</v>
      </c>
      <c r="K2091" s="26"/>
      <c r="L2091" s="62">
        <v>1723</v>
      </c>
      <c r="M2091" s="15" t="str">
        <f>IF(L2091="","",VLOOKUP(L2091,映射!W:X,2,FALSE))</f>
        <v>再生灵药</v>
      </c>
      <c r="N2091" s="26">
        <v>1</v>
      </c>
      <c r="O2091" s="26">
        <v>1</v>
      </c>
      <c r="P2091" s="26">
        <v>10000</v>
      </c>
      <c r="Q2091" s="26"/>
      <c r="R2091" s="15" t="str">
        <f>IF(Q2091="","",VLOOKUP(Q2091,映射!W:X,2,FALSE))</f>
        <v/>
      </c>
      <c r="S2091" s="26"/>
      <c r="T2091" s="26"/>
      <c r="U2091" s="26"/>
      <c r="V2091" s="85"/>
      <c r="W2091" s="15" t="str">
        <f>IF(V2091="","",VLOOKUP(V2091,映射!W:X,2,FALSE))</f>
        <v/>
      </c>
      <c r="X2091" s="85"/>
      <c r="Y2091" s="85"/>
      <c r="Z2091" s="85"/>
      <c r="AA2091" s="85"/>
      <c r="AB2091" s="85"/>
      <c r="AC2091" s="85"/>
      <c r="AD2091" s="85"/>
      <c r="AE2091" s="85"/>
      <c r="AF2091" s="85"/>
      <c r="AG2091" s="85"/>
      <c r="AH2091" s="85"/>
      <c r="AI2091" s="85"/>
      <c r="AJ2091" s="85"/>
      <c r="AK2091" s="85"/>
      <c r="AL2091" s="85"/>
      <c r="AM2091" s="85"/>
      <c r="AN2091" s="85"/>
      <c r="AO2091" s="85"/>
    </row>
    <row r="2092" ht="33" spans="1:41">
      <c r="A2092" s="26">
        <v>300043</v>
      </c>
      <c r="B2092" s="104" t="s">
        <v>831</v>
      </c>
      <c r="C2092" s="26"/>
      <c r="D2092" s="26"/>
      <c r="E2092" s="26"/>
      <c r="F2092" s="26"/>
      <c r="G2092" s="26"/>
      <c r="H2092" s="26"/>
      <c r="I2092" s="26"/>
      <c r="J2092" s="26">
        <v>0</v>
      </c>
      <c r="K2092" s="26"/>
      <c r="L2092" s="62">
        <v>3808</v>
      </c>
      <c r="M2092" s="15" t="str">
        <f>IF(L2092="","",VLOOKUP(L2092,映射!W:X,2,FALSE))</f>
        <v>8级宝石箱</v>
      </c>
      <c r="N2092" s="26">
        <v>1</v>
      </c>
      <c r="O2092" s="26">
        <v>1</v>
      </c>
      <c r="P2092" s="26">
        <v>10000</v>
      </c>
      <c r="Q2092" s="26"/>
      <c r="R2092" s="15" t="str">
        <f>IF(Q2092="","",VLOOKUP(Q2092,映射!W:X,2,FALSE))</f>
        <v/>
      </c>
      <c r="S2092" s="26"/>
      <c r="T2092" s="26"/>
      <c r="U2092" s="26"/>
      <c r="V2092" s="85"/>
      <c r="W2092" s="15" t="str">
        <f>IF(V2092="","",VLOOKUP(V2092,映射!W:X,2,FALSE))</f>
        <v/>
      </c>
      <c r="X2092" s="85"/>
      <c r="Y2092" s="85"/>
      <c r="Z2092" s="85"/>
      <c r="AA2092" s="85"/>
      <c r="AB2092" s="85"/>
      <c r="AC2092" s="85"/>
      <c r="AD2092" s="85"/>
      <c r="AE2092" s="85"/>
      <c r="AF2092" s="85"/>
      <c r="AG2092" s="85"/>
      <c r="AH2092" s="85"/>
      <c r="AI2092" s="85"/>
      <c r="AJ2092" s="85"/>
      <c r="AK2092" s="85"/>
      <c r="AL2092" s="85"/>
      <c r="AM2092" s="85"/>
      <c r="AN2092" s="85"/>
      <c r="AO2092" s="85"/>
    </row>
    <row r="2093" ht="33" spans="1:41">
      <c r="A2093" s="26">
        <v>300044</v>
      </c>
      <c r="B2093" s="104" t="s">
        <v>832</v>
      </c>
      <c r="C2093" s="26"/>
      <c r="D2093" s="26"/>
      <c r="E2093" s="26"/>
      <c r="F2093" s="26"/>
      <c r="G2093" s="26"/>
      <c r="H2093" s="26"/>
      <c r="I2093" s="26"/>
      <c r="J2093" s="26">
        <v>0</v>
      </c>
      <c r="K2093" s="26"/>
      <c r="L2093" s="62">
        <v>3810</v>
      </c>
      <c r="M2093" s="15" t="str">
        <f>IF(L2093="","",VLOOKUP(L2093,映射!W:X,2,FALSE))</f>
        <v>10级宝石箱</v>
      </c>
      <c r="N2093" s="26">
        <v>1</v>
      </c>
      <c r="O2093" s="26">
        <v>1</v>
      </c>
      <c r="P2093" s="26">
        <v>10000</v>
      </c>
      <c r="Q2093" s="26"/>
      <c r="R2093" s="15" t="str">
        <f>IF(Q2093="","",VLOOKUP(Q2093,映射!W:X,2,FALSE))</f>
        <v/>
      </c>
      <c r="S2093" s="26"/>
      <c r="T2093" s="26"/>
      <c r="U2093" s="26"/>
      <c r="V2093" s="85"/>
      <c r="W2093" s="15" t="str">
        <f>IF(V2093="","",VLOOKUP(V2093,映射!W:X,2,FALSE))</f>
        <v/>
      </c>
      <c r="X2093" s="85"/>
      <c r="Y2093" s="85"/>
      <c r="Z2093" s="85"/>
      <c r="AA2093" s="85"/>
      <c r="AB2093" s="85"/>
      <c r="AC2093" s="85"/>
      <c r="AD2093" s="85"/>
      <c r="AE2093" s="85"/>
      <c r="AF2093" s="85"/>
      <c r="AG2093" s="85"/>
      <c r="AH2093" s="85"/>
      <c r="AI2093" s="85"/>
      <c r="AJ2093" s="85"/>
      <c r="AK2093" s="85"/>
      <c r="AL2093" s="85"/>
      <c r="AM2093" s="85"/>
      <c r="AN2093" s="85"/>
      <c r="AO2093" s="85"/>
    </row>
    <row r="2094" ht="33" spans="1:41">
      <c r="A2094" s="26">
        <v>300045</v>
      </c>
      <c r="B2094" s="104" t="s">
        <v>833</v>
      </c>
      <c r="C2094" s="26"/>
      <c r="D2094" s="26"/>
      <c r="E2094" s="26"/>
      <c r="F2094" s="26"/>
      <c r="G2094" s="26"/>
      <c r="H2094" s="26"/>
      <c r="I2094" s="26"/>
      <c r="J2094" s="26">
        <v>0</v>
      </c>
      <c r="K2094" s="26"/>
      <c r="L2094" s="62">
        <v>3807</v>
      </c>
      <c r="M2094" s="15" t="str">
        <f>IF(L2094="","",VLOOKUP(L2094,映射!W:X,2,FALSE))</f>
        <v>7级宝石箱</v>
      </c>
      <c r="N2094" s="26">
        <v>1</v>
      </c>
      <c r="O2094" s="26">
        <v>1</v>
      </c>
      <c r="P2094" s="26">
        <v>10000</v>
      </c>
      <c r="Q2094" s="26"/>
      <c r="R2094" s="15" t="str">
        <f>IF(Q2094="","",VLOOKUP(Q2094,映射!W:X,2,FALSE))</f>
        <v/>
      </c>
      <c r="S2094" s="26"/>
      <c r="T2094" s="26"/>
      <c r="U2094" s="26"/>
      <c r="V2094" s="85"/>
      <c r="W2094" s="15" t="str">
        <f>IF(V2094="","",VLOOKUP(V2094,映射!W:X,2,FALSE))</f>
        <v/>
      </c>
      <c r="X2094" s="85"/>
      <c r="Y2094" s="85"/>
      <c r="Z2094" s="85"/>
      <c r="AA2094" s="85"/>
      <c r="AB2094" s="85"/>
      <c r="AC2094" s="85"/>
      <c r="AD2094" s="85"/>
      <c r="AE2094" s="85"/>
      <c r="AF2094" s="85"/>
      <c r="AG2094" s="85"/>
      <c r="AH2094" s="85"/>
      <c r="AI2094" s="85"/>
      <c r="AJ2094" s="85"/>
      <c r="AK2094" s="85"/>
      <c r="AL2094" s="85"/>
      <c r="AM2094" s="85"/>
      <c r="AN2094" s="85"/>
      <c r="AO2094" s="85"/>
    </row>
    <row r="2095" ht="33" spans="1:41">
      <c r="A2095" s="26">
        <v>300046</v>
      </c>
      <c r="B2095" s="104" t="s">
        <v>834</v>
      </c>
      <c r="C2095" s="26"/>
      <c r="D2095" s="26"/>
      <c r="E2095" s="26"/>
      <c r="F2095" s="26"/>
      <c r="G2095" s="26"/>
      <c r="H2095" s="26"/>
      <c r="I2095" s="26"/>
      <c r="J2095" s="26">
        <v>0</v>
      </c>
      <c r="K2095" s="26"/>
      <c r="L2095" s="62">
        <v>5519</v>
      </c>
      <c r="M2095" s="15" t="s">
        <v>835</v>
      </c>
      <c r="N2095" s="26">
        <v>1</v>
      </c>
      <c r="O2095" s="26">
        <v>1</v>
      </c>
      <c r="P2095" s="26">
        <v>10000</v>
      </c>
      <c r="Q2095" s="26"/>
      <c r="R2095" s="15" t="str">
        <f>IF(Q2095="","",VLOOKUP(Q2095,映射!W:X,2,FALSE))</f>
        <v/>
      </c>
      <c r="S2095" s="26"/>
      <c r="T2095" s="26"/>
      <c r="U2095" s="26"/>
      <c r="V2095" s="85"/>
      <c r="W2095" s="15" t="str">
        <f>IF(V2095="","",VLOOKUP(V2095,映射!W:X,2,FALSE))</f>
        <v/>
      </c>
      <c r="X2095" s="85"/>
      <c r="Y2095" s="85"/>
      <c r="Z2095" s="85"/>
      <c r="AA2095" s="85"/>
      <c r="AB2095" s="85"/>
      <c r="AC2095" s="85"/>
      <c r="AD2095" s="85"/>
      <c r="AE2095" s="85"/>
      <c r="AF2095" s="85"/>
      <c r="AG2095" s="85"/>
      <c r="AH2095" s="85"/>
      <c r="AI2095" s="85"/>
      <c r="AJ2095" s="85"/>
      <c r="AK2095" s="85"/>
      <c r="AL2095" s="85"/>
      <c r="AM2095" s="85"/>
      <c r="AN2095" s="85"/>
      <c r="AO2095" s="85"/>
    </row>
    <row r="2096" ht="33" spans="1:41">
      <c r="A2096" s="26">
        <v>300047</v>
      </c>
      <c r="B2096" s="104" t="s">
        <v>836</v>
      </c>
      <c r="C2096" s="26"/>
      <c r="D2096" s="26"/>
      <c r="E2096" s="26"/>
      <c r="F2096" s="26"/>
      <c r="G2096" s="26"/>
      <c r="H2096" s="26"/>
      <c r="I2096" s="26"/>
      <c r="J2096" s="26">
        <v>0</v>
      </c>
      <c r="K2096" s="26"/>
      <c r="L2096" s="62">
        <v>10100</v>
      </c>
      <c r="M2096" s="15" t="s">
        <v>837</v>
      </c>
      <c r="N2096" s="26">
        <v>1</v>
      </c>
      <c r="O2096" s="26">
        <v>1</v>
      </c>
      <c r="P2096" s="26">
        <v>10000</v>
      </c>
      <c r="Q2096" s="26"/>
      <c r="R2096" s="15" t="str">
        <f>IF(Q2096="","",VLOOKUP(Q2096,映射!W:X,2,FALSE))</f>
        <v/>
      </c>
      <c r="S2096" s="26"/>
      <c r="T2096" s="26"/>
      <c r="U2096" s="26"/>
      <c r="V2096" s="85"/>
      <c r="W2096" s="15" t="str">
        <f>IF(V2096="","",VLOOKUP(V2096,映射!W:X,2,FALSE))</f>
        <v/>
      </c>
      <c r="X2096" s="85"/>
      <c r="Y2096" s="85"/>
      <c r="Z2096" s="85"/>
      <c r="AA2096" s="85"/>
      <c r="AB2096" s="85"/>
      <c r="AC2096" s="85"/>
      <c r="AD2096" s="85"/>
      <c r="AE2096" s="85"/>
      <c r="AF2096" s="85"/>
      <c r="AG2096" s="85"/>
      <c r="AH2096" s="85"/>
      <c r="AI2096" s="85"/>
      <c r="AJ2096" s="85"/>
      <c r="AK2096" s="85"/>
      <c r="AL2096" s="85"/>
      <c r="AM2096" s="85"/>
      <c r="AN2096" s="85"/>
      <c r="AO2096" s="85"/>
    </row>
    <row r="2097" spans="1:41">
      <c r="A2097" s="26">
        <v>300048</v>
      </c>
      <c r="B2097" s="104" t="s">
        <v>838</v>
      </c>
      <c r="C2097" s="26"/>
      <c r="D2097" s="26"/>
      <c r="E2097" s="26"/>
      <c r="F2097" s="26"/>
      <c r="G2097" s="26"/>
      <c r="H2097" s="26"/>
      <c r="I2097" s="26"/>
      <c r="J2097" s="26">
        <v>0</v>
      </c>
      <c r="K2097" s="26"/>
      <c r="L2097" s="10">
        <v>5040</v>
      </c>
      <c r="M2097" s="52" t="s">
        <v>839</v>
      </c>
      <c r="N2097" s="26">
        <v>1</v>
      </c>
      <c r="O2097" s="26">
        <v>1</v>
      </c>
      <c r="P2097" s="26">
        <v>10000</v>
      </c>
      <c r="Q2097" s="26"/>
      <c r="R2097" s="15" t="str">
        <f>IF(Q2097="","",VLOOKUP(Q2097,映射!W:X,2,FALSE))</f>
        <v/>
      </c>
      <c r="S2097" s="26"/>
      <c r="T2097" s="26"/>
      <c r="U2097" s="26"/>
      <c r="V2097" s="85"/>
      <c r="W2097" s="15" t="str">
        <f>IF(V2097="","",VLOOKUP(V2097,映射!W:X,2,FALSE))</f>
        <v/>
      </c>
      <c r="X2097" s="85"/>
      <c r="Y2097" s="85"/>
      <c r="Z2097" s="85"/>
      <c r="AA2097" s="85"/>
      <c r="AB2097" s="85"/>
      <c r="AC2097" s="85"/>
      <c r="AD2097" s="85"/>
      <c r="AE2097" s="85"/>
      <c r="AF2097" s="85"/>
      <c r="AG2097" s="85"/>
      <c r="AH2097" s="85"/>
      <c r="AI2097" s="85"/>
      <c r="AJ2097" s="85"/>
      <c r="AK2097" s="85"/>
      <c r="AL2097" s="85"/>
      <c r="AM2097" s="85"/>
      <c r="AN2097" s="85"/>
      <c r="AO2097" s="85"/>
    </row>
    <row r="2098" ht="33" spans="1:41">
      <c r="A2098" s="26">
        <v>300049</v>
      </c>
      <c r="B2098" s="104" t="s">
        <v>840</v>
      </c>
      <c r="C2098" s="26"/>
      <c r="D2098" s="26"/>
      <c r="E2098" s="26"/>
      <c r="F2098" s="26"/>
      <c r="G2098" s="26"/>
      <c r="H2098" s="26"/>
      <c r="I2098" s="26"/>
      <c r="J2098" s="26">
        <v>0</v>
      </c>
      <c r="K2098" s="26"/>
      <c r="L2098" s="10">
        <v>5040</v>
      </c>
      <c r="M2098" s="52" t="s">
        <v>839</v>
      </c>
      <c r="N2098" s="26">
        <v>1</v>
      </c>
      <c r="O2098" s="26">
        <v>1</v>
      </c>
      <c r="P2098" s="26">
        <v>10000</v>
      </c>
      <c r="Q2098" s="26"/>
      <c r="R2098" s="15" t="str">
        <f>IF(Q2098="","",VLOOKUP(Q2098,映射!W:X,2,FALSE))</f>
        <v/>
      </c>
      <c r="S2098" s="26"/>
      <c r="T2098" s="26"/>
      <c r="U2098" s="26"/>
      <c r="V2098" s="85"/>
      <c r="W2098" s="15" t="str">
        <f>IF(V2098="","",VLOOKUP(V2098,映射!W:X,2,FALSE))</f>
        <v/>
      </c>
      <c r="X2098" s="85"/>
      <c r="Y2098" s="85"/>
      <c r="Z2098" s="85"/>
      <c r="AA2098" s="85"/>
      <c r="AB2098" s="85"/>
      <c r="AC2098" s="85"/>
      <c r="AD2098" s="85"/>
      <c r="AE2098" s="85"/>
      <c r="AF2098" s="85"/>
      <c r="AG2098" s="85"/>
      <c r="AH2098" s="85"/>
      <c r="AI2098" s="85"/>
      <c r="AJ2098" s="85"/>
      <c r="AK2098" s="85"/>
      <c r="AL2098" s="85"/>
      <c r="AM2098" s="85"/>
      <c r="AN2098" s="85"/>
      <c r="AO2098" s="85"/>
    </row>
    <row r="2099" ht="33" spans="1:41">
      <c r="A2099" s="26">
        <v>300050</v>
      </c>
      <c r="B2099" s="104" t="s">
        <v>841</v>
      </c>
      <c r="C2099" s="26"/>
      <c r="D2099" s="26"/>
      <c r="E2099" s="26"/>
      <c r="F2099" s="26"/>
      <c r="G2099" s="26"/>
      <c r="H2099" s="26"/>
      <c r="I2099" s="26"/>
      <c r="J2099" s="26">
        <v>0</v>
      </c>
      <c r="K2099" s="26"/>
      <c r="L2099" s="10">
        <v>5040</v>
      </c>
      <c r="M2099" s="52" t="s">
        <v>839</v>
      </c>
      <c r="N2099" s="26">
        <v>1</v>
      </c>
      <c r="O2099" s="26">
        <v>1</v>
      </c>
      <c r="P2099" s="26">
        <v>10000</v>
      </c>
      <c r="Q2099" s="26"/>
      <c r="R2099" s="15" t="str">
        <f>IF(Q2099="","",VLOOKUP(Q2099,映射!W:X,2,FALSE))</f>
        <v/>
      </c>
      <c r="S2099" s="26"/>
      <c r="T2099" s="26"/>
      <c r="U2099" s="26"/>
      <c r="V2099" s="85"/>
      <c r="W2099" s="15" t="str">
        <f>IF(V2099="","",VLOOKUP(V2099,映射!W:X,2,FALSE))</f>
        <v/>
      </c>
      <c r="X2099" s="85"/>
      <c r="Y2099" s="85"/>
      <c r="Z2099" s="85"/>
      <c r="AA2099" s="85"/>
      <c r="AB2099" s="85"/>
      <c r="AC2099" s="85"/>
      <c r="AD2099" s="85"/>
      <c r="AE2099" s="85"/>
      <c r="AF2099" s="85"/>
      <c r="AG2099" s="85"/>
      <c r="AH2099" s="85"/>
      <c r="AI2099" s="85"/>
      <c r="AJ2099" s="85"/>
      <c r="AK2099" s="85"/>
      <c r="AL2099" s="85"/>
      <c r="AM2099" s="85"/>
      <c r="AN2099" s="85"/>
      <c r="AO2099" s="85"/>
    </row>
    <row r="2100" ht="33" spans="1:41">
      <c r="A2100" s="26">
        <v>300051</v>
      </c>
      <c r="B2100" s="104" t="s">
        <v>842</v>
      </c>
      <c r="C2100" s="26"/>
      <c r="D2100" s="26"/>
      <c r="E2100" s="26"/>
      <c r="F2100" s="26"/>
      <c r="G2100" s="26"/>
      <c r="H2100" s="26"/>
      <c r="I2100" s="26"/>
      <c r="J2100" s="26">
        <v>0</v>
      </c>
      <c r="K2100" s="26"/>
      <c r="L2100" s="10">
        <v>5040</v>
      </c>
      <c r="M2100" s="52" t="s">
        <v>839</v>
      </c>
      <c r="N2100" s="26">
        <v>1</v>
      </c>
      <c r="O2100" s="26">
        <v>1</v>
      </c>
      <c r="P2100" s="26">
        <v>10000</v>
      </c>
      <c r="Q2100" s="26"/>
      <c r="R2100" s="15" t="str">
        <f>IF(Q2100="","",VLOOKUP(Q2100,映射!W:X,2,FALSE))</f>
        <v/>
      </c>
      <c r="S2100" s="26"/>
      <c r="T2100" s="26"/>
      <c r="U2100" s="26"/>
      <c r="V2100" s="85"/>
      <c r="W2100" s="15" t="str">
        <f>IF(V2100="","",VLOOKUP(V2100,映射!W:X,2,FALSE))</f>
        <v/>
      </c>
      <c r="X2100" s="85"/>
      <c r="Y2100" s="85"/>
      <c r="Z2100" s="85"/>
      <c r="AA2100" s="85"/>
      <c r="AB2100" s="85"/>
      <c r="AC2100" s="85"/>
      <c r="AD2100" s="85"/>
      <c r="AE2100" s="85"/>
      <c r="AF2100" s="85"/>
      <c r="AG2100" s="85"/>
      <c r="AH2100" s="85"/>
      <c r="AI2100" s="85"/>
      <c r="AJ2100" s="85"/>
      <c r="AK2100" s="85"/>
      <c r="AL2100" s="85"/>
      <c r="AM2100" s="85"/>
      <c r="AN2100" s="85"/>
      <c r="AO2100" s="85"/>
    </row>
    <row r="2101" ht="33" spans="1:41">
      <c r="A2101" s="26">
        <v>300052</v>
      </c>
      <c r="B2101" s="104" t="s">
        <v>843</v>
      </c>
      <c r="C2101" s="26"/>
      <c r="D2101" s="26"/>
      <c r="E2101" s="26"/>
      <c r="F2101" s="26"/>
      <c r="G2101" s="26"/>
      <c r="H2101" s="26"/>
      <c r="I2101" s="26"/>
      <c r="J2101" s="26">
        <v>0</v>
      </c>
      <c r="K2101" s="26"/>
      <c r="L2101" s="10">
        <v>5040</v>
      </c>
      <c r="M2101" s="52" t="s">
        <v>839</v>
      </c>
      <c r="N2101" s="26">
        <v>1</v>
      </c>
      <c r="O2101" s="26">
        <v>1</v>
      </c>
      <c r="P2101" s="26">
        <v>10000</v>
      </c>
      <c r="Q2101" s="26"/>
      <c r="R2101" s="15" t="str">
        <f>IF(Q2101="","",VLOOKUP(Q2101,映射!W:X,2,FALSE))</f>
        <v/>
      </c>
      <c r="S2101" s="26"/>
      <c r="T2101" s="26"/>
      <c r="U2101" s="26"/>
      <c r="V2101" s="85"/>
      <c r="W2101" s="15" t="str">
        <f>IF(V2101="","",VLOOKUP(V2101,映射!W:X,2,FALSE))</f>
        <v/>
      </c>
      <c r="X2101" s="85"/>
      <c r="Y2101" s="85"/>
      <c r="Z2101" s="85"/>
      <c r="AA2101" s="85"/>
      <c r="AB2101" s="85"/>
      <c r="AC2101" s="85"/>
      <c r="AD2101" s="85"/>
      <c r="AE2101" s="85"/>
      <c r="AF2101" s="85"/>
      <c r="AG2101" s="85"/>
      <c r="AH2101" s="85"/>
      <c r="AI2101" s="85"/>
      <c r="AJ2101" s="85"/>
      <c r="AK2101" s="85"/>
      <c r="AL2101" s="85"/>
      <c r="AM2101" s="85"/>
      <c r="AN2101" s="85"/>
      <c r="AO2101" s="85"/>
    </row>
    <row r="2102" spans="1:41">
      <c r="A2102" s="26">
        <v>300053</v>
      </c>
      <c r="B2102" s="104" t="s">
        <v>844</v>
      </c>
      <c r="C2102" s="26"/>
      <c r="D2102" s="26"/>
      <c r="E2102" s="26"/>
      <c r="F2102" s="26"/>
      <c r="G2102" s="26"/>
      <c r="H2102" s="26"/>
      <c r="I2102" s="26"/>
      <c r="J2102" s="26">
        <v>0</v>
      </c>
      <c r="K2102" s="26"/>
      <c r="L2102" s="10">
        <v>5040</v>
      </c>
      <c r="M2102" s="52" t="s">
        <v>839</v>
      </c>
      <c r="N2102" s="26">
        <v>1</v>
      </c>
      <c r="O2102" s="26">
        <v>1</v>
      </c>
      <c r="P2102" s="26">
        <v>10000</v>
      </c>
      <c r="Q2102" s="26"/>
      <c r="R2102" s="15" t="str">
        <f>IF(Q2102="","",VLOOKUP(Q2102,映射!W:X,2,FALSE))</f>
        <v/>
      </c>
      <c r="S2102" s="26"/>
      <c r="T2102" s="26"/>
      <c r="U2102" s="26"/>
      <c r="V2102" s="85"/>
      <c r="W2102" s="15" t="str">
        <f>IF(V2102="","",VLOOKUP(V2102,映射!W:X,2,FALSE))</f>
        <v/>
      </c>
      <c r="X2102" s="85"/>
      <c r="Y2102" s="85"/>
      <c r="Z2102" s="85"/>
      <c r="AA2102" s="85"/>
      <c r="AB2102" s="85"/>
      <c r="AC2102" s="85"/>
      <c r="AD2102" s="85"/>
      <c r="AE2102" s="85"/>
      <c r="AF2102" s="85"/>
      <c r="AG2102" s="85"/>
      <c r="AH2102" s="85"/>
      <c r="AI2102" s="85"/>
      <c r="AJ2102" s="85"/>
      <c r="AK2102" s="85"/>
      <c r="AL2102" s="85"/>
      <c r="AM2102" s="85"/>
      <c r="AN2102" s="85"/>
      <c r="AO2102" s="85"/>
    </row>
    <row r="2103" spans="1:41">
      <c r="A2103" s="26">
        <v>300054</v>
      </c>
      <c r="B2103" s="104" t="s">
        <v>845</v>
      </c>
      <c r="C2103" s="26"/>
      <c r="D2103" s="26"/>
      <c r="E2103" s="26"/>
      <c r="F2103" s="26"/>
      <c r="G2103" s="26"/>
      <c r="H2103" s="26"/>
      <c r="I2103" s="26"/>
      <c r="J2103" s="26">
        <v>0</v>
      </c>
      <c r="K2103" s="26"/>
      <c r="L2103" s="10">
        <v>5040</v>
      </c>
      <c r="M2103" s="52" t="s">
        <v>839</v>
      </c>
      <c r="N2103" s="26">
        <v>1</v>
      </c>
      <c r="O2103" s="26">
        <v>1</v>
      </c>
      <c r="P2103" s="26">
        <v>10000</v>
      </c>
      <c r="Q2103" s="26"/>
      <c r="R2103" s="15" t="str">
        <f>IF(Q2103="","",VLOOKUP(Q2103,映射!W:X,2,FALSE))</f>
        <v/>
      </c>
      <c r="S2103" s="26"/>
      <c r="T2103" s="26"/>
      <c r="U2103" s="26"/>
      <c r="V2103" s="85"/>
      <c r="W2103" s="15" t="str">
        <f>IF(V2103="","",VLOOKUP(V2103,映射!W:X,2,FALSE))</f>
        <v/>
      </c>
      <c r="X2103" s="85"/>
      <c r="Y2103" s="85"/>
      <c r="Z2103" s="85"/>
      <c r="AA2103" s="85"/>
      <c r="AB2103" s="85"/>
      <c r="AC2103" s="85"/>
      <c r="AD2103" s="85"/>
      <c r="AE2103" s="85"/>
      <c r="AF2103" s="85"/>
      <c r="AG2103" s="85"/>
      <c r="AH2103" s="85"/>
      <c r="AI2103" s="85"/>
      <c r="AJ2103" s="85"/>
      <c r="AK2103" s="85"/>
      <c r="AL2103" s="85"/>
      <c r="AM2103" s="85"/>
      <c r="AN2103" s="85"/>
      <c r="AO2103" s="85"/>
    </row>
    <row r="2104" spans="1:41">
      <c r="A2104" s="26">
        <v>300055</v>
      </c>
      <c r="B2104" s="104" t="s">
        <v>846</v>
      </c>
      <c r="C2104" s="26"/>
      <c r="D2104" s="26"/>
      <c r="E2104" s="26"/>
      <c r="F2104" s="26"/>
      <c r="G2104" s="26"/>
      <c r="H2104" s="26"/>
      <c r="I2104" s="26"/>
      <c r="J2104" s="26">
        <v>0</v>
      </c>
      <c r="K2104" s="26"/>
      <c r="L2104" s="10">
        <v>5040</v>
      </c>
      <c r="M2104" s="52" t="s">
        <v>839</v>
      </c>
      <c r="N2104" s="26">
        <v>1</v>
      </c>
      <c r="O2104" s="26">
        <v>1</v>
      </c>
      <c r="P2104" s="26">
        <v>10000</v>
      </c>
      <c r="Q2104" s="26"/>
      <c r="R2104" s="15" t="str">
        <f>IF(Q2104="","",VLOOKUP(Q2104,映射!W:X,2,FALSE))</f>
        <v/>
      </c>
      <c r="S2104" s="26"/>
      <c r="T2104" s="26"/>
      <c r="U2104" s="26"/>
      <c r="V2104" s="85"/>
      <c r="W2104" s="15" t="str">
        <f>IF(V2104="","",VLOOKUP(V2104,映射!W:X,2,FALSE))</f>
        <v/>
      </c>
      <c r="X2104" s="85"/>
      <c r="Y2104" s="85"/>
      <c r="Z2104" s="85"/>
      <c r="AA2104" s="85"/>
      <c r="AB2104" s="85"/>
      <c r="AC2104" s="85"/>
      <c r="AD2104" s="85"/>
      <c r="AE2104" s="85"/>
      <c r="AF2104" s="85"/>
      <c r="AG2104" s="85"/>
      <c r="AH2104" s="85"/>
      <c r="AI2104" s="85"/>
      <c r="AJ2104" s="85"/>
      <c r="AK2104" s="85"/>
      <c r="AL2104" s="85"/>
      <c r="AM2104" s="85"/>
      <c r="AN2104" s="85"/>
      <c r="AO2104" s="85"/>
    </row>
    <row r="2105" spans="1:41">
      <c r="A2105" s="26">
        <v>300056</v>
      </c>
      <c r="B2105" s="104" t="s">
        <v>847</v>
      </c>
      <c r="C2105" s="26"/>
      <c r="D2105" s="26"/>
      <c r="E2105" s="26"/>
      <c r="F2105" s="26"/>
      <c r="G2105" s="26"/>
      <c r="H2105" s="26"/>
      <c r="I2105" s="26"/>
      <c r="J2105" s="26">
        <v>0</v>
      </c>
      <c r="K2105" s="26"/>
      <c r="L2105" s="10">
        <v>5040</v>
      </c>
      <c r="M2105" s="52" t="s">
        <v>839</v>
      </c>
      <c r="N2105" s="26">
        <v>1</v>
      </c>
      <c r="O2105" s="26">
        <v>1</v>
      </c>
      <c r="P2105" s="26">
        <v>10000</v>
      </c>
      <c r="Q2105" s="26"/>
      <c r="R2105" s="15" t="str">
        <f>IF(Q2105="","",VLOOKUP(Q2105,映射!W:X,2,FALSE))</f>
        <v/>
      </c>
      <c r="S2105" s="26"/>
      <c r="T2105" s="26"/>
      <c r="U2105" s="26"/>
      <c r="V2105" s="85"/>
      <c r="W2105" s="15" t="str">
        <f>IF(V2105="","",VLOOKUP(V2105,映射!W:X,2,FALSE))</f>
        <v/>
      </c>
      <c r="X2105" s="85"/>
      <c r="Y2105" s="85"/>
      <c r="Z2105" s="85"/>
      <c r="AA2105" s="85"/>
      <c r="AB2105" s="85"/>
      <c r="AC2105" s="85"/>
      <c r="AD2105" s="85"/>
      <c r="AE2105" s="85"/>
      <c r="AF2105" s="85"/>
      <c r="AG2105" s="85"/>
      <c r="AH2105" s="85"/>
      <c r="AI2105" s="85"/>
      <c r="AJ2105" s="85"/>
      <c r="AK2105" s="85"/>
      <c r="AL2105" s="85"/>
      <c r="AM2105" s="85"/>
      <c r="AN2105" s="85"/>
      <c r="AO2105" s="85"/>
    </row>
    <row r="2106" ht="33" spans="1:41">
      <c r="A2106" s="26">
        <v>300057</v>
      </c>
      <c r="B2106" s="104" t="s">
        <v>848</v>
      </c>
      <c r="C2106" s="26"/>
      <c r="D2106" s="26"/>
      <c r="E2106" s="26"/>
      <c r="F2106" s="26"/>
      <c r="G2106" s="26"/>
      <c r="H2106" s="26"/>
      <c r="I2106" s="26"/>
      <c r="J2106" s="26">
        <v>0</v>
      </c>
      <c r="K2106" s="26"/>
      <c r="L2106" s="62">
        <v>1719</v>
      </c>
      <c r="M2106" s="15" t="str">
        <f>IF(L2106="","",VLOOKUP(L2106,映射!W:X,2,FALSE))</f>
        <v>时间水晶Lv6</v>
      </c>
      <c r="N2106" s="26">
        <v>1</v>
      </c>
      <c r="O2106" s="26">
        <v>1</v>
      </c>
      <c r="P2106" s="26">
        <v>10000</v>
      </c>
      <c r="Q2106" s="26"/>
      <c r="R2106" s="15" t="str">
        <f>IF(Q2106="","",VLOOKUP(Q2106,映射!W:X,2,FALSE))</f>
        <v/>
      </c>
      <c r="S2106" s="26"/>
      <c r="T2106" s="26"/>
      <c r="U2106" s="26"/>
      <c r="V2106" s="85"/>
      <c r="W2106" s="15" t="str">
        <f>IF(V2106="","",VLOOKUP(V2106,映射!W:X,2,FALSE))</f>
        <v/>
      </c>
      <c r="X2106" s="85"/>
      <c r="Y2106" s="85"/>
      <c r="Z2106" s="85"/>
      <c r="AA2106" s="85"/>
      <c r="AB2106" s="85"/>
      <c r="AC2106" s="85"/>
      <c r="AD2106" s="85"/>
      <c r="AE2106" s="85"/>
      <c r="AF2106" s="85"/>
      <c r="AG2106" s="85"/>
      <c r="AH2106" s="85"/>
      <c r="AI2106" s="85"/>
      <c r="AJ2106" s="85"/>
      <c r="AK2106" s="85"/>
      <c r="AL2106" s="85"/>
      <c r="AM2106" s="85"/>
      <c r="AN2106" s="85"/>
      <c r="AO2106" s="85"/>
    </row>
    <row r="2107" ht="33" spans="1:41">
      <c r="A2107" s="26">
        <v>300058</v>
      </c>
      <c r="B2107" s="104" t="s">
        <v>849</v>
      </c>
      <c r="C2107" s="26"/>
      <c r="D2107" s="26"/>
      <c r="E2107" s="26"/>
      <c r="F2107" s="26"/>
      <c r="G2107" s="26"/>
      <c r="H2107" s="26"/>
      <c r="I2107" s="26"/>
      <c r="J2107" s="26">
        <v>0</v>
      </c>
      <c r="K2107" s="26"/>
      <c r="L2107" s="10">
        <v>5040</v>
      </c>
      <c r="M2107" s="52" t="s">
        <v>839</v>
      </c>
      <c r="N2107" s="26">
        <v>1</v>
      </c>
      <c r="O2107" s="26">
        <v>1</v>
      </c>
      <c r="P2107" s="26">
        <v>10000</v>
      </c>
      <c r="Q2107" s="26"/>
      <c r="R2107" s="15" t="str">
        <f>IF(Q2107="","",VLOOKUP(Q2107,映射!W:X,2,FALSE))</f>
        <v/>
      </c>
      <c r="S2107" s="26"/>
      <c r="T2107" s="26"/>
      <c r="U2107" s="26"/>
      <c r="V2107" s="85"/>
      <c r="W2107" s="15" t="str">
        <f>IF(V2107="","",VLOOKUP(V2107,映射!W:X,2,FALSE))</f>
        <v/>
      </c>
      <c r="X2107" s="85"/>
      <c r="Y2107" s="85"/>
      <c r="Z2107" s="85"/>
      <c r="AA2107" s="85"/>
      <c r="AB2107" s="85"/>
      <c r="AC2107" s="85"/>
      <c r="AD2107" s="85"/>
      <c r="AE2107" s="85"/>
      <c r="AF2107" s="85"/>
      <c r="AG2107" s="85"/>
      <c r="AH2107" s="85"/>
      <c r="AI2107" s="85"/>
      <c r="AJ2107" s="85"/>
      <c r="AK2107" s="85"/>
      <c r="AL2107" s="85"/>
      <c r="AM2107" s="85"/>
      <c r="AN2107" s="85"/>
      <c r="AO2107" s="85"/>
    </row>
    <row r="2108" ht="33" spans="1:41">
      <c r="A2108" s="26">
        <v>300059</v>
      </c>
      <c r="B2108" s="104" t="s">
        <v>850</v>
      </c>
      <c r="C2108" s="26"/>
      <c r="D2108" s="26"/>
      <c r="E2108" s="26"/>
      <c r="F2108" s="26"/>
      <c r="G2108" s="26"/>
      <c r="H2108" s="26"/>
      <c r="I2108" s="26"/>
      <c r="J2108" s="26">
        <v>0</v>
      </c>
      <c r="K2108" s="26"/>
      <c r="L2108" s="10">
        <v>5040</v>
      </c>
      <c r="M2108" s="52" t="s">
        <v>839</v>
      </c>
      <c r="N2108" s="26">
        <v>1</v>
      </c>
      <c r="O2108" s="26">
        <v>1</v>
      </c>
      <c r="P2108" s="26">
        <v>10000</v>
      </c>
      <c r="Q2108" s="26"/>
      <c r="R2108" s="15" t="str">
        <f>IF(Q2108="","",VLOOKUP(Q2108,映射!W:X,2,FALSE))</f>
        <v/>
      </c>
      <c r="S2108" s="26"/>
      <c r="T2108" s="26"/>
      <c r="U2108" s="26"/>
      <c r="V2108" s="85"/>
      <c r="W2108" s="15" t="str">
        <f>IF(V2108="","",VLOOKUP(V2108,映射!W:X,2,FALSE))</f>
        <v/>
      </c>
      <c r="X2108" s="85"/>
      <c r="Y2108" s="85"/>
      <c r="Z2108" s="85"/>
      <c r="AA2108" s="85"/>
      <c r="AB2108" s="85"/>
      <c r="AC2108" s="85"/>
      <c r="AD2108" s="85"/>
      <c r="AE2108" s="85"/>
      <c r="AF2108" s="85"/>
      <c r="AG2108" s="85"/>
      <c r="AH2108" s="85"/>
      <c r="AI2108" s="85"/>
      <c r="AJ2108" s="85"/>
      <c r="AK2108" s="85"/>
      <c r="AL2108" s="85"/>
      <c r="AM2108" s="85"/>
      <c r="AN2108" s="85"/>
      <c r="AO2108" s="85"/>
    </row>
    <row r="2109" ht="33" spans="1:41">
      <c r="A2109" s="26">
        <v>300060</v>
      </c>
      <c r="B2109" s="104" t="s">
        <v>851</v>
      </c>
      <c r="C2109" s="26"/>
      <c r="D2109" s="26"/>
      <c r="E2109" s="26"/>
      <c r="F2109" s="26"/>
      <c r="G2109" s="26"/>
      <c r="H2109" s="26"/>
      <c r="I2109" s="26"/>
      <c r="J2109" s="26">
        <v>0</v>
      </c>
      <c r="K2109" s="26"/>
      <c r="L2109" s="10">
        <v>5040</v>
      </c>
      <c r="M2109" s="52" t="s">
        <v>839</v>
      </c>
      <c r="N2109" s="26">
        <v>1</v>
      </c>
      <c r="O2109" s="26">
        <v>1</v>
      </c>
      <c r="P2109" s="26">
        <v>10000</v>
      </c>
      <c r="Q2109" s="26"/>
      <c r="R2109" s="15" t="str">
        <f>IF(Q2109="","",VLOOKUP(Q2109,映射!W:X,2,FALSE))</f>
        <v/>
      </c>
      <c r="S2109" s="26"/>
      <c r="T2109" s="26"/>
      <c r="U2109" s="26"/>
      <c r="V2109" s="85"/>
      <c r="W2109" s="15" t="str">
        <f>IF(V2109="","",VLOOKUP(V2109,映射!W:X,2,FALSE))</f>
        <v/>
      </c>
      <c r="X2109" s="85"/>
      <c r="Y2109" s="85"/>
      <c r="Z2109" s="85"/>
      <c r="AA2109" s="85"/>
      <c r="AB2109" s="85"/>
      <c r="AC2109" s="85"/>
      <c r="AD2109" s="85"/>
      <c r="AE2109" s="85"/>
      <c r="AF2109" s="85"/>
      <c r="AG2109" s="85"/>
      <c r="AH2109" s="85"/>
      <c r="AI2109" s="85"/>
      <c r="AJ2109" s="85"/>
      <c r="AK2109" s="85"/>
      <c r="AL2109" s="85"/>
      <c r="AM2109" s="85"/>
      <c r="AN2109" s="85"/>
      <c r="AO2109" s="85"/>
    </row>
    <row r="2110" ht="33" spans="1:41">
      <c r="A2110" s="26">
        <v>300061</v>
      </c>
      <c r="B2110" s="104" t="s">
        <v>852</v>
      </c>
      <c r="C2110" s="26"/>
      <c r="D2110" s="26"/>
      <c r="E2110" s="26"/>
      <c r="F2110" s="26"/>
      <c r="G2110" s="26"/>
      <c r="H2110" s="26"/>
      <c r="I2110" s="26"/>
      <c r="J2110" s="26">
        <v>0</v>
      </c>
      <c r="K2110" s="26"/>
      <c r="L2110" s="10">
        <v>5043</v>
      </c>
      <c r="M2110" s="52" t="s">
        <v>853</v>
      </c>
      <c r="N2110" s="26">
        <v>1</v>
      </c>
      <c r="O2110" s="26">
        <v>1</v>
      </c>
      <c r="P2110" s="26">
        <v>10000</v>
      </c>
      <c r="Q2110" s="26"/>
      <c r="R2110" s="15" t="str">
        <f>IF(Q2110="","",VLOOKUP(Q2110,映射!W:X,2,FALSE))</f>
        <v/>
      </c>
      <c r="S2110" s="26"/>
      <c r="T2110" s="26"/>
      <c r="U2110" s="26"/>
      <c r="V2110" s="85"/>
      <c r="W2110" s="15" t="str">
        <f>IF(V2110="","",VLOOKUP(V2110,映射!W:X,2,FALSE))</f>
        <v/>
      </c>
      <c r="X2110" s="85"/>
      <c r="Y2110" s="85"/>
      <c r="Z2110" s="85"/>
      <c r="AA2110" s="85"/>
      <c r="AB2110" s="85"/>
      <c r="AC2110" s="85"/>
      <c r="AD2110" s="85"/>
      <c r="AE2110" s="85"/>
      <c r="AF2110" s="85"/>
      <c r="AG2110" s="85"/>
      <c r="AH2110" s="85"/>
      <c r="AI2110" s="85"/>
      <c r="AJ2110" s="85"/>
      <c r="AK2110" s="85"/>
      <c r="AL2110" s="85"/>
      <c r="AM2110" s="85"/>
      <c r="AN2110" s="85"/>
      <c r="AO2110" s="85"/>
    </row>
    <row r="2111" ht="33" spans="1:41">
      <c r="A2111" s="26">
        <v>300062</v>
      </c>
      <c r="B2111" s="104" t="s">
        <v>854</v>
      </c>
      <c r="C2111" s="26"/>
      <c r="D2111" s="26"/>
      <c r="E2111" s="26"/>
      <c r="F2111" s="26"/>
      <c r="G2111" s="26"/>
      <c r="H2111" s="26"/>
      <c r="I2111" s="26"/>
      <c r="J2111" s="26">
        <v>0</v>
      </c>
      <c r="K2111" s="26"/>
      <c r="L2111" s="10">
        <v>5043</v>
      </c>
      <c r="M2111" s="52" t="s">
        <v>853</v>
      </c>
      <c r="N2111" s="26">
        <v>2</v>
      </c>
      <c r="O2111" s="26">
        <v>1</v>
      </c>
      <c r="P2111" s="26">
        <v>10000</v>
      </c>
      <c r="Q2111" s="26"/>
      <c r="R2111" s="15" t="str">
        <f>IF(Q2111="","",VLOOKUP(Q2111,映射!W:X,2,FALSE))</f>
        <v/>
      </c>
      <c r="S2111" s="26"/>
      <c r="T2111" s="26"/>
      <c r="U2111" s="26"/>
      <c r="V2111" s="85"/>
      <c r="W2111" s="15" t="str">
        <f>IF(V2111="","",VLOOKUP(V2111,映射!W:X,2,FALSE))</f>
        <v/>
      </c>
      <c r="X2111" s="85"/>
      <c r="Y2111" s="85"/>
      <c r="Z2111" s="85"/>
      <c r="AA2111" s="85"/>
      <c r="AB2111" s="85"/>
      <c r="AC2111" s="85"/>
      <c r="AD2111" s="85"/>
      <c r="AE2111" s="85"/>
      <c r="AF2111" s="85"/>
      <c r="AG2111" s="85"/>
      <c r="AH2111" s="85"/>
      <c r="AI2111" s="85"/>
      <c r="AJ2111" s="85"/>
      <c r="AK2111" s="85"/>
      <c r="AL2111" s="85"/>
      <c r="AM2111" s="85"/>
      <c r="AN2111" s="85"/>
      <c r="AO2111" s="85"/>
    </row>
    <row r="2112" ht="33" spans="1:41">
      <c r="A2112" s="26">
        <v>300063</v>
      </c>
      <c r="B2112" s="104" t="s">
        <v>855</v>
      </c>
      <c r="C2112" s="26"/>
      <c r="D2112" s="26"/>
      <c r="E2112" s="26"/>
      <c r="F2112" s="26"/>
      <c r="G2112" s="26"/>
      <c r="H2112" s="26"/>
      <c r="I2112" s="26"/>
      <c r="J2112" s="26">
        <v>0</v>
      </c>
      <c r="K2112" s="26"/>
      <c r="L2112" s="10">
        <v>5043</v>
      </c>
      <c r="M2112" s="52" t="s">
        <v>853</v>
      </c>
      <c r="N2112" s="26">
        <v>1</v>
      </c>
      <c r="O2112" s="26">
        <v>1</v>
      </c>
      <c r="P2112" s="26">
        <v>10000</v>
      </c>
      <c r="Q2112" s="26"/>
      <c r="R2112" s="15" t="str">
        <f>IF(Q2112="","",VLOOKUP(Q2112,映射!W:X,2,FALSE))</f>
        <v/>
      </c>
      <c r="S2112" s="26"/>
      <c r="T2112" s="26"/>
      <c r="U2112" s="26"/>
      <c r="V2112" s="85"/>
      <c r="W2112" s="15" t="str">
        <f>IF(V2112="","",VLOOKUP(V2112,映射!W:X,2,FALSE))</f>
        <v/>
      </c>
      <c r="X2112" s="85"/>
      <c r="Y2112" s="85"/>
      <c r="Z2112" s="85"/>
      <c r="AA2112" s="85"/>
      <c r="AB2112" s="85"/>
      <c r="AC2112" s="85"/>
      <c r="AD2112" s="85"/>
      <c r="AE2112" s="85"/>
      <c r="AF2112" s="85"/>
      <c r="AG2112" s="85"/>
      <c r="AH2112" s="85"/>
      <c r="AI2112" s="85"/>
      <c r="AJ2112" s="85"/>
      <c r="AK2112" s="85"/>
      <c r="AL2112" s="85"/>
      <c r="AM2112" s="85"/>
      <c r="AN2112" s="85"/>
      <c r="AO2112" s="85"/>
    </row>
    <row r="2113" spans="1:41">
      <c r="A2113" s="26">
        <v>300064</v>
      </c>
      <c r="B2113" s="104" t="s">
        <v>856</v>
      </c>
      <c r="C2113" s="26"/>
      <c r="D2113" s="26"/>
      <c r="E2113" s="26"/>
      <c r="F2113" s="26"/>
      <c r="G2113" s="26"/>
      <c r="H2113" s="26"/>
      <c r="I2113" s="26"/>
      <c r="J2113" s="26">
        <v>0</v>
      </c>
      <c r="K2113" s="26"/>
      <c r="L2113" s="10">
        <v>5041</v>
      </c>
      <c r="M2113" s="15" t="s">
        <v>857</v>
      </c>
      <c r="N2113" s="26">
        <v>1</v>
      </c>
      <c r="O2113" s="26">
        <v>1</v>
      </c>
      <c r="P2113" s="26">
        <v>10000</v>
      </c>
      <c r="Q2113" s="26"/>
      <c r="R2113" s="15" t="str">
        <f>IF(Q2113="","",VLOOKUP(Q2113,映射!W:X,2,FALSE))</f>
        <v/>
      </c>
      <c r="S2113" s="26"/>
      <c r="T2113" s="26"/>
      <c r="U2113" s="26"/>
      <c r="V2113" s="85"/>
      <c r="W2113" s="15" t="str">
        <f>IF(V2113="","",VLOOKUP(V2113,映射!W:X,2,FALSE))</f>
        <v/>
      </c>
      <c r="X2113" s="85"/>
      <c r="Y2113" s="85"/>
      <c r="Z2113" s="85"/>
      <c r="AA2113" s="85"/>
      <c r="AB2113" s="85"/>
      <c r="AC2113" s="85"/>
      <c r="AD2113" s="85"/>
      <c r="AE2113" s="85"/>
      <c r="AF2113" s="85"/>
      <c r="AG2113" s="85"/>
      <c r="AH2113" s="85"/>
      <c r="AI2113" s="85"/>
      <c r="AJ2113" s="85"/>
      <c r="AK2113" s="85"/>
      <c r="AL2113" s="85"/>
      <c r="AM2113" s="85"/>
      <c r="AN2113" s="85"/>
      <c r="AO2113" s="85"/>
    </row>
    <row r="2114" spans="1:41">
      <c r="A2114" s="26">
        <v>300065</v>
      </c>
      <c r="B2114" s="104" t="s">
        <v>858</v>
      </c>
      <c r="C2114" s="26"/>
      <c r="D2114" s="26"/>
      <c r="E2114" s="26"/>
      <c r="F2114" s="26"/>
      <c r="G2114" s="26"/>
      <c r="H2114" s="26"/>
      <c r="I2114" s="26"/>
      <c r="J2114" s="26">
        <v>0</v>
      </c>
      <c r="K2114" s="26"/>
      <c r="L2114" s="10">
        <v>5042</v>
      </c>
      <c r="M2114" s="15" t="s">
        <v>859</v>
      </c>
      <c r="N2114" s="26">
        <v>1</v>
      </c>
      <c r="O2114" s="26">
        <v>1</v>
      </c>
      <c r="P2114" s="26">
        <v>10000</v>
      </c>
      <c r="Q2114" s="26"/>
      <c r="R2114" s="15" t="str">
        <f>IF(Q2114="","",VLOOKUP(Q2114,映射!W:X,2,FALSE))</f>
        <v/>
      </c>
      <c r="S2114" s="26"/>
      <c r="T2114" s="26"/>
      <c r="U2114" s="26"/>
      <c r="V2114" s="85"/>
      <c r="W2114" s="15" t="str">
        <f>IF(V2114="","",VLOOKUP(V2114,映射!W:X,2,FALSE))</f>
        <v/>
      </c>
      <c r="X2114" s="85"/>
      <c r="Y2114" s="85"/>
      <c r="Z2114" s="85"/>
      <c r="AA2114" s="85"/>
      <c r="AB2114" s="85"/>
      <c r="AC2114" s="85"/>
      <c r="AD2114" s="85"/>
      <c r="AE2114" s="85"/>
      <c r="AF2114" s="85"/>
      <c r="AG2114" s="85"/>
      <c r="AH2114" s="85"/>
      <c r="AI2114" s="85"/>
      <c r="AJ2114" s="85"/>
      <c r="AK2114" s="85"/>
      <c r="AL2114" s="85"/>
      <c r="AM2114" s="85"/>
      <c r="AN2114" s="85"/>
      <c r="AO2114" s="85"/>
    </row>
    <row r="2115" spans="1:41">
      <c r="A2115" s="26">
        <v>300066</v>
      </c>
      <c r="B2115" s="104" t="s">
        <v>860</v>
      </c>
      <c r="C2115" s="26"/>
      <c r="D2115" s="26"/>
      <c r="E2115" s="26"/>
      <c r="F2115" s="26"/>
      <c r="G2115" s="26"/>
      <c r="H2115" s="26"/>
      <c r="I2115" s="26"/>
      <c r="J2115" s="26">
        <v>0</v>
      </c>
      <c r="K2115" s="26"/>
      <c r="L2115" s="10">
        <v>5043</v>
      </c>
      <c r="M2115" s="15" t="s">
        <v>853</v>
      </c>
      <c r="N2115" s="26">
        <v>1</v>
      </c>
      <c r="O2115" s="26">
        <v>1</v>
      </c>
      <c r="P2115" s="26">
        <v>10000</v>
      </c>
      <c r="Q2115" s="26"/>
      <c r="R2115" s="15" t="str">
        <f>IF(Q2115="","",VLOOKUP(Q2115,映射!W:X,2,FALSE))</f>
        <v/>
      </c>
      <c r="S2115" s="26"/>
      <c r="T2115" s="26"/>
      <c r="U2115" s="26"/>
      <c r="V2115" s="85"/>
      <c r="W2115" s="15" t="str">
        <f>IF(V2115="","",VLOOKUP(V2115,映射!W:X,2,FALSE))</f>
        <v/>
      </c>
      <c r="X2115" s="85"/>
      <c r="Y2115" s="85"/>
      <c r="Z2115" s="85"/>
      <c r="AA2115" s="85"/>
      <c r="AB2115" s="85"/>
      <c r="AC2115" s="85"/>
      <c r="AD2115" s="85"/>
      <c r="AE2115" s="85"/>
      <c r="AF2115" s="85"/>
      <c r="AG2115" s="85"/>
      <c r="AH2115" s="85"/>
      <c r="AI2115" s="85"/>
      <c r="AJ2115" s="85"/>
      <c r="AK2115" s="85"/>
      <c r="AL2115" s="85"/>
      <c r="AM2115" s="85"/>
      <c r="AN2115" s="85"/>
      <c r="AO2115" s="85"/>
    </row>
    <row r="2116" spans="1:41">
      <c r="A2116" s="26">
        <v>300067</v>
      </c>
      <c r="B2116" s="104" t="s">
        <v>861</v>
      </c>
      <c r="C2116" s="26"/>
      <c r="D2116" s="26"/>
      <c r="E2116" s="26"/>
      <c r="F2116" s="26"/>
      <c r="G2116" s="26"/>
      <c r="H2116" s="26"/>
      <c r="I2116" s="26"/>
      <c r="J2116" s="26">
        <v>0</v>
      </c>
      <c r="K2116" s="26"/>
      <c r="L2116" s="10">
        <v>5044</v>
      </c>
      <c r="M2116" s="15" t="s">
        <v>862</v>
      </c>
      <c r="N2116" s="26">
        <v>1</v>
      </c>
      <c r="O2116" s="26">
        <v>1</v>
      </c>
      <c r="P2116" s="26">
        <v>10000</v>
      </c>
      <c r="Q2116" s="26"/>
      <c r="R2116" s="15" t="str">
        <f>IF(Q2116="","",VLOOKUP(Q2116,映射!W:X,2,FALSE))</f>
        <v/>
      </c>
      <c r="S2116" s="26"/>
      <c r="T2116" s="26"/>
      <c r="U2116" s="26"/>
      <c r="V2116" s="85"/>
      <c r="W2116" s="15" t="str">
        <f>IF(V2116="","",VLOOKUP(V2116,映射!W:X,2,FALSE))</f>
        <v/>
      </c>
      <c r="X2116" s="85"/>
      <c r="Y2116" s="85"/>
      <c r="Z2116" s="85"/>
      <c r="AA2116" s="85"/>
      <c r="AB2116" s="85"/>
      <c r="AC2116" s="85"/>
      <c r="AD2116" s="85"/>
      <c r="AE2116" s="85"/>
      <c r="AF2116" s="85"/>
      <c r="AG2116" s="85"/>
      <c r="AH2116" s="85"/>
      <c r="AI2116" s="85"/>
      <c r="AJ2116" s="85"/>
      <c r="AK2116" s="85"/>
      <c r="AL2116" s="85"/>
      <c r="AM2116" s="85"/>
      <c r="AN2116" s="85"/>
      <c r="AO2116" s="85"/>
    </row>
    <row r="2117" spans="1:41">
      <c r="A2117" s="26">
        <v>300068</v>
      </c>
      <c r="B2117" s="104" t="s">
        <v>863</v>
      </c>
      <c r="C2117" s="26"/>
      <c r="D2117" s="26"/>
      <c r="E2117" s="26"/>
      <c r="F2117" s="26"/>
      <c r="G2117" s="26"/>
      <c r="H2117" s="26"/>
      <c r="I2117" s="26"/>
      <c r="J2117" s="26">
        <v>0</v>
      </c>
      <c r="K2117" s="26"/>
      <c r="L2117" s="10">
        <v>5045</v>
      </c>
      <c r="M2117" s="15" t="str">
        <f>IF(L2117="","",VLOOKUP(L2117,映射!W:X,2,FALSE))</f>
        <v>钻石100</v>
      </c>
      <c r="N2117" s="26">
        <v>1</v>
      </c>
      <c r="O2117" s="26">
        <v>1</v>
      </c>
      <c r="P2117" s="26">
        <v>10000</v>
      </c>
      <c r="Q2117" s="26"/>
      <c r="R2117" s="15" t="str">
        <f>IF(Q2117="","",VLOOKUP(Q2117,映射!W:X,2,FALSE))</f>
        <v/>
      </c>
      <c r="S2117" s="26"/>
      <c r="T2117" s="26"/>
      <c r="U2117" s="26"/>
      <c r="V2117" s="85"/>
      <c r="W2117" s="15" t="str">
        <f>IF(V2117="","",VLOOKUP(V2117,映射!W:X,2,FALSE))</f>
        <v/>
      </c>
      <c r="X2117" s="85"/>
      <c r="Y2117" s="85"/>
      <c r="Z2117" s="85"/>
      <c r="AA2117" s="85"/>
      <c r="AB2117" s="85"/>
      <c r="AC2117" s="85"/>
      <c r="AD2117" s="85"/>
      <c r="AE2117" s="85"/>
      <c r="AF2117" s="85"/>
      <c r="AG2117" s="85"/>
      <c r="AH2117" s="85"/>
      <c r="AI2117" s="85"/>
      <c r="AJ2117" s="85"/>
      <c r="AK2117" s="85"/>
      <c r="AL2117" s="85"/>
      <c r="AM2117" s="85"/>
      <c r="AN2117" s="85"/>
      <c r="AO2117" s="85"/>
    </row>
    <row r="2118" ht="33" spans="1:41">
      <c r="A2118" s="26">
        <v>300069</v>
      </c>
      <c r="B2118" s="104" t="s">
        <v>864</v>
      </c>
      <c r="C2118" s="26"/>
      <c r="D2118" s="26"/>
      <c r="E2118" s="26"/>
      <c r="F2118" s="26"/>
      <c r="G2118" s="26"/>
      <c r="H2118" s="26"/>
      <c r="I2118" s="26"/>
      <c r="J2118" s="26">
        <v>0</v>
      </c>
      <c r="K2118" s="26"/>
      <c r="L2118" s="10">
        <v>5043</v>
      </c>
      <c r="M2118" s="15" t="s">
        <v>853</v>
      </c>
      <c r="N2118" s="26">
        <v>1</v>
      </c>
      <c r="O2118" s="26">
        <v>1</v>
      </c>
      <c r="P2118" s="26">
        <v>10000</v>
      </c>
      <c r="Q2118" s="26"/>
      <c r="R2118" s="15" t="str">
        <f>IF(Q2118="","",VLOOKUP(Q2118,映射!W:X,2,FALSE))</f>
        <v/>
      </c>
      <c r="S2118" s="26"/>
      <c r="T2118" s="26"/>
      <c r="U2118" s="26"/>
      <c r="V2118" s="85"/>
      <c r="W2118" s="15" t="str">
        <f>IF(V2118="","",VLOOKUP(V2118,映射!W:X,2,FALSE))</f>
        <v/>
      </c>
      <c r="X2118" s="85"/>
      <c r="Y2118" s="85"/>
      <c r="Z2118" s="85"/>
      <c r="AA2118" s="85"/>
      <c r="AB2118" s="85"/>
      <c r="AC2118" s="85"/>
      <c r="AD2118" s="85"/>
      <c r="AE2118" s="85"/>
      <c r="AF2118" s="85"/>
      <c r="AG2118" s="85"/>
      <c r="AH2118" s="85"/>
      <c r="AI2118" s="85"/>
      <c r="AJ2118" s="85"/>
      <c r="AK2118" s="85"/>
      <c r="AL2118" s="85"/>
      <c r="AM2118" s="85"/>
      <c r="AN2118" s="85"/>
      <c r="AO2118" s="85"/>
    </row>
    <row r="2119" ht="33" spans="1:41">
      <c r="A2119" s="26">
        <v>300070</v>
      </c>
      <c r="B2119" s="104" t="s">
        <v>865</v>
      </c>
      <c r="C2119" s="26"/>
      <c r="D2119" s="26"/>
      <c r="E2119" s="26"/>
      <c r="F2119" s="26"/>
      <c r="G2119" s="26"/>
      <c r="H2119" s="26"/>
      <c r="I2119" s="26"/>
      <c r="J2119" s="26">
        <v>0</v>
      </c>
      <c r="K2119" s="26"/>
      <c r="L2119" s="10">
        <v>5043</v>
      </c>
      <c r="M2119" s="15" t="s">
        <v>853</v>
      </c>
      <c r="N2119" s="26">
        <v>1</v>
      </c>
      <c r="O2119" s="26">
        <v>1</v>
      </c>
      <c r="P2119" s="26">
        <v>10000</v>
      </c>
      <c r="Q2119" s="26"/>
      <c r="R2119" s="15" t="str">
        <f>IF(Q2119="","",VLOOKUP(Q2119,映射!W:X,2,FALSE))</f>
        <v/>
      </c>
      <c r="S2119" s="26"/>
      <c r="T2119" s="26"/>
      <c r="U2119" s="26"/>
      <c r="V2119" s="85"/>
      <c r="W2119" s="15" t="str">
        <f>IF(V2119="","",VLOOKUP(V2119,映射!W:X,2,FALSE))</f>
        <v/>
      </c>
      <c r="X2119" s="85"/>
      <c r="Y2119" s="85"/>
      <c r="Z2119" s="85"/>
      <c r="AA2119" s="85"/>
      <c r="AB2119" s="85"/>
      <c r="AC2119" s="85"/>
      <c r="AD2119" s="85"/>
      <c r="AE2119" s="85"/>
      <c r="AF2119" s="85"/>
      <c r="AG2119" s="85"/>
      <c r="AH2119" s="85"/>
      <c r="AI2119" s="85"/>
      <c r="AJ2119" s="85"/>
      <c r="AK2119" s="85"/>
      <c r="AL2119" s="85"/>
      <c r="AM2119" s="85"/>
      <c r="AN2119" s="85"/>
      <c r="AO2119" s="85"/>
    </row>
    <row r="2120" ht="33" spans="1:41">
      <c r="A2120" s="26">
        <v>300071</v>
      </c>
      <c r="B2120" s="104" t="s">
        <v>866</v>
      </c>
      <c r="C2120" s="26"/>
      <c r="D2120" s="26"/>
      <c r="E2120" s="26"/>
      <c r="F2120" s="26"/>
      <c r="G2120" s="26"/>
      <c r="H2120" s="26"/>
      <c r="I2120" s="26"/>
      <c r="J2120" s="26">
        <v>0</v>
      </c>
      <c r="K2120" s="26"/>
      <c r="L2120" s="10">
        <v>5043</v>
      </c>
      <c r="M2120" s="15" t="s">
        <v>853</v>
      </c>
      <c r="N2120" s="26">
        <v>1</v>
      </c>
      <c r="O2120" s="26">
        <v>1</v>
      </c>
      <c r="P2120" s="26">
        <v>10000</v>
      </c>
      <c r="Q2120" s="26"/>
      <c r="R2120" s="15" t="str">
        <f>IF(Q2120="","",VLOOKUP(Q2120,映射!W:X,2,FALSE))</f>
        <v/>
      </c>
      <c r="S2120" s="26"/>
      <c r="T2120" s="26"/>
      <c r="U2120" s="26"/>
      <c r="V2120" s="85"/>
      <c r="W2120" s="15" t="str">
        <f>IF(V2120="","",VLOOKUP(V2120,映射!W:X,2,FALSE))</f>
        <v/>
      </c>
      <c r="X2120" s="85"/>
      <c r="Y2120" s="85"/>
      <c r="Z2120" s="85"/>
      <c r="AA2120" s="85"/>
      <c r="AB2120" s="85"/>
      <c r="AC2120" s="85"/>
      <c r="AD2120" s="85"/>
      <c r="AE2120" s="85"/>
      <c r="AF2120" s="85"/>
      <c r="AG2120" s="85"/>
      <c r="AH2120" s="85"/>
      <c r="AI2120" s="85"/>
      <c r="AJ2120" s="85"/>
      <c r="AK2120" s="85"/>
      <c r="AL2120" s="85"/>
      <c r="AM2120" s="85"/>
      <c r="AN2120" s="85"/>
      <c r="AO2120" s="85"/>
    </row>
    <row r="2121" ht="33" spans="1:41">
      <c r="A2121" s="26">
        <v>300072</v>
      </c>
      <c r="B2121" s="104" t="s">
        <v>867</v>
      </c>
      <c r="C2121" s="26"/>
      <c r="D2121" s="26"/>
      <c r="E2121" s="26"/>
      <c r="F2121" s="26"/>
      <c r="G2121" s="26"/>
      <c r="H2121" s="26"/>
      <c r="I2121" s="26"/>
      <c r="J2121" s="26">
        <v>0</v>
      </c>
      <c r="K2121" s="26"/>
      <c r="L2121" s="10">
        <v>5043</v>
      </c>
      <c r="M2121" s="15" t="s">
        <v>853</v>
      </c>
      <c r="N2121" s="26">
        <v>1</v>
      </c>
      <c r="O2121" s="26">
        <v>1</v>
      </c>
      <c r="P2121" s="26">
        <v>10000</v>
      </c>
      <c r="Q2121" s="26"/>
      <c r="R2121" s="15" t="str">
        <f>IF(Q2121="","",VLOOKUP(Q2121,映射!W:X,2,FALSE))</f>
        <v/>
      </c>
      <c r="S2121" s="26"/>
      <c r="T2121" s="26"/>
      <c r="U2121" s="26"/>
      <c r="V2121" s="85"/>
      <c r="W2121" s="15" t="str">
        <f>IF(V2121="","",VLOOKUP(V2121,映射!W:X,2,FALSE))</f>
        <v/>
      </c>
      <c r="X2121" s="85"/>
      <c r="Y2121" s="85"/>
      <c r="Z2121" s="85"/>
      <c r="AA2121" s="85"/>
      <c r="AB2121" s="85"/>
      <c r="AC2121" s="85"/>
      <c r="AD2121" s="85"/>
      <c r="AE2121" s="85"/>
      <c r="AF2121" s="85"/>
      <c r="AG2121" s="85"/>
      <c r="AH2121" s="85"/>
      <c r="AI2121" s="85"/>
      <c r="AJ2121" s="85"/>
      <c r="AK2121" s="85"/>
      <c r="AL2121" s="85"/>
      <c r="AM2121" s="85"/>
      <c r="AN2121" s="85"/>
      <c r="AO2121" s="85"/>
    </row>
    <row r="2122" ht="33" spans="1:41">
      <c r="A2122" s="26">
        <v>300073</v>
      </c>
      <c r="B2122" s="104" t="s">
        <v>868</v>
      </c>
      <c r="C2122" s="26"/>
      <c r="D2122" s="26"/>
      <c r="E2122" s="26"/>
      <c r="F2122" s="26"/>
      <c r="G2122" s="26"/>
      <c r="H2122" s="26"/>
      <c r="I2122" s="26"/>
      <c r="J2122" s="26">
        <v>0</v>
      </c>
      <c r="K2122" s="26"/>
      <c r="L2122" s="10">
        <v>5043</v>
      </c>
      <c r="M2122" s="15" t="s">
        <v>853</v>
      </c>
      <c r="N2122" s="26">
        <v>1</v>
      </c>
      <c r="O2122" s="26">
        <v>1</v>
      </c>
      <c r="P2122" s="26">
        <v>10000</v>
      </c>
      <c r="Q2122" s="26"/>
      <c r="R2122" s="15" t="str">
        <f>IF(Q2122="","",VLOOKUP(Q2122,映射!W:X,2,FALSE))</f>
        <v/>
      </c>
      <c r="S2122" s="26"/>
      <c r="T2122" s="26"/>
      <c r="U2122" s="26"/>
      <c r="V2122" s="85"/>
      <c r="W2122" s="15" t="str">
        <f>IF(V2122="","",VLOOKUP(V2122,映射!W:X,2,FALSE))</f>
        <v/>
      </c>
      <c r="X2122" s="85"/>
      <c r="Y2122" s="85"/>
      <c r="Z2122" s="85"/>
      <c r="AA2122" s="85"/>
      <c r="AB2122" s="85"/>
      <c r="AC2122" s="85"/>
      <c r="AD2122" s="85"/>
      <c r="AE2122" s="85"/>
      <c r="AF2122" s="85"/>
      <c r="AG2122" s="85"/>
      <c r="AH2122" s="85"/>
      <c r="AI2122" s="85"/>
      <c r="AJ2122" s="85"/>
      <c r="AK2122" s="85"/>
      <c r="AL2122" s="85"/>
      <c r="AM2122" s="85"/>
      <c r="AN2122" s="85"/>
      <c r="AO2122" s="85"/>
    </row>
    <row r="2123" ht="33" spans="1:41">
      <c r="A2123" s="26">
        <v>300074</v>
      </c>
      <c r="B2123" s="104" t="s">
        <v>869</v>
      </c>
      <c r="C2123" s="26"/>
      <c r="D2123" s="26"/>
      <c r="E2123" s="26"/>
      <c r="F2123" s="26"/>
      <c r="G2123" s="26"/>
      <c r="H2123" s="26"/>
      <c r="I2123" s="26"/>
      <c r="J2123" s="26">
        <v>0</v>
      </c>
      <c r="K2123" s="26"/>
      <c r="L2123" s="10">
        <v>4509</v>
      </c>
      <c r="M2123" s="52" t="s">
        <v>870</v>
      </c>
      <c r="N2123" s="26">
        <v>1</v>
      </c>
      <c r="O2123" s="26">
        <v>1</v>
      </c>
      <c r="P2123" s="26">
        <v>10000</v>
      </c>
      <c r="Q2123" s="26"/>
      <c r="R2123" s="15" t="str">
        <f>IF(Q2123="","",VLOOKUP(Q2123,映射!W:X,2,FALSE))</f>
        <v/>
      </c>
      <c r="S2123" s="26"/>
      <c r="T2123" s="26"/>
      <c r="U2123" s="26"/>
      <c r="V2123" s="85"/>
      <c r="W2123" s="15" t="str">
        <f>IF(V2123="","",VLOOKUP(V2123,映射!W:X,2,FALSE))</f>
        <v/>
      </c>
      <c r="X2123" s="85"/>
      <c r="Y2123" s="85"/>
      <c r="Z2123" s="85"/>
      <c r="AA2123" s="85"/>
      <c r="AB2123" s="85"/>
      <c r="AC2123" s="85"/>
      <c r="AD2123" s="85"/>
      <c r="AE2123" s="85"/>
      <c r="AF2123" s="85"/>
      <c r="AG2123" s="85"/>
      <c r="AH2123" s="85"/>
      <c r="AI2123" s="85"/>
      <c r="AJ2123" s="85"/>
      <c r="AK2123" s="85"/>
      <c r="AL2123" s="85"/>
      <c r="AM2123" s="85"/>
      <c r="AN2123" s="85"/>
      <c r="AO2123" s="85"/>
    </row>
    <row r="2124" spans="1:41">
      <c r="A2124" s="26">
        <v>300075</v>
      </c>
      <c r="B2124" s="104" t="s">
        <v>871</v>
      </c>
      <c r="C2124" s="26"/>
      <c r="D2124" s="26"/>
      <c r="E2124" s="26"/>
      <c r="F2124" s="26"/>
      <c r="G2124" s="26"/>
      <c r="H2124" s="26"/>
      <c r="I2124" s="26"/>
      <c r="J2124" s="26">
        <v>0</v>
      </c>
      <c r="K2124" s="26"/>
      <c r="L2124" s="10">
        <v>4510</v>
      </c>
      <c r="M2124" s="52" t="s">
        <v>870</v>
      </c>
      <c r="N2124" s="26">
        <v>1</v>
      </c>
      <c r="O2124" s="26">
        <v>1</v>
      </c>
      <c r="P2124" s="26">
        <v>10000</v>
      </c>
      <c r="Q2124" s="26"/>
      <c r="R2124" s="15" t="str">
        <f>IF(Q2124="","",VLOOKUP(Q2124,映射!W:X,2,FALSE))</f>
        <v/>
      </c>
      <c r="S2124" s="26"/>
      <c r="T2124" s="26"/>
      <c r="U2124" s="26"/>
      <c r="V2124" s="85"/>
      <c r="W2124" s="15" t="str">
        <f>IF(V2124="","",VLOOKUP(V2124,映射!W:X,2,FALSE))</f>
        <v/>
      </c>
      <c r="X2124" s="85"/>
      <c r="Y2124" s="85"/>
      <c r="Z2124" s="85"/>
      <c r="AA2124" s="85"/>
      <c r="AB2124" s="85"/>
      <c r="AC2124" s="85"/>
      <c r="AD2124" s="85"/>
      <c r="AE2124" s="85"/>
      <c r="AF2124" s="85"/>
      <c r="AG2124" s="85"/>
      <c r="AH2124" s="85"/>
      <c r="AI2124" s="85"/>
      <c r="AJ2124" s="85"/>
      <c r="AK2124" s="85"/>
      <c r="AL2124" s="85"/>
      <c r="AM2124" s="85"/>
      <c r="AN2124" s="85"/>
      <c r="AO2124" s="85"/>
    </row>
    <row r="2125" spans="1:41">
      <c r="A2125" s="26">
        <v>300076</v>
      </c>
      <c r="B2125" s="104" t="s">
        <v>872</v>
      </c>
      <c r="C2125" s="26"/>
      <c r="D2125" s="26"/>
      <c r="E2125" s="26"/>
      <c r="F2125" s="26"/>
      <c r="G2125" s="26"/>
      <c r="H2125" s="26"/>
      <c r="I2125" s="26"/>
      <c r="J2125" s="26">
        <v>0</v>
      </c>
      <c r="K2125" s="26"/>
      <c r="L2125" s="61">
        <v>4509</v>
      </c>
      <c r="M2125" s="20" t="str">
        <f>IF(L2125="","",VLOOKUP(L2125,映射!W:X,2,FALSE))</f>
        <v>宠物还原卷</v>
      </c>
      <c r="N2125" s="78">
        <v>5</v>
      </c>
      <c r="O2125" s="78">
        <v>1</v>
      </c>
      <c r="P2125" s="78">
        <v>10000</v>
      </c>
      <c r="Q2125" s="26"/>
      <c r="R2125" s="15" t="str">
        <f>IF(Q2125="","",VLOOKUP(Q2125,映射!W:X,2,FALSE))</f>
        <v/>
      </c>
      <c r="S2125" s="26"/>
      <c r="T2125" s="26"/>
      <c r="U2125" s="26"/>
      <c r="V2125" s="85"/>
      <c r="W2125" s="15" t="str">
        <f>IF(V2125="","",VLOOKUP(V2125,映射!W:X,2,FALSE))</f>
        <v/>
      </c>
      <c r="X2125" s="85"/>
      <c r="Y2125" s="85"/>
      <c r="Z2125" s="85"/>
      <c r="AA2125" s="85"/>
      <c r="AB2125" s="85"/>
      <c r="AC2125" s="85"/>
      <c r="AD2125" s="85"/>
      <c r="AE2125" s="85"/>
      <c r="AF2125" s="85"/>
      <c r="AG2125" s="85"/>
      <c r="AH2125" s="85"/>
      <c r="AI2125" s="85"/>
      <c r="AJ2125" s="85"/>
      <c r="AK2125" s="85"/>
      <c r="AL2125" s="85"/>
      <c r="AM2125" s="85"/>
      <c r="AN2125" s="85"/>
      <c r="AO2125" s="85"/>
    </row>
    <row r="2126" ht="33" spans="1:41">
      <c r="A2126" s="26">
        <v>300077</v>
      </c>
      <c r="B2126" s="104" t="s">
        <v>873</v>
      </c>
      <c r="C2126" s="26"/>
      <c r="D2126" s="26"/>
      <c r="E2126" s="26"/>
      <c r="F2126" s="26"/>
      <c r="G2126" s="26"/>
      <c r="H2126" s="26"/>
      <c r="I2126" s="26"/>
      <c r="J2126" s="26">
        <v>0</v>
      </c>
      <c r="K2126" s="26"/>
      <c r="L2126" s="10">
        <v>5043</v>
      </c>
      <c r="M2126" s="15" t="s">
        <v>853</v>
      </c>
      <c r="N2126" s="26">
        <v>1</v>
      </c>
      <c r="O2126" s="26">
        <v>1</v>
      </c>
      <c r="P2126" s="26">
        <v>10000</v>
      </c>
      <c r="Q2126" s="26"/>
      <c r="R2126" s="15" t="str">
        <f>IF(Q2126="","",VLOOKUP(Q2126,映射!W:X,2,FALSE))</f>
        <v/>
      </c>
      <c r="S2126" s="26"/>
      <c r="T2126" s="26"/>
      <c r="U2126" s="26"/>
      <c r="V2126" s="85"/>
      <c r="W2126" s="15" t="str">
        <f>IF(V2126="","",VLOOKUP(V2126,映射!W:X,2,FALSE))</f>
        <v/>
      </c>
      <c r="X2126" s="85"/>
      <c r="Y2126" s="85"/>
      <c r="Z2126" s="85"/>
      <c r="AA2126" s="85"/>
      <c r="AB2126" s="85"/>
      <c r="AC2126" s="85"/>
      <c r="AD2126" s="85"/>
      <c r="AE2126" s="85"/>
      <c r="AF2126" s="85"/>
      <c r="AG2126" s="85"/>
      <c r="AH2126" s="85"/>
      <c r="AI2126" s="85"/>
      <c r="AJ2126" s="85"/>
      <c r="AK2126" s="85"/>
      <c r="AL2126" s="85"/>
      <c r="AM2126" s="85"/>
      <c r="AN2126" s="85"/>
      <c r="AO2126" s="85"/>
    </row>
    <row r="2127" ht="33" spans="1:41">
      <c r="A2127" s="26">
        <v>300078</v>
      </c>
      <c r="B2127" s="104" t="s">
        <v>874</v>
      </c>
      <c r="C2127" s="26"/>
      <c r="D2127" s="26"/>
      <c r="E2127" s="26"/>
      <c r="F2127" s="26"/>
      <c r="G2127" s="26"/>
      <c r="H2127" s="26"/>
      <c r="I2127" s="26"/>
      <c r="J2127" s="26">
        <v>0</v>
      </c>
      <c r="K2127" s="26"/>
      <c r="L2127" s="10">
        <v>5043</v>
      </c>
      <c r="M2127" s="15" t="s">
        <v>853</v>
      </c>
      <c r="N2127" s="26">
        <v>1</v>
      </c>
      <c r="O2127" s="26">
        <v>1</v>
      </c>
      <c r="P2127" s="26">
        <v>10000</v>
      </c>
      <c r="Q2127" s="26"/>
      <c r="R2127" s="15" t="str">
        <f>IF(Q2127="","",VLOOKUP(Q2127,映射!W:X,2,FALSE))</f>
        <v/>
      </c>
      <c r="S2127" s="26"/>
      <c r="T2127" s="26"/>
      <c r="U2127" s="26"/>
      <c r="V2127" s="85"/>
      <c r="W2127" s="15" t="str">
        <f>IF(V2127="","",VLOOKUP(V2127,映射!W:X,2,FALSE))</f>
        <v/>
      </c>
      <c r="X2127" s="85"/>
      <c r="Y2127" s="85"/>
      <c r="Z2127" s="85"/>
      <c r="AA2127" s="85"/>
      <c r="AB2127" s="85"/>
      <c r="AC2127" s="85"/>
      <c r="AD2127" s="85"/>
      <c r="AE2127" s="85"/>
      <c r="AF2127" s="85"/>
      <c r="AG2127" s="85"/>
      <c r="AH2127" s="85"/>
      <c r="AI2127" s="85"/>
      <c r="AJ2127" s="85"/>
      <c r="AK2127" s="85"/>
      <c r="AL2127" s="85"/>
      <c r="AM2127" s="85"/>
      <c r="AN2127" s="85"/>
      <c r="AO2127" s="85"/>
    </row>
    <row r="2128" ht="33" spans="1:41">
      <c r="A2128" s="26">
        <v>300079</v>
      </c>
      <c r="B2128" s="104" t="s">
        <v>875</v>
      </c>
      <c r="C2128" s="26"/>
      <c r="D2128" s="26"/>
      <c r="E2128" s="26"/>
      <c r="F2128" s="26"/>
      <c r="G2128" s="26"/>
      <c r="H2128" s="26"/>
      <c r="I2128" s="26"/>
      <c r="J2128" s="26">
        <v>0</v>
      </c>
      <c r="K2128" s="26"/>
      <c r="L2128" s="10">
        <v>5045</v>
      </c>
      <c r="M2128" s="15" t="str">
        <f>IF(L2128="","",VLOOKUP(L2128,映射!W:X,2,FALSE))</f>
        <v>钻石100</v>
      </c>
      <c r="N2128" s="26">
        <v>1</v>
      </c>
      <c r="O2128" s="26">
        <v>1</v>
      </c>
      <c r="P2128" s="26">
        <v>10000</v>
      </c>
      <c r="Q2128" s="26"/>
      <c r="R2128" s="15" t="str">
        <f>IF(Q2128="","",VLOOKUP(Q2128,映射!W:X,2,FALSE))</f>
        <v/>
      </c>
      <c r="S2128" s="26"/>
      <c r="T2128" s="26"/>
      <c r="U2128" s="26"/>
      <c r="V2128" s="85"/>
      <c r="W2128" s="15" t="str">
        <f>IF(V2128="","",VLOOKUP(V2128,映射!W:X,2,FALSE))</f>
        <v/>
      </c>
      <c r="X2128" s="85"/>
      <c r="Y2128" s="85"/>
      <c r="Z2128" s="85"/>
      <c r="AA2128" s="85"/>
      <c r="AB2128" s="85"/>
      <c r="AC2128" s="85"/>
      <c r="AD2128" s="85"/>
      <c r="AE2128" s="85"/>
      <c r="AF2128" s="85"/>
      <c r="AG2128" s="85"/>
      <c r="AH2128" s="85"/>
      <c r="AI2128" s="85"/>
      <c r="AJ2128" s="85"/>
      <c r="AK2128" s="85"/>
      <c r="AL2128" s="85"/>
      <c r="AM2128" s="85"/>
      <c r="AN2128" s="85"/>
      <c r="AO2128" s="85"/>
    </row>
    <row r="2129" ht="33" spans="1:41">
      <c r="A2129" s="26">
        <v>300080</v>
      </c>
      <c r="B2129" s="104" t="s">
        <v>876</v>
      </c>
      <c r="C2129" s="26"/>
      <c r="D2129" s="26"/>
      <c r="E2129" s="26"/>
      <c r="F2129" s="26"/>
      <c r="G2129" s="26"/>
      <c r="H2129" s="26"/>
      <c r="I2129" s="26"/>
      <c r="J2129" s="26">
        <v>0</v>
      </c>
      <c r="K2129" s="26"/>
      <c r="L2129" s="10">
        <v>5045</v>
      </c>
      <c r="M2129" s="15" t="str">
        <f>IF(L2129="","",VLOOKUP(L2129,映射!W:X,2,FALSE))</f>
        <v>钻石100</v>
      </c>
      <c r="N2129" s="26">
        <v>2</v>
      </c>
      <c r="O2129" s="26">
        <v>1</v>
      </c>
      <c r="P2129" s="26">
        <v>10000</v>
      </c>
      <c r="Q2129" s="26"/>
      <c r="R2129" s="15" t="str">
        <f>IF(Q2129="","",VLOOKUP(Q2129,映射!W:X,2,FALSE))</f>
        <v/>
      </c>
      <c r="S2129" s="26"/>
      <c r="T2129" s="26"/>
      <c r="U2129" s="26"/>
      <c r="V2129" s="85"/>
      <c r="W2129" s="15" t="str">
        <f>IF(V2129="","",VLOOKUP(V2129,映射!W:X,2,FALSE))</f>
        <v/>
      </c>
      <c r="X2129" s="85"/>
      <c r="Y2129" s="85"/>
      <c r="Z2129" s="85"/>
      <c r="AA2129" s="85"/>
      <c r="AB2129" s="85"/>
      <c r="AC2129" s="85"/>
      <c r="AD2129" s="85"/>
      <c r="AE2129" s="85"/>
      <c r="AF2129" s="85"/>
      <c r="AG2129" s="85"/>
      <c r="AH2129" s="85"/>
      <c r="AI2129" s="85"/>
      <c r="AJ2129" s="85"/>
      <c r="AK2129" s="85"/>
      <c r="AL2129" s="85"/>
      <c r="AM2129" s="85"/>
      <c r="AN2129" s="85"/>
      <c r="AO2129" s="85"/>
    </row>
    <row r="2130" ht="33" spans="1:41">
      <c r="A2130" s="26">
        <v>300081</v>
      </c>
      <c r="B2130" s="104" t="s">
        <v>877</v>
      </c>
      <c r="C2130" s="26"/>
      <c r="D2130" s="26"/>
      <c r="E2130" s="26"/>
      <c r="F2130" s="26"/>
      <c r="G2130" s="26"/>
      <c r="H2130" s="26"/>
      <c r="I2130" s="26"/>
      <c r="J2130" s="26">
        <v>0</v>
      </c>
      <c r="K2130" s="26"/>
      <c r="L2130" s="10">
        <v>5045</v>
      </c>
      <c r="M2130" s="15" t="str">
        <f>IF(L2130="","",VLOOKUP(L2130,映射!W:X,2,FALSE))</f>
        <v>钻石100</v>
      </c>
      <c r="N2130" s="26">
        <v>5</v>
      </c>
      <c r="O2130" s="26">
        <v>1</v>
      </c>
      <c r="P2130" s="26">
        <v>10000</v>
      </c>
      <c r="Q2130" s="26"/>
      <c r="R2130" s="15" t="str">
        <f>IF(Q2130="","",VLOOKUP(Q2130,映射!W:X,2,FALSE))</f>
        <v/>
      </c>
      <c r="S2130" s="26"/>
      <c r="T2130" s="26"/>
      <c r="U2130" s="26"/>
      <c r="V2130" s="85"/>
      <c r="W2130" s="15" t="str">
        <f>IF(V2130="","",VLOOKUP(V2130,映射!W:X,2,FALSE))</f>
        <v/>
      </c>
      <c r="X2130" s="85"/>
      <c r="Y2130" s="85"/>
      <c r="Z2130" s="85"/>
      <c r="AA2130" s="85"/>
      <c r="AB2130" s="85"/>
      <c r="AC2130" s="85"/>
      <c r="AD2130" s="85"/>
      <c r="AE2130" s="85"/>
      <c r="AF2130" s="85"/>
      <c r="AG2130" s="85"/>
      <c r="AH2130" s="85"/>
      <c r="AI2130" s="85"/>
      <c r="AJ2130" s="85"/>
      <c r="AK2130" s="85"/>
      <c r="AL2130" s="85"/>
      <c r="AM2130" s="85"/>
      <c r="AN2130" s="85"/>
      <c r="AO2130" s="85"/>
    </row>
    <row r="2131" ht="33" spans="1:41">
      <c r="A2131" s="26">
        <v>300082</v>
      </c>
      <c r="B2131" s="104" t="s">
        <v>878</v>
      </c>
      <c r="C2131" s="26"/>
      <c r="D2131" s="26"/>
      <c r="E2131" s="26"/>
      <c r="F2131" s="26"/>
      <c r="G2131" s="26"/>
      <c r="H2131" s="26"/>
      <c r="I2131" s="26"/>
      <c r="J2131" s="26">
        <v>0</v>
      </c>
      <c r="K2131" s="26"/>
      <c r="L2131" s="10">
        <v>5045</v>
      </c>
      <c r="M2131" s="15" t="str">
        <f>IF(L2131="","",VLOOKUP(L2131,映射!W:X,2,FALSE))</f>
        <v>钻石100</v>
      </c>
      <c r="N2131" s="26">
        <v>10</v>
      </c>
      <c r="O2131" s="26">
        <v>1</v>
      </c>
      <c r="P2131" s="26">
        <v>10000</v>
      </c>
      <c r="Q2131" s="26"/>
      <c r="R2131" s="15" t="str">
        <f>IF(Q2131="","",VLOOKUP(Q2131,映射!W:X,2,FALSE))</f>
        <v/>
      </c>
      <c r="S2131" s="26"/>
      <c r="T2131" s="26"/>
      <c r="U2131" s="26"/>
      <c r="V2131" s="85"/>
      <c r="W2131" s="15" t="str">
        <f>IF(V2131="","",VLOOKUP(V2131,映射!W:X,2,FALSE))</f>
        <v/>
      </c>
      <c r="X2131" s="85"/>
      <c r="Y2131" s="85"/>
      <c r="Z2131" s="85"/>
      <c r="AA2131" s="85"/>
      <c r="AB2131" s="85"/>
      <c r="AC2131" s="85"/>
      <c r="AD2131" s="85"/>
      <c r="AE2131" s="85"/>
      <c r="AF2131" s="85"/>
      <c r="AG2131" s="85"/>
      <c r="AH2131" s="85"/>
      <c r="AI2131" s="85"/>
      <c r="AJ2131" s="85"/>
      <c r="AK2131" s="85"/>
      <c r="AL2131" s="85"/>
      <c r="AM2131" s="85"/>
      <c r="AN2131" s="85"/>
      <c r="AO2131" s="85"/>
    </row>
    <row r="2132" ht="33" spans="1:41">
      <c r="A2132" s="26">
        <v>300083</v>
      </c>
      <c r="B2132" s="104" t="s">
        <v>879</v>
      </c>
      <c r="C2132" s="26"/>
      <c r="D2132" s="26"/>
      <c r="E2132" s="26"/>
      <c r="F2132" s="26"/>
      <c r="G2132" s="26"/>
      <c r="H2132" s="26"/>
      <c r="I2132" s="26"/>
      <c r="J2132" s="26">
        <v>0</v>
      </c>
      <c r="K2132" s="26"/>
      <c r="L2132" s="10">
        <v>5045</v>
      </c>
      <c r="M2132" s="15" t="str">
        <f>IF(L2132="","",VLOOKUP(L2132,映射!W:X,2,FALSE))</f>
        <v>钻石100</v>
      </c>
      <c r="N2132" s="26">
        <v>5</v>
      </c>
      <c r="O2132" s="26">
        <v>1</v>
      </c>
      <c r="P2132" s="26">
        <v>10000</v>
      </c>
      <c r="Q2132" s="26"/>
      <c r="R2132" s="15" t="str">
        <f>IF(Q2132="","",VLOOKUP(Q2132,映射!W:X,2,FALSE))</f>
        <v/>
      </c>
      <c r="S2132" s="26"/>
      <c r="T2132" s="26"/>
      <c r="U2132" s="26"/>
      <c r="V2132" s="85"/>
      <c r="W2132" s="15" t="str">
        <f>IF(V2132="","",VLOOKUP(V2132,映射!W:X,2,FALSE))</f>
        <v/>
      </c>
      <c r="X2132" s="85"/>
      <c r="Y2132" s="85"/>
      <c r="Z2132" s="85"/>
      <c r="AA2132" s="85"/>
      <c r="AB2132" s="85"/>
      <c r="AC2132" s="85"/>
      <c r="AD2132" s="85"/>
      <c r="AE2132" s="85"/>
      <c r="AF2132" s="85"/>
      <c r="AG2132" s="85"/>
      <c r="AH2132" s="85"/>
      <c r="AI2132" s="85"/>
      <c r="AJ2132" s="85"/>
      <c r="AK2132" s="85"/>
      <c r="AL2132" s="85"/>
      <c r="AM2132" s="85"/>
      <c r="AN2132" s="85"/>
      <c r="AO2132" s="85"/>
    </row>
    <row r="2133" ht="33" spans="1:41">
      <c r="A2133" s="26">
        <v>300084</v>
      </c>
      <c r="B2133" s="104" t="s">
        <v>880</v>
      </c>
      <c r="C2133" s="26"/>
      <c r="D2133" s="26"/>
      <c r="E2133" s="26"/>
      <c r="F2133" s="26"/>
      <c r="G2133" s="26"/>
      <c r="H2133" s="26"/>
      <c r="I2133" s="26"/>
      <c r="J2133" s="26">
        <v>0</v>
      </c>
      <c r="K2133" s="26"/>
      <c r="L2133" s="10">
        <v>5045</v>
      </c>
      <c r="M2133" s="15" t="str">
        <f>IF(L2133="","",VLOOKUP(L2133,映射!W:X,2,FALSE))</f>
        <v>钻石100</v>
      </c>
      <c r="N2133" s="26">
        <v>5</v>
      </c>
      <c r="O2133" s="26">
        <v>1</v>
      </c>
      <c r="P2133" s="26">
        <v>10000</v>
      </c>
      <c r="Q2133" s="26"/>
      <c r="R2133" s="15" t="str">
        <f>IF(Q2133="","",VLOOKUP(Q2133,映射!W:X,2,FALSE))</f>
        <v/>
      </c>
      <c r="S2133" s="26"/>
      <c r="T2133" s="26"/>
      <c r="U2133" s="26"/>
      <c r="V2133" s="85"/>
      <c r="W2133" s="15" t="str">
        <f>IF(V2133="","",VLOOKUP(V2133,映射!W:X,2,FALSE))</f>
        <v/>
      </c>
      <c r="X2133" s="85"/>
      <c r="Y2133" s="85"/>
      <c r="Z2133" s="85"/>
      <c r="AA2133" s="85"/>
      <c r="AB2133" s="85"/>
      <c r="AC2133" s="85"/>
      <c r="AD2133" s="85"/>
      <c r="AE2133" s="85"/>
      <c r="AF2133" s="85"/>
      <c r="AG2133" s="85"/>
      <c r="AH2133" s="85"/>
      <c r="AI2133" s="85"/>
      <c r="AJ2133" s="85"/>
      <c r="AK2133" s="85"/>
      <c r="AL2133" s="85"/>
      <c r="AM2133" s="85"/>
      <c r="AN2133" s="85"/>
      <c r="AO2133" s="85"/>
    </row>
    <row r="2134" ht="33" spans="1:41">
      <c r="A2134" s="26">
        <v>300085</v>
      </c>
      <c r="B2134" s="104" t="s">
        <v>881</v>
      </c>
      <c r="C2134" s="26"/>
      <c r="D2134" s="26"/>
      <c r="E2134" s="26"/>
      <c r="F2134" s="26"/>
      <c r="G2134" s="26"/>
      <c r="H2134" s="26"/>
      <c r="I2134" s="26"/>
      <c r="J2134" s="26">
        <v>0</v>
      </c>
      <c r="K2134" s="26"/>
      <c r="L2134" s="10">
        <v>5045</v>
      </c>
      <c r="M2134" s="15" t="str">
        <f>IF(L2134="","",VLOOKUP(L2134,映射!W:X,2,FALSE))</f>
        <v>钻石100</v>
      </c>
      <c r="N2134" s="26">
        <v>5</v>
      </c>
      <c r="O2134" s="26">
        <v>1</v>
      </c>
      <c r="P2134" s="26">
        <v>10000</v>
      </c>
      <c r="Q2134" s="26"/>
      <c r="R2134" s="15" t="str">
        <f>IF(Q2134="","",VLOOKUP(Q2134,映射!W:X,2,FALSE))</f>
        <v/>
      </c>
      <c r="S2134" s="26"/>
      <c r="T2134" s="26"/>
      <c r="U2134" s="26"/>
      <c r="V2134" s="85"/>
      <c r="W2134" s="15" t="str">
        <f>IF(V2134="","",VLOOKUP(V2134,映射!W:X,2,FALSE))</f>
        <v/>
      </c>
      <c r="X2134" s="85"/>
      <c r="Y2134" s="85"/>
      <c r="Z2134" s="85"/>
      <c r="AA2134" s="85"/>
      <c r="AB2134" s="85"/>
      <c r="AC2134" s="85"/>
      <c r="AD2134" s="85"/>
      <c r="AE2134" s="85"/>
      <c r="AF2134" s="85"/>
      <c r="AG2134" s="85"/>
      <c r="AH2134" s="85"/>
      <c r="AI2134" s="85"/>
      <c r="AJ2134" s="85"/>
      <c r="AK2134" s="85"/>
      <c r="AL2134" s="85"/>
      <c r="AM2134" s="85"/>
      <c r="AN2134" s="85"/>
      <c r="AO2134" s="85"/>
    </row>
    <row r="2135" ht="33" spans="1:41">
      <c r="A2135" s="26">
        <v>300086</v>
      </c>
      <c r="B2135" s="104" t="s">
        <v>882</v>
      </c>
      <c r="C2135" s="26"/>
      <c r="D2135" s="26"/>
      <c r="E2135" s="26"/>
      <c r="F2135" s="26"/>
      <c r="G2135" s="26"/>
      <c r="H2135" s="26"/>
      <c r="I2135" s="26"/>
      <c r="J2135" s="26">
        <v>0</v>
      </c>
      <c r="K2135" s="26"/>
      <c r="L2135" s="10">
        <v>5045</v>
      </c>
      <c r="M2135" s="15" t="str">
        <f>IF(L2135="","",VLOOKUP(L2135,映射!W:X,2,FALSE))</f>
        <v>钻石100</v>
      </c>
      <c r="N2135" s="26">
        <v>5</v>
      </c>
      <c r="O2135" s="26">
        <v>1</v>
      </c>
      <c r="P2135" s="26">
        <v>10000</v>
      </c>
      <c r="Q2135" s="26"/>
      <c r="R2135" s="15" t="str">
        <f>IF(Q2135="","",VLOOKUP(Q2135,映射!W:X,2,FALSE))</f>
        <v/>
      </c>
      <c r="S2135" s="26"/>
      <c r="T2135" s="26"/>
      <c r="U2135" s="26"/>
      <c r="V2135" s="85"/>
      <c r="W2135" s="15" t="str">
        <f>IF(V2135="","",VLOOKUP(V2135,映射!W:X,2,FALSE))</f>
        <v/>
      </c>
      <c r="X2135" s="85"/>
      <c r="Y2135" s="85"/>
      <c r="Z2135" s="85"/>
      <c r="AA2135" s="85"/>
      <c r="AB2135" s="85"/>
      <c r="AC2135" s="85"/>
      <c r="AD2135" s="85"/>
      <c r="AE2135" s="85"/>
      <c r="AF2135" s="85"/>
      <c r="AG2135" s="85"/>
      <c r="AH2135" s="85"/>
      <c r="AI2135" s="85"/>
      <c r="AJ2135" s="85"/>
      <c r="AK2135" s="85"/>
      <c r="AL2135" s="85"/>
      <c r="AM2135" s="85"/>
      <c r="AN2135" s="85"/>
      <c r="AO2135" s="85"/>
    </row>
    <row r="2136" ht="33" spans="1:41">
      <c r="A2136" s="26">
        <v>300087</v>
      </c>
      <c r="B2136" s="104" t="s">
        <v>883</v>
      </c>
      <c r="C2136" s="26"/>
      <c r="D2136" s="26"/>
      <c r="E2136" s="26"/>
      <c r="F2136" s="26"/>
      <c r="G2136" s="26"/>
      <c r="H2136" s="26"/>
      <c r="I2136" s="26"/>
      <c r="J2136" s="26">
        <v>0</v>
      </c>
      <c r="K2136" s="26"/>
      <c r="L2136" s="10">
        <v>5045</v>
      </c>
      <c r="M2136" s="15" t="str">
        <f>IF(L2136="","",VLOOKUP(L2136,映射!W:X,2,FALSE))</f>
        <v>钻石100</v>
      </c>
      <c r="N2136" s="26">
        <v>3</v>
      </c>
      <c r="O2136" s="26">
        <v>1</v>
      </c>
      <c r="P2136" s="26">
        <v>10000</v>
      </c>
      <c r="Q2136" s="26"/>
      <c r="R2136" s="15" t="str">
        <f>IF(Q2136="","",VLOOKUP(Q2136,映射!W:X,2,FALSE))</f>
        <v/>
      </c>
      <c r="S2136" s="26"/>
      <c r="T2136" s="26"/>
      <c r="U2136" s="26"/>
      <c r="V2136" s="85"/>
      <c r="W2136" s="15" t="str">
        <f>IF(V2136="","",VLOOKUP(V2136,映射!W:X,2,FALSE))</f>
        <v/>
      </c>
      <c r="X2136" s="85"/>
      <c r="Y2136" s="85"/>
      <c r="Z2136" s="85"/>
      <c r="AA2136" s="85"/>
      <c r="AB2136" s="85"/>
      <c r="AC2136" s="85"/>
      <c r="AD2136" s="85"/>
      <c r="AE2136" s="85"/>
      <c r="AF2136" s="85"/>
      <c r="AG2136" s="85"/>
      <c r="AH2136" s="85"/>
      <c r="AI2136" s="85"/>
      <c r="AJ2136" s="85"/>
      <c r="AK2136" s="85"/>
      <c r="AL2136" s="85"/>
      <c r="AM2136" s="85"/>
      <c r="AN2136" s="85"/>
      <c r="AO2136" s="85"/>
    </row>
    <row r="2137" ht="33" spans="1:41">
      <c r="A2137" s="26">
        <v>300088</v>
      </c>
      <c r="B2137" s="104" t="s">
        <v>884</v>
      </c>
      <c r="C2137" s="26"/>
      <c r="D2137" s="26"/>
      <c r="E2137" s="26"/>
      <c r="F2137" s="26"/>
      <c r="G2137" s="26"/>
      <c r="H2137" s="26"/>
      <c r="I2137" s="26"/>
      <c r="J2137" s="26">
        <v>0</v>
      </c>
      <c r="K2137" s="26"/>
      <c r="L2137" s="10">
        <v>5045</v>
      </c>
      <c r="M2137" s="15" t="str">
        <f>IF(L2137="","",VLOOKUP(L2137,映射!W:X,2,FALSE))</f>
        <v>钻石100</v>
      </c>
      <c r="N2137" s="26">
        <v>3</v>
      </c>
      <c r="O2137" s="26">
        <v>1</v>
      </c>
      <c r="P2137" s="26">
        <v>10000</v>
      </c>
      <c r="Q2137" s="26"/>
      <c r="R2137" s="15" t="str">
        <f>IF(Q2137="","",VLOOKUP(Q2137,映射!W:X,2,FALSE))</f>
        <v/>
      </c>
      <c r="S2137" s="26"/>
      <c r="T2137" s="26"/>
      <c r="U2137" s="26"/>
      <c r="V2137" s="85"/>
      <c r="W2137" s="15" t="str">
        <f>IF(V2137="","",VLOOKUP(V2137,映射!W:X,2,FALSE))</f>
        <v/>
      </c>
      <c r="X2137" s="85"/>
      <c r="Y2137" s="85"/>
      <c r="Z2137" s="85"/>
      <c r="AA2137" s="85"/>
      <c r="AB2137" s="85"/>
      <c r="AC2137" s="85"/>
      <c r="AD2137" s="85"/>
      <c r="AE2137" s="85"/>
      <c r="AF2137" s="85"/>
      <c r="AG2137" s="85"/>
      <c r="AH2137" s="85"/>
      <c r="AI2137" s="85"/>
      <c r="AJ2137" s="85"/>
      <c r="AK2137" s="85"/>
      <c r="AL2137" s="85"/>
      <c r="AM2137" s="85"/>
      <c r="AN2137" s="85"/>
      <c r="AO2137" s="85"/>
    </row>
    <row r="2138" ht="33" spans="1:41">
      <c r="A2138" s="26">
        <v>300089</v>
      </c>
      <c r="B2138" s="104" t="s">
        <v>885</v>
      </c>
      <c r="C2138" s="26"/>
      <c r="D2138" s="26"/>
      <c r="E2138" s="26"/>
      <c r="F2138" s="26"/>
      <c r="G2138" s="26"/>
      <c r="H2138" s="26"/>
      <c r="I2138" s="26"/>
      <c r="J2138" s="26">
        <v>0</v>
      </c>
      <c r="K2138" s="26"/>
      <c r="L2138" s="10">
        <v>5045</v>
      </c>
      <c r="M2138" s="15" t="str">
        <f>IF(L2138="","",VLOOKUP(L2138,映射!W:X,2,FALSE))</f>
        <v>钻石100</v>
      </c>
      <c r="N2138" s="26">
        <v>3</v>
      </c>
      <c r="O2138" s="26">
        <v>1</v>
      </c>
      <c r="P2138" s="26">
        <v>10000</v>
      </c>
      <c r="Q2138" s="26"/>
      <c r="R2138" s="15" t="str">
        <f>IF(Q2138="","",VLOOKUP(Q2138,映射!W:X,2,FALSE))</f>
        <v/>
      </c>
      <c r="S2138" s="26"/>
      <c r="T2138" s="26"/>
      <c r="U2138" s="26"/>
      <c r="V2138" s="85"/>
      <c r="W2138" s="15" t="str">
        <f>IF(V2138="","",VLOOKUP(V2138,映射!W:X,2,FALSE))</f>
        <v/>
      </c>
      <c r="X2138" s="85"/>
      <c r="Y2138" s="85"/>
      <c r="Z2138" s="85"/>
      <c r="AA2138" s="85"/>
      <c r="AB2138" s="85"/>
      <c r="AC2138" s="85"/>
      <c r="AD2138" s="85"/>
      <c r="AE2138" s="85"/>
      <c r="AF2138" s="85"/>
      <c r="AG2138" s="85"/>
      <c r="AH2138" s="85"/>
      <c r="AI2138" s="85"/>
      <c r="AJ2138" s="85"/>
      <c r="AK2138" s="85"/>
      <c r="AL2138" s="85"/>
      <c r="AM2138" s="85"/>
      <c r="AN2138" s="85"/>
      <c r="AO2138" s="85"/>
    </row>
    <row r="2139" ht="33" spans="1:41">
      <c r="A2139" s="26">
        <v>300090</v>
      </c>
      <c r="B2139" s="104" t="s">
        <v>886</v>
      </c>
      <c r="C2139" s="26"/>
      <c r="D2139" s="26"/>
      <c r="E2139" s="26"/>
      <c r="F2139" s="26"/>
      <c r="G2139" s="26"/>
      <c r="H2139" s="26"/>
      <c r="I2139" s="26"/>
      <c r="J2139" s="26">
        <v>0</v>
      </c>
      <c r="K2139" s="26"/>
      <c r="L2139" s="10">
        <v>5045</v>
      </c>
      <c r="M2139" s="15" t="str">
        <f>IF(L2139="","",VLOOKUP(L2139,映射!W:X,2,FALSE))</f>
        <v>钻石100</v>
      </c>
      <c r="N2139" s="26">
        <v>3</v>
      </c>
      <c r="O2139" s="26">
        <v>1</v>
      </c>
      <c r="P2139" s="26">
        <v>10000</v>
      </c>
      <c r="Q2139" s="26"/>
      <c r="R2139" s="15" t="str">
        <f>IF(Q2139="","",VLOOKUP(Q2139,映射!W:X,2,FALSE))</f>
        <v/>
      </c>
      <c r="S2139" s="26"/>
      <c r="T2139" s="26"/>
      <c r="U2139" s="26"/>
      <c r="V2139" s="85"/>
      <c r="W2139" s="15" t="str">
        <f>IF(V2139="","",VLOOKUP(V2139,映射!W:X,2,FALSE))</f>
        <v/>
      </c>
      <c r="X2139" s="85"/>
      <c r="Y2139" s="85"/>
      <c r="Z2139" s="85"/>
      <c r="AA2139" s="85"/>
      <c r="AB2139" s="85"/>
      <c r="AC2139" s="85"/>
      <c r="AD2139" s="85"/>
      <c r="AE2139" s="85"/>
      <c r="AF2139" s="85"/>
      <c r="AG2139" s="85"/>
      <c r="AH2139" s="85"/>
      <c r="AI2139" s="85"/>
      <c r="AJ2139" s="85"/>
      <c r="AK2139" s="85"/>
      <c r="AL2139" s="85"/>
      <c r="AM2139" s="85"/>
      <c r="AN2139" s="85"/>
      <c r="AO2139" s="85"/>
    </row>
    <row r="2140" spans="1:41">
      <c r="A2140" s="26">
        <v>300091</v>
      </c>
      <c r="B2140" s="104" t="s">
        <v>887</v>
      </c>
      <c r="C2140" s="26"/>
      <c r="D2140" s="26"/>
      <c r="E2140" s="26"/>
      <c r="F2140" s="26"/>
      <c r="G2140" s="26"/>
      <c r="H2140" s="26"/>
      <c r="I2140" s="26"/>
      <c r="J2140" s="26">
        <v>0</v>
      </c>
      <c r="K2140" s="26"/>
      <c r="L2140" s="63">
        <v>1405</v>
      </c>
      <c r="M2140" s="15" t="str">
        <f>IF(L2140="","",VLOOKUP(L2140,映射!W:X,2,FALSE))</f>
        <v>海洋之心</v>
      </c>
      <c r="N2140" s="26">
        <v>1</v>
      </c>
      <c r="O2140" s="26">
        <v>1</v>
      </c>
      <c r="P2140" s="26">
        <v>10000</v>
      </c>
      <c r="Q2140" s="26"/>
      <c r="R2140" s="15" t="str">
        <f>IF(Q2140="","",VLOOKUP(Q2140,映射!W:X,2,FALSE))</f>
        <v/>
      </c>
      <c r="S2140" s="26"/>
      <c r="T2140" s="26"/>
      <c r="U2140" s="26"/>
      <c r="V2140" s="85"/>
      <c r="W2140" s="15" t="str">
        <f>IF(V2140="","",VLOOKUP(V2140,映射!W:X,2,FALSE))</f>
        <v/>
      </c>
      <c r="X2140" s="85"/>
      <c r="Y2140" s="85"/>
      <c r="Z2140" s="85"/>
      <c r="AA2140" s="85"/>
      <c r="AB2140" s="85"/>
      <c r="AC2140" s="85"/>
      <c r="AD2140" s="85"/>
      <c r="AE2140" s="85"/>
      <c r="AF2140" s="85"/>
      <c r="AG2140" s="85"/>
      <c r="AH2140" s="85"/>
      <c r="AI2140" s="85"/>
      <c r="AJ2140" s="85"/>
      <c r="AK2140" s="85"/>
      <c r="AL2140" s="85"/>
      <c r="AM2140" s="85"/>
      <c r="AN2140" s="85"/>
      <c r="AO2140" s="85"/>
    </row>
    <row r="2141" spans="1:41">
      <c r="A2141" s="26">
        <v>300092</v>
      </c>
      <c r="B2141" s="104" t="s">
        <v>888</v>
      </c>
      <c r="C2141" s="26"/>
      <c r="D2141" s="26"/>
      <c r="E2141" s="26"/>
      <c r="F2141" s="26"/>
      <c r="G2141" s="26"/>
      <c r="H2141" s="26"/>
      <c r="I2141" s="26"/>
      <c r="J2141" s="26">
        <v>0</v>
      </c>
      <c r="K2141" s="26"/>
      <c r="L2141" s="63">
        <v>1406</v>
      </c>
      <c r="M2141" s="15" t="str">
        <f>IF(L2141="","",VLOOKUP(L2141,映射!W:X,2,FALSE))</f>
        <v>火焰之魂</v>
      </c>
      <c r="N2141" s="26">
        <v>1</v>
      </c>
      <c r="O2141" s="26">
        <v>1</v>
      </c>
      <c r="P2141" s="26">
        <v>10000</v>
      </c>
      <c r="Q2141" s="26"/>
      <c r="R2141" s="15" t="str">
        <f>IF(Q2141="","",VLOOKUP(Q2141,映射!W:X,2,FALSE))</f>
        <v/>
      </c>
      <c r="S2141" s="26"/>
      <c r="T2141" s="26"/>
      <c r="U2141" s="26"/>
      <c r="V2141" s="85"/>
      <c r="W2141" s="15" t="str">
        <f>IF(V2141="","",VLOOKUP(V2141,映射!W:X,2,FALSE))</f>
        <v/>
      </c>
      <c r="X2141" s="85"/>
      <c r="Y2141" s="85"/>
      <c r="Z2141" s="85"/>
      <c r="AA2141" s="85"/>
      <c r="AB2141" s="85"/>
      <c r="AC2141" s="85"/>
      <c r="AD2141" s="85"/>
      <c r="AE2141" s="85"/>
      <c r="AF2141" s="85"/>
      <c r="AG2141" s="85"/>
      <c r="AH2141" s="85"/>
      <c r="AI2141" s="85"/>
      <c r="AJ2141" s="85"/>
      <c r="AK2141" s="85"/>
      <c r="AL2141" s="85"/>
      <c r="AM2141" s="85"/>
      <c r="AN2141" s="85"/>
      <c r="AO2141" s="85"/>
    </row>
    <row r="2142" spans="1:41">
      <c r="A2142" s="26">
        <v>300093</v>
      </c>
      <c r="B2142" s="104" t="s">
        <v>889</v>
      </c>
      <c r="C2142" s="26"/>
      <c r="D2142" s="26"/>
      <c r="E2142" s="26"/>
      <c r="F2142" s="26"/>
      <c r="G2142" s="26"/>
      <c r="H2142" s="26"/>
      <c r="I2142" s="26"/>
      <c r="J2142" s="26">
        <v>0</v>
      </c>
      <c r="K2142" s="26"/>
      <c r="L2142" s="10">
        <v>5045</v>
      </c>
      <c r="M2142" s="15" t="str">
        <f>IF(L2142="","",VLOOKUP(L2142,映射!W:X,2,FALSE))</f>
        <v>钻石100</v>
      </c>
      <c r="N2142" s="26">
        <v>8</v>
      </c>
      <c r="O2142" s="26">
        <v>1</v>
      </c>
      <c r="P2142" s="26">
        <v>10000</v>
      </c>
      <c r="Q2142" s="26"/>
      <c r="R2142" s="15" t="str">
        <f>IF(Q2142="","",VLOOKUP(Q2142,映射!W:X,2,FALSE))</f>
        <v/>
      </c>
      <c r="S2142" s="26"/>
      <c r="T2142" s="26"/>
      <c r="U2142" s="26"/>
      <c r="V2142" s="85"/>
      <c r="W2142" s="15" t="str">
        <f>IF(V2142="","",VLOOKUP(V2142,映射!W:X,2,FALSE))</f>
        <v/>
      </c>
      <c r="X2142" s="85"/>
      <c r="Y2142" s="85"/>
      <c r="Z2142" s="85"/>
      <c r="AA2142" s="85"/>
      <c r="AB2142" s="85"/>
      <c r="AC2142" s="26"/>
      <c r="AD2142" s="85"/>
      <c r="AE2142" s="85"/>
      <c r="AF2142" s="85"/>
      <c r="AG2142" s="85"/>
      <c r="AH2142" s="85"/>
      <c r="AI2142" s="85"/>
      <c r="AJ2142" s="85"/>
      <c r="AK2142" s="85"/>
      <c r="AL2142" s="85"/>
      <c r="AM2142" s="85"/>
      <c r="AN2142" s="85"/>
      <c r="AO2142" s="85"/>
    </row>
    <row r="2143" spans="1:41">
      <c r="A2143" s="26">
        <v>300094</v>
      </c>
      <c r="B2143" s="104" t="s">
        <v>890</v>
      </c>
      <c r="C2143" s="26"/>
      <c r="D2143" s="26"/>
      <c r="E2143" s="26"/>
      <c r="F2143" s="26"/>
      <c r="G2143" s="26"/>
      <c r="H2143" s="26"/>
      <c r="I2143" s="26"/>
      <c r="J2143" s="26">
        <v>0</v>
      </c>
      <c r="K2143" s="26"/>
      <c r="L2143" s="27">
        <v>1460</v>
      </c>
      <c r="M2143" s="15" t="str">
        <f>IF(L2143="","",VLOOKUP(L2143,映射!W:X,2,FALSE))</f>
        <v>王者守护神</v>
      </c>
      <c r="N2143" s="26">
        <v>1</v>
      </c>
      <c r="O2143" s="26">
        <v>1</v>
      </c>
      <c r="P2143" s="26">
        <v>10000</v>
      </c>
      <c r="Q2143" s="26"/>
      <c r="R2143" s="15" t="str">
        <f>IF(Q2143="","",VLOOKUP(Q2143,映射!W:X,2,FALSE))</f>
        <v/>
      </c>
      <c r="S2143" s="26"/>
      <c r="T2143" s="26"/>
      <c r="U2143" s="26"/>
      <c r="V2143" s="85"/>
      <c r="W2143" s="15" t="str">
        <f>IF(V2143="","",VLOOKUP(V2143,映射!W:X,2,FALSE))</f>
        <v/>
      </c>
      <c r="X2143" s="85"/>
      <c r="Y2143" s="85"/>
      <c r="Z2143" s="85"/>
      <c r="AA2143" s="85"/>
      <c r="AB2143" s="85"/>
      <c r="AC2143" s="26"/>
      <c r="AD2143" s="85"/>
      <c r="AE2143" s="85"/>
      <c r="AF2143" s="85"/>
      <c r="AG2143" s="85"/>
      <c r="AH2143" s="85"/>
      <c r="AI2143" s="85"/>
      <c r="AJ2143" s="85"/>
      <c r="AK2143" s="85"/>
      <c r="AL2143" s="85"/>
      <c r="AM2143" s="85"/>
      <c r="AN2143" s="85"/>
      <c r="AO2143" s="85"/>
    </row>
    <row r="2144" spans="1:41">
      <c r="A2144" s="26">
        <v>300095</v>
      </c>
      <c r="B2144" s="104" t="s">
        <v>891</v>
      </c>
      <c r="C2144" s="26"/>
      <c r="D2144" s="26"/>
      <c r="E2144" s="26"/>
      <c r="F2144" s="26"/>
      <c r="G2144" s="26"/>
      <c r="H2144" s="26"/>
      <c r="I2144" s="26"/>
      <c r="J2144" s="26">
        <v>0</v>
      </c>
      <c r="K2144" s="26"/>
      <c r="L2144" s="27">
        <v>110019</v>
      </c>
      <c r="M2144" s="15" t="str">
        <f>IF(L2144="","",VLOOKUP(L2144,映射!W:X,2,FALSE))</f>
        <v>鼠王碎片</v>
      </c>
      <c r="N2144" s="26">
        <v>5</v>
      </c>
      <c r="O2144" s="26">
        <v>1</v>
      </c>
      <c r="P2144" s="26">
        <v>10000</v>
      </c>
      <c r="Q2144" s="26"/>
      <c r="R2144" s="15"/>
      <c r="S2144" s="26"/>
      <c r="T2144" s="26"/>
      <c r="U2144" s="26"/>
      <c r="V2144" s="85"/>
      <c r="W2144" s="15"/>
      <c r="X2144" s="85"/>
      <c r="Y2144" s="85"/>
      <c r="Z2144" s="85"/>
      <c r="AA2144" s="85"/>
      <c r="AB2144" s="85"/>
      <c r="AC2144" s="105"/>
      <c r="AD2144" s="85"/>
      <c r="AE2144" s="85"/>
      <c r="AF2144" s="85"/>
      <c r="AG2144" s="85"/>
      <c r="AH2144" s="85"/>
      <c r="AI2144" s="85"/>
      <c r="AJ2144" s="85"/>
      <c r="AK2144" s="106"/>
      <c r="AL2144" s="106"/>
      <c r="AM2144" s="106"/>
      <c r="AN2144" s="106"/>
      <c r="AO2144" s="106"/>
    </row>
    <row r="2145" spans="1:41">
      <c r="A2145" s="26">
        <v>300096</v>
      </c>
      <c r="B2145" s="104" t="s">
        <v>892</v>
      </c>
      <c r="C2145" s="26"/>
      <c r="D2145" s="26"/>
      <c r="E2145" s="26"/>
      <c r="F2145" s="26"/>
      <c r="G2145" s="26"/>
      <c r="H2145" s="26"/>
      <c r="I2145" s="26"/>
      <c r="J2145" s="26">
        <v>0</v>
      </c>
      <c r="K2145" s="26"/>
      <c r="L2145" s="27">
        <v>110019</v>
      </c>
      <c r="M2145" s="15" t="str">
        <f>IF(L2145="","",VLOOKUP(L2145,映射!W:X,2,FALSE))</f>
        <v>鼠王碎片</v>
      </c>
      <c r="N2145" s="26">
        <v>5</v>
      </c>
      <c r="O2145" s="26">
        <v>1</v>
      </c>
      <c r="P2145" s="26">
        <v>10000</v>
      </c>
      <c r="Q2145" s="26"/>
      <c r="R2145" s="15"/>
      <c r="S2145" s="26"/>
      <c r="T2145" s="26"/>
      <c r="U2145" s="26"/>
      <c r="V2145" s="85"/>
      <c r="W2145" s="15"/>
      <c r="X2145" s="85"/>
      <c r="Y2145" s="85"/>
      <c r="Z2145" s="85"/>
      <c r="AA2145" s="85"/>
      <c r="AB2145" s="85"/>
      <c r="AC2145" s="105"/>
      <c r="AD2145" s="85"/>
      <c r="AE2145" s="85"/>
      <c r="AF2145" s="85"/>
      <c r="AG2145" s="85"/>
      <c r="AH2145" s="85"/>
      <c r="AI2145" s="85"/>
      <c r="AJ2145" s="85"/>
      <c r="AK2145" s="106"/>
      <c r="AL2145" s="106"/>
      <c r="AM2145" s="106"/>
      <c r="AN2145" s="106"/>
      <c r="AO2145" s="106"/>
    </row>
    <row r="2146" spans="1:41">
      <c r="A2146" s="26">
        <v>300097</v>
      </c>
      <c r="B2146" s="104" t="s">
        <v>893</v>
      </c>
      <c r="C2146" s="26"/>
      <c r="D2146" s="26"/>
      <c r="E2146" s="26"/>
      <c r="F2146" s="26"/>
      <c r="G2146" s="26"/>
      <c r="H2146" s="26"/>
      <c r="I2146" s="26"/>
      <c r="J2146" s="26">
        <v>0</v>
      </c>
      <c r="K2146" s="26"/>
      <c r="L2146" s="27">
        <v>110019</v>
      </c>
      <c r="M2146" s="15" t="str">
        <f>IF(L2146="","",VLOOKUP(L2146,映射!W:X,2,FALSE))</f>
        <v>鼠王碎片</v>
      </c>
      <c r="N2146" s="26">
        <v>5</v>
      </c>
      <c r="O2146" s="26">
        <v>1</v>
      </c>
      <c r="P2146" s="26">
        <v>10000</v>
      </c>
      <c r="Q2146" s="26"/>
      <c r="R2146" s="15"/>
      <c r="S2146" s="26"/>
      <c r="T2146" s="26"/>
      <c r="U2146" s="26"/>
      <c r="V2146" s="85"/>
      <c r="W2146" s="15"/>
      <c r="X2146" s="85"/>
      <c r="Y2146" s="85"/>
      <c r="Z2146" s="85"/>
      <c r="AA2146" s="85"/>
      <c r="AB2146" s="85"/>
      <c r="AC2146" s="105"/>
      <c r="AD2146" s="85"/>
      <c r="AE2146" s="85"/>
      <c r="AF2146" s="85"/>
      <c r="AG2146" s="85"/>
      <c r="AH2146" s="85"/>
      <c r="AI2146" s="85"/>
      <c r="AJ2146" s="85"/>
      <c r="AK2146" s="106"/>
      <c r="AL2146" s="106"/>
      <c r="AM2146" s="106"/>
      <c r="AN2146" s="106"/>
      <c r="AO2146" s="106"/>
    </row>
    <row r="2147" spans="1:41">
      <c r="A2147" s="26">
        <v>300098</v>
      </c>
      <c r="B2147" s="104" t="s">
        <v>894</v>
      </c>
      <c r="C2147" s="26"/>
      <c r="D2147" s="26"/>
      <c r="E2147" s="26"/>
      <c r="F2147" s="26"/>
      <c r="G2147" s="26"/>
      <c r="H2147" s="26"/>
      <c r="I2147" s="26"/>
      <c r="J2147" s="26">
        <v>0</v>
      </c>
      <c r="K2147" s="26"/>
      <c r="L2147" s="27">
        <v>110019</v>
      </c>
      <c r="M2147" s="15" t="str">
        <f>IF(L2147="","",VLOOKUP(L2147,映射!W:X,2,FALSE))</f>
        <v>鼠王碎片</v>
      </c>
      <c r="N2147" s="26">
        <v>5</v>
      </c>
      <c r="O2147" s="26">
        <v>1</v>
      </c>
      <c r="P2147" s="26">
        <v>10000</v>
      </c>
      <c r="Q2147" s="26"/>
      <c r="R2147" s="15"/>
      <c r="S2147" s="26"/>
      <c r="T2147" s="26"/>
      <c r="U2147" s="26"/>
      <c r="V2147" s="85"/>
      <c r="W2147" s="15"/>
      <c r="X2147" s="85"/>
      <c r="Y2147" s="85"/>
      <c r="Z2147" s="85"/>
      <c r="AA2147" s="85"/>
      <c r="AB2147" s="85"/>
      <c r="AC2147" s="105"/>
      <c r="AD2147" s="85"/>
      <c r="AE2147" s="85"/>
      <c r="AF2147" s="85"/>
      <c r="AG2147" s="85"/>
      <c r="AH2147" s="85"/>
      <c r="AI2147" s="85"/>
      <c r="AJ2147" s="85"/>
      <c r="AK2147" s="106"/>
      <c r="AL2147" s="106"/>
      <c r="AM2147" s="106"/>
      <c r="AN2147" s="106"/>
      <c r="AO2147" s="106"/>
    </row>
    <row r="2148" spans="1:41">
      <c r="A2148" s="26">
        <v>300099</v>
      </c>
      <c r="B2148" s="104" t="s">
        <v>895</v>
      </c>
      <c r="C2148" s="26"/>
      <c r="D2148" s="26"/>
      <c r="E2148" s="26"/>
      <c r="F2148" s="26"/>
      <c r="G2148" s="26"/>
      <c r="H2148" s="26"/>
      <c r="I2148" s="26"/>
      <c r="J2148" s="26">
        <v>0</v>
      </c>
      <c r="K2148" s="26"/>
      <c r="L2148" s="27">
        <v>110019</v>
      </c>
      <c r="M2148" s="15" t="str">
        <f>IF(L2148="","",VLOOKUP(L2148,映射!W:X,2,FALSE))</f>
        <v>鼠王碎片</v>
      </c>
      <c r="N2148" s="26">
        <v>5</v>
      </c>
      <c r="O2148" s="26">
        <v>1</v>
      </c>
      <c r="P2148" s="26">
        <v>10000</v>
      </c>
      <c r="Q2148" s="26"/>
      <c r="R2148" s="15"/>
      <c r="S2148" s="26"/>
      <c r="T2148" s="26"/>
      <c r="U2148" s="26"/>
      <c r="V2148" s="85"/>
      <c r="W2148" s="15"/>
      <c r="X2148" s="85"/>
      <c r="Y2148" s="85"/>
      <c r="Z2148" s="85"/>
      <c r="AA2148" s="85"/>
      <c r="AB2148" s="85"/>
      <c r="AC2148" s="105"/>
      <c r="AD2148" s="85"/>
      <c r="AE2148" s="85"/>
      <c r="AF2148" s="85"/>
      <c r="AG2148" s="85"/>
      <c r="AH2148" s="85"/>
      <c r="AI2148" s="85"/>
      <c r="AJ2148" s="85"/>
      <c r="AK2148" s="106"/>
      <c r="AL2148" s="106"/>
      <c r="AM2148" s="106"/>
      <c r="AN2148" s="106"/>
      <c r="AO2148" s="106"/>
    </row>
    <row r="2149" spans="1:41">
      <c r="A2149" s="26">
        <v>300100</v>
      </c>
      <c r="B2149" s="104" t="s">
        <v>896</v>
      </c>
      <c r="C2149" s="26"/>
      <c r="D2149" s="26"/>
      <c r="E2149" s="26"/>
      <c r="F2149" s="26"/>
      <c r="G2149" s="26"/>
      <c r="H2149" s="26"/>
      <c r="I2149" s="26"/>
      <c r="J2149" s="26">
        <v>0</v>
      </c>
      <c r="K2149" s="26"/>
      <c r="L2149" s="27">
        <v>110019</v>
      </c>
      <c r="M2149" s="15" t="str">
        <f>IF(L2149="","",VLOOKUP(L2149,映射!W:X,2,FALSE))</f>
        <v>鼠王碎片</v>
      </c>
      <c r="N2149" s="26">
        <v>5</v>
      </c>
      <c r="O2149" s="26">
        <v>1</v>
      </c>
      <c r="P2149" s="26">
        <v>10000</v>
      </c>
      <c r="Q2149" s="26"/>
      <c r="R2149" s="15"/>
      <c r="S2149" s="26"/>
      <c r="T2149" s="26"/>
      <c r="U2149" s="26"/>
      <c r="V2149" s="85"/>
      <c r="W2149" s="15"/>
      <c r="X2149" s="85"/>
      <c r="Y2149" s="85"/>
      <c r="Z2149" s="85"/>
      <c r="AA2149" s="85"/>
      <c r="AB2149" s="85"/>
      <c r="AC2149" s="105"/>
      <c r="AD2149" s="85"/>
      <c r="AE2149" s="85"/>
      <c r="AF2149" s="85"/>
      <c r="AG2149" s="85"/>
      <c r="AH2149" s="85"/>
      <c r="AI2149" s="85"/>
      <c r="AJ2149" s="85"/>
      <c r="AK2149" s="106"/>
      <c r="AL2149" s="106"/>
      <c r="AM2149" s="106"/>
      <c r="AN2149" s="106"/>
      <c r="AO2149" s="106"/>
    </row>
    <row r="2150" spans="1:41">
      <c r="A2150" s="26">
        <v>300101</v>
      </c>
      <c r="B2150" s="104" t="s">
        <v>897</v>
      </c>
      <c r="C2150" s="26"/>
      <c r="D2150" s="26"/>
      <c r="E2150" s="26"/>
      <c r="F2150" s="26"/>
      <c r="G2150" s="26"/>
      <c r="H2150" s="26"/>
      <c r="I2150" s="26"/>
      <c r="J2150" s="26">
        <v>0</v>
      </c>
      <c r="K2150" s="26"/>
      <c r="L2150" s="27">
        <v>110019</v>
      </c>
      <c r="M2150" s="15" t="str">
        <f>IF(L2150="","",VLOOKUP(L2150,映射!W:X,2,FALSE))</f>
        <v>鼠王碎片</v>
      </c>
      <c r="N2150" s="26">
        <v>5</v>
      </c>
      <c r="O2150" s="26">
        <v>1</v>
      </c>
      <c r="P2150" s="26">
        <v>10000</v>
      </c>
      <c r="Q2150" s="26"/>
      <c r="R2150" s="15"/>
      <c r="S2150" s="26"/>
      <c r="T2150" s="26"/>
      <c r="U2150" s="26"/>
      <c r="V2150" s="85"/>
      <c r="W2150" s="15"/>
      <c r="X2150" s="85"/>
      <c r="Y2150" s="85"/>
      <c r="Z2150" s="85"/>
      <c r="AA2150" s="85"/>
      <c r="AB2150" s="85"/>
      <c r="AC2150" s="105"/>
      <c r="AD2150" s="85"/>
      <c r="AE2150" s="85"/>
      <c r="AF2150" s="85"/>
      <c r="AG2150" s="85"/>
      <c r="AH2150" s="85"/>
      <c r="AI2150" s="85"/>
      <c r="AJ2150" s="85"/>
      <c r="AK2150" s="106"/>
      <c r="AL2150" s="106"/>
      <c r="AM2150" s="106"/>
      <c r="AN2150" s="106"/>
      <c r="AO2150" s="106"/>
    </row>
    <row r="2151" spans="1:41">
      <c r="A2151" s="26">
        <v>300102</v>
      </c>
      <c r="B2151" s="104" t="s">
        <v>898</v>
      </c>
      <c r="C2151" s="26"/>
      <c r="D2151" s="26"/>
      <c r="E2151" s="26"/>
      <c r="F2151" s="26"/>
      <c r="G2151" s="26"/>
      <c r="H2151" s="26"/>
      <c r="I2151" s="26"/>
      <c r="J2151" s="26">
        <v>0</v>
      </c>
      <c r="K2151" s="26"/>
      <c r="L2151" s="27">
        <v>110019</v>
      </c>
      <c r="M2151" s="15" t="str">
        <f>IF(L2151="","",VLOOKUP(L2151,映射!W:X,2,FALSE))</f>
        <v>鼠王碎片</v>
      </c>
      <c r="N2151" s="26">
        <v>5</v>
      </c>
      <c r="O2151" s="26">
        <v>1</v>
      </c>
      <c r="P2151" s="26">
        <v>10000</v>
      </c>
      <c r="Q2151" s="26"/>
      <c r="R2151" s="15"/>
      <c r="S2151" s="26"/>
      <c r="T2151" s="26"/>
      <c r="U2151" s="26"/>
      <c r="V2151" s="85"/>
      <c r="W2151" s="15"/>
      <c r="X2151" s="85"/>
      <c r="Y2151" s="85"/>
      <c r="Z2151" s="85"/>
      <c r="AA2151" s="85"/>
      <c r="AB2151" s="85"/>
      <c r="AC2151" s="105"/>
      <c r="AD2151" s="85"/>
      <c r="AE2151" s="85"/>
      <c r="AF2151" s="85"/>
      <c r="AG2151" s="85"/>
      <c r="AH2151" s="85"/>
      <c r="AI2151" s="85"/>
      <c r="AJ2151" s="85"/>
      <c r="AK2151" s="106"/>
      <c r="AL2151" s="106"/>
      <c r="AM2151" s="106"/>
      <c r="AN2151" s="106"/>
      <c r="AO2151" s="106"/>
    </row>
    <row r="2152" spans="1:41">
      <c r="A2152" s="26">
        <v>300103</v>
      </c>
      <c r="B2152" s="104" t="s">
        <v>899</v>
      </c>
      <c r="C2152" s="26"/>
      <c r="D2152" s="26"/>
      <c r="E2152" s="26"/>
      <c r="F2152" s="26"/>
      <c r="G2152" s="26"/>
      <c r="H2152" s="26"/>
      <c r="I2152" s="26"/>
      <c r="J2152" s="26">
        <v>0</v>
      </c>
      <c r="K2152" s="26"/>
      <c r="L2152" s="27">
        <v>110019</v>
      </c>
      <c r="M2152" s="15" t="str">
        <f>IF(L2152="","",VLOOKUP(L2152,映射!W:X,2,FALSE))</f>
        <v>鼠王碎片</v>
      </c>
      <c r="N2152" s="26">
        <v>5</v>
      </c>
      <c r="O2152" s="26">
        <v>1</v>
      </c>
      <c r="P2152" s="26">
        <v>10000</v>
      </c>
      <c r="Q2152" s="26"/>
      <c r="R2152" s="15"/>
      <c r="S2152" s="26"/>
      <c r="T2152" s="26"/>
      <c r="U2152" s="26"/>
      <c r="V2152" s="85"/>
      <c r="W2152" s="15"/>
      <c r="X2152" s="85"/>
      <c r="Y2152" s="85"/>
      <c r="Z2152" s="85"/>
      <c r="AA2152" s="85"/>
      <c r="AB2152" s="85"/>
      <c r="AC2152" s="105"/>
      <c r="AD2152" s="85"/>
      <c r="AE2152" s="85"/>
      <c r="AF2152" s="85"/>
      <c r="AG2152" s="85"/>
      <c r="AH2152" s="85"/>
      <c r="AI2152" s="85"/>
      <c r="AJ2152" s="85"/>
      <c r="AK2152" s="106"/>
      <c r="AL2152" s="106"/>
      <c r="AM2152" s="106"/>
      <c r="AN2152" s="106"/>
      <c r="AO2152" s="106"/>
    </row>
    <row r="2153" spans="1:36">
      <c r="A2153" s="26">
        <v>320001</v>
      </c>
      <c r="B2153" s="85" t="s">
        <v>900</v>
      </c>
      <c r="C2153" s="26"/>
      <c r="D2153" s="26"/>
      <c r="E2153" s="26"/>
      <c r="F2153" s="26" t="s">
        <v>901</v>
      </c>
      <c r="G2153" s="26"/>
      <c r="H2153" s="26"/>
      <c r="I2153" s="26"/>
      <c r="J2153" s="26">
        <v>0</v>
      </c>
      <c r="K2153" s="26"/>
      <c r="L2153" s="63">
        <v>5044</v>
      </c>
      <c r="M2153" s="15" t="str">
        <f>IF(L2153="","",VLOOKUP(L2153,映射!W:X,2,FALSE))</f>
        <v>金币60000</v>
      </c>
      <c r="N2153" s="26">
        <v>20</v>
      </c>
      <c r="O2153" s="26">
        <v>1</v>
      </c>
      <c r="P2153" s="26">
        <v>10000</v>
      </c>
      <c r="Q2153" s="62">
        <v>5050</v>
      </c>
      <c r="R2153" s="15" t="str">
        <f>IF(Q2153="","",VLOOKUP(Q2153,映射!W:X,2,FALSE))</f>
        <v>钻石600</v>
      </c>
      <c r="S2153" s="26">
        <v>1</v>
      </c>
      <c r="T2153" s="26">
        <v>1</v>
      </c>
      <c r="U2153" s="26">
        <v>10000</v>
      </c>
      <c r="V2153" s="85"/>
      <c r="W2153" s="15"/>
      <c r="X2153" s="26"/>
      <c r="Y2153" s="26"/>
      <c r="Z2153" s="26"/>
      <c r="AA2153" s="15"/>
      <c r="AB2153" s="15" t="str">
        <f>IF(AA2153="","",VLOOKUP(AA2153,映射!W:X,2,FALSE))</f>
        <v/>
      </c>
      <c r="AC2153" s="4"/>
      <c r="AD2153" s="85"/>
      <c r="AE2153" s="85"/>
      <c r="AF2153" s="85"/>
      <c r="AG2153" s="85"/>
      <c r="AH2153" s="85"/>
      <c r="AI2153" s="85"/>
      <c r="AJ2153" s="85"/>
    </row>
    <row r="2154" spans="1:36">
      <c r="A2154" s="26">
        <v>320002</v>
      </c>
      <c r="B2154" s="14" t="s">
        <v>902</v>
      </c>
      <c r="C2154" s="26"/>
      <c r="D2154" s="26"/>
      <c r="E2154" s="26"/>
      <c r="F2154" s="26" t="s">
        <v>901</v>
      </c>
      <c r="G2154" s="26"/>
      <c r="H2154" s="26"/>
      <c r="I2154" s="26"/>
      <c r="J2154" s="26">
        <v>0</v>
      </c>
      <c r="K2154" s="26"/>
      <c r="L2154" s="63">
        <v>5044</v>
      </c>
      <c r="M2154" s="15" t="str">
        <f>IF(L2154="","",VLOOKUP(L2154,映射!W:X,2,FALSE))</f>
        <v>金币60000</v>
      </c>
      <c r="N2154" s="26">
        <v>15</v>
      </c>
      <c r="O2154" s="26">
        <v>1</v>
      </c>
      <c r="P2154" s="26">
        <v>10000</v>
      </c>
      <c r="Q2154" s="62">
        <v>5049</v>
      </c>
      <c r="R2154" s="15" t="str">
        <f>IF(Q2154="","",VLOOKUP(Q2154,映射!W:X,2,FALSE))</f>
        <v>钻石500</v>
      </c>
      <c r="S2154" s="26">
        <v>1</v>
      </c>
      <c r="T2154" s="26">
        <v>1</v>
      </c>
      <c r="U2154" s="26">
        <v>10000</v>
      </c>
      <c r="V2154" s="85"/>
      <c r="W2154" s="15"/>
      <c r="X2154" s="26"/>
      <c r="Y2154" s="26"/>
      <c r="Z2154" s="26"/>
      <c r="AA2154" s="15"/>
      <c r="AB2154" s="15" t="str">
        <f>IF(AA2154="","",VLOOKUP(AA2154,映射!W:X,2,FALSE))</f>
        <v/>
      </c>
      <c r="AC2154" s="26"/>
      <c r="AD2154" s="85"/>
      <c r="AE2154" s="85"/>
      <c r="AF2154" s="85"/>
      <c r="AG2154" s="85"/>
      <c r="AH2154" s="85"/>
      <c r="AI2154" s="85"/>
      <c r="AJ2154" s="85"/>
    </row>
    <row r="2155" spans="1:36">
      <c r="A2155" s="26">
        <v>320003</v>
      </c>
      <c r="B2155" s="14" t="s">
        <v>903</v>
      </c>
      <c r="C2155" s="26"/>
      <c r="D2155" s="26"/>
      <c r="E2155" s="26"/>
      <c r="F2155" s="26" t="s">
        <v>901</v>
      </c>
      <c r="G2155" s="26"/>
      <c r="H2155" s="26"/>
      <c r="I2155" s="26"/>
      <c r="J2155" s="26">
        <v>0</v>
      </c>
      <c r="K2155" s="26"/>
      <c r="L2155" s="63">
        <v>5044</v>
      </c>
      <c r="M2155" s="15" t="str">
        <f>IF(L2155="","",VLOOKUP(L2155,映射!W:X,2,FALSE))</f>
        <v>金币60000</v>
      </c>
      <c r="N2155" s="26">
        <v>12</v>
      </c>
      <c r="O2155" s="26">
        <v>1</v>
      </c>
      <c r="P2155" s="26">
        <v>10000</v>
      </c>
      <c r="Q2155" s="62">
        <v>5048</v>
      </c>
      <c r="R2155" s="15" t="str">
        <f>IF(Q2155="","",VLOOKUP(Q2155,映射!W:X,2,FALSE))</f>
        <v>钻石400</v>
      </c>
      <c r="S2155" s="26">
        <v>1</v>
      </c>
      <c r="T2155" s="26">
        <v>1</v>
      </c>
      <c r="U2155" s="26">
        <v>10000</v>
      </c>
      <c r="V2155" s="85"/>
      <c r="W2155" s="15"/>
      <c r="X2155" s="26"/>
      <c r="Y2155" s="85"/>
      <c r="Z2155" s="85"/>
      <c r="AA2155" s="15"/>
      <c r="AB2155" s="15" t="str">
        <f>IF(AA2155="","",VLOOKUP(AA2155,映射!W:X,2,FALSE))</f>
        <v/>
      </c>
      <c r="AC2155" s="26"/>
      <c r="AD2155" s="85"/>
      <c r="AE2155" s="85"/>
      <c r="AF2155" s="85"/>
      <c r="AG2155" s="85"/>
      <c r="AH2155" s="85"/>
      <c r="AI2155" s="85"/>
      <c r="AJ2155" s="85"/>
    </row>
    <row r="2156" spans="1:36">
      <c r="A2156" s="26">
        <v>320004</v>
      </c>
      <c r="B2156" s="14" t="s">
        <v>904</v>
      </c>
      <c r="C2156" s="26"/>
      <c r="D2156" s="26"/>
      <c r="E2156" s="26"/>
      <c r="F2156" s="26" t="s">
        <v>901</v>
      </c>
      <c r="G2156" s="26"/>
      <c r="H2156" s="26"/>
      <c r="I2156" s="26"/>
      <c r="J2156" s="26">
        <v>0</v>
      </c>
      <c r="K2156" s="26"/>
      <c r="L2156" s="63">
        <v>5044</v>
      </c>
      <c r="M2156" s="15" t="str">
        <f>IF(L2156="","",VLOOKUP(L2156,映射!W:X,2,FALSE))</f>
        <v>金币60000</v>
      </c>
      <c r="N2156" s="26">
        <v>10</v>
      </c>
      <c r="O2156" s="26">
        <v>1</v>
      </c>
      <c r="P2156" s="26">
        <v>10000</v>
      </c>
      <c r="Q2156" s="62">
        <v>5047</v>
      </c>
      <c r="R2156" s="15" t="str">
        <f>IF(Q2156="","",VLOOKUP(Q2156,映射!W:X,2,FALSE))</f>
        <v>钻石300</v>
      </c>
      <c r="S2156" s="26">
        <v>1</v>
      </c>
      <c r="T2156" s="26">
        <v>1</v>
      </c>
      <c r="U2156" s="26">
        <v>10000</v>
      </c>
      <c r="V2156" s="85"/>
      <c r="W2156" s="15"/>
      <c r="X2156" s="26"/>
      <c r="Y2156" s="85"/>
      <c r="Z2156" s="85"/>
      <c r="AA2156" s="15"/>
      <c r="AB2156" s="15" t="str">
        <f>IF(AA2156="","",VLOOKUP(AA2156,映射!W:X,2,FALSE))</f>
        <v/>
      </c>
      <c r="AC2156" s="26"/>
      <c r="AD2156" s="85"/>
      <c r="AE2156" s="85"/>
      <c r="AF2156" s="85"/>
      <c r="AG2156" s="85"/>
      <c r="AH2156" s="85"/>
      <c r="AI2156" s="85"/>
      <c r="AJ2156" s="85"/>
    </row>
    <row r="2157" spans="1:36">
      <c r="A2157" s="26">
        <v>320005</v>
      </c>
      <c r="B2157" s="14" t="s">
        <v>905</v>
      </c>
      <c r="C2157" s="26"/>
      <c r="D2157" s="26"/>
      <c r="E2157" s="26"/>
      <c r="F2157" s="26" t="s">
        <v>901</v>
      </c>
      <c r="G2157" s="26"/>
      <c r="H2157" s="26"/>
      <c r="I2157" s="26"/>
      <c r="J2157" s="26">
        <v>0</v>
      </c>
      <c r="K2157" s="26"/>
      <c r="L2157" s="63">
        <v>5044</v>
      </c>
      <c r="M2157" s="15" t="str">
        <f>IF(L2157="","",VLOOKUP(L2157,映射!W:X,2,FALSE))</f>
        <v>金币60000</v>
      </c>
      <c r="N2157" s="26">
        <v>9</v>
      </c>
      <c r="O2157" s="26">
        <v>1</v>
      </c>
      <c r="P2157" s="26">
        <v>10000</v>
      </c>
      <c r="Q2157" s="62">
        <v>5046</v>
      </c>
      <c r="R2157" s="15" t="str">
        <f>IF(Q2157="","",VLOOKUP(Q2157,映射!W:X,2,FALSE))</f>
        <v>钻石200</v>
      </c>
      <c r="S2157" s="26">
        <v>1</v>
      </c>
      <c r="T2157" s="26">
        <v>1</v>
      </c>
      <c r="U2157" s="26">
        <v>10000</v>
      </c>
      <c r="V2157" s="85"/>
      <c r="W2157" s="85"/>
      <c r="X2157" s="85"/>
      <c r="Y2157" s="85"/>
      <c r="Z2157" s="85"/>
      <c r="AA2157" s="85"/>
      <c r="AB2157" s="85"/>
      <c r="AC2157" s="85"/>
      <c r="AD2157" s="85"/>
      <c r="AE2157" s="85"/>
      <c r="AF2157" s="85"/>
      <c r="AG2157" s="85"/>
      <c r="AH2157" s="85"/>
      <c r="AI2157" s="85"/>
      <c r="AJ2157" s="85"/>
    </row>
    <row r="2158" spans="1:36">
      <c r="A2158" s="26">
        <v>320006</v>
      </c>
      <c r="B2158" s="14" t="s">
        <v>906</v>
      </c>
      <c r="C2158" s="26"/>
      <c r="D2158" s="26"/>
      <c r="E2158" s="26"/>
      <c r="F2158" s="26" t="s">
        <v>901</v>
      </c>
      <c r="G2158" s="26"/>
      <c r="H2158" s="26"/>
      <c r="I2158" s="26"/>
      <c r="J2158" s="26">
        <v>0</v>
      </c>
      <c r="K2158" s="26"/>
      <c r="L2158" s="63">
        <v>5044</v>
      </c>
      <c r="M2158" s="15" t="str">
        <f>IF(L2158="","",VLOOKUP(L2158,映射!W:X,2,FALSE))</f>
        <v>金币60000</v>
      </c>
      <c r="N2158" s="26">
        <v>8</v>
      </c>
      <c r="O2158" s="26">
        <v>1</v>
      </c>
      <c r="P2158" s="26">
        <v>10000</v>
      </c>
      <c r="Q2158" s="62">
        <v>5045</v>
      </c>
      <c r="R2158" s="15" t="str">
        <f>IF(Q2158="","",VLOOKUP(Q2158,映射!W:X,2,FALSE))</f>
        <v>钻石100</v>
      </c>
      <c r="S2158" s="26">
        <v>1</v>
      </c>
      <c r="T2158" s="26">
        <v>1</v>
      </c>
      <c r="U2158" s="26">
        <v>10000</v>
      </c>
      <c r="V2158" s="85"/>
      <c r="W2158" s="85"/>
      <c r="X2158" s="85"/>
      <c r="Y2158" s="85"/>
      <c r="Z2158" s="85"/>
      <c r="AA2158" s="85"/>
      <c r="AB2158" s="85"/>
      <c r="AC2158" s="85"/>
      <c r="AD2158" s="85"/>
      <c r="AE2158" s="85"/>
      <c r="AF2158" s="85"/>
      <c r="AG2158" s="85"/>
      <c r="AH2158" s="85"/>
      <c r="AI2158" s="85"/>
      <c r="AJ2158" s="85"/>
    </row>
    <row r="2159" spans="1:36">
      <c r="A2159" s="26">
        <v>320007</v>
      </c>
      <c r="B2159" s="14" t="s">
        <v>907</v>
      </c>
      <c r="C2159" s="26"/>
      <c r="D2159" s="26"/>
      <c r="E2159" s="26"/>
      <c r="F2159" s="26" t="s">
        <v>901</v>
      </c>
      <c r="G2159" s="26"/>
      <c r="H2159" s="26"/>
      <c r="I2159" s="26"/>
      <c r="J2159" s="26">
        <v>0</v>
      </c>
      <c r="K2159" s="26"/>
      <c r="L2159" s="63">
        <v>5044</v>
      </c>
      <c r="M2159" s="15" t="str">
        <f>IF(L2159="","",VLOOKUP(L2159,映射!W:X,2,FALSE))</f>
        <v>金币60000</v>
      </c>
      <c r="N2159" s="26">
        <v>7</v>
      </c>
      <c r="O2159" s="26">
        <v>1</v>
      </c>
      <c r="P2159" s="26">
        <v>10000</v>
      </c>
      <c r="Q2159" s="26">
        <v>5116</v>
      </c>
      <c r="R2159" s="15" t="str">
        <f>IF(Q2159="","",VLOOKUP(Q2159,映射!W:X,2,FALSE))</f>
        <v>钻石10</v>
      </c>
      <c r="S2159" s="26">
        <v>5</v>
      </c>
      <c r="T2159" s="26">
        <v>1</v>
      </c>
      <c r="U2159" s="26">
        <v>10000</v>
      </c>
      <c r="V2159" s="85"/>
      <c r="W2159" s="85"/>
      <c r="X2159" s="85"/>
      <c r="Y2159" s="85"/>
      <c r="Z2159" s="85"/>
      <c r="AA2159" s="85"/>
      <c r="AB2159" s="85"/>
      <c r="AC2159" s="85"/>
      <c r="AD2159" s="85"/>
      <c r="AE2159" s="85"/>
      <c r="AF2159" s="85"/>
      <c r="AG2159" s="85"/>
      <c r="AH2159" s="85"/>
      <c r="AI2159" s="85"/>
      <c r="AJ2159" s="85"/>
    </row>
    <row r="2160" spans="1:36">
      <c r="A2160" s="26">
        <v>320008</v>
      </c>
      <c r="B2160" s="14" t="s">
        <v>908</v>
      </c>
      <c r="C2160" s="26"/>
      <c r="D2160" s="26"/>
      <c r="E2160" s="26"/>
      <c r="F2160" s="26" t="s">
        <v>901</v>
      </c>
      <c r="G2160" s="26"/>
      <c r="H2160" s="26"/>
      <c r="I2160" s="26"/>
      <c r="J2160" s="26">
        <v>0</v>
      </c>
      <c r="K2160" s="26"/>
      <c r="L2160" s="63">
        <v>5044</v>
      </c>
      <c r="M2160" s="15" t="str">
        <f>IF(L2160="","",VLOOKUP(L2160,映射!W:X,2,FALSE))</f>
        <v>金币60000</v>
      </c>
      <c r="N2160" s="26">
        <v>6</v>
      </c>
      <c r="O2160" s="26">
        <v>1</v>
      </c>
      <c r="P2160" s="26">
        <v>10000</v>
      </c>
      <c r="Q2160" s="26">
        <v>5116</v>
      </c>
      <c r="R2160" s="15" t="str">
        <f>IF(Q2160="","",VLOOKUP(Q2160,映射!W:X,2,FALSE))</f>
        <v>钻石10</v>
      </c>
      <c r="S2160" s="26">
        <v>2</v>
      </c>
      <c r="T2160" s="26">
        <v>1</v>
      </c>
      <c r="U2160" s="26">
        <v>10000</v>
      </c>
      <c r="V2160" s="85"/>
      <c r="W2160" s="85"/>
      <c r="X2160" s="85"/>
      <c r="Y2160" s="85"/>
      <c r="Z2160" s="85"/>
      <c r="AA2160" s="85"/>
      <c r="AB2160" s="85"/>
      <c r="AC2160" s="85"/>
      <c r="AD2160" s="85"/>
      <c r="AE2160" s="85"/>
      <c r="AF2160" s="85"/>
      <c r="AG2160" s="85"/>
      <c r="AH2160" s="85"/>
      <c r="AI2160" s="85"/>
      <c r="AJ2160" s="85"/>
    </row>
    <row r="2161" spans="1:36">
      <c r="A2161" s="26">
        <v>320009</v>
      </c>
      <c r="B2161" s="14" t="s">
        <v>909</v>
      </c>
      <c r="C2161" s="26"/>
      <c r="D2161" s="26"/>
      <c r="E2161" s="26"/>
      <c r="F2161" s="26" t="s">
        <v>901</v>
      </c>
      <c r="G2161" s="26"/>
      <c r="H2161" s="26"/>
      <c r="I2161" s="26"/>
      <c r="J2161" s="26">
        <v>0</v>
      </c>
      <c r="K2161" s="26"/>
      <c r="L2161" s="63">
        <v>5044</v>
      </c>
      <c r="M2161" s="15" t="str">
        <f>IF(L2161="","",VLOOKUP(L2161,映射!W:X,2,FALSE))</f>
        <v>金币60000</v>
      </c>
      <c r="N2161" s="26">
        <v>5</v>
      </c>
      <c r="O2161" s="26">
        <v>1</v>
      </c>
      <c r="P2161" s="26">
        <v>10000</v>
      </c>
      <c r="Q2161" s="26">
        <v>5116</v>
      </c>
      <c r="R2161" s="15" t="str">
        <f>IF(Q2161="","",VLOOKUP(Q2161,映射!W:X,2,FALSE))</f>
        <v>钻石10</v>
      </c>
      <c r="S2161" s="26">
        <v>1</v>
      </c>
      <c r="T2161" s="26">
        <v>1</v>
      </c>
      <c r="U2161" s="26">
        <v>10000</v>
      </c>
      <c r="V2161" s="85"/>
      <c r="W2161" s="85"/>
      <c r="X2161" s="85"/>
      <c r="Y2161" s="85"/>
      <c r="Z2161" s="85"/>
      <c r="AA2161" s="85"/>
      <c r="AB2161" s="85"/>
      <c r="AC2161" s="85"/>
      <c r="AD2161" s="85"/>
      <c r="AE2161" s="85"/>
      <c r="AF2161" s="85"/>
      <c r="AG2161" s="85"/>
      <c r="AH2161" s="85"/>
      <c r="AI2161" s="85"/>
      <c r="AJ2161" s="85"/>
    </row>
    <row r="2162" spans="1:36">
      <c r="A2162" s="26">
        <v>320010</v>
      </c>
      <c r="B2162" s="14" t="s">
        <v>910</v>
      </c>
      <c r="C2162" s="26"/>
      <c r="D2162" s="26"/>
      <c r="E2162" s="26"/>
      <c r="F2162" s="26" t="s">
        <v>901</v>
      </c>
      <c r="G2162" s="26"/>
      <c r="H2162" s="26"/>
      <c r="I2162" s="26"/>
      <c r="J2162" s="26">
        <v>0</v>
      </c>
      <c r="K2162" s="26"/>
      <c r="L2162" s="63">
        <v>5044</v>
      </c>
      <c r="M2162" s="15" t="str">
        <f>IF(L2162="","",VLOOKUP(L2162,映射!W:X,2,FALSE))</f>
        <v>金币60000</v>
      </c>
      <c r="N2162" s="26">
        <v>4</v>
      </c>
      <c r="O2162" s="26">
        <v>1</v>
      </c>
      <c r="P2162" s="26">
        <v>10000</v>
      </c>
      <c r="Q2162" s="26"/>
      <c r="R2162" s="15"/>
      <c r="S2162" s="26"/>
      <c r="T2162" s="26"/>
      <c r="U2162" s="26"/>
      <c r="V2162" s="85"/>
      <c r="W2162" s="85"/>
      <c r="X2162" s="85"/>
      <c r="Y2162" s="85"/>
      <c r="Z2162" s="85"/>
      <c r="AA2162" s="85"/>
      <c r="AB2162" s="85"/>
      <c r="AC2162" s="85"/>
      <c r="AD2162" s="85"/>
      <c r="AE2162" s="85"/>
      <c r="AF2162" s="85"/>
      <c r="AG2162" s="85"/>
      <c r="AH2162" s="85"/>
      <c r="AI2162" s="85"/>
      <c r="AJ2162" s="85"/>
    </row>
    <row r="2163" spans="1:36">
      <c r="A2163" s="26">
        <v>320011</v>
      </c>
      <c r="B2163" s="14" t="s">
        <v>911</v>
      </c>
      <c r="C2163" s="26"/>
      <c r="D2163" s="26"/>
      <c r="E2163" s="26"/>
      <c r="F2163" s="26" t="s">
        <v>901</v>
      </c>
      <c r="G2163" s="26"/>
      <c r="H2163" s="26"/>
      <c r="I2163" s="26"/>
      <c r="J2163" s="26">
        <v>0</v>
      </c>
      <c r="K2163" s="26"/>
      <c r="L2163" s="63">
        <v>5044</v>
      </c>
      <c r="M2163" s="15" t="str">
        <f>IF(L2163="","",VLOOKUP(L2163,映射!W:X,2,FALSE))</f>
        <v>金币60000</v>
      </c>
      <c r="N2163" s="26">
        <v>3</v>
      </c>
      <c r="O2163" s="26">
        <v>1</v>
      </c>
      <c r="P2163" s="26">
        <v>10000</v>
      </c>
      <c r="Q2163" s="26"/>
      <c r="R2163" s="15"/>
      <c r="S2163" s="26"/>
      <c r="T2163" s="26"/>
      <c r="U2163" s="26"/>
      <c r="V2163" s="85"/>
      <c r="W2163" s="85"/>
      <c r="X2163" s="85"/>
      <c r="Y2163" s="85"/>
      <c r="Z2163" s="85"/>
      <c r="AA2163" s="85"/>
      <c r="AB2163" s="85"/>
      <c r="AC2163" s="85"/>
      <c r="AD2163" s="85"/>
      <c r="AE2163" s="85"/>
      <c r="AF2163" s="85"/>
      <c r="AG2163" s="85"/>
      <c r="AH2163" s="85"/>
      <c r="AI2163" s="85"/>
      <c r="AJ2163" s="85"/>
    </row>
    <row r="2164" spans="1:36">
      <c r="A2164" s="26">
        <v>320012</v>
      </c>
      <c r="B2164" s="14" t="s">
        <v>912</v>
      </c>
      <c r="C2164" s="26"/>
      <c r="D2164" s="26"/>
      <c r="E2164" s="26"/>
      <c r="F2164" s="26" t="s">
        <v>901</v>
      </c>
      <c r="G2164" s="26"/>
      <c r="H2164" s="26"/>
      <c r="I2164" s="26"/>
      <c r="J2164" s="26">
        <v>0</v>
      </c>
      <c r="K2164" s="26"/>
      <c r="L2164" s="63">
        <v>5044</v>
      </c>
      <c r="M2164" s="15" t="str">
        <f>IF(L2164="","",VLOOKUP(L2164,映射!W:X,2,FALSE))</f>
        <v>金币60000</v>
      </c>
      <c r="N2164" s="26">
        <v>2</v>
      </c>
      <c r="O2164" s="26">
        <v>1</v>
      </c>
      <c r="P2164" s="26">
        <v>10000</v>
      </c>
      <c r="Q2164" s="26"/>
      <c r="R2164" s="15"/>
      <c r="S2164" s="26"/>
      <c r="T2164" s="26"/>
      <c r="U2164" s="26"/>
      <c r="V2164" s="85"/>
      <c r="W2164" s="85"/>
      <c r="X2164" s="85"/>
      <c r="Y2164" s="85"/>
      <c r="Z2164" s="85"/>
      <c r="AA2164" s="85"/>
      <c r="AB2164" s="85"/>
      <c r="AC2164" s="85"/>
      <c r="AD2164" s="85"/>
      <c r="AE2164" s="85"/>
      <c r="AF2164" s="85"/>
      <c r="AG2164" s="85"/>
      <c r="AH2164" s="85"/>
      <c r="AI2164" s="85"/>
      <c r="AJ2164" s="85"/>
    </row>
    <row r="2165" spans="1:36">
      <c r="A2165" s="26">
        <v>320013</v>
      </c>
      <c r="B2165" s="14" t="s">
        <v>913</v>
      </c>
      <c r="C2165" s="26"/>
      <c r="D2165" s="26"/>
      <c r="E2165" s="26"/>
      <c r="F2165" s="26" t="s">
        <v>901</v>
      </c>
      <c r="G2165" s="26"/>
      <c r="H2165" s="26"/>
      <c r="I2165" s="26"/>
      <c r="J2165" s="26">
        <v>0</v>
      </c>
      <c r="K2165" s="26"/>
      <c r="L2165" s="63">
        <v>5044</v>
      </c>
      <c r="M2165" s="15" t="str">
        <f>IF(L2165="","",VLOOKUP(L2165,映射!W:X,2,FALSE))</f>
        <v>金币60000</v>
      </c>
      <c r="N2165" s="26">
        <v>1</v>
      </c>
      <c r="O2165" s="26">
        <v>1</v>
      </c>
      <c r="P2165" s="26">
        <v>10000</v>
      </c>
      <c r="Q2165" s="26"/>
      <c r="R2165" s="15"/>
      <c r="S2165" s="26"/>
      <c r="T2165" s="26"/>
      <c r="U2165" s="26"/>
      <c r="V2165" s="85"/>
      <c r="W2165" s="85"/>
      <c r="X2165" s="85"/>
      <c r="Y2165" s="85"/>
      <c r="Z2165" s="85"/>
      <c r="AA2165" s="85"/>
      <c r="AB2165" s="85"/>
      <c r="AC2165" s="85"/>
      <c r="AD2165" s="85"/>
      <c r="AE2165" s="85"/>
      <c r="AF2165" s="85"/>
      <c r="AG2165" s="85"/>
      <c r="AH2165" s="85"/>
      <c r="AI2165" s="85"/>
      <c r="AJ2165" s="85"/>
    </row>
    <row r="2166" spans="1:41">
      <c r="A2166" s="26">
        <v>320014</v>
      </c>
      <c r="B2166" s="14">
        <v>0</v>
      </c>
      <c r="C2166" s="26"/>
      <c r="D2166" s="26"/>
      <c r="E2166" s="26"/>
      <c r="F2166" s="26" t="s">
        <v>914</v>
      </c>
      <c r="G2166" s="26"/>
      <c r="H2166" s="26"/>
      <c r="I2166" s="26"/>
      <c r="J2166" s="26">
        <v>0</v>
      </c>
      <c r="K2166" s="26"/>
      <c r="L2166" s="61">
        <v>5045</v>
      </c>
      <c r="M2166" s="15" t="str">
        <f>IF(L2166="","",VLOOKUP(L2166,映射!W:X,2,FALSE))</f>
        <v>钻石100</v>
      </c>
      <c r="N2166" s="26">
        <v>1</v>
      </c>
      <c r="O2166" s="26">
        <v>1</v>
      </c>
      <c r="P2166" s="26">
        <v>10000</v>
      </c>
      <c r="Q2166" s="26"/>
      <c r="R2166" s="15"/>
      <c r="S2166" s="26"/>
      <c r="T2166" s="26"/>
      <c r="U2166" s="26"/>
      <c r="V2166" s="26"/>
      <c r="W2166" s="15" t="str">
        <f>IF(V2166="","",VLOOKUP(V2166,映射!W:X,2,FALSE))</f>
        <v/>
      </c>
      <c r="X2166" s="26"/>
      <c r="Y2166" s="26"/>
      <c r="Z2166" s="26"/>
      <c r="AA2166" s="85"/>
      <c r="AB2166" s="85"/>
      <c r="AC2166" s="85"/>
      <c r="AD2166" s="85"/>
      <c r="AE2166" s="85"/>
      <c r="AF2166" s="85"/>
      <c r="AG2166" s="85"/>
      <c r="AH2166" s="85"/>
      <c r="AI2166" s="85"/>
      <c r="AJ2166" s="85"/>
      <c r="AK2166" s="85"/>
      <c r="AL2166" s="85"/>
      <c r="AM2166" s="85"/>
      <c r="AN2166" s="85"/>
      <c r="AO2166" s="85"/>
    </row>
    <row r="2167" spans="1:41">
      <c r="A2167" s="26">
        <v>320015</v>
      </c>
      <c r="B2167" s="14">
        <v>200</v>
      </c>
      <c r="C2167" s="26"/>
      <c r="D2167" s="26"/>
      <c r="E2167" s="26"/>
      <c r="F2167" s="26" t="s">
        <v>914</v>
      </c>
      <c r="G2167" s="26"/>
      <c r="H2167" s="26"/>
      <c r="I2167" s="26"/>
      <c r="J2167" s="26">
        <v>0</v>
      </c>
      <c r="K2167" s="26"/>
      <c r="L2167" s="61">
        <v>5045</v>
      </c>
      <c r="M2167" s="15" t="str">
        <f>IF(L2167="","",VLOOKUP(L2167,映射!W:X,2,FALSE))</f>
        <v>钻石100</v>
      </c>
      <c r="N2167" s="26">
        <v>1</v>
      </c>
      <c r="O2167" s="26">
        <v>1</v>
      </c>
      <c r="P2167" s="26">
        <v>10000</v>
      </c>
      <c r="Q2167" s="26"/>
      <c r="R2167" s="15"/>
      <c r="S2167" s="26"/>
      <c r="T2167" s="26"/>
      <c r="U2167" s="26"/>
      <c r="V2167" s="26"/>
      <c r="W2167" s="15" t="str">
        <f>IF(V2167="","",VLOOKUP(V2167,映射!W:X,2,FALSE))</f>
        <v/>
      </c>
      <c r="X2167" s="26"/>
      <c r="Y2167" s="26"/>
      <c r="Z2167" s="26"/>
      <c r="AA2167" s="85"/>
      <c r="AB2167" s="85"/>
      <c r="AC2167" s="85"/>
      <c r="AD2167" s="85"/>
      <c r="AE2167" s="85"/>
      <c r="AF2167" s="85"/>
      <c r="AG2167" s="85"/>
      <c r="AH2167" s="85"/>
      <c r="AI2167" s="85"/>
      <c r="AJ2167" s="85"/>
      <c r="AK2167" s="85"/>
      <c r="AL2167" s="85"/>
      <c r="AM2167" s="85"/>
      <c r="AN2167" s="85"/>
      <c r="AO2167" s="85"/>
    </row>
    <row r="2168" spans="1:41">
      <c r="A2168" s="26">
        <v>320016</v>
      </c>
      <c r="B2168" s="14">
        <v>600</v>
      </c>
      <c r="C2168" s="26"/>
      <c r="D2168" s="26"/>
      <c r="E2168" s="26"/>
      <c r="F2168" s="26" t="s">
        <v>914</v>
      </c>
      <c r="G2168" s="26"/>
      <c r="H2168" s="26"/>
      <c r="I2168" s="26"/>
      <c r="J2168" s="26">
        <v>0</v>
      </c>
      <c r="K2168" s="26"/>
      <c r="L2168" s="61">
        <v>5045</v>
      </c>
      <c r="M2168" s="15" t="str">
        <f>IF(L2168="","",VLOOKUP(L2168,映射!W:X,2,FALSE))</f>
        <v>钻石100</v>
      </c>
      <c r="N2168" s="26">
        <v>1</v>
      </c>
      <c r="O2168" s="26">
        <v>1</v>
      </c>
      <c r="P2168" s="26">
        <v>10000</v>
      </c>
      <c r="Q2168" s="26"/>
      <c r="R2168" s="15"/>
      <c r="S2168" s="26"/>
      <c r="T2168" s="26"/>
      <c r="U2168" s="26"/>
      <c r="V2168" s="26"/>
      <c r="W2168" s="15" t="str">
        <f>IF(V2168="","",VLOOKUP(V2168,映射!W:X,2,FALSE))</f>
        <v/>
      </c>
      <c r="X2168" s="26"/>
      <c r="Y2168" s="26"/>
      <c r="Z2168" s="26"/>
      <c r="AA2168" s="85"/>
      <c r="AB2168" s="85"/>
      <c r="AC2168" s="85"/>
      <c r="AD2168" s="85"/>
      <c r="AE2168" s="85"/>
      <c r="AF2168" s="85"/>
      <c r="AG2168" s="85"/>
      <c r="AH2168" s="85"/>
      <c r="AI2168" s="85"/>
      <c r="AJ2168" s="85"/>
      <c r="AK2168" s="85"/>
      <c r="AL2168" s="85"/>
      <c r="AM2168" s="85"/>
      <c r="AN2168" s="85"/>
      <c r="AO2168" s="85"/>
    </row>
    <row r="2169" spans="1:41">
      <c r="A2169" s="26">
        <v>320017</v>
      </c>
      <c r="B2169" s="14">
        <v>1200</v>
      </c>
      <c r="C2169" s="26"/>
      <c r="D2169" s="26"/>
      <c r="E2169" s="26"/>
      <c r="F2169" s="26" t="s">
        <v>914</v>
      </c>
      <c r="G2169" s="26"/>
      <c r="H2169" s="26"/>
      <c r="I2169" s="26"/>
      <c r="J2169" s="26">
        <v>0</v>
      </c>
      <c r="K2169" s="26"/>
      <c r="L2169" s="61">
        <v>5045</v>
      </c>
      <c r="M2169" s="15" t="str">
        <f>IF(L2169="","",VLOOKUP(L2169,映射!W:X,2,FALSE))</f>
        <v>钻石100</v>
      </c>
      <c r="N2169" s="26">
        <v>1</v>
      </c>
      <c r="O2169" s="26">
        <v>1</v>
      </c>
      <c r="P2169" s="26">
        <v>10000</v>
      </c>
      <c r="Q2169" s="26"/>
      <c r="R2169" s="15"/>
      <c r="S2169" s="26"/>
      <c r="T2169" s="26"/>
      <c r="U2169" s="26"/>
      <c r="V2169" s="26"/>
      <c r="W2169" s="15" t="str">
        <f>IF(V2169="","",VLOOKUP(V2169,映射!W:X,2,FALSE))</f>
        <v/>
      </c>
      <c r="X2169" s="26"/>
      <c r="Y2169" s="26"/>
      <c r="Z2169" s="26"/>
      <c r="AA2169" s="85"/>
      <c r="AB2169" s="85"/>
      <c r="AC2169" s="85"/>
      <c r="AD2169" s="85"/>
      <c r="AE2169" s="85"/>
      <c r="AF2169" s="85"/>
      <c r="AG2169" s="85"/>
      <c r="AH2169" s="85"/>
      <c r="AI2169" s="85"/>
      <c r="AJ2169" s="85"/>
      <c r="AK2169" s="85"/>
      <c r="AL2169" s="85"/>
      <c r="AM2169" s="85"/>
      <c r="AN2169" s="85"/>
      <c r="AO2169" s="85"/>
    </row>
    <row r="2170" spans="1:41">
      <c r="A2170" s="26">
        <v>320018</v>
      </c>
      <c r="B2170" s="14">
        <v>2000</v>
      </c>
      <c r="C2170" s="26"/>
      <c r="D2170" s="26"/>
      <c r="E2170" s="26"/>
      <c r="F2170" s="26" t="s">
        <v>914</v>
      </c>
      <c r="G2170" s="26"/>
      <c r="H2170" s="26"/>
      <c r="I2170" s="26"/>
      <c r="J2170" s="26">
        <v>0</v>
      </c>
      <c r="K2170" s="26"/>
      <c r="L2170" s="61">
        <v>5045</v>
      </c>
      <c r="M2170" s="15" t="str">
        <f>IF(L2170="","",VLOOKUP(L2170,映射!W:X,2,FALSE))</f>
        <v>钻石100</v>
      </c>
      <c r="N2170" s="26">
        <v>1</v>
      </c>
      <c r="O2170" s="26">
        <v>1</v>
      </c>
      <c r="P2170" s="26">
        <v>10000</v>
      </c>
      <c r="Q2170" s="26"/>
      <c r="R2170" s="15"/>
      <c r="S2170" s="26"/>
      <c r="T2170" s="26"/>
      <c r="U2170" s="26"/>
      <c r="V2170" s="26"/>
      <c r="W2170" s="15" t="str">
        <f>IF(V2170="","",VLOOKUP(V2170,映射!W:X,2,FALSE))</f>
        <v/>
      </c>
      <c r="X2170" s="26"/>
      <c r="Y2170" s="26"/>
      <c r="Z2170" s="26"/>
      <c r="AA2170" s="85"/>
      <c r="AB2170" s="85"/>
      <c r="AC2170" s="85"/>
      <c r="AD2170" s="85"/>
      <c r="AE2170" s="85"/>
      <c r="AF2170" s="85"/>
      <c r="AG2170" s="85"/>
      <c r="AH2170" s="85"/>
      <c r="AI2170" s="85"/>
      <c r="AJ2170" s="85"/>
      <c r="AK2170" s="85"/>
      <c r="AL2170" s="85"/>
      <c r="AM2170" s="85"/>
      <c r="AN2170" s="85"/>
      <c r="AO2170" s="85"/>
    </row>
    <row r="2171" spans="1:41">
      <c r="A2171" s="26">
        <v>320019</v>
      </c>
      <c r="B2171" s="14">
        <v>3000</v>
      </c>
      <c r="C2171" s="26"/>
      <c r="D2171" s="26"/>
      <c r="E2171" s="26"/>
      <c r="F2171" s="26" t="s">
        <v>914</v>
      </c>
      <c r="G2171" s="26"/>
      <c r="H2171" s="26"/>
      <c r="I2171" s="26"/>
      <c r="J2171" s="26">
        <v>0</v>
      </c>
      <c r="K2171" s="26"/>
      <c r="L2171" s="61">
        <v>5045</v>
      </c>
      <c r="M2171" s="15" t="str">
        <f>IF(L2171="","",VLOOKUP(L2171,映射!W:X,2,FALSE))</f>
        <v>钻石100</v>
      </c>
      <c r="N2171" s="26">
        <v>1</v>
      </c>
      <c r="O2171" s="26">
        <v>1</v>
      </c>
      <c r="P2171" s="26">
        <v>10000</v>
      </c>
      <c r="Q2171" s="26"/>
      <c r="R2171" s="15"/>
      <c r="S2171" s="26"/>
      <c r="T2171" s="26"/>
      <c r="U2171" s="26"/>
      <c r="V2171" s="26"/>
      <c r="W2171" s="15" t="str">
        <f>IF(V2171="","",VLOOKUP(V2171,映射!W:X,2,FALSE))</f>
        <v/>
      </c>
      <c r="X2171" s="26"/>
      <c r="Y2171" s="26"/>
      <c r="Z2171" s="26"/>
      <c r="AA2171" s="85"/>
      <c r="AB2171" s="85"/>
      <c r="AC2171" s="85"/>
      <c r="AD2171" s="85"/>
      <c r="AE2171" s="85"/>
      <c r="AF2171" s="85"/>
      <c r="AG2171" s="85"/>
      <c r="AH2171" s="85"/>
      <c r="AI2171" s="85"/>
      <c r="AJ2171" s="85"/>
      <c r="AK2171" s="85"/>
      <c r="AL2171" s="85"/>
      <c r="AM2171" s="85"/>
      <c r="AN2171" s="85"/>
      <c r="AO2171" s="85"/>
    </row>
    <row r="2172" spans="1:41">
      <c r="A2172" s="26">
        <v>320020</v>
      </c>
      <c r="B2172" s="14">
        <v>4200</v>
      </c>
      <c r="C2172" s="26"/>
      <c r="D2172" s="26"/>
      <c r="E2172" s="26"/>
      <c r="F2172" s="26" t="s">
        <v>914</v>
      </c>
      <c r="G2172" s="26"/>
      <c r="H2172" s="26"/>
      <c r="I2172" s="26"/>
      <c r="J2172" s="26">
        <v>0</v>
      </c>
      <c r="K2172" s="26"/>
      <c r="L2172" s="61">
        <v>5045</v>
      </c>
      <c r="M2172" s="15" t="str">
        <f>IF(L2172="","",VLOOKUP(L2172,映射!W:X,2,FALSE))</f>
        <v>钻石100</v>
      </c>
      <c r="N2172" s="26">
        <v>1</v>
      </c>
      <c r="O2172" s="26">
        <v>1</v>
      </c>
      <c r="P2172" s="26">
        <v>10000</v>
      </c>
      <c r="Q2172" s="26"/>
      <c r="R2172" s="15"/>
      <c r="S2172" s="26"/>
      <c r="T2172" s="26"/>
      <c r="U2172" s="26"/>
      <c r="V2172" s="26"/>
      <c r="W2172" s="15" t="str">
        <f>IF(V2172="","",VLOOKUP(V2172,映射!W:X,2,FALSE))</f>
        <v/>
      </c>
      <c r="X2172" s="26"/>
      <c r="Y2172" s="26"/>
      <c r="Z2172" s="26"/>
      <c r="AA2172" s="85"/>
      <c r="AB2172" s="85"/>
      <c r="AC2172" s="85"/>
      <c r="AD2172" s="85"/>
      <c r="AE2172" s="85"/>
      <c r="AF2172" s="85"/>
      <c r="AG2172" s="85"/>
      <c r="AH2172" s="85"/>
      <c r="AI2172" s="85"/>
      <c r="AJ2172" s="85"/>
      <c r="AK2172" s="85"/>
      <c r="AL2172" s="85"/>
      <c r="AM2172" s="85"/>
      <c r="AN2172" s="85"/>
      <c r="AO2172" s="85"/>
    </row>
    <row r="2173" spans="1:41">
      <c r="A2173" s="26">
        <v>320021</v>
      </c>
      <c r="B2173" s="14">
        <v>5600</v>
      </c>
      <c r="C2173" s="26"/>
      <c r="D2173" s="26"/>
      <c r="E2173" s="26"/>
      <c r="F2173" s="26" t="s">
        <v>914</v>
      </c>
      <c r="G2173" s="26"/>
      <c r="H2173" s="26"/>
      <c r="I2173" s="26"/>
      <c r="J2173" s="26">
        <v>0</v>
      </c>
      <c r="K2173" s="26"/>
      <c r="L2173" s="61">
        <v>5045</v>
      </c>
      <c r="M2173" s="15" t="str">
        <f>IF(L2173="","",VLOOKUP(L2173,映射!W:X,2,FALSE))</f>
        <v>钻石100</v>
      </c>
      <c r="N2173" s="26">
        <v>1</v>
      </c>
      <c r="O2173" s="26">
        <v>1</v>
      </c>
      <c r="P2173" s="26">
        <v>10000</v>
      </c>
      <c r="Q2173" s="10">
        <v>5039</v>
      </c>
      <c r="R2173" s="15" t="str">
        <f>IF(Q2173="","",VLOOKUP(Q2173,映射!W:X,2,FALSE))</f>
        <v>金币10000</v>
      </c>
      <c r="S2173" s="26">
        <v>1</v>
      </c>
      <c r="T2173" s="26">
        <v>1</v>
      </c>
      <c r="U2173" s="26">
        <v>10000</v>
      </c>
      <c r="AA2173" s="85"/>
      <c r="AB2173" s="85"/>
      <c r="AC2173" s="85"/>
      <c r="AD2173" s="85"/>
      <c r="AE2173" s="85"/>
      <c r="AF2173" s="85"/>
      <c r="AG2173" s="85"/>
      <c r="AH2173" s="85"/>
      <c r="AI2173" s="85"/>
      <c r="AJ2173" s="85"/>
      <c r="AK2173" s="85"/>
      <c r="AL2173" s="85"/>
      <c r="AM2173" s="85"/>
      <c r="AN2173" s="85"/>
      <c r="AO2173" s="85"/>
    </row>
    <row r="2174" spans="1:41">
      <c r="A2174" s="26">
        <v>320022</v>
      </c>
      <c r="B2174" s="14">
        <v>7200</v>
      </c>
      <c r="C2174" s="26"/>
      <c r="D2174" s="26"/>
      <c r="E2174" s="26"/>
      <c r="F2174" s="26" t="s">
        <v>914</v>
      </c>
      <c r="G2174" s="26"/>
      <c r="H2174" s="26"/>
      <c r="I2174" s="26"/>
      <c r="J2174" s="26">
        <v>0</v>
      </c>
      <c r="K2174" s="26"/>
      <c r="L2174" s="61">
        <v>5045</v>
      </c>
      <c r="M2174" s="15" t="str">
        <f>IF(L2174="","",VLOOKUP(L2174,映射!W:X,2,FALSE))</f>
        <v>钻石100</v>
      </c>
      <c r="N2174" s="26">
        <v>1</v>
      </c>
      <c r="O2174" s="26">
        <v>1</v>
      </c>
      <c r="P2174" s="26">
        <v>10000</v>
      </c>
      <c r="Q2174" s="10">
        <v>5039</v>
      </c>
      <c r="R2174" s="15" t="str">
        <f>IF(Q2174="","",VLOOKUP(Q2174,映射!W:X,2,FALSE))</f>
        <v>金币10000</v>
      </c>
      <c r="S2174" s="26">
        <v>1</v>
      </c>
      <c r="T2174" s="26">
        <v>1</v>
      </c>
      <c r="U2174" s="26">
        <v>10000</v>
      </c>
      <c r="AA2174" s="85"/>
      <c r="AB2174" s="85"/>
      <c r="AC2174" s="85"/>
      <c r="AD2174" s="85"/>
      <c r="AE2174" s="85"/>
      <c r="AF2174" s="85"/>
      <c r="AG2174" s="85"/>
      <c r="AH2174" s="85"/>
      <c r="AI2174" s="85"/>
      <c r="AJ2174" s="85"/>
      <c r="AK2174" s="85"/>
      <c r="AL2174" s="85"/>
      <c r="AM2174" s="85"/>
      <c r="AN2174" s="85"/>
      <c r="AO2174" s="85"/>
    </row>
    <row r="2175" spans="1:41">
      <c r="A2175" s="26">
        <v>320023</v>
      </c>
      <c r="B2175" s="14">
        <v>9000</v>
      </c>
      <c r="C2175" s="26"/>
      <c r="D2175" s="26"/>
      <c r="E2175" s="26"/>
      <c r="F2175" s="26" t="s">
        <v>914</v>
      </c>
      <c r="G2175" s="26"/>
      <c r="H2175" s="26"/>
      <c r="I2175" s="26"/>
      <c r="J2175" s="26">
        <v>0</v>
      </c>
      <c r="K2175" s="26"/>
      <c r="L2175" s="61">
        <v>5045</v>
      </c>
      <c r="M2175" s="15" t="str">
        <f>IF(L2175="","",VLOOKUP(L2175,映射!W:X,2,FALSE))</f>
        <v>钻石100</v>
      </c>
      <c r="N2175" s="26">
        <v>1</v>
      </c>
      <c r="O2175" s="26">
        <v>1</v>
      </c>
      <c r="P2175" s="26">
        <v>10000</v>
      </c>
      <c r="Q2175" s="10">
        <v>5039</v>
      </c>
      <c r="R2175" s="15" t="str">
        <f>IF(Q2175="","",VLOOKUP(Q2175,映射!W:X,2,FALSE))</f>
        <v>金币10000</v>
      </c>
      <c r="S2175" s="26">
        <v>2</v>
      </c>
      <c r="T2175" s="26">
        <v>1</v>
      </c>
      <c r="U2175" s="26">
        <v>10000</v>
      </c>
      <c r="AA2175" s="85"/>
      <c r="AB2175" s="85"/>
      <c r="AC2175" s="85"/>
      <c r="AD2175" s="85"/>
      <c r="AE2175" s="85"/>
      <c r="AF2175" s="85"/>
      <c r="AG2175" s="85"/>
      <c r="AH2175" s="85"/>
      <c r="AI2175" s="85"/>
      <c r="AJ2175" s="85"/>
      <c r="AK2175" s="85"/>
      <c r="AL2175" s="85"/>
      <c r="AM2175" s="85"/>
      <c r="AN2175" s="85"/>
      <c r="AO2175" s="85"/>
    </row>
    <row r="2176" spans="1:41">
      <c r="A2176" s="26">
        <v>320024</v>
      </c>
      <c r="B2176" s="14">
        <v>11000</v>
      </c>
      <c r="C2176" s="26"/>
      <c r="D2176" s="26"/>
      <c r="E2176" s="26"/>
      <c r="F2176" s="26" t="s">
        <v>914</v>
      </c>
      <c r="G2176" s="26"/>
      <c r="H2176" s="26"/>
      <c r="I2176" s="26"/>
      <c r="J2176" s="26">
        <v>0</v>
      </c>
      <c r="K2176" s="26"/>
      <c r="L2176" s="61">
        <v>5045</v>
      </c>
      <c r="M2176" s="15" t="str">
        <f>IF(L2176="","",VLOOKUP(L2176,映射!W:X,2,FALSE))</f>
        <v>钻石100</v>
      </c>
      <c r="N2176" s="26">
        <v>1</v>
      </c>
      <c r="O2176" s="26">
        <v>1</v>
      </c>
      <c r="P2176" s="26">
        <v>10000</v>
      </c>
      <c r="Q2176" s="10">
        <v>5039</v>
      </c>
      <c r="R2176" s="15" t="str">
        <f>IF(Q2176="","",VLOOKUP(Q2176,映射!W:X,2,FALSE))</f>
        <v>金币10000</v>
      </c>
      <c r="S2176" s="26">
        <v>2</v>
      </c>
      <c r="T2176" s="26">
        <v>1</v>
      </c>
      <c r="U2176" s="26">
        <v>10000</v>
      </c>
      <c r="AA2176" s="85"/>
      <c r="AB2176" s="85"/>
      <c r="AC2176" s="85"/>
      <c r="AD2176" s="85"/>
      <c r="AE2176" s="85"/>
      <c r="AF2176" s="85"/>
      <c r="AG2176" s="85"/>
      <c r="AH2176" s="85"/>
      <c r="AI2176" s="85"/>
      <c r="AJ2176" s="85"/>
      <c r="AK2176" s="85"/>
      <c r="AL2176" s="85"/>
      <c r="AM2176" s="85"/>
      <c r="AN2176" s="85"/>
      <c r="AO2176" s="85"/>
    </row>
    <row r="2177" spans="1:41">
      <c r="A2177" s="26">
        <v>320025</v>
      </c>
      <c r="B2177" s="14">
        <v>13200</v>
      </c>
      <c r="C2177" s="26"/>
      <c r="D2177" s="26"/>
      <c r="E2177" s="26"/>
      <c r="F2177" s="26" t="s">
        <v>914</v>
      </c>
      <c r="G2177" s="26"/>
      <c r="H2177" s="26"/>
      <c r="I2177" s="26"/>
      <c r="J2177" s="26">
        <v>0</v>
      </c>
      <c r="K2177" s="26"/>
      <c r="L2177" s="61">
        <v>5045</v>
      </c>
      <c r="M2177" s="15" t="str">
        <f>IF(L2177="","",VLOOKUP(L2177,映射!W:X,2,FALSE))</f>
        <v>钻石100</v>
      </c>
      <c r="N2177" s="26">
        <v>1</v>
      </c>
      <c r="O2177" s="26">
        <v>1</v>
      </c>
      <c r="P2177" s="26">
        <v>10000</v>
      </c>
      <c r="Q2177" s="10">
        <v>5039</v>
      </c>
      <c r="R2177" s="15" t="str">
        <f>IF(Q2177="","",VLOOKUP(Q2177,映射!W:X,2,FALSE))</f>
        <v>金币10000</v>
      </c>
      <c r="S2177" s="26">
        <v>2</v>
      </c>
      <c r="T2177" s="26">
        <v>1</v>
      </c>
      <c r="U2177" s="26">
        <v>10000</v>
      </c>
      <c r="AA2177" s="85"/>
      <c r="AB2177" s="85"/>
      <c r="AC2177" s="85"/>
      <c r="AD2177" s="85"/>
      <c r="AE2177" s="85"/>
      <c r="AF2177" s="85"/>
      <c r="AG2177" s="85"/>
      <c r="AH2177" s="85"/>
      <c r="AI2177" s="85"/>
      <c r="AJ2177" s="85"/>
      <c r="AK2177" s="85"/>
      <c r="AL2177" s="85"/>
      <c r="AM2177" s="85"/>
      <c r="AN2177" s="85"/>
      <c r="AO2177" s="85"/>
    </row>
    <row r="2178" spans="1:41">
      <c r="A2178" s="26">
        <v>320026</v>
      </c>
      <c r="B2178" s="14">
        <v>15600</v>
      </c>
      <c r="C2178" s="26"/>
      <c r="D2178" s="26"/>
      <c r="E2178" s="26"/>
      <c r="F2178" s="26" t="s">
        <v>914</v>
      </c>
      <c r="G2178" s="26"/>
      <c r="H2178" s="26"/>
      <c r="I2178" s="26"/>
      <c r="J2178" s="26">
        <v>0</v>
      </c>
      <c r="K2178" s="26"/>
      <c r="L2178" s="61">
        <v>5045</v>
      </c>
      <c r="M2178" s="15" t="str">
        <f>IF(L2178="","",VLOOKUP(L2178,映射!W:X,2,FALSE))</f>
        <v>钻石100</v>
      </c>
      <c r="N2178" s="26">
        <v>1</v>
      </c>
      <c r="O2178" s="26">
        <v>1</v>
      </c>
      <c r="P2178" s="26">
        <v>10000</v>
      </c>
      <c r="Q2178" s="10">
        <v>5039</v>
      </c>
      <c r="R2178" s="15" t="str">
        <f>IF(Q2178="","",VLOOKUP(Q2178,映射!W:X,2,FALSE))</f>
        <v>金币10000</v>
      </c>
      <c r="S2178" s="26">
        <v>3</v>
      </c>
      <c r="T2178" s="26">
        <v>1</v>
      </c>
      <c r="U2178" s="26">
        <v>10000</v>
      </c>
      <c r="AA2178" s="85"/>
      <c r="AB2178" s="85"/>
      <c r="AC2178" s="85"/>
      <c r="AD2178" s="85"/>
      <c r="AE2178" s="85"/>
      <c r="AF2178" s="85"/>
      <c r="AG2178" s="85"/>
      <c r="AH2178" s="85"/>
      <c r="AI2178" s="85"/>
      <c r="AJ2178" s="85"/>
      <c r="AK2178" s="85"/>
      <c r="AL2178" s="85"/>
      <c r="AM2178" s="85"/>
      <c r="AN2178" s="85"/>
      <c r="AO2178" s="85"/>
    </row>
    <row r="2179" spans="1:41">
      <c r="A2179" s="26">
        <v>320027</v>
      </c>
      <c r="B2179" s="14">
        <v>18200</v>
      </c>
      <c r="C2179" s="26"/>
      <c r="D2179" s="26"/>
      <c r="E2179" s="26"/>
      <c r="F2179" s="26" t="s">
        <v>914</v>
      </c>
      <c r="G2179" s="26"/>
      <c r="H2179" s="26"/>
      <c r="I2179" s="26"/>
      <c r="J2179" s="26">
        <v>0</v>
      </c>
      <c r="K2179" s="26"/>
      <c r="L2179" s="61">
        <v>5045</v>
      </c>
      <c r="M2179" s="15" t="str">
        <f>IF(L2179="","",VLOOKUP(L2179,映射!W:X,2,FALSE))</f>
        <v>钻石100</v>
      </c>
      <c r="N2179" s="26">
        <v>1</v>
      </c>
      <c r="O2179" s="26">
        <v>1</v>
      </c>
      <c r="P2179" s="26">
        <v>10000</v>
      </c>
      <c r="Q2179" s="10">
        <v>5039</v>
      </c>
      <c r="R2179" s="15" t="str">
        <f>IF(Q2179="","",VLOOKUP(Q2179,映射!W:X,2,FALSE))</f>
        <v>金币10000</v>
      </c>
      <c r="S2179" s="26">
        <v>3</v>
      </c>
      <c r="T2179" s="26">
        <v>1</v>
      </c>
      <c r="U2179" s="26">
        <v>10000</v>
      </c>
      <c r="AA2179" s="85"/>
      <c r="AB2179" s="85"/>
      <c r="AC2179" s="85"/>
      <c r="AD2179" s="85"/>
      <c r="AE2179" s="85"/>
      <c r="AF2179" s="85"/>
      <c r="AG2179" s="85"/>
      <c r="AH2179" s="85"/>
      <c r="AI2179" s="85"/>
      <c r="AJ2179" s="85"/>
      <c r="AK2179" s="85"/>
      <c r="AL2179" s="85"/>
      <c r="AM2179" s="85"/>
      <c r="AN2179" s="85"/>
      <c r="AO2179" s="85"/>
    </row>
    <row r="2180" spans="1:41">
      <c r="A2180" s="26">
        <v>320028</v>
      </c>
      <c r="B2180" s="14">
        <v>21000</v>
      </c>
      <c r="C2180" s="26"/>
      <c r="D2180" s="26"/>
      <c r="E2180" s="26"/>
      <c r="F2180" s="26" t="s">
        <v>914</v>
      </c>
      <c r="G2180" s="26"/>
      <c r="H2180" s="26"/>
      <c r="I2180" s="26"/>
      <c r="J2180" s="26">
        <v>0</v>
      </c>
      <c r="K2180" s="26"/>
      <c r="L2180" s="61">
        <v>5045</v>
      </c>
      <c r="M2180" s="15" t="str">
        <f>IF(L2180="","",VLOOKUP(L2180,映射!W:X,2,FALSE))</f>
        <v>钻石100</v>
      </c>
      <c r="N2180" s="26">
        <v>1</v>
      </c>
      <c r="O2180" s="26">
        <v>1</v>
      </c>
      <c r="P2180" s="26">
        <v>10000</v>
      </c>
      <c r="Q2180" s="10">
        <v>5039</v>
      </c>
      <c r="R2180" s="15" t="str">
        <f>IF(Q2180="","",VLOOKUP(Q2180,映射!W:X,2,FALSE))</f>
        <v>金币10000</v>
      </c>
      <c r="S2180" s="26">
        <v>3</v>
      </c>
      <c r="T2180" s="26">
        <v>1</v>
      </c>
      <c r="U2180" s="26">
        <v>10000</v>
      </c>
      <c r="AA2180" s="85"/>
      <c r="AB2180" s="85"/>
      <c r="AC2180" s="85"/>
      <c r="AD2180" s="85"/>
      <c r="AE2180" s="85"/>
      <c r="AF2180" s="85"/>
      <c r="AG2180" s="85"/>
      <c r="AH2180" s="85"/>
      <c r="AI2180" s="85"/>
      <c r="AJ2180" s="85"/>
      <c r="AK2180" s="85"/>
      <c r="AL2180" s="85"/>
      <c r="AM2180" s="85"/>
      <c r="AN2180" s="85"/>
      <c r="AO2180" s="85"/>
    </row>
    <row r="2181" spans="1:41">
      <c r="A2181" s="26">
        <v>320029</v>
      </c>
      <c r="B2181" s="14">
        <v>0</v>
      </c>
      <c r="C2181" s="26"/>
      <c r="D2181" s="26" t="s">
        <v>915</v>
      </c>
      <c r="E2181" s="26"/>
      <c r="F2181" s="26" t="s">
        <v>916</v>
      </c>
      <c r="G2181" s="26"/>
      <c r="H2181" s="26"/>
      <c r="I2181" s="26"/>
      <c r="J2181" s="26">
        <v>0</v>
      </c>
      <c r="K2181" s="26"/>
      <c r="L2181" s="61">
        <v>5045</v>
      </c>
      <c r="M2181" s="15" t="str">
        <f>IF(L2181="","",VLOOKUP(L2181,映射!W:X,2,FALSE))</f>
        <v>钻石100</v>
      </c>
      <c r="N2181" s="26">
        <v>1</v>
      </c>
      <c r="O2181" s="26">
        <v>1</v>
      </c>
      <c r="P2181" s="26">
        <v>10000</v>
      </c>
      <c r="Q2181" s="26"/>
      <c r="R2181" s="15" t="str">
        <f>IF(Q2181="","",VLOOKUP(Q2181,映射!W:X,2,FALSE))</f>
        <v/>
      </c>
      <c r="S2181" s="26"/>
      <c r="T2181" s="26"/>
      <c r="U2181" s="26"/>
      <c r="V2181" s="85"/>
      <c r="W2181" s="15" t="str">
        <f>IF(V2181="","",VLOOKUP(V2181,映射!W:X,2,FALSE))</f>
        <v/>
      </c>
      <c r="X2181" s="85"/>
      <c r="Y2181" s="85"/>
      <c r="Z2181" s="85"/>
      <c r="AA2181" s="85"/>
      <c r="AB2181" s="85"/>
      <c r="AC2181" s="85"/>
      <c r="AD2181" s="85"/>
      <c r="AE2181" s="85"/>
      <c r="AF2181" s="85"/>
      <c r="AG2181" s="85"/>
      <c r="AH2181" s="85"/>
      <c r="AI2181" s="85"/>
      <c r="AJ2181" s="85"/>
      <c r="AK2181" s="85"/>
      <c r="AL2181" s="85"/>
      <c r="AM2181" s="85"/>
      <c r="AN2181" s="85"/>
      <c r="AO2181" s="85"/>
    </row>
    <row r="2182" spans="1:41">
      <c r="A2182" s="26">
        <v>320030</v>
      </c>
      <c r="B2182" s="14">
        <v>200</v>
      </c>
      <c r="C2182" s="26"/>
      <c r="D2182" s="26" t="s">
        <v>917</v>
      </c>
      <c r="E2182" s="26"/>
      <c r="F2182" s="26" t="s">
        <v>916</v>
      </c>
      <c r="G2182" s="26"/>
      <c r="H2182" s="26"/>
      <c r="I2182" s="26"/>
      <c r="J2182" s="26">
        <v>0</v>
      </c>
      <c r="K2182" s="26"/>
      <c r="L2182" s="61">
        <v>5045</v>
      </c>
      <c r="M2182" s="15" t="str">
        <f>IF(L2182="","",VLOOKUP(L2182,映射!W:X,2,FALSE))</f>
        <v>钻石100</v>
      </c>
      <c r="N2182" s="26">
        <v>1</v>
      </c>
      <c r="O2182" s="26">
        <v>1</v>
      </c>
      <c r="P2182" s="26">
        <v>10000</v>
      </c>
      <c r="Q2182" s="26"/>
      <c r="R2182" s="15" t="str">
        <f>IF(Q2182="","",VLOOKUP(Q2182,映射!W:X,2,FALSE))</f>
        <v/>
      </c>
      <c r="S2182" s="26"/>
      <c r="T2182" s="26"/>
      <c r="U2182" s="26"/>
      <c r="V2182" s="85"/>
      <c r="W2182" s="15" t="str">
        <f>IF(V2182="","",VLOOKUP(V2182,映射!W:X,2,FALSE))</f>
        <v/>
      </c>
      <c r="X2182" s="85"/>
      <c r="Y2182" s="85"/>
      <c r="Z2182" s="85"/>
      <c r="AA2182" s="85"/>
      <c r="AB2182" s="85"/>
      <c r="AC2182" s="85"/>
      <c r="AD2182" s="85"/>
      <c r="AE2182" s="85"/>
      <c r="AF2182" s="85"/>
      <c r="AG2182" s="85"/>
      <c r="AH2182" s="85"/>
      <c r="AI2182" s="85"/>
      <c r="AJ2182" s="85"/>
      <c r="AK2182" s="85"/>
      <c r="AL2182" s="85"/>
      <c r="AM2182" s="85"/>
      <c r="AN2182" s="85"/>
      <c r="AO2182" s="85"/>
    </row>
    <row r="2183" spans="1:41">
      <c r="A2183" s="26">
        <v>320031</v>
      </c>
      <c r="B2183" s="14">
        <v>600</v>
      </c>
      <c r="C2183" s="26"/>
      <c r="D2183" s="26" t="s">
        <v>918</v>
      </c>
      <c r="E2183" s="26"/>
      <c r="F2183" s="26" t="s">
        <v>916</v>
      </c>
      <c r="G2183" s="26"/>
      <c r="H2183" s="26"/>
      <c r="I2183" s="26"/>
      <c r="J2183" s="26">
        <v>0</v>
      </c>
      <c r="K2183" s="26"/>
      <c r="L2183" s="61">
        <v>5045</v>
      </c>
      <c r="M2183" s="15" t="str">
        <f>IF(L2183="","",VLOOKUP(L2183,映射!W:X,2,FALSE))</f>
        <v>钻石100</v>
      </c>
      <c r="N2183" s="26">
        <v>1</v>
      </c>
      <c r="O2183" s="26">
        <v>1</v>
      </c>
      <c r="P2183" s="26">
        <v>10000</v>
      </c>
      <c r="Q2183" s="26"/>
      <c r="R2183" s="15" t="str">
        <f>IF(Q2183="","",VLOOKUP(Q2183,映射!W:X,2,FALSE))</f>
        <v/>
      </c>
      <c r="S2183" s="26"/>
      <c r="T2183" s="26"/>
      <c r="U2183" s="26"/>
      <c r="V2183" s="85"/>
      <c r="W2183" s="15" t="str">
        <f>IF(V2183="","",VLOOKUP(V2183,映射!W:X,2,FALSE))</f>
        <v/>
      </c>
      <c r="X2183" s="85"/>
      <c r="Y2183" s="85"/>
      <c r="Z2183" s="85"/>
      <c r="AA2183" s="85"/>
      <c r="AB2183" s="85"/>
      <c r="AC2183" s="85"/>
      <c r="AD2183" s="85"/>
      <c r="AE2183" s="85"/>
      <c r="AF2183" s="85"/>
      <c r="AG2183" s="85"/>
      <c r="AH2183" s="85"/>
      <c r="AI2183" s="85"/>
      <c r="AJ2183" s="85"/>
      <c r="AK2183" s="85"/>
      <c r="AL2183" s="85"/>
      <c r="AM2183" s="85"/>
      <c r="AN2183" s="85"/>
      <c r="AO2183" s="85"/>
    </row>
    <row r="2184" spans="1:41">
      <c r="A2184" s="26">
        <v>320032</v>
      </c>
      <c r="B2184" s="14">
        <v>1200</v>
      </c>
      <c r="C2184" s="26"/>
      <c r="D2184" s="26"/>
      <c r="E2184" s="26"/>
      <c r="F2184" s="26" t="s">
        <v>916</v>
      </c>
      <c r="G2184" s="26"/>
      <c r="H2184" s="26"/>
      <c r="I2184" s="26"/>
      <c r="J2184" s="26">
        <v>0</v>
      </c>
      <c r="K2184" s="26"/>
      <c r="L2184" s="61">
        <v>5045</v>
      </c>
      <c r="M2184" s="15" t="str">
        <f>IF(L2184="","",VLOOKUP(L2184,映射!W:X,2,FALSE))</f>
        <v>钻石100</v>
      </c>
      <c r="N2184" s="26">
        <v>2</v>
      </c>
      <c r="O2184" s="26">
        <v>1</v>
      </c>
      <c r="P2184" s="26">
        <v>10000</v>
      </c>
      <c r="Q2184" s="26"/>
      <c r="R2184" s="15" t="str">
        <f>IF(Q2184="","",VLOOKUP(Q2184,映射!W:X,2,FALSE))</f>
        <v/>
      </c>
      <c r="S2184" s="26"/>
      <c r="T2184" s="26"/>
      <c r="U2184" s="26"/>
      <c r="V2184" s="85"/>
      <c r="W2184" s="15" t="str">
        <f>IF(V2184="","",VLOOKUP(V2184,映射!W:X,2,FALSE))</f>
        <v/>
      </c>
      <c r="X2184" s="85"/>
      <c r="Y2184" s="85"/>
      <c r="Z2184" s="85"/>
      <c r="AA2184" s="85"/>
      <c r="AB2184" s="85"/>
      <c r="AC2184" s="85"/>
      <c r="AD2184" s="85"/>
      <c r="AE2184" s="85"/>
      <c r="AF2184" s="85"/>
      <c r="AG2184" s="85"/>
      <c r="AH2184" s="85"/>
      <c r="AI2184" s="85"/>
      <c r="AJ2184" s="85"/>
      <c r="AK2184" s="85"/>
      <c r="AL2184" s="85"/>
      <c r="AM2184" s="85"/>
      <c r="AN2184" s="85"/>
      <c r="AO2184" s="85"/>
    </row>
    <row r="2185" spans="1:41">
      <c r="A2185" s="26">
        <v>320033</v>
      </c>
      <c r="B2185" s="14">
        <v>2000</v>
      </c>
      <c r="C2185" s="26"/>
      <c r="D2185" s="26"/>
      <c r="E2185" s="26"/>
      <c r="F2185" s="26" t="s">
        <v>916</v>
      </c>
      <c r="G2185" s="26"/>
      <c r="H2185" s="26"/>
      <c r="I2185" s="26"/>
      <c r="J2185" s="26">
        <v>0</v>
      </c>
      <c r="K2185" s="26"/>
      <c r="L2185" s="61">
        <v>5045</v>
      </c>
      <c r="M2185" s="15" t="str">
        <f>IF(L2185="","",VLOOKUP(L2185,映射!W:X,2,FALSE))</f>
        <v>钻石100</v>
      </c>
      <c r="N2185" s="26">
        <v>2</v>
      </c>
      <c r="O2185" s="26">
        <v>1</v>
      </c>
      <c r="P2185" s="26">
        <v>10000</v>
      </c>
      <c r="Q2185" s="26"/>
      <c r="R2185" s="15" t="str">
        <f>IF(Q2185="","",VLOOKUP(Q2185,映射!W:X,2,FALSE))</f>
        <v/>
      </c>
      <c r="S2185" s="26"/>
      <c r="T2185" s="26"/>
      <c r="U2185" s="26"/>
      <c r="V2185" s="85"/>
      <c r="W2185" s="15" t="str">
        <f>IF(V2185="","",VLOOKUP(V2185,映射!W:X,2,FALSE))</f>
        <v/>
      </c>
      <c r="X2185" s="85"/>
      <c r="Y2185" s="85"/>
      <c r="Z2185" s="85"/>
      <c r="AA2185" s="85"/>
      <c r="AB2185" s="85"/>
      <c r="AC2185" s="85"/>
      <c r="AD2185" s="85"/>
      <c r="AE2185" s="85"/>
      <c r="AF2185" s="85"/>
      <c r="AG2185" s="85"/>
      <c r="AH2185" s="85"/>
      <c r="AI2185" s="85"/>
      <c r="AJ2185" s="85"/>
      <c r="AK2185" s="85"/>
      <c r="AL2185" s="85"/>
      <c r="AM2185" s="85"/>
      <c r="AN2185" s="85"/>
      <c r="AO2185" s="85"/>
    </row>
    <row r="2186" spans="1:41">
      <c r="A2186" s="26">
        <v>320034</v>
      </c>
      <c r="B2186" s="14">
        <v>3000</v>
      </c>
      <c r="C2186" s="26"/>
      <c r="D2186" s="26"/>
      <c r="E2186" s="26"/>
      <c r="F2186" s="26" t="s">
        <v>916</v>
      </c>
      <c r="G2186" s="26"/>
      <c r="H2186" s="26"/>
      <c r="I2186" s="26"/>
      <c r="J2186" s="26">
        <v>0</v>
      </c>
      <c r="K2186" s="26"/>
      <c r="L2186" s="61">
        <v>5045</v>
      </c>
      <c r="M2186" s="15" t="str">
        <f>IF(L2186="","",VLOOKUP(L2186,映射!W:X,2,FALSE))</f>
        <v>钻石100</v>
      </c>
      <c r="N2186" s="26">
        <v>2</v>
      </c>
      <c r="O2186" s="26">
        <v>1</v>
      </c>
      <c r="P2186" s="26">
        <v>10000</v>
      </c>
      <c r="Q2186" s="26"/>
      <c r="R2186" s="15" t="str">
        <f>IF(Q2186="","",VLOOKUP(Q2186,映射!W:X,2,FALSE))</f>
        <v/>
      </c>
      <c r="S2186" s="26"/>
      <c r="T2186" s="26"/>
      <c r="U2186" s="26"/>
      <c r="V2186" s="85"/>
      <c r="W2186" s="15" t="str">
        <f>IF(V2186="","",VLOOKUP(V2186,映射!W:X,2,FALSE))</f>
        <v/>
      </c>
      <c r="X2186" s="85"/>
      <c r="Y2186" s="85"/>
      <c r="Z2186" s="85"/>
      <c r="AA2186" s="85"/>
      <c r="AB2186" s="85"/>
      <c r="AC2186" s="85"/>
      <c r="AD2186" s="85"/>
      <c r="AE2186" s="85"/>
      <c r="AF2186" s="85"/>
      <c r="AG2186" s="85"/>
      <c r="AH2186" s="85"/>
      <c r="AI2186" s="85"/>
      <c r="AJ2186" s="85"/>
      <c r="AK2186" s="85"/>
      <c r="AL2186" s="85"/>
      <c r="AM2186" s="85"/>
      <c r="AN2186" s="85"/>
      <c r="AO2186" s="85"/>
    </row>
    <row r="2187" spans="1:41">
      <c r="A2187" s="26">
        <v>320035</v>
      </c>
      <c r="B2187" s="14">
        <v>4200</v>
      </c>
      <c r="C2187" s="26"/>
      <c r="D2187" s="26"/>
      <c r="E2187" s="26"/>
      <c r="F2187" s="26" t="s">
        <v>916</v>
      </c>
      <c r="G2187" s="26"/>
      <c r="H2187" s="26"/>
      <c r="I2187" s="26"/>
      <c r="J2187" s="26">
        <v>0</v>
      </c>
      <c r="K2187" s="26"/>
      <c r="L2187" s="61">
        <v>5045</v>
      </c>
      <c r="M2187" s="15" t="str">
        <f>IF(L2187="","",VLOOKUP(L2187,映射!W:X,2,FALSE))</f>
        <v>钻石100</v>
      </c>
      <c r="N2187" s="26">
        <v>3</v>
      </c>
      <c r="O2187" s="26">
        <v>1</v>
      </c>
      <c r="P2187" s="26">
        <v>10000</v>
      </c>
      <c r="Q2187" s="62"/>
      <c r="R2187" s="15"/>
      <c r="S2187" s="26"/>
      <c r="T2187" s="26"/>
      <c r="U2187" s="26"/>
      <c r="V2187" s="85"/>
      <c r="W2187" s="15" t="str">
        <f>IF(V2187="","",VLOOKUP(V2187,映射!W:X,2,FALSE))</f>
        <v/>
      </c>
      <c r="X2187" s="85"/>
      <c r="Y2187" s="85"/>
      <c r="Z2187" s="85"/>
      <c r="AA2187" s="85"/>
      <c r="AB2187" s="85"/>
      <c r="AC2187" s="85"/>
      <c r="AD2187" s="85"/>
      <c r="AE2187" s="85"/>
      <c r="AF2187" s="85"/>
      <c r="AG2187" s="85"/>
      <c r="AH2187" s="85"/>
      <c r="AI2187" s="85"/>
      <c r="AJ2187" s="85"/>
      <c r="AK2187" s="85"/>
      <c r="AL2187" s="85"/>
      <c r="AM2187" s="85"/>
      <c r="AN2187" s="85"/>
      <c r="AO2187" s="85"/>
    </row>
    <row r="2188" spans="1:41">
      <c r="A2188" s="26">
        <v>320036</v>
      </c>
      <c r="B2188" s="14">
        <v>5600</v>
      </c>
      <c r="C2188" s="26"/>
      <c r="D2188" s="26"/>
      <c r="E2188" s="26"/>
      <c r="F2188" s="26" t="s">
        <v>916</v>
      </c>
      <c r="G2188" s="26"/>
      <c r="H2188" s="26"/>
      <c r="I2188" s="26"/>
      <c r="J2188" s="26">
        <v>0</v>
      </c>
      <c r="K2188" s="26"/>
      <c r="L2188" s="61">
        <v>5045</v>
      </c>
      <c r="M2188" s="15" t="str">
        <f>IF(L2188="","",VLOOKUP(L2188,映射!W:X,2,FALSE))</f>
        <v>钻石100</v>
      </c>
      <c r="N2188" s="26">
        <v>3</v>
      </c>
      <c r="O2188" s="26">
        <v>1</v>
      </c>
      <c r="P2188" s="26">
        <v>10000</v>
      </c>
      <c r="Q2188" s="62"/>
      <c r="R2188" s="15"/>
      <c r="S2188" s="26"/>
      <c r="T2188" s="26"/>
      <c r="U2188" s="26"/>
      <c r="V2188" s="85"/>
      <c r="W2188" s="15" t="str">
        <f>IF(V2188="","",VLOOKUP(V2188,映射!W:X,2,FALSE))</f>
        <v/>
      </c>
      <c r="X2188" s="85"/>
      <c r="Y2188" s="85"/>
      <c r="Z2188" s="85"/>
      <c r="AA2188" s="85"/>
      <c r="AB2188" s="85"/>
      <c r="AC2188" s="85"/>
      <c r="AD2188" s="85"/>
      <c r="AE2188" s="85"/>
      <c r="AF2188" s="85"/>
      <c r="AG2188" s="85"/>
      <c r="AH2188" s="85"/>
      <c r="AI2188" s="85"/>
      <c r="AJ2188" s="85"/>
      <c r="AK2188" s="85"/>
      <c r="AL2188" s="85"/>
      <c r="AM2188" s="85"/>
      <c r="AN2188" s="85"/>
      <c r="AO2188" s="85"/>
    </row>
    <row r="2189" spans="1:41">
      <c r="A2189" s="26">
        <v>320037</v>
      </c>
      <c r="B2189" s="14">
        <v>7200</v>
      </c>
      <c r="C2189" s="26"/>
      <c r="D2189" s="26"/>
      <c r="E2189" s="26"/>
      <c r="F2189" s="26" t="s">
        <v>916</v>
      </c>
      <c r="G2189" s="26"/>
      <c r="H2189" s="26"/>
      <c r="I2189" s="26"/>
      <c r="J2189" s="26">
        <v>0</v>
      </c>
      <c r="K2189" s="26"/>
      <c r="L2189" s="61">
        <v>5045</v>
      </c>
      <c r="M2189" s="15" t="str">
        <f>IF(L2189="","",VLOOKUP(L2189,映射!W:X,2,FALSE))</f>
        <v>钻石100</v>
      </c>
      <c r="N2189" s="26">
        <v>3</v>
      </c>
      <c r="O2189" s="26">
        <v>1</v>
      </c>
      <c r="P2189" s="26">
        <v>10000</v>
      </c>
      <c r="Q2189" s="62"/>
      <c r="R2189" s="15"/>
      <c r="S2189" s="26"/>
      <c r="T2189" s="26"/>
      <c r="U2189" s="26"/>
      <c r="V2189" s="85"/>
      <c r="W2189" s="15" t="str">
        <f>IF(V2189="","",VLOOKUP(V2189,映射!W:X,2,FALSE))</f>
        <v/>
      </c>
      <c r="X2189" s="85"/>
      <c r="Y2189" s="85"/>
      <c r="Z2189" s="85"/>
      <c r="AA2189" s="85"/>
      <c r="AB2189" s="85"/>
      <c r="AC2189" s="85"/>
      <c r="AD2189" s="85"/>
      <c r="AE2189" s="85"/>
      <c r="AF2189" s="85"/>
      <c r="AG2189" s="85"/>
      <c r="AH2189" s="85"/>
      <c r="AI2189" s="85"/>
      <c r="AJ2189" s="85"/>
      <c r="AK2189" s="85"/>
      <c r="AL2189" s="85"/>
      <c r="AM2189" s="85"/>
      <c r="AN2189" s="85"/>
      <c r="AO2189" s="85"/>
    </row>
    <row r="2190" spans="1:41">
      <c r="A2190" s="26">
        <v>320038</v>
      </c>
      <c r="B2190" s="14">
        <v>9000</v>
      </c>
      <c r="C2190" s="26"/>
      <c r="D2190" s="26"/>
      <c r="E2190" s="26"/>
      <c r="F2190" s="26" t="s">
        <v>916</v>
      </c>
      <c r="G2190" s="26"/>
      <c r="H2190" s="26"/>
      <c r="I2190" s="26"/>
      <c r="J2190" s="26">
        <v>0</v>
      </c>
      <c r="K2190" s="26"/>
      <c r="L2190" s="61">
        <v>5045</v>
      </c>
      <c r="M2190" s="15" t="str">
        <f>IF(L2190="","",VLOOKUP(L2190,映射!W:X,2,FALSE))</f>
        <v>钻石100</v>
      </c>
      <c r="N2190" s="26">
        <v>4</v>
      </c>
      <c r="O2190" s="26">
        <v>1</v>
      </c>
      <c r="P2190" s="26">
        <v>10000</v>
      </c>
      <c r="Q2190" s="10">
        <v>1738</v>
      </c>
      <c r="R2190" s="15" t="str">
        <f>IF(Q2190="","",VLOOKUP(Q2190,映射!W:X,2,FALSE))</f>
        <v>十六强戒指</v>
      </c>
      <c r="S2190" s="85">
        <v>1</v>
      </c>
      <c r="T2190" s="85">
        <v>1</v>
      </c>
      <c r="U2190" s="85">
        <v>10000</v>
      </c>
      <c r="AA2190" s="85"/>
      <c r="AB2190" s="85"/>
      <c r="AC2190" s="85"/>
      <c r="AD2190" s="85"/>
      <c r="AE2190" s="85"/>
      <c r="AF2190" s="85"/>
      <c r="AG2190" s="85"/>
      <c r="AH2190" s="85"/>
      <c r="AI2190" s="85"/>
      <c r="AJ2190" s="85"/>
      <c r="AK2190" s="85"/>
      <c r="AL2190" s="85"/>
      <c r="AM2190" s="85"/>
      <c r="AN2190" s="85"/>
      <c r="AO2190" s="85"/>
    </row>
    <row r="2191" spans="1:41">
      <c r="A2191" s="26">
        <v>320039</v>
      </c>
      <c r="B2191" s="14">
        <v>11000</v>
      </c>
      <c r="C2191" s="26"/>
      <c r="D2191" s="26"/>
      <c r="E2191" s="26"/>
      <c r="F2191" s="26" t="s">
        <v>916</v>
      </c>
      <c r="G2191" s="26"/>
      <c r="H2191" s="26"/>
      <c r="I2191" s="26"/>
      <c r="J2191" s="26">
        <v>0</v>
      </c>
      <c r="K2191" s="26"/>
      <c r="L2191" s="61">
        <v>5045</v>
      </c>
      <c r="M2191" s="15" t="str">
        <f>IF(L2191="","",VLOOKUP(L2191,映射!W:X,2,FALSE))</f>
        <v>钻石100</v>
      </c>
      <c r="N2191" s="26">
        <v>4</v>
      </c>
      <c r="O2191" s="26">
        <v>1</v>
      </c>
      <c r="P2191" s="26">
        <v>10000</v>
      </c>
      <c r="Q2191" s="10">
        <v>1737</v>
      </c>
      <c r="R2191" s="15" t="str">
        <f>IF(Q2191="","",VLOOKUP(Q2191,映射!W:X,2,FALSE))</f>
        <v>八强戒指</v>
      </c>
      <c r="S2191" s="85">
        <v>1</v>
      </c>
      <c r="T2191" s="85">
        <v>1</v>
      </c>
      <c r="U2191" s="85">
        <v>10000</v>
      </c>
      <c r="AA2191" s="85"/>
      <c r="AB2191" s="85"/>
      <c r="AC2191" s="85"/>
      <c r="AD2191" s="85"/>
      <c r="AE2191" s="85"/>
      <c r="AF2191" s="85"/>
      <c r="AG2191" s="85"/>
      <c r="AH2191" s="85"/>
      <c r="AI2191" s="85"/>
      <c r="AJ2191" s="85"/>
      <c r="AK2191" s="85"/>
      <c r="AL2191" s="85"/>
      <c r="AM2191" s="85"/>
      <c r="AN2191" s="85"/>
      <c r="AO2191" s="85"/>
    </row>
    <row r="2192" spans="1:41">
      <c r="A2192" s="26">
        <v>320040</v>
      </c>
      <c r="B2192" s="14">
        <v>13200</v>
      </c>
      <c r="C2192" s="26"/>
      <c r="D2192" s="26"/>
      <c r="E2192" s="26"/>
      <c r="F2192" s="26" t="s">
        <v>916</v>
      </c>
      <c r="G2192" s="26"/>
      <c r="H2192" s="26"/>
      <c r="I2192" s="26"/>
      <c r="J2192" s="26">
        <v>0</v>
      </c>
      <c r="K2192" s="26"/>
      <c r="L2192" s="61">
        <v>5045</v>
      </c>
      <c r="M2192" s="15" t="str">
        <f>IF(L2192="","",VLOOKUP(L2192,映射!W:X,2,FALSE))</f>
        <v>钻石100</v>
      </c>
      <c r="N2192" s="26">
        <v>4</v>
      </c>
      <c r="O2192" s="26">
        <v>1</v>
      </c>
      <c r="P2192" s="26">
        <v>10000</v>
      </c>
      <c r="Q2192" s="10">
        <v>1736</v>
      </c>
      <c r="R2192" s="15" t="str">
        <f>IF(Q2192="","",VLOOKUP(Q2192,映射!W:X,2,FALSE))</f>
        <v>殿军戒指</v>
      </c>
      <c r="S2192" s="85">
        <v>1</v>
      </c>
      <c r="T2192" s="85">
        <v>1</v>
      </c>
      <c r="U2192" s="85">
        <v>10000</v>
      </c>
      <c r="AA2192" s="85"/>
      <c r="AB2192" s="85"/>
      <c r="AC2192" s="85"/>
      <c r="AD2192" s="85"/>
      <c r="AE2192" s="85"/>
      <c r="AF2192" s="85"/>
      <c r="AG2192" s="85"/>
      <c r="AH2192" s="85"/>
      <c r="AI2192" s="85"/>
      <c r="AJ2192" s="85"/>
      <c r="AK2192" s="85"/>
      <c r="AL2192" s="85"/>
      <c r="AM2192" s="85"/>
      <c r="AN2192" s="85"/>
      <c r="AO2192" s="85"/>
    </row>
    <row r="2193" spans="1:41">
      <c r="A2193" s="26">
        <v>320041</v>
      </c>
      <c r="B2193" s="14">
        <v>15600</v>
      </c>
      <c r="C2193" s="26"/>
      <c r="D2193" s="26"/>
      <c r="E2193" s="26"/>
      <c r="F2193" s="26" t="s">
        <v>916</v>
      </c>
      <c r="G2193" s="26"/>
      <c r="H2193" s="26"/>
      <c r="I2193" s="26"/>
      <c r="J2193" s="26">
        <v>0</v>
      </c>
      <c r="K2193" s="26"/>
      <c r="L2193" s="61">
        <v>5045</v>
      </c>
      <c r="M2193" s="15" t="str">
        <f>IF(L2193="","",VLOOKUP(L2193,映射!W:X,2,FALSE))</f>
        <v>钻石100</v>
      </c>
      <c r="N2193" s="26">
        <v>5</v>
      </c>
      <c r="O2193" s="26">
        <v>1</v>
      </c>
      <c r="P2193" s="26">
        <v>10000</v>
      </c>
      <c r="Q2193" s="10">
        <v>1735</v>
      </c>
      <c r="R2193" s="15" t="str">
        <f>IF(Q2193="","",VLOOKUP(Q2193,映射!W:X,2,FALSE))</f>
        <v>季军戒指</v>
      </c>
      <c r="S2193" s="85">
        <v>1</v>
      </c>
      <c r="T2193" s="85">
        <v>1</v>
      </c>
      <c r="U2193" s="85">
        <v>10000</v>
      </c>
      <c r="V2193" s="62">
        <v>130009</v>
      </c>
      <c r="W2193" s="15" t="str">
        <f>IF(V2193="","",VLOOKUP(V2193,映射!W:X,2,FALSE))</f>
        <v>远古黑龙碎片</v>
      </c>
      <c r="X2193" s="26">
        <v>5</v>
      </c>
      <c r="Y2193" s="26">
        <v>1</v>
      </c>
      <c r="Z2193" s="26">
        <v>10000</v>
      </c>
      <c r="AA2193" s="85"/>
      <c r="AB2193" s="85"/>
      <c r="AC2193" s="85"/>
      <c r="AD2193" s="85"/>
      <c r="AE2193" s="85"/>
      <c r="AF2193" s="85"/>
      <c r="AG2193" s="85"/>
      <c r="AH2193" s="85"/>
      <c r="AI2193" s="85"/>
      <c r="AJ2193" s="85"/>
      <c r="AK2193" s="85"/>
      <c r="AL2193" s="85"/>
      <c r="AM2193" s="85"/>
      <c r="AN2193" s="85"/>
      <c r="AO2193" s="85"/>
    </row>
    <row r="2194" spans="1:41">
      <c r="A2194" s="26">
        <v>320042</v>
      </c>
      <c r="B2194" s="14">
        <v>18200</v>
      </c>
      <c r="C2194" s="26"/>
      <c r="D2194" s="26"/>
      <c r="E2194" s="26"/>
      <c r="F2194" s="26" t="s">
        <v>916</v>
      </c>
      <c r="G2194" s="26"/>
      <c r="H2194" s="26"/>
      <c r="I2194" s="26"/>
      <c r="J2194" s="26">
        <v>0</v>
      </c>
      <c r="K2194" s="26"/>
      <c r="L2194" s="61">
        <v>5045</v>
      </c>
      <c r="M2194" s="15" t="str">
        <f>IF(L2194="","",VLOOKUP(L2194,映射!W:X,2,FALSE))</f>
        <v>钻石100</v>
      </c>
      <c r="N2194" s="26">
        <v>5</v>
      </c>
      <c r="O2194" s="26">
        <v>1</v>
      </c>
      <c r="P2194" s="26">
        <v>10000</v>
      </c>
      <c r="Q2194" s="10">
        <v>1734</v>
      </c>
      <c r="R2194" s="15" t="str">
        <f>IF(Q2194="","",VLOOKUP(Q2194,映射!W:X,2,FALSE))</f>
        <v>亚军戒指</v>
      </c>
      <c r="S2194" s="85">
        <v>1</v>
      </c>
      <c r="T2194" s="85">
        <v>1</v>
      </c>
      <c r="U2194" s="85">
        <v>10000</v>
      </c>
      <c r="V2194" s="62">
        <v>130009</v>
      </c>
      <c r="W2194" s="15" t="str">
        <f>IF(V2194="","",VLOOKUP(V2194,映射!W:X,2,FALSE))</f>
        <v>远古黑龙碎片</v>
      </c>
      <c r="X2194" s="26">
        <v>10</v>
      </c>
      <c r="Y2194" s="26">
        <v>1</v>
      </c>
      <c r="Z2194" s="26">
        <v>10000</v>
      </c>
      <c r="AA2194" s="85"/>
      <c r="AB2194" s="85"/>
      <c r="AC2194" s="85"/>
      <c r="AD2194" s="85"/>
      <c r="AE2194" s="85"/>
      <c r="AF2194" s="85"/>
      <c r="AG2194" s="85"/>
      <c r="AH2194" s="85"/>
      <c r="AI2194" s="85"/>
      <c r="AJ2194" s="85"/>
      <c r="AK2194" s="85"/>
      <c r="AL2194" s="85"/>
      <c r="AM2194" s="85"/>
      <c r="AN2194" s="85"/>
      <c r="AO2194" s="85"/>
    </row>
    <row r="2195" spans="1:41">
      <c r="A2195" s="26">
        <v>320043</v>
      </c>
      <c r="B2195" s="14">
        <v>21000</v>
      </c>
      <c r="C2195" s="26"/>
      <c r="D2195" s="26"/>
      <c r="E2195" s="26"/>
      <c r="F2195" s="26" t="s">
        <v>916</v>
      </c>
      <c r="G2195" s="26"/>
      <c r="H2195" s="26"/>
      <c r="I2195" s="26"/>
      <c r="J2195" s="26">
        <v>0</v>
      </c>
      <c r="K2195" s="26"/>
      <c r="L2195" s="61">
        <v>5045</v>
      </c>
      <c r="M2195" s="15" t="str">
        <f>IF(L2195="","",VLOOKUP(L2195,映射!W:X,2,FALSE))</f>
        <v>钻石100</v>
      </c>
      <c r="N2195" s="26">
        <v>5</v>
      </c>
      <c r="O2195" s="26">
        <v>1</v>
      </c>
      <c r="P2195" s="26">
        <v>10000</v>
      </c>
      <c r="Q2195" s="10">
        <v>1733</v>
      </c>
      <c r="R2195" s="15" t="str">
        <f>IF(Q2195="","",VLOOKUP(Q2195,映射!W:X,2,FALSE))</f>
        <v>冠军戒指</v>
      </c>
      <c r="S2195" s="85">
        <v>1</v>
      </c>
      <c r="T2195" s="85">
        <v>1</v>
      </c>
      <c r="U2195" s="85">
        <v>10000</v>
      </c>
      <c r="V2195" s="62">
        <v>130009</v>
      </c>
      <c r="W2195" s="15" t="str">
        <f>IF(V2195="","",VLOOKUP(V2195,映射!W:X,2,FALSE))</f>
        <v>远古黑龙碎片</v>
      </c>
      <c r="X2195" s="26">
        <v>50</v>
      </c>
      <c r="Y2195" s="26">
        <v>1</v>
      </c>
      <c r="Z2195" s="26">
        <v>10000</v>
      </c>
      <c r="AA2195" s="85"/>
      <c r="AB2195" s="85"/>
      <c r="AC2195" s="85"/>
      <c r="AD2195" s="85"/>
      <c r="AE2195" s="85"/>
      <c r="AF2195" s="85"/>
      <c r="AG2195" s="85"/>
      <c r="AH2195" s="85"/>
      <c r="AI2195" s="85"/>
      <c r="AJ2195" s="85"/>
      <c r="AK2195" s="85"/>
      <c r="AL2195" s="85"/>
      <c r="AM2195" s="85"/>
      <c r="AN2195" s="85"/>
      <c r="AO2195" s="85"/>
    </row>
    <row r="2196" spans="1:41">
      <c r="A2196" s="26">
        <v>320044</v>
      </c>
      <c r="B2196" s="26" t="s">
        <v>919</v>
      </c>
      <c r="C2196" s="26"/>
      <c r="D2196" s="26"/>
      <c r="E2196" s="26"/>
      <c r="F2196" s="26" t="s">
        <v>920</v>
      </c>
      <c r="G2196" s="26"/>
      <c r="H2196" s="26"/>
      <c r="I2196" s="26"/>
      <c r="J2196" s="26">
        <v>0</v>
      </c>
      <c r="K2196" s="26"/>
      <c r="L2196" s="10">
        <v>5039</v>
      </c>
      <c r="M2196" s="15" t="str">
        <f>IF(L2196="","",VLOOKUP(L2196,映射!W:X,2,FALSE))</f>
        <v>金币10000</v>
      </c>
      <c r="N2196" s="26">
        <v>2</v>
      </c>
      <c r="O2196" s="26">
        <v>1</v>
      </c>
      <c r="P2196" s="26">
        <v>10000</v>
      </c>
      <c r="Q2196" s="26"/>
      <c r="R2196" s="15" t="str">
        <f>IF(Q2196="","",VLOOKUP(Q2196,映射!W:X,2,FALSE))</f>
        <v/>
      </c>
      <c r="S2196" s="26"/>
      <c r="T2196" s="26"/>
      <c r="U2196" s="26"/>
      <c r="V2196" s="85"/>
      <c r="W2196" s="15" t="str">
        <f>IF(V2196="","",VLOOKUP(V2196,映射!W:X,2,FALSE))</f>
        <v/>
      </c>
      <c r="X2196" s="85"/>
      <c r="Y2196" s="85"/>
      <c r="Z2196" s="85"/>
      <c r="AA2196" s="85"/>
      <c r="AB2196" s="85"/>
      <c r="AC2196" s="85"/>
      <c r="AD2196" s="85"/>
      <c r="AE2196" s="85"/>
      <c r="AF2196" s="85"/>
      <c r="AG2196" s="85"/>
      <c r="AH2196" s="85"/>
      <c r="AI2196" s="85"/>
      <c r="AJ2196" s="85"/>
      <c r="AK2196" s="85"/>
      <c r="AL2196" s="85"/>
      <c r="AM2196" s="85"/>
      <c r="AN2196" s="85"/>
      <c r="AO2196" s="85"/>
    </row>
    <row r="2197" spans="1:31">
      <c r="A2197" s="4">
        <v>361001</v>
      </c>
      <c r="B2197" s="4" t="s">
        <v>921</v>
      </c>
      <c r="F2197" s="50" t="s">
        <v>469</v>
      </c>
      <c r="J2197" s="4">
        <v>0</v>
      </c>
      <c r="L2197" s="27">
        <v>4510</v>
      </c>
      <c r="M2197" s="15" t="str">
        <f>IF(L2197="","",VLOOKUP(L2197,映射!W:X,2,FALSE))</f>
        <v>宠物强化之魂</v>
      </c>
      <c r="N2197" s="4">
        <v>1</v>
      </c>
      <c r="O2197" s="4">
        <v>1</v>
      </c>
      <c r="P2197" s="4">
        <v>10000</v>
      </c>
      <c r="Q2197" s="3">
        <v>102079</v>
      </c>
      <c r="R2197" s="3"/>
      <c r="S2197" s="3">
        <v>1</v>
      </c>
      <c r="T2197" s="3">
        <v>1</v>
      </c>
      <c r="U2197" s="3">
        <v>3000</v>
      </c>
      <c r="V2197" s="107">
        <v>102061</v>
      </c>
      <c r="W2197" s="39" t="s">
        <v>922</v>
      </c>
      <c r="X2197" s="107">
        <v>1</v>
      </c>
      <c r="Y2197" s="107">
        <v>1</v>
      </c>
      <c r="Z2197" s="107">
        <v>500</v>
      </c>
      <c r="AA2197" s="107">
        <v>102063</v>
      </c>
      <c r="AB2197" s="39" t="s">
        <v>922</v>
      </c>
      <c r="AC2197" s="107">
        <v>1</v>
      </c>
      <c r="AD2197" s="107">
        <v>1</v>
      </c>
      <c r="AE2197" s="107">
        <v>500</v>
      </c>
    </row>
    <row r="2198" spans="1:33">
      <c r="A2198" s="4">
        <v>361002</v>
      </c>
      <c r="B2198" s="4" t="s">
        <v>921</v>
      </c>
      <c r="F2198" s="50" t="s">
        <v>469</v>
      </c>
      <c r="J2198" s="4">
        <v>0</v>
      </c>
      <c r="L2198" s="27">
        <v>4510</v>
      </c>
      <c r="M2198" s="15" t="str">
        <f>IF(L2198="","",VLOOKUP(L2198,映射!W:X,2,FALSE))</f>
        <v>宠物强化之魂</v>
      </c>
      <c r="N2198" s="4">
        <v>1</v>
      </c>
      <c r="O2198" s="4">
        <v>1</v>
      </c>
      <c r="P2198" s="4">
        <v>10000</v>
      </c>
      <c r="Q2198" s="3">
        <v>102079</v>
      </c>
      <c r="R2198" s="3"/>
      <c r="S2198" s="3">
        <v>1</v>
      </c>
      <c r="T2198" s="3">
        <v>1</v>
      </c>
      <c r="U2198" s="3">
        <v>5000</v>
      </c>
      <c r="V2198" s="107">
        <v>102061</v>
      </c>
      <c r="W2198" s="39" t="s">
        <v>922</v>
      </c>
      <c r="X2198" s="107">
        <v>1</v>
      </c>
      <c r="Y2198" s="107">
        <v>1</v>
      </c>
      <c r="Z2198" s="107">
        <v>1000</v>
      </c>
      <c r="AA2198" s="107">
        <v>102063</v>
      </c>
      <c r="AB2198" s="39" t="s">
        <v>922</v>
      </c>
      <c r="AC2198" s="107">
        <v>1</v>
      </c>
      <c r="AD2198" s="107">
        <v>1</v>
      </c>
      <c r="AE2198" s="107">
        <v>1000</v>
      </c>
      <c r="AG2198" s="15"/>
    </row>
    <row r="2199" spans="1:33">
      <c r="A2199" s="4">
        <v>361003</v>
      </c>
      <c r="B2199" s="4" t="s">
        <v>921</v>
      </c>
      <c r="F2199" s="50" t="s">
        <v>469</v>
      </c>
      <c r="J2199" s="4">
        <v>0</v>
      </c>
      <c r="L2199" s="27">
        <v>4510</v>
      </c>
      <c r="M2199" s="15" t="str">
        <f>IF(L2199="","",VLOOKUP(L2199,映射!W:X,2,FALSE))</f>
        <v>宠物强化之魂</v>
      </c>
      <c r="N2199" s="4">
        <v>1</v>
      </c>
      <c r="O2199" s="4">
        <v>1</v>
      </c>
      <c r="P2199" s="4">
        <v>10000</v>
      </c>
      <c r="Q2199" s="3">
        <v>102079</v>
      </c>
      <c r="R2199" s="3"/>
      <c r="S2199" s="3">
        <v>1</v>
      </c>
      <c r="T2199" s="3">
        <v>1</v>
      </c>
      <c r="U2199" s="3">
        <v>8000</v>
      </c>
      <c r="V2199" s="107">
        <v>102061</v>
      </c>
      <c r="W2199" s="39" t="s">
        <v>922</v>
      </c>
      <c r="X2199" s="107">
        <v>1</v>
      </c>
      <c r="Y2199" s="107">
        <v>1</v>
      </c>
      <c r="Z2199" s="107">
        <v>2000</v>
      </c>
      <c r="AA2199" s="107">
        <v>102063</v>
      </c>
      <c r="AB2199" s="39" t="s">
        <v>922</v>
      </c>
      <c r="AC2199" s="107">
        <v>1</v>
      </c>
      <c r="AD2199" s="107">
        <v>1</v>
      </c>
      <c r="AE2199" s="107">
        <v>2000</v>
      </c>
      <c r="AG2199" s="15"/>
    </row>
    <row r="2200" spans="1:33">
      <c r="A2200" s="4">
        <v>361004</v>
      </c>
      <c r="B2200" s="4" t="s">
        <v>921</v>
      </c>
      <c r="F2200" s="50" t="s">
        <v>469</v>
      </c>
      <c r="J2200" s="4">
        <v>0</v>
      </c>
      <c r="L2200" s="27">
        <v>4510</v>
      </c>
      <c r="M2200" s="15" t="str">
        <f>IF(L2200="","",VLOOKUP(L2200,映射!W:X,2,FALSE))</f>
        <v>宠物强化之魂</v>
      </c>
      <c r="N2200" s="4">
        <v>1</v>
      </c>
      <c r="O2200" s="4">
        <v>1</v>
      </c>
      <c r="P2200" s="4">
        <v>10000</v>
      </c>
      <c r="Q2200" s="3">
        <v>102079</v>
      </c>
      <c r="R2200" s="3"/>
      <c r="S2200" s="3">
        <v>1</v>
      </c>
      <c r="T2200" s="3">
        <v>1</v>
      </c>
      <c r="U2200" s="3">
        <v>10000</v>
      </c>
      <c r="V2200" s="107">
        <v>102061</v>
      </c>
      <c r="W2200" s="39" t="s">
        <v>922</v>
      </c>
      <c r="X2200" s="107">
        <v>1</v>
      </c>
      <c r="Y2200" s="107">
        <v>1</v>
      </c>
      <c r="Z2200" s="107">
        <v>5000</v>
      </c>
      <c r="AA2200" s="107">
        <v>102063</v>
      </c>
      <c r="AB2200" s="39" t="s">
        <v>922</v>
      </c>
      <c r="AC2200" s="107">
        <v>1</v>
      </c>
      <c r="AD2200" s="107">
        <v>1</v>
      </c>
      <c r="AE2200" s="107">
        <v>5000</v>
      </c>
      <c r="AG2200" s="15"/>
    </row>
    <row r="2201" spans="1:31">
      <c r="A2201" s="4">
        <v>361005</v>
      </c>
      <c r="B2201" s="4" t="s">
        <v>921</v>
      </c>
      <c r="F2201" s="50" t="s">
        <v>419</v>
      </c>
      <c r="J2201" s="4">
        <v>0</v>
      </c>
      <c r="L2201" s="27">
        <v>4510</v>
      </c>
      <c r="M2201" s="15" t="str">
        <f>IF(L2201="","",VLOOKUP(L2201,映射!W:X,2,FALSE))</f>
        <v>宠物强化之魂</v>
      </c>
      <c r="N2201" s="4">
        <v>1</v>
      </c>
      <c r="O2201" s="4">
        <v>1</v>
      </c>
      <c r="P2201" s="4">
        <v>10000</v>
      </c>
      <c r="Q2201" s="27">
        <v>1765</v>
      </c>
      <c r="R2201" s="15" t="str">
        <f>IF(Q2201="","",VLOOKUP(Q2201,映射!W:X,2,FALSE))</f>
        <v>经验球霸</v>
      </c>
      <c r="S2201" s="4">
        <v>1</v>
      </c>
      <c r="T2201" s="4">
        <v>1</v>
      </c>
      <c r="U2201" s="4">
        <v>2000</v>
      </c>
      <c r="V2201" s="107">
        <v>102061</v>
      </c>
      <c r="W2201" s="39" t="s">
        <v>922</v>
      </c>
      <c r="X2201" s="107">
        <v>1</v>
      </c>
      <c r="Y2201" s="107">
        <v>1</v>
      </c>
      <c r="Z2201" s="107">
        <v>500</v>
      </c>
      <c r="AA2201" s="107">
        <v>102063</v>
      </c>
      <c r="AB2201" s="39" t="s">
        <v>922</v>
      </c>
      <c r="AC2201" s="107">
        <v>1</v>
      </c>
      <c r="AD2201" s="107">
        <v>1</v>
      </c>
      <c r="AE2201" s="107">
        <v>500</v>
      </c>
    </row>
    <row r="2202" spans="1:31">
      <c r="A2202" s="4">
        <v>361006</v>
      </c>
      <c r="B2202" s="4" t="s">
        <v>921</v>
      </c>
      <c r="F2202" s="50" t="s">
        <v>419</v>
      </c>
      <c r="J2202" s="4">
        <v>0</v>
      </c>
      <c r="L2202" s="27">
        <v>4510</v>
      </c>
      <c r="M2202" s="15" t="str">
        <f>IF(L2202="","",VLOOKUP(L2202,映射!W:X,2,FALSE))</f>
        <v>宠物强化之魂</v>
      </c>
      <c r="N2202" s="4">
        <v>1</v>
      </c>
      <c r="O2202" s="4">
        <v>1</v>
      </c>
      <c r="P2202" s="4">
        <v>10000</v>
      </c>
      <c r="Q2202" s="27">
        <v>1765</v>
      </c>
      <c r="R2202" s="15" t="str">
        <f>IF(Q2202="","",VLOOKUP(Q2202,映射!W:X,2,FALSE))</f>
        <v>经验球霸</v>
      </c>
      <c r="S2202" s="4">
        <v>1</v>
      </c>
      <c r="T2202" s="4">
        <v>1</v>
      </c>
      <c r="U2202" s="4">
        <v>4000</v>
      </c>
      <c r="V2202" s="107">
        <v>102061</v>
      </c>
      <c r="W2202" s="39" t="s">
        <v>922</v>
      </c>
      <c r="X2202" s="107">
        <v>1</v>
      </c>
      <c r="Y2202" s="107">
        <v>1</v>
      </c>
      <c r="Z2202" s="107">
        <v>1000</v>
      </c>
      <c r="AA2202" s="107">
        <v>102063</v>
      </c>
      <c r="AB2202" s="39" t="s">
        <v>922</v>
      </c>
      <c r="AC2202" s="107">
        <v>1</v>
      </c>
      <c r="AD2202" s="107">
        <v>1</v>
      </c>
      <c r="AE2202" s="107">
        <v>1000</v>
      </c>
    </row>
    <row r="2203" spans="1:31">
      <c r="A2203" s="4">
        <v>361007</v>
      </c>
      <c r="B2203" s="4" t="s">
        <v>921</v>
      </c>
      <c r="F2203" s="50" t="s">
        <v>419</v>
      </c>
      <c r="J2203" s="4">
        <v>0</v>
      </c>
      <c r="L2203" s="27">
        <v>4510</v>
      </c>
      <c r="M2203" s="15" t="str">
        <f>IF(L2203="","",VLOOKUP(L2203,映射!W:X,2,FALSE))</f>
        <v>宠物强化之魂</v>
      </c>
      <c r="N2203" s="4">
        <v>1</v>
      </c>
      <c r="O2203" s="4">
        <v>1</v>
      </c>
      <c r="P2203" s="4">
        <v>10000</v>
      </c>
      <c r="Q2203" s="27">
        <v>1765</v>
      </c>
      <c r="R2203" s="15" t="str">
        <f>IF(Q2203="","",VLOOKUP(Q2203,映射!W:X,2,FALSE))</f>
        <v>经验球霸</v>
      </c>
      <c r="S2203" s="4">
        <v>1</v>
      </c>
      <c r="T2203" s="4">
        <v>1</v>
      </c>
      <c r="U2203" s="4">
        <v>6000</v>
      </c>
      <c r="V2203" s="107">
        <v>102061</v>
      </c>
      <c r="W2203" s="39" t="s">
        <v>922</v>
      </c>
      <c r="X2203" s="107">
        <v>1</v>
      </c>
      <c r="Y2203" s="107">
        <v>1</v>
      </c>
      <c r="Z2203" s="107">
        <v>2000</v>
      </c>
      <c r="AA2203" s="107">
        <v>102063</v>
      </c>
      <c r="AB2203" s="39" t="s">
        <v>922</v>
      </c>
      <c r="AC2203" s="107">
        <v>1</v>
      </c>
      <c r="AD2203" s="107">
        <v>1</v>
      </c>
      <c r="AE2203" s="107">
        <v>2000</v>
      </c>
    </row>
    <row r="2204" spans="1:31">
      <c r="A2204" s="4">
        <v>361008</v>
      </c>
      <c r="B2204" s="4" t="s">
        <v>921</v>
      </c>
      <c r="F2204" s="50" t="s">
        <v>419</v>
      </c>
      <c r="J2204" s="4">
        <v>0</v>
      </c>
      <c r="L2204" s="27">
        <v>4510</v>
      </c>
      <c r="M2204" s="15" t="str">
        <f>IF(L2204="","",VLOOKUP(L2204,映射!W:X,2,FALSE))</f>
        <v>宠物强化之魂</v>
      </c>
      <c r="N2204" s="4">
        <v>1</v>
      </c>
      <c r="O2204" s="4">
        <v>1</v>
      </c>
      <c r="P2204" s="4">
        <v>10000</v>
      </c>
      <c r="Q2204" s="27">
        <v>1765</v>
      </c>
      <c r="R2204" s="15" t="str">
        <f>IF(Q2204="","",VLOOKUP(Q2204,映射!W:X,2,FALSE))</f>
        <v>经验球霸</v>
      </c>
      <c r="S2204" s="4">
        <v>1</v>
      </c>
      <c r="T2204" s="4">
        <v>1</v>
      </c>
      <c r="U2204" s="4">
        <v>8000</v>
      </c>
      <c r="V2204" s="107">
        <v>102061</v>
      </c>
      <c r="W2204" s="39" t="s">
        <v>922</v>
      </c>
      <c r="X2204" s="107">
        <v>1</v>
      </c>
      <c r="Y2204" s="107">
        <v>1</v>
      </c>
      <c r="Z2204" s="107">
        <v>5000</v>
      </c>
      <c r="AA2204" s="107">
        <v>102063</v>
      </c>
      <c r="AB2204" s="39" t="s">
        <v>922</v>
      </c>
      <c r="AC2204" s="107">
        <v>1</v>
      </c>
      <c r="AD2204" s="107">
        <v>1</v>
      </c>
      <c r="AE2204" s="107">
        <v>5000</v>
      </c>
    </row>
    <row r="2205" spans="1:31">
      <c r="A2205" s="4">
        <v>361009</v>
      </c>
      <c r="B2205" s="4" t="s">
        <v>921</v>
      </c>
      <c r="F2205" s="50" t="s">
        <v>509</v>
      </c>
      <c r="J2205" s="4">
        <v>0</v>
      </c>
      <c r="L2205" s="27">
        <v>4510</v>
      </c>
      <c r="M2205" s="15" t="str">
        <f>IF(L2205="","",VLOOKUP(L2205,映射!W:X,2,FALSE))</f>
        <v>宠物强化之魂</v>
      </c>
      <c r="N2205" s="4">
        <v>1</v>
      </c>
      <c r="O2205" s="4">
        <v>1</v>
      </c>
      <c r="P2205" s="4">
        <v>10000</v>
      </c>
      <c r="Q2205" s="27">
        <v>1765</v>
      </c>
      <c r="R2205" s="15" t="str">
        <f>IF(Q2205="","",VLOOKUP(Q2205,映射!W:X,2,FALSE))</f>
        <v>经验球霸</v>
      </c>
      <c r="S2205" s="4">
        <v>1</v>
      </c>
      <c r="T2205" s="4">
        <v>1</v>
      </c>
      <c r="U2205" s="4">
        <v>2000</v>
      </c>
      <c r="V2205" s="107">
        <v>102061</v>
      </c>
      <c r="W2205" s="39" t="s">
        <v>922</v>
      </c>
      <c r="X2205" s="107">
        <v>1</v>
      </c>
      <c r="Y2205" s="107">
        <v>1</v>
      </c>
      <c r="Z2205" s="107">
        <v>500</v>
      </c>
      <c r="AA2205" s="107">
        <v>102063</v>
      </c>
      <c r="AB2205" s="39" t="s">
        <v>922</v>
      </c>
      <c r="AC2205" s="107">
        <v>1</v>
      </c>
      <c r="AD2205" s="107">
        <v>1</v>
      </c>
      <c r="AE2205" s="107">
        <v>500</v>
      </c>
    </row>
    <row r="2206" spans="1:31">
      <c r="A2206" s="4">
        <v>361010</v>
      </c>
      <c r="B2206" s="4" t="s">
        <v>921</v>
      </c>
      <c r="F2206" s="50" t="s">
        <v>509</v>
      </c>
      <c r="J2206" s="4">
        <v>0</v>
      </c>
      <c r="L2206" s="27">
        <v>4510</v>
      </c>
      <c r="M2206" s="15" t="str">
        <f>IF(L2206="","",VLOOKUP(L2206,映射!W:X,2,FALSE))</f>
        <v>宠物强化之魂</v>
      </c>
      <c r="N2206" s="4">
        <v>1</v>
      </c>
      <c r="O2206" s="4">
        <v>1</v>
      </c>
      <c r="P2206" s="4">
        <v>10000</v>
      </c>
      <c r="Q2206" s="27">
        <v>1765</v>
      </c>
      <c r="R2206" s="15" t="str">
        <f>IF(Q2206="","",VLOOKUP(Q2206,映射!W:X,2,FALSE))</f>
        <v>经验球霸</v>
      </c>
      <c r="S2206" s="4">
        <v>1</v>
      </c>
      <c r="T2206" s="4">
        <v>1</v>
      </c>
      <c r="U2206" s="4">
        <v>4000</v>
      </c>
      <c r="V2206" s="107">
        <v>102061</v>
      </c>
      <c r="W2206" s="39" t="s">
        <v>922</v>
      </c>
      <c r="X2206" s="107">
        <v>1</v>
      </c>
      <c r="Y2206" s="107">
        <v>1</v>
      </c>
      <c r="Z2206" s="107">
        <v>1000</v>
      </c>
      <c r="AA2206" s="107">
        <v>102063</v>
      </c>
      <c r="AB2206" s="39" t="s">
        <v>922</v>
      </c>
      <c r="AC2206" s="107">
        <v>1</v>
      </c>
      <c r="AD2206" s="107">
        <v>1</v>
      </c>
      <c r="AE2206" s="107">
        <v>1000</v>
      </c>
    </row>
    <row r="2207" spans="1:31">
      <c r="A2207" s="4">
        <v>361011</v>
      </c>
      <c r="B2207" s="4" t="s">
        <v>921</v>
      </c>
      <c r="F2207" s="50" t="s">
        <v>509</v>
      </c>
      <c r="J2207" s="4">
        <v>0</v>
      </c>
      <c r="L2207" s="27">
        <v>4510</v>
      </c>
      <c r="M2207" s="15" t="str">
        <f>IF(L2207="","",VLOOKUP(L2207,映射!W:X,2,FALSE))</f>
        <v>宠物强化之魂</v>
      </c>
      <c r="N2207" s="4">
        <v>1</v>
      </c>
      <c r="O2207" s="4">
        <v>1</v>
      </c>
      <c r="P2207" s="4">
        <v>10000</v>
      </c>
      <c r="Q2207" s="27">
        <v>1765</v>
      </c>
      <c r="R2207" s="15" t="str">
        <f>IF(Q2207="","",VLOOKUP(Q2207,映射!W:X,2,FALSE))</f>
        <v>经验球霸</v>
      </c>
      <c r="S2207" s="4">
        <v>1</v>
      </c>
      <c r="T2207" s="4">
        <v>1</v>
      </c>
      <c r="U2207" s="4">
        <v>6000</v>
      </c>
      <c r="V2207" s="107">
        <v>102061</v>
      </c>
      <c r="W2207" s="39" t="s">
        <v>922</v>
      </c>
      <c r="X2207" s="107">
        <v>1</v>
      </c>
      <c r="Y2207" s="107">
        <v>1</v>
      </c>
      <c r="Z2207" s="107">
        <v>2000</v>
      </c>
      <c r="AA2207" s="107">
        <v>102063</v>
      </c>
      <c r="AB2207" s="39" t="s">
        <v>922</v>
      </c>
      <c r="AC2207" s="107">
        <v>1</v>
      </c>
      <c r="AD2207" s="107">
        <v>1</v>
      </c>
      <c r="AE2207" s="107">
        <v>2000</v>
      </c>
    </row>
    <row r="2208" spans="1:31">
      <c r="A2208" s="4">
        <v>361012</v>
      </c>
      <c r="B2208" s="4" t="s">
        <v>921</v>
      </c>
      <c r="F2208" s="50" t="s">
        <v>509</v>
      </c>
      <c r="J2208" s="4">
        <v>0</v>
      </c>
      <c r="L2208" s="27">
        <v>4510</v>
      </c>
      <c r="M2208" s="15" t="str">
        <f>IF(L2208="","",VLOOKUP(L2208,映射!W:X,2,FALSE))</f>
        <v>宠物强化之魂</v>
      </c>
      <c r="N2208" s="4">
        <v>1</v>
      </c>
      <c r="O2208" s="4">
        <v>1</v>
      </c>
      <c r="P2208" s="4">
        <v>10000</v>
      </c>
      <c r="Q2208" s="27">
        <v>1765</v>
      </c>
      <c r="R2208" s="15" t="str">
        <f>IF(Q2208="","",VLOOKUP(Q2208,映射!W:X,2,FALSE))</f>
        <v>经验球霸</v>
      </c>
      <c r="S2208" s="4">
        <v>1</v>
      </c>
      <c r="T2208" s="4">
        <v>1</v>
      </c>
      <c r="U2208" s="4">
        <v>8000</v>
      </c>
      <c r="V2208" s="107">
        <v>102061</v>
      </c>
      <c r="W2208" s="39" t="s">
        <v>922</v>
      </c>
      <c r="X2208" s="107">
        <v>1</v>
      </c>
      <c r="Y2208" s="107">
        <v>1</v>
      </c>
      <c r="Z2208" s="107">
        <v>5000</v>
      </c>
      <c r="AA2208" s="107">
        <v>102063</v>
      </c>
      <c r="AB2208" s="39" t="s">
        <v>922</v>
      </c>
      <c r="AC2208" s="107">
        <v>1</v>
      </c>
      <c r="AD2208" s="107">
        <v>1</v>
      </c>
      <c r="AE2208" s="107">
        <v>5000</v>
      </c>
    </row>
    <row r="2209" spans="1:23">
      <c r="A2209" s="4">
        <v>370001</v>
      </c>
      <c r="B2209" s="4" t="s">
        <v>923</v>
      </c>
      <c r="F2209" s="4" t="s">
        <v>41</v>
      </c>
      <c r="H2209" s="4">
        <v>30</v>
      </c>
      <c r="I2209" s="4">
        <v>90000</v>
      </c>
      <c r="J2209" s="4">
        <v>600</v>
      </c>
      <c r="L2209" s="62">
        <v>3808</v>
      </c>
      <c r="M2209" s="15" t="str">
        <f>IF(L2209="","",VLOOKUP(L2209,映射!W:X,2,FALSE))</f>
        <v>8级宝石箱</v>
      </c>
      <c r="N2209" s="4">
        <v>1</v>
      </c>
      <c r="O2209" s="4">
        <v>1</v>
      </c>
      <c r="P2209" s="4">
        <v>1000</v>
      </c>
      <c r="R2209" s="15"/>
      <c r="W2209" s="15"/>
    </row>
    <row r="2210" spans="1:26">
      <c r="A2210" s="4">
        <v>370002</v>
      </c>
      <c r="B2210" s="4" t="s">
        <v>924</v>
      </c>
      <c r="F2210" s="4" t="s">
        <v>41</v>
      </c>
      <c r="H2210" s="4">
        <v>30</v>
      </c>
      <c r="I2210" s="4">
        <v>90000</v>
      </c>
      <c r="J2210" s="4">
        <v>600</v>
      </c>
      <c r="L2210" s="62">
        <v>3808</v>
      </c>
      <c r="M2210" s="15" t="str">
        <f>IF(L2210="","",VLOOKUP(L2210,映射!W:X,2,FALSE))</f>
        <v>8级宝石箱</v>
      </c>
      <c r="N2210" s="4">
        <v>1</v>
      </c>
      <c r="O2210" s="4">
        <v>1</v>
      </c>
      <c r="P2210" s="4">
        <v>1000</v>
      </c>
      <c r="R2210" s="15"/>
      <c r="V2210" s="10"/>
      <c r="W2210" s="15"/>
      <c r="Y2210" s="4"/>
      <c r="Z2210" s="4"/>
    </row>
    <row r="2211" spans="1:23">
      <c r="A2211" s="4">
        <v>370003</v>
      </c>
      <c r="B2211" s="4" t="s">
        <v>925</v>
      </c>
      <c r="F2211" s="4" t="s">
        <v>41</v>
      </c>
      <c r="H2211" s="4">
        <v>30</v>
      </c>
      <c r="I2211" s="4">
        <v>90000</v>
      </c>
      <c r="J2211" s="4">
        <v>600</v>
      </c>
      <c r="L2211" s="62">
        <v>3808</v>
      </c>
      <c r="M2211" s="15" t="str">
        <f>IF(L2211="","",VLOOKUP(L2211,映射!W:X,2,FALSE))</f>
        <v>8级宝石箱</v>
      </c>
      <c r="N2211" s="4">
        <v>1</v>
      </c>
      <c r="O2211" s="4">
        <v>1</v>
      </c>
      <c r="P2211" s="4">
        <v>1000</v>
      </c>
      <c r="R2211" s="15"/>
      <c r="W2211" s="15"/>
    </row>
    <row r="2212" spans="1:26">
      <c r="A2212" s="4">
        <v>370004</v>
      </c>
      <c r="B2212" s="4" t="s">
        <v>926</v>
      </c>
      <c r="F2212" s="4" t="s">
        <v>41</v>
      </c>
      <c r="H2212" s="4">
        <v>30</v>
      </c>
      <c r="I2212" s="4">
        <v>90000</v>
      </c>
      <c r="J2212" s="4">
        <v>600</v>
      </c>
      <c r="L2212" s="62">
        <v>3808</v>
      </c>
      <c r="M2212" s="15" t="str">
        <f>IF(L2212="","",VLOOKUP(L2212,映射!W:X,2,FALSE))</f>
        <v>8级宝石箱</v>
      </c>
      <c r="N2212" s="4">
        <v>1</v>
      </c>
      <c r="O2212" s="4">
        <v>1</v>
      </c>
      <c r="P2212" s="4">
        <v>1000</v>
      </c>
      <c r="Q2212" s="10">
        <v>1407</v>
      </c>
      <c r="R2212" s="15" t="str">
        <f>IF(Q2212="","",VLOOKUP(Q2212,映射!W:X,2,FALSE))</f>
        <v>强袭水晶（火风）</v>
      </c>
      <c r="S2212" s="4">
        <v>1</v>
      </c>
      <c r="T2212" s="4">
        <v>1</v>
      </c>
      <c r="U2212" s="4">
        <v>500</v>
      </c>
      <c r="V2212" s="3">
        <v>5509</v>
      </c>
      <c r="W2212" s="15" t="s">
        <v>927</v>
      </c>
      <c r="X2212" s="4">
        <v>1</v>
      </c>
      <c r="Y2212" s="4">
        <v>1</v>
      </c>
      <c r="Z2212" s="4">
        <v>10000</v>
      </c>
    </row>
    <row r="2213" spans="1:26">
      <c r="A2213" s="4">
        <v>370005</v>
      </c>
      <c r="B2213" s="4" t="s">
        <v>928</v>
      </c>
      <c r="F2213" s="4" t="s">
        <v>41</v>
      </c>
      <c r="H2213" s="4">
        <v>30</v>
      </c>
      <c r="I2213" s="4">
        <v>90000</v>
      </c>
      <c r="J2213" s="4">
        <v>600</v>
      </c>
      <c r="L2213" s="62">
        <v>3808</v>
      </c>
      <c r="M2213" s="15" t="str">
        <f>IF(L2213="","",VLOOKUP(L2213,映射!W:X,2,FALSE))</f>
        <v>8级宝石箱</v>
      </c>
      <c r="N2213" s="4">
        <v>1</v>
      </c>
      <c r="O2213" s="4">
        <v>1</v>
      </c>
      <c r="P2213" s="4">
        <v>1000</v>
      </c>
      <c r="Q2213" s="10">
        <v>1408</v>
      </c>
      <c r="R2213" s="15" t="str">
        <f>IF(Q2213="","",VLOOKUP(Q2213,映射!W:X,2,FALSE))</f>
        <v>强袭水晶（风地）</v>
      </c>
      <c r="S2213" s="4">
        <v>1</v>
      </c>
      <c r="T2213" s="4">
        <v>1</v>
      </c>
      <c r="U2213" s="4">
        <v>500</v>
      </c>
      <c r="V2213" s="3">
        <v>5509</v>
      </c>
      <c r="W2213" s="15" t="s">
        <v>927</v>
      </c>
      <c r="X2213" s="4">
        <v>1</v>
      </c>
      <c r="Y2213" s="4">
        <v>1</v>
      </c>
      <c r="Z2213" s="4">
        <v>10000</v>
      </c>
    </row>
    <row r="2214" spans="1:26">
      <c r="A2214" s="4">
        <v>370006</v>
      </c>
      <c r="B2214" s="4" t="s">
        <v>929</v>
      </c>
      <c r="F2214" s="4" t="s">
        <v>41</v>
      </c>
      <c r="H2214" s="4">
        <v>30</v>
      </c>
      <c r="I2214" s="4">
        <v>90000</v>
      </c>
      <c r="J2214" s="4">
        <v>600</v>
      </c>
      <c r="L2214" s="62">
        <v>3808</v>
      </c>
      <c r="M2214" s="15" t="str">
        <f>IF(L2214="","",VLOOKUP(L2214,映射!W:X,2,FALSE))</f>
        <v>8级宝石箱</v>
      </c>
      <c r="N2214" s="4">
        <v>1</v>
      </c>
      <c r="O2214" s="4">
        <v>1</v>
      </c>
      <c r="P2214" s="4">
        <v>1000</v>
      </c>
      <c r="Q2214" s="10">
        <v>1409</v>
      </c>
      <c r="R2214" s="15" t="str">
        <f>IF(Q2214="","",VLOOKUP(Q2214,映射!W:X,2,FALSE))</f>
        <v>强袭水晶（水火）</v>
      </c>
      <c r="S2214" s="4">
        <v>1</v>
      </c>
      <c r="T2214" s="4">
        <v>1</v>
      </c>
      <c r="U2214" s="4">
        <v>500</v>
      </c>
      <c r="V2214" s="3">
        <v>5509</v>
      </c>
      <c r="W2214" s="15" t="s">
        <v>927</v>
      </c>
      <c r="X2214" s="4">
        <v>1</v>
      </c>
      <c r="Y2214" s="4">
        <v>1</v>
      </c>
      <c r="Z2214" s="4">
        <v>10000</v>
      </c>
    </row>
    <row r="2215" spans="1:26">
      <c r="A2215" s="4">
        <v>370007</v>
      </c>
      <c r="B2215" s="4" t="s">
        <v>930</v>
      </c>
      <c r="F2215" s="4" t="s">
        <v>41</v>
      </c>
      <c r="H2215" s="4">
        <v>30</v>
      </c>
      <c r="I2215" s="4">
        <v>90000</v>
      </c>
      <c r="J2215" s="4">
        <v>600</v>
      </c>
      <c r="L2215" s="62">
        <v>3808</v>
      </c>
      <c r="M2215" s="15" t="str">
        <f>IF(L2215="","",VLOOKUP(L2215,映射!W:X,2,FALSE))</f>
        <v>8级宝石箱</v>
      </c>
      <c r="N2215" s="4">
        <v>1</v>
      </c>
      <c r="O2215" s="4">
        <v>1</v>
      </c>
      <c r="P2215" s="4">
        <v>10000</v>
      </c>
      <c r="Q2215" s="10">
        <v>1410</v>
      </c>
      <c r="R2215" s="15" t="str">
        <f>IF(Q2215="","",VLOOKUP(Q2215,映射!W:X,2,FALSE))</f>
        <v>强袭水晶（地水）</v>
      </c>
      <c r="S2215" s="4">
        <v>1</v>
      </c>
      <c r="T2215" s="4">
        <v>1</v>
      </c>
      <c r="U2215" s="4">
        <v>500</v>
      </c>
      <c r="V2215" s="3">
        <v>5509</v>
      </c>
      <c r="W2215" s="15" t="s">
        <v>927</v>
      </c>
      <c r="X2215" s="4">
        <v>1</v>
      </c>
      <c r="Y2215" s="4">
        <v>1</v>
      </c>
      <c r="Z2215" s="4">
        <v>10000</v>
      </c>
    </row>
    <row r="2216" spans="1:16">
      <c r="A2216" s="4">
        <v>370008</v>
      </c>
      <c r="B2216" s="4" t="s">
        <v>931</v>
      </c>
      <c r="F2216" s="4" t="s">
        <v>41</v>
      </c>
      <c r="H2216" s="4">
        <v>40</v>
      </c>
      <c r="I2216" s="4">
        <v>130000</v>
      </c>
      <c r="J2216" s="4">
        <v>600</v>
      </c>
      <c r="L2216" s="62">
        <v>3808</v>
      </c>
      <c r="M2216" s="15" t="str">
        <f>IF(L2216="","",VLOOKUP(L2216,映射!W:X,2,FALSE))</f>
        <v>8级宝石箱</v>
      </c>
      <c r="N2216" s="4">
        <v>1</v>
      </c>
      <c r="O2216" s="4">
        <v>1</v>
      </c>
      <c r="P2216" s="4">
        <v>1000</v>
      </c>
    </row>
    <row r="2217" spans="1:16">
      <c r="A2217" s="4">
        <v>370009</v>
      </c>
      <c r="B2217" s="4" t="s">
        <v>932</v>
      </c>
      <c r="F2217" s="4" t="s">
        <v>41</v>
      </c>
      <c r="H2217" s="4">
        <v>40</v>
      </c>
      <c r="I2217" s="4">
        <v>130000</v>
      </c>
      <c r="J2217" s="4">
        <v>600</v>
      </c>
      <c r="L2217" s="62">
        <v>3808</v>
      </c>
      <c r="M2217" s="15" t="str">
        <f>IF(L2217="","",VLOOKUP(L2217,映射!W:X,2,FALSE))</f>
        <v>8级宝石箱</v>
      </c>
      <c r="N2217" s="4">
        <v>1</v>
      </c>
      <c r="O2217" s="4">
        <v>1</v>
      </c>
      <c r="P2217" s="4">
        <v>1000</v>
      </c>
    </row>
    <row r="2218" spans="1:16">
      <c r="A2218" s="4">
        <v>370010</v>
      </c>
      <c r="B2218" s="4" t="s">
        <v>933</v>
      </c>
      <c r="F2218" s="4" t="s">
        <v>41</v>
      </c>
      <c r="H2218" s="4">
        <v>40</v>
      </c>
      <c r="I2218" s="4">
        <v>130000</v>
      </c>
      <c r="J2218" s="4">
        <v>600</v>
      </c>
      <c r="L2218" s="62">
        <v>3808</v>
      </c>
      <c r="M2218" s="15" t="str">
        <f>IF(L2218="","",VLOOKUP(L2218,映射!W:X,2,FALSE))</f>
        <v>8级宝石箱</v>
      </c>
      <c r="N2218" s="4">
        <v>1</v>
      </c>
      <c r="O2218" s="4">
        <v>1</v>
      </c>
      <c r="P2218" s="4">
        <v>1000</v>
      </c>
    </row>
    <row r="2219" spans="1:26">
      <c r="A2219" s="4">
        <v>370011</v>
      </c>
      <c r="B2219" s="4" t="s">
        <v>934</v>
      </c>
      <c r="F2219" s="4" t="s">
        <v>41</v>
      </c>
      <c r="H2219" s="4">
        <v>40</v>
      </c>
      <c r="I2219" s="4">
        <v>130000</v>
      </c>
      <c r="J2219" s="4">
        <v>600</v>
      </c>
      <c r="L2219" s="62">
        <v>3808</v>
      </c>
      <c r="M2219" s="15" t="str">
        <f>IF(L2219="","",VLOOKUP(L2219,映射!W:X,2,FALSE))</f>
        <v>8级宝石箱</v>
      </c>
      <c r="N2219" s="4">
        <v>1</v>
      </c>
      <c r="O2219" s="4">
        <v>1</v>
      </c>
      <c r="P2219" s="4">
        <v>1000</v>
      </c>
      <c r="Q2219" s="10">
        <v>1407</v>
      </c>
      <c r="R2219" s="15" t="str">
        <f>IF(Q2219="","",VLOOKUP(Q2219,映射!W:X,2,FALSE))</f>
        <v>强袭水晶（火风）</v>
      </c>
      <c r="S2219" s="4">
        <v>1</v>
      </c>
      <c r="T2219" s="4">
        <v>1</v>
      </c>
      <c r="U2219" s="4">
        <v>500</v>
      </c>
      <c r="V2219" s="3">
        <v>5510</v>
      </c>
      <c r="W2219" s="15" t="s">
        <v>935</v>
      </c>
      <c r="X2219" s="4">
        <v>1</v>
      </c>
      <c r="Y2219" s="4">
        <v>1</v>
      </c>
      <c r="Z2219" s="4">
        <v>10000</v>
      </c>
    </row>
    <row r="2220" spans="1:26">
      <c r="A2220" s="4">
        <v>370012</v>
      </c>
      <c r="B2220" s="4" t="s">
        <v>936</v>
      </c>
      <c r="F2220" s="4" t="s">
        <v>41</v>
      </c>
      <c r="H2220" s="4">
        <v>40</v>
      </c>
      <c r="I2220" s="4">
        <v>130000</v>
      </c>
      <c r="J2220" s="4">
        <v>600</v>
      </c>
      <c r="L2220" s="62">
        <v>3808</v>
      </c>
      <c r="M2220" s="15" t="str">
        <f>IF(L2220="","",VLOOKUP(L2220,映射!W:X,2,FALSE))</f>
        <v>8级宝石箱</v>
      </c>
      <c r="N2220" s="4">
        <v>1</v>
      </c>
      <c r="O2220" s="4">
        <v>1</v>
      </c>
      <c r="P2220" s="4">
        <v>1000</v>
      </c>
      <c r="Q2220" s="10">
        <v>1408</v>
      </c>
      <c r="R2220" s="15" t="str">
        <f>IF(Q2220="","",VLOOKUP(Q2220,映射!W:X,2,FALSE))</f>
        <v>强袭水晶（风地）</v>
      </c>
      <c r="S2220" s="4">
        <v>1</v>
      </c>
      <c r="T2220" s="4">
        <v>1</v>
      </c>
      <c r="U2220" s="4">
        <v>500</v>
      </c>
      <c r="V2220" s="3">
        <v>5510</v>
      </c>
      <c r="W2220" s="15" t="s">
        <v>935</v>
      </c>
      <c r="X2220" s="4">
        <v>1</v>
      </c>
      <c r="Y2220" s="4">
        <v>1</v>
      </c>
      <c r="Z2220" s="4">
        <v>10000</v>
      </c>
    </row>
    <row r="2221" spans="1:26">
      <c r="A2221" s="4">
        <v>370013</v>
      </c>
      <c r="B2221" s="4" t="s">
        <v>937</v>
      </c>
      <c r="F2221" s="4" t="s">
        <v>41</v>
      </c>
      <c r="H2221" s="4">
        <v>40</v>
      </c>
      <c r="I2221" s="4">
        <v>130000</v>
      </c>
      <c r="J2221" s="4">
        <v>600</v>
      </c>
      <c r="L2221" s="62">
        <v>3808</v>
      </c>
      <c r="M2221" s="15" t="str">
        <f>IF(L2221="","",VLOOKUP(L2221,映射!W:X,2,FALSE))</f>
        <v>8级宝石箱</v>
      </c>
      <c r="N2221" s="4">
        <v>1</v>
      </c>
      <c r="O2221" s="4">
        <v>1</v>
      </c>
      <c r="P2221" s="4">
        <v>1000</v>
      </c>
      <c r="Q2221" s="10">
        <v>1409</v>
      </c>
      <c r="R2221" s="15" t="str">
        <f>IF(Q2221="","",VLOOKUP(Q2221,映射!W:X,2,FALSE))</f>
        <v>强袭水晶（水火）</v>
      </c>
      <c r="S2221" s="4">
        <v>1</v>
      </c>
      <c r="T2221" s="4">
        <v>1</v>
      </c>
      <c r="U2221" s="4">
        <v>500</v>
      </c>
      <c r="V2221" s="3">
        <v>5510</v>
      </c>
      <c r="W2221" s="15" t="s">
        <v>935</v>
      </c>
      <c r="X2221" s="4">
        <v>1</v>
      </c>
      <c r="Y2221" s="4">
        <v>1</v>
      </c>
      <c r="Z2221" s="4">
        <v>10000</v>
      </c>
    </row>
    <row r="2222" spans="1:26">
      <c r="A2222" s="4">
        <v>370014</v>
      </c>
      <c r="B2222" s="4" t="s">
        <v>938</v>
      </c>
      <c r="F2222" s="4" t="s">
        <v>41</v>
      </c>
      <c r="H2222" s="4">
        <v>40</v>
      </c>
      <c r="I2222" s="4">
        <v>130000</v>
      </c>
      <c r="J2222" s="4">
        <v>600</v>
      </c>
      <c r="L2222" s="62">
        <v>3808</v>
      </c>
      <c r="M2222" s="15" t="str">
        <f>IF(L2222="","",VLOOKUP(L2222,映射!W:X,2,FALSE))</f>
        <v>8级宝石箱</v>
      </c>
      <c r="N2222" s="4">
        <v>1</v>
      </c>
      <c r="O2222" s="4">
        <v>1</v>
      </c>
      <c r="P2222" s="4">
        <v>10000</v>
      </c>
      <c r="Q2222" s="10">
        <v>1410</v>
      </c>
      <c r="R2222" s="15" t="str">
        <f>IF(Q2222="","",VLOOKUP(Q2222,映射!W:X,2,FALSE))</f>
        <v>强袭水晶（地水）</v>
      </c>
      <c r="S2222" s="4">
        <v>1</v>
      </c>
      <c r="T2222" s="4">
        <v>1</v>
      </c>
      <c r="U2222" s="4">
        <v>500</v>
      </c>
      <c r="V2222" s="3">
        <v>5510</v>
      </c>
      <c r="W2222" s="15" t="s">
        <v>935</v>
      </c>
      <c r="X2222" s="4">
        <v>1</v>
      </c>
      <c r="Y2222" s="4">
        <v>1</v>
      </c>
      <c r="Z2222" s="4">
        <v>10000</v>
      </c>
    </row>
    <row r="2223" spans="1:26">
      <c r="A2223" s="4">
        <v>370015</v>
      </c>
      <c r="B2223" s="4" t="s">
        <v>939</v>
      </c>
      <c r="F2223" s="4" t="s">
        <v>41</v>
      </c>
      <c r="H2223" s="4">
        <v>50</v>
      </c>
      <c r="I2223" s="4">
        <v>130000</v>
      </c>
      <c r="J2223" s="4">
        <v>600</v>
      </c>
      <c r="L2223" s="62">
        <v>3809</v>
      </c>
      <c r="M2223" s="15" t="str">
        <f>IF(L2223="","",VLOOKUP(L2223,映射!W:X,2,FALSE))</f>
        <v>9级宝石箱</v>
      </c>
      <c r="N2223" s="4">
        <v>1</v>
      </c>
      <c r="O2223" s="4">
        <v>1</v>
      </c>
      <c r="P2223" s="4">
        <v>10000</v>
      </c>
      <c r="Q2223" s="10">
        <v>1407</v>
      </c>
      <c r="R2223" s="15" t="str">
        <f>IF(Q2223="","",VLOOKUP(Q2223,映射!W:X,2,FALSE))</f>
        <v>强袭水晶（火风）</v>
      </c>
      <c r="S2223" s="4">
        <v>1</v>
      </c>
      <c r="T2223" s="4">
        <v>1</v>
      </c>
      <c r="U2223" s="4">
        <v>500</v>
      </c>
      <c r="V2223" s="3">
        <v>5511</v>
      </c>
      <c r="W2223" s="15" t="s">
        <v>940</v>
      </c>
      <c r="X2223" s="4">
        <v>1</v>
      </c>
      <c r="Y2223" s="4">
        <v>1</v>
      </c>
      <c r="Z2223" s="4">
        <v>10000</v>
      </c>
    </row>
    <row r="2224" spans="1:26">
      <c r="A2224" s="4">
        <v>370016</v>
      </c>
      <c r="B2224" s="4" t="s">
        <v>941</v>
      </c>
      <c r="F2224" s="4" t="s">
        <v>41</v>
      </c>
      <c r="H2224" s="4">
        <v>50</v>
      </c>
      <c r="I2224" s="4">
        <v>130000</v>
      </c>
      <c r="J2224" s="4">
        <v>600</v>
      </c>
      <c r="L2224" s="62">
        <v>3809</v>
      </c>
      <c r="M2224" s="15" t="str">
        <f>IF(L2224="","",VLOOKUP(L2224,映射!W:X,2,FALSE))</f>
        <v>9级宝石箱</v>
      </c>
      <c r="N2224" s="4">
        <v>1</v>
      </c>
      <c r="O2224" s="4">
        <v>1</v>
      </c>
      <c r="P2224" s="4">
        <v>10000</v>
      </c>
      <c r="Q2224" s="10">
        <v>1408</v>
      </c>
      <c r="R2224" s="15" t="str">
        <f>IF(Q2224="","",VLOOKUP(Q2224,映射!W:X,2,FALSE))</f>
        <v>强袭水晶（风地）</v>
      </c>
      <c r="S2224" s="4">
        <v>1</v>
      </c>
      <c r="T2224" s="4">
        <v>1</v>
      </c>
      <c r="U2224" s="4">
        <v>500</v>
      </c>
      <c r="V2224" s="3">
        <v>5511</v>
      </c>
      <c r="W2224" s="15" t="s">
        <v>940</v>
      </c>
      <c r="X2224" s="4">
        <v>1</v>
      </c>
      <c r="Y2224" s="4">
        <v>1</v>
      </c>
      <c r="Z2224" s="4">
        <v>10000</v>
      </c>
    </row>
    <row r="2225" spans="1:26">
      <c r="A2225" s="4">
        <v>370017</v>
      </c>
      <c r="B2225" s="4" t="s">
        <v>942</v>
      </c>
      <c r="F2225" s="4" t="s">
        <v>41</v>
      </c>
      <c r="H2225" s="4">
        <v>50</v>
      </c>
      <c r="I2225" s="4">
        <v>130000</v>
      </c>
      <c r="J2225" s="4">
        <v>600</v>
      </c>
      <c r="L2225" s="62">
        <v>3809</v>
      </c>
      <c r="M2225" s="15" t="str">
        <f>IF(L2225="","",VLOOKUP(L2225,映射!W:X,2,FALSE))</f>
        <v>9级宝石箱</v>
      </c>
      <c r="N2225" s="4">
        <v>1</v>
      </c>
      <c r="O2225" s="4">
        <v>1</v>
      </c>
      <c r="P2225" s="4">
        <v>10000</v>
      </c>
      <c r="Q2225" s="10">
        <v>1409</v>
      </c>
      <c r="R2225" s="15" t="str">
        <f>IF(Q2225="","",VLOOKUP(Q2225,映射!W:X,2,FALSE))</f>
        <v>强袭水晶（水火）</v>
      </c>
      <c r="S2225" s="4">
        <v>1</v>
      </c>
      <c r="T2225" s="4">
        <v>1</v>
      </c>
      <c r="U2225" s="4">
        <v>500</v>
      </c>
      <c r="V2225" s="3">
        <v>5511</v>
      </c>
      <c r="W2225" s="15" t="s">
        <v>940</v>
      </c>
      <c r="X2225" s="4">
        <v>1</v>
      </c>
      <c r="Y2225" s="4">
        <v>1</v>
      </c>
      <c r="Z2225" s="4">
        <v>10000</v>
      </c>
    </row>
    <row r="2226" spans="1:26">
      <c r="A2226" s="4">
        <v>370018</v>
      </c>
      <c r="B2226" s="4" t="s">
        <v>943</v>
      </c>
      <c r="F2226" s="4" t="s">
        <v>41</v>
      </c>
      <c r="H2226" s="4">
        <v>50</v>
      </c>
      <c r="I2226" s="4">
        <v>130000</v>
      </c>
      <c r="J2226" s="4">
        <v>600</v>
      </c>
      <c r="L2226" s="62">
        <v>3809</v>
      </c>
      <c r="M2226" s="15" t="str">
        <f>IF(L2226="","",VLOOKUP(L2226,映射!W:X,2,FALSE))</f>
        <v>9级宝石箱</v>
      </c>
      <c r="N2226" s="4">
        <v>1</v>
      </c>
      <c r="O2226" s="4">
        <v>1</v>
      </c>
      <c r="P2226" s="4">
        <v>10000</v>
      </c>
      <c r="Q2226" s="10">
        <v>1410</v>
      </c>
      <c r="R2226" s="15" t="str">
        <f>IF(Q2226="","",VLOOKUP(Q2226,映射!W:X,2,FALSE))</f>
        <v>强袭水晶（地水）</v>
      </c>
      <c r="S2226" s="4">
        <v>1</v>
      </c>
      <c r="T2226" s="4">
        <v>1</v>
      </c>
      <c r="U2226" s="4">
        <v>500</v>
      </c>
      <c r="V2226" s="3">
        <v>5511</v>
      </c>
      <c r="W2226" s="15" t="s">
        <v>940</v>
      </c>
      <c r="X2226" s="4">
        <v>1</v>
      </c>
      <c r="Y2226" s="4">
        <v>1</v>
      </c>
      <c r="Z2226" s="4">
        <v>10000</v>
      </c>
    </row>
    <row r="2227" spans="1:26">
      <c r="A2227" s="4">
        <v>370019</v>
      </c>
      <c r="B2227" s="4" t="s">
        <v>944</v>
      </c>
      <c r="F2227" s="4" t="s">
        <v>41</v>
      </c>
      <c r="H2227" s="4">
        <v>50</v>
      </c>
      <c r="I2227" s="4">
        <v>130000</v>
      </c>
      <c r="J2227" s="4">
        <v>600</v>
      </c>
      <c r="L2227" s="62">
        <v>3809</v>
      </c>
      <c r="M2227" s="15" t="str">
        <f>IF(L2227="","",VLOOKUP(L2227,映射!W:X,2,FALSE))</f>
        <v>9级宝石箱</v>
      </c>
      <c r="N2227" s="4">
        <v>1</v>
      </c>
      <c r="O2227" s="4">
        <v>1</v>
      </c>
      <c r="P2227" s="4">
        <v>10000</v>
      </c>
      <c r="Q2227" s="10">
        <v>1407</v>
      </c>
      <c r="R2227" s="15" t="str">
        <f>IF(Q2227="","",VLOOKUP(Q2227,映射!W:X,2,FALSE))</f>
        <v>强袭水晶（火风）</v>
      </c>
      <c r="S2227" s="4">
        <v>1</v>
      </c>
      <c r="T2227" s="4">
        <v>1</v>
      </c>
      <c r="U2227" s="4">
        <v>500</v>
      </c>
      <c r="V2227" s="3">
        <v>5511</v>
      </c>
      <c r="W2227" s="15" t="s">
        <v>940</v>
      </c>
      <c r="X2227" s="4">
        <v>1</v>
      </c>
      <c r="Y2227" s="4">
        <v>1</v>
      </c>
      <c r="Z2227" s="4">
        <v>10000</v>
      </c>
    </row>
    <row r="2228" spans="1:26">
      <c r="A2228" s="4">
        <v>370020</v>
      </c>
      <c r="B2228" s="4" t="s">
        <v>945</v>
      </c>
      <c r="F2228" s="4" t="s">
        <v>41</v>
      </c>
      <c r="H2228" s="4">
        <v>60</v>
      </c>
      <c r="I2228" s="4">
        <v>130000</v>
      </c>
      <c r="J2228" s="4">
        <v>600</v>
      </c>
      <c r="L2228" s="62">
        <v>3810</v>
      </c>
      <c r="M2228" s="15" t="str">
        <f>IF(L2228="","",VLOOKUP(L2228,映射!W:X,2,FALSE))</f>
        <v>10级宝石箱</v>
      </c>
      <c r="N2228" s="4">
        <v>1</v>
      </c>
      <c r="O2228" s="4">
        <v>1</v>
      </c>
      <c r="P2228" s="4">
        <v>10000</v>
      </c>
      <c r="Q2228" s="10">
        <v>1408</v>
      </c>
      <c r="R2228" s="15" t="str">
        <f>IF(Q2228="","",VLOOKUP(Q2228,映射!W:X,2,FALSE))</f>
        <v>强袭水晶（风地）</v>
      </c>
      <c r="S2228" s="4">
        <v>1</v>
      </c>
      <c r="T2228" s="4">
        <v>1</v>
      </c>
      <c r="U2228" s="4">
        <v>500</v>
      </c>
      <c r="V2228" s="3">
        <v>5512</v>
      </c>
      <c r="W2228" s="15" t="s">
        <v>946</v>
      </c>
      <c r="X2228" s="4">
        <v>1</v>
      </c>
      <c r="Y2228" s="4">
        <v>1</v>
      </c>
      <c r="Z2228" s="4">
        <v>10000</v>
      </c>
    </row>
    <row r="2229" spans="1:26">
      <c r="A2229" s="4">
        <v>370021</v>
      </c>
      <c r="B2229" s="4" t="s">
        <v>947</v>
      </c>
      <c r="F2229" s="4" t="s">
        <v>41</v>
      </c>
      <c r="H2229" s="4">
        <v>60</v>
      </c>
      <c r="I2229" s="4">
        <v>130000</v>
      </c>
      <c r="J2229" s="4">
        <v>600</v>
      </c>
      <c r="L2229" s="62">
        <v>3810</v>
      </c>
      <c r="M2229" s="15" t="str">
        <f>IF(L2229="","",VLOOKUP(L2229,映射!W:X,2,FALSE))</f>
        <v>10级宝石箱</v>
      </c>
      <c r="N2229" s="4">
        <v>1</v>
      </c>
      <c r="O2229" s="4">
        <v>1</v>
      </c>
      <c r="P2229" s="4">
        <v>10000</v>
      </c>
      <c r="Q2229" s="10">
        <v>1409</v>
      </c>
      <c r="R2229" s="15" t="str">
        <f>IF(Q2229="","",VLOOKUP(Q2229,映射!W:X,2,FALSE))</f>
        <v>强袭水晶（水火）</v>
      </c>
      <c r="S2229" s="4">
        <v>1</v>
      </c>
      <c r="T2229" s="4">
        <v>1</v>
      </c>
      <c r="U2229" s="4">
        <v>500</v>
      </c>
      <c r="V2229" s="3">
        <v>5512</v>
      </c>
      <c r="W2229" s="15" t="s">
        <v>946</v>
      </c>
      <c r="X2229" s="4">
        <v>1</v>
      </c>
      <c r="Y2229" s="4">
        <v>1</v>
      </c>
      <c r="Z2229" s="4">
        <v>10000</v>
      </c>
    </row>
    <row r="2230" spans="1:26">
      <c r="A2230" s="4">
        <v>370022</v>
      </c>
      <c r="B2230" s="4" t="s">
        <v>948</v>
      </c>
      <c r="F2230" s="4" t="s">
        <v>41</v>
      </c>
      <c r="H2230" s="4">
        <v>60</v>
      </c>
      <c r="I2230" s="4">
        <v>130000</v>
      </c>
      <c r="J2230" s="4">
        <v>600</v>
      </c>
      <c r="L2230" s="62">
        <v>3810</v>
      </c>
      <c r="M2230" s="15" t="str">
        <f>IF(L2230="","",VLOOKUP(L2230,映射!W:X,2,FALSE))</f>
        <v>10级宝石箱</v>
      </c>
      <c r="N2230" s="4">
        <v>1</v>
      </c>
      <c r="O2230" s="4">
        <v>1</v>
      </c>
      <c r="P2230" s="4">
        <v>10000</v>
      </c>
      <c r="Q2230" s="10">
        <v>1410</v>
      </c>
      <c r="R2230" s="15" t="str">
        <f>IF(Q2230="","",VLOOKUP(Q2230,映射!W:X,2,FALSE))</f>
        <v>强袭水晶（地水）</v>
      </c>
      <c r="S2230" s="4">
        <v>1</v>
      </c>
      <c r="T2230" s="4">
        <v>1</v>
      </c>
      <c r="U2230" s="4">
        <v>500</v>
      </c>
      <c r="V2230" s="3">
        <v>5512</v>
      </c>
      <c r="W2230" s="15" t="s">
        <v>946</v>
      </c>
      <c r="X2230" s="4">
        <v>1</v>
      </c>
      <c r="Y2230" s="4">
        <v>1</v>
      </c>
      <c r="Z2230" s="4">
        <v>10000</v>
      </c>
    </row>
    <row r="2231" spans="1:26">
      <c r="A2231" s="4">
        <v>370023</v>
      </c>
      <c r="B2231" s="4" t="s">
        <v>949</v>
      </c>
      <c r="F2231" s="4" t="s">
        <v>41</v>
      </c>
      <c r="H2231" s="4">
        <v>60</v>
      </c>
      <c r="I2231" s="4">
        <v>130000</v>
      </c>
      <c r="J2231" s="4">
        <v>600</v>
      </c>
      <c r="L2231" s="62">
        <v>3810</v>
      </c>
      <c r="M2231" s="15" t="str">
        <f>IF(L2231="","",VLOOKUP(L2231,映射!W:X,2,FALSE))</f>
        <v>10级宝石箱</v>
      </c>
      <c r="N2231" s="4">
        <v>1</v>
      </c>
      <c r="O2231" s="4">
        <v>1</v>
      </c>
      <c r="P2231" s="4">
        <v>10000</v>
      </c>
      <c r="Q2231" s="10">
        <v>1407</v>
      </c>
      <c r="R2231" s="15" t="str">
        <f>IF(Q2231="","",VLOOKUP(Q2231,映射!W:X,2,FALSE))</f>
        <v>强袭水晶（火风）</v>
      </c>
      <c r="S2231" s="4">
        <v>1</v>
      </c>
      <c r="T2231" s="4">
        <v>1</v>
      </c>
      <c r="U2231" s="4">
        <v>500</v>
      </c>
      <c r="V2231" s="3">
        <v>5512</v>
      </c>
      <c r="W2231" s="15" t="s">
        <v>946</v>
      </c>
      <c r="X2231" s="4">
        <v>1</v>
      </c>
      <c r="Y2231" s="4">
        <v>1</v>
      </c>
      <c r="Z2231" s="4">
        <v>10000</v>
      </c>
    </row>
    <row r="2232" spans="1:26">
      <c r="A2232" s="4">
        <v>370024</v>
      </c>
      <c r="B2232" s="4" t="s">
        <v>950</v>
      </c>
      <c r="F2232" s="4" t="s">
        <v>41</v>
      </c>
      <c r="H2232" s="4">
        <v>60</v>
      </c>
      <c r="I2232" s="4">
        <v>130000</v>
      </c>
      <c r="J2232" s="4">
        <v>600</v>
      </c>
      <c r="L2232" s="62">
        <v>3810</v>
      </c>
      <c r="M2232" s="15" t="str">
        <f>IF(L2232="","",VLOOKUP(L2232,映射!W:X,2,FALSE))</f>
        <v>10级宝石箱</v>
      </c>
      <c r="N2232" s="4">
        <v>1</v>
      </c>
      <c r="O2232" s="4">
        <v>1</v>
      </c>
      <c r="P2232" s="4">
        <v>10000</v>
      </c>
      <c r="Q2232" s="10">
        <v>1408</v>
      </c>
      <c r="R2232" s="15" t="str">
        <f>IF(Q2232="","",VLOOKUP(Q2232,映射!W:X,2,FALSE))</f>
        <v>强袭水晶（风地）</v>
      </c>
      <c r="S2232" s="4">
        <v>1</v>
      </c>
      <c r="T2232" s="4">
        <v>1</v>
      </c>
      <c r="U2232" s="4">
        <v>500</v>
      </c>
      <c r="V2232" s="3">
        <v>5512</v>
      </c>
      <c r="W2232" s="15" t="s">
        <v>946</v>
      </c>
      <c r="X2232" s="4">
        <v>1</v>
      </c>
      <c r="Y2232" s="4">
        <v>1</v>
      </c>
      <c r="Z2232" s="4">
        <v>10000</v>
      </c>
    </row>
    <row r="2233" spans="1:26">
      <c r="A2233" s="4">
        <v>370025</v>
      </c>
      <c r="B2233" s="4" t="s">
        <v>945</v>
      </c>
      <c r="F2233" s="4" t="s">
        <v>41</v>
      </c>
      <c r="H2233" s="4">
        <v>60</v>
      </c>
      <c r="I2233" s="4">
        <v>130000</v>
      </c>
      <c r="J2233" s="4">
        <v>600</v>
      </c>
      <c r="L2233" s="62">
        <v>3810</v>
      </c>
      <c r="M2233" s="15" t="str">
        <f>IF(L2233="","",VLOOKUP(L2233,映射!W:X,2,FALSE))</f>
        <v>10级宝石箱</v>
      </c>
      <c r="N2233" s="4">
        <v>1</v>
      </c>
      <c r="O2233" s="4">
        <v>1</v>
      </c>
      <c r="P2233" s="4">
        <v>10000</v>
      </c>
      <c r="Q2233" s="10">
        <v>1409</v>
      </c>
      <c r="R2233" s="15" t="str">
        <f>IF(Q2233="","",VLOOKUP(Q2233,映射!W:X,2,FALSE))</f>
        <v>强袭水晶（水火）</v>
      </c>
      <c r="S2233" s="4">
        <v>1</v>
      </c>
      <c r="T2233" s="4">
        <v>1</v>
      </c>
      <c r="U2233" s="4">
        <v>500</v>
      </c>
      <c r="V2233" s="3">
        <v>5512</v>
      </c>
      <c r="W2233" s="15" t="s">
        <v>946</v>
      </c>
      <c r="X2233" s="4">
        <v>1</v>
      </c>
      <c r="Y2233" s="4">
        <v>1</v>
      </c>
      <c r="Z2233" s="4">
        <v>10000</v>
      </c>
    </row>
    <row r="2234" spans="1:26">
      <c r="A2234" s="4">
        <v>370026</v>
      </c>
      <c r="B2234" s="4" t="s">
        <v>947</v>
      </c>
      <c r="F2234" s="4" t="s">
        <v>41</v>
      </c>
      <c r="H2234" s="4">
        <v>60</v>
      </c>
      <c r="I2234" s="4">
        <v>130000</v>
      </c>
      <c r="J2234" s="4">
        <v>600</v>
      </c>
      <c r="L2234" s="62">
        <v>3810</v>
      </c>
      <c r="M2234" s="15" t="str">
        <f>IF(L2234="","",VLOOKUP(L2234,映射!W:X,2,FALSE))</f>
        <v>10级宝石箱</v>
      </c>
      <c r="N2234" s="4">
        <v>1</v>
      </c>
      <c r="O2234" s="4">
        <v>1</v>
      </c>
      <c r="P2234" s="4">
        <v>10000</v>
      </c>
      <c r="Q2234" s="10">
        <v>1410</v>
      </c>
      <c r="R2234" s="15" t="str">
        <f>IF(Q2234="","",VLOOKUP(Q2234,映射!W:X,2,FALSE))</f>
        <v>强袭水晶（地水）</v>
      </c>
      <c r="S2234" s="4">
        <v>1</v>
      </c>
      <c r="T2234" s="4">
        <v>1</v>
      </c>
      <c r="U2234" s="4">
        <v>500</v>
      </c>
      <c r="V2234" s="3">
        <v>5512</v>
      </c>
      <c r="W2234" s="15" t="s">
        <v>946</v>
      </c>
      <c r="X2234" s="4">
        <v>1</v>
      </c>
      <c r="Y2234" s="4">
        <v>1</v>
      </c>
      <c r="Z2234" s="4">
        <v>10000</v>
      </c>
    </row>
    <row r="2235" spans="1:26">
      <c r="A2235" s="4">
        <v>370027</v>
      </c>
      <c r="B2235" s="4" t="s">
        <v>948</v>
      </c>
      <c r="F2235" s="4" t="s">
        <v>41</v>
      </c>
      <c r="H2235" s="4">
        <v>60</v>
      </c>
      <c r="I2235" s="4">
        <v>130000</v>
      </c>
      <c r="J2235" s="4">
        <v>600</v>
      </c>
      <c r="L2235" s="62">
        <v>3810</v>
      </c>
      <c r="M2235" s="15" t="str">
        <f>IF(L2235="","",VLOOKUP(L2235,映射!W:X,2,FALSE))</f>
        <v>10级宝石箱</v>
      </c>
      <c r="N2235" s="4">
        <v>1</v>
      </c>
      <c r="O2235" s="4">
        <v>1</v>
      </c>
      <c r="P2235" s="4">
        <v>10000</v>
      </c>
      <c r="Q2235" s="10">
        <v>1407</v>
      </c>
      <c r="R2235" s="15" t="str">
        <f>IF(Q2235="","",VLOOKUP(Q2235,映射!W:X,2,FALSE))</f>
        <v>强袭水晶（火风）</v>
      </c>
      <c r="S2235" s="4">
        <v>1</v>
      </c>
      <c r="T2235" s="4">
        <v>1</v>
      </c>
      <c r="U2235" s="4">
        <v>500</v>
      </c>
      <c r="V2235" s="3">
        <v>5512</v>
      </c>
      <c r="W2235" s="15" t="s">
        <v>946</v>
      </c>
      <c r="X2235" s="4">
        <v>1</v>
      </c>
      <c r="Y2235" s="4">
        <v>1</v>
      </c>
      <c r="Z2235" s="4">
        <v>10000</v>
      </c>
    </row>
    <row r="2236" spans="1:26">
      <c r="A2236" s="4">
        <v>370028</v>
      </c>
      <c r="B2236" s="4" t="s">
        <v>949</v>
      </c>
      <c r="F2236" s="4" t="s">
        <v>41</v>
      </c>
      <c r="H2236" s="4">
        <v>60</v>
      </c>
      <c r="I2236" s="4">
        <v>130000</v>
      </c>
      <c r="J2236" s="4">
        <v>600</v>
      </c>
      <c r="L2236" s="62">
        <v>3810</v>
      </c>
      <c r="M2236" s="15" t="str">
        <f>IF(L2236="","",VLOOKUP(L2236,映射!W:X,2,FALSE))</f>
        <v>10级宝石箱</v>
      </c>
      <c r="N2236" s="4">
        <v>1</v>
      </c>
      <c r="O2236" s="4">
        <v>1</v>
      </c>
      <c r="P2236" s="4">
        <v>10000</v>
      </c>
      <c r="Q2236" s="10">
        <v>1408</v>
      </c>
      <c r="R2236" s="15" t="str">
        <f>IF(Q2236="","",VLOOKUP(Q2236,映射!W:X,2,FALSE))</f>
        <v>强袭水晶（风地）</v>
      </c>
      <c r="S2236" s="4">
        <v>1</v>
      </c>
      <c r="T2236" s="4">
        <v>1</v>
      </c>
      <c r="U2236" s="4">
        <v>500</v>
      </c>
      <c r="V2236" s="3">
        <v>5512</v>
      </c>
      <c r="W2236" s="15" t="s">
        <v>946</v>
      </c>
      <c r="X2236" s="4">
        <v>1</v>
      </c>
      <c r="Y2236" s="4">
        <v>1</v>
      </c>
      <c r="Z2236" s="4">
        <v>10000</v>
      </c>
    </row>
    <row r="2237" spans="1:26">
      <c r="A2237" s="4">
        <v>370029</v>
      </c>
      <c r="B2237" s="4" t="s">
        <v>950</v>
      </c>
      <c r="F2237" s="4" t="s">
        <v>41</v>
      </c>
      <c r="H2237" s="4">
        <v>60</v>
      </c>
      <c r="I2237" s="4">
        <v>130000</v>
      </c>
      <c r="J2237" s="4">
        <v>600</v>
      </c>
      <c r="L2237" s="62">
        <v>3810</v>
      </c>
      <c r="M2237" s="15" t="str">
        <f>IF(L2237="","",VLOOKUP(L2237,映射!W:X,2,FALSE))</f>
        <v>10级宝石箱</v>
      </c>
      <c r="N2237" s="4">
        <v>1</v>
      </c>
      <c r="O2237" s="4">
        <v>1</v>
      </c>
      <c r="P2237" s="4">
        <v>10000</v>
      </c>
      <c r="Q2237" s="10">
        <v>1409</v>
      </c>
      <c r="R2237" s="15" t="str">
        <f>IF(Q2237="","",VLOOKUP(Q2237,映射!W:X,2,FALSE))</f>
        <v>强袭水晶（水火）</v>
      </c>
      <c r="S2237" s="4">
        <v>1</v>
      </c>
      <c r="T2237" s="4">
        <v>1</v>
      </c>
      <c r="U2237" s="4">
        <v>500</v>
      </c>
      <c r="V2237" s="3">
        <v>5512</v>
      </c>
      <c r="W2237" s="15" t="s">
        <v>946</v>
      </c>
      <c r="X2237" s="4">
        <v>1</v>
      </c>
      <c r="Y2237" s="4">
        <v>1</v>
      </c>
      <c r="Z2237" s="4">
        <v>10000</v>
      </c>
    </row>
    <row r="2238" spans="1:26">
      <c r="A2238" s="4">
        <v>370030</v>
      </c>
      <c r="B2238" s="4" t="s">
        <v>951</v>
      </c>
      <c r="F2238" s="4" t="s">
        <v>41</v>
      </c>
      <c r="H2238" s="4">
        <v>60</v>
      </c>
      <c r="I2238" s="4">
        <v>130000</v>
      </c>
      <c r="J2238" s="4">
        <v>600</v>
      </c>
      <c r="L2238" s="62">
        <v>3810</v>
      </c>
      <c r="M2238" s="15" t="str">
        <f>IF(L2238="","",VLOOKUP(L2238,映射!W:X,2,FALSE))</f>
        <v>10级宝石箱</v>
      </c>
      <c r="N2238" s="4">
        <v>1</v>
      </c>
      <c r="O2238" s="4">
        <v>1</v>
      </c>
      <c r="P2238" s="4">
        <v>10000</v>
      </c>
      <c r="Q2238" s="10">
        <v>1410</v>
      </c>
      <c r="R2238" s="15" t="str">
        <f>IF(Q2238="","",VLOOKUP(Q2238,映射!W:X,2,FALSE))</f>
        <v>强袭水晶（地水）</v>
      </c>
      <c r="S2238" s="4">
        <v>1</v>
      </c>
      <c r="T2238" s="4">
        <v>1</v>
      </c>
      <c r="U2238" s="4">
        <v>500</v>
      </c>
      <c r="V2238" s="3">
        <v>5512</v>
      </c>
      <c r="W2238" s="15" t="s">
        <v>946</v>
      </c>
      <c r="X2238" s="4">
        <v>1</v>
      </c>
      <c r="Y2238" s="4">
        <v>1</v>
      </c>
      <c r="Z2238" s="4">
        <v>10000</v>
      </c>
    </row>
    <row r="2239" spans="1:26">
      <c r="A2239" s="4">
        <v>370031</v>
      </c>
      <c r="B2239" s="4" t="s">
        <v>952</v>
      </c>
      <c r="F2239" s="4" t="s">
        <v>41</v>
      </c>
      <c r="H2239" s="4">
        <v>70</v>
      </c>
      <c r="I2239" s="4">
        <v>25000</v>
      </c>
      <c r="J2239" s="4">
        <v>500</v>
      </c>
      <c r="L2239" s="103">
        <v>10054</v>
      </c>
      <c r="M2239" s="71" t="s">
        <v>953</v>
      </c>
      <c r="N2239" s="4">
        <v>1</v>
      </c>
      <c r="O2239" s="4">
        <v>1</v>
      </c>
      <c r="P2239" s="4">
        <v>3000</v>
      </c>
      <c r="Q2239" s="10">
        <v>21363</v>
      </c>
      <c r="R2239" s="15" t="s">
        <v>665</v>
      </c>
      <c r="S2239" s="4">
        <v>1</v>
      </c>
      <c r="T2239" s="4">
        <v>1</v>
      </c>
      <c r="U2239" s="4">
        <v>10000</v>
      </c>
      <c r="W2239" s="15"/>
      <c r="X2239" s="4"/>
      <c r="Y2239" s="4"/>
      <c r="Z2239" s="4"/>
    </row>
    <row r="2240" spans="1:26">
      <c r="A2240" s="4">
        <v>370032</v>
      </c>
      <c r="B2240" s="4" t="s">
        <v>954</v>
      </c>
      <c r="F2240" s="4" t="s">
        <v>41</v>
      </c>
      <c r="H2240" s="4">
        <v>70</v>
      </c>
      <c r="I2240" s="4">
        <v>30000</v>
      </c>
      <c r="J2240" s="4">
        <v>500</v>
      </c>
      <c r="L2240" s="103">
        <v>10044</v>
      </c>
      <c r="M2240" s="71" t="s">
        <v>955</v>
      </c>
      <c r="N2240" s="4">
        <v>1</v>
      </c>
      <c r="O2240" s="4">
        <v>1</v>
      </c>
      <c r="P2240" s="4">
        <v>3000</v>
      </c>
      <c r="Q2240" s="10">
        <v>21363</v>
      </c>
      <c r="R2240" s="15" t="s">
        <v>665</v>
      </c>
      <c r="S2240" s="4">
        <v>1</v>
      </c>
      <c r="T2240" s="4">
        <v>1</v>
      </c>
      <c r="U2240" s="4">
        <v>10000</v>
      </c>
      <c r="W2240" s="15"/>
      <c r="X2240" s="4"/>
      <c r="Y2240" s="4"/>
      <c r="Z2240" s="4"/>
    </row>
    <row r="2241" spans="1:26">
      <c r="A2241" s="4">
        <v>370033</v>
      </c>
      <c r="B2241" s="4" t="s">
        <v>956</v>
      </c>
      <c r="F2241" s="4" t="s">
        <v>41</v>
      </c>
      <c r="H2241" s="4">
        <v>70</v>
      </c>
      <c r="I2241" s="4">
        <v>35000</v>
      </c>
      <c r="J2241" s="4">
        <v>500</v>
      </c>
      <c r="L2241" s="103">
        <v>10034</v>
      </c>
      <c r="M2241" s="71" t="s">
        <v>957</v>
      </c>
      <c r="N2241" s="4">
        <v>1</v>
      </c>
      <c r="O2241" s="4">
        <v>1</v>
      </c>
      <c r="P2241" s="4">
        <v>3000</v>
      </c>
      <c r="Q2241" s="10">
        <v>21363</v>
      </c>
      <c r="R2241" s="15" t="s">
        <v>665</v>
      </c>
      <c r="S2241" s="4">
        <v>2</v>
      </c>
      <c r="T2241" s="4">
        <v>1</v>
      </c>
      <c r="U2241" s="4">
        <v>10000</v>
      </c>
      <c r="W2241" s="15"/>
      <c r="X2241" s="4"/>
      <c r="Y2241" s="4"/>
      <c r="Z2241" s="4"/>
    </row>
    <row r="2242" spans="1:26">
      <c r="A2242" s="4">
        <v>370034</v>
      </c>
      <c r="B2242" s="4" t="s">
        <v>958</v>
      </c>
      <c r="F2242" s="4" t="s">
        <v>41</v>
      </c>
      <c r="H2242" s="4">
        <v>70</v>
      </c>
      <c r="I2242" s="4">
        <v>40000</v>
      </c>
      <c r="J2242" s="4">
        <v>500</v>
      </c>
      <c r="L2242" s="103">
        <v>10024</v>
      </c>
      <c r="M2242" s="71" t="s">
        <v>959</v>
      </c>
      <c r="N2242" s="4">
        <v>1</v>
      </c>
      <c r="O2242" s="4">
        <v>1</v>
      </c>
      <c r="P2242" s="4">
        <v>3000</v>
      </c>
      <c r="Q2242" s="10">
        <v>21363</v>
      </c>
      <c r="R2242" s="15" t="s">
        <v>665</v>
      </c>
      <c r="S2242" s="4">
        <v>2</v>
      </c>
      <c r="T2242" s="4">
        <v>1</v>
      </c>
      <c r="U2242" s="4">
        <v>10000</v>
      </c>
      <c r="W2242" s="15"/>
      <c r="X2242" s="4"/>
      <c r="Y2242" s="4"/>
      <c r="Z2242" s="4"/>
    </row>
    <row r="2243" spans="1:31">
      <c r="A2243" s="4">
        <v>370035</v>
      </c>
      <c r="B2243" s="4" t="s">
        <v>960</v>
      </c>
      <c r="F2243" s="4" t="s">
        <v>41</v>
      </c>
      <c r="H2243" s="4">
        <v>70</v>
      </c>
      <c r="I2243" s="4">
        <v>45000</v>
      </c>
      <c r="J2243" s="4">
        <v>500</v>
      </c>
      <c r="L2243" s="103">
        <v>10004</v>
      </c>
      <c r="M2243" s="71" t="s">
        <v>961</v>
      </c>
      <c r="N2243" s="4">
        <v>1</v>
      </c>
      <c r="O2243" s="4">
        <v>1</v>
      </c>
      <c r="P2243" s="4">
        <v>3000</v>
      </c>
      <c r="Q2243" s="10">
        <v>21363</v>
      </c>
      <c r="R2243" s="15" t="s">
        <v>665</v>
      </c>
      <c r="S2243" s="4">
        <v>3</v>
      </c>
      <c r="T2243" s="4">
        <v>1</v>
      </c>
      <c r="U2243" s="4">
        <v>10000</v>
      </c>
      <c r="V2243" s="100">
        <v>21364</v>
      </c>
      <c r="W2243" s="52" t="s">
        <v>962</v>
      </c>
      <c r="X2243" s="4">
        <v>1</v>
      </c>
      <c r="Y2243" s="4">
        <v>1</v>
      </c>
      <c r="Z2243" s="4">
        <v>2000</v>
      </c>
      <c r="AA2243" s="70">
        <v>10100</v>
      </c>
      <c r="AB2243" s="71" t="s">
        <v>837</v>
      </c>
      <c r="AC2243" s="3">
        <v>1</v>
      </c>
      <c r="AD2243" s="3">
        <v>1</v>
      </c>
      <c r="AE2243" s="3">
        <v>300</v>
      </c>
    </row>
    <row r="2244" spans="1:26">
      <c r="A2244" s="4">
        <v>370036</v>
      </c>
      <c r="B2244" s="4" t="s">
        <v>963</v>
      </c>
      <c r="F2244" s="4" t="s">
        <v>964</v>
      </c>
      <c r="H2244" s="4">
        <v>70</v>
      </c>
      <c r="I2244" s="4">
        <v>15000</v>
      </c>
      <c r="J2244" s="4">
        <v>500</v>
      </c>
      <c r="L2244" s="62"/>
      <c r="M2244" s="15"/>
      <c r="Q2244" s="10"/>
      <c r="R2244" s="15"/>
      <c r="W2244" s="15"/>
      <c r="X2244" s="4"/>
      <c r="Y2244" s="4"/>
      <c r="Z2244" s="4"/>
    </row>
    <row r="2245" spans="1:26">
      <c r="A2245" s="4">
        <v>370037</v>
      </c>
      <c r="B2245" s="4" t="s">
        <v>965</v>
      </c>
      <c r="F2245" s="4" t="s">
        <v>966</v>
      </c>
      <c r="H2245" s="4">
        <v>70</v>
      </c>
      <c r="I2245" s="4">
        <v>20000</v>
      </c>
      <c r="J2245" s="4">
        <v>500</v>
      </c>
      <c r="L2245" s="62"/>
      <c r="M2245" s="15"/>
      <c r="Q2245" s="10"/>
      <c r="R2245" s="15"/>
      <c r="W2245" s="15"/>
      <c r="X2245" s="4"/>
      <c r="Y2245" s="4"/>
      <c r="Z2245" s="4"/>
    </row>
    <row r="2246" spans="1:26">
      <c r="A2246" s="4">
        <v>370038</v>
      </c>
      <c r="B2246" s="4" t="s">
        <v>967</v>
      </c>
      <c r="F2246" s="4" t="s">
        <v>968</v>
      </c>
      <c r="H2246" s="4">
        <v>70</v>
      </c>
      <c r="I2246" s="4">
        <v>25000</v>
      </c>
      <c r="J2246" s="4">
        <v>500</v>
      </c>
      <c r="L2246" s="62"/>
      <c r="M2246" s="15"/>
      <c r="Q2246" s="10"/>
      <c r="R2246" s="15"/>
      <c r="W2246" s="15"/>
      <c r="X2246" s="4"/>
      <c r="Y2246" s="4"/>
      <c r="Z2246" s="4"/>
    </row>
    <row r="2247" spans="1:26">
      <c r="A2247" s="4">
        <v>370039</v>
      </c>
      <c r="B2247" s="4" t="s">
        <v>969</v>
      </c>
      <c r="F2247" s="4" t="s">
        <v>970</v>
      </c>
      <c r="H2247" s="4">
        <v>70</v>
      </c>
      <c r="I2247" s="4">
        <v>30000</v>
      </c>
      <c r="J2247" s="4">
        <v>500</v>
      </c>
      <c r="L2247" s="62"/>
      <c r="M2247" s="15"/>
      <c r="Q2247" s="10"/>
      <c r="R2247" s="15"/>
      <c r="W2247" s="15"/>
      <c r="X2247" s="4"/>
      <c r="Y2247" s="4"/>
      <c r="Z2247" s="4"/>
    </row>
    <row r="2248" spans="1:26">
      <c r="A2248" s="4">
        <v>370040</v>
      </c>
      <c r="B2248" s="4" t="s">
        <v>971</v>
      </c>
      <c r="F2248" s="4" t="s">
        <v>972</v>
      </c>
      <c r="H2248" s="4">
        <v>70</v>
      </c>
      <c r="I2248" s="4">
        <v>35000</v>
      </c>
      <c r="J2248" s="4">
        <v>500</v>
      </c>
      <c r="L2248" s="62"/>
      <c r="M2248" s="15"/>
      <c r="Q2248" s="10"/>
      <c r="R2248" s="15"/>
      <c r="W2248" s="15"/>
      <c r="X2248" s="4"/>
      <c r="Y2248" s="4"/>
      <c r="Z2248" s="4"/>
    </row>
    <row r="2249" spans="1:26">
      <c r="A2249" s="4">
        <v>370041</v>
      </c>
      <c r="B2249" s="4" t="s">
        <v>973</v>
      </c>
      <c r="F2249" s="4" t="s">
        <v>380</v>
      </c>
      <c r="H2249" s="4">
        <v>70</v>
      </c>
      <c r="I2249" s="4">
        <v>500</v>
      </c>
      <c r="J2249" s="4">
        <v>15</v>
      </c>
      <c r="L2249" s="62"/>
      <c r="M2249" s="15"/>
      <c r="Q2249" s="10"/>
      <c r="R2249" s="15"/>
      <c r="W2249" s="15"/>
      <c r="X2249" s="4"/>
      <c r="Y2249" s="4"/>
      <c r="Z2249" s="4"/>
    </row>
    <row r="2250" spans="1:26">
      <c r="A2250" s="4">
        <v>370042</v>
      </c>
      <c r="B2250" s="4" t="s">
        <v>974</v>
      </c>
      <c r="F2250" s="4" t="s">
        <v>407</v>
      </c>
      <c r="H2250" s="4">
        <v>70</v>
      </c>
      <c r="I2250" s="4">
        <v>450</v>
      </c>
      <c r="J2250" s="4">
        <v>15</v>
      </c>
      <c r="L2250" s="62"/>
      <c r="M2250" s="15"/>
      <c r="Q2250" s="10"/>
      <c r="R2250" s="15"/>
      <c r="W2250" s="15"/>
      <c r="X2250" s="4"/>
      <c r="Y2250" s="4"/>
      <c r="Z2250" s="4"/>
    </row>
    <row r="2251" spans="1:41">
      <c r="A2251" s="15">
        <v>230101</v>
      </c>
      <c r="B2251" s="26" t="s">
        <v>323</v>
      </c>
      <c r="C2251" s="14" t="s">
        <v>41</v>
      </c>
      <c r="D2251" s="14"/>
      <c r="E2251" s="29">
        <v>30001</v>
      </c>
      <c r="F2251" s="29" t="s">
        <v>324</v>
      </c>
      <c r="G2251" s="15"/>
      <c r="H2251" s="26"/>
      <c r="I2251" s="26">
        <v>3360</v>
      </c>
      <c r="J2251" s="26">
        <v>18</v>
      </c>
      <c r="K2251" s="26"/>
      <c r="L2251" s="10">
        <v>1760</v>
      </c>
      <c r="M2251" s="15" t="str">
        <f>IF(L2251="","",VLOOKUP(L2251,映射!W:X,2,FALSE))</f>
        <v>中级经验球</v>
      </c>
      <c r="N2251" s="26">
        <v>3</v>
      </c>
      <c r="O2251" s="26">
        <v>1</v>
      </c>
      <c r="P2251" s="26">
        <v>3000</v>
      </c>
      <c r="Q2251" s="26">
        <v>1716</v>
      </c>
      <c r="R2251" s="15" t="str">
        <f>IF(Q2251="","",VLOOKUP(Q2251,映射!W:X,2,FALSE))</f>
        <v>时间水晶Lv1</v>
      </c>
      <c r="S2251" s="26">
        <v>1</v>
      </c>
      <c r="T2251" s="26">
        <v>1</v>
      </c>
      <c r="U2251" s="26">
        <v>300</v>
      </c>
      <c r="V2251" s="85">
        <v>1756</v>
      </c>
      <c r="W2251" s="15" t="str">
        <f>IF(V2251="","",VLOOKUP(V2251,映射!W:X,2,FALSE))</f>
        <v>200技能草</v>
      </c>
      <c r="X2251" s="85">
        <v>1</v>
      </c>
      <c r="Y2251" s="85">
        <v>1</v>
      </c>
      <c r="Z2251" s="85">
        <v>500</v>
      </c>
      <c r="AA2251" s="85"/>
      <c r="AB2251" s="15" t="str">
        <f>IF(AA2251="","",VLOOKUP(AA2251,映射!W:X,2,FALSE))</f>
        <v/>
      </c>
      <c r="AC2251" s="85"/>
      <c r="AD2251" s="85"/>
      <c r="AE2251" s="85"/>
      <c r="AF2251" s="85"/>
      <c r="AG2251" s="15" t="str">
        <f>IF(AF2251="","",VLOOKUP(AF2251,映射!W:X,2,FALSE))</f>
        <v/>
      </c>
      <c r="AH2251" s="85"/>
      <c r="AI2251" s="85"/>
      <c r="AJ2251" s="85"/>
      <c r="AK2251" s="85"/>
      <c r="AL2251" s="85" t="str">
        <f>IF(AK2251="","",VLOOKUP(AK2251,映射!W:X,2,FALSE))</f>
        <v/>
      </c>
      <c r="AM2251" s="85"/>
      <c r="AN2251" s="85"/>
      <c r="AO2251" s="85"/>
    </row>
    <row r="2252" spans="1:41">
      <c r="A2252" s="15">
        <v>230102</v>
      </c>
      <c r="B2252" s="26" t="s">
        <v>323</v>
      </c>
      <c r="C2252" s="14" t="s">
        <v>41</v>
      </c>
      <c r="D2252" s="14"/>
      <c r="E2252" s="29">
        <v>30002</v>
      </c>
      <c r="F2252" s="29" t="s">
        <v>325</v>
      </c>
      <c r="G2252" s="15"/>
      <c r="H2252" s="26"/>
      <c r="I2252" s="26">
        <v>3680</v>
      </c>
      <c r="J2252" s="26">
        <v>19</v>
      </c>
      <c r="K2252" s="26"/>
      <c r="L2252" s="10">
        <v>1760</v>
      </c>
      <c r="M2252" s="15" t="str">
        <f>IF(L2252="","",VLOOKUP(L2252,映射!W:X,2,FALSE))</f>
        <v>中级经验球</v>
      </c>
      <c r="N2252" s="26">
        <v>3</v>
      </c>
      <c r="O2252" s="26">
        <v>1</v>
      </c>
      <c r="P2252" s="26">
        <v>3000</v>
      </c>
      <c r="Q2252" s="26">
        <v>1716</v>
      </c>
      <c r="R2252" s="15" t="str">
        <f>IF(Q2252="","",VLOOKUP(Q2252,映射!W:X,2,FALSE))</f>
        <v>时间水晶Lv1</v>
      </c>
      <c r="S2252" s="26">
        <v>1</v>
      </c>
      <c r="T2252" s="26">
        <v>1</v>
      </c>
      <c r="U2252" s="26">
        <v>300</v>
      </c>
      <c r="V2252" s="85">
        <v>1756</v>
      </c>
      <c r="W2252" s="15" t="str">
        <f>IF(V2252="","",VLOOKUP(V2252,映射!W:X,2,FALSE))</f>
        <v>200技能草</v>
      </c>
      <c r="X2252" s="85">
        <v>1</v>
      </c>
      <c r="Y2252" s="85">
        <v>1</v>
      </c>
      <c r="Z2252" s="85">
        <v>500</v>
      </c>
      <c r="AA2252" s="85"/>
      <c r="AB2252" s="15" t="str">
        <f>IF(AA2252="","",VLOOKUP(AA2252,映射!W:X,2,FALSE))</f>
        <v/>
      </c>
      <c r="AC2252" s="85"/>
      <c r="AD2252" s="85"/>
      <c r="AE2252" s="85"/>
      <c r="AF2252" s="85"/>
      <c r="AG2252" s="15" t="str">
        <f>IF(AF2252="","",VLOOKUP(AF2252,映射!W:X,2,FALSE))</f>
        <v/>
      </c>
      <c r="AH2252" s="85"/>
      <c r="AI2252" s="85"/>
      <c r="AJ2252" s="85"/>
      <c r="AK2252" s="85"/>
      <c r="AL2252" s="85" t="str">
        <f>IF(AK2252="","",VLOOKUP(AK2252,映射!W:X,2,FALSE))</f>
        <v/>
      </c>
      <c r="AM2252" s="85"/>
      <c r="AN2252" s="85"/>
      <c r="AO2252" s="85"/>
    </row>
    <row r="2253" spans="1:41">
      <c r="A2253" s="15">
        <v>230103</v>
      </c>
      <c r="B2253" s="26" t="s">
        <v>323</v>
      </c>
      <c r="C2253" s="14" t="s">
        <v>41</v>
      </c>
      <c r="D2253" s="14"/>
      <c r="E2253" s="29">
        <v>30003</v>
      </c>
      <c r="F2253" s="29" t="s">
        <v>326</v>
      </c>
      <c r="G2253" s="15"/>
      <c r="H2253" s="26"/>
      <c r="I2253" s="26">
        <v>4000</v>
      </c>
      <c r="J2253" s="26">
        <v>19</v>
      </c>
      <c r="K2253" s="26"/>
      <c r="L2253" s="10">
        <v>1760</v>
      </c>
      <c r="M2253" s="15" t="str">
        <f>IF(L2253="","",VLOOKUP(L2253,映射!W:X,2,FALSE))</f>
        <v>中级经验球</v>
      </c>
      <c r="N2253" s="26">
        <v>3</v>
      </c>
      <c r="O2253" s="26">
        <v>1</v>
      </c>
      <c r="P2253" s="26">
        <v>3000</v>
      </c>
      <c r="Q2253" s="26">
        <v>1716</v>
      </c>
      <c r="R2253" s="15" t="str">
        <f>IF(Q2253="","",VLOOKUP(Q2253,映射!W:X,2,FALSE))</f>
        <v>时间水晶Lv1</v>
      </c>
      <c r="S2253" s="26">
        <v>1</v>
      </c>
      <c r="T2253" s="26">
        <v>1</v>
      </c>
      <c r="U2253" s="26">
        <v>300</v>
      </c>
      <c r="V2253" s="85">
        <v>1756</v>
      </c>
      <c r="W2253" s="15" t="str">
        <f>IF(V2253="","",VLOOKUP(V2253,映射!W:X,2,FALSE))</f>
        <v>200技能草</v>
      </c>
      <c r="X2253" s="85">
        <v>1</v>
      </c>
      <c r="Y2253" s="85">
        <v>1</v>
      </c>
      <c r="Z2253" s="85">
        <v>500</v>
      </c>
      <c r="AA2253" s="85"/>
      <c r="AB2253" s="15" t="str">
        <f>IF(AA2253="","",VLOOKUP(AA2253,映射!W:X,2,FALSE))</f>
        <v/>
      </c>
      <c r="AC2253" s="85"/>
      <c r="AD2253" s="85"/>
      <c r="AE2253" s="85"/>
      <c r="AF2253" s="85"/>
      <c r="AG2253" s="15" t="str">
        <f>IF(AF2253="","",VLOOKUP(AF2253,映射!W:X,2,FALSE))</f>
        <v/>
      </c>
      <c r="AH2253" s="85"/>
      <c r="AI2253" s="85"/>
      <c r="AJ2253" s="85"/>
      <c r="AK2253" s="85"/>
      <c r="AL2253" s="85" t="str">
        <f>IF(AK2253="","",VLOOKUP(AK2253,映射!W:X,2,FALSE))</f>
        <v/>
      </c>
      <c r="AM2253" s="85"/>
      <c r="AN2253" s="85"/>
      <c r="AO2253" s="85"/>
    </row>
    <row r="2254" spans="1:41">
      <c r="A2254" s="15">
        <v>230104</v>
      </c>
      <c r="B2254" s="26" t="s">
        <v>323</v>
      </c>
      <c r="C2254" s="14" t="s">
        <v>41</v>
      </c>
      <c r="D2254" s="14"/>
      <c r="E2254" s="29">
        <v>30004</v>
      </c>
      <c r="F2254" s="29" t="s">
        <v>327</v>
      </c>
      <c r="G2254" s="15"/>
      <c r="H2254" s="26"/>
      <c r="I2254" s="26">
        <v>4320</v>
      </c>
      <c r="J2254" s="26">
        <v>20</v>
      </c>
      <c r="K2254" s="26"/>
      <c r="L2254" s="10">
        <v>1760</v>
      </c>
      <c r="M2254" s="15" t="str">
        <f>IF(L2254="","",VLOOKUP(L2254,映射!W:X,2,FALSE))</f>
        <v>中级经验球</v>
      </c>
      <c r="N2254" s="26">
        <v>3</v>
      </c>
      <c r="O2254" s="26">
        <v>1</v>
      </c>
      <c r="P2254" s="26">
        <v>3000</v>
      </c>
      <c r="Q2254" s="26">
        <v>1716</v>
      </c>
      <c r="R2254" s="15" t="str">
        <f>IF(Q2254="","",VLOOKUP(Q2254,映射!W:X,2,FALSE))</f>
        <v>时间水晶Lv1</v>
      </c>
      <c r="S2254" s="26">
        <v>1</v>
      </c>
      <c r="T2254" s="26">
        <v>1</v>
      </c>
      <c r="U2254" s="26">
        <v>300</v>
      </c>
      <c r="V2254" s="85">
        <v>1756</v>
      </c>
      <c r="W2254" s="15" t="str">
        <f>IF(V2254="","",VLOOKUP(V2254,映射!W:X,2,FALSE))</f>
        <v>200技能草</v>
      </c>
      <c r="X2254" s="85">
        <v>1</v>
      </c>
      <c r="Y2254" s="85">
        <v>1</v>
      </c>
      <c r="Z2254" s="85">
        <v>500</v>
      </c>
      <c r="AA2254" s="85"/>
      <c r="AB2254" s="15" t="str">
        <f>IF(AA2254="","",VLOOKUP(AA2254,映射!W:X,2,FALSE))</f>
        <v/>
      </c>
      <c r="AC2254" s="85"/>
      <c r="AD2254" s="85"/>
      <c r="AE2254" s="85"/>
      <c r="AF2254" s="85"/>
      <c r="AG2254" s="15" t="str">
        <f>IF(AF2254="","",VLOOKUP(AF2254,映射!W:X,2,FALSE))</f>
        <v/>
      </c>
      <c r="AH2254" s="85"/>
      <c r="AI2254" s="85"/>
      <c r="AJ2254" s="85"/>
      <c r="AK2254" s="85"/>
      <c r="AL2254" s="85" t="str">
        <f>IF(AK2254="","",VLOOKUP(AK2254,映射!W:X,2,FALSE))</f>
        <v/>
      </c>
      <c r="AM2254" s="85"/>
      <c r="AN2254" s="85"/>
      <c r="AO2254" s="85"/>
    </row>
    <row r="2255" spans="1:41">
      <c r="A2255" s="15">
        <v>230105</v>
      </c>
      <c r="B2255" s="26" t="s">
        <v>323</v>
      </c>
      <c r="C2255" s="14" t="s">
        <v>41</v>
      </c>
      <c r="D2255" s="14"/>
      <c r="E2255" s="29">
        <v>30005</v>
      </c>
      <c r="F2255" s="29" t="s">
        <v>328</v>
      </c>
      <c r="G2255" s="15"/>
      <c r="H2255" s="26"/>
      <c r="I2255" s="26">
        <v>4640</v>
      </c>
      <c r="J2255" s="26">
        <v>20</v>
      </c>
      <c r="K2255" s="26"/>
      <c r="L2255" s="10">
        <v>1760</v>
      </c>
      <c r="M2255" s="15" t="str">
        <f>IF(L2255="","",VLOOKUP(L2255,映射!W:X,2,FALSE))</f>
        <v>中级经验球</v>
      </c>
      <c r="N2255" s="26">
        <v>4</v>
      </c>
      <c r="O2255" s="26">
        <v>1</v>
      </c>
      <c r="P2255" s="26">
        <v>3000</v>
      </c>
      <c r="Q2255" s="26">
        <v>1716</v>
      </c>
      <c r="R2255" s="15" t="str">
        <f>IF(Q2255="","",VLOOKUP(Q2255,映射!W:X,2,FALSE))</f>
        <v>时间水晶Lv1</v>
      </c>
      <c r="S2255" s="26">
        <v>1</v>
      </c>
      <c r="T2255" s="26">
        <v>1</v>
      </c>
      <c r="U2255" s="26">
        <v>300</v>
      </c>
      <c r="V2255" s="85">
        <v>1756</v>
      </c>
      <c r="W2255" s="15" t="str">
        <f>IF(V2255="","",VLOOKUP(V2255,映射!W:X,2,FALSE))</f>
        <v>200技能草</v>
      </c>
      <c r="X2255" s="85">
        <v>1</v>
      </c>
      <c r="Y2255" s="85">
        <v>1</v>
      </c>
      <c r="Z2255" s="85">
        <v>500</v>
      </c>
      <c r="AA2255" s="85"/>
      <c r="AB2255" s="15" t="str">
        <f>IF(AA2255="","",VLOOKUP(AA2255,映射!W:X,2,FALSE))</f>
        <v/>
      </c>
      <c r="AC2255" s="85"/>
      <c r="AD2255" s="85"/>
      <c r="AE2255" s="85"/>
      <c r="AF2255" s="85"/>
      <c r="AG2255" s="15" t="str">
        <f>IF(AF2255="","",VLOOKUP(AF2255,映射!W:X,2,FALSE))</f>
        <v/>
      </c>
      <c r="AH2255" s="85"/>
      <c r="AI2255" s="85"/>
      <c r="AJ2255" s="85"/>
      <c r="AK2255" s="85"/>
      <c r="AL2255" s="85" t="str">
        <f>IF(AK2255="","",VLOOKUP(AK2255,映射!W:X,2,FALSE))</f>
        <v/>
      </c>
      <c r="AM2255" s="85"/>
      <c r="AN2255" s="85"/>
      <c r="AO2255" s="85"/>
    </row>
    <row r="2256" spans="1:41">
      <c r="A2256" s="15">
        <v>230106</v>
      </c>
      <c r="B2256" s="26" t="s">
        <v>323</v>
      </c>
      <c r="C2256" s="14" t="s">
        <v>41</v>
      </c>
      <c r="D2256" s="14"/>
      <c r="E2256" s="29">
        <v>30006</v>
      </c>
      <c r="F2256" s="29" t="s">
        <v>329</v>
      </c>
      <c r="G2256" s="15"/>
      <c r="H2256" s="26"/>
      <c r="I2256" s="26">
        <v>4960</v>
      </c>
      <c r="J2256" s="26">
        <v>21</v>
      </c>
      <c r="K2256" s="26"/>
      <c r="L2256" s="10">
        <v>1760</v>
      </c>
      <c r="M2256" s="15" t="str">
        <f>IF(L2256="","",VLOOKUP(L2256,映射!W:X,2,FALSE))</f>
        <v>中级经验球</v>
      </c>
      <c r="N2256" s="26">
        <v>4</v>
      </c>
      <c r="O2256" s="26">
        <v>1</v>
      </c>
      <c r="P2256" s="26">
        <v>3000</v>
      </c>
      <c r="Q2256" s="26">
        <v>1716</v>
      </c>
      <c r="R2256" s="15" t="str">
        <f>IF(Q2256="","",VLOOKUP(Q2256,映射!W:X,2,FALSE))</f>
        <v>时间水晶Lv1</v>
      </c>
      <c r="S2256" s="26">
        <v>1</v>
      </c>
      <c r="T2256" s="26">
        <v>1</v>
      </c>
      <c r="U2256" s="26">
        <v>300</v>
      </c>
      <c r="V2256" s="85">
        <v>1756</v>
      </c>
      <c r="W2256" s="15" t="str">
        <f>IF(V2256="","",VLOOKUP(V2256,映射!W:X,2,FALSE))</f>
        <v>200技能草</v>
      </c>
      <c r="X2256" s="85">
        <v>1</v>
      </c>
      <c r="Y2256" s="85">
        <v>1</v>
      </c>
      <c r="Z2256" s="85">
        <v>500</v>
      </c>
      <c r="AA2256" s="85"/>
      <c r="AB2256" s="15" t="str">
        <f>IF(AA2256="","",VLOOKUP(AA2256,映射!W:X,2,FALSE))</f>
        <v/>
      </c>
      <c r="AC2256" s="85"/>
      <c r="AD2256" s="85"/>
      <c r="AE2256" s="85"/>
      <c r="AF2256" s="85"/>
      <c r="AG2256" s="15" t="str">
        <f>IF(AF2256="","",VLOOKUP(AF2256,映射!W:X,2,FALSE))</f>
        <v/>
      </c>
      <c r="AH2256" s="85"/>
      <c r="AI2256" s="85"/>
      <c r="AJ2256" s="85"/>
      <c r="AK2256" s="85"/>
      <c r="AL2256" s="85" t="str">
        <f>IF(AK2256="","",VLOOKUP(AK2256,映射!W:X,2,FALSE))</f>
        <v/>
      </c>
      <c r="AM2256" s="85"/>
      <c r="AN2256" s="85"/>
      <c r="AO2256" s="85"/>
    </row>
    <row r="2257" spans="1:41">
      <c r="A2257" s="15">
        <v>230107</v>
      </c>
      <c r="B2257" s="26" t="s">
        <v>323</v>
      </c>
      <c r="C2257" s="14" t="s">
        <v>41</v>
      </c>
      <c r="D2257" s="14"/>
      <c r="E2257" s="29">
        <v>30007</v>
      </c>
      <c r="F2257" s="29" t="s">
        <v>330</v>
      </c>
      <c r="G2257" s="15"/>
      <c r="H2257" s="26"/>
      <c r="I2257" s="26">
        <v>5440</v>
      </c>
      <c r="J2257" s="26">
        <v>22</v>
      </c>
      <c r="K2257" s="26"/>
      <c r="L2257" s="10">
        <v>1760</v>
      </c>
      <c r="M2257" s="15" t="str">
        <f>IF(L2257="","",VLOOKUP(L2257,映射!W:X,2,FALSE))</f>
        <v>中级经验球</v>
      </c>
      <c r="N2257" s="26">
        <v>4</v>
      </c>
      <c r="O2257" s="26">
        <v>1</v>
      </c>
      <c r="P2257" s="26">
        <v>3000</v>
      </c>
      <c r="Q2257" s="26">
        <v>1716</v>
      </c>
      <c r="R2257" s="15" t="str">
        <f>IF(Q2257="","",VLOOKUP(Q2257,映射!W:X,2,FALSE))</f>
        <v>时间水晶Lv1</v>
      </c>
      <c r="S2257" s="26">
        <v>1</v>
      </c>
      <c r="T2257" s="26">
        <v>1</v>
      </c>
      <c r="U2257" s="26">
        <v>300</v>
      </c>
      <c r="V2257" s="85">
        <v>1756</v>
      </c>
      <c r="W2257" s="15" t="str">
        <f>IF(V2257="","",VLOOKUP(V2257,映射!W:X,2,FALSE))</f>
        <v>200技能草</v>
      </c>
      <c r="X2257" s="85">
        <v>1</v>
      </c>
      <c r="Y2257" s="85">
        <v>1</v>
      </c>
      <c r="Z2257" s="85">
        <v>500</v>
      </c>
      <c r="AA2257" s="85"/>
      <c r="AB2257" s="15" t="str">
        <f>IF(AA2257="","",VLOOKUP(AA2257,映射!W:X,2,FALSE))</f>
        <v/>
      </c>
      <c r="AC2257" s="85"/>
      <c r="AD2257" s="85"/>
      <c r="AE2257" s="85"/>
      <c r="AF2257" s="85"/>
      <c r="AG2257" s="15" t="str">
        <f>IF(AF2257="","",VLOOKUP(AF2257,映射!W:X,2,FALSE))</f>
        <v/>
      </c>
      <c r="AH2257" s="85"/>
      <c r="AI2257" s="85"/>
      <c r="AJ2257" s="85"/>
      <c r="AK2257" s="85"/>
      <c r="AL2257" s="85" t="str">
        <f>IF(AK2257="","",VLOOKUP(AK2257,映射!W:X,2,FALSE))</f>
        <v/>
      </c>
      <c r="AM2257" s="85"/>
      <c r="AN2257" s="85"/>
      <c r="AO2257" s="85"/>
    </row>
    <row r="2258" spans="1:41">
      <c r="A2258" s="15">
        <v>230108</v>
      </c>
      <c r="B2258" s="26" t="s">
        <v>323</v>
      </c>
      <c r="C2258" s="14" t="s">
        <v>41</v>
      </c>
      <c r="D2258" s="14"/>
      <c r="E2258" s="29">
        <v>30008</v>
      </c>
      <c r="F2258" s="29" t="s">
        <v>331</v>
      </c>
      <c r="G2258" s="15"/>
      <c r="H2258" s="26"/>
      <c r="I2258" s="26">
        <v>5760</v>
      </c>
      <c r="J2258" s="26">
        <v>22</v>
      </c>
      <c r="K2258" s="26"/>
      <c r="L2258" s="10">
        <v>1760</v>
      </c>
      <c r="M2258" s="15" t="str">
        <f>IF(L2258="","",VLOOKUP(L2258,映射!W:X,2,FALSE))</f>
        <v>中级经验球</v>
      </c>
      <c r="N2258" s="26">
        <v>5</v>
      </c>
      <c r="O2258" s="26">
        <v>1</v>
      </c>
      <c r="P2258" s="26">
        <v>3000</v>
      </c>
      <c r="Q2258" s="26">
        <v>1716</v>
      </c>
      <c r="R2258" s="15" t="str">
        <f>IF(Q2258="","",VLOOKUP(Q2258,映射!W:X,2,FALSE))</f>
        <v>时间水晶Lv1</v>
      </c>
      <c r="S2258" s="26">
        <v>1</v>
      </c>
      <c r="T2258" s="26">
        <v>1</v>
      </c>
      <c r="U2258" s="26">
        <v>300</v>
      </c>
      <c r="V2258" s="85">
        <v>1756</v>
      </c>
      <c r="W2258" s="15" t="str">
        <f>IF(V2258="","",VLOOKUP(V2258,映射!W:X,2,FALSE))</f>
        <v>200技能草</v>
      </c>
      <c r="X2258" s="85">
        <v>1</v>
      </c>
      <c r="Y2258" s="85">
        <v>1</v>
      </c>
      <c r="Z2258" s="85">
        <v>500</v>
      </c>
      <c r="AA2258" s="85"/>
      <c r="AB2258" s="15" t="str">
        <f>IF(AA2258="","",VLOOKUP(AA2258,映射!W:X,2,FALSE))</f>
        <v/>
      </c>
      <c r="AC2258" s="85"/>
      <c r="AD2258" s="85"/>
      <c r="AE2258" s="85"/>
      <c r="AF2258" s="85"/>
      <c r="AG2258" s="15" t="str">
        <f>IF(AF2258="","",VLOOKUP(AF2258,映射!W:X,2,FALSE))</f>
        <v/>
      </c>
      <c r="AH2258" s="85"/>
      <c r="AI2258" s="85"/>
      <c r="AJ2258" s="85"/>
      <c r="AK2258" s="85"/>
      <c r="AL2258" s="85" t="str">
        <f>IF(AK2258="","",VLOOKUP(AK2258,映射!W:X,2,FALSE))</f>
        <v/>
      </c>
      <c r="AM2258" s="85"/>
      <c r="AN2258" s="85"/>
      <c r="AO2258" s="85"/>
    </row>
    <row r="2259" spans="1:41">
      <c r="A2259" s="15">
        <v>230109</v>
      </c>
      <c r="B2259" s="26" t="s">
        <v>323</v>
      </c>
      <c r="C2259" s="14" t="s">
        <v>41</v>
      </c>
      <c r="D2259" s="14"/>
      <c r="E2259" s="29">
        <v>30009</v>
      </c>
      <c r="F2259" s="29" t="s">
        <v>332</v>
      </c>
      <c r="G2259" s="15"/>
      <c r="H2259" s="26"/>
      <c r="I2259" s="26">
        <v>6240</v>
      </c>
      <c r="J2259" s="26">
        <v>23</v>
      </c>
      <c r="K2259" s="26"/>
      <c r="L2259" s="10">
        <v>1760</v>
      </c>
      <c r="M2259" s="15" t="str">
        <f>IF(L2259="","",VLOOKUP(L2259,映射!W:X,2,FALSE))</f>
        <v>中级经验球</v>
      </c>
      <c r="N2259" s="26">
        <v>5</v>
      </c>
      <c r="O2259" s="26">
        <v>1</v>
      </c>
      <c r="P2259" s="26">
        <v>3000</v>
      </c>
      <c r="Q2259" s="26">
        <v>1716</v>
      </c>
      <c r="R2259" s="15" t="str">
        <f>IF(Q2259="","",VLOOKUP(Q2259,映射!W:X,2,FALSE))</f>
        <v>时间水晶Lv1</v>
      </c>
      <c r="S2259" s="26">
        <v>1</v>
      </c>
      <c r="T2259" s="26">
        <v>1</v>
      </c>
      <c r="U2259" s="26">
        <v>300</v>
      </c>
      <c r="V2259" s="85">
        <v>1756</v>
      </c>
      <c r="W2259" s="15" t="str">
        <f>IF(V2259="","",VLOOKUP(V2259,映射!W:X,2,FALSE))</f>
        <v>200技能草</v>
      </c>
      <c r="X2259" s="85">
        <v>1</v>
      </c>
      <c r="Y2259" s="85">
        <v>1</v>
      </c>
      <c r="Z2259" s="85">
        <v>500</v>
      </c>
      <c r="AA2259" s="85"/>
      <c r="AB2259" s="15" t="str">
        <f>IF(AA2259="","",VLOOKUP(AA2259,映射!W:X,2,FALSE))</f>
        <v/>
      </c>
      <c r="AC2259" s="85"/>
      <c r="AD2259" s="85"/>
      <c r="AE2259" s="85"/>
      <c r="AF2259" s="85"/>
      <c r="AG2259" s="15" t="str">
        <f>IF(AF2259="","",VLOOKUP(AF2259,映射!W:X,2,FALSE))</f>
        <v/>
      </c>
      <c r="AH2259" s="85"/>
      <c r="AI2259" s="85"/>
      <c r="AJ2259" s="85"/>
      <c r="AK2259" s="85"/>
      <c r="AL2259" s="85" t="str">
        <f>IF(AK2259="","",VLOOKUP(AK2259,映射!W:X,2,FALSE))</f>
        <v/>
      </c>
      <c r="AM2259" s="85"/>
      <c r="AN2259" s="85"/>
      <c r="AO2259" s="85"/>
    </row>
    <row r="2260" spans="1:41">
      <c r="A2260" s="15">
        <v>230110</v>
      </c>
      <c r="B2260" s="26" t="s">
        <v>323</v>
      </c>
      <c r="C2260" s="14" t="s">
        <v>41</v>
      </c>
      <c r="D2260" s="14"/>
      <c r="E2260" s="29">
        <v>30010</v>
      </c>
      <c r="F2260" s="29" t="s">
        <v>333</v>
      </c>
      <c r="G2260" s="15"/>
      <c r="H2260" s="26"/>
      <c r="I2260" s="26">
        <v>6720</v>
      </c>
      <c r="J2260" s="26">
        <v>23</v>
      </c>
      <c r="K2260" s="26"/>
      <c r="L2260" s="10">
        <v>1760</v>
      </c>
      <c r="M2260" s="15" t="str">
        <f>IF(L2260="","",VLOOKUP(L2260,映射!W:X,2,FALSE))</f>
        <v>中级经验球</v>
      </c>
      <c r="N2260" s="26">
        <v>5</v>
      </c>
      <c r="O2260" s="26">
        <v>1</v>
      </c>
      <c r="P2260" s="26">
        <v>3000</v>
      </c>
      <c r="Q2260" s="26">
        <v>1716</v>
      </c>
      <c r="R2260" s="15" t="str">
        <f>IF(Q2260="","",VLOOKUP(Q2260,映射!W:X,2,FALSE))</f>
        <v>时间水晶Lv1</v>
      </c>
      <c r="S2260" s="26">
        <v>1</v>
      </c>
      <c r="T2260" s="26">
        <v>1</v>
      </c>
      <c r="U2260" s="26">
        <v>300</v>
      </c>
      <c r="V2260" s="85">
        <v>1756</v>
      </c>
      <c r="W2260" s="15" t="str">
        <f>IF(V2260="","",VLOOKUP(V2260,映射!W:X,2,FALSE))</f>
        <v>200技能草</v>
      </c>
      <c r="X2260" s="85">
        <v>1</v>
      </c>
      <c r="Y2260" s="85">
        <v>1</v>
      </c>
      <c r="Z2260" s="85">
        <v>500</v>
      </c>
      <c r="AA2260" s="85"/>
      <c r="AB2260" s="15" t="str">
        <f>IF(AA2260="","",VLOOKUP(AA2260,映射!W:X,2,FALSE))</f>
        <v/>
      </c>
      <c r="AC2260" s="85"/>
      <c r="AD2260" s="85"/>
      <c r="AE2260" s="85"/>
      <c r="AF2260" s="85"/>
      <c r="AG2260" s="15" t="str">
        <f>IF(AF2260="","",VLOOKUP(AF2260,映射!W:X,2,FALSE))</f>
        <v/>
      </c>
      <c r="AH2260" s="85"/>
      <c r="AI2260" s="85"/>
      <c r="AJ2260" s="85"/>
      <c r="AK2260" s="85"/>
      <c r="AL2260" s="85" t="str">
        <f>IF(AK2260="","",VLOOKUP(AK2260,映射!W:X,2,FALSE))</f>
        <v/>
      </c>
      <c r="AM2260" s="85"/>
      <c r="AN2260" s="85"/>
      <c r="AO2260" s="85"/>
    </row>
    <row r="2261" spans="1:41">
      <c r="A2261" s="15">
        <v>230111</v>
      </c>
      <c r="B2261" s="26" t="s">
        <v>323</v>
      </c>
      <c r="C2261" s="14" t="s">
        <v>41</v>
      </c>
      <c r="D2261" s="14"/>
      <c r="E2261" s="29">
        <v>30011</v>
      </c>
      <c r="F2261" s="29" t="s">
        <v>334</v>
      </c>
      <c r="G2261" s="15"/>
      <c r="H2261" s="26"/>
      <c r="I2261" s="26">
        <v>7200</v>
      </c>
      <c r="J2261" s="26">
        <v>24</v>
      </c>
      <c r="K2261" s="26"/>
      <c r="L2261" s="10">
        <v>1760</v>
      </c>
      <c r="M2261" s="15" t="str">
        <f>IF(L2261="","",VLOOKUP(L2261,映射!W:X,2,FALSE))</f>
        <v>中级经验球</v>
      </c>
      <c r="N2261" s="26">
        <v>6</v>
      </c>
      <c r="O2261" s="26">
        <v>1</v>
      </c>
      <c r="P2261" s="26">
        <v>3000</v>
      </c>
      <c r="Q2261" s="26">
        <v>1716</v>
      </c>
      <c r="R2261" s="15" t="str">
        <f>IF(Q2261="","",VLOOKUP(Q2261,映射!W:X,2,FALSE))</f>
        <v>时间水晶Lv1</v>
      </c>
      <c r="S2261" s="26">
        <v>1</v>
      </c>
      <c r="T2261" s="26">
        <v>1</v>
      </c>
      <c r="U2261" s="26">
        <v>300</v>
      </c>
      <c r="V2261" s="85">
        <v>1756</v>
      </c>
      <c r="W2261" s="15" t="str">
        <f>IF(V2261="","",VLOOKUP(V2261,映射!W:X,2,FALSE))</f>
        <v>200技能草</v>
      </c>
      <c r="X2261" s="85">
        <v>1</v>
      </c>
      <c r="Y2261" s="85">
        <v>1</v>
      </c>
      <c r="Z2261" s="85">
        <v>500</v>
      </c>
      <c r="AA2261" s="85"/>
      <c r="AB2261" s="15" t="str">
        <f>IF(AA2261="","",VLOOKUP(AA2261,映射!W:X,2,FALSE))</f>
        <v/>
      </c>
      <c r="AC2261" s="85"/>
      <c r="AD2261" s="85"/>
      <c r="AE2261" s="85"/>
      <c r="AF2261" s="85"/>
      <c r="AG2261" s="15" t="str">
        <f>IF(AF2261="","",VLOOKUP(AF2261,映射!W:X,2,FALSE))</f>
        <v/>
      </c>
      <c r="AH2261" s="85"/>
      <c r="AI2261" s="85"/>
      <c r="AJ2261" s="85"/>
      <c r="AK2261" s="85"/>
      <c r="AL2261" s="85" t="str">
        <f>IF(AK2261="","",VLOOKUP(AK2261,映射!W:X,2,FALSE))</f>
        <v/>
      </c>
      <c r="AM2261" s="85"/>
      <c r="AN2261" s="85"/>
      <c r="AO2261" s="85"/>
    </row>
    <row r="2262" spans="1:41">
      <c r="A2262" s="15">
        <v>230112</v>
      </c>
      <c r="B2262" s="26" t="s">
        <v>323</v>
      </c>
      <c r="C2262" s="14" t="s">
        <v>41</v>
      </c>
      <c r="D2262" s="14"/>
      <c r="E2262" s="29">
        <v>30012</v>
      </c>
      <c r="F2262" s="29" t="s">
        <v>335</v>
      </c>
      <c r="G2262" s="15"/>
      <c r="H2262" s="26"/>
      <c r="I2262" s="26">
        <v>7680</v>
      </c>
      <c r="J2262" s="26">
        <v>25</v>
      </c>
      <c r="K2262" s="26"/>
      <c r="L2262" s="10">
        <v>1760</v>
      </c>
      <c r="M2262" s="15" t="str">
        <f>IF(L2262="","",VLOOKUP(L2262,映射!W:X,2,FALSE))</f>
        <v>中级经验球</v>
      </c>
      <c r="N2262" s="26">
        <v>6</v>
      </c>
      <c r="O2262" s="26">
        <v>1</v>
      </c>
      <c r="P2262" s="26">
        <v>3000</v>
      </c>
      <c r="Q2262" s="26">
        <v>1716</v>
      </c>
      <c r="R2262" s="15" t="str">
        <f>IF(Q2262="","",VLOOKUP(Q2262,映射!W:X,2,FALSE))</f>
        <v>时间水晶Lv1</v>
      </c>
      <c r="S2262" s="26">
        <v>1</v>
      </c>
      <c r="T2262" s="26">
        <v>1</v>
      </c>
      <c r="U2262" s="26">
        <v>300</v>
      </c>
      <c r="V2262" s="85">
        <v>1756</v>
      </c>
      <c r="W2262" s="15" t="str">
        <f>IF(V2262="","",VLOOKUP(V2262,映射!W:X,2,FALSE))</f>
        <v>200技能草</v>
      </c>
      <c r="X2262" s="85">
        <v>1</v>
      </c>
      <c r="Y2262" s="85">
        <v>1</v>
      </c>
      <c r="Z2262" s="85">
        <v>500</v>
      </c>
      <c r="AA2262" s="85"/>
      <c r="AB2262" s="15" t="str">
        <f>IF(AA2262="","",VLOOKUP(AA2262,映射!W:X,2,FALSE))</f>
        <v/>
      </c>
      <c r="AC2262" s="85"/>
      <c r="AD2262" s="85"/>
      <c r="AE2262" s="85"/>
      <c r="AF2262" s="85"/>
      <c r="AG2262" s="15" t="str">
        <f>IF(AF2262="","",VLOOKUP(AF2262,映射!W:X,2,FALSE))</f>
        <v/>
      </c>
      <c r="AH2262" s="85"/>
      <c r="AI2262" s="85"/>
      <c r="AJ2262" s="85"/>
      <c r="AK2262" s="85"/>
      <c r="AL2262" s="85" t="str">
        <f>IF(AK2262="","",VLOOKUP(AK2262,映射!W:X,2,FALSE))</f>
        <v/>
      </c>
      <c r="AM2262" s="85"/>
      <c r="AN2262" s="85"/>
      <c r="AO2262" s="85"/>
    </row>
    <row r="2263" spans="1:41">
      <c r="A2263" s="15">
        <v>230113</v>
      </c>
      <c r="B2263" s="26" t="s">
        <v>323</v>
      </c>
      <c r="C2263" s="14" t="s">
        <v>41</v>
      </c>
      <c r="D2263" s="14"/>
      <c r="E2263" s="29">
        <v>30013</v>
      </c>
      <c r="F2263" s="29" t="s">
        <v>336</v>
      </c>
      <c r="G2263" s="15"/>
      <c r="H2263" s="26"/>
      <c r="I2263" s="26">
        <v>8160</v>
      </c>
      <c r="J2263" s="26">
        <v>25</v>
      </c>
      <c r="K2263" s="26"/>
      <c r="L2263" s="10">
        <v>1760</v>
      </c>
      <c r="M2263" s="15" t="str">
        <f>IF(L2263="","",VLOOKUP(L2263,映射!W:X,2,FALSE))</f>
        <v>中级经验球</v>
      </c>
      <c r="N2263" s="26">
        <v>6</v>
      </c>
      <c r="O2263" s="26">
        <v>1</v>
      </c>
      <c r="P2263" s="26">
        <v>3000</v>
      </c>
      <c r="Q2263" s="26">
        <v>1716</v>
      </c>
      <c r="R2263" s="15" t="str">
        <f>IF(Q2263="","",VLOOKUP(Q2263,映射!W:X,2,FALSE))</f>
        <v>时间水晶Lv1</v>
      </c>
      <c r="S2263" s="26">
        <v>1</v>
      </c>
      <c r="T2263" s="26">
        <v>1</v>
      </c>
      <c r="U2263" s="26">
        <v>300</v>
      </c>
      <c r="V2263" s="85">
        <v>1756</v>
      </c>
      <c r="W2263" s="15" t="str">
        <f>IF(V2263="","",VLOOKUP(V2263,映射!W:X,2,FALSE))</f>
        <v>200技能草</v>
      </c>
      <c r="X2263" s="85">
        <v>1</v>
      </c>
      <c r="Y2263" s="85">
        <v>1</v>
      </c>
      <c r="Z2263" s="85">
        <v>500</v>
      </c>
      <c r="AA2263" s="85"/>
      <c r="AB2263" s="15" t="str">
        <f>IF(AA2263="","",VLOOKUP(AA2263,映射!W:X,2,FALSE))</f>
        <v/>
      </c>
      <c r="AC2263" s="85"/>
      <c r="AD2263" s="85"/>
      <c r="AE2263" s="85"/>
      <c r="AF2263" s="85"/>
      <c r="AG2263" s="15" t="str">
        <f>IF(AF2263="","",VLOOKUP(AF2263,映射!W:X,2,FALSE))</f>
        <v/>
      </c>
      <c r="AH2263" s="85"/>
      <c r="AI2263" s="85"/>
      <c r="AJ2263" s="85"/>
      <c r="AK2263" s="85"/>
      <c r="AL2263" s="85" t="str">
        <f>IF(AK2263="","",VLOOKUP(AK2263,映射!W:X,2,FALSE))</f>
        <v/>
      </c>
      <c r="AM2263" s="85"/>
      <c r="AN2263" s="85"/>
      <c r="AO2263" s="85"/>
    </row>
    <row r="2264" spans="1:41">
      <c r="A2264" s="15">
        <v>230114</v>
      </c>
      <c r="B2264" s="26" t="s">
        <v>323</v>
      </c>
      <c r="C2264" s="14" t="s">
        <v>41</v>
      </c>
      <c r="D2264" s="14"/>
      <c r="E2264" s="29">
        <v>30014</v>
      </c>
      <c r="F2264" s="29" t="s">
        <v>337</v>
      </c>
      <c r="G2264" s="15"/>
      <c r="H2264" s="26"/>
      <c r="I2264" s="26">
        <v>8640</v>
      </c>
      <c r="J2264" s="26">
        <v>26</v>
      </c>
      <c r="K2264" s="26"/>
      <c r="L2264" s="10">
        <v>1760</v>
      </c>
      <c r="M2264" s="15" t="str">
        <f>IF(L2264="","",VLOOKUP(L2264,映射!W:X,2,FALSE))</f>
        <v>中级经验球</v>
      </c>
      <c r="N2264" s="26">
        <v>7</v>
      </c>
      <c r="O2264" s="26">
        <v>1</v>
      </c>
      <c r="P2264" s="26">
        <v>3000</v>
      </c>
      <c r="Q2264" s="26">
        <v>1716</v>
      </c>
      <c r="R2264" s="15" t="str">
        <f>IF(Q2264="","",VLOOKUP(Q2264,映射!W:X,2,FALSE))</f>
        <v>时间水晶Lv1</v>
      </c>
      <c r="S2264" s="26">
        <v>1</v>
      </c>
      <c r="T2264" s="26">
        <v>1</v>
      </c>
      <c r="U2264" s="26">
        <v>300</v>
      </c>
      <c r="V2264" s="85">
        <v>1756</v>
      </c>
      <c r="W2264" s="15" t="str">
        <f>IF(V2264="","",VLOOKUP(V2264,映射!W:X,2,FALSE))</f>
        <v>200技能草</v>
      </c>
      <c r="X2264" s="85">
        <v>1</v>
      </c>
      <c r="Y2264" s="85">
        <v>1</v>
      </c>
      <c r="Z2264" s="85">
        <v>500</v>
      </c>
      <c r="AA2264" s="85"/>
      <c r="AB2264" s="15" t="str">
        <f>IF(AA2264="","",VLOOKUP(AA2264,映射!W:X,2,FALSE))</f>
        <v/>
      </c>
      <c r="AC2264" s="85"/>
      <c r="AD2264" s="85"/>
      <c r="AE2264" s="85"/>
      <c r="AF2264" s="85"/>
      <c r="AG2264" s="15" t="str">
        <f>IF(AF2264="","",VLOOKUP(AF2264,映射!W:X,2,FALSE))</f>
        <v/>
      </c>
      <c r="AH2264" s="85"/>
      <c r="AI2264" s="85"/>
      <c r="AJ2264" s="85"/>
      <c r="AK2264" s="85"/>
      <c r="AL2264" s="85" t="str">
        <f>IF(AK2264="","",VLOOKUP(AK2264,映射!W:X,2,FALSE))</f>
        <v/>
      </c>
      <c r="AM2264" s="85"/>
      <c r="AN2264" s="85"/>
      <c r="AO2264" s="85"/>
    </row>
    <row r="2265" spans="1:41">
      <c r="A2265" s="15">
        <v>230115</v>
      </c>
      <c r="B2265" s="26" t="s">
        <v>323</v>
      </c>
      <c r="C2265" s="14" t="s">
        <v>41</v>
      </c>
      <c r="D2265" s="14"/>
      <c r="E2265" s="29">
        <v>30015</v>
      </c>
      <c r="F2265" s="29" t="s">
        <v>338</v>
      </c>
      <c r="G2265" s="15"/>
      <c r="H2265" s="26"/>
      <c r="I2265" s="26">
        <v>9280</v>
      </c>
      <c r="J2265" s="26">
        <v>26</v>
      </c>
      <c r="K2265" s="26"/>
      <c r="L2265" s="10">
        <v>1760</v>
      </c>
      <c r="M2265" s="15" t="str">
        <f>IF(L2265="","",VLOOKUP(L2265,映射!W:X,2,FALSE))</f>
        <v>中级经验球</v>
      </c>
      <c r="N2265" s="26">
        <v>7</v>
      </c>
      <c r="O2265" s="26">
        <v>1</v>
      </c>
      <c r="P2265" s="26">
        <v>3000</v>
      </c>
      <c r="Q2265" s="26">
        <v>1716</v>
      </c>
      <c r="R2265" s="15" t="str">
        <f>IF(Q2265="","",VLOOKUP(Q2265,映射!W:X,2,FALSE))</f>
        <v>时间水晶Lv1</v>
      </c>
      <c r="S2265" s="26">
        <v>1</v>
      </c>
      <c r="T2265" s="26">
        <v>1</v>
      </c>
      <c r="U2265" s="26">
        <v>300</v>
      </c>
      <c r="V2265" s="85">
        <v>1756</v>
      </c>
      <c r="W2265" s="15" t="str">
        <f>IF(V2265="","",VLOOKUP(V2265,映射!W:X,2,FALSE))</f>
        <v>200技能草</v>
      </c>
      <c r="X2265" s="85">
        <v>1</v>
      </c>
      <c r="Y2265" s="85">
        <v>1</v>
      </c>
      <c r="Z2265" s="85">
        <v>500</v>
      </c>
      <c r="AA2265" s="85"/>
      <c r="AB2265" s="15" t="str">
        <f>IF(AA2265="","",VLOOKUP(AA2265,映射!W:X,2,FALSE))</f>
        <v/>
      </c>
      <c r="AC2265" s="85"/>
      <c r="AD2265" s="85"/>
      <c r="AE2265" s="85"/>
      <c r="AF2265" s="85"/>
      <c r="AG2265" s="15" t="str">
        <f>IF(AF2265="","",VLOOKUP(AF2265,映射!W:X,2,FALSE))</f>
        <v/>
      </c>
      <c r="AH2265" s="85"/>
      <c r="AI2265" s="85"/>
      <c r="AJ2265" s="85"/>
      <c r="AK2265" s="85"/>
      <c r="AL2265" s="85" t="str">
        <f>IF(AK2265="","",VLOOKUP(AK2265,映射!W:X,2,FALSE))</f>
        <v/>
      </c>
      <c r="AM2265" s="85"/>
      <c r="AN2265" s="85"/>
      <c r="AO2265" s="85"/>
    </row>
    <row r="2266" spans="1:41">
      <c r="A2266" s="15">
        <v>230116</v>
      </c>
      <c r="B2266" s="26" t="s">
        <v>323</v>
      </c>
      <c r="C2266" s="14" t="s">
        <v>41</v>
      </c>
      <c r="D2266" s="14"/>
      <c r="E2266" s="29">
        <v>30016</v>
      </c>
      <c r="F2266" s="29" t="s">
        <v>339</v>
      </c>
      <c r="G2266" s="15"/>
      <c r="H2266" s="26"/>
      <c r="I2266" s="26">
        <v>9760</v>
      </c>
      <c r="J2266" s="26">
        <v>27</v>
      </c>
      <c r="K2266" s="26"/>
      <c r="L2266" s="10">
        <v>1760</v>
      </c>
      <c r="M2266" s="15" t="str">
        <f>IF(L2266="","",VLOOKUP(L2266,映射!W:X,2,FALSE))</f>
        <v>中级经验球</v>
      </c>
      <c r="N2266" s="26">
        <v>7</v>
      </c>
      <c r="O2266" s="26">
        <v>1</v>
      </c>
      <c r="P2266" s="26">
        <v>3000</v>
      </c>
      <c r="Q2266" s="26">
        <v>1716</v>
      </c>
      <c r="R2266" s="15" t="str">
        <f>IF(Q2266="","",VLOOKUP(Q2266,映射!W:X,2,FALSE))</f>
        <v>时间水晶Lv1</v>
      </c>
      <c r="S2266" s="26">
        <v>1</v>
      </c>
      <c r="T2266" s="26">
        <v>1</v>
      </c>
      <c r="U2266" s="26">
        <v>300</v>
      </c>
      <c r="V2266" s="85">
        <v>1756</v>
      </c>
      <c r="W2266" s="15" t="str">
        <f>IF(V2266="","",VLOOKUP(V2266,映射!W:X,2,FALSE))</f>
        <v>200技能草</v>
      </c>
      <c r="X2266" s="85">
        <v>1</v>
      </c>
      <c r="Y2266" s="85">
        <v>1</v>
      </c>
      <c r="Z2266" s="85">
        <v>500</v>
      </c>
      <c r="AA2266" s="85"/>
      <c r="AB2266" s="15" t="str">
        <f>IF(AA2266="","",VLOOKUP(AA2266,映射!W:X,2,FALSE))</f>
        <v/>
      </c>
      <c r="AC2266" s="85"/>
      <c r="AD2266" s="85"/>
      <c r="AE2266" s="85"/>
      <c r="AF2266" s="85"/>
      <c r="AG2266" s="15" t="str">
        <f>IF(AF2266="","",VLOOKUP(AF2266,映射!W:X,2,FALSE))</f>
        <v/>
      </c>
      <c r="AH2266" s="85"/>
      <c r="AI2266" s="85"/>
      <c r="AJ2266" s="85"/>
      <c r="AK2266" s="85"/>
      <c r="AL2266" s="85" t="str">
        <f>IF(AK2266="","",VLOOKUP(AK2266,映射!W:X,2,FALSE))</f>
        <v/>
      </c>
      <c r="AM2266" s="85"/>
      <c r="AN2266" s="85"/>
      <c r="AO2266" s="85"/>
    </row>
    <row r="2267" spans="1:41">
      <c r="A2267" s="15">
        <v>230117</v>
      </c>
      <c r="B2267" s="26" t="s">
        <v>323</v>
      </c>
      <c r="C2267" s="14" t="s">
        <v>41</v>
      </c>
      <c r="D2267" s="14"/>
      <c r="E2267" s="29">
        <v>30017</v>
      </c>
      <c r="F2267" s="29" t="s">
        <v>340</v>
      </c>
      <c r="G2267" s="15"/>
      <c r="H2267" s="26"/>
      <c r="I2267" s="26">
        <v>10400</v>
      </c>
      <c r="J2267" s="26">
        <v>28</v>
      </c>
      <c r="K2267" s="26"/>
      <c r="L2267" s="10">
        <v>1761</v>
      </c>
      <c r="M2267" s="15" t="str">
        <f>IF(L2267="","",VLOOKUP(L2267,映射!W:X,2,FALSE))</f>
        <v>高级经验球</v>
      </c>
      <c r="N2267" s="26">
        <v>5</v>
      </c>
      <c r="O2267" s="26">
        <v>1</v>
      </c>
      <c r="P2267" s="26">
        <v>3000</v>
      </c>
      <c r="Q2267" s="26">
        <v>1716</v>
      </c>
      <c r="R2267" s="15" t="str">
        <f>IF(Q2267="","",VLOOKUP(Q2267,映射!W:X,2,FALSE))</f>
        <v>时间水晶Lv1</v>
      </c>
      <c r="S2267" s="26">
        <v>1</v>
      </c>
      <c r="T2267" s="26">
        <v>1</v>
      </c>
      <c r="U2267" s="26">
        <v>300</v>
      </c>
      <c r="V2267" s="85">
        <v>1756</v>
      </c>
      <c r="W2267" s="15" t="str">
        <f>IF(V2267="","",VLOOKUP(V2267,映射!W:X,2,FALSE))</f>
        <v>200技能草</v>
      </c>
      <c r="X2267" s="85">
        <v>1</v>
      </c>
      <c r="Y2267" s="85">
        <v>1</v>
      </c>
      <c r="Z2267" s="85">
        <v>500</v>
      </c>
      <c r="AA2267" s="85"/>
      <c r="AB2267" s="15" t="str">
        <f>IF(AA2267="","",VLOOKUP(AA2267,映射!W:X,2,FALSE))</f>
        <v/>
      </c>
      <c r="AC2267" s="85"/>
      <c r="AD2267" s="85"/>
      <c r="AE2267" s="85"/>
      <c r="AF2267" s="85"/>
      <c r="AG2267" s="15" t="str">
        <f>IF(AF2267="","",VLOOKUP(AF2267,映射!W:X,2,FALSE))</f>
        <v/>
      </c>
      <c r="AH2267" s="85"/>
      <c r="AI2267" s="85"/>
      <c r="AJ2267" s="85"/>
      <c r="AK2267" s="85"/>
      <c r="AL2267" s="85" t="str">
        <f>IF(AK2267="","",VLOOKUP(AK2267,映射!W:X,2,FALSE))</f>
        <v/>
      </c>
      <c r="AM2267" s="85"/>
      <c r="AN2267" s="85"/>
      <c r="AO2267" s="85"/>
    </row>
    <row r="2268" spans="1:41">
      <c r="A2268" s="15">
        <v>230118</v>
      </c>
      <c r="B2268" s="26" t="s">
        <v>323</v>
      </c>
      <c r="C2268" s="14" t="s">
        <v>41</v>
      </c>
      <c r="D2268" s="14"/>
      <c r="E2268" s="29">
        <v>30018</v>
      </c>
      <c r="F2268" s="29" t="s">
        <v>341</v>
      </c>
      <c r="G2268" s="15"/>
      <c r="H2268" s="26"/>
      <c r="I2268" s="26">
        <v>11040</v>
      </c>
      <c r="J2268" s="26">
        <v>28</v>
      </c>
      <c r="K2268" s="26"/>
      <c r="L2268" s="10">
        <v>1761</v>
      </c>
      <c r="M2268" s="15" t="str">
        <f>IF(L2268="","",VLOOKUP(L2268,映射!W:X,2,FALSE))</f>
        <v>高级经验球</v>
      </c>
      <c r="N2268" s="26">
        <v>5</v>
      </c>
      <c r="O2268" s="26">
        <v>1</v>
      </c>
      <c r="P2268" s="26">
        <v>3000</v>
      </c>
      <c r="Q2268" s="26">
        <v>1716</v>
      </c>
      <c r="R2268" s="15" t="str">
        <f>IF(Q2268="","",VLOOKUP(Q2268,映射!W:X,2,FALSE))</f>
        <v>时间水晶Lv1</v>
      </c>
      <c r="S2268" s="26">
        <v>1</v>
      </c>
      <c r="T2268" s="26">
        <v>1</v>
      </c>
      <c r="U2268" s="26">
        <v>300</v>
      </c>
      <c r="V2268" s="85">
        <v>1756</v>
      </c>
      <c r="W2268" s="15" t="str">
        <f>IF(V2268="","",VLOOKUP(V2268,映射!W:X,2,FALSE))</f>
        <v>200技能草</v>
      </c>
      <c r="X2268" s="85">
        <v>1</v>
      </c>
      <c r="Y2268" s="85">
        <v>1</v>
      </c>
      <c r="Z2268" s="85">
        <v>500</v>
      </c>
      <c r="AA2268" s="85"/>
      <c r="AB2268" s="15" t="str">
        <f>IF(AA2268="","",VLOOKUP(AA2268,映射!W:X,2,FALSE))</f>
        <v/>
      </c>
      <c r="AC2268" s="85"/>
      <c r="AD2268" s="85"/>
      <c r="AE2268" s="85"/>
      <c r="AF2268" s="85"/>
      <c r="AG2268" s="15" t="str">
        <f>IF(AF2268="","",VLOOKUP(AF2268,映射!W:X,2,FALSE))</f>
        <v/>
      </c>
      <c r="AH2268" s="85"/>
      <c r="AI2268" s="85"/>
      <c r="AJ2268" s="85"/>
      <c r="AK2268" s="85"/>
      <c r="AL2268" s="85" t="str">
        <f>IF(AK2268="","",VLOOKUP(AK2268,映射!W:X,2,FALSE))</f>
        <v/>
      </c>
      <c r="AM2268" s="85"/>
      <c r="AN2268" s="85"/>
      <c r="AO2268" s="85"/>
    </row>
    <row r="2269" spans="1:41">
      <c r="A2269" s="15">
        <v>230119</v>
      </c>
      <c r="B2269" s="26" t="s">
        <v>323</v>
      </c>
      <c r="C2269" s="14" t="s">
        <v>41</v>
      </c>
      <c r="D2269" s="14"/>
      <c r="E2269" s="29">
        <v>30019</v>
      </c>
      <c r="F2269" s="29" t="s">
        <v>342</v>
      </c>
      <c r="G2269" s="15"/>
      <c r="H2269" s="26"/>
      <c r="I2269" s="26">
        <v>11680</v>
      </c>
      <c r="J2269" s="26">
        <v>29</v>
      </c>
      <c r="K2269" s="26"/>
      <c r="L2269" s="10">
        <v>1761</v>
      </c>
      <c r="M2269" s="15" t="str">
        <f>IF(L2269="","",VLOOKUP(L2269,映射!W:X,2,FALSE))</f>
        <v>高级经验球</v>
      </c>
      <c r="N2269" s="26">
        <v>5</v>
      </c>
      <c r="O2269" s="26">
        <v>1</v>
      </c>
      <c r="P2269" s="26">
        <v>3000</v>
      </c>
      <c r="Q2269" s="26">
        <v>1716</v>
      </c>
      <c r="R2269" s="15" t="str">
        <f>IF(Q2269="","",VLOOKUP(Q2269,映射!W:X,2,FALSE))</f>
        <v>时间水晶Lv1</v>
      </c>
      <c r="S2269" s="26">
        <v>1</v>
      </c>
      <c r="T2269" s="26">
        <v>1</v>
      </c>
      <c r="U2269" s="26">
        <v>300</v>
      </c>
      <c r="V2269" s="85">
        <v>1756</v>
      </c>
      <c r="W2269" s="15" t="str">
        <f>IF(V2269="","",VLOOKUP(V2269,映射!W:X,2,FALSE))</f>
        <v>200技能草</v>
      </c>
      <c r="X2269" s="85">
        <v>1</v>
      </c>
      <c r="Y2269" s="85">
        <v>1</v>
      </c>
      <c r="Z2269" s="85">
        <v>500</v>
      </c>
      <c r="AA2269" s="85"/>
      <c r="AB2269" s="15" t="str">
        <f>IF(AA2269="","",VLOOKUP(AA2269,映射!W:X,2,FALSE))</f>
        <v/>
      </c>
      <c r="AC2269" s="85"/>
      <c r="AD2269" s="85"/>
      <c r="AE2269" s="85"/>
      <c r="AF2269" s="85"/>
      <c r="AG2269" s="15" t="str">
        <f>IF(AF2269="","",VLOOKUP(AF2269,映射!W:X,2,FALSE))</f>
        <v/>
      </c>
      <c r="AH2269" s="85"/>
      <c r="AI2269" s="85"/>
      <c r="AJ2269" s="85"/>
      <c r="AK2269" s="85"/>
      <c r="AL2269" s="85" t="str">
        <f>IF(AK2269="","",VLOOKUP(AK2269,映射!W:X,2,FALSE))</f>
        <v/>
      </c>
      <c r="AM2269" s="85"/>
      <c r="AN2269" s="85"/>
      <c r="AO2269" s="85"/>
    </row>
    <row r="2270" spans="1:41">
      <c r="A2270" s="15">
        <v>230120</v>
      </c>
      <c r="B2270" s="26" t="s">
        <v>323</v>
      </c>
      <c r="C2270" s="14" t="s">
        <v>41</v>
      </c>
      <c r="D2270" s="14"/>
      <c r="E2270" s="29">
        <v>30020</v>
      </c>
      <c r="F2270" s="29" t="s">
        <v>343</v>
      </c>
      <c r="G2270" s="15"/>
      <c r="H2270" s="26"/>
      <c r="I2270" s="26">
        <v>12320</v>
      </c>
      <c r="J2270" s="26">
        <v>29</v>
      </c>
      <c r="K2270" s="26"/>
      <c r="L2270" s="10">
        <v>1761</v>
      </c>
      <c r="M2270" s="15" t="str">
        <f>IF(L2270="","",VLOOKUP(L2270,映射!W:X,2,FALSE))</f>
        <v>高级经验球</v>
      </c>
      <c r="N2270" s="26">
        <v>6</v>
      </c>
      <c r="O2270" s="26">
        <v>1</v>
      </c>
      <c r="P2270" s="26">
        <v>3000</v>
      </c>
      <c r="Q2270" s="26">
        <v>1716</v>
      </c>
      <c r="R2270" s="15" t="str">
        <f>IF(Q2270="","",VLOOKUP(Q2270,映射!W:X,2,FALSE))</f>
        <v>时间水晶Lv1</v>
      </c>
      <c r="S2270" s="26">
        <v>1</v>
      </c>
      <c r="T2270" s="26">
        <v>1</v>
      </c>
      <c r="U2270" s="26">
        <v>300</v>
      </c>
      <c r="V2270" s="85">
        <v>1756</v>
      </c>
      <c r="W2270" s="15" t="str">
        <f>IF(V2270="","",VLOOKUP(V2270,映射!W:X,2,FALSE))</f>
        <v>200技能草</v>
      </c>
      <c r="X2270" s="85">
        <v>1</v>
      </c>
      <c r="Y2270" s="85">
        <v>1</v>
      </c>
      <c r="Z2270" s="85">
        <v>500</v>
      </c>
      <c r="AA2270" s="85"/>
      <c r="AB2270" s="15" t="str">
        <f>IF(AA2270="","",VLOOKUP(AA2270,映射!W:X,2,FALSE))</f>
        <v/>
      </c>
      <c r="AC2270" s="85"/>
      <c r="AD2270" s="85"/>
      <c r="AE2270" s="85"/>
      <c r="AF2270" s="85"/>
      <c r="AG2270" s="15" t="str">
        <f>IF(AF2270="","",VLOOKUP(AF2270,映射!W:X,2,FALSE))</f>
        <v/>
      </c>
      <c r="AH2270" s="85"/>
      <c r="AI2270" s="85"/>
      <c r="AJ2270" s="85"/>
      <c r="AK2270" s="85"/>
      <c r="AL2270" s="85" t="str">
        <f>IF(AK2270="","",VLOOKUP(AK2270,映射!W:X,2,FALSE))</f>
        <v/>
      </c>
      <c r="AM2270" s="85"/>
      <c r="AN2270" s="85"/>
      <c r="AO2270" s="85"/>
    </row>
    <row r="2271" spans="1:41">
      <c r="A2271" s="15">
        <v>230121</v>
      </c>
      <c r="B2271" s="26" t="s">
        <v>323</v>
      </c>
      <c r="C2271" s="14" t="s">
        <v>41</v>
      </c>
      <c r="D2271" s="14"/>
      <c r="E2271" s="29">
        <v>30021</v>
      </c>
      <c r="F2271" s="29" t="s">
        <v>344</v>
      </c>
      <c r="G2271" s="15"/>
      <c r="H2271" s="26"/>
      <c r="I2271" s="26">
        <v>12320</v>
      </c>
      <c r="J2271" s="26">
        <v>30</v>
      </c>
      <c r="K2271" s="26"/>
      <c r="L2271" s="10">
        <v>1761</v>
      </c>
      <c r="M2271" s="15" t="str">
        <f>IF(L2271="","",VLOOKUP(L2271,映射!W:X,2,FALSE))</f>
        <v>高级经验球</v>
      </c>
      <c r="N2271" s="26">
        <v>6</v>
      </c>
      <c r="O2271" s="26">
        <v>1</v>
      </c>
      <c r="P2271" s="26">
        <v>3000</v>
      </c>
      <c r="Q2271" s="26">
        <v>1716</v>
      </c>
      <c r="R2271" s="15" t="str">
        <f>IF(Q2271="","",VLOOKUP(Q2271,映射!W:X,2,FALSE))</f>
        <v>时间水晶Lv1</v>
      </c>
      <c r="S2271" s="26">
        <v>1</v>
      </c>
      <c r="T2271" s="26">
        <v>1</v>
      </c>
      <c r="U2271" s="26">
        <v>300</v>
      </c>
      <c r="V2271" s="85">
        <v>1756</v>
      </c>
      <c r="W2271" s="15" t="str">
        <f>IF(V2271="","",VLOOKUP(V2271,映射!W:X,2,FALSE))</f>
        <v>200技能草</v>
      </c>
      <c r="X2271" s="85">
        <v>1</v>
      </c>
      <c r="Y2271" s="85">
        <v>1</v>
      </c>
      <c r="Z2271" s="85">
        <v>500</v>
      </c>
      <c r="AA2271" s="85"/>
      <c r="AB2271" s="15" t="str">
        <f>IF(AA2271="","",VLOOKUP(AA2271,映射!W:X,2,FALSE))</f>
        <v/>
      </c>
      <c r="AC2271" s="85"/>
      <c r="AD2271" s="85"/>
      <c r="AE2271" s="85"/>
      <c r="AF2271" s="85"/>
      <c r="AG2271" s="15" t="str">
        <f>IF(AF2271="","",VLOOKUP(AF2271,映射!W:X,2,FALSE))</f>
        <v/>
      </c>
      <c r="AH2271" s="85"/>
      <c r="AI2271" s="85"/>
      <c r="AJ2271" s="85"/>
      <c r="AK2271" s="85"/>
      <c r="AL2271" s="85" t="str">
        <f>IF(AK2271="","",VLOOKUP(AK2271,映射!W:X,2,FALSE))</f>
        <v/>
      </c>
      <c r="AM2271" s="85"/>
      <c r="AN2271" s="85"/>
      <c r="AO2271" s="85"/>
    </row>
    <row r="2272" spans="1:41">
      <c r="A2272" s="15">
        <v>230122</v>
      </c>
      <c r="B2272" s="26" t="s">
        <v>323</v>
      </c>
      <c r="C2272" s="14" t="s">
        <v>41</v>
      </c>
      <c r="D2272" s="14"/>
      <c r="E2272" s="29">
        <v>30022</v>
      </c>
      <c r="F2272" s="29" t="s">
        <v>345</v>
      </c>
      <c r="G2272" s="15"/>
      <c r="H2272" s="26"/>
      <c r="I2272" s="26">
        <v>12320</v>
      </c>
      <c r="J2272" s="26">
        <v>31</v>
      </c>
      <c r="K2272" s="26"/>
      <c r="L2272" s="10">
        <v>1761</v>
      </c>
      <c r="M2272" s="15" t="str">
        <f>IF(L2272="","",VLOOKUP(L2272,映射!W:X,2,FALSE))</f>
        <v>高级经验球</v>
      </c>
      <c r="N2272" s="26">
        <v>6</v>
      </c>
      <c r="O2272" s="26">
        <v>1</v>
      </c>
      <c r="P2272" s="26">
        <v>3000</v>
      </c>
      <c r="Q2272" s="26">
        <v>1716</v>
      </c>
      <c r="R2272" s="15" t="str">
        <f>IF(Q2272="","",VLOOKUP(Q2272,映射!W:X,2,FALSE))</f>
        <v>时间水晶Lv1</v>
      </c>
      <c r="S2272" s="26">
        <v>1</v>
      </c>
      <c r="T2272" s="26">
        <v>1</v>
      </c>
      <c r="U2272" s="26">
        <v>300</v>
      </c>
      <c r="V2272" s="85">
        <v>1756</v>
      </c>
      <c r="W2272" s="15" t="str">
        <f>IF(V2272="","",VLOOKUP(V2272,映射!W:X,2,FALSE))</f>
        <v>200技能草</v>
      </c>
      <c r="X2272" s="85">
        <v>1</v>
      </c>
      <c r="Y2272" s="85">
        <v>1</v>
      </c>
      <c r="Z2272" s="85">
        <v>500</v>
      </c>
      <c r="AA2272" s="85"/>
      <c r="AB2272" s="15" t="str">
        <f>IF(AA2272="","",VLOOKUP(AA2272,映射!W:X,2,FALSE))</f>
        <v/>
      </c>
      <c r="AC2272" s="85"/>
      <c r="AD2272" s="85"/>
      <c r="AE2272" s="85"/>
      <c r="AF2272" s="85"/>
      <c r="AG2272" s="15" t="str">
        <f>IF(AF2272="","",VLOOKUP(AF2272,映射!W:X,2,FALSE))</f>
        <v/>
      </c>
      <c r="AH2272" s="85"/>
      <c r="AI2272" s="85"/>
      <c r="AJ2272" s="85"/>
      <c r="AK2272" s="85"/>
      <c r="AL2272" s="85" t="str">
        <f>IF(AK2272="","",VLOOKUP(AK2272,映射!W:X,2,FALSE))</f>
        <v/>
      </c>
      <c r="AM2272" s="85"/>
      <c r="AN2272" s="85"/>
      <c r="AO2272" s="85"/>
    </row>
    <row r="2273" spans="1:41">
      <c r="A2273" s="15">
        <v>230123</v>
      </c>
      <c r="B2273" s="26" t="s">
        <v>323</v>
      </c>
      <c r="C2273" s="14" t="s">
        <v>41</v>
      </c>
      <c r="D2273" s="14"/>
      <c r="E2273" s="29">
        <v>30023</v>
      </c>
      <c r="F2273" s="29" t="s">
        <v>346</v>
      </c>
      <c r="G2273" s="15"/>
      <c r="H2273" s="26"/>
      <c r="I2273" s="26">
        <v>12320</v>
      </c>
      <c r="J2273" s="26">
        <v>31</v>
      </c>
      <c r="K2273" s="26"/>
      <c r="L2273" s="10">
        <v>1761</v>
      </c>
      <c r="M2273" s="15" t="str">
        <f>IF(L2273="","",VLOOKUP(L2273,映射!W:X,2,FALSE))</f>
        <v>高级经验球</v>
      </c>
      <c r="N2273" s="26">
        <v>7</v>
      </c>
      <c r="O2273" s="26">
        <v>1</v>
      </c>
      <c r="P2273" s="26">
        <v>3000</v>
      </c>
      <c r="Q2273" s="26">
        <v>1716</v>
      </c>
      <c r="R2273" s="15" t="str">
        <f>IF(Q2273="","",VLOOKUP(Q2273,映射!W:X,2,FALSE))</f>
        <v>时间水晶Lv1</v>
      </c>
      <c r="S2273" s="26">
        <v>1</v>
      </c>
      <c r="T2273" s="26">
        <v>1</v>
      </c>
      <c r="U2273" s="26">
        <v>300</v>
      </c>
      <c r="V2273" s="85">
        <v>1756</v>
      </c>
      <c r="W2273" s="15" t="str">
        <f>IF(V2273="","",VLOOKUP(V2273,映射!W:X,2,FALSE))</f>
        <v>200技能草</v>
      </c>
      <c r="X2273" s="85">
        <v>1</v>
      </c>
      <c r="Y2273" s="85">
        <v>1</v>
      </c>
      <c r="Z2273" s="85">
        <v>500</v>
      </c>
      <c r="AA2273" s="85"/>
      <c r="AB2273" s="15" t="str">
        <f>IF(AA2273="","",VLOOKUP(AA2273,映射!W:X,2,FALSE))</f>
        <v/>
      </c>
      <c r="AC2273" s="85"/>
      <c r="AD2273" s="85"/>
      <c r="AE2273" s="85"/>
      <c r="AF2273" s="85"/>
      <c r="AG2273" s="15" t="str">
        <f>IF(AF2273="","",VLOOKUP(AF2273,映射!W:X,2,FALSE))</f>
        <v/>
      </c>
      <c r="AH2273" s="85"/>
      <c r="AI2273" s="85"/>
      <c r="AJ2273" s="85"/>
      <c r="AK2273" s="85"/>
      <c r="AL2273" s="85" t="str">
        <f>IF(AK2273="","",VLOOKUP(AK2273,映射!W:X,2,FALSE))</f>
        <v/>
      </c>
      <c r="AM2273" s="85"/>
      <c r="AN2273" s="85"/>
      <c r="AO2273" s="85"/>
    </row>
    <row r="2274" spans="1:41">
      <c r="A2274" s="15">
        <v>230124</v>
      </c>
      <c r="B2274" s="26" t="s">
        <v>323</v>
      </c>
      <c r="C2274" s="14" t="s">
        <v>41</v>
      </c>
      <c r="D2274" s="14"/>
      <c r="E2274" s="29">
        <v>30024</v>
      </c>
      <c r="F2274" s="29" t="s">
        <v>347</v>
      </c>
      <c r="G2274" s="15"/>
      <c r="H2274" s="26"/>
      <c r="I2274" s="26">
        <v>12320</v>
      </c>
      <c r="J2274" s="26">
        <v>32</v>
      </c>
      <c r="K2274" s="26"/>
      <c r="L2274" s="10">
        <v>1761</v>
      </c>
      <c r="M2274" s="15" t="str">
        <f>IF(L2274="","",VLOOKUP(L2274,映射!W:X,2,FALSE))</f>
        <v>高级经验球</v>
      </c>
      <c r="N2274" s="26">
        <v>7</v>
      </c>
      <c r="O2274" s="26">
        <v>1</v>
      </c>
      <c r="P2274" s="26">
        <v>3000</v>
      </c>
      <c r="Q2274" s="26">
        <v>1716</v>
      </c>
      <c r="R2274" s="15" t="str">
        <f>IF(Q2274="","",VLOOKUP(Q2274,映射!W:X,2,FALSE))</f>
        <v>时间水晶Lv1</v>
      </c>
      <c r="S2274" s="26">
        <v>1</v>
      </c>
      <c r="T2274" s="26">
        <v>1</v>
      </c>
      <c r="U2274" s="26">
        <v>300</v>
      </c>
      <c r="V2274" s="85">
        <v>1756</v>
      </c>
      <c r="W2274" s="15" t="str">
        <f>IF(V2274="","",VLOOKUP(V2274,映射!W:X,2,FALSE))</f>
        <v>200技能草</v>
      </c>
      <c r="X2274" s="85">
        <v>1</v>
      </c>
      <c r="Y2274" s="85">
        <v>1</v>
      </c>
      <c r="Z2274" s="85">
        <v>500</v>
      </c>
      <c r="AA2274" s="85"/>
      <c r="AB2274" s="15" t="str">
        <f>IF(AA2274="","",VLOOKUP(AA2274,映射!W:X,2,FALSE))</f>
        <v/>
      </c>
      <c r="AC2274" s="85"/>
      <c r="AD2274" s="85"/>
      <c r="AE2274" s="85"/>
      <c r="AF2274" s="85"/>
      <c r="AG2274" s="15" t="str">
        <f>IF(AF2274="","",VLOOKUP(AF2274,映射!W:X,2,FALSE))</f>
        <v/>
      </c>
      <c r="AH2274" s="85"/>
      <c r="AI2274" s="85"/>
      <c r="AJ2274" s="85"/>
      <c r="AK2274" s="85"/>
      <c r="AL2274" s="85" t="str">
        <f>IF(AK2274="","",VLOOKUP(AK2274,映射!W:X,2,FALSE))</f>
        <v/>
      </c>
      <c r="AM2274" s="85"/>
      <c r="AN2274" s="85"/>
      <c r="AO2274" s="85"/>
    </row>
    <row r="2275" spans="1:41">
      <c r="A2275" s="15">
        <v>230125</v>
      </c>
      <c r="B2275" s="26" t="s">
        <v>323</v>
      </c>
      <c r="C2275" s="14" t="s">
        <v>41</v>
      </c>
      <c r="D2275" s="14"/>
      <c r="E2275" s="29">
        <v>30025</v>
      </c>
      <c r="F2275" s="29" t="s">
        <v>348</v>
      </c>
      <c r="G2275" s="15"/>
      <c r="H2275" s="26"/>
      <c r="I2275" s="26">
        <v>12320</v>
      </c>
      <c r="J2275" s="26">
        <v>32</v>
      </c>
      <c r="K2275" s="26"/>
      <c r="L2275" s="10">
        <v>1761</v>
      </c>
      <c r="M2275" s="15" t="str">
        <f>IF(L2275="","",VLOOKUP(L2275,映射!W:X,2,FALSE))</f>
        <v>高级经验球</v>
      </c>
      <c r="N2275" s="26">
        <v>7</v>
      </c>
      <c r="O2275" s="26">
        <v>1</v>
      </c>
      <c r="P2275" s="26">
        <v>3000</v>
      </c>
      <c r="Q2275" s="26">
        <v>1716</v>
      </c>
      <c r="R2275" s="15" t="str">
        <f>IF(Q2275="","",VLOOKUP(Q2275,映射!W:X,2,FALSE))</f>
        <v>时间水晶Lv1</v>
      </c>
      <c r="S2275" s="26">
        <v>1</v>
      </c>
      <c r="T2275" s="26">
        <v>1</v>
      </c>
      <c r="U2275" s="26">
        <v>300</v>
      </c>
      <c r="V2275" s="85">
        <v>1756</v>
      </c>
      <c r="W2275" s="15" t="str">
        <f>IF(V2275="","",VLOOKUP(V2275,映射!W:X,2,FALSE))</f>
        <v>200技能草</v>
      </c>
      <c r="X2275" s="85">
        <v>1</v>
      </c>
      <c r="Y2275" s="85">
        <v>1</v>
      </c>
      <c r="Z2275" s="85">
        <v>500</v>
      </c>
      <c r="AA2275" s="85"/>
      <c r="AB2275" s="15" t="str">
        <f>IF(AA2275="","",VLOOKUP(AA2275,映射!W:X,2,FALSE))</f>
        <v/>
      </c>
      <c r="AC2275" s="85"/>
      <c r="AD2275" s="85"/>
      <c r="AE2275" s="85"/>
      <c r="AF2275" s="85"/>
      <c r="AG2275" s="15" t="str">
        <f>IF(AF2275="","",VLOOKUP(AF2275,映射!W:X,2,FALSE))</f>
        <v/>
      </c>
      <c r="AH2275" s="85"/>
      <c r="AI2275" s="85"/>
      <c r="AJ2275" s="85"/>
      <c r="AK2275" s="85"/>
      <c r="AL2275" s="85" t="str">
        <f>IF(AK2275="","",VLOOKUP(AK2275,映射!W:X,2,FALSE))</f>
        <v/>
      </c>
      <c r="AM2275" s="85"/>
      <c r="AN2275" s="85"/>
      <c r="AO2275" s="85"/>
    </row>
    <row r="2276" spans="1:41">
      <c r="A2276" s="15">
        <v>230126</v>
      </c>
      <c r="B2276" s="26" t="s">
        <v>323</v>
      </c>
      <c r="C2276" s="14" t="s">
        <v>41</v>
      </c>
      <c r="D2276" s="14"/>
      <c r="E2276" s="29">
        <v>30026</v>
      </c>
      <c r="F2276" s="29" t="s">
        <v>349</v>
      </c>
      <c r="G2276" s="15"/>
      <c r="H2276" s="26"/>
      <c r="I2276" s="26">
        <v>13120</v>
      </c>
      <c r="J2276" s="26">
        <v>33</v>
      </c>
      <c r="K2276" s="26"/>
      <c r="L2276" s="10">
        <v>1761</v>
      </c>
      <c r="M2276" s="15" t="str">
        <f>IF(L2276="","",VLOOKUP(L2276,映射!W:X,2,FALSE))</f>
        <v>高级经验球</v>
      </c>
      <c r="N2276" s="26">
        <v>8</v>
      </c>
      <c r="O2276" s="26">
        <v>1</v>
      </c>
      <c r="P2276" s="26">
        <v>3000</v>
      </c>
      <c r="Q2276" s="26">
        <v>1716</v>
      </c>
      <c r="R2276" s="15" t="str">
        <f>IF(Q2276="","",VLOOKUP(Q2276,映射!W:X,2,FALSE))</f>
        <v>时间水晶Lv1</v>
      </c>
      <c r="S2276" s="26">
        <v>1</v>
      </c>
      <c r="T2276" s="26">
        <v>1</v>
      </c>
      <c r="U2276" s="26">
        <v>300</v>
      </c>
      <c r="V2276" s="85">
        <v>1756</v>
      </c>
      <c r="W2276" s="15" t="str">
        <f>IF(V2276="","",VLOOKUP(V2276,映射!W:X,2,FALSE))</f>
        <v>200技能草</v>
      </c>
      <c r="X2276" s="85">
        <v>1</v>
      </c>
      <c r="Y2276" s="85">
        <v>1</v>
      </c>
      <c r="Z2276" s="85">
        <v>500</v>
      </c>
      <c r="AA2276" s="85"/>
      <c r="AB2276" s="15" t="str">
        <f>IF(AA2276="","",VLOOKUP(AA2276,映射!W:X,2,FALSE))</f>
        <v/>
      </c>
      <c r="AC2276" s="85"/>
      <c r="AD2276" s="85"/>
      <c r="AE2276" s="85"/>
      <c r="AF2276" s="85"/>
      <c r="AG2276" s="15" t="str">
        <f>IF(AF2276="","",VLOOKUP(AF2276,映射!W:X,2,FALSE))</f>
        <v/>
      </c>
      <c r="AH2276" s="85"/>
      <c r="AI2276" s="85"/>
      <c r="AJ2276" s="85"/>
      <c r="AK2276" s="85"/>
      <c r="AL2276" s="85" t="str">
        <f>IF(AK2276="","",VLOOKUP(AK2276,映射!W:X,2,FALSE))</f>
        <v/>
      </c>
      <c r="AM2276" s="85"/>
      <c r="AN2276" s="85"/>
      <c r="AO2276" s="85"/>
    </row>
    <row r="2277" spans="1:41">
      <c r="A2277" s="15">
        <v>230127</v>
      </c>
      <c r="B2277" s="26" t="s">
        <v>323</v>
      </c>
      <c r="C2277" s="14" t="s">
        <v>41</v>
      </c>
      <c r="D2277" s="14"/>
      <c r="E2277" s="29">
        <v>30027</v>
      </c>
      <c r="F2277" s="29" t="s">
        <v>350</v>
      </c>
      <c r="G2277" s="15"/>
      <c r="H2277" s="26"/>
      <c r="I2277" s="26">
        <v>13120</v>
      </c>
      <c r="J2277" s="26">
        <v>34</v>
      </c>
      <c r="K2277" s="26"/>
      <c r="L2277" s="10">
        <v>1761</v>
      </c>
      <c r="M2277" s="15" t="str">
        <f>IF(L2277="","",VLOOKUP(L2277,映射!W:X,2,FALSE))</f>
        <v>高级经验球</v>
      </c>
      <c r="N2277" s="26">
        <v>8</v>
      </c>
      <c r="O2277" s="26">
        <v>1</v>
      </c>
      <c r="P2277" s="26">
        <v>3000</v>
      </c>
      <c r="Q2277" s="26">
        <v>1716</v>
      </c>
      <c r="R2277" s="15" t="str">
        <f>IF(Q2277="","",VLOOKUP(Q2277,映射!W:X,2,FALSE))</f>
        <v>时间水晶Lv1</v>
      </c>
      <c r="S2277" s="26">
        <v>1</v>
      </c>
      <c r="T2277" s="26">
        <v>1</v>
      </c>
      <c r="U2277" s="26">
        <v>300</v>
      </c>
      <c r="V2277" s="85">
        <v>1756</v>
      </c>
      <c r="W2277" s="15" t="str">
        <f>IF(V2277="","",VLOOKUP(V2277,映射!W:X,2,FALSE))</f>
        <v>200技能草</v>
      </c>
      <c r="X2277" s="85">
        <v>1</v>
      </c>
      <c r="Y2277" s="85">
        <v>1</v>
      </c>
      <c r="Z2277" s="85">
        <v>500</v>
      </c>
      <c r="AA2277" s="85"/>
      <c r="AB2277" s="15" t="str">
        <f>IF(AA2277="","",VLOOKUP(AA2277,映射!W:X,2,FALSE))</f>
        <v/>
      </c>
      <c r="AC2277" s="85"/>
      <c r="AD2277" s="85"/>
      <c r="AE2277" s="85"/>
      <c r="AF2277" s="85"/>
      <c r="AG2277" s="15" t="str">
        <f>IF(AF2277="","",VLOOKUP(AF2277,映射!W:X,2,FALSE))</f>
        <v/>
      </c>
      <c r="AH2277" s="85"/>
      <c r="AI2277" s="85"/>
      <c r="AJ2277" s="85"/>
      <c r="AK2277" s="85"/>
      <c r="AL2277" s="85" t="str">
        <f>IF(AK2277="","",VLOOKUP(AK2277,映射!W:X,2,FALSE))</f>
        <v/>
      </c>
      <c r="AM2277" s="85"/>
      <c r="AN2277" s="85"/>
      <c r="AO2277" s="85"/>
    </row>
    <row r="2278" spans="1:41">
      <c r="A2278" s="15">
        <v>230128</v>
      </c>
      <c r="B2278" s="26" t="s">
        <v>323</v>
      </c>
      <c r="C2278" s="14" t="s">
        <v>41</v>
      </c>
      <c r="D2278" s="14"/>
      <c r="E2278" s="29">
        <v>30028</v>
      </c>
      <c r="F2278" s="29" t="s">
        <v>351</v>
      </c>
      <c r="G2278" s="15"/>
      <c r="H2278" s="26"/>
      <c r="I2278" s="26">
        <v>13120</v>
      </c>
      <c r="J2278" s="26">
        <v>34</v>
      </c>
      <c r="K2278" s="26"/>
      <c r="L2278" s="10">
        <v>1761</v>
      </c>
      <c r="M2278" s="15" t="str">
        <f>IF(L2278="","",VLOOKUP(L2278,映射!W:X,2,FALSE))</f>
        <v>高级经验球</v>
      </c>
      <c r="N2278" s="26">
        <v>8</v>
      </c>
      <c r="O2278" s="26">
        <v>1</v>
      </c>
      <c r="P2278" s="26">
        <v>3000</v>
      </c>
      <c r="Q2278" s="26">
        <v>1716</v>
      </c>
      <c r="R2278" s="15" t="str">
        <f>IF(Q2278="","",VLOOKUP(Q2278,映射!W:X,2,FALSE))</f>
        <v>时间水晶Lv1</v>
      </c>
      <c r="S2278" s="26">
        <v>1</v>
      </c>
      <c r="T2278" s="26">
        <v>1</v>
      </c>
      <c r="U2278" s="26">
        <v>300</v>
      </c>
      <c r="V2278" s="85">
        <v>1756</v>
      </c>
      <c r="W2278" s="15" t="str">
        <f>IF(V2278="","",VLOOKUP(V2278,映射!W:X,2,FALSE))</f>
        <v>200技能草</v>
      </c>
      <c r="X2278" s="85">
        <v>1</v>
      </c>
      <c r="Y2278" s="85">
        <v>1</v>
      </c>
      <c r="Z2278" s="85">
        <v>500</v>
      </c>
      <c r="AA2278" s="85"/>
      <c r="AB2278" s="15" t="str">
        <f>IF(AA2278="","",VLOOKUP(AA2278,映射!W:X,2,FALSE))</f>
        <v/>
      </c>
      <c r="AC2278" s="85"/>
      <c r="AD2278" s="85"/>
      <c r="AE2278" s="85"/>
      <c r="AF2278" s="85"/>
      <c r="AG2278" s="15" t="str">
        <f>IF(AF2278="","",VLOOKUP(AF2278,映射!W:X,2,FALSE))</f>
        <v/>
      </c>
      <c r="AH2278" s="85"/>
      <c r="AI2278" s="85"/>
      <c r="AJ2278" s="85"/>
      <c r="AK2278" s="85"/>
      <c r="AL2278" s="85" t="str">
        <f>IF(AK2278="","",VLOOKUP(AK2278,映射!W:X,2,FALSE))</f>
        <v/>
      </c>
      <c r="AM2278" s="85"/>
      <c r="AN2278" s="85"/>
      <c r="AO2278" s="85"/>
    </row>
    <row r="2279" spans="1:41">
      <c r="A2279" s="15">
        <v>230129</v>
      </c>
      <c r="B2279" s="26" t="s">
        <v>323</v>
      </c>
      <c r="C2279" s="14" t="s">
        <v>41</v>
      </c>
      <c r="D2279" s="14"/>
      <c r="E2279" s="29">
        <v>30029</v>
      </c>
      <c r="F2279" s="29" t="s">
        <v>352</v>
      </c>
      <c r="G2279" s="15"/>
      <c r="H2279" s="26"/>
      <c r="I2279" s="26">
        <v>13120</v>
      </c>
      <c r="J2279" s="26">
        <v>35</v>
      </c>
      <c r="K2279" s="26"/>
      <c r="L2279" s="10">
        <v>1761</v>
      </c>
      <c r="M2279" s="15" t="str">
        <f>IF(L2279="","",VLOOKUP(L2279,映射!W:X,2,FALSE))</f>
        <v>高级经验球</v>
      </c>
      <c r="N2279" s="26">
        <v>9</v>
      </c>
      <c r="O2279" s="26">
        <v>1</v>
      </c>
      <c r="P2279" s="26">
        <v>3000</v>
      </c>
      <c r="Q2279" s="26">
        <v>1716</v>
      </c>
      <c r="R2279" s="15" t="str">
        <f>IF(Q2279="","",VLOOKUP(Q2279,映射!W:X,2,FALSE))</f>
        <v>时间水晶Lv1</v>
      </c>
      <c r="S2279" s="26">
        <v>1</v>
      </c>
      <c r="T2279" s="26">
        <v>1</v>
      </c>
      <c r="U2279" s="26">
        <v>300</v>
      </c>
      <c r="V2279" s="85">
        <v>1756</v>
      </c>
      <c r="W2279" s="15" t="str">
        <f>IF(V2279="","",VLOOKUP(V2279,映射!W:X,2,FALSE))</f>
        <v>200技能草</v>
      </c>
      <c r="X2279" s="85">
        <v>1</v>
      </c>
      <c r="Y2279" s="85">
        <v>1</v>
      </c>
      <c r="Z2279" s="85">
        <v>500</v>
      </c>
      <c r="AA2279" s="85"/>
      <c r="AB2279" s="15" t="str">
        <f>IF(AA2279="","",VLOOKUP(AA2279,映射!W:X,2,FALSE))</f>
        <v/>
      </c>
      <c r="AC2279" s="85"/>
      <c r="AD2279" s="85"/>
      <c r="AE2279" s="85"/>
      <c r="AF2279" s="85"/>
      <c r="AG2279" s="15" t="str">
        <f>IF(AF2279="","",VLOOKUP(AF2279,映射!W:X,2,FALSE))</f>
        <v/>
      </c>
      <c r="AH2279" s="85"/>
      <c r="AI2279" s="85"/>
      <c r="AJ2279" s="85"/>
      <c r="AK2279" s="85"/>
      <c r="AL2279" s="85" t="str">
        <f>IF(AK2279="","",VLOOKUP(AK2279,映射!W:X,2,FALSE))</f>
        <v/>
      </c>
      <c r="AM2279" s="85"/>
      <c r="AN2279" s="85"/>
      <c r="AO2279" s="85"/>
    </row>
    <row r="2280" spans="1:41">
      <c r="A2280" s="15">
        <v>230130</v>
      </c>
      <c r="B2280" s="26" t="s">
        <v>323</v>
      </c>
      <c r="C2280" s="14" t="s">
        <v>41</v>
      </c>
      <c r="D2280" s="14"/>
      <c r="E2280" s="29">
        <v>30030</v>
      </c>
      <c r="F2280" s="29" t="s">
        <v>353</v>
      </c>
      <c r="G2280" s="15"/>
      <c r="H2280" s="26"/>
      <c r="I2280" s="26">
        <v>13120</v>
      </c>
      <c r="J2280" s="26">
        <v>35</v>
      </c>
      <c r="K2280" s="26"/>
      <c r="L2280" s="10">
        <v>1761</v>
      </c>
      <c r="M2280" s="15" t="str">
        <f>IF(L2280="","",VLOOKUP(L2280,映射!W:X,2,FALSE))</f>
        <v>高级经验球</v>
      </c>
      <c r="N2280" s="26">
        <v>9</v>
      </c>
      <c r="O2280" s="26">
        <v>1</v>
      </c>
      <c r="P2280" s="26">
        <v>3000</v>
      </c>
      <c r="Q2280" s="26">
        <v>1716</v>
      </c>
      <c r="R2280" s="15" t="str">
        <f>IF(Q2280="","",VLOOKUP(Q2280,映射!W:X,2,FALSE))</f>
        <v>时间水晶Lv1</v>
      </c>
      <c r="S2280" s="26">
        <v>1</v>
      </c>
      <c r="T2280" s="26">
        <v>1</v>
      </c>
      <c r="U2280" s="26">
        <v>300</v>
      </c>
      <c r="V2280" s="85">
        <v>1756</v>
      </c>
      <c r="W2280" s="15" t="str">
        <f>IF(V2280="","",VLOOKUP(V2280,映射!W:X,2,FALSE))</f>
        <v>200技能草</v>
      </c>
      <c r="X2280" s="85">
        <v>1</v>
      </c>
      <c r="Y2280" s="85">
        <v>1</v>
      </c>
      <c r="Z2280" s="85">
        <v>500</v>
      </c>
      <c r="AA2280" s="85"/>
      <c r="AB2280" s="15" t="str">
        <f>IF(AA2280="","",VLOOKUP(AA2280,映射!W:X,2,FALSE))</f>
        <v/>
      </c>
      <c r="AC2280" s="85"/>
      <c r="AD2280" s="85"/>
      <c r="AE2280" s="85"/>
      <c r="AF2280" s="85"/>
      <c r="AG2280" s="15" t="str">
        <f>IF(AF2280="","",VLOOKUP(AF2280,映射!W:X,2,FALSE))</f>
        <v/>
      </c>
      <c r="AH2280" s="85"/>
      <c r="AI2280" s="85"/>
      <c r="AJ2280" s="85"/>
      <c r="AK2280" s="85"/>
      <c r="AL2280" s="85" t="str">
        <f>IF(AK2280="","",VLOOKUP(AK2280,映射!W:X,2,FALSE))</f>
        <v/>
      </c>
      <c r="AM2280" s="85"/>
      <c r="AN2280" s="85"/>
      <c r="AO2280" s="85"/>
    </row>
    <row r="2281" spans="1:41">
      <c r="A2281" s="15">
        <v>230131</v>
      </c>
      <c r="B2281" s="26" t="s">
        <v>323</v>
      </c>
      <c r="C2281" s="14" t="s">
        <v>41</v>
      </c>
      <c r="D2281" s="14"/>
      <c r="E2281" s="29">
        <v>30031</v>
      </c>
      <c r="F2281" s="29" t="s">
        <v>354</v>
      </c>
      <c r="G2281" s="15"/>
      <c r="H2281" s="26"/>
      <c r="I2281" s="26">
        <v>13120</v>
      </c>
      <c r="J2281" s="26">
        <v>36</v>
      </c>
      <c r="K2281" s="26"/>
      <c r="L2281" s="10">
        <v>1762</v>
      </c>
      <c r="M2281" s="15" t="str">
        <f>IF(L2281="","",VLOOKUP(L2281,映射!W:X,2,FALSE))</f>
        <v>超级经验球</v>
      </c>
      <c r="N2281" s="26">
        <v>9</v>
      </c>
      <c r="O2281" s="26">
        <v>1</v>
      </c>
      <c r="P2281" s="26">
        <v>3000</v>
      </c>
      <c r="Q2281" s="26">
        <v>1716</v>
      </c>
      <c r="R2281" s="15" t="str">
        <f>IF(Q2281="","",VLOOKUP(Q2281,映射!W:X,2,FALSE))</f>
        <v>时间水晶Lv1</v>
      </c>
      <c r="S2281" s="26">
        <v>1</v>
      </c>
      <c r="T2281" s="26">
        <v>1</v>
      </c>
      <c r="U2281" s="26">
        <v>300</v>
      </c>
      <c r="V2281" s="85">
        <v>1756</v>
      </c>
      <c r="W2281" s="15" t="str">
        <f>IF(V2281="","",VLOOKUP(V2281,映射!W:X,2,FALSE))</f>
        <v>200技能草</v>
      </c>
      <c r="X2281" s="85">
        <v>1</v>
      </c>
      <c r="Y2281" s="85">
        <v>1</v>
      </c>
      <c r="Z2281" s="85">
        <v>500</v>
      </c>
      <c r="AA2281" s="85"/>
      <c r="AB2281" s="15" t="str">
        <f>IF(AA2281="","",VLOOKUP(AA2281,映射!W:X,2,FALSE))</f>
        <v/>
      </c>
      <c r="AC2281" s="85"/>
      <c r="AD2281" s="85"/>
      <c r="AE2281" s="85"/>
      <c r="AF2281" s="85"/>
      <c r="AG2281" s="15" t="str">
        <f>IF(AF2281="","",VLOOKUP(AF2281,映射!W:X,2,FALSE))</f>
        <v/>
      </c>
      <c r="AH2281" s="85"/>
      <c r="AI2281" s="85"/>
      <c r="AJ2281" s="85"/>
      <c r="AK2281" s="85"/>
      <c r="AL2281" s="85" t="str">
        <f>IF(AK2281="","",VLOOKUP(AK2281,映射!W:X,2,FALSE))</f>
        <v/>
      </c>
      <c r="AM2281" s="85"/>
      <c r="AN2281" s="85"/>
      <c r="AO2281" s="85"/>
    </row>
    <row r="2282" spans="1:41">
      <c r="A2282" s="15">
        <v>230132</v>
      </c>
      <c r="B2282" s="26" t="s">
        <v>323</v>
      </c>
      <c r="C2282" s="14" t="s">
        <v>41</v>
      </c>
      <c r="D2282" s="14"/>
      <c r="E2282" s="29">
        <v>30032</v>
      </c>
      <c r="F2282" s="29" t="s">
        <v>355</v>
      </c>
      <c r="G2282" s="15"/>
      <c r="H2282" s="26"/>
      <c r="I2282" s="26">
        <v>14000</v>
      </c>
      <c r="J2282" s="26">
        <v>37</v>
      </c>
      <c r="K2282" s="26"/>
      <c r="L2282" s="10">
        <v>1762</v>
      </c>
      <c r="M2282" s="15" t="str">
        <f>IF(L2282="","",VLOOKUP(L2282,映射!W:X,2,FALSE))</f>
        <v>超级经验球</v>
      </c>
      <c r="N2282" s="26">
        <v>8</v>
      </c>
      <c r="O2282" s="26">
        <v>1</v>
      </c>
      <c r="P2282" s="26">
        <v>3000</v>
      </c>
      <c r="Q2282" s="26">
        <v>1716</v>
      </c>
      <c r="R2282" s="15" t="str">
        <f>IF(Q2282="","",VLOOKUP(Q2282,映射!W:X,2,FALSE))</f>
        <v>时间水晶Lv1</v>
      </c>
      <c r="S2282" s="26">
        <v>1</v>
      </c>
      <c r="T2282" s="26">
        <v>1</v>
      </c>
      <c r="U2282" s="26">
        <v>300</v>
      </c>
      <c r="V2282" s="85">
        <v>1756</v>
      </c>
      <c r="W2282" s="15" t="str">
        <f>IF(V2282="","",VLOOKUP(V2282,映射!W:X,2,FALSE))</f>
        <v>200技能草</v>
      </c>
      <c r="X2282" s="85">
        <v>1</v>
      </c>
      <c r="Y2282" s="85">
        <v>1</v>
      </c>
      <c r="Z2282" s="85">
        <v>500</v>
      </c>
      <c r="AA2282" s="85"/>
      <c r="AB2282" s="15" t="str">
        <f>IF(AA2282="","",VLOOKUP(AA2282,映射!W:X,2,FALSE))</f>
        <v/>
      </c>
      <c r="AC2282" s="85"/>
      <c r="AD2282" s="85"/>
      <c r="AE2282" s="85"/>
      <c r="AF2282" s="85"/>
      <c r="AG2282" s="15" t="str">
        <f>IF(AF2282="","",VLOOKUP(AF2282,映射!W:X,2,FALSE))</f>
        <v/>
      </c>
      <c r="AH2282" s="85"/>
      <c r="AI2282" s="85"/>
      <c r="AJ2282" s="85"/>
      <c r="AK2282" s="85"/>
      <c r="AL2282" s="85" t="str">
        <f>IF(AK2282="","",VLOOKUP(AK2282,映射!W:X,2,FALSE))</f>
        <v/>
      </c>
      <c r="AM2282" s="85"/>
      <c r="AN2282" s="85"/>
      <c r="AO2282" s="85"/>
    </row>
    <row r="2283" spans="1:41">
      <c r="A2283" s="15">
        <v>230133</v>
      </c>
      <c r="B2283" s="26" t="s">
        <v>323</v>
      </c>
      <c r="C2283" s="14" t="s">
        <v>41</v>
      </c>
      <c r="D2283" s="14"/>
      <c r="E2283" s="29">
        <v>30033</v>
      </c>
      <c r="F2283" s="29" t="s">
        <v>356</v>
      </c>
      <c r="G2283" s="15"/>
      <c r="H2283" s="26"/>
      <c r="I2283" s="26">
        <v>14000</v>
      </c>
      <c r="J2283" s="26">
        <v>37</v>
      </c>
      <c r="K2283" s="26"/>
      <c r="L2283" s="10">
        <v>1762</v>
      </c>
      <c r="M2283" s="15" t="str">
        <f>IF(L2283="","",VLOOKUP(L2283,映射!W:X,2,FALSE))</f>
        <v>超级经验球</v>
      </c>
      <c r="N2283" s="26">
        <v>8</v>
      </c>
      <c r="O2283" s="26">
        <v>1</v>
      </c>
      <c r="P2283" s="26">
        <v>3000</v>
      </c>
      <c r="Q2283" s="26">
        <v>1716</v>
      </c>
      <c r="R2283" s="15" t="str">
        <f>IF(Q2283="","",VLOOKUP(Q2283,映射!W:X,2,FALSE))</f>
        <v>时间水晶Lv1</v>
      </c>
      <c r="S2283" s="26">
        <v>1</v>
      </c>
      <c r="T2283" s="26">
        <v>1</v>
      </c>
      <c r="U2283" s="26">
        <v>300</v>
      </c>
      <c r="V2283" s="85">
        <v>1756</v>
      </c>
      <c r="W2283" s="15" t="str">
        <f>IF(V2283="","",VLOOKUP(V2283,映射!W:X,2,FALSE))</f>
        <v>200技能草</v>
      </c>
      <c r="X2283" s="85">
        <v>1</v>
      </c>
      <c r="Y2283" s="85">
        <v>1</v>
      </c>
      <c r="Z2283" s="85">
        <v>500</v>
      </c>
      <c r="AA2283" s="85"/>
      <c r="AB2283" s="15" t="str">
        <f>IF(AA2283="","",VLOOKUP(AA2283,映射!W:X,2,FALSE))</f>
        <v/>
      </c>
      <c r="AC2283" s="85"/>
      <c r="AD2283" s="85"/>
      <c r="AE2283" s="85"/>
      <c r="AF2283" s="85"/>
      <c r="AG2283" s="15" t="str">
        <f>IF(AF2283="","",VLOOKUP(AF2283,映射!W:X,2,FALSE))</f>
        <v/>
      </c>
      <c r="AH2283" s="85"/>
      <c r="AI2283" s="85"/>
      <c r="AJ2283" s="85"/>
      <c r="AK2283" s="85"/>
      <c r="AL2283" s="85" t="str">
        <f>IF(AK2283="","",VLOOKUP(AK2283,映射!W:X,2,FALSE))</f>
        <v/>
      </c>
      <c r="AM2283" s="85"/>
      <c r="AN2283" s="85"/>
      <c r="AO2283" s="85"/>
    </row>
    <row r="2284" spans="1:41">
      <c r="A2284" s="15">
        <v>230134</v>
      </c>
      <c r="B2284" s="26" t="s">
        <v>323</v>
      </c>
      <c r="C2284" s="14" t="s">
        <v>41</v>
      </c>
      <c r="D2284" s="14"/>
      <c r="E2284" s="29">
        <v>30034</v>
      </c>
      <c r="F2284" s="29" t="s">
        <v>357</v>
      </c>
      <c r="G2284" s="15"/>
      <c r="H2284" s="26"/>
      <c r="I2284" s="26">
        <v>14000</v>
      </c>
      <c r="J2284" s="26">
        <v>38</v>
      </c>
      <c r="K2284" s="26"/>
      <c r="L2284" s="10">
        <v>1762</v>
      </c>
      <c r="M2284" s="15" t="str">
        <f>IF(L2284="","",VLOOKUP(L2284,映射!W:X,2,FALSE))</f>
        <v>超级经验球</v>
      </c>
      <c r="N2284" s="26">
        <v>8</v>
      </c>
      <c r="O2284" s="26">
        <v>1</v>
      </c>
      <c r="P2284" s="26">
        <v>3000</v>
      </c>
      <c r="Q2284" s="26">
        <v>1716</v>
      </c>
      <c r="R2284" s="15" t="str">
        <f>IF(Q2284="","",VLOOKUP(Q2284,映射!W:X,2,FALSE))</f>
        <v>时间水晶Lv1</v>
      </c>
      <c r="S2284" s="26">
        <v>1</v>
      </c>
      <c r="T2284" s="26">
        <v>1</v>
      </c>
      <c r="U2284" s="26">
        <v>300</v>
      </c>
      <c r="V2284" s="85">
        <v>1756</v>
      </c>
      <c r="W2284" s="15" t="str">
        <f>IF(V2284="","",VLOOKUP(V2284,映射!W:X,2,FALSE))</f>
        <v>200技能草</v>
      </c>
      <c r="X2284" s="85">
        <v>1</v>
      </c>
      <c r="Y2284" s="85">
        <v>1</v>
      </c>
      <c r="Z2284" s="85">
        <v>500</v>
      </c>
      <c r="AA2284" s="85"/>
      <c r="AB2284" s="15" t="str">
        <f>IF(AA2284="","",VLOOKUP(AA2284,映射!W:X,2,FALSE))</f>
        <v/>
      </c>
      <c r="AC2284" s="85"/>
      <c r="AD2284" s="85"/>
      <c r="AE2284" s="85"/>
      <c r="AF2284" s="85"/>
      <c r="AG2284" s="15" t="str">
        <f>IF(AF2284="","",VLOOKUP(AF2284,映射!W:X,2,FALSE))</f>
        <v/>
      </c>
      <c r="AH2284" s="85"/>
      <c r="AI2284" s="85"/>
      <c r="AJ2284" s="85"/>
      <c r="AK2284" s="85"/>
      <c r="AL2284" s="85" t="str">
        <f>IF(AK2284="","",VLOOKUP(AK2284,映射!W:X,2,FALSE))</f>
        <v/>
      </c>
      <c r="AM2284" s="85"/>
      <c r="AN2284" s="85"/>
      <c r="AO2284" s="85"/>
    </row>
    <row r="2285" spans="1:41">
      <c r="A2285" s="15">
        <v>230135</v>
      </c>
      <c r="B2285" s="26" t="s">
        <v>323</v>
      </c>
      <c r="C2285" s="14" t="s">
        <v>41</v>
      </c>
      <c r="D2285" s="14"/>
      <c r="E2285" s="29">
        <v>30035</v>
      </c>
      <c r="F2285" s="29" t="s">
        <v>358</v>
      </c>
      <c r="G2285" s="15"/>
      <c r="H2285" s="26"/>
      <c r="I2285" s="26">
        <v>14000</v>
      </c>
      <c r="J2285" s="26">
        <v>38</v>
      </c>
      <c r="K2285" s="26"/>
      <c r="L2285" s="10">
        <v>1762</v>
      </c>
      <c r="M2285" s="15" t="str">
        <f>IF(L2285="","",VLOOKUP(L2285,映射!W:X,2,FALSE))</f>
        <v>超级经验球</v>
      </c>
      <c r="N2285" s="26">
        <v>9</v>
      </c>
      <c r="O2285" s="26">
        <v>1</v>
      </c>
      <c r="P2285" s="26">
        <v>3000</v>
      </c>
      <c r="Q2285" s="26">
        <v>1716</v>
      </c>
      <c r="R2285" s="15" t="str">
        <f>IF(Q2285="","",VLOOKUP(Q2285,映射!W:X,2,FALSE))</f>
        <v>时间水晶Lv1</v>
      </c>
      <c r="S2285" s="26">
        <v>1</v>
      </c>
      <c r="T2285" s="26">
        <v>1</v>
      </c>
      <c r="U2285" s="26">
        <v>300</v>
      </c>
      <c r="V2285" s="85">
        <v>1756</v>
      </c>
      <c r="W2285" s="15" t="str">
        <f>IF(V2285="","",VLOOKUP(V2285,映射!W:X,2,FALSE))</f>
        <v>200技能草</v>
      </c>
      <c r="X2285" s="85">
        <v>1</v>
      </c>
      <c r="Y2285" s="85">
        <v>1</v>
      </c>
      <c r="Z2285" s="85">
        <v>500</v>
      </c>
      <c r="AA2285" s="85"/>
      <c r="AB2285" s="15" t="str">
        <f>IF(AA2285="","",VLOOKUP(AA2285,映射!W:X,2,FALSE))</f>
        <v/>
      </c>
      <c r="AC2285" s="85"/>
      <c r="AD2285" s="85"/>
      <c r="AE2285" s="85"/>
      <c r="AF2285" s="85"/>
      <c r="AG2285" s="15" t="str">
        <f>IF(AF2285="","",VLOOKUP(AF2285,映射!W:X,2,FALSE))</f>
        <v/>
      </c>
      <c r="AH2285" s="85"/>
      <c r="AI2285" s="85"/>
      <c r="AJ2285" s="85"/>
      <c r="AK2285" s="85"/>
      <c r="AL2285" s="85" t="str">
        <f>IF(AK2285="","",VLOOKUP(AK2285,映射!W:X,2,FALSE))</f>
        <v/>
      </c>
      <c r="AM2285" s="85"/>
      <c r="AN2285" s="85"/>
      <c r="AO2285" s="85"/>
    </row>
    <row r="2286" spans="1:41">
      <c r="A2286" s="15">
        <v>230136</v>
      </c>
      <c r="B2286" s="26" t="s">
        <v>323</v>
      </c>
      <c r="C2286" s="14" t="s">
        <v>41</v>
      </c>
      <c r="D2286" s="14"/>
      <c r="E2286" s="29">
        <v>30036</v>
      </c>
      <c r="F2286" s="29" t="s">
        <v>359</v>
      </c>
      <c r="G2286" s="15"/>
      <c r="H2286" s="26"/>
      <c r="I2286" s="26">
        <v>14000</v>
      </c>
      <c r="J2286" s="26">
        <v>39</v>
      </c>
      <c r="K2286" s="26"/>
      <c r="L2286" s="10">
        <v>1762</v>
      </c>
      <c r="M2286" s="15" t="str">
        <f>IF(L2286="","",VLOOKUP(L2286,映射!W:X,2,FALSE))</f>
        <v>超级经验球</v>
      </c>
      <c r="N2286" s="26">
        <v>9</v>
      </c>
      <c r="O2286" s="26">
        <v>1</v>
      </c>
      <c r="P2286" s="26">
        <v>3000</v>
      </c>
      <c r="Q2286" s="26">
        <v>1716</v>
      </c>
      <c r="R2286" s="15" t="str">
        <f>IF(Q2286="","",VLOOKUP(Q2286,映射!W:X,2,FALSE))</f>
        <v>时间水晶Lv1</v>
      </c>
      <c r="S2286" s="26">
        <v>1</v>
      </c>
      <c r="T2286" s="26">
        <v>1</v>
      </c>
      <c r="U2286" s="26">
        <v>300</v>
      </c>
      <c r="V2286" s="85">
        <v>1756</v>
      </c>
      <c r="W2286" s="15" t="str">
        <f>IF(V2286="","",VLOOKUP(V2286,映射!W:X,2,FALSE))</f>
        <v>200技能草</v>
      </c>
      <c r="X2286" s="85">
        <v>1</v>
      </c>
      <c r="Y2286" s="85">
        <v>1</v>
      </c>
      <c r="Z2286" s="85">
        <v>500</v>
      </c>
      <c r="AA2286" s="85"/>
      <c r="AB2286" s="15" t="str">
        <f>IF(AA2286="","",VLOOKUP(AA2286,映射!W:X,2,FALSE))</f>
        <v/>
      </c>
      <c r="AC2286" s="85"/>
      <c r="AD2286" s="85"/>
      <c r="AE2286" s="85"/>
      <c r="AF2286" s="85"/>
      <c r="AG2286" s="15" t="str">
        <f>IF(AF2286="","",VLOOKUP(AF2286,映射!W:X,2,FALSE))</f>
        <v/>
      </c>
      <c r="AH2286" s="85"/>
      <c r="AI2286" s="85"/>
      <c r="AJ2286" s="85"/>
      <c r="AK2286" s="85"/>
      <c r="AL2286" s="85" t="str">
        <f>IF(AK2286="","",VLOOKUP(AK2286,映射!W:X,2,FALSE))</f>
        <v/>
      </c>
      <c r="AM2286" s="85"/>
      <c r="AN2286" s="85"/>
      <c r="AO2286" s="85"/>
    </row>
    <row r="2287" spans="1:41">
      <c r="A2287" s="15">
        <v>230137</v>
      </c>
      <c r="B2287" s="26" t="s">
        <v>323</v>
      </c>
      <c r="C2287" s="14" t="s">
        <v>41</v>
      </c>
      <c r="D2287" s="14"/>
      <c r="E2287" s="29">
        <v>30037</v>
      </c>
      <c r="F2287" s="29" t="s">
        <v>360</v>
      </c>
      <c r="G2287" s="15"/>
      <c r="H2287" s="26"/>
      <c r="I2287" s="26">
        <v>14000</v>
      </c>
      <c r="J2287" s="26">
        <v>40</v>
      </c>
      <c r="K2287" s="26"/>
      <c r="L2287" s="10">
        <v>1762</v>
      </c>
      <c r="M2287" s="15" t="str">
        <f>IF(L2287="","",VLOOKUP(L2287,映射!W:X,2,FALSE))</f>
        <v>超级经验球</v>
      </c>
      <c r="N2287" s="26">
        <v>9</v>
      </c>
      <c r="O2287" s="26">
        <v>1</v>
      </c>
      <c r="P2287" s="26">
        <v>3000</v>
      </c>
      <c r="Q2287" s="26">
        <v>1716</v>
      </c>
      <c r="R2287" s="15" t="str">
        <f>IF(Q2287="","",VLOOKUP(Q2287,映射!W:X,2,FALSE))</f>
        <v>时间水晶Lv1</v>
      </c>
      <c r="S2287" s="26">
        <v>1</v>
      </c>
      <c r="T2287" s="26">
        <v>1</v>
      </c>
      <c r="U2287" s="26">
        <v>300</v>
      </c>
      <c r="V2287" s="85">
        <v>1756</v>
      </c>
      <c r="W2287" s="15" t="str">
        <f>IF(V2287="","",VLOOKUP(V2287,映射!W:X,2,FALSE))</f>
        <v>200技能草</v>
      </c>
      <c r="X2287" s="85">
        <v>1</v>
      </c>
      <c r="Y2287" s="85">
        <v>1</v>
      </c>
      <c r="Z2287" s="85">
        <v>500</v>
      </c>
      <c r="AA2287" s="85"/>
      <c r="AB2287" s="15" t="str">
        <f>IF(AA2287="","",VLOOKUP(AA2287,映射!W:X,2,FALSE))</f>
        <v/>
      </c>
      <c r="AC2287" s="85"/>
      <c r="AD2287" s="85"/>
      <c r="AE2287" s="85"/>
      <c r="AF2287" s="85"/>
      <c r="AG2287" s="15" t="str">
        <f>IF(AF2287="","",VLOOKUP(AF2287,映射!W:X,2,FALSE))</f>
        <v/>
      </c>
      <c r="AH2287" s="85"/>
      <c r="AI2287" s="85"/>
      <c r="AJ2287" s="85"/>
      <c r="AK2287" s="85"/>
      <c r="AL2287" s="85" t="str">
        <f>IF(AK2287="","",VLOOKUP(AK2287,映射!W:X,2,FALSE))</f>
        <v/>
      </c>
      <c r="AM2287" s="85"/>
      <c r="AN2287" s="85"/>
      <c r="AO2287" s="85"/>
    </row>
    <row r="2288" spans="1:41">
      <c r="A2288" s="15">
        <v>230138</v>
      </c>
      <c r="B2288" s="26" t="s">
        <v>323</v>
      </c>
      <c r="C2288" s="14" t="s">
        <v>41</v>
      </c>
      <c r="D2288" s="14"/>
      <c r="E2288" s="29">
        <v>30038</v>
      </c>
      <c r="F2288" s="29" t="s">
        <v>361</v>
      </c>
      <c r="G2288" s="15"/>
      <c r="H2288" s="26"/>
      <c r="I2288" s="26">
        <v>14000</v>
      </c>
      <c r="J2288" s="26">
        <v>40</v>
      </c>
      <c r="K2288" s="26"/>
      <c r="L2288" s="10">
        <v>1762</v>
      </c>
      <c r="M2288" s="15" t="str">
        <f>IF(L2288="","",VLOOKUP(L2288,映射!W:X,2,FALSE))</f>
        <v>超级经验球</v>
      </c>
      <c r="N2288" s="26">
        <v>10</v>
      </c>
      <c r="O2288" s="26">
        <v>1</v>
      </c>
      <c r="P2288" s="26">
        <v>3000</v>
      </c>
      <c r="Q2288" s="26">
        <v>1716</v>
      </c>
      <c r="R2288" s="15" t="str">
        <f>IF(Q2288="","",VLOOKUP(Q2288,映射!W:X,2,FALSE))</f>
        <v>时间水晶Lv1</v>
      </c>
      <c r="S2288" s="26">
        <v>1</v>
      </c>
      <c r="T2288" s="26">
        <v>1</v>
      </c>
      <c r="U2288" s="26">
        <v>300</v>
      </c>
      <c r="V2288" s="85">
        <v>1756</v>
      </c>
      <c r="W2288" s="15" t="str">
        <f>IF(V2288="","",VLOOKUP(V2288,映射!W:X,2,FALSE))</f>
        <v>200技能草</v>
      </c>
      <c r="X2288" s="85">
        <v>1</v>
      </c>
      <c r="Y2288" s="85">
        <v>1</v>
      </c>
      <c r="Z2288" s="85">
        <v>500</v>
      </c>
      <c r="AA2288" s="85"/>
      <c r="AB2288" s="15" t="str">
        <f>IF(AA2288="","",VLOOKUP(AA2288,映射!W:X,2,FALSE))</f>
        <v/>
      </c>
      <c r="AC2288" s="85"/>
      <c r="AD2288" s="85"/>
      <c r="AE2288" s="85"/>
      <c r="AF2288" s="85"/>
      <c r="AG2288" s="15" t="str">
        <f>IF(AF2288="","",VLOOKUP(AF2288,映射!W:X,2,FALSE))</f>
        <v/>
      </c>
      <c r="AH2288" s="85"/>
      <c r="AI2288" s="85"/>
      <c r="AJ2288" s="85"/>
      <c r="AK2288" s="85"/>
      <c r="AL2288" s="85" t="str">
        <f>IF(AK2288="","",VLOOKUP(AK2288,映射!W:X,2,FALSE))</f>
        <v/>
      </c>
      <c r="AM2288" s="85"/>
      <c r="AN2288" s="85"/>
      <c r="AO2288" s="85"/>
    </row>
    <row r="2289" spans="1:41">
      <c r="A2289" s="15">
        <v>230139</v>
      </c>
      <c r="B2289" s="26" t="s">
        <v>323</v>
      </c>
      <c r="C2289" s="14" t="s">
        <v>41</v>
      </c>
      <c r="D2289" s="14"/>
      <c r="E2289" s="29">
        <v>30039</v>
      </c>
      <c r="F2289" s="29" t="s">
        <v>362</v>
      </c>
      <c r="G2289" s="15"/>
      <c r="H2289" s="26"/>
      <c r="I2289" s="26">
        <v>14000</v>
      </c>
      <c r="J2289" s="26">
        <v>41</v>
      </c>
      <c r="K2289" s="26"/>
      <c r="L2289" s="10">
        <v>1762</v>
      </c>
      <c r="M2289" s="15" t="str">
        <f>IF(L2289="","",VLOOKUP(L2289,映射!W:X,2,FALSE))</f>
        <v>超级经验球</v>
      </c>
      <c r="N2289" s="26">
        <v>10</v>
      </c>
      <c r="O2289" s="26">
        <v>1</v>
      </c>
      <c r="P2289" s="26">
        <v>3000</v>
      </c>
      <c r="Q2289" s="26">
        <v>1716</v>
      </c>
      <c r="R2289" s="15" t="str">
        <f>IF(Q2289="","",VLOOKUP(Q2289,映射!W:X,2,FALSE))</f>
        <v>时间水晶Lv1</v>
      </c>
      <c r="S2289" s="26">
        <v>1</v>
      </c>
      <c r="T2289" s="26">
        <v>1</v>
      </c>
      <c r="U2289" s="26">
        <v>300</v>
      </c>
      <c r="V2289" s="85">
        <v>1756</v>
      </c>
      <c r="W2289" s="15" t="str">
        <f>IF(V2289="","",VLOOKUP(V2289,映射!W:X,2,FALSE))</f>
        <v>200技能草</v>
      </c>
      <c r="X2289" s="85">
        <v>1</v>
      </c>
      <c r="Y2289" s="85">
        <v>1</v>
      </c>
      <c r="Z2289" s="85">
        <v>500</v>
      </c>
      <c r="AA2289" s="85"/>
      <c r="AB2289" s="15" t="str">
        <f>IF(AA2289="","",VLOOKUP(AA2289,映射!W:X,2,FALSE))</f>
        <v/>
      </c>
      <c r="AC2289" s="85"/>
      <c r="AD2289" s="85"/>
      <c r="AE2289" s="85"/>
      <c r="AF2289" s="85"/>
      <c r="AG2289" s="15" t="str">
        <f>IF(AF2289="","",VLOOKUP(AF2289,映射!W:X,2,FALSE))</f>
        <v/>
      </c>
      <c r="AH2289" s="85"/>
      <c r="AI2289" s="85"/>
      <c r="AJ2289" s="85"/>
      <c r="AK2289" s="85"/>
      <c r="AL2289" s="85" t="str">
        <f>IF(AK2289="","",VLOOKUP(AK2289,映射!W:X,2,FALSE))</f>
        <v/>
      </c>
      <c r="AM2289" s="85"/>
      <c r="AN2289" s="85"/>
      <c r="AO2289" s="85"/>
    </row>
    <row r="2290" spans="1:41">
      <c r="A2290" s="15">
        <v>230140</v>
      </c>
      <c r="B2290" s="26" t="s">
        <v>323</v>
      </c>
      <c r="C2290" s="14" t="s">
        <v>41</v>
      </c>
      <c r="D2290" s="14"/>
      <c r="E2290" s="29">
        <v>30040</v>
      </c>
      <c r="F2290" s="29" t="s">
        <v>363</v>
      </c>
      <c r="G2290" s="15"/>
      <c r="H2290" s="26"/>
      <c r="I2290" s="26">
        <v>15000</v>
      </c>
      <c r="J2290" s="26">
        <v>41</v>
      </c>
      <c r="K2290" s="26"/>
      <c r="L2290" s="10">
        <v>1762</v>
      </c>
      <c r="M2290" s="15" t="str">
        <f>IF(L2290="","",VLOOKUP(L2290,映射!W:X,2,FALSE))</f>
        <v>超级经验球</v>
      </c>
      <c r="N2290" s="26">
        <v>10</v>
      </c>
      <c r="O2290" s="26">
        <v>1</v>
      </c>
      <c r="P2290" s="26">
        <v>3000</v>
      </c>
      <c r="Q2290" s="26">
        <v>1716</v>
      </c>
      <c r="R2290" s="15" t="str">
        <f>IF(Q2290="","",VLOOKUP(Q2290,映射!W:X,2,FALSE))</f>
        <v>时间水晶Lv1</v>
      </c>
      <c r="S2290" s="26">
        <v>1</v>
      </c>
      <c r="T2290" s="26">
        <v>1</v>
      </c>
      <c r="U2290" s="26">
        <v>300</v>
      </c>
      <c r="V2290" s="85">
        <v>1756</v>
      </c>
      <c r="W2290" s="15" t="str">
        <f>IF(V2290="","",VLOOKUP(V2290,映射!W:X,2,FALSE))</f>
        <v>200技能草</v>
      </c>
      <c r="X2290" s="85">
        <v>1</v>
      </c>
      <c r="Y2290" s="85">
        <v>1</v>
      </c>
      <c r="Z2290" s="85">
        <v>500</v>
      </c>
      <c r="AA2290" s="85"/>
      <c r="AB2290" s="15" t="str">
        <f>IF(AA2290="","",VLOOKUP(AA2290,映射!W:X,2,FALSE))</f>
        <v/>
      </c>
      <c r="AC2290" s="85"/>
      <c r="AD2290" s="85"/>
      <c r="AE2290" s="85"/>
      <c r="AF2290" s="85"/>
      <c r="AG2290" s="15" t="str">
        <f>IF(AF2290="","",VLOOKUP(AF2290,映射!W:X,2,FALSE))</f>
        <v/>
      </c>
      <c r="AH2290" s="85"/>
      <c r="AI2290" s="85"/>
      <c r="AJ2290" s="85"/>
      <c r="AK2290" s="85"/>
      <c r="AL2290" s="85" t="str">
        <f>IF(AK2290="","",VLOOKUP(AK2290,映射!W:X,2,FALSE))</f>
        <v/>
      </c>
      <c r="AM2290" s="85"/>
      <c r="AN2290" s="85"/>
      <c r="AO2290" s="85"/>
    </row>
    <row r="2291" spans="1:41">
      <c r="A2291" s="15">
        <v>230141</v>
      </c>
      <c r="B2291" s="26" t="s">
        <v>323</v>
      </c>
      <c r="C2291" s="14" t="s">
        <v>41</v>
      </c>
      <c r="D2291" s="14"/>
      <c r="E2291" s="29">
        <v>30041</v>
      </c>
      <c r="F2291" s="29" t="s">
        <v>364</v>
      </c>
      <c r="G2291" s="15"/>
      <c r="H2291" s="26"/>
      <c r="I2291" s="26">
        <v>15000</v>
      </c>
      <c r="J2291" s="26">
        <v>42</v>
      </c>
      <c r="K2291" s="26"/>
      <c r="L2291" s="10">
        <v>1762</v>
      </c>
      <c r="M2291" s="15" t="str">
        <f>IF(L2291="","",VLOOKUP(L2291,映射!W:X,2,FALSE))</f>
        <v>超级经验球</v>
      </c>
      <c r="N2291" s="26">
        <v>11</v>
      </c>
      <c r="O2291" s="26">
        <v>1</v>
      </c>
      <c r="P2291" s="26">
        <v>3000</v>
      </c>
      <c r="Q2291" s="26">
        <v>1716</v>
      </c>
      <c r="R2291" s="15" t="str">
        <f>IF(Q2291="","",VLOOKUP(Q2291,映射!W:X,2,FALSE))</f>
        <v>时间水晶Lv1</v>
      </c>
      <c r="S2291" s="26">
        <v>1</v>
      </c>
      <c r="T2291" s="26">
        <v>1</v>
      </c>
      <c r="U2291" s="26">
        <v>300</v>
      </c>
      <c r="V2291" s="85">
        <v>1756</v>
      </c>
      <c r="W2291" s="15" t="str">
        <f>IF(V2291="","",VLOOKUP(V2291,映射!W:X,2,FALSE))</f>
        <v>200技能草</v>
      </c>
      <c r="X2291" s="85">
        <v>1</v>
      </c>
      <c r="Y2291" s="85">
        <v>1</v>
      </c>
      <c r="Z2291" s="85">
        <v>500</v>
      </c>
      <c r="AA2291" s="85"/>
      <c r="AB2291" s="15" t="str">
        <f>IF(AA2291="","",VLOOKUP(AA2291,映射!W:X,2,FALSE))</f>
        <v/>
      </c>
      <c r="AC2291" s="85"/>
      <c r="AD2291" s="85"/>
      <c r="AE2291" s="85"/>
      <c r="AF2291" s="85"/>
      <c r="AG2291" s="15" t="str">
        <f>IF(AF2291="","",VLOOKUP(AF2291,映射!W:X,2,FALSE))</f>
        <v/>
      </c>
      <c r="AH2291" s="85"/>
      <c r="AI2291" s="85"/>
      <c r="AJ2291" s="85"/>
      <c r="AK2291" s="85"/>
      <c r="AL2291" s="85" t="str">
        <f>IF(AK2291="","",VLOOKUP(AK2291,映射!W:X,2,FALSE))</f>
        <v/>
      </c>
      <c r="AM2291" s="85"/>
      <c r="AN2291" s="85"/>
      <c r="AO2291" s="85"/>
    </row>
    <row r="2292" spans="1:41">
      <c r="A2292" s="15">
        <v>230142</v>
      </c>
      <c r="B2292" s="26" t="s">
        <v>323</v>
      </c>
      <c r="C2292" s="14" t="s">
        <v>41</v>
      </c>
      <c r="D2292" s="14"/>
      <c r="E2292" s="29">
        <v>30042</v>
      </c>
      <c r="F2292" s="29" t="s">
        <v>365</v>
      </c>
      <c r="G2292" s="15"/>
      <c r="H2292" s="26"/>
      <c r="I2292" s="26">
        <v>15000</v>
      </c>
      <c r="J2292" s="26">
        <v>43</v>
      </c>
      <c r="K2292" s="26"/>
      <c r="L2292" s="10">
        <v>1762</v>
      </c>
      <c r="M2292" s="15" t="str">
        <f>IF(L2292="","",VLOOKUP(L2292,映射!W:X,2,FALSE))</f>
        <v>超级经验球</v>
      </c>
      <c r="N2292" s="26">
        <v>11</v>
      </c>
      <c r="O2292" s="26">
        <v>1</v>
      </c>
      <c r="P2292" s="26">
        <v>3000</v>
      </c>
      <c r="Q2292" s="26">
        <v>1716</v>
      </c>
      <c r="R2292" s="15" t="str">
        <f>IF(Q2292="","",VLOOKUP(Q2292,映射!W:X,2,FALSE))</f>
        <v>时间水晶Lv1</v>
      </c>
      <c r="S2292" s="26">
        <v>1</v>
      </c>
      <c r="T2292" s="26">
        <v>1</v>
      </c>
      <c r="U2292" s="26">
        <v>300</v>
      </c>
      <c r="V2292" s="85">
        <v>1756</v>
      </c>
      <c r="W2292" s="15" t="str">
        <f>IF(V2292="","",VLOOKUP(V2292,映射!W:X,2,FALSE))</f>
        <v>200技能草</v>
      </c>
      <c r="X2292" s="85">
        <v>1</v>
      </c>
      <c r="Y2292" s="85">
        <v>1</v>
      </c>
      <c r="Z2292" s="85">
        <v>500</v>
      </c>
      <c r="AA2292" s="85"/>
      <c r="AB2292" s="15" t="str">
        <f>IF(AA2292="","",VLOOKUP(AA2292,映射!W:X,2,FALSE))</f>
        <v/>
      </c>
      <c r="AC2292" s="85"/>
      <c r="AD2292" s="85"/>
      <c r="AE2292" s="85"/>
      <c r="AF2292" s="85"/>
      <c r="AG2292" s="15" t="str">
        <f>IF(AF2292="","",VLOOKUP(AF2292,映射!W:X,2,FALSE))</f>
        <v/>
      </c>
      <c r="AH2292" s="85"/>
      <c r="AI2292" s="85"/>
      <c r="AJ2292" s="85"/>
      <c r="AK2292" s="85"/>
      <c r="AL2292" s="85" t="str">
        <f>IF(AK2292="","",VLOOKUP(AK2292,映射!W:X,2,FALSE))</f>
        <v/>
      </c>
      <c r="AM2292" s="85"/>
      <c r="AN2292" s="85"/>
      <c r="AO2292" s="85"/>
    </row>
    <row r="2293" spans="1:41">
      <c r="A2293" s="15">
        <v>230143</v>
      </c>
      <c r="B2293" s="26" t="s">
        <v>323</v>
      </c>
      <c r="C2293" s="14" t="s">
        <v>41</v>
      </c>
      <c r="D2293" s="14"/>
      <c r="E2293" s="29">
        <v>30043</v>
      </c>
      <c r="F2293" s="29" t="s">
        <v>366</v>
      </c>
      <c r="G2293" s="15"/>
      <c r="H2293" s="26"/>
      <c r="I2293" s="26">
        <v>15000</v>
      </c>
      <c r="J2293" s="26">
        <v>43</v>
      </c>
      <c r="K2293" s="26"/>
      <c r="L2293" s="10">
        <v>1762</v>
      </c>
      <c r="M2293" s="15" t="str">
        <f>IF(L2293="","",VLOOKUP(L2293,映射!W:X,2,FALSE))</f>
        <v>超级经验球</v>
      </c>
      <c r="N2293" s="26">
        <v>11</v>
      </c>
      <c r="O2293" s="26">
        <v>1</v>
      </c>
      <c r="P2293" s="26">
        <v>3000</v>
      </c>
      <c r="Q2293" s="26">
        <v>1716</v>
      </c>
      <c r="R2293" s="15" t="str">
        <f>IF(Q2293="","",VLOOKUP(Q2293,映射!W:X,2,FALSE))</f>
        <v>时间水晶Lv1</v>
      </c>
      <c r="S2293" s="26">
        <v>1</v>
      </c>
      <c r="T2293" s="26">
        <v>1</v>
      </c>
      <c r="U2293" s="26">
        <v>300</v>
      </c>
      <c r="V2293" s="85">
        <v>1756</v>
      </c>
      <c r="W2293" s="15" t="str">
        <f>IF(V2293="","",VLOOKUP(V2293,映射!W:X,2,FALSE))</f>
        <v>200技能草</v>
      </c>
      <c r="X2293" s="85">
        <v>1</v>
      </c>
      <c r="Y2293" s="85">
        <v>1</v>
      </c>
      <c r="Z2293" s="85">
        <v>500</v>
      </c>
      <c r="AA2293" s="85"/>
      <c r="AB2293" s="15" t="str">
        <f>IF(AA2293="","",VLOOKUP(AA2293,映射!W:X,2,FALSE))</f>
        <v/>
      </c>
      <c r="AC2293" s="85"/>
      <c r="AD2293" s="85"/>
      <c r="AE2293" s="85"/>
      <c r="AF2293" s="85"/>
      <c r="AG2293" s="15" t="str">
        <f>IF(AF2293="","",VLOOKUP(AF2293,映射!W:X,2,FALSE))</f>
        <v/>
      </c>
      <c r="AH2293" s="85"/>
      <c r="AI2293" s="85"/>
      <c r="AJ2293" s="85"/>
      <c r="AK2293" s="85"/>
      <c r="AL2293" s="85" t="str">
        <f>IF(AK2293="","",VLOOKUP(AK2293,映射!W:X,2,FALSE))</f>
        <v/>
      </c>
      <c r="AM2293" s="85"/>
      <c r="AN2293" s="85"/>
      <c r="AO2293" s="85"/>
    </row>
    <row r="2294" spans="1:41">
      <c r="A2294" s="15">
        <v>230144</v>
      </c>
      <c r="B2294" s="26" t="s">
        <v>323</v>
      </c>
      <c r="C2294" s="14" t="s">
        <v>41</v>
      </c>
      <c r="D2294" s="14"/>
      <c r="E2294" s="29">
        <v>30044</v>
      </c>
      <c r="F2294" s="29" t="s">
        <v>367</v>
      </c>
      <c r="G2294" s="15"/>
      <c r="H2294" s="26"/>
      <c r="I2294" s="26">
        <v>15000</v>
      </c>
      <c r="J2294" s="26">
        <v>44</v>
      </c>
      <c r="K2294" s="26"/>
      <c r="L2294" s="10">
        <v>1762</v>
      </c>
      <c r="M2294" s="15" t="str">
        <f>IF(L2294="","",VLOOKUP(L2294,映射!W:X,2,FALSE))</f>
        <v>超级经验球</v>
      </c>
      <c r="N2294" s="26">
        <v>12</v>
      </c>
      <c r="O2294" s="26">
        <v>1</v>
      </c>
      <c r="P2294" s="26">
        <v>3000</v>
      </c>
      <c r="Q2294" s="26">
        <v>1716</v>
      </c>
      <c r="R2294" s="15" t="str">
        <f>IF(Q2294="","",VLOOKUP(Q2294,映射!W:X,2,FALSE))</f>
        <v>时间水晶Lv1</v>
      </c>
      <c r="S2294" s="26">
        <v>1</v>
      </c>
      <c r="T2294" s="26">
        <v>1</v>
      </c>
      <c r="U2294" s="26">
        <v>300</v>
      </c>
      <c r="V2294" s="85">
        <v>1756</v>
      </c>
      <c r="W2294" s="15" t="str">
        <f>IF(V2294="","",VLOOKUP(V2294,映射!W:X,2,FALSE))</f>
        <v>200技能草</v>
      </c>
      <c r="X2294" s="85">
        <v>1</v>
      </c>
      <c r="Y2294" s="85">
        <v>1</v>
      </c>
      <c r="Z2294" s="85">
        <v>500</v>
      </c>
      <c r="AA2294" s="85"/>
      <c r="AB2294" s="15" t="str">
        <f>IF(AA2294="","",VLOOKUP(AA2294,映射!W:X,2,FALSE))</f>
        <v/>
      </c>
      <c r="AC2294" s="85"/>
      <c r="AD2294" s="85"/>
      <c r="AE2294" s="85"/>
      <c r="AF2294" s="85"/>
      <c r="AG2294" s="15" t="str">
        <f>IF(AF2294="","",VLOOKUP(AF2294,映射!W:X,2,FALSE))</f>
        <v/>
      </c>
      <c r="AH2294" s="85"/>
      <c r="AI2294" s="85"/>
      <c r="AJ2294" s="85"/>
      <c r="AK2294" s="85"/>
      <c r="AL2294" s="85" t="str">
        <f>IF(AK2294="","",VLOOKUP(AK2294,映射!W:X,2,FALSE))</f>
        <v/>
      </c>
      <c r="AM2294" s="85"/>
      <c r="AN2294" s="85"/>
      <c r="AO2294" s="85"/>
    </row>
    <row r="2295" spans="1:41">
      <c r="A2295" s="15">
        <v>230145</v>
      </c>
      <c r="B2295" s="26" t="s">
        <v>323</v>
      </c>
      <c r="C2295" s="14" t="s">
        <v>41</v>
      </c>
      <c r="D2295" s="14"/>
      <c r="E2295" s="29">
        <v>30045</v>
      </c>
      <c r="F2295" s="29" t="s">
        <v>368</v>
      </c>
      <c r="G2295" s="15"/>
      <c r="H2295" s="26"/>
      <c r="I2295" s="26">
        <v>15000</v>
      </c>
      <c r="J2295" s="26">
        <v>44</v>
      </c>
      <c r="K2295" s="26"/>
      <c r="L2295" s="10">
        <v>1762</v>
      </c>
      <c r="M2295" s="15" t="str">
        <f>IF(L2295="","",VLOOKUP(L2295,映射!W:X,2,FALSE))</f>
        <v>超级经验球</v>
      </c>
      <c r="N2295" s="26">
        <v>12</v>
      </c>
      <c r="O2295" s="26">
        <v>1</v>
      </c>
      <c r="P2295" s="26">
        <v>3000</v>
      </c>
      <c r="Q2295" s="26">
        <v>1716</v>
      </c>
      <c r="R2295" s="15" t="str">
        <f>IF(Q2295="","",VLOOKUP(Q2295,映射!W:X,2,FALSE))</f>
        <v>时间水晶Lv1</v>
      </c>
      <c r="S2295" s="26">
        <v>1</v>
      </c>
      <c r="T2295" s="26">
        <v>1</v>
      </c>
      <c r="U2295" s="26">
        <v>300</v>
      </c>
      <c r="V2295" s="85">
        <v>1756</v>
      </c>
      <c r="W2295" s="15" t="str">
        <f>IF(V2295="","",VLOOKUP(V2295,映射!W:X,2,FALSE))</f>
        <v>200技能草</v>
      </c>
      <c r="X2295" s="85">
        <v>1</v>
      </c>
      <c r="Y2295" s="85">
        <v>1</v>
      </c>
      <c r="Z2295" s="85">
        <v>500</v>
      </c>
      <c r="AA2295" s="85"/>
      <c r="AB2295" s="15" t="str">
        <f>IF(AA2295="","",VLOOKUP(AA2295,映射!W:X,2,FALSE))</f>
        <v/>
      </c>
      <c r="AC2295" s="85"/>
      <c r="AD2295" s="85"/>
      <c r="AE2295" s="85"/>
      <c r="AF2295" s="85"/>
      <c r="AG2295" s="15" t="str">
        <f>IF(AF2295="","",VLOOKUP(AF2295,映射!W:X,2,FALSE))</f>
        <v/>
      </c>
      <c r="AH2295" s="85"/>
      <c r="AI2295" s="85"/>
      <c r="AJ2295" s="85"/>
      <c r="AK2295" s="85"/>
      <c r="AL2295" s="85" t="str">
        <f>IF(AK2295="","",VLOOKUP(AK2295,映射!W:X,2,FALSE))</f>
        <v/>
      </c>
      <c r="AM2295" s="85"/>
      <c r="AN2295" s="85"/>
      <c r="AO2295" s="85"/>
    </row>
    <row r="2296" spans="1:41">
      <c r="A2296" s="15">
        <v>230146</v>
      </c>
      <c r="B2296" s="26" t="s">
        <v>323</v>
      </c>
      <c r="C2296" s="14" t="s">
        <v>41</v>
      </c>
      <c r="D2296" s="14"/>
      <c r="E2296" s="29">
        <v>30046</v>
      </c>
      <c r="F2296" s="29" t="s">
        <v>369</v>
      </c>
      <c r="G2296" s="15"/>
      <c r="H2296" s="26"/>
      <c r="I2296" s="26">
        <v>15000</v>
      </c>
      <c r="J2296" s="26">
        <v>45</v>
      </c>
      <c r="K2296" s="26"/>
      <c r="L2296" s="10">
        <v>1762</v>
      </c>
      <c r="M2296" s="15" t="str">
        <f>IF(L2296="","",VLOOKUP(L2296,映射!W:X,2,FALSE))</f>
        <v>超级经验球</v>
      </c>
      <c r="N2296" s="26">
        <v>12</v>
      </c>
      <c r="O2296" s="26">
        <v>1</v>
      </c>
      <c r="P2296" s="26">
        <v>3000</v>
      </c>
      <c r="Q2296" s="26">
        <v>1716</v>
      </c>
      <c r="R2296" s="15" t="str">
        <f>IF(Q2296="","",VLOOKUP(Q2296,映射!W:X,2,FALSE))</f>
        <v>时间水晶Lv1</v>
      </c>
      <c r="S2296" s="26">
        <v>1</v>
      </c>
      <c r="T2296" s="26">
        <v>1</v>
      </c>
      <c r="U2296" s="26">
        <v>300</v>
      </c>
      <c r="V2296" s="85">
        <v>1756</v>
      </c>
      <c r="W2296" s="15" t="str">
        <f>IF(V2296="","",VLOOKUP(V2296,映射!W:X,2,FALSE))</f>
        <v>200技能草</v>
      </c>
      <c r="X2296" s="85">
        <v>1</v>
      </c>
      <c r="Y2296" s="85">
        <v>1</v>
      </c>
      <c r="Z2296" s="85">
        <v>500</v>
      </c>
      <c r="AA2296" s="85"/>
      <c r="AB2296" s="15" t="str">
        <f>IF(AA2296="","",VLOOKUP(AA2296,映射!W:X,2,FALSE))</f>
        <v/>
      </c>
      <c r="AC2296" s="85"/>
      <c r="AD2296" s="85"/>
      <c r="AE2296" s="85"/>
      <c r="AF2296" s="85"/>
      <c r="AG2296" s="15" t="str">
        <f>IF(AF2296="","",VLOOKUP(AF2296,映射!W:X,2,FALSE))</f>
        <v/>
      </c>
      <c r="AH2296" s="85"/>
      <c r="AI2296" s="85"/>
      <c r="AJ2296" s="85"/>
      <c r="AK2296" s="85"/>
      <c r="AL2296" s="85" t="str">
        <f>IF(AK2296="","",VLOOKUP(AK2296,映射!W:X,2,FALSE))</f>
        <v/>
      </c>
      <c r="AM2296" s="85"/>
      <c r="AN2296" s="85"/>
      <c r="AO2296" s="85"/>
    </row>
    <row r="2297" spans="1:41">
      <c r="A2297" s="26">
        <v>241017</v>
      </c>
      <c r="B2297" s="26" t="s">
        <v>975</v>
      </c>
      <c r="C2297" s="14" t="s">
        <v>40</v>
      </c>
      <c r="D2297" s="26" t="s">
        <v>976</v>
      </c>
      <c r="E2297" s="26">
        <v>32017</v>
      </c>
      <c r="F2297" s="26" t="s">
        <v>628</v>
      </c>
      <c r="G2297" s="26"/>
      <c r="H2297" s="26">
        <v>22</v>
      </c>
      <c r="I2297" s="26">
        <v>340</v>
      </c>
      <c r="J2297" s="90">
        <v>15</v>
      </c>
      <c r="K2297" s="26"/>
      <c r="L2297" s="85">
        <v>5028</v>
      </c>
      <c r="M2297" s="15" t="str">
        <f>IF(L2297="","",VLOOKUP(L2297,映射!W:X,2,FALSE))</f>
        <v>生命力回复药(400)</v>
      </c>
      <c r="N2297" s="85">
        <v>1</v>
      </c>
      <c r="O2297" s="85">
        <v>1</v>
      </c>
      <c r="P2297" s="85">
        <v>500</v>
      </c>
      <c r="Q2297" s="79"/>
      <c r="R2297" s="15"/>
      <c r="S2297" s="79"/>
      <c r="T2297" s="79"/>
      <c r="U2297" s="79"/>
      <c r="V2297" s="92"/>
      <c r="W2297" s="15"/>
      <c r="X2297" s="92"/>
      <c r="Y2297" s="92"/>
      <c r="Z2297" s="92"/>
      <c r="AA2297" s="92"/>
      <c r="AB2297" s="88"/>
      <c r="AC2297" s="92"/>
      <c r="AD2297" s="92"/>
      <c r="AE2297" s="92"/>
      <c r="AF2297" s="85"/>
      <c r="AG2297" s="15"/>
      <c r="AH2297" s="85"/>
      <c r="AI2297" s="85"/>
      <c r="AJ2297" s="85"/>
      <c r="AK2297" s="85"/>
      <c r="AL2297" s="85" t="str">
        <f>IF(AK2297="","",VLOOKUP(AK2297,映射!W:X,2,FALSE))</f>
        <v/>
      </c>
      <c r="AM2297" s="85"/>
      <c r="AN2297" s="85"/>
      <c r="AO2297" s="85"/>
    </row>
    <row r="2298" spans="1:41">
      <c r="A2298" s="26">
        <v>241018</v>
      </c>
      <c r="B2298" s="26" t="s">
        <v>975</v>
      </c>
      <c r="C2298" s="14" t="s">
        <v>40</v>
      </c>
      <c r="D2298" s="26" t="s">
        <v>976</v>
      </c>
      <c r="E2298" s="26">
        <v>32018</v>
      </c>
      <c r="F2298" s="26" t="s">
        <v>507</v>
      </c>
      <c r="G2298" s="26"/>
      <c r="H2298" s="26">
        <v>22</v>
      </c>
      <c r="I2298" s="26">
        <v>340</v>
      </c>
      <c r="J2298" s="90">
        <v>15</v>
      </c>
      <c r="K2298" s="26"/>
      <c r="L2298" s="85">
        <v>5028</v>
      </c>
      <c r="M2298" s="15" t="str">
        <f>IF(L2298="","",VLOOKUP(L2298,映射!W:X,2,FALSE))</f>
        <v>生命力回复药(400)</v>
      </c>
      <c r="N2298" s="85">
        <v>1</v>
      </c>
      <c r="O2298" s="85">
        <v>1</v>
      </c>
      <c r="P2298" s="85">
        <v>500</v>
      </c>
      <c r="Q2298" s="79"/>
      <c r="R2298" s="15"/>
      <c r="S2298" s="79"/>
      <c r="T2298" s="79"/>
      <c r="U2298" s="79"/>
      <c r="V2298" s="92"/>
      <c r="W2298" s="15"/>
      <c r="X2298" s="92"/>
      <c r="Y2298" s="92"/>
      <c r="Z2298" s="92"/>
      <c r="AA2298" s="92"/>
      <c r="AB2298" s="88"/>
      <c r="AC2298" s="92"/>
      <c r="AD2298" s="92"/>
      <c r="AE2298" s="92"/>
      <c r="AF2298" s="85"/>
      <c r="AG2298" s="15"/>
      <c r="AH2298" s="85"/>
      <c r="AI2298" s="85"/>
      <c r="AJ2298" s="85"/>
      <c r="AK2298" s="85"/>
      <c r="AL2298" s="85" t="str">
        <f>IF(AK2298="","",VLOOKUP(AK2298,映射!W:X,2,FALSE))</f>
        <v/>
      </c>
      <c r="AM2298" s="85"/>
      <c r="AN2298" s="85"/>
      <c r="AO2298" s="85"/>
    </row>
    <row r="2299" spans="1:41">
      <c r="A2299" s="26">
        <v>241019</v>
      </c>
      <c r="B2299" s="26" t="s">
        <v>975</v>
      </c>
      <c r="C2299" s="14" t="s">
        <v>40</v>
      </c>
      <c r="D2299" s="26" t="s">
        <v>976</v>
      </c>
      <c r="E2299" s="26">
        <v>32019</v>
      </c>
      <c r="F2299" s="26" t="s">
        <v>471</v>
      </c>
      <c r="G2299" s="26"/>
      <c r="H2299" s="26">
        <v>22</v>
      </c>
      <c r="I2299" s="26">
        <v>340</v>
      </c>
      <c r="J2299" s="90">
        <v>15</v>
      </c>
      <c r="K2299" s="26"/>
      <c r="L2299" s="85">
        <v>5028</v>
      </c>
      <c r="M2299" s="15" t="str">
        <f>IF(L2299="","",VLOOKUP(L2299,映射!W:X,2,FALSE))</f>
        <v>生命力回复药(400)</v>
      </c>
      <c r="N2299" s="85">
        <v>1</v>
      </c>
      <c r="O2299" s="85">
        <v>1</v>
      </c>
      <c r="P2299" s="85">
        <v>500</v>
      </c>
      <c r="Q2299" s="79"/>
      <c r="R2299" s="15"/>
      <c r="S2299" s="79"/>
      <c r="T2299" s="79"/>
      <c r="U2299" s="79"/>
      <c r="V2299" s="92"/>
      <c r="W2299" s="15"/>
      <c r="X2299" s="92"/>
      <c r="Y2299" s="92"/>
      <c r="Z2299" s="92"/>
      <c r="AA2299" s="92"/>
      <c r="AB2299" s="88"/>
      <c r="AC2299" s="92"/>
      <c r="AD2299" s="92"/>
      <c r="AE2299" s="92"/>
      <c r="AF2299" s="85"/>
      <c r="AG2299" s="15"/>
      <c r="AH2299" s="85"/>
      <c r="AI2299" s="85"/>
      <c r="AJ2299" s="85"/>
      <c r="AK2299" s="85"/>
      <c r="AL2299" s="85" t="str">
        <f>IF(AK2299="","",VLOOKUP(AK2299,映射!W:X,2,FALSE))</f>
        <v/>
      </c>
      <c r="AM2299" s="85"/>
      <c r="AN2299" s="85"/>
      <c r="AO2299" s="85"/>
    </row>
    <row r="2300" spans="1:41">
      <c r="A2300" s="26">
        <v>241020</v>
      </c>
      <c r="B2300" s="26" t="s">
        <v>975</v>
      </c>
      <c r="C2300" s="14" t="s">
        <v>40</v>
      </c>
      <c r="D2300" s="26" t="s">
        <v>976</v>
      </c>
      <c r="E2300" s="26">
        <v>32020</v>
      </c>
      <c r="F2300" s="26" t="s">
        <v>492</v>
      </c>
      <c r="G2300" s="26"/>
      <c r="H2300" s="26">
        <v>22</v>
      </c>
      <c r="I2300" s="26">
        <v>340</v>
      </c>
      <c r="J2300" s="90">
        <v>15</v>
      </c>
      <c r="K2300" s="26"/>
      <c r="L2300" s="85">
        <v>5028</v>
      </c>
      <c r="M2300" s="15" t="str">
        <f>IF(L2300="","",VLOOKUP(L2300,映射!W:X,2,FALSE))</f>
        <v>生命力回复药(400)</v>
      </c>
      <c r="N2300" s="85">
        <v>1</v>
      </c>
      <c r="O2300" s="85">
        <v>1</v>
      </c>
      <c r="P2300" s="85">
        <v>500</v>
      </c>
      <c r="Q2300" s="79"/>
      <c r="R2300" s="15"/>
      <c r="S2300" s="79"/>
      <c r="T2300" s="79"/>
      <c r="U2300" s="79"/>
      <c r="V2300" s="92"/>
      <c r="W2300" s="15"/>
      <c r="X2300" s="92"/>
      <c r="Y2300" s="92"/>
      <c r="Z2300" s="92"/>
      <c r="AA2300" s="92"/>
      <c r="AB2300" s="88"/>
      <c r="AC2300" s="92"/>
      <c r="AD2300" s="92"/>
      <c r="AE2300" s="92"/>
      <c r="AF2300" s="85"/>
      <c r="AG2300" s="15"/>
      <c r="AH2300" s="85"/>
      <c r="AI2300" s="85"/>
      <c r="AJ2300" s="85"/>
      <c r="AK2300" s="85"/>
      <c r="AL2300" s="85" t="str">
        <f>IF(AK2300="","",VLOOKUP(AK2300,映射!W:X,2,FALSE))</f>
        <v/>
      </c>
      <c r="AM2300" s="85"/>
      <c r="AN2300" s="85"/>
      <c r="AO2300" s="85"/>
    </row>
    <row r="2301" spans="1:41">
      <c r="A2301" s="26">
        <v>241021</v>
      </c>
      <c r="B2301" s="26" t="s">
        <v>975</v>
      </c>
      <c r="C2301" s="14" t="s">
        <v>40</v>
      </c>
      <c r="D2301" s="26" t="s">
        <v>976</v>
      </c>
      <c r="E2301" s="26">
        <v>32021</v>
      </c>
      <c r="F2301" s="26" t="s">
        <v>703</v>
      </c>
      <c r="G2301" s="26"/>
      <c r="H2301" s="26">
        <v>22</v>
      </c>
      <c r="I2301" s="26">
        <v>340</v>
      </c>
      <c r="J2301" s="90">
        <v>15</v>
      </c>
      <c r="K2301" s="26"/>
      <c r="L2301" s="85">
        <v>5028</v>
      </c>
      <c r="M2301" s="15" t="str">
        <f>IF(L2301="","",VLOOKUP(L2301,映射!W:X,2,FALSE))</f>
        <v>生命力回复药(400)</v>
      </c>
      <c r="N2301" s="85">
        <v>1</v>
      </c>
      <c r="O2301" s="85">
        <v>1</v>
      </c>
      <c r="P2301" s="85">
        <v>500</v>
      </c>
      <c r="Q2301" s="79"/>
      <c r="R2301" s="15"/>
      <c r="S2301" s="79"/>
      <c r="T2301" s="79"/>
      <c r="U2301" s="79"/>
      <c r="V2301" s="92"/>
      <c r="W2301" s="15"/>
      <c r="X2301" s="92"/>
      <c r="Y2301" s="92"/>
      <c r="Z2301" s="92"/>
      <c r="AA2301" s="92"/>
      <c r="AB2301" s="88"/>
      <c r="AC2301" s="92"/>
      <c r="AD2301" s="92"/>
      <c r="AE2301" s="92"/>
      <c r="AF2301" s="85"/>
      <c r="AG2301" s="15"/>
      <c r="AH2301" s="85"/>
      <c r="AI2301" s="85"/>
      <c r="AJ2301" s="85"/>
      <c r="AK2301" s="85"/>
      <c r="AL2301" s="85" t="str">
        <f>IF(AK2301="","",VLOOKUP(AK2301,映射!W:X,2,FALSE))</f>
        <v/>
      </c>
      <c r="AM2301" s="85"/>
      <c r="AN2301" s="85"/>
      <c r="AO2301" s="85"/>
    </row>
    <row r="2302" spans="1:41">
      <c r="A2302" s="26">
        <v>241022</v>
      </c>
      <c r="B2302" s="26" t="s">
        <v>975</v>
      </c>
      <c r="C2302" s="14" t="s">
        <v>40</v>
      </c>
      <c r="D2302" s="26" t="s">
        <v>976</v>
      </c>
      <c r="E2302" s="26">
        <v>32022</v>
      </c>
      <c r="F2302" s="26" t="s">
        <v>466</v>
      </c>
      <c r="G2302" s="26"/>
      <c r="H2302" s="26">
        <v>22</v>
      </c>
      <c r="I2302" s="26">
        <v>340</v>
      </c>
      <c r="J2302" s="90">
        <v>15</v>
      </c>
      <c r="K2302" s="26"/>
      <c r="L2302" s="85">
        <v>5028</v>
      </c>
      <c r="M2302" s="15" t="str">
        <f>IF(L2302="","",VLOOKUP(L2302,映射!W:X,2,FALSE))</f>
        <v>生命力回复药(400)</v>
      </c>
      <c r="N2302" s="85">
        <v>1</v>
      </c>
      <c r="O2302" s="85">
        <v>1</v>
      </c>
      <c r="P2302" s="85">
        <v>500</v>
      </c>
      <c r="Q2302" s="79"/>
      <c r="R2302" s="15"/>
      <c r="S2302" s="79"/>
      <c r="T2302" s="79"/>
      <c r="U2302" s="79"/>
      <c r="V2302" s="92"/>
      <c r="W2302" s="15"/>
      <c r="X2302" s="92"/>
      <c r="Y2302" s="92"/>
      <c r="Z2302" s="92"/>
      <c r="AA2302" s="92"/>
      <c r="AB2302" s="88"/>
      <c r="AC2302" s="92"/>
      <c r="AD2302" s="92"/>
      <c r="AE2302" s="92"/>
      <c r="AF2302" s="85"/>
      <c r="AG2302" s="15"/>
      <c r="AH2302" s="85"/>
      <c r="AI2302" s="85"/>
      <c r="AJ2302" s="85"/>
      <c r="AK2302" s="85"/>
      <c r="AL2302" s="85" t="str">
        <f>IF(AK2302="","",VLOOKUP(AK2302,映射!W:X,2,FALSE))</f>
        <v/>
      </c>
      <c r="AM2302" s="85"/>
      <c r="AN2302" s="85"/>
      <c r="AO2302" s="85"/>
    </row>
    <row r="2303" spans="1:41">
      <c r="A2303" s="26">
        <v>241023</v>
      </c>
      <c r="B2303" s="26" t="s">
        <v>975</v>
      </c>
      <c r="C2303" s="14" t="s">
        <v>40</v>
      </c>
      <c r="D2303" s="26" t="s">
        <v>976</v>
      </c>
      <c r="E2303" s="26">
        <v>32023</v>
      </c>
      <c r="F2303" s="26" t="s">
        <v>635</v>
      </c>
      <c r="G2303" s="26"/>
      <c r="H2303" s="26">
        <v>22</v>
      </c>
      <c r="I2303" s="26">
        <v>340</v>
      </c>
      <c r="J2303" s="90">
        <v>15</v>
      </c>
      <c r="K2303" s="26"/>
      <c r="L2303" s="85">
        <v>5028</v>
      </c>
      <c r="M2303" s="15" t="str">
        <f>IF(L2303="","",VLOOKUP(L2303,映射!W:X,2,FALSE))</f>
        <v>生命力回复药(400)</v>
      </c>
      <c r="N2303" s="85">
        <v>1</v>
      </c>
      <c r="O2303" s="85">
        <v>1</v>
      </c>
      <c r="P2303" s="85">
        <v>500</v>
      </c>
      <c r="Q2303" s="79"/>
      <c r="R2303" s="15"/>
      <c r="S2303" s="79"/>
      <c r="T2303" s="79"/>
      <c r="U2303" s="79"/>
      <c r="V2303" s="92"/>
      <c r="W2303" s="15"/>
      <c r="X2303" s="92"/>
      <c r="Y2303" s="92"/>
      <c r="Z2303" s="92"/>
      <c r="AA2303" s="92"/>
      <c r="AB2303" s="88"/>
      <c r="AC2303" s="92"/>
      <c r="AD2303" s="92"/>
      <c r="AE2303" s="92"/>
      <c r="AF2303" s="85"/>
      <c r="AG2303" s="15"/>
      <c r="AH2303" s="85"/>
      <c r="AI2303" s="85"/>
      <c r="AJ2303" s="85"/>
      <c r="AK2303" s="85"/>
      <c r="AL2303" s="85" t="str">
        <f>IF(AK2303="","",VLOOKUP(AK2303,映射!W:X,2,FALSE))</f>
        <v/>
      </c>
      <c r="AM2303" s="85"/>
      <c r="AN2303" s="85"/>
      <c r="AO2303" s="85"/>
    </row>
    <row r="2304" spans="1:41">
      <c r="A2304" s="26">
        <v>241024</v>
      </c>
      <c r="B2304" s="26" t="s">
        <v>975</v>
      </c>
      <c r="C2304" s="14" t="s">
        <v>40</v>
      </c>
      <c r="D2304" s="26" t="s">
        <v>977</v>
      </c>
      <c r="E2304" s="26">
        <v>32024</v>
      </c>
      <c r="F2304" s="26" t="s">
        <v>648</v>
      </c>
      <c r="G2304" s="26"/>
      <c r="H2304" s="26">
        <v>22</v>
      </c>
      <c r="I2304" s="26">
        <v>340</v>
      </c>
      <c r="J2304" s="90">
        <v>15</v>
      </c>
      <c r="K2304" s="26"/>
      <c r="L2304" s="85">
        <v>5028</v>
      </c>
      <c r="M2304" s="15" t="str">
        <f>IF(L2304="","",VLOOKUP(L2304,映射!W:X,2,FALSE))</f>
        <v>生命力回复药(400)</v>
      </c>
      <c r="N2304" s="85">
        <v>1</v>
      </c>
      <c r="O2304" s="85">
        <v>1</v>
      </c>
      <c r="P2304" s="85">
        <v>500</v>
      </c>
      <c r="Q2304" s="79"/>
      <c r="R2304" s="15"/>
      <c r="S2304" s="79"/>
      <c r="T2304" s="79"/>
      <c r="U2304" s="79"/>
      <c r="V2304" s="92"/>
      <c r="W2304" s="15"/>
      <c r="X2304" s="92"/>
      <c r="Y2304" s="92"/>
      <c r="Z2304" s="92"/>
      <c r="AA2304" s="92"/>
      <c r="AB2304" s="88"/>
      <c r="AC2304" s="92"/>
      <c r="AD2304" s="92"/>
      <c r="AE2304" s="92"/>
      <c r="AF2304" s="85"/>
      <c r="AG2304" s="15"/>
      <c r="AH2304" s="85"/>
      <c r="AI2304" s="85"/>
      <c r="AJ2304" s="85"/>
      <c r="AK2304" s="85"/>
      <c r="AL2304" s="85" t="str">
        <f>IF(AK2304="","",VLOOKUP(AK2304,映射!W:X,2,FALSE))</f>
        <v/>
      </c>
      <c r="AM2304" s="85"/>
      <c r="AN2304" s="85"/>
      <c r="AO2304" s="85"/>
    </row>
    <row r="2305" spans="1:41">
      <c r="A2305" s="26">
        <v>241025</v>
      </c>
      <c r="B2305" s="26" t="s">
        <v>975</v>
      </c>
      <c r="C2305" s="14" t="s">
        <v>40</v>
      </c>
      <c r="D2305" s="26" t="s">
        <v>977</v>
      </c>
      <c r="E2305" s="26">
        <v>32025</v>
      </c>
      <c r="F2305" s="26" t="s">
        <v>648</v>
      </c>
      <c r="G2305" s="26"/>
      <c r="H2305" s="26">
        <v>22</v>
      </c>
      <c r="I2305" s="26">
        <v>340</v>
      </c>
      <c r="J2305" s="90">
        <v>15</v>
      </c>
      <c r="K2305" s="26"/>
      <c r="L2305" s="85">
        <v>5028</v>
      </c>
      <c r="M2305" s="15" t="str">
        <f>IF(L2305="","",VLOOKUP(L2305,映射!W:X,2,FALSE))</f>
        <v>生命力回复药(400)</v>
      </c>
      <c r="N2305" s="85">
        <v>1</v>
      </c>
      <c r="O2305" s="85">
        <v>1</v>
      </c>
      <c r="P2305" s="85">
        <v>500</v>
      </c>
      <c r="Q2305" s="79"/>
      <c r="R2305" s="15"/>
      <c r="S2305" s="79"/>
      <c r="T2305" s="79"/>
      <c r="U2305" s="79"/>
      <c r="V2305" s="92"/>
      <c r="W2305" s="15"/>
      <c r="X2305" s="92"/>
      <c r="Y2305" s="92"/>
      <c r="Z2305" s="92"/>
      <c r="AA2305" s="92"/>
      <c r="AB2305" s="88"/>
      <c r="AC2305" s="92"/>
      <c r="AD2305" s="92"/>
      <c r="AE2305" s="92"/>
      <c r="AF2305" s="85"/>
      <c r="AG2305" s="15"/>
      <c r="AH2305" s="85"/>
      <c r="AI2305" s="85"/>
      <c r="AJ2305" s="85"/>
      <c r="AK2305" s="85"/>
      <c r="AL2305" s="85" t="str">
        <f>IF(AK2305="","",VLOOKUP(AK2305,映射!W:X,2,FALSE))</f>
        <v/>
      </c>
      <c r="AM2305" s="85"/>
      <c r="AN2305" s="85"/>
      <c r="AO2305" s="85"/>
    </row>
    <row r="2306" spans="1:41">
      <c r="A2306" s="26">
        <v>241026</v>
      </c>
      <c r="B2306" s="26" t="s">
        <v>975</v>
      </c>
      <c r="C2306" s="14" t="s">
        <v>40</v>
      </c>
      <c r="D2306" s="26" t="s">
        <v>977</v>
      </c>
      <c r="E2306" s="26">
        <v>32026</v>
      </c>
      <c r="F2306" s="26" t="s">
        <v>492</v>
      </c>
      <c r="G2306" s="26"/>
      <c r="H2306" s="26">
        <v>22</v>
      </c>
      <c r="I2306" s="26">
        <v>340</v>
      </c>
      <c r="J2306" s="90">
        <v>15</v>
      </c>
      <c r="K2306" s="26"/>
      <c r="L2306" s="85">
        <v>5028</v>
      </c>
      <c r="M2306" s="15" t="str">
        <f>IF(L2306="","",VLOOKUP(L2306,映射!W:X,2,FALSE))</f>
        <v>生命力回复药(400)</v>
      </c>
      <c r="N2306" s="85">
        <v>1</v>
      </c>
      <c r="O2306" s="85">
        <v>1</v>
      </c>
      <c r="P2306" s="85">
        <v>500</v>
      </c>
      <c r="Q2306" s="79"/>
      <c r="R2306" s="15"/>
      <c r="S2306" s="79"/>
      <c r="T2306" s="79"/>
      <c r="U2306" s="79"/>
      <c r="V2306" s="92"/>
      <c r="W2306" s="15"/>
      <c r="X2306" s="92"/>
      <c r="Y2306" s="92"/>
      <c r="Z2306" s="92"/>
      <c r="AA2306" s="92"/>
      <c r="AB2306" s="88"/>
      <c r="AC2306" s="92"/>
      <c r="AD2306" s="92"/>
      <c r="AE2306" s="92"/>
      <c r="AF2306" s="85"/>
      <c r="AG2306" s="15"/>
      <c r="AH2306" s="85"/>
      <c r="AI2306" s="85"/>
      <c r="AJ2306" s="85"/>
      <c r="AK2306" s="85"/>
      <c r="AL2306" s="85" t="str">
        <f>IF(AK2306="","",VLOOKUP(AK2306,映射!W:X,2,FALSE))</f>
        <v/>
      </c>
      <c r="AM2306" s="85"/>
      <c r="AN2306" s="85"/>
      <c r="AO2306" s="85"/>
    </row>
    <row r="2307" spans="1:41">
      <c r="A2307" s="26">
        <v>241027</v>
      </c>
      <c r="B2307" s="26" t="s">
        <v>975</v>
      </c>
      <c r="C2307" s="14" t="s">
        <v>40</v>
      </c>
      <c r="D2307" s="26" t="s">
        <v>977</v>
      </c>
      <c r="E2307" s="26">
        <v>32027</v>
      </c>
      <c r="F2307" s="26" t="s">
        <v>456</v>
      </c>
      <c r="G2307" s="26"/>
      <c r="H2307" s="26">
        <v>22</v>
      </c>
      <c r="I2307" s="26">
        <v>340</v>
      </c>
      <c r="J2307" s="90">
        <v>15</v>
      </c>
      <c r="K2307" s="26"/>
      <c r="L2307" s="85">
        <v>5028</v>
      </c>
      <c r="M2307" s="15" t="str">
        <f>IF(L2307="","",VLOOKUP(L2307,映射!W:X,2,FALSE))</f>
        <v>生命力回复药(400)</v>
      </c>
      <c r="N2307" s="85">
        <v>1</v>
      </c>
      <c r="O2307" s="85">
        <v>1</v>
      </c>
      <c r="P2307" s="85">
        <v>500</v>
      </c>
      <c r="Q2307" s="79"/>
      <c r="R2307" s="15"/>
      <c r="S2307" s="79"/>
      <c r="T2307" s="79"/>
      <c r="U2307" s="79"/>
      <c r="V2307" s="92"/>
      <c r="W2307" s="15"/>
      <c r="X2307" s="92"/>
      <c r="Y2307" s="92"/>
      <c r="Z2307" s="92"/>
      <c r="AA2307" s="92"/>
      <c r="AB2307" s="88"/>
      <c r="AC2307" s="92"/>
      <c r="AD2307" s="92"/>
      <c r="AE2307" s="92"/>
      <c r="AF2307" s="85"/>
      <c r="AG2307" s="15"/>
      <c r="AH2307" s="85"/>
      <c r="AI2307" s="85"/>
      <c r="AJ2307" s="85"/>
      <c r="AK2307" s="85"/>
      <c r="AL2307" s="85" t="str">
        <f>IF(AK2307="","",VLOOKUP(AK2307,映射!W:X,2,FALSE))</f>
        <v/>
      </c>
      <c r="AM2307" s="85"/>
      <c r="AN2307" s="85"/>
      <c r="AO2307" s="85"/>
    </row>
    <row r="2308" spans="1:41">
      <c r="A2308" s="26">
        <v>241028</v>
      </c>
      <c r="B2308" s="26" t="s">
        <v>975</v>
      </c>
      <c r="C2308" s="14" t="s">
        <v>40</v>
      </c>
      <c r="D2308" s="26" t="s">
        <v>977</v>
      </c>
      <c r="E2308" s="26">
        <v>32028</v>
      </c>
      <c r="F2308" s="26" t="s">
        <v>624</v>
      </c>
      <c r="G2308" s="26"/>
      <c r="H2308" s="26">
        <v>22</v>
      </c>
      <c r="I2308" s="26">
        <v>340</v>
      </c>
      <c r="J2308" s="90">
        <v>15</v>
      </c>
      <c r="K2308" s="26"/>
      <c r="L2308" s="85">
        <v>5028</v>
      </c>
      <c r="M2308" s="15" t="str">
        <f>IF(L2308="","",VLOOKUP(L2308,映射!W:X,2,FALSE))</f>
        <v>生命力回复药(400)</v>
      </c>
      <c r="N2308" s="85">
        <v>1</v>
      </c>
      <c r="O2308" s="85">
        <v>1</v>
      </c>
      <c r="P2308" s="85">
        <v>500</v>
      </c>
      <c r="Q2308" s="79"/>
      <c r="R2308" s="15"/>
      <c r="S2308" s="79"/>
      <c r="T2308" s="79"/>
      <c r="U2308" s="79"/>
      <c r="V2308" s="92"/>
      <c r="W2308" s="15"/>
      <c r="X2308" s="92"/>
      <c r="Y2308" s="92"/>
      <c r="Z2308" s="92"/>
      <c r="AA2308" s="92"/>
      <c r="AB2308" s="88"/>
      <c r="AC2308" s="92"/>
      <c r="AD2308" s="92"/>
      <c r="AE2308" s="92"/>
      <c r="AF2308" s="85"/>
      <c r="AG2308" s="15"/>
      <c r="AH2308" s="85"/>
      <c r="AI2308" s="85"/>
      <c r="AJ2308" s="85"/>
      <c r="AK2308" s="85"/>
      <c r="AL2308" s="85" t="str">
        <f>IF(AK2308="","",VLOOKUP(AK2308,映射!W:X,2,FALSE))</f>
        <v/>
      </c>
      <c r="AM2308" s="85"/>
      <c r="AN2308" s="85"/>
      <c r="AO2308" s="85"/>
    </row>
    <row r="2309" spans="1:41">
      <c r="A2309" s="26">
        <v>241029</v>
      </c>
      <c r="B2309" s="26" t="s">
        <v>975</v>
      </c>
      <c r="C2309" s="14" t="s">
        <v>40</v>
      </c>
      <c r="D2309" s="26" t="s">
        <v>977</v>
      </c>
      <c r="E2309" s="26">
        <v>32029</v>
      </c>
      <c r="F2309" s="26" t="s">
        <v>699</v>
      </c>
      <c r="G2309" s="26"/>
      <c r="H2309" s="26">
        <v>22</v>
      </c>
      <c r="I2309" s="26">
        <v>340</v>
      </c>
      <c r="J2309" s="90">
        <v>15</v>
      </c>
      <c r="K2309" s="26"/>
      <c r="L2309" s="85">
        <v>5028</v>
      </c>
      <c r="M2309" s="15" t="str">
        <f>IF(L2309="","",VLOOKUP(L2309,映射!W:X,2,FALSE))</f>
        <v>生命力回复药(400)</v>
      </c>
      <c r="N2309" s="85">
        <v>1</v>
      </c>
      <c r="O2309" s="85">
        <v>1</v>
      </c>
      <c r="P2309" s="85">
        <v>500</v>
      </c>
      <c r="Q2309" s="79"/>
      <c r="R2309" s="15"/>
      <c r="S2309" s="79"/>
      <c r="T2309" s="79"/>
      <c r="U2309" s="79"/>
      <c r="V2309" s="92"/>
      <c r="W2309" s="15"/>
      <c r="X2309" s="92"/>
      <c r="Y2309" s="92"/>
      <c r="Z2309" s="92"/>
      <c r="AA2309" s="92"/>
      <c r="AB2309" s="88"/>
      <c r="AC2309" s="92"/>
      <c r="AD2309" s="92"/>
      <c r="AE2309" s="92"/>
      <c r="AF2309" s="85"/>
      <c r="AG2309" s="15"/>
      <c r="AH2309" s="85"/>
      <c r="AI2309" s="85"/>
      <c r="AJ2309" s="85"/>
      <c r="AK2309" s="85"/>
      <c r="AL2309" s="85" t="str">
        <f>IF(AK2309="","",VLOOKUP(AK2309,映射!W:X,2,FALSE))</f>
        <v/>
      </c>
      <c r="AM2309" s="85"/>
      <c r="AN2309" s="85"/>
      <c r="AO2309" s="85"/>
    </row>
    <row r="2310" spans="1:41">
      <c r="A2310" s="26">
        <v>241030</v>
      </c>
      <c r="B2310" s="26" t="s">
        <v>975</v>
      </c>
      <c r="C2310" s="14" t="s">
        <v>40</v>
      </c>
      <c r="D2310" s="26" t="s">
        <v>977</v>
      </c>
      <c r="E2310" s="26">
        <v>32030</v>
      </c>
      <c r="F2310" s="26" t="s">
        <v>438</v>
      </c>
      <c r="G2310" s="26"/>
      <c r="H2310" s="26">
        <v>22</v>
      </c>
      <c r="I2310" s="26">
        <v>340</v>
      </c>
      <c r="J2310" s="90">
        <v>15</v>
      </c>
      <c r="K2310" s="26"/>
      <c r="L2310" s="85">
        <v>5028</v>
      </c>
      <c r="M2310" s="15" t="str">
        <f>IF(L2310="","",VLOOKUP(L2310,映射!W:X,2,FALSE))</f>
        <v>生命力回复药(400)</v>
      </c>
      <c r="N2310" s="85">
        <v>1</v>
      </c>
      <c r="O2310" s="85">
        <v>1</v>
      </c>
      <c r="P2310" s="85">
        <v>500</v>
      </c>
      <c r="Q2310" s="79"/>
      <c r="R2310" s="15"/>
      <c r="S2310" s="79"/>
      <c r="T2310" s="79"/>
      <c r="U2310" s="79"/>
      <c r="V2310" s="92"/>
      <c r="W2310" s="15"/>
      <c r="X2310" s="92"/>
      <c r="Y2310" s="92"/>
      <c r="Z2310" s="92"/>
      <c r="AA2310" s="92"/>
      <c r="AB2310" s="88"/>
      <c r="AC2310" s="92"/>
      <c r="AD2310" s="92"/>
      <c r="AE2310" s="92"/>
      <c r="AF2310" s="85"/>
      <c r="AG2310" s="15"/>
      <c r="AH2310" s="85"/>
      <c r="AI2310" s="85"/>
      <c r="AJ2310" s="85"/>
      <c r="AK2310" s="85"/>
      <c r="AL2310" s="85" t="str">
        <f>IF(AK2310="","",VLOOKUP(AK2310,映射!W:X,2,FALSE))</f>
        <v/>
      </c>
      <c r="AM2310" s="85"/>
      <c r="AN2310" s="85"/>
      <c r="AO2310" s="85"/>
    </row>
    <row r="2311" spans="1:41">
      <c r="A2311" s="26">
        <v>241031</v>
      </c>
      <c r="B2311" s="26" t="s">
        <v>975</v>
      </c>
      <c r="C2311" s="14" t="s">
        <v>40</v>
      </c>
      <c r="D2311" s="26" t="s">
        <v>977</v>
      </c>
      <c r="E2311" s="26">
        <v>32031</v>
      </c>
      <c r="F2311" s="26" t="s">
        <v>705</v>
      </c>
      <c r="G2311" s="26"/>
      <c r="H2311" s="26">
        <v>22</v>
      </c>
      <c r="I2311" s="26">
        <v>340</v>
      </c>
      <c r="J2311" s="90">
        <v>15</v>
      </c>
      <c r="K2311" s="26"/>
      <c r="L2311" s="85">
        <v>5028</v>
      </c>
      <c r="M2311" s="15" t="str">
        <f>IF(L2311="","",VLOOKUP(L2311,映射!W:X,2,FALSE))</f>
        <v>生命力回复药(400)</v>
      </c>
      <c r="N2311" s="85">
        <v>1</v>
      </c>
      <c r="O2311" s="85">
        <v>1</v>
      </c>
      <c r="P2311" s="85">
        <v>500</v>
      </c>
      <c r="Q2311" s="79"/>
      <c r="R2311" s="15"/>
      <c r="S2311" s="79"/>
      <c r="T2311" s="79"/>
      <c r="U2311" s="79"/>
      <c r="V2311" s="92"/>
      <c r="W2311" s="15"/>
      <c r="X2311" s="92"/>
      <c r="Y2311" s="92"/>
      <c r="Z2311" s="92"/>
      <c r="AA2311" s="92"/>
      <c r="AB2311" s="88"/>
      <c r="AC2311" s="92"/>
      <c r="AD2311" s="92"/>
      <c r="AE2311" s="92"/>
      <c r="AF2311" s="85"/>
      <c r="AG2311" s="15"/>
      <c r="AH2311" s="85"/>
      <c r="AI2311" s="85"/>
      <c r="AJ2311" s="85"/>
      <c r="AK2311" s="85"/>
      <c r="AL2311" s="85" t="str">
        <f>IF(AK2311="","",VLOOKUP(AK2311,映射!W:X,2,FALSE))</f>
        <v/>
      </c>
      <c r="AM2311" s="85"/>
      <c r="AN2311" s="85"/>
      <c r="AO2311" s="85"/>
    </row>
    <row r="2312" spans="1:41">
      <c r="A2312" s="26">
        <v>241032</v>
      </c>
      <c r="B2312" s="26" t="s">
        <v>975</v>
      </c>
      <c r="C2312" s="14" t="s">
        <v>40</v>
      </c>
      <c r="D2312" s="26" t="s">
        <v>976</v>
      </c>
      <c r="E2312" s="26">
        <v>32032</v>
      </c>
      <c r="F2312" s="26" t="s">
        <v>628</v>
      </c>
      <c r="G2312" s="26"/>
      <c r="H2312" s="26">
        <v>22</v>
      </c>
      <c r="I2312" s="26">
        <v>340</v>
      </c>
      <c r="J2312" s="90">
        <v>15</v>
      </c>
      <c r="K2312" s="26"/>
      <c r="L2312" s="85">
        <v>5028</v>
      </c>
      <c r="M2312" s="15" t="str">
        <f>IF(L2312="","",VLOOKUP(L2312,映射!W:X,2,FALSE))</f>
        <v>生命力回复药(400)</v>
      </c>
      <c r="N2312" s="85">
        <v>1</v>
      </c>
      <c r="O2312" s="85">
        <v>1</v>
      </c>
      <c r="P2312" s="85">
        <v>500</v>
      </c>
      <c r="Q2312" s="79"/>
      <c r="R2312" s="15"/>
      <c r="S2312" s="79"/>
      <c r="T2312" s="79"/>
      <c r="U2312" s="79"/>
      <c r="V2312" s="92"/>
      <c r="W2312" s="15"/>
      <c r="X2312" s="92"/>
      <c r="Y2312" s="92"/>
      <c r="Z2312" s="92"/>
      <c r="AA2312" s="92"/>
      <c r="AB2312" s="88"/>
      <c r="AC2312" s="92"/>
      <c r="AD2312" s="92"/>
      <c r="AE2312" s="92"/>
      <c r="AF2312" s="85"/>
      <c r="AG2312" s="15"/>
      <c r="AH2312" s="85"/>
      <c r="AI2312" s="85"/>
      <c r="AJ2312" s="85"/>
      <c r="AK2312" s="85"/>
      <c r="AL2312" s="85" t="str">
        <f>IF(AK2312="","",VLOOKUP(AK2312,映射!W:X,2,FALSE))</f>
        <v/>
      </c>
      <c r="AM2312" s="85"/>
      <c r="AN2312" s="85"/>
      <c r="AO2312" s="85"/>
    </row>
    <row r="2313" spans="1:41">
      <c r="A2313" s="26">
        <v>241033</v>
      </c>
      <c r="B2313" s="26" t="s">
        <v>975</v>
      </c>
      <c r="C2313" s="14" t="s">
        <v>40</v>
      </c>
      <c r="D2313" s="26" t="s">
        <v>976</v>
      </c>
      <c r="E2313" s="26">
        <v>32033</v>
      </c>
      <c r="F2313" s="26" t="s">
        <v>507</v>
      </c>
      <c r="G2313" s="26"/>
      <c r="H2313" s="26">
        <v>22</v>
      </c>
      <c r="I2313" s="26">
        <v>340</v>
      </c>
      <c r="J2313" s="90">
        <v>15</v>
      </c>
      <c r="K2313" s="26"/>
      <c r="L2313" s="85">
        <v>5028</v>
      </c>
      <c r="M2313" s="15" t="str">
        <f>IF(L2313="","",VLOOKUP(L2313,映射!W:X,2,FALSE))</f>
        <v>生命力回复药(400)</v>
      </c>
      <c r="N2313" s="85">
        <v>1</v>
      </c>
      <c r="O2313" s="85">
        <v>1</v>
      </c>
      <c r="P2313" s="85">
        <v>500</v>
      </c>
      <c r="Q2313" s="79"/>
      <c r="R2313" s="15"/>
      <c r="S2313" s="79"/>
      <c r="T2313" s="79"/>
      <c r="U2313" s="79"/>
      <c r="V2313" s="92"/>
      <c r="W2313" s="15"/>
      <c r="X2313" s="92"/>
      <c r="Y2313" s="92"/>
      <c r="Z2313" s="92"/>
      <c r="AA2313" s="92"/>
      <c r="AB2313" s="88"/>
      <c r="AC2313" s="92"/>
      <c r="AD2313" s="92"/>
      <c r="AE2313" s="92"/>
      <c r="AF2313" s="85"/>
      <c r="AG2313" s="15"/>
      <c r="AH2313" s="85"/>
      <c r="AI2313" s="85"/>
      <c r="AJ2313" s="85"/>
      <c r="AK2313" s="85"/>
      <c r="AL2313" s="85" t="str">
        <f>IF(AK2313="","",VLOOKUP(AK2313,映射!W:X,2,FALSE))</f>
        <v/>
      </c>
      <c r="AM2313" s="85"/>
      <c r="AN2313" s="85"/>
      <c r="AO2313" s="85"/>
    </row>
    <row r="2314" spans="1:41">
      <c r="A2314" s="26">
        <v>241034</v>
      </c>
      <c r="B2314" s="26" t="s">
        <v>975</v>
      </c>
      <c r="C2314" s="14" t="s">
        <v>40</v>
      </c>
      <c r="D2314" s="26" t="s">
        <v>976</v>
      </c>
      <c r="E2314" s="26">
        <v>32034</v>
      </c>
      <c r="F2314" s="26" t="s">
        <v>471</v>
      </c>
      <c r="G2314" s="26"/>
      <c r="H2314" s="26">
        <v>22</v>
      </c>
      <c r="I2314" s="26">
        <v>340</v>
      </c>
      <c r="J2314" s="90">
        <v>15</v>
      </c>
      <c r="K2314" s="26"/>
      <c r="L2314" s="85">
        <v>5028</v>
      </c>
      <c r="M2314" s="15" t="str">
        <f>IF(L2314="","",VLOOKUP(L2314,映射!W:X,2,FALSE))</f>
        <v>生命力回复药(400)</v>
      </c>
      <c r="N2314" s="85">
        <v>1</v>
      </c>
      <c r="O2314" s="85">
        <v>1</v>
      </c>
      <c r="P2314" s="85">
        <v>500</v>
      </c>
      <c r="Q2314" s="79"/>
      <c r="R2314" s="15"/>
      <c r="S2314" s="79"/>
      <c r="T2314" s="79"/>
      <c r="U2314" s="79"/>
      <c r="V2314" s="92"/>
      <c r="W2314" s="15"/>
      <c r="X2314" s="92"/>
      <c r="Y2314" s="92"/>
      <c r="Z2314" s="92"/>
      <c r="AA2314" s="92"/>
      <c r="AB2314" s="88"/>
      <c r="AC2314" s="92"/>
      <c r="AD2314" s="92"/>
      <c r="AE2314" s="92"/>
      <c r="AF2314" s="85"/>
      <c r="AG2314" s="15"/>
      <c r="AH2314" s="85"/>
      <c r="AI2314" s="85"/>
      <c r="AJ2314" s="85"/>
      <c r="AK2314" s="85"/>
      <c r="AL2314" s="85" t="str">
        <f>IF(AK2314="","",VLOOKUP(AK2314,映射!W:X,2,FALSE))</f>
        <v/>
      </c>
      <c r="AM2314" s="85"/>
      <c r="AN2314" s="85"/>
      <c r="AO2314" s="85"/>
    </row>
    <row r="2315" spans="1:41">
      <c r="A2315" s="26">
        <v>241035</v>
      </c>
      <c r="B2315" s="26" t="s">
        <v>975</v>
      </c>
      <c r="C2315" s="14" t="s">
        <v>40</v>
      </c>
      <c r="D2315" s="26" t="s">
        <v>976</v>
      </c>
      <c r="E2315" s="26">
        <v>32035</v>
      </c>
      <c r="F2315" s="26" t="s">
        <v>492</v>
      </c>
      <c r="G2315" s="26"/>
      <c r="H2315" s="26">
        <v>22</v>
      </c>
      <c r="I2315" s="26">
        <v>340</v>
      </c>
      <c r="J2315" s="90">
        <v>15</v>
      </c>
      <c r="K2315" s="26"/>
      <c r="L2315" s="85">
        <v>5028</v>
      </c>
      <c r="M2315" s="15" t="str">
        <f>IF(L2315="","",VLOOKUP(L2315,映射!W:X,2,FALSE))</f>
        <v>生命力回复药(400)</v>
      </c>
      <c r="N2315" s="85">
        <v>1</v>
      </c>
      <c r="O2315" s="85">
        <v>1</v>
      </c>
      <c r="P2315" s="85">
        <v>500</v>
      </c>
      <c r="Q2315" s="79"/>
      <c r="R2315" s="15"/>
      <c r="S2315" s="79"/>
      <c r="T2315" s="79"/>
      <c r="U2315" s="79"/>
      <c r="V2315" s="92"/>
      <c r="W2315" s="15"/>
      <c r="X2315" s="92"/>
      <c r="Y2315" s="92"/>
      <c r="Z2315" s="92"/>
      <c r="AA2315" s="92"/>
      <c r="AB2315" s="88"/>
      <c r="AC2315" s="92"/>
      <c r="AD2315" s="92"/>
      <c r="AE2315" s="92"/>
      <c r="AF2315" s="85"/>
      <c r="AG2315" s="15"/>
      <c r="AH2315" s="85"/>
      <c r="AI2315" s="85"/>
      <c r="AJ2315" s="85"/>
      <c r="AK2315" s="85"/>
      <c r="AL2315" s="85" t="str">
        <f>IF(AK2315="","",VLOOKUP(AK2315,映射!W:X,2,FALSE))</f>
        <v/>
      </c>
      <c r="AM2315" s="85"/>
      <c r="AN2315" s="85"/>
      <c r="AO2315" s="85"/>
    </row>
    <row r="2316" spans="1:41">
      <c r="A2316" s="26">
        <v>241036</v>
      </c>
      <c r="B2316" s="26" t="s">
        <v>975</v>
      </c>
      <c r="C2316" s="14" t="s">
        <v>40</v>
      </c>
      <c r="D2316" s="26" t="s">
        <v>976</v>
      </c>
      <c r="E2316" s="26">
        <v>32036</v>
      </c>
      <c r="F2316" s="26" t="s">
        <v>703</v>
      </c>
      <c r="G2316" s="26"/>
      <c r="H2316" s="26">
        <v>22</v>
      </c>
      <c r="I2316" s="26">
        <v>340</v>
      </c>
      <c r="J2316" s="90">
        <v>15</v>
      </c>
      <c r="K2316" s="26"/>
      <c r="L2316" s="85">
        <v>5028</v>
      </c>
      <c r="M2316" s="15" t="str">
        <f>IF(L2316="","",VLOOKUP(L2316,映射!W:X,2,FALSE))</f>
        <v>生命力回复药(400)</v>
      </c>
      <c r="N2316" s="85">
        <v>1</v>
      </c>
      <c r="O2316" s="85">
        <v>1</v>
      </c>
      <c r="P2316" s="85">
        <v>500</v>
      </c>
      <c r="Q2316" s="79"/>
      <c r="R2316" s="15"/>
      <c r="S2316" s="79"/>
      <c r="T2316" s="79"/>
      <c r="U2316" s="79"/>
      <c r="V2316" s="92"/>
      <c r="W2316" s="15"/>
      <c r="X2316" s="92"/>
      <c r="Y2316" s="92"/>
      <c r="Z2316" s="92"/>
      <c r="AA2316" s="92"/>
      <c r="AB2316" s="88"/>
      <c r="AC2316" s="92"/>
      <c r="AD2316" s="92"/>
      <c r="AE2316" s="92"/>
      <c r="AF2316" s="85"/>
      <c r="AG2316" s="15"/>
      <c r="AH2316" s="85"/>
      <c r="AI2316" s="85"/>
      <c r="AJ2316" s="85"/>
      <c r="AK2316" s="85"/>
      <c r="AL2316" s="85" t="str">
        <f>IF(AK2316="","",VLOOKUP(AK2316,映射!W:X,2,FALSE))</f>
        <v/>
      </c>
      <c r="AM2316" s="85"/>
      <c r="AN2316" s="85"/>
      <c r="AO2316" s="85"/>
    </row>
    <row r="2317" spans="1:41">
      <c r="A2317" s="26">
        <v>241037</v>
      </c>
      <c r="B2317" s="26" t="s">
        <v>975</v>
      </c>
      <c r="C2317" s="14" t="s">
        <v>40</v>
      </c>
      <c r="D2317" s="26" t="s">
        <v>976</v>
      </c>
      <c r="E2317" s="26">
        <v>32037</v>
      </c>
      <c r="F2317" s="26" t="s">
        <v>466</v>
      </c>
      <c r="G2317" s="26"/>
      <c r="H2317" s="26">
        <v>22</v>
      </c>
      <c r="I2317" s="26">
        <v>340</v>
      </c>
      <c r="J2317" s="90">
        <v>15</v>
      </c>
      <c r="K2317" s="26"/>
      <c r="L2317" s="85">
        <v>5028</v>
      </c>
      <c r="M2317" s="15" t="str">
        <f>IF(L2317="","",VLOOKUP(L2317,映射!W:X,2,FALSE))</f>
        <v>生命力回复药(400)</v>
      </c>
      <c r="N2317" s="85">
        <v>1</v>
      </c>
      <c r="O2317" s="85">
        <v>1</v>
      </c>
      <c r="P2317" s="85">
        <v>500</v>
      </c>
      <c r="Q2317" s="79"/>
      <c r="R2317" s="15"/>
      <c r="S2317" s="79"/>
      <c r="T2317" s="79"/>
      <c r="U2317" s="79"/>
      <c r="V2317" s="92"/>
      <c r="W2317" s="15"/>
      <c r="X2317" s="92"/>
      <c r="Y2317" s="92"/>
      <c r="Z2317" s="92"/>
      <c r="AA2317" s="92"/>
      <c r="AB2317" s="88"/>
      <c r="AC2317" s="92"/>
      <c r="AD2317" s="92"/>
      <c r="AE2317" s="92"/>
      <c r="AF2317" s="85"/>
      <c r="AG2317" s="15"/>
      <c r="AH2317" s="85"/>
      <c r="AI2317" s="85"/>
      <c r="AJ2317" s="85"/>
      <c r="AK2317" s="85"/>
      <c r="AL2317" s="85" t="str">
        <f>IF(AK2317="","",VLOOKUP(AK2317,映射!W:X,2,FALSE))</f>
        <v/>
      </c>
      <c r="AM2317" s="85"/>
      <c r="AN2317" s="85"/>
      <c r="AO2317" s="85"/>
    </row>
    <row r="2318" spans="1:41">
      <c r="A2318" s="26">
        <v>241038</v>
      </c>
      <c r="B2318" s="26" t="s">
        <v>975</v>
      </c>
      <c r="C2318" s="14" t="s">
        <v>40</v>
      </c>
      <c r="D2318" s="26" t="s">
        <v>976</v>
      </c>
      <c r="E2318" s="26">
        <v>32038</v>
      </c>
      <c r="F2318" s="26" t="s">
        <v>635</v>
      </c>
      <c r="G2318" s="26"/>
      <c r="H2318" s="26">
        <v>22</v>
      </c>
      <c r="I2318" s="26">
        <v>340</v>
      </c>
      <c r="J2318" s="90">
        <v>15</v>
      </c>
      <c r="K2318" s="26"/>
      <c r="L2318" s="85">
        <v>5028</v>
      </c>
      <c r="M2318" s="15" t="str">
        <f>IF(L2318="","",VLOOKUP(L2318,映射!W:X,2,FALSE))</f>
        <v>生命力回复药(400)</v>
      </c>
      <c r="N2318" s="85">
        <v>1</v>
      </c>
      <c r="O2318" s="85">
        <v>1</v>
      </c>
      <c r="P2318" s="85">
        <v>500</v>
      </c>
      <c r="Q2318" s="79"/>
      <c r="R2318" s="15"/>
      <c r="S2318" s="79"/>
      <c r="T2318" s="79"/>
      <c r="U2318" s="79"/>
      <c r="V2318" s="92"/>
      <c r="W2318" s="15"/>
      <c r="X2318" s="92"/>
      <c r="Y2318" s="92"/>
      <c r="Z2318" s="92"/>
      <c r="AA2318" s="92"/>
      <c r="AB2318" s="88"/>
      <c r="AC2318" s="92"/>
      <c r="AD2318" s="92"/>
      <c r="AE2318" s="92"/>
      <c r="AF2318" s="85"/>
      <c r="AG2318" s="15"/>
      <c r="AH2318" s="85"/>
      <c r="AI2318" s="85"/>
      <c r="AJ2318" s="85"/>
      <c r="AK2318" s="85"/>
      <c r="AL2318" s="85" t="str">
        <f>IF(AK2318="","",VLOOKUP(AK2318,映射!W:X,2,FALSE))</f>
        <v/>
      </c>
      <c r="AM2318" s="85"/>
      <c r="AN2318" s="85"/>
      <c r="AO2318" s="85"/>
    </row>
    <row r="2319" spans="1:41">
      <c r="A2319" s="26">
        <v>241039</v>
      </c>
      <c r="B2319" s="26" t="s">
        <v>975</v>
      </c>
      <c r="C2319" s="14" t="s">
        <v>40</v>
      </c>
      <c r="D2319" s="26" t="s">
        <v>977</v>
      </c>
      <c r="E2319" s="26">
        <v>32039</v>
      </c>
      <c r="F2319" s="26" t="s">
        <v>648</v>
      </c>
      <c r="G2319" s="26"/>
      <c r="H2319" s="26">
        <v>22</v>
      </c>
      <c r="I2319" s="26">
        <v>340</v>
      </c>
      <c r="J2319" s="90">
        <v>15</v>
      </c>
      <c r="K2319" s="26"/>
      <c r="L2319" s="85">
        <v>5028</v>
      </c>
      <c r="M2319" s="15" t="str">
        <f>IF(L2319="","",VLOOKUP(L2319,映射!W:X,2,FALSE))</f>
        <v>生命力回复药(400)</v>
      </c>
      <c r="N2319" s="85">
        <v>1</v>
      </c>
      <c r="O2319" s="85">
        <v>1</v>
      </c>
      <c r="P2319" s="85">
        <v>500</v>
      </c>
      <c r="Q2319" s="79"/>
      <c r="R2319" s="15"/>
      <c r="S2319" s="79"/>
      <c r="T2319" s="79"/>
      <c r="U2319" s="79"/>
      <c r="V2319" s="92"/>
      <c r="W2319" s="15"/>
      <c r="X2319" s="92"/>
      <c r="Y2319" s="92"/>
      <c r="Z2319" s="92"/>
      <c r="AA2319" s="92"/>
      <c r="AB2319" s="88"/>
      <c r="AC2319" s="92"/>
      <c r="AD2319" s="92"/>
      <c r="AE2319" s="92"/>
      <c r="AF2319" s="85"/>
      <c r="AG2319" s="15"/>
      <c r="AH2319" s="85"/>
      <c r="AI2319" s="85"/>
      <c r="AJ2319" s="85"/>
      <c r="AK2319" s="85"/>
      <c r="AL2319" s="85" t="str">
        <f>IF(AK2319="","",VLOOKUP(AK2319,映射!W:X,2,FALSE))</f>
        <v/>
      </c>
      <c r="AM2319" s="85"/>
      <c r="AN2319" s="85"/>
      <c r="AO2319" s="85"/>
    </row>
    <row r="2320" spans="1:41">
      <c r="A2320" s="26">
        <v>241040</v>
      </c>
      <c r="B2320" s="26" t="s">
        <v>975</v>
      </c>
      <c r="C2320" s="14" t="s">
        <v>40</v>
      </c>
      <c r="D2320" s="26" t="s">
        <v>977</v>
      </c>
      <c r="E2320" s="26">
        <v>32040</v>
      </c>
      <c r="F2320" s="26" t="s">
        <v>648</v>
      </c>
      <c r="G2320" s="26"/>
      <c r="H2320" s="26">
        <v>22</v>
      </c>
      <c r="I2320" s="26">
        <v>340</v>
      </c>
      <c r="J2320" s="90">
        <v>15</v>
      </c>
      <c r="K2320" s="26"/>
      <c r="L2320" s="85">
        <v>5028</v>
      </c>
      <c r="M2320" s="15" t="str">
        <f>IF(L2320="","",VLOOKUP(L2320,映射!W:X,2,FALSE))</f>
        <v>生命力回复药(400)</v>
      </c>
      <c r="N2320" s="85">
        <v>1</v>
      </c>
      <c r="O2320" s="85">
        <v>1</v>
      </c>
      <c r="P2320" s="85">
        <v>500</v>
      </c>
      <c r="Q2320" s="79"/>
      <c r="R2320" s="15"/>
      <c r="S2320" s="79"/>
      <c r="T2320" s="79"/>
      <c r="U2320" s="79"/>
      <c r="V2320" s="92"/>
      <c r="W2320" s="15"/>
      <c r="X2320" s="92"/>
      <c r="Y2320" s="92"/>
      <c r="Z2320" s="92"/>
      <c r="AA2320" s="92"/>
      <c r="AB2320" s="88"/>
      <c r="AC2320" s="92"/>
      <c r="AD2320" s="92"/>
      <c r="AE2320" s="92"/>
      <c r="AF2320" s="85"/>
      <c r="AG2320" s="15"/>
      <c r="AH2320" s="85"/>
      <c r="AI2320" s="85"/>
      <c r="AJ2320" s="85"/>
      <c r="AK2320" s="85"/>
      <c r="AL2320" s="85" t="str">
        <f>IF(AK2320="","",VLOOKUP(AK2320,映射!W:X,2,FALSE))</f>
        <v/>
      </c>
      <c r="AM2320" s="85"/>
      <c r="AN2320" s="85"/>
      <c r="AO2320" s="85"/>
    </row>
    <row r="2321" spans="1:41">
      <c r="A2321" s="26">
        <v>241041</v>
      </c>
      <c r="B2321" s="26" t="s">
        <v>975</v>
      </c>
      <c r="C2321" s="14" t="s">
        <v>40</v>
      </c>
      <c r="D2321" s="26" t="s">
        <v>977</v>
      </c>
      <c r="E2321" s="26">
        <v>32041</v>
      </c>
      <c r="F2321" s="26" t="s">
        <v>492</v>
      </c>
      <c r="G2321" s="26"/>
      <c r="H2321" s="26">
        <v>22</v>
      </c>
      <c r="I2321" s="26">
        <v>340</v>
      </c>
      <c r="J2321" s="90">
        <v>15</v>
      </c>
      <c r="K2321" s="26"/>
      <c r="L2321" s="85">
        <v>5028</v>
      </c>
      <c r="M2321" s="15" t="str">
        <f>IF(L2321="","",VLOOKUP(L2321,映射!W:X,2,FALSE))</f>
        <v>生命力回复药(400)</v>
      </c>
      <c r="N2321" s="85">
        <v>1</v>
      </c>
      <c r="O2321" s="85">
        <v>1</v>
      </c>
      <c r="P2321" s="85">
        <v>500</v>
      </c>
      <c r="Q2321" s="79"/>
      <c r="R2321" s="15"/>
      <c r="S2321" s="79"/>
      <c r="T2321" s="79"/>
      <c r="U2321" s="79"/>
      <c r="V2321" s="92"/>
      <c r="W2321" s="15"/>
      <c r="X2321" s="92"/>
      <c r="Y2321" s="92"/>
      <c r="Z2321" s="92"/>
      <c r="AA2321" s="92"/>
      <c r="AB2321" s="88"/>
      <c r="AC2321" s="92"/>
      <c r="AD2321" s="92"/>
      <c r="AE2321" s="92"/>
      <c r="AF2321" s="85"/>
      <c r="AG2321" s="15"/>
      <c r="AH2321" s="85"/>
      <c r="AI2321" s="85"/>
      <c r="AJ2321" s="85"/>
      <c r="AK2321" s="85"/>
      <c r="AL2321" s="85" t="str">
        <f>IF(AK2321="","",VLOOKUP(AK2321,映射!W:X,2,FALSE))</f>
        <v/>
      </c>
      <c r="AM2321" s="85"/>
      <c r="AN2321" s="85"/>
      <c r="AO2321" s="85"/>
    </row>
    <row r="2322" spans="1:41">
      <c r="A2322" s="26">
        <v>241042</v>
      </c>
      <c r="B2322" s="26" t="s">
        <v>975</v>
      </c>
      <c r="C2322" s="14" t="s">
        <v>40</v>
      </c>
      <c r="D2322" s="26" t="s">
        <v>977</v>
      </c>
      <c r="E2322" s="26">
        <v>32042</v>
      </c>
      <c r="F2322" s="26" t="s">
        <v>456</v>
      </c>
      <c r="G2322" s="26"/>
      <c r="H2322" s="26">
        <v>22</v>
      </c>
      <c r="I2322" s="26">
        <v>340</v>
      </c>
      <c r="J2322" s="90">
        <v>15</v>
      </c>
      <c r="K2322" s="26"/>
      <c r="L2322" s="85">
        <v>5028</v>
      </c>
      <c r="M2322" s="15" t="str">
        <f>IF(L2322="","",VLOOKUP(L2322,映射!W:X,2,FALSE))</f>
        <v>生命力回复药(400)</v>
      </c>
      <c r="N2322" s="85">
        <v>1</v>
      </c>
      <c r="O2322" s="85">
        <v>1</v>
      </c>
      <c r="P2322" s="85">
        <v>500</v>
      </c>
      <c r="Q2322" s="79"/>
      <c r="R2322" s="15"/>
      <c r="S2322" s="79"/>
      <c r="T2322" s="79"/>
      <c r="U2322" s="79"/>
      <c r="V2322" s="92"/>
      <c r="W2322" s="15"/>
      <c r="X2322" s="92"/>
      <c r="Y2322" s="92"/>
      <c r="Z2322" s="92"/>
      <c r="AA2322" s="92"/>
      <c r="AB2322" s="88"/>
      <c r="AC2322" s="92"/>
      <c r="AD2322" s="92"/>
      <c r="AE2322" s="92"/>
      <c r="AF2322" s="85"/>
      <c r="AG2322" s="15"/>
      <c r="AH2322" s="85"/>
      <c r="AI2322" s="85"/>
      <c r="AJ2322" s="85"/>
      <c r="AK2322" s="85"/>
      <c r="AL2322" s="85" t="str">
        <f>IF(AK2322="","",VLOOKUP(AK2322,映射!W:X,2,FALSE))</f>
        <v/>
      </c>
      <c r="AM2322" s="85"/>
      <c r="AN2322" s="85"/>
      <c r="AO2322" s="85"/>
    </row>
    <row r="2323" spans="1:41">
      <c r="A2323" s="26">
        <v>241043</v>
      </c>
      <c r="B2323" s="26" t="s">
        <v>975</v>
      </c>
      <c r="C2323" s="14" t="s">
        <v>40</v>
      </c>
      <c r="D2323" s="26" t="s">
        <v>977</v>
      </c>
      <c r="E2323" s="26">
        <v>32043</v>
      </c>
      <c r="F2323" s="26" t="s">
        <v>624</v>
      </c>
      <c r="G2323" s="26"/>
      <c r="H2323" s="26">
        <v>22</v>
      </c>
      <c r="I2323" s="26">
        <v>340</v>
      </c>
      <c r="J2323" s="90">
        <v>15</v>
      </c>
      <c r="K2323" s="26"/>
      <c r="L2323" s="85">
        <v>5028</v>
      </c>
      <c r="M2323" s="15" t="str">
        <f>IF(L2323="","",VLOOKUP(L2323,映射!W:X,2,FALSE))</f>
        <v>生命力回复药(400)</v>
      </c>
      <c r="N2323" s="85">
        <v>1</v>
      </c>
      <c r="O2323" s="85">
        <v>1</v>
      </c>
      <c r="P2323" s="85">
        <v>500</v>
      </c>
      <c r="Q2323" s="79"/>
      <c r="R2323" s="15"/>
      <c r="S2323" s="79"/>
      <c r="T2323" s="79"/>
      <c r="U2323" s="79"/>
      <c r="V2323" s="92"/>
      <c r="W2323" s="15"/>
      <c r="X2323" s="92"/>
      <c r="Y2323" s="92"/>
      <c r="Z2323" s="92"/>
      <c r="AA2323" s="92"/>
      <c r="AB2323" s="88"/>
      <c r="AC2323" s="92"/>
      <c r="AD2323" s="92"/>
      <c r="AE2323" s="92"/>
      <c r="AF2323" s="85"/>
      <c r="AG2323" s="15"/>
      <c r="AH2323" s="85"/>
      <c r="AI2323" s="85"/>
      <c r="AJ2323" s="85"/>
      <c r="AK2323" s="85"/>
      <c r="AL2323" s="85" t="str">
        <f>IF(AK2323="","",VLOOKUP(AK2323,映射!W:X,2,FALSE))</f>
        <v/>
      </c>
      <c r="AM2323" s="85"/>
      <c r="AN2323" s="85"/>
      <c r="AO2323" s="85"/>
    </row>
    <row r="2324" spans="1:41">
      <c r="A2324" s="26">
        <v>241044</v>
      </c>
      <c r="B2324" s="26" t="s">
        <v>975</v>
      </c>
      <c r="C2324" s="14" t="s">
        <v>40</v>
      </c>
      <c r="D2324" s="26" t="s">
        <v>977</v>
      </c>
      <c r="E2324" s="26">
        <v>32044</v>
      </c>
      <c r="F2324" s="26" t="s">
        <v>699</v>
      </c>
      <c r="G2324" s="26"/>
      <c r="H2324" s="26">
        <v>22</v>
      </c>
      <c r="I2324" s="26">
        <v>340</v>
      </c>
      <c r="J2324" s="90">
        <v>15</v>
      </c>
      <c r="K2324" s="26"/>
      <c r="L2324" s="85">
        <v>5028</v>
      </c>
      <c r="M2324" s="15" t="str">
        <f>IF(L2324="","",VLOOKUP(L2324,映射!W:X,2,FALSE))</f>
        <v>生命力回复药(400)</v>
      </c>
      <c r="N2324" s="85">
        <v>1</v>
      </c>
      <c r="O2324" s="85">
        <v>1</v>
      </c>
      <c r="P2324" s="85">
        <v>500</v>
      </c>
      <c r="Q2324" s="79"/>
      <c r="R2324" s="15"/>
      <c r="S2324" s="79"/>
      <c r="T2324" s="79"/>
      <c r="U2324" s="79"/>
      <c r="V2324" s="92"/>
      <c r="W2324" s="15"/>
      <c r="X2324" s="92"/>
      <c r="Y2324" s="92"/>
      <c r="Z2324" s="92"/>
      <c r="AA2324" s="92"/>
      <c r="AB2324" s="88"/>
      <c r="AC2324" s="92"/>
      <c r="AD2324" s="92"/>
      <c r="AE2324" s="92"/>
      <c r="AF2324" s="85"/>
      <c r="AG2324" s="15"/>
      <c r="AH2324" s="85"/>
      <c r="AI2324" s="85"/>
      <c r="AJ2324" s="85"/>
      <c r="AK2324" s="85"/>
      <c r="AL2324" s="85" t="str">
        <f>IF(AK2324="","",VLOOKUP(AK2324,映射!W:X,2,FALSE))</f>
        <v/>
      </c>
      <c r="AM2324" s="85"/>
      <c r="AN2324" s="85"/>
      <c r="AO2324" s="85"/>
    </row>
    <row r="2325" spans="1:41">
      <c r="A2325" s="26">
        <v>241045</v>
      </c>
      <c r="B2325" s="26" t="s">
        <v>975</v>
      </c>
      <c r="C2325" s="14" t="s">
        <v>40</v>
      </c>
      <c r="D2325" s="26" t="s">
        <v>977</v>
      </c>
      <c r="E2325" s="26">
        <v>32045</v>
      </c>
      <c r="F2325" s="26" t="s">
        <v>438</v>
      </c>
      <c r="G2325" s="26"/>
      <c r="H2325" s="26">
        <v>22</v>
      </c>
      <c r="I2325" s="26">
        <v>340</v>
      </c>
      <c r="J2325" s="90">
        <v>15</v>
      </c>
      <c r="K2325" s="26"/>
      <c r="L2325" s="85">
        <v>5028</v>
      </c>
      <c r="M2325" s="15" t="str">
        <f>IF(L2325="","",VLOOKUP(L2325,映射!W:X,2,FALSE))</f>
        <v>生命力回复药(400)</v>
      </c>
      <c r="N2325" s="85">
        <v>1</v>
      </c>
      <c r="O2325" s="85">
        <v>1</v>
      </c>
      <c r="P2325" s="85">
        <v>500</v>
      </c>
      <c r="Q2325" s="79"/>
      <c r="R2325" s="15"/>
      <c r="S2325" s="79"/>
      <c r="T2325" s="79"/>
      <c r="U2325" s="79"/>
      <c r="V2325" s="92"/>
      <c r="W2325" s="15"/>
      <c r="X2325" s="92"/>
      <c r="Y2325" s="92"/>
      <c r="Z2325" s="92"/>
      <c r="AA2325" s="92"/>
      <c r="AB2325" s="88"/>
      <c r="AC2325" s="92"/>
      <c r="AD2325" s="92"/>
      <c r="AE2325" s="92"/>
      <c r="AF2325" s="85"/>
      <c r="AG2325" s="15"/>
      <c r="AH2325" s="85"/>
      <c r="AI2325" s="85"/>
      <c r="AJ2325" s="85"/>
      <c r="AK2325" s="85"/>
      <c r="AL2325" s="85" t="str">
        <f>IF(AK2325="","",VLOOKUP(AK2325,映射!W:X,2,FALSE))</f>
        <v/>
      </c>
      <c r="AM2325" s="85"/>
      <c r="AN2325" s="85"/>
      <c r="AO2325" s="85"/>
    </row>
    <row r="2326" spans="1:41">
      <c r="A2326" s="26">
        <v>241046</v>
      </c>
      <c r="B2326" s="26" t="s">
        <v>975</v>
      </c>
      <c r="C2326" s="14" t="s">
        <v>40</v>
      </c>
      <c r="D2326" s="26" t="s">
        <v>977</v>
      </c>
      <c r="E2326" s="26">
        <v>32046</v>
      </c>
      <c r="F2326" s="26" t="s">
        <v>705</v>
      </c>
      <c r="G2326" s="26"/>
      <c r="H2326" s="26">
        <v>22</v>
      </c>
      <c r="I2326" s="26">
        <v>340</v>
      </c>
      <c r="J2326" s="90">
        <v>15</v>
      </c>
      <c r="K2326" s="26"/>
      <c r="L2326" s="85">
        <v>5028</v>
      </c>
      <c r="M2326" s="15" t="str">
        <f>IF(L2326="","",VLOOKUP(L2326,映射!W:X,2,FALSE))</f>
        <v>生命力回复药(400)</v>
      </c>
      <c r="N2326" s="85">
        <v>1</v>
      </c>
      <c r="O2326" s="85">
        <v>1</v>
      </c>
      <c r="P2326" s="85">
        <v>500</v>
      </c>
      <c r="Q2326" s="79"/>
      <c r="R2326" s="15"/>
      <c r="S2326" s="79"/>
      <c r="T2326" s="79"/>
      <c r="U2326" s="79"/>
      <c r="V2326" s="92"/>
      <c r="W2326" s="15"/>
      <c r="X2326" s="92"/>
      <c r="Y2326" s="92"/>
      <c r="Z2326" s="92"/>
      <c r="AA2326" s="92"/>
      <c r="AB2326" s="88"/>
      <c r="AC2326" s="92"/>
      <c r="AD2326" s="92"/>
      <c r="AE2326" s="92"/>
      <c r="AF2326" s="85"/>
      <c r="AG2326" s="15"/>
      <c r="AH2326" s="85"/>
      <c r="AI2326" s="85"/>
      <c r="AJ2326" s="85"/>
      <c r="AK2326" s="85"/>
      <c r="AL2326" s="85" t="str">
        <f>IF(AK2326="","",VLOOKUP(AK2326,映射!W:X,2,FALSE))</f>
        <v/>
      </c>
      <c r="AM2326" s="85"/>
      <c r="AN2326" s="85"/>
      <c r="AO2326" s="85"/>
    </row>
    <row r="2327" spans="1:41">
      <c r="A2327" s="26">
        <v>241047</v>
      </c>
      <c r="B2327" s="26" t="s">
        <v>975</v>
      </c>
      <c r="C2327" s="14" t="s">
        <v>40</v>
      </c>
      <c r="D2327" s="26" t="s">
        <v>976</v>
      </c>
      <c r="E2327" s="26">
        <v>32047</v>
      </c>
      <c r="F2327" s="26" t="s">
        <v>628</v>
      </c>
      <c r="G2327" s="26"/>
      <c r="H2327" s="26">
        <v>22</v>
      </c>
      <c r="I2327" s="26">
        <v>340</v>
      </c>
      <c r="J2327" s="90">
        <v>15</v>
      </c>
      <c r="K2327" s="26"/>
      <c r="L2327" s="85">
        <v>5028</v>
      </c>
      <c r="M2327" s="15" t="str">
        <f>IF(L2327="","",VLOOKUP(L2327,映射!W:X,2,FALSE))</f>
        <v>生命力回复药(400)</v>
      </c>
      <c r="N2327" s="85">
        <v>1</v>
      </c>
      <c r="O2327" s="85">
        <v>1</v>
      </c>
      <c r="P2327" s="85">
        <v>500</v>
      </c>
      <c r="Q2327" s="79"/>
      <c r="R2327" s="15"/>
      <c r="S2327" s="79"/>
      <c r="T2327" s="79"/>
      <c r="U2327" s="79"/>
      <c r="V2327" s="92"/>
      <c r="W2327" s="15"/>
      <c r="X2327" s="92"/>
      <c r="Y2327" s="92"/>
      <c r="Z2327" s="92"/>
      <c r="AA2327" s="92"/>
      <c r="AB2327" s="88"/>
      <c r="AC2327" s="92"/>
      <c r="AD2327" s="92"/>
      <c r="AE2327" s="92"/>
      <c r="AF2327" s="85"/>
      <c r="AG2327" s="15"/>
      <c r="AH2327" s="85"/>
      <c r="AI2327" s="85"/>
      <c r="AJ2327" s="85"/>
      <c r="AK2327" s="85"/>
      <c r="AL2327" s="85" t="str">
        <f>IF(AK2327="","",VLOOKUP(AK2327,映射!W:X,2,FALSE))</f>
        <v/>
      </c>
      <c r="AM2327" s="85"/>
      <c r="AN2327" s="85"/>
      <c r="AO2327" s="85"/>
    </row>
    <row r="2328" spans="1:41">
      <c r="A2328" s="26">
        <v>241048</v>
      </c>
      <c r="B2328" s="26" t="s">
        <v>975</v>
      </c>
      <c r="C2328" s="14" t="s">
        <v>40</v>
      </c>
      <c r="D2328" s="26" t="s">
        <v>976</v>
      </c>
      <c r="E2328" s="26">
        <v>32048</v>
      </c>
      <c r="F2328" s="26" t="s">
        <v>507</v>
      </c>
      <c r="G2328" s="26"/>
      <c r="H2328" s="26">
        <v>22</v>
      </c>
      <c r="I2328" s="26">
        <v>340</v>
      </c>
      <c r="J2328" s="90">
        <v>15</v>
      </c>
      <c r="K2328" s="26"/>
      <c r="L2328" s="85">
        <v>5028</v>
      </c>
      <c r="M2328" s="15" t="str">
        <f>IF(L2328="","",VLOOKUP(L2328,映射!W:X,2,FALSE))</f>
        <v>生命力回复药(400)</v>
      </c>
      <c r="N2328" s="85">
        <v>1</v>
      </c>
      <c r="O2328" s="85">
        <v>1</v>
      </c>
      <c r="P2328" s="85">
        <v>500</v>
      </c>
      <c r="Q2328" s="79"/>
      <c r="R2328" s="15"/>
      <c r="S2328" s="79"/>
      <c r="T2328" s="79"/>
      <c r="U2328" s="79"/>
      <c r="V2328" s="92"/>
      <c r="W2328" s="15"/>
      <c r="X2328" s="92"/>
      <c r="Y2328" s="92"/>
      <c r="Z2328" s="92"/>
      <c r="AA2328" s="92"/>
      <c r="AB2328" s="88"/>
      <c r="AC2328" s="92"/>
      <c r="AD2328" s="92"/>
      <c r="AE2328" s="92"/>
      <c r="AF2328" s="85"/>
      <c r="AG2328" s="15"/>
      <c r="AH2328" s="85"/>
      <c r="AI2328" s="85"/>
      <c r="AJ2328" s="85"/>
      <c r="AK2328" s="85"/>
      <c r="AL2328" s="85" t="str">
        <f>IF(AK2328="","",VLOOKUP(AK2328,映射!W:X,2,FALSE))</f>
        <v/>
      </c>
      <c r="AM2328" s="85"/>
      <c r="AN2328" s="85"/>
      <c r="AO2328" s="85"/>
    </row>
    <row r="2329" spans="1:41">
      <c r="A2329" s="26">
        <v>241049</v>
      </c>
      <c r="B2329" s="26" t="s">
        <v>975</v>
      </c>
      <c r="C2329" s="14" t="s">
        <v>40</v>
      </c>
      <c r="D2329" s="26" t="s">
        <v>976</v>
      </c>
      <c r="E2329" s="26">
        <v>32049</v>
      </c>
      <c r="F2329" s="26" t="s">
        <v>471</v>
      </c>
      <c r="G2329" s="26"/>
      <c r="H2329" s="26">
        <v>22</v>
      </c>
      <c r="I2329" s="26">
        <v>340</v>
      </c>
      <c r="J2329" s="90">
        <v>15</v>
      </c>
      <c r="K2329" s="26"/>
      <c r="L2329" s="85">
        <v>5028</v>
      </c>
      <c r="M2329" s="15" t="str">
        <f>IF(L2329="","",VLOOKUP(L2329,映射!W:X,2,FALSE))</f>
        <v>生命力回复药(400)</v>
      </c>
      <c r="N2329" s="85">
        <v>1</v>
      </c>
      <c r="O2329" s="85">
        <v>1</v>
      </c>
      <c r="P2329" s="85">
        <v>500</v>
      </c>
      <c r="Q2329" s="79"/>
      <c r="R2329" s="15"/>
      <c r="S2329" s="79"/>
      <c r="T2329" s="79"/>
      <c r="U2329" s="79"/>
      <c r="V2329" s="92"/>
      <c r="W2329" s="15"/>
      <c r="X2329" s="92"/>
      <c r="Y2329" s="92"/>
      <c r="Z2329" s="92"/>
      <c r="AA2329" s="92"/>
      <c r="AB2329" s="88"/>
      <c r="AC2329" s="92"/>
      <c r="AD2329" s="92"/>
      <c r="AE2329" s="92"/>
      <c r="AF2329" s="85"/>
      <c r="AG2329" s="15"/>
      <c r="AH2329" s="85"/>
      <c r="AI2329" s="85"/>
      <c r="AJ2329" s="85"/>
      <c r="AK2329" s="85"/>
      <c r="AL2329" s="85" t="str">
        <f>IF(AK2329="","",VLOOKUP(AK2329,映射!W:X,2,FALSE))</f>
        <v/>
      </c>
      <c r="AM2329" s="85"/>
      <c r="AN2329" s="85"/>
      <c r="AO2329" s="85"/>
    </row>
    <row r="2330" spans="1:41">
      <c r="A2330" s="26">
        <v>241050</v>
      </c>
      <c r="B2330" s="26" t="s">
        <v>975</v>
      </c>
      <c r="C2330" s="14" t="s">
        <v>40</v>
      </c>
      <c r="D2330" s="26" t="s">
        <v>976</v>
      </c>
      <c r="E2330" s="26">
        <v>32050</v>
      </c>
      <c r="F2330" s="26" t="s">
        <v>492</v>
      </c>
      <c r="G2330" s="26"/>
      <c r="H2330" s="26">
        <v>22</v>
      </c>
      <c r="I2330" s="26">
        <v>340</v>
      </c>
      <c r="J2330" s="90">
        <v>15</v>
      </c>
      <c r="K2330" s="26"/>
      <c r="L2330" s="85">
        <v>5028</v>
      </c>
      <c r="M2330" s="15" t="str">
        <f>IF(L2330="","",VLOOKUP(L2330,映射!W:X,2,FALSE))</f>
        <v>生命力回复药(400)</v>
      </c>
      <c r="N2330" s="85">
        <v>1</v>
      </c>
      <c r="O2330" s="85">
        <v>1</v>
      </c>
      <c r="P2330" s="85">
        <v>500</v>
      </c>
      <c r="Q2330" s="79"/>
      <c r="R2330" s="15"/>
      <c r="S2330" s="79"/>
      <c r="T2330" s="79"/>
      <c r="U2330" s="79"/>
      <c r="V2330" s="92"/>
      <c r="W2330" s="15"/>
      <c r="X2330" s="92"/>
      <c r="Y2330" s="92"/>
      <c r="Z2330" s="92"/>
      <c r="AA2330" s="92"/>
      <c r="AB2330" s="88"/>
      <c r="AC2330" s="92"/>
      <c r="AD2330" s="92"/>
      <c r="AE2330" s="92"/>
      <c r="AF2330" s="85"/>
      <c r="AG2330" s="15"/>
      <c r="AH2330" s="85"/>
      <c r="AI2330" s="85"/>
      <c r="AJ2330" s="85"/>
      <c r="AK2330" s="85"/>
      <c r="AL2330" s="85" t="str">
        <f>IF(AK2330="","",VLOOKUP(AK2330,映射!W:X,2,FALSE))</f>
        <v/>
      </c>
      <c r="AM2330" s="85"/>
      <c r="AN2330" s="85"/>
      <c r="AO2330" s="85"/>
    </row>
    <row r="2331" spans="1:41">
      <c r="A2331" s="26">
        <v>241051</v>
      </c>
      <c r="B2331" s="26" t="s">
        <v>975</v>
      </c>
      <c r="C2331" s="14" t="s">
        <v>40</v>
      </c>
      <c r="D2331" s="26" t="s">
        <v>976</v>
      </c>
      <c r="E2331" s="26">
        <v>32051</v>
      </c>
      <c r="F2331" s="26" t="s">
        <v>703</v>
      </c>
      <c r="G2331" s="26"/>
      <c r="H2331" s="26">
        <v>22</v>
      </c>
      <c r="I2331" s="26">
        <v>340</v>
      </c>
      <c r="J2331" s="90">
        <v>15</v>
      </c>
      <c r="K2331" s="26"/>
      <c r="L2331" s="85">
        <v>5028</v>
      </c>
      <c r="M2331" s="15" t="str">
        <f>IF(L2331="","",VLOOKUP(L2331,映射!W:X,2,FALSE))</f>
        <v>生命力回复药(400)</v>
      </c>
      <c r="N2331" s="85">
        <v>1</v>
      </c>
      <c r="O2331" s="85">
        <v>1</v>
      </c>
      <c r="P2331" s="85">
        <v>500</v>
      </c>
      <c r="Q2331" s="79"/>
      <c r="R2331" s="15"/>
      <c r="S2331" s="79"/>
      <c r="T2331" s="79"/>
      <c r="U2331" s="79"/>
      <c r="V2331" s="92"/>
      <c r="W2331" s="15"/>
      <c r="X2331" s="92"/>
      <c r="Y2331" s="92"/>
      <c r="Z2331" s="92"/>
      <c r="AA2331" s="92"/>
      <c r="AB2331" s="88"/>
      <c r="AC2331" s="92"/>
      <c r="AD2331" s="92"/>
      <c r="AE2331" s="92"/>
      <c r="AF2331" s="85"/>
      <c r="AG2331" s="15"/>
      <c r="AH2331" s="85"/>
      <c r="AI2331" s="85"/>
      <c r="AJ2331" s="85"/>
      <c r="AK2331" s="85"/>
      <c r="AL2331" s="85" t="str">
        <f>IF(AK2331="","",VLOOKUP(AK2331,映射!W:X,2,FALSE))</f>
        <v/>
      </c>
      <c r="AM2331" s="85"/>
      <c r="AN2331" s="85"/>
      <c r="AO2331" s="85"/>
    </row>
    <row r="2332" spans="1:41">
      <c r="A2332" s="26">
        <v>241052</v>
      </c>
      <c r="B2332" s="26" t="s">
        <v>975</v>
      </c>
      <c r="C2332" s="14" t="s">
        <v>40</v>
      </c>
      <c r="D2332" s="26" t="s">
        <v>976</v>
      </c>
      <c r="E2332" s="26">
        <v>32052</v>
      </c>
      <c r="F2332" s="26" t="s">
        <v>466</v>
      </c>
      <c r="G2332" s="26"/>
      <c r="H2332" s="26">
        <v>22</v>
      </c>
      <c r="I2332" s="26">
        <v>340</v>
      </c>
      <c r="J2332" s="90">
        <v>15</v>
      </c>
      <c r="K2332" s="26"/>
      <c r="L2332" s="85">
        <v>5028</v>
      </c>
      <c r="M2332" s="15" t="str">
        <f>IF(L2332="","",VLOOKUP(L2332,映射!W:X,2,FALSE))</f>
        <v>生命力回复药(400)</v>
      </c>
      <c r="N2332" s="85">
        <v>1</v>
      </c>
      <c r="O2332" s="85">
        <v>1</v>
      </c>
      <c r="P2332" s="85">
        <v>500</v>
      </c>
      <c r="Q2332" s="79"/>
      <c r="R2332" s="15"/>
      <c r="S2332" s="79"/>
      <c r="T2332" s="79"/>
      <c r="U2332" s="79"/>
      <c r="V2332" s="92"/>
      <c r="W2332" s="15"/>
      <c r="X2332" s="92"/>
      <c r="Y2332" s="92"/>
      <c r="Z2332" s="92"/>
      <c r="AA2332" s="92"/>
      <c r="AB2332" s="88"/>
      <c r="AC2332" s="92"/>
      <c r="AD2332" s="92"/>
      <c r="AE2332" s="92"/>
      <c r="AF2332" s="85"/>
      <c r="AG2332" s="15"/>
      <c r="AH2332" s="85"/>
      <c r="AI2332" s="85"/>
      <c r="AJ2332" s="85"/>
      <c r="AK2332" s="85"/>
      <c r="AL2332" s="85" t="str">
        <f>IF(AK2332="","",VLOOKUP(AK2332,映射!W:X,2,FALSE))</f>
        <v/>
      </c>
      <c r="AM2332" s="85"/>
      <c r="AN2332" s="85"/>
      <c r="AO2332" s="85"/>
    </row>
    <row r="2333" spans="1:41">
      <c r="A2333" s="26">
        <v>241053</v>
      </c>
      <c r="B2333" s="26" t="s">
        <v>975</v>
      </c>
      <c r="C2333" s="14" t="s">
        <v>40</v>
      </c>
      <c r="D2333" s="26" t="s">
        <v>976</v>
      </c>
      <c r="E2333" s="26">
        <v>32053</v>
      </c>
      <c r="F2333" s="26" t="s">
        <v>635</v>
      </c>
      <c r="G2333" s="26"/>
      <c r="H2333" s="26">
        <v>22</v>
      </c>
      <c r="I2333" s="26">
        <v>340</v>
      </c>
      <c r="J2333" s="90">
        <v>15</v>
      </c>
      <c r="K2333" s="26"/>
      <c r="L2333" s="85">
        <v>5028</v>
      </c>
      <c r="M2333" s="15" t="str">
        <f>IF(L2333="","",VLOOKUP(L2333,映射!W:X,2,FALSE))</f>
        <v>生命力回复药(400)</v>
      </c>
      <c r="N2333" s="85">
        <v>1</v>
      </c>
      <c r="O2333" s="85">
        <v>1</v>
      </c>
      <c r="P2333" s="85">
        <v>500</v>
      </c>
      <c r="Q2333" s="79"/>
      <c r="R2333" s="15"/>
      <c r="S2333" s="79"/>
      <c r="T2333" s="79"/>
      <c r="U2333" s="79"/>
      <c r="V2333" s="92"/>
      <c r="W2333" s="15"/>
      <c r="X2333" s="92"/>
      <c r="Y2333" s="92"/>
      <c r="Z2333" s="92"/>
      <c r="AA2333" s="92"/>
      <c r="AB2333" s="88"/>
      <c r="AC2333" s="92"/>
      <c r="AD2333" s="92"/>
      <c r="AE2333" s="92"/>
      <c r="AF2333" s="85"/>
      <c r="AG2333" s="15"/>
      <c r="AH2333" s="85"/>
      <c r="AI2333" s="85"/>
      <c r="AJ2333" s="85"/>
      <c r="AK2333" s="85"/>
      <c r="AL2333" s="85" t="str">
        <f>IF(AK2333="","",VLOOKUP(AK2333,映射!W:X,2,FALSE))</f>
        <v/>
      </c>
      <c r="AM2333" s="85"/>
      <c r="AN2333" s="85"/>
      <c r="AO2333" s="85"/>
    </row>
    <row r="2334" spans="1:41">
      <c r="A2334" s="26">
        <v>241054</v>
      </c>
      <c r="B2334" s="26" t="s">
        <v>975</v>
      </c>
      <c r="C2334" s="14" t="s">
        <v>40</v>
      </c>
      <c r="D2334" s="26" t="s">
        <v>977</v>
      </c>
      <c r="E2334" s="26">
        <v>32054</v>
      </c>
      <c r="F2334" s="26" t="s">
        <v>648</v>
      </c>
      <c r="G2334" s="26"/>
      <c r="H2334" s="26">
        <v>22</v>
      </c>
      <c r="I2334" s="26">
        <v>340</v>
      </c>
      <c r="J2334" s="90">
        <v>15</v>
      </c>
      <c r="K2334" s="26"/>
      <c r="L2334" s="85">
        <v>5028</v>
      </c>
      <c r="M2334" s="15" t="str">
        <f>IF(L2334="","",VLOOKUP(L2334,映射!W:X,2,FALSE))</f>
        <v>生命力回复药(400)</v>
      </c>
      <c r="N2334" s="85">
        <v>1</v>
      </c>
      <c r="O2334" s="85">
        <v>1</v>
      </c>
      <c r="P2334" s="85">
        <v>500</v>
      </c>
      <c r="Q2334" s="79"/>
      <c r="R2334" s="15"/>
      <c r="S2334" s="79"/>
      <c r="T2334" s="79"/>
      <c r="U2334" s="79"/>
      <c r="V2334" s="92"/>
      <c r="W2334" s="15"/>
      <c r="X2334" s="92"/>
      <c r="Y2334" s="92"/>
      <c r="Z2334" s="92"/>
      <c r="AA2334" s="92"/>
      <c r="AB2334" s="88"/>
      <c r="AC2334" s="92"/>
      <c r="AD2334" s="92"/>
      <c r="AE2334" s="92"/>
      <c r="AF2334" s="85"/>
      <c r="AG2334" s="15"/>
      <c r="AH2334" s="85"/>
      <c r="AI2334" s="85"/>
      <c r="AJ2334" s="85"/>
      <c r="AK2334" s="85"/>
      <c r="AL2334" s="85" t="str">
        <f>IF(AK2334="","",VLOOKUP(AK2334,映射!W:X,2,FALSE))</f>
        <v/>
      </c>
      <c r="AM2334" s="85"/>
      <c r="AN2334" s="85"/>
      <c r="AO2334" s="85"/>
    </row>
    <row r="2335" spans="1:41">
      <c r="A2335" s="26">
        <v>241055</v>
      </c>
      <c r="B2335" s="26" t="s">
        <v>975</v>
      </c>
      <c r="C2335" s="14" t="s">
        <v>40</v>
      </c>
      <c r="D2335" s="26" t="s">
        <v>977</v>
      </c>
      <c r="E2335" s="26">
        <v>32055</v>
      </c>
      <c r="F2335" s="26" t="s">
        <v>648</v>
      </c>
      <c r="G2335" s="26"/>
      <c r="H2335" s="26">
        <v>22</v>
      </c>
      <c r="I2335" s="26">
        <v>340</v>
      </c>
      <c r="J2335" s="90">
        <v>15</v>
      </c>
      <c r="K2335" s="26"/>
      <c r="L2335" s="85">
        <v>5028</v>
      </c>
      <c r="M2335" s="15" t="str">
        <f>IF(L2335="","",VLOOKUP(L2335,映射!W:X,2,FALSE))</f>
        <v>生命力回复药(400)</v>
      </c>
      <c r="N2335" s="85">
        <v>1</v>
      </c>
      <c r="O2335" s="85">
        <v>1</v>
      </c>
      <c r="P2335" s="85">
        <v>500</v>
      </c>
      <c r="Q2335" s="79"/>
      <c r="R2335" s="15"/>
      <c r="S2335" s="79"/>
      <c r="T2335" s="79"/>
      <c r="U2335" s="79"/>
      <c r="V2335" s="92"/>
      <c r="W2335" s="15"/>
      <c r="X2335" s="92"/>
      <c r="Y2335" s="92"/>
      <c r="Z2335" s="92"/>
      <c r="AA2335" s="92"/>
      <c r="AB2335" s="88"/>
      <c r="AC2335" s="92"/>
      <c r="AD2335" s="92"/>
      <c r="AE2335" s="92"/>
      <c r="AF2335" s="85"/>
      <c r="AG2335" s="15"/>
      <c r="AH2335" s="85"/>
      <c r="AI2335" s="85"/>
      <c r="AJ2335" s="85"/>
      <c r="AK2335" s="85"/>
      <c r="AL2335" s="85" t="str">
        <f>IF(AK2335="","",VLOOKUP(AK2335,映射!W:X,2,FALSE))</f>
        <v/>
      </c>
      <c r="AM2335" s="85"/>
      <c r="AN2335" s="85"/>
      <c r="AO2335" s="85"/>
    </row>
    <row r="2336" spans="1:41">
      <c r="A2336" s="26">
        <v>241056</v>
      </c>
      <c r="B2336" s="26" t="s">
        <v>975</v>
      </c>
      <c r="C2336" s="14" t="s">
        <v>40</v>
      </c>
      <c r="D2336" s="26" t="s">
        <v>977</v>
      </c>
      <c r="E2336" s="26">
        <v>32056</v>
      </c>
      <c r="F2336" s="26" t="s">
        <v>492</v>
      </c>
      <c r="G2336" s="26"/>
      <c r="H2336" s="26">
        <v>22</v>
      </c>
      <c r="I2336" s="26">
        <v>340</v>
      </c>
      <c r="J2336" s="90">
        <v>15</v>
      </c>
      <c r="K2336" s="26"/>
      <c r="L2336" s="85">
        <v>5028</v>
      </c>
      <c r="M2336" s="15" t="str">
        <f>IF(L2336="","",VLOOKUP(L2336,映射!W:X,2,FALSE))</f>
        <v>生命力回复药(400)</v>
      </c>
      <c r="N2336" s="85">
        <v>1</v>
      </c>
      <c r="O2336" s="85">
        <v>1</v>
      </c>
      <c r="P2336" s="85">
        <v>500</v>
      </c>
      <c r="Q2336" s="79"/>
      <c r="R2336" s="15"/>
      <c r="S2336" s="79"/>
      <c r="T2336" s="79"/>
      <c r="U2336" s="79"/>
      <c r="V2336" s="92"/>
      <c r="W2336" s="15"/>
      <c r="X2336" s="92"/>
      <c r="Y2336" s="92"/>
      <c r="Z2336" s="92"/>
      <c r="AA2336" s="92"/>
      <c r="AB2336" s="88"/>
      <c r="AC2336" s="92"/>
      <c r="AD2336" s="92"/>
      <c r="AE2336" s="92"/>
      <c r="AF2336" s="85"/>
      <c r="AG2336" s="15"/>
      <c r="AH2336" s="85"/>
      <c r="AI2336" s="85"/>
      <c r="AJ2336" s="85"/>
      <c r="AK2336" s="85"/>
      <c r="AL2336" s="85" t="str">
        <f>IF(AK2336="","",VLOOKUP(AK2336,映射!W:X,2,FALSE))</f>
        <v/>
      </c>
      <c r="AM2336" s="85"/>
      <c r="AN2336" s="85"/>
      <c r="AO2336" s="85"/>
    </row>
    <row r="2337" spans="1:41">
      <c r="A2337" s="26">
        <v>241057</v>
      </c>
      <c r="B2337" s="26" t="s">
        <v>975</v>
      </c>
      <c r="C2337" s="14" t="s">
        <v>40</v>
      </c>
      <c r="D2337" s="26" t="s">
        <v>977</v>
      </c>
      <c r="E2337" s="26">
        <v>32057</v>
      </c>
      <c r="F2337" s="26" t="s">
        <v>456</v>
      </c>
      <c r="G2337" s="26"/>
      <c r="H2337" s="26">
        <v>22</v>
      </c>
      <c r="I2337" s="26">
        <v>340</v>
      </c>
      <c r="J2337" s="90">
        <v>15</v>
      </c>
      <c r="K2337" s="26"/>
      <c r="L2337" s="85">
        <v>5028</v>
      </c>
      <c r="M2337" s="15" t="str">
        <f>IF(L2337="","",VLOOKUP(L2337,映射!W:X,2,FALSE))</f>
        <v>生命力回复药(400)</v>
      </c>
      <c r="N2337" s="85">
        <v>1</v>
      </c>
      <c r="O2337" s="85">
        <v>1</v>
      </c>
      <c r="P2337" s="85">
        <v>500</v>
      </c>
      <c r="Q2337" s="79"/>
      <c r="R2337" s="15"/>
      <c r="S2337" s="79"/>
      <c r="T2337" s="79"/>
      <c r="U2337" s="79"/>
      <c r="V2337" s="92"/>
      <c r="W2337" s="15"/>
      <c r="X2337" s="92"/>
      <c r="Y2337" s="92"/>
      <c r="Z2337" s="92"/>
      <c r="AA2337" s="92"/>
      <c r="AB2337" s="88"/>
      <c r="AC2337" s="92"/>
      <c r="AD2337" s="92"/>
      <c r="AE2337" s="92"/>
      <c r="AF2337" s="85"/>
      <c r="AG2337" s="15"/>
      <c r="AH2337" s="85"/>
      <c r="AI2337" s="85"/>
      <c r="AJ2337" s="85"/>
      <c r="AK2337" s="85"/>
      <c r="AL2337" s="85" t="str">
        <f>IF(AK2337="","",VLOOKUP(AK2337,映射!W:X,2,FALSE))</f>
        <v/>
      </c>
      <c r="AM2337" s="85"/>
      <c r="AN2337" s="85"/>
      <c r="AO2337" s="85"/>
    </row>
    <row r="2338" spans="1:41">
      <c r="A2338" s="26">
        <v>241058</v>
      </c>
      <c r="B2338" s="26" t="s">
        <v>975</v>
      </c>
      <c r="C2338" s="14" t="s">
        <v>40</v>
      </c>
      <c r="D2338" s="26" t="s">
        <v>977</v>
      </c>
      <c r="E2338" s="26">
        <v>32058</v>
      </c>
      <c r="F2338" s="26" t="s">
        <v>624</v>
      </c>
      <c r="G2338" s="26"/>
      <c r="H2338" s="26">
        <v>22</v>
      </c>
      <c r="I2338" s="26">
        <v>340</v>
      </c>
      <c r="J2338" s="90">
        <v>15</v>
      </c>
      <c r="K2338" s="26"/>
      <c r="L2338" s="85">
        <v>5028</v>
      </c>
      <c r="M2338" s="15" t="str">
        <f>IF(L2338="","",VLOOKUP(L2338,映射!W:X,2,FALSE))</f>
        <v>生命力回复药(400)</v>
      </c>
      <c r="N2338" s="85">
        <v>1</v>
      </c>
      <c r="O2338" s="85">
        <v>1</v>
      </c>
      <c r="P2338" s="85">
        <v>500</v>
      </c>
      <c r="Q2338" s="79"/>
      <c r="R2338" s="15"/>
      <c r="S2338" s="79"/>
      <c r="T2338" s="79"/>
      <c r="U2338" s="79"/>
      <c r="V2338" s="92"/>
      <c r="W2338" s="15"/>
      <c r="X2338" s="92"/>
      <c r="Y2338" s="92"/>
      <c r="Z2338" s="92"/>
      <c r="AA2338" s="92"/>
      <c r="AB2338" s="88"/>
      <c r="AC2338" s="92"/>
      <c r="AD2338" s="92"/>
      <c r="AE2338" s="92"/>
      <c r="AF2338" s="85"/>
      <c r="AG2338" s="15"/>
      <c r="AH2338" s="85"/>
      <c r="AI2338" s="85"/>
      <c r="AJ2338" s="85"/>
      <c r="AK2338" s="85"/>
      <c r="AL2338" s="85" t="str">
        <f>IF(AK2338="","",VLOOKUP(AK2338,映射!W:X,2,FALSE))</f>
        <v/>
      </c>
      <c r="AM2338" s="85"/>
      <c r="AN2338" s="85"/>
      <c r="AO2338" s="85"/>
    </row>
    <row r="2339" spans="1:41">
      <c r="A2339" s="26">
        <v>241059</v>
      </c>
      <c r="B2339" s="26" t="s">
        <v>975</v>
      </c>
      <c r="C2339" s="14" t="s">
        <v>40</v>
      </c>
      <c r="D2339" s="26" t="s">
        <v>977</v>
      </c>
      <c r="E2339" s="26">
        <v>32059</v>
      </c>
      <c r="F2339" s="26" t="s">
        <v>699</v>
      </c>
      <c r="G2339" s="26"/>
      <c r="H2339" s="26">
        <v>22</v>
      </c>
      <c r="I2339" s="26">
        <v>340</v>
      </c>
      <c r="J2339" s="90">
        <v>15</v>
      </c>
      <c r="K2339" s="26"/>
      <c r="L2339" s="85">
        <v>5028</v>
      </c>
      <c r="M2339" s="15" t="str">
        <f>IF(L2339="","",VLOOKUP(L2339,映射!W:X,2,FALSE))</f>
        <v>生命力回复药(400)</v>
      </c>
      <c r="N2339" s="85">
        <v>1</v>
      </c>
      <c r="O2339" s="85">
        <v>1</v>
      </c>
      <c r="P2339" s="85">
        <v>500</v>
      </c>
      <c r="Q2339" s="79"/>
      <c r="R2339" s="15"/>
      <c r="S2339" s="79"/>
      <c r="T2339" s="79"/>
      <c r="U2339" s="79"/>
      <c r="V2339" s="92"/>
      <c r="W2339" s="15"/>
      <c r="X2339" s="92"/>
      <c r="Y2339" s="92"/>
      <c r="Z2339" s="92"/>
      <c r="AA2339" s="92"/>
      <c r="AB2339" s="88"/>
      <c r="AC2339" s="92"/>
      <c r="AD2339" s="92"/>
      <c r="AE2339" s="92"/>
      <c r="AF2339" s="85"/>
      <c r="AG2339" s="15"/>
      <c r="AH2339" s="85"/>
      <c r="AI2339" s="85"/>
      <c r="AJ2339" s="85"/>
      <c r="AK2339" s="85"/>
      <c r="AL2339" s="85" t="str">
        <f>IF(AK2339="","",VLOOKUP(AK2339,映射!W:X,2,FALSE))</f>
        <v/>
      </c>
      <c r="AM2339" s="85"/>
      <c r="AN2339" s="85"/>
      <c r="AO2339" s="85"/>
    </row>
    <row r="2340" spans="1:41">
      <c r="A2340" s="26">
        <v>241060</v>
      </c>
      <c r="B2340" s="26" t="s">
        <v>975</v>
      </c>
      <c r="C2340" s="14" t="s">
        <v>40</v>
      </c>
      <c r="D2340" s="26" t="s">
        <v>977</v>
      </c>
      <c r="E2340" s="26">
        <v>32060</v>
      </c>
      <c r="F2340" s="26" t="s">
        <v>438</v>
      </c>
      <c r="G2340" s="26"/>
      <c r="H2340" s="26">
        <v>22</v>
      </c>
      <c r="I2340" s="26">
        <v>340</v>
      </c>
      <c r="J2340" s="90">
        <v>15</v>
      </c>
      <c r="K2340" s="26"/>
      <c r="L2340" s="85">
        <v>5028</v>
      </c>
      <c r="M2340" s="15" t="str">
        <f>IF(L2340="","",VLOOKUP(L2340,映射!W:X,2,FALSE))</f>
        <v>生命力回复药(400)</v>
      </c>
      <c r="N2340" s="85">
        <v>1</v>
      </c>
      <c r="O2340" s="85">
        <v>1</v>
      </c>
      <c r="P2340" s="85">
        <v>500</v>
      </c>
      <c r="Q2340" s="79"/>
      <c r="R2340" s="15"/>
      <c r="S2340" s="79"/>
      <c r="T2340" s="79"/>
      <c r="U2340" s="79"/>
      <c r="V2340" s="92"/>
      <c r="W2340" s="15"/>
      <c r="X2340" s="92"/>
      <c r="Y2340" s="92"/>
      <c r="Z2340" s="92"/>
      <c r="AA2340" s="92"/>
      <c r="AB2340" s="88"/>
      <c r="AC2340" s="92"/>
      <c r="AD2340" s="92"/>
      <c r="AE2340" s="92"/>
      <c r="AF2340" s="85"/>
      <c r="AG2340" s="15"/>
      <c r="AH2340" s="85"/>
      <c r="AI2340" s="85"/>
      <c r="AJ2340" s="85"/>
      <c r="AK2340" s="85"/>
      <c r="AL2340" s="85" t="str">
        <f>IF(AK2340="","",VLOOKUP(AK2340,映射!W:X,2,FALSE))</f>
        <v/>
      </c>
      <c r="AM2340" s="85"/>
      <c r="AN2340" s="85"/>
      <c r="AO2340" s="85"/>
    </row>
    <row r="2341" spans="1:41">
      <c r="A2341" s="26">
        <v>241061</v>
      </c>
      <c r="B2341" s="26" t="s">
        <v>975</v>
      </c>
      <c r="C2341" s="14" t="s">
        <v>40</v>
      </c>
      <c r="D2341" s="26" t="s">
        <v>977</v>
      </c>
      <c r="E2341" s="26">
        <v>32061</v>
      </c>
      <c r="F2341" s="26" t="s">
        <v>705</v>
      </c>
      <c r="G2341" s="26"/>
      <c r="H2341" s="26">
        <v>22</v>
      </c>
      <c r="I2341" s="26">
        <v>340</v>
      </c>
      <c r="J2341" s="90">
        <v>15</v>
      </c>
      <c r="K2341" s="26"/>
      <c r="L2341" s="85">
        <v>5028</v>
      </c>
      <c r="M2341" s="15" t="str">
        <f>IF(L2341="","",VLOOKUP(L2341,映射!W:X,2,FALSE))</f>
        <v>生命力回复药(400)</v>
      </c>
      <c r="N2341" s="85">
        <v>1</v>
      </c>
      <c r="O2341" s="85">
        <v>1</v>
      </c>
      <c r="P2341" s="85">
        <v>500</v>
      </c>
      <c r="Q2341" s="79"/>
      <c r="R2341" s="15"/>
      <c r="S2341" s="79"/>
      <c r="T2341" s="79"/>
      <c r="U2341" s="79"/>
      <c r="V2341" s="92"/>
      <c r="W2341" s="15"/>
      <c r="X2341" s="92"/>
      <c r="Y2341" s="92"/>
      <c r="Z2341" s="92"/>
      <c r="AA2341" s="92"/>
      <c r="AB2341" s="88"/>
      <c r="AC2341" s="92"/>
      <c r="AD2341" s="92"/>
      <c r="AE2341" s="92"/>
      <c r="AF2341" s="85"/>
      <c r="AG2341" s="15"/>
      <c r="AH2341" s="85"/>
      <c r="AI2341" s="85"/>
      <c r="AJ2341" s="85"/>
      <c r="AK2341" s="85"/>
      <c r="AL2341" s="85" t="str">
        <f>IF(AK2341="","",VLOOKUP(AK2341,映射!W:X,2,FALSE))</f>
        <v/>
      </c>
      <c r="AM2341" s="85"/>
      <c r="AN2341" s="85"/>
      <c r="AO2341" s="85"/>
    </row>
    <row r="2342" spans="1:41">
      <c r="A2342" s="26">
        <v>241062</v>
      </c>
      <c r="B2342" s="26" t="s">
        <v>975</v>
      </c>
      <c r="C2342" s="14" t="s">
        <v>40</v>
      </c>
      <c r="D2342" s="26" t="s">
        <v>976</v>
      </c>
      <c r="E2342" s="26">
        <v>32062</v>
      </c>
      <c r="F2342" s="26" t="s">
        <v>628</v>
      </c>
      <c r="G2342" s="26"/>
      <c r="H2342" s="26">
        <v>22</v>
      </c>
      <c r="I2342" s="26">
        <v>340</v>
      </c>
      <c r="J2342" s="90">
        <v>15</v>
      </c>
      <c r="K2342" s="26"/>
      <c r="L2342" s="85">
        <v>5028</v>
      </c>
      <c r="M2342" s="15" t="str">
        <f>IF(L2342="","",VLOOKUP(L2342,映射!W:X,2,FALSE))</f>
        <v>生命力回复药(400)</v>
      </c>
      <c r="N2342" s="85">
        <v>1</v>
      </c>
      <c r="O2342" s="85">
        <v>1</v>
      </c>
      <c r="P2342" s="85">
        <v>500</v>
      </c>
      <c r="Q2342" s="79"/>
      <c r="R2342" s="15"/>
      <c r="S2342" s="79"/>
      <c r="T2342" s="79"/>
      <c r="U2342" s="79"/>
      <c r="V2342" s="92"/>
      <c r="W2342" s="15"/>
      <c r="X2342" s="92"/>
      <c r="Y2342" s="92"/>
      <c r="Z2342" s="92"/>
      <c r="AA2342" s="92"/>
      <c r="AB2342" s="88"/>
      <c r="AC2342" s="92"/>
      <c r="AD2342" s="92"/>
      <c r="AE2342" s="92"/>
      <c r="AF2342" s="85"/>
      <c r="AG2342" s="15"/>
      <c r="AH2342" s="85"/>
      <c r="AI2342" s="85"/>
      <c r="AJ2342" s="85"/>
      <c r="AK2342" s="85"/>
      <c r="AL2342" s="85" t="str">
        <f>IF(AK2342="","",VLOOKUP(AK2342,映射!W:X,2,FALSE))</f>
        <v/>
      </c>
      <c r="AM2342" s="85"/>
      <c r="AN2342" s="85"/>
      <c r="AO2342" s="85"/>
    </row>
    <row r="2343" spans="1:41">
      <c r="A2343" s="26">
        <v>241063</v>
      </c>
      <c r="B2343" s="26" t="s">
        <v>975</v>
      </c>
      <c r="C2343" s="14" t="s">
        <v>40</v>
      </c>
      <c r="D2343" s="26" t="s">
        <v>976</v>
      </c>
      <c r="E2343" s="26">
        <v>32063</v>
      </c>
      <c r="F2343" s="26" t="s">
        <v>507</v>
      </c>
      <c r="G2343" s="26"/>
      <c r="H2343" s="26">
        <v>22</v>
      </c>
      <c r="I2343" s="26">
        <v>340</v>
      </c>
      <c r="J2343" s="90">
        <v>15</v>
      </c>
      <c r="K2343" s="26"/>
      <c r="L2343" s="85">
        <v>5028</v>
      </c>
      <c r="M2343" s="15" t="str">
        <f>IF(L2343="","",VLOOKUP(L2343,映射!W:X,2,FALSE))</f>
        <v>生命力回复药(400)</v>
      </c>
      <c r="N2343" s="85">
        <v>1</v>
      </c>
      <c r="O2343" s="85">
        <v>1</v>
      </c>
      <c r="P2343" s="85">
        <v>500</v>
      </c>
      <c r="Q2343" s="79"/>
      <c r="R2343" s="15"/>
      <c r="S2343" s="79"/>
      <c r="T2343" s="79"/>
      <c r="U2343" s="79"/>
      <c r="V2343" s="92"/>
      <c r="W2343" s="15"/>
      <c r="X2343" s="92"/>
      <c r="Y2343" s="92"/>
      <c r="Z2343" s="92"/>
      <c r="AA2343" s="92"/>
      <c r="AB2343" s="88"/>
      <c r="AC2343" s="92"/>
      <c r="AD2343" s="92"/>
      <c r="AE2343" s="92"/>
      <c r="AF2343" s="85"/>
      <c r="AG2343" s="15"/>
      <c r="AH2343" s="85"/>
      <c r="AI2343" s="85"/>
      <c r="AJ2343" s="85"/>
      <c r="AK2343" s="85"/>
      <c r="AL2343" s="85" t="str">
        <f>IF(AK2343="","",VLOOKUP(AK2343,映射!W:X,2,FALSE))</f>
        <v/>
      </c>
      <c r="AM2343" s="85"/>
      <c r="AN2343" s="85"/>
      <c r="AO2343" s="85"/>
    </row>
    <row r="2344" spans="1:41">
      <c r="A2344" s="26">
        <v>241064</v>
      </c>
      <c r="B2344" s="26" t="s">
        <v>975</v>
      </c>
      <c r="C2344" s="14" t="s">
        <v>40</v>
      </c>
      <c r="D2344" s="26" t="s">
        <v>976</v>
      </c>
      <c r="E2344" s="26">
        <v>32064</v>
      </c>
      <c r="F2344" s="26" t="s">
        <v>471</v>
      </c>
      <c r="G2344" s="26"/>
      <c r="H2344" s="26">
        <v>22</v>
      </c>
      <c r="I2344" s="26">
        <v>340</v>
      </c>
      <c r="J2344" s="90">
        <v>15</v>
      </c>
      <c r="K2344" s="26"/>
      <c r="L2344" s="85">
        <v>5028</v>
      </c>
      <c r="M2344" s="15" t="str">
        <f>IF(L2344="","",VLOOKUP(L2344,映射!W:X,2,FALSE))</f>
        <v>生命力回复药(400)</v>
      </c>
      <c r="N2344" s="85">
        <v>1</v>
      </c>
      <c r="O2344" s="85">
        <v>1</v>
      </c>
      <c r="P2344" s="85">
        <v>500</v>
      </c>
      <c r="Q2344" s="79"/>
      <c r="R2344" s="15"/>
      <c r="S2344" s="79"/>
      <c r="T2344" s="79"/>
      <c r="U2344" s="79"/>
      <c r="V2344" s="92"/>
      <c r="W2344" s="15"/>
      <c r="X2344" s="92"/>
      <c r="Y2344" s="92"/>
      <c r="Z2344" s="92"/>
      <c r="AA2344" s="92"/>
      <c r="AB2344" s="88"/>
      <c r="AC2344" s="92"/>
      <c r="AD2344" s="92"/>
      <c r="AE2344" s="92"/>
      <c r="AF2344" s="85"/>
      <c r="AG2344" s="15"/>
      <c r="AH2344" s="85"/>
      <c r="AI2344" s="85"/>
      <c r="AJ2344" s="85"/>
      <c r="AK2344" s="85"/>
      <c r="AL2344" s="85" t="str">
        <f>IF(AK2344="","",VLOOKUP(AK2344,映射!W:X,2,FALSE))</f>
        <v/>
      </c>
      <c r="AM2344" s="85"/>
      <c r="AN2344" s="85"/>
      <c r="AO2344" s="85"/>
    </row>
    <row r="2345" spans="1:41">
      <c r="A2345" s="26">
        <v>241065</v>
      </c>
      <c r="B2345" s="26" t="s">
        <v>975</v>
      </c>
      <c r="C2345" s="14" t="s">
        <v>40</v>
      </c>
      <c r="D2345" s="26" t="s">
        <v>976</v>
      </c>
      <c r="E2345" s="26">
        <v>32065</v>
      </c>
      <c r="F2345" s="26" t="s">
        <v>492</v>
      </c>
      <c r="G2345" s="26"/>
      <c r="H2345" s="26">
        <v>22</v>
      </c>
      <c r="I2345" s="26">
        <v>340</v>
      </c>
      <c r="J2345" s="90">
        <v>15</v>
      </c>
      <c r="K2345" s="26"/>
      <c r="L2345" s="85">
        <v>5028</v>
      </c>
      <c r="M2345" s="15" t="str">
        <f>IF(L2345="","",VLOOKUP(L2345,映射!W:X,2,FALSE))</f>
        <v>生命力回复药(400)</v>
      </c>
      <c r="N2345" s="85">
        <v>1</v>
      </c>
      <c r="O2345" s="85">
        <v>1</v>
      </c>
      <c r="P2345" s="85">
        <v>500</v>
      </c>
      <c r="Q2345" s="79"/>
      <c r="R2345" s="15"/>
      <c r="S2345" s="79"/>
      <c r="T2345" s="79"/>
      <c r="U2345" s="79"/>
      <c r="V2345" s="92"/>
      <c r="W2345" s="15"/>
      <c r="X2345" s="92"/>
      <c r="Y2345" s="92"/>
      <c r="Z2345" s="92"/>
      <c r="AA2345" s="92"/>
      <c r="AB2345" s="88"/>
      <c r="AC2345" s="92"/>
      <c r="AD2345" s="92"/>
      <c r="AE2345" s="92"/>
      <c r="AF2345" s="85"/>
      <c r="AG2345" s="15"/>
      <c r="AH2345" s="85"/>
      <c r="AI2345" s="85"/>
      <c r="AJ2345" s="85"/>
      <c r="AK2345" s="85"/>
      <c r="AL2345" s="85" t="str">
        <f>IF(AK2345="","",VLOOKUP(AK2345,映射!W:X,2,FALSE))</f>
        <v/>
      </c>
      <c r="AM2345" s="85"/>
      <c r="AN2345" s="85"/>
      <c r="AO2345" s="85"/>
    </row>
    <row r="2346" spans="1:41">
      <c r="A2346" s="26">
        <v>241066</v>
      </c>
      <c r="B2346" s="26" t="s">
        <v>975</v>
      </c>
      <c r="C2346" s="14" t="s">
        <v>40</v>
      </c>
      <c r="D2346" s="26" t="s">
        <v>976</v>
      </c>
      <c r="E2346" s="26">
        <v>32066</v>
      </c>
      <c r="F2346" s="26" t="s">
        <v>703</v>
      </c>
      <c r="G2346" s="26"/>
      <c r="H2346" s="26">
        <v>22</v>
      </c>
      <c r="I2346" s="26">
        <v>340</v>
      </c>
      <c r="J2346" s="90">
        <v>15</v>
      </c>
      <c r="K2346" s="26"/>
      <c r="L2346" s="85">
        <v>5028</v>
      </c>
      <c r="M2346" s="15" t="str">
        <f>IF(L2346="","",VLOOKUP(L2346,映射!W:X,2,FALSE))</f>
        <v>生命力回复药(400)</v>
      </c>
      <c r="N2346" s="85">
        <v>1</v>
      </c>
      <c r="O2346" s="85">
        <v>1</v>
      </c>
      <c r="P2346" s="85">
        <v>500</v>
      </c>
      <c r="Q2346" s="79"/>
      <c r="R2346" s="15"/>
      <c r="S2346" s="79"/>
      <c r="T2346" s="79"/>
      <c r="U2346" s="79"/>
      <c r="V2346" s="92"/>
      <c r="W2346" s="15"/>
      <c r="X2346" s="92"/>
      <c r="Y2346" s="92"/>
      <c r="Z2346" s="92"/>
      <c r="AA2346" s="92"/>
      <c r="AB2346" s="88"/>
      <c r="AC2346" s="92"/>
      <c r="AD2346" s="92"/>
      <c r="AE2346" s="92"/>
      <c r="AF2346" s="85"/>
      <c r="AG2346" s="15"/>
      <c r="AH2346" s="85"/>
      <c r="AI2346" s="85"/>
      <c r="AJ2346" s="85"/>
      <c r="AK2346" s="85"/>
      <c r="AL2346" s="85" t="str">
        <f>IF(AK2346="","",VLOOKUP(AK2346,映射!W:X,2,FALSE))</f>
        <v/>
      </c>
      <c r="AM2346" s="85"/>
      <c r="AN2346" s="85"/>
      <c r="AO2346" s="85"/>
    </row>
    <row r="2347" spans="1:41">
      <c r="A2347" s="26">
        <v>241067</v>
      </c>
      <c r="B2347" s="26" t="s">
        <v>975</v>
      </c>
      <c r="C2347" s="14" t="s">
        <v>40</v>
      </c>
      <c r="D2347" s="26" t="s">
        <v>976</v>
      </c>
      <c r="E2347" s="26">
        <v>32067</v>
      </c>
      <c r="F2347" s="26" t="s">
        <v>466</v>
      </c>
      <c r="G2347" s="26"/>
      <c r="H2347" s="26">
        <v>22</v>
      </c>
      <c r="I2347" s="26">
        <v>340</v>
      </c>
      <c r="J2347" s="90">
        <v>15</v>
      </c>
      <c r="K2347" s="26"/>
      <c r="L2347" s="85">
        <v>5028</v>
      </c>
      <c r="M2347" s="15" t="str">
        <f>IF(L2347="","",VLOOKUP(L2347,映射!W:X,2,FALSE))</f>
        <v>生命力回复药(400)</v>
      </c>
      <c r="N2347" s="85">
        <v>1</v>
      </c>
      <c r="O2347" s="85">
        <v>1</v>
      </c>
      <c r="P2347" s="85">
        <v>500</v>
      </c>
      <c r="Q2347" s="79"/>
      <c r="R2347" s="15"/>
      <c r="S2347" s="79"/>
      <c r="T2347" s="79"/>
      <c r="U2347" s="79"/>
      <c r="V2347" s="92"/>
      <c r="W2347" s="15"/>
      <c r="X2347" s="92"/>
      <c r="Y2347" s="92"/>
      <c r="Z2347" s="92"/>
      <c r="AA2347" s="92"/>
      <c r="AB2347" s="88"/>
      <c r="AC2347" s="92"/>
      <c r="AD2347" s="92"/>
      <c r="AE2347" s="92"/>
      <c r="AF2347" s="85"/>
      <c r="AG2347" s="15"/>
      <c r="AH2347" s="85"/>
      <c r="AI2347" s="85"/>
      <c r="AJ2347" s="85"/>
      <c r="AK2347" s="85"/>
      <c r="AL2347" s="85" t="str">
        <f>IF(AK2347="","",VLOOKUP(AK2347,映射!W:X,2,FALSE))</f>
        <v/>
      </c>
      <c r="AM2347" s="85"/>
      <c r="AN2347" s="85"/>
      <c r="AO2347" s="85"/>
    </row>
    <row r="2348" spans="1:41">
      <c r="A2348" s="26">
        <v>241068</v>
      </c>
      <c r="B2348" s="26" t="s">
        <v>975</v>
      </c>
      <c r="C2348" s="14" t="s">
        <v>40</v>
      </c>
      <c r="D2348" s="26" t="s">
        <v>976</v>
      </c>
      <c r="E2348" s="26">
        <v>32068</v>
      </c>
      <c r="F2348" s="26" t="s">
        <v>635</v>
      </c>
      <c r="G2348" s="26"/>
      <c r="H2348" s="26">
        <v>22</v>
      </c>
      <c r="I2348" s="26">
        <v>340</v>
      </c>
      <c r="J2348" s="90">
        <v>15</v>
      </c>
      <c r="K2348" s="26"/>
      <c r="L2348" s="85">
        <v>5028</v>
      </c>
      <c r="M2348" s="15" t="str">
        <f>IF(L2348="","",VLOOKUP(L2348,映射!W:X,2,FALSE))</f>
        <v>生命力回复药(400)</v>
      </c>
      <c r="N2348" s="85">
        <v>1</v>
      </c>
      <c r="O2348" s="85">
        <v>1</v>
      </c>
      <c r="P2348" s="85">
        <v>500</v>
      </c>
      <c r="Q2348" s="79"/>
      <c r="R2348" s="15"/>
      <c r="S2348" s="79"/>
      <c r="T2348" s="79"/>
      <c r="U2348" s="79"/>
      <c r="V2348" s="92"/>
      <c r="W2348" s="15"/>
      <c r="X2348" s="92"/>
      <c r="Y2348" s="92"/>
      <c r="Z2348" s="92"/>
      <c r="AA2348" s="92"/>
      <c r="AB2348" s="88"/>
      <c r="AC2348" s="92"/>
      <c r="AD2348" s="92"/>
      <c r="AE2348" s="92"/>
      <c r="AF2348" s="85"/>
      <c r="AG2348" s="15"/>
      <c r="AH2348" s="85"/>
      <c r="AI2348" s="85"/>
      <c r="AJ2348" s="85"/>
      <c r="AK2348" s="85"/>
      <c r="AL2348" s="85" t="str">
        <f>IF(AK2348="","",VLOOKUP(AK2348,映射!W:X,2,FALSE))</f>
        <v/>
      </c>
      <c r="AM2348" s="85"/>
      <c r="AN2348" s="85"/>
      <c r="AO2348" s="85"/>
    </row>
    <row r="2349" spans="1:41">
      <c r="A2349" s="26">
        <v>241069</v>
      </c>
      <c r="B2349" s="26" t="s">
        <v>975</v>
      </c>
      <c r="C2349" s="14" t="s">
        <v>40</v>
      </c>
      <c r="D2349" s="26" t="s">
        <v>977</v>
      </c>
      <c r="E2349" s="26">
        <v>32069</v>
      </c>
      <c r="F2349" s="26" t="s">
        <v>648</v>
      </c>
      <c r="G2349" s="26"/>
      <c r="H2349" s="26">
        <v>22</v>
      </c>
      <c r="I2349" s="26">
        <v>340</v>
      </c>
      <c r="J2349" s="90">
        <v>15</v>
      </c>
      <c r="K2349" s="26"/>
      <c r="L2349" s="85">
        <v>5028</v>
      </c>
      <c r="M2349" s="15" t="str">
        <f>IF(L2349="","",VLOOKUP(L2349,映射!W:X,2,FALSE))</f>
        <v>生命力回复药(400)</v>
      </c>
      <c r="N2349" s="85">
        <v>1</v>
      </c>
      <c r="O2349" s="85">
        <v>1</v>
      </c>
      <c r="P2349" s="85">
        <v>500</v>
      </c>
      <c r="Q2349" s="79"/>
      <c r="R2349" s="15"/>
      <c r="S2349" s="79"/>
      <c r="T2349" s="79"/>
      <c r="U2349" s="79"/>
      <c r="V2349" s="92"/>
      <c r="W2349" s="15"/>
      <c r="X2349" s="92"/>
      <c r="Y2349" s="92"/>
      <c r="Z2349" s="92"/>
      <c r="AA2349" s="92"/>
      <c r="AB2349" s="88"/>
      <c r="AC2349" s="92"/>
      <c r="AD2349" s="92"/>
      <c r="AE2349" s="92"/>
      <c r="AF2349" s="85"/>
      <c r="AG2349" s="15"/>
      <c r="AH2349" s="85"/>
      <c r="AI2349" s="85"/>
      <c r="AJ2349" s="85"/>
      <c r="AK2349" s="85"/>
      <c r="AL2349" s="85" t="str">
        <f>IF(AK2349="","",VLOOKUP(AK2349,映射!W:X,2,FALSE))</f>
        <v/>
      </c>
      <c r="AM2349" s="85"/>
      <c r="AN2349" s="85"/>
      <c r="AO2349" s="85"/>
    </row>
    <row r="2350" spans="1:41">
      <c r="A2350" s="26">
        <v>241070</v>
      </c>
      <c r="B2350" s="26" t="s">
        <v>975</v>
      </c>
      <c r="C2350" s="14" t="s">
        <v>40</v>
      </c>
      <c r="D2350" s="26" t="s">
        <v>977</v>
      </c>
      <c r="E2350" s="26">
        <v>32070</v>
      </c>
      <c r="F2350" s="26" t="s">
        <v>648</v>
      </c>
      <c r="G2350" s="26"/>
      <c r="H2350" s="26">
        <v>22</v>
      </c>
      <c r="I2350" s="26">
        <v>340</v>
      </c>
      <c r="J2350" s="90">
        <v>15</v>
      </c>
      <c r="K2350" s="26"/>
      <c r="L2350" s="85">
        <v>5028</v>
      </c>
      <c r="M2350" s="15" t="str">
        <f>IF(L2350="","",VLOOKUP(L2350,映射!W:X,2,FALSE))</f>
        <v>生命力回复药(400)</v>
      </c>
      <c r="N2350" s="85">
        <v>1</v>
      </c>
      <c r="O2350" s="85">
        <v>1</v>
      </c>
      <c r="P2350" s="85">
        <v>500</v>
      </c>
      <c r="Q2350" s="79"/>
      <c r="R2350" s="15"/>
      <c r="S2350" s="79"/>
      <c r="T2350" s="79"/>
      <c r="U2350" s="79"/>
      <c r="V2350" s="92"/>
      <c r="W2350" s="15"/>
      <c r="X2350" s="92"/>
      <c r="Y2350" s="92"/>
      <c r="Z2350" s="92"/>
      <c r="AA2350" s="92"/>
      <c r="AB2350" s="88"/>
      <c r="AC2350" s="92"/>
      <c r="AD2350" s="92"/>
      <c r="AE2350" s="92"/>
      <c r="AF2350" s="85"/>
      <c r="AG2350" s="15"/>
      <c r="AH2350" s="85"/>
      <c r="AI2350" s="85"/>
      <c r="AJ2350" s="85"/>
      <c r="AK2350" s="85"/>
      <c r="AL2350" s="85" t="str">
        <f>IF(AK2350="","",VLOOKUP(AK2350,映射!W:X,2,FALSE))</f>
        <v/>
      </c>
      <c r="AM2350" s="85"/>
      <c r="AN2350" s="85"/>
      <c r="AO2350" s="85"/>
    </row>
    <row r="2351" spans="1:41">
      <c r="A2351" s="26">
        <v>241071</v>
      </c>
      <c r="B2351" s="26" t="s">
        <v>975</v>
      </c>
      <c r="C2351" s="14" t="s">
        <v>40</v>
      </c>
      <c r="D2351" s="26" t="s">
        <v>977</v>
      </c>
      <c r="E2351" s="26">
        <v>32071</v>
      </c>
      <c r="F2351" s="26" t="s">
        <v>492</v>
      </c>
      <c r="G2351" s="26"/>
      <c r="H2351" s="26">
        <v>22</v>
      </c>
      <c r="I2351" s="26">
        <v>340</v>
      </c>
      <c r="J2351" s="90">
        <v>15</v>
      </c>
      <c r="K2351" s="26"/>
      <c r="L2351" s="85">
        <v>5028</v>
      </c>
      <c r="M2351" s="15" t="str">
        <f>IF(L2351="","",VLOOKUP(L2351,映射!W:X,2,FALSE))</f>
        <v>生命力回复药(400)</v>
      </c>
      <c r="N2351" s="85">
        <v>1</v>
      </c>
      <c r="O2351" s="85">
        <v>1</v>
      </c>
      <c r="P2351" s="85">
        <v>500</v>
      </c>
      <c r="Q2351" s="79"/>
      <c r="R2351" s="15"/>
      <c r="S2351" s="79"/>
      <c r="T2351" s="79"/>
      <c r="U2351" s="79"/>
      <c r="V2351" s="92"/>
      <c r="W2351" s="15"/>
      <c r="X2351" s="92"/>
      <c r="Y2351" s="92"/>
      <c r="Z2351" s="92"/>
      <c r="AA2351" s="92"/>
      <c r="AB2351" s="88"/>
      <c r="AC2351" s="92"/>
      <c r="AD2351" s="92"/>
      <c r="AE2351" s="92"/>
      <c r="AF2351" s="85"/>
      <c r="AG2351" s="15"/>
      <c r="AH2351" s="85"/>
      <c r="AI2351" s="85"/>
      <c r="AJ2351" s="85"/>
      <c r="AK2351" s="85"/>
      <c r="AL2351" s="85" t="str">
        <f>IF(AK2351="","",VLOOKUP(AK2351,映射!W:X,2,FALSE))</f>
        <v/>
      </c>
      <c r="AM2351" s="85"/>
      <c r="AN2351" s="85"/>
      <c r="AO2351" s="85"/>
    </row>
    <row r="2352" spans="1:41">
      <c r="A2352" s="26">
        <v>241072</v>
      </c>
      <c r="B2352" s="26" t="s">
        <v>975</v>
      </c>
      <c r="C2352" s="14" t="s">
        <v>40</v>
      </c>
      <c r="D2352" s="26" t="s">
        <v>977</v>
      </c>
      <c r="E2352" s="26">
        <v>32072</v>
      </c>
      <c r="F2352" s="26" t="s">
        <v>456</v>
      </c>
      <c r="G2352" s="26"/>
      <c r="H2352" s="26">
        <v>22</v>
      </c>
      <c r="I2352" s="26">
        <v>340</v>
      </c>
      <c r="J2352" s="90">
        <v>15</v>
      </c>
      <c r="K2352" s="26"/>
      <c r="L2352" s="85">
        <v>5028</v>
      </c>
      <c r="M2352" s="15" t="str">
        <f>IF(L2352="","",VLOOKUP(L2352,映射!W:X,2,FALSE))</f>
        <v>生命力回复药(400)</v>
      </c>
      <c r="N2352" s="85">
        <v>1</v>
      </c>
      <c r="O2352" s="85">
        <v>1</v>
      </c>
      <c r="P2352" s="85">
        <v>500</v>
      </c>
      <c r="Q2352" s="79"/>
      <c r="R2352" s="15"/>
      <c r="S2352" s="79"/>
      <c r="T2352" s="79"/>
      <c r="U2352" s="79"/>
      <c r="V2352" s="92"/>
      <c r="W2352" s="15"/>
      <c r="X2352" s="92"/>
      <c r="Y2352" s="92"/>
      <c r="Z2352" s="92"/>
      <c r="AA2352" s="92"/>
      <c r="AB2352" s="88"/>
      <c r="AC2352" s="92"/>
      <c r="AD2352" s="92"/>
      <c r="AE2352" s="92"/>
      <c r="AF2352" s="85"/>
      <c r="AG2352" s="15"/>
      <c r="AH2352" s="85"/>
      <c r="AI2352" s="85"/>
      <c r="AJ2352" s="85"/>
      <c r="AK2352" s="85"/>
      <c r="AL2352" s="85" t="str">
        <f>IF(AK2352="","",VLOOKUP(AK2352,映射!W:X,2,FALSE))</f>
        <v/>
      </c>
      <c r="AM2352" s="85"/>
      <c r="AN2352" s="85"/>
      <c r="AO2352" s="85"/>
    </row>
    <row r="2353" spans="1:41">
      <c r="A2353" s="26">
        <v>241073</v>
      </c>
      <c r="B2353" s="26" t="s">
        <v>975</v>
      </c>
      <c r="C2353" s="14" t="s">
        <v>40</v>
      </c>
      <c r="D2353" s="26" t="s">
        <v>977</v>
      </c>
      <c r="E2353" s="26">
        <v>32073</v>
      </c>
      <c r="F2353" s="26" t="s">
        <v>624</v>
      </c>
      <c r="G2353" s="26"/>
      <c r="H2353" s="26">
        <v>22</v>
      </c>
      <c r="I2353" s="26">
        <v>340</v>
      </c>
      <c r="J2353" s="90">
        <v>15</v>
      </c>
      <c r="K2353" s="26"/>
      <c r="L2353" s="85">
        <v>5028</v>
      </c>
      <c r="M2353" s="15" t="str">
        <f>IF(L2353="","",VLOOKUP(L2353,映射!W:X,2,FALSE))</f>
        <v>生命力回复药(400)</v>
      </c>
      <c r="N2353" s="85">
        <v>1</v>
      </c>
      <c r="O2353" s="85">
        <v>1</v>
      </c>
      <c r="P2353" s="85">
        <v>500</v>
      </c>
      <c r="Q2353" s="79"/>
      <c r="R2353" s="15"/>
      <c r="S2353" s="79"/>
      <c r="T2353" s="79"/>
      <c r="U2353" s="79"/>
      <c r="V2353" s="92"/>
      <c r="W2353" s="15"/>
      <c r="X2353" s="92"/>
      <c r="Y2353" s="92"/>
      <c r="Z2353" s="92"/>
      <c r="AA2353" s="92"/>
      <c r="AB2353" s="88"/>
      <c r="AC2353" s="92"/>
      <c r="AD2353" s="92"/>
      <c r="AE2353" s="92"/>
      <c r="AF2353" s="85"/>
      <c r="AG2353" s="15"/>
      <c r="AH2353" s="85"/>
      <c r="AI2353" s="85"/>
      <c r="AJ2353" s="85"/>
      <c r="AK2353" s="85"/>
      <c r="AL2353" s="85" t="str">
        <f>IF(AK2353="","",VLOOKUP(AK2353,映射!W:X,2,FALSE))</f>
        <v/>
      </c>
      <c r="AM2353" s="85"/>
      <c r="AN2353" s="85"/>
      <c r="AO2353" s="85"/>
    </row>
    <row r="2354" spans="1:41">
      <c r="A2354" s="26">
        <v>241074</v>
      </c>
      <c r="B2354" s="26" t="s">
        <v>975</v>
      </c>
      <c r="C2354" s="14" t="s">
        <v>40</v>
      </c>
      <c r="D2354" s="26" t="s">
        <v>977</v>
      </c>
      <c r="E2354" s="26">
        <v>32074</v>
      </c>
      <c r="F2354" s="26" t="s">
        <v>699</v>
      </c>
      <c r="G2354" s="26"/>
      <c r="H2354" s="26">
        <v>22</v>
      </c>
      <c r="I2354" s="26">
        <v>340</v>
      </c>
      <c r="J2354" s="90">
        <v>15</v>
      </c>
      <c r="K2354" s="26"/>
      <c r="L2354" s="85">
        <v>5028</v>
      </c>
      <c r="M2354" s="15" t="str">
        <f>IF(L2354="","",VLOOKUP(L2354,映射!W:X,2,FALSE))</f>
        <v>生命力回复药(400)</v>
      </c>
      <c r="N2354" s="85">
        <v>1</v>
      </c>
      <c r="O2354" s="85">
        <v>1</v>
      </c>
      <c r="P2354" s="85">
        <v>500</v>
      </c>
      <c r="Q2354" s="79"/>
      <c r="R2354" s="15"/>
      <c r="S2354" s="79"/>
      <c r="T2354" s="79"/>
      <c r="U2354" s="79"/>
      <c r="V2354" s="92"/>
      <c r="W2354" s="15"/>
      <c r="X2354" s="92"/>
      <c r="Y2354" s="92"/>
      <c r="Z2354" s="92"/>
      <c r="AA2354" s="92"/>
      <c r="AB2354" s="88"/>
      <c r="AC2354" s="92"/>
      <c r="AD2354" s="92"/>
      <c r="AE2354" s="92"/>
      <c r="AF2354" s="85"/>
      <c r="AG2354" s="15"/>
      <c r="AH2354" s="85"/>
      <c r="AI2354" s="85"/>
      <c r="AJ2354" s="85"/>
      <c r="AK2354" s="85"/>
      <c r="AL2354" s="85" t="str">
        <f>IF(AK2354="","",VLOOKUP(AK2354,映射!W:X,2,FALSE))</f>
        <v/>
      </c>
      <c r="AM2354" s="85"/>
      <c r="AN2354" s="85"/>
      <c r="AO2354" s="85"/>
    </row>
    <row r="2355" spans="1:41">
      <c r="A2355" s="26">
        <v>241075</v>
      </c>
      <c r="B2355" s="26" t="s">
        <v>975</v>
      </c>
      <c r="C2355" s="14" t="s">
        <v>40</v>
      </c>
      <c r="D2355" s="26" t="s">
        <v>977</v>
      </c>
      <c r="E2355" s="26">
        <v>32075</v>
      </c>
      <c r="F2355" s="26" t="s">
        <v>438</v>
      </c>
      <c r="G2355" s="26"/>
      <c r="H2355" s="26">
        <v>22</v>
      </c>
      <c r="I2355" s="26">
        <v>340</v>
      </c>
      <c r="J2355" s="90">
        <v>15</v>
      </c>
      <c r="K2355" s="26"/>
      <c r="L2355" s="85">
        <v>5028</v>
      </c>
      <c r="M2355" s="15" t="str">
        <f>IF(L2355="","",VLOOKUP(L2355,映射!W:X,2,FALSE))</f>
        <v>生命力回复药(400)</v>
      </c>
      <c r="N2355" s="85">
        <v>1</v>
      </c>
      <c r="O2355" s="85">
        <v>1</v>
      </c>
      <c r="P2355" s="85">
        <v>500</v>
      </c>
      <c r="Q2355" s="79"/>
      <c r="R2355" s="15"/>
      <c r="S2355" s="79"/>
      <c r="T2355" s="79"/>
      <c r="U2355" s="79"/>
      <c r="V2355" s="92"/>
      <c r="W2355" s="15"/>
      <c r="X2355" s="92"/>
      <c r="Y2355" s="92"/>
      <c r="Z2355" s="92"/>
      <c r="AA2355" s="92"/>
      <c r="AB2355" s="88"/>
      <c r="AC2355" s="92"/>
      <c r="AD2355" s="92"/>
      <c r="AE2355" s="92"/>
      <c r="AF2355" s="85"/>
      <c r="AG2355" s="15"/>
      <c r="AH2355" s="85"/>
      <c r="AI2355" s="85"/>
      <c r="AJ2355" s="85"/>
      <c r="AK2355" s="85"/>
      <c r="AL2355" s="85" t="str">
        <f>IF(AK2355="","",VLOOKUP(AK2355,映射!W:X,2,FALSE))</f>
        <v/>
      </c>
      <c r="AM2355" s="85"/>
      <c r="AN2355" s="85"/>
      <c r="AO2355" s="85"/>
    </row>
    <row r="2356" spans="1:41">
      <c r="A2356" s="26">
        <v>241076</v>
      </c>
      <c r="B2356" s="26" t="s">
        <v>975</v>
      </c>
      <c r="C2356" s="14" t="s">
        <v>40</v>
      </c>
      <c r="D2356" s="26" t="s">
        <v>977</v>
      </c>
      <c r="E2356" s="26">
        <v>32076</v>
      </c>
      <c r="F2356" s="26" t="s">
        <v>705</v>
      </c>
      <c r="G2356" s="26"/>
      <c r="H2356" s="26">
        <v>22</v>
      </c>
      <c r="I2356" s="26">
        <v>340</v>
      </c>
      <c r="J2356" s="90">
        <v>15</v>
      </c>
      <c r="K2356" s="26"/>
      <c r="L2356" s="85">
        <v>5028</v>
      </c>
      <c r="M2356" s="15" t="str">
        <f>IF(L2356="","",VLOOKUP(L2356,映射!W:X,2,FALSE))</f>
        <v>生命力回复药(400)</v>
      </c>
      <c r="N2356" s="85">
        <v>1</v>
      </c>
      <c r="O2356" s="85">
        <v>1</v>
      </c>
      <c r="P2356" s="85">
        <v>500</v>
      </c>
      <c r="Q2356" s="79"/>
      <c r="R2356" s="15"/>
      <c r="S2356" s="79"/>
      <c r="T2356" s="79"/>
      <c r="U2356" s="79"/>
      <c r="V2356" s="92"/>
      <c r="W2356" s="15"/>
      <c r="X2356" s="92"/>
      <c r="Y2356" s="92"/>
      <c r="Z2356" s="92"/>
      <c r="AA2356" s="92"/>
      <c r="AB2356" s="88"/>
      <c r="AC2356" s="92"/>
      <c r="AD2356" s="92"/>
      <c r="AE2356" s="92"/>
      <c r="AF2356" s="85"/>
      <c r="AG2356" s="15"/>
      <c r="AH2356" s="85"/>
      <c r="AI2356" s="85"/>
      <c r="AJ2356" s="85"/>
      <c r="AK2356" s="85"/>
      <c r="AL2356" s="85" t="str">
        <f>IF(AK2356="","",VLOOKUP(AK2356,映射!W:X,2,FALSE))</f>
        <v/>
      </c>
      <c r="AM2356" s="85"/>
      <c r="AN2356" s="85"/>
      <c r="AO2356" s="85"/>
    </row>
    <row r="2357" spans="1:41">
      <c r="A2357" s="26">
        <v>241077</v>
      </c>
      <c r="B2357" s="26" t="s">
        <v>975</v>
      </c>
      <c r="C2357" s="14" t="s">
        <v>40</v>
      </c>
      <c r="D2357" s="26" t="s">
        <v>976</v>
      </c>
      <c r="E2357" s="26">
        <v>32077</v>
      </c>
      <c r="F2357" s="26" t="s">
        <v>628</v>
      </c>
      <c r="G2357" s="26"/>
      <c r="H2357" s="26">
        <v>22</v>
      </c>
      <c r="I2357" s="26">
        <v>340</v>
      </c>
      <c r="J2357" s="90">
        <v>15</v>
      </c>
      <c r="K2357" s="26"/>
      <c r="L2357" s="85">
        <v>5028</v>
      </c>
      <c r="M2357" s="15" t="str">
        <f>IF(L2357="","",VLOOKUP(L2357,映射!W:X,2,FALSE))</f>
        <v>生命力回复药(400)</v>
      </c>
      <c r="N2357" s="85">
        <v>1</v>
      </c>
      <c r="O2357" s="85">
        <v>1</v>
      </c>
      <c r="P2357" s="85">
        <v>500</v>
      </c>
      <c r="Q2357" s="79"/>
      <c r="R2357" s="15"/>
      <c r="S2357" s="79"/>
      <c r="T2357" s="79"/>
      <c r="U2357" s="79"/>
      <c r="V2357" s="92"/>
      <c r="W2357" s="15"/>
      <c r="X2357" s="92"/>
      <c r="Y2357" s="92"/>
      <c r="Z2357" s="92"/>
      <c r="AA2357" s="92"/>
      <c r="AB2357" s="88"/>
      <c r="AC2357" s="92"/>
      <c r="AD2357" s="92"/>
      <c r="AE2357" s="92"/>
      <c r="AF2357" s="85"/>
      <c r="AG2357" s="15"/>
      <c r="AH2357" s="85"/>
      <c r="AI2357" s="85"/>
      <c r="AJ2357" s="85"/>
      <c r="AK2357" s="85"/>
      <c r="AL2357" s="85" t="str">
        <f>IF(AK2357="","",VLOOKUP(AK2357,映射!W:X,2,FALSE))</f>
        <v/>
      </c>
      <c r="AM2357" s="85"/>
      <c r="AN2357" s="85"/>
      <c r="AO2357" s="85"/>
    </row>
    <row r="2358" spans="1:41">
      <c r="A2358" s="26">
        <v>241078</v>
      </c>
      <c r="B2358" s="26" t="s">
        <v>975</v>
      </c>
      <c r="C2358" s="14" t="s">
        <v>40</v>
      </c>
      <c r="D2358" s="26" t="s">
        <v>976</v>
      </c>
      <c r="E2358" s="26">
        <v>32078</v>
      </c>
      <c r="F2358" s="26" t="s">
        <v>507</v>
      </c>
      <c r="G2358" s="26"/>
      <c r="H2358" s="26">
        <v>22</v>
      </c>
      <c r="I2358" s="26">
        <v>340</v>
      </c>
      <c r="J2358" s="90">
        <v>15</v>
      </c>
      <c r="K2358" s="26"/>
      <c r="L2358" s="85">
        <v>5028</v>
      </c>
      <c r="M2358" s="15" t="str">
        <f>IF(L2358="","",VLOOKUP(L2358,映射!W:X,2,FALSE))</f>
        <v>生命力回复药(400)</v>
      </c>
      <c r="N2358" s="85">
        <v>1</v>
      </c>
      <c r="O2358" s="85">
        <v>1</v>
      </c>
      <c r="P2358" s="85">
        <v>500</v>
      </c>
      <c r="Q2358" s="79"/>
      <c r="R2358" s="15"/>
      <c r="S2358" s="79"/>
      <c r="T2358" s="79"/>
      <c r="U2358" s="79"/>
      <c r="V2358" s="92"/>
      <c r="W2358" s="15"/>
      <c r="X2358" s="92"/>
      <c r="Y2358" s="92"/>
      <c r="Z2358" s="92"/>
      <c r="AA2358" s="92"/>
      <c r="AB2358" s="88"/>
      <c r="AC2358" s="92"/>
      <c r="AD2358" s="92"/>
      <c r="AE2358" s="92"/>
      <c r="AF2358" s="85"/>
      <c r="AG2358" s="15"/>
      <c r="AH2358" s="85"/>
      <c r="AI2358" s="85"/>
      <c r="AJ2358" s="85"/>
      <c r="AK2358" s="85"/>
      <c r="AL2358" s="85" t="str">
        <f>IF(AK2358="","",VLOOKUP(AK2358,映射!W:X,2,FALSE))</f>
        <v/>
      </c>
      <c r="AM2358" s="85"/>
      <c r="AN2358" s="85"/>
      <c r="AO2358" s="85"/>
    </row>
    <row r="2359" spans="1:41">
      <c r="A2359" s="26">
        <v>241079</v>
      </c>
      <c r="B2359" s="26" t="s">
        <v>975</v>
      </c>
      <c r="C2359" s="14" t="s">
        <v>40</v>
      </c>
      <c r="D2359" s="26" t="s">
        <v>976</v>
      </c>
      <c r="E2359" s="26">
        <v>32079</v>
      </c>
      <c r="F2359" s="26" t="s">
        <v>471</v>
      </c>
      <c r="G2359" s="26"/>
      <c r="H2359" s="26">
        <v>22</v>
      </c>
      <c r="I2359" s="26">
        <v>340</v>
      </c>
      <c r="J2359" s="90">
        <v>15</v>
      </c>
      <c r="K2359" s="26"/>
      <c r="L2359" s="85">
        <v>5028</v>
      </c>
      <c r="M2359" s="15" t="str">
        <f>IF(L2359="","",VLOOKUP(L2359,映射!W:X,2,FALSE))</f>
        <v>生命力回复药(400)</v>
      </c>
      <c r="N2359" s="85">
        <v>1</v>
      </c>
      <c r="O2359" s="85">
        <v>1</v>
      </c>
      <c r="P2359" s="85">
        <v>500</v>
      </c>
      <c r="Q2359" s="79"/>
      <c r="R2359" s="15"/>
      <c r="S2359" s="79"/>
      <c r="T2359" s="79"/>
      <c r="U2359" s="79"/>
      <c r="V2359" s="92"/>
      <c r="W2359" s="15"/>
      <c r="X2359" s="92"/>
      <c r="Y2359" s="92"/>
      <c r="Z2359" s="92"/>
      <c r="AA2359" s="92"/>
      <c r="AB2359" s="88"/>
      <c r="AC2359" s="92"/>
      <c r="AD2359" s="92"/>
      <c r="AE2359" s="92"/>
      <c r="AF2359" s="85"/>
      <c r="AG2359" s="15"/>
      <c r="AH2359" s="85"/>
      <c r="AI2359" s="85"/>
      <c r="AJ2359" s="85"/>
      <c r="AK2359" s="85"/>
      <c r="AL2359" s="85" t="str">
        <f>IF(AK2359="","",VLOOKUP(AK2359,映射!W:X,2,FALSE))</f>
        <v/>
      </c>
      <c r="AM2359" s="85"/>
      <c r="AN2359" s="85"/>
      <c r="AO2359" s="85"/>
    </row>
    <row r="2360" spans="1:41">
      <c r="A2360" s="26">
        <v>241080</v>
      </c>
      <c r="B2360" s="26" t="s">
        <v>975</v>
      </c>
      <c r="C2360" s="14" t="s">
        <v>40</v>
      </c>
      <c r="D2360" s="26" t="s">
        <v>976</v>
      </c>
      <c r="E2360" s="26">
        <v>32080</v>
      </c>
      <c r="F2360" s="26" t="s">
        <v>492</v>
      </c>
      <c r="G2360" s="26"/>
      <c r="H2360" s="26">
        <v>22</v>
      </c>
      <c r="I2360" s="26">
        <v>340</v>
      </c>
      <c r="J2360" s="90">
        <v>15</v>
      </c>
      <c r="K2360" s="26"/>
      <c r="L2360" s="85">
        <v>5028</v>
      </c>
      <c r="M2360" s="15" t="str">
        <f>IF(L2360="","",VLOOKUP(L2360,映射!W:X,2,FALSE))</f>
        <v>生命力回复药(400)</v>
      </c>
      <c r="N2360" s="85">
        <v>1</v>
      </c>
      <c r="O2360" s="85">
        <v>1</v>
      </c>
      <c r="P2360" s="85">
        <v>500</v>
      </c>
      <c r="Q2360" s="79"/>
      <c r="R2360" s="15"/>
      <c r="S2360" s="79"/>
      <c r="T2360" s="79"/>
      <c r="U2360" s="79"/>
      <c r="V2360" s="92"/>
      <c r="W2360" s="15"/>
      <c r="X2360" s="92"/>
      <c r="Y2360" s="92"/>
      <c r="Z2360" s="92"/>
      <c r="AA2360" s="92"/>
      <c r="AB2360" s="88"/>
      <c r="AC2360" s="92"/>
      <c r="AD2360" s="92"/>
      <c r="AE2360" s="92"/>
      <c r="AF2360" s="85"/>
      <c r="AG2360" s="15"/>
      <c r="AH2360" s="85"/>
      <c r="AI2360" s="85"/>
      <c r="AJ2360" s="85"/>
      <c r="AK2360" s="85"/>
      <c r="AL2360" s="85" t="str">
        <f>IF(AK2360="","",VLOOKUP(AK2360,映射!W:X,2,FALSE))</f>
        <v/>
      </c>
      <c r="AM2360" s="85"/>
      <c r="AN2360" s="85"/>
      <c r="AO2360" s="85"/>
    </row>
    <row r="2361" spans="1:41">
      <c r="A2361" s="26">
        <v>241081</v>
      </c>
      <c r="B2361" s="26" t="s">
        <v>975</v>
      </c>
      <c r="C2361" s="14" t="s">
        <v>40</v>
      </c>
      <c r="D2361" s="26" t="s">
        <v>976</v>
      </c>
      <c r="E2361" s="26">
        <v>32081</v>
      </c>
      <c r="F2361" s="26" t="s">
        <v>703</v>
      </c>
      <c r="G2361" s="26"/>
      <c r="H2361" s="26">
        <v>22</v>
      </c>
      <c r="I2361" s="26">
        <v>340</v>
      </c>
      <c r="J2361" s="90">
        <v>15</v>
      </c>
      <c r="K2361" s="26"/>
      <c r="L2361" s="85">
        <v>5028</v>
      </c>
      <c r="M2361" s="15" t="str">
        <f>IF(L2361="","",VLOOKUP(L2361,映射!W:X,2,FALSE))</f>
        <v>生命力回复药(400)</v>
      </c>
      <c r="N2361" s="85">
        <v>1</v>
      </c>
      <c r="O2361" s="85">
        <v>1</v>
      </c>
      <c r="P2361" s="85">
        <v>500</v>
      </c>
      <c r="Q2361" s="79"/>
      <c r="R2361" s="15"/>
      <c r="S2361" s="79"/>
      <c r="T2361" s="79"/>
      <c r="U2361" s="79"/>
      <c r="V2361" s="92"/>
      <c r="W2361" s="15"/>
      <c r="X2361" s="92"/>
      <c r="Y2361" s="92"/>
      <c r="Z2361" s="92"/>
      <c r="AA2361" s="92"/>
      <c r="AB2361" s="88"/>
      <c r="AC2361" s="92"/>
      <c r="AD2361" s="92"/>
      <c r="AE2361" s="92"/>
      <c r="AF2361" s="85"/>
      <c r="AG2361" s="15"/>
      <c r="AH2361" s="85"/>
      <c r="AI2361" s="85"/>
      <c r="AJ2361" s="85"/>
      <c r="AK2361" s="85"/>
      <c r="AL2361" s="85" t="str">
        <f>IF(AK2361="","",VLOOKUP(AK2361,映射!W:X,2,FALSE))</f>
        <v/>
      </c>
      <c r="AM2361" s="85"/>
      <c r="AN2361" s="85"/>
      <c r="AO2361" s="85"/>
    </row>
    <row r="2362" spans="1:41">
      <c r="A2362" s="26">
        <v>241082</v>
      </c>
      <c r="B2362" s="26" t="s">
        <v>975</v>
      </c>
      <c r="C2362" s="14" t="s">
        <v>40</v>
      </c>
      <c r="D2362" s="26" t="s">
        <v>976</v>
      </c>
      <c r="E2362" s="26">
        <v>32082</v>
      </c>
      <c r="F2362" s="26" t="s">
        <v>466</v>
      </c>
      <c r="G2362" s="26"/>
      <c r="H2362" s="26">
        <v>22</v>
      </c>
      <c r="I2362" s="26">
        <v>340</v>
      </c>
      <c r="J2362" s="90">
        <v>15</v>
      </c>
      <c r="K2362" s="26"/>
      <c r="L2362" s="85">
        <v>5028</v>
      </c>
      <c r="M2362" s="15" t="str">
        <f>IF(L2362="","",VLOOKUP(L2362,映射!W:X,2,FALSE))</f>
        <v>生命力回复药(400)</v>
      </c>
      <c r="N2362" s="85">
        <v>1</v>
      </c>
      <c r="O2362" s="85">
        <v>1</v>
      </c>
      <c r="P2362" s="85">
        <v>500</v>
      </c>
      <c r="Q2362" s="79"/>
      <c r="R2362" s="15"/>
      <c r="S2362" s="79"/>
      <c r="T2362" s="79"/>
      <c r="U2362" s="79"/>
      <c r="V2362" s="92"/>
      <c r="W2362" s="15"/>
      <c r="X2362" s="92"/>
      <c r="Y2362" s="92"/>
      <c r="Z2362" s="92"/>
      <c r="AA2362" s="92"/>
      <c r="AB2362" s="88"/>
      <c r="AC2362" s="92"/>
      <c r="AD2362" s="92"/>
      <c r="AE2362" s="92"/>
      <c r="AF2362" s="85"/>
      <c r="AG2362" s="15"/>
      <c r="AH2362" s="85"/>
      <c r="AI2362" s="85"/>
      <c r="AJ2362" s="85"/>
      <c r="AK2362" s="85"/>
      <c r="AL2362" s="85" t="str">
        <f>IF(AK2362="","",VLOOKUP(AK2362,映射!W:X,2,FALSE))</f>
        <v/>
      </c>
      <c r="AM2362" s="85"/>
      <c r="AN2362" s="85"/>
      <c r="AO2362" s="85"/>
    </row>
    <row r="2363" spans="1:41">
      <c r="A2363" s="26">
        <v>241083</v>
      </c>
      <c r="B2363" s="26" t="s">
        <v>975</v>
      </c>
      <c r="C2363" s="14" t="s">
        <v>40</v>
      </c>
      <c r="D2363" s="26" t="s">
        <v>976</v>
      </c>
      <c r="E2363" s="26">
        <v>32083</v>
      </c>
      <c r="F2363" s="26" t="s">
        <v>635</v>
      </c>
      <c r="G2363" s="26"/>
      <c r="H2363" s="26">
        <v>22</v>
      </c>
      <c r="I2363" s="26">
        <v>340</v>
      </c>
      <c r="J2363" s="90">
        <v>15</v>
      </c>
      <c r="K2363" s="26"/>
      <c r="L2363" s="85">
        <v>5028</v>
      </c>
      <c r="M2363" s="15" t="str">
        <f>IF(L2363="","",VLOOKUP(L2363,映射!W:X,2,FALSE))</f>
        <v>生命力回复药(400)</v>
      </c>
      <c r="N2363" s="85">
        <v>1</v>
      </c>
      <c r="O2363" s="85">
        <v>1</v>
      </c>
      <c r="P2363" s="85">
        <v>500</v>
      </c>
      <c r="Q2363" s="79"/>
      <c r="R2363" s="15"/>
      <c r="S2363" s="79"/>
      <c r="T2363" s="79"/>
      <c r="U2363" s="79"/>
      <c r="V2363" s="92"/>
      <c r="W2363" s="15"/>
      <c r="X2363" s="92"/>
      <c r="Y2363" s="92"/>
      <c r="Z2363" s="92"/>
      <c r="AA2363" s="92"/>
      <c r="AB2363" s="88"/>
      <c r="AC2363" s="92"/>
      <c r="AD2363" s="92"/>
      <c r="AE2363" s="92"/>
      <c r="AF2363" s="85"/>
      <c r="AG2363" s="15"/>
      <c r="AH2363" s="85"/>
      <c r="AI2363" s="85"/>
      <c r="AJ2363" s="85"/>
      <c r="AK2363" s="85"/>
      <c r="AL2363" s="85" t="str">
        <f>IF(AK2363="","",VLOOKUP(AK2363,映射!W:X,2,FALSE))</f>
        <v/>
      </c>
      <c r="AM2363" s="85"/>
      <c r="AN2363" s="85"/>
      <c r="AO2363" s="85"/>
    </row>
    <row r="2364" spans="1:41">
      <c r="A2364" s="26">
        <v>241084</v>
      </c>
      <c r="B2364" s="26" t="s">
        <v>975</v>
      </c>
      <c r="C2364" s="14" t="s">
        <v>40</v>
      </c>
      <c r="D2364" s="26" t="s">
        <v>977</v>
      </c>
      <c r="E2364" s="26">
        <v>32084</v>
      </c>
      <c r="F2364" s="26" t="s">
        <v>648</v>
      </c>
      <c r="G2364" s="26"/>
      <c r="H2364" s="26">
        <v>22</v>
      </c>
      <c r="I2364" s="26">
        <v>340</v>
      </c>
      <c r="J2364" s="90">
        <v>15</v>
      </c>
      <c r="K2364" s="26"/>
      <c r="L2364" s="85">
        <v>5028</v>
      </c>
      <c r="M2364" s="15" t="str">
        <f>IF(L2364="","",VLOOKUP(L2364,映射!W:X,2,FALSE))</f>
        <v>生命力回复药(400)</v>
      </c>
      <c r="N2364" s="85">
        <v>1</v>
      </c>
      <c r="O2364" s="85">
        <v>1</v>
      </c>
      <c r="P2364" s="85">
        <v>500</v>
      </c>
      <c r="Q2364" s="79"/>
      <c r="R2364" s="15"/>
      <c r="S2364" s="79"/>
      <c r="T2364" s="79"/>
      <c r="U2364" s="79"/>
      <c r="V2364" s="92"/>
      <c r="W2364" s="15"/>
      <c r="X2364" s="92"/>
      <c r="Y2364" s="92"/>
      <c r="Z2364" s="92"/>
      <c r="AA2364" s="92"/>
      <c r="AB2364" s="88"/>
      <c r="AC2364" s="92"/>
      <c r="AD2364" s="92"/>
      <c r="AE2364" s="92"/>
      <c r="AF2364" s="85"/>
      <c r="AG2364" s="15"/>
      <c r="AH2364" s="85"/>
      <c r="AI2364" s="85"/>
      <c r="AJ2364" s="85"/>
      <c r="AK2364" s="85"/>
      <c r="AL2364" s="85" t="str">
        <f>IF(AK2364="","",VLOOKUP(AK2364,映射!W:X,2,FALSE))</f>
        <v/>
      </c>
      <c r="AM2364" s="85"/>
      <c r="AN2364" s="85"/>
      <c r="AO2364" s="85"/>
    </row>
    <row r="2365" spans="1:41">
      <c r="A2365" s="26">
        <v>241085</v>
      </c>
      <c r="B2365" s="26" t="s">
        <v>975</v>
      </c>
      <c r="C2365" s="14" t="s">
        <v>40</v>
      </c>
      <c r="D2365" s="26" t="s">
        <v>977</v>
      </c>
      <c r="E2365" s="26">
        <v>32085</v>
      </c>
      <c r="F2365" s="26" t="s">
        <v>648</v>
      </c>
      <c r="G2365" s="26"/>
      <c r="H2365" s="26">
        <v>22</v>
      </c>
      <c r="I2365" s="26">
        <v>340</v>
      </c>
      <c r="J2365" s="90">
        <v>15</v>
      </c>
      <c r="K2365" s="26"/>
      <c r="L2365" s="85">
        <v>5028</v>
      </c>
      <c r="M2365" s="15" t="str">
        <f>IF(L2365="","",VLOOKUP(L2365,映射!W:X,2,FALSE))</f>
        <v>生命力回复药(400)</v>
      </c>
      <c r="N2365" s="85">
        <v>1</v>
      </c>
      <c r="O2365" s="85">
        <v>1</v>
      </c>
      <c r="P2365" s="85">
        <v>500</v>
      </c>
      <c r="Q2365" s="79"/>
      <c r="R2365" s="15"/>
      <c r="S2365" s="79"/>
      <c r="T2365" s="79"/>
      <c r="U2365" s="79"/>
      <c r="V2365" s="92"/>
      <c r="W2365" s="15"/>
      <c r="X2365" s="92"/>
      <c r="Y2365" s="92"/>
      <c r="Z2365" s="92"/>
      <c r="AA2365" s="92"/>
      <c r="AB2365" s="88"/>
      <c r="AC2365" s="92"/>
      <c r="AD2365" s="92"/>
      <c r="AE2365" s="92"/>
      <c r="AF2365" s="85"/>
      <c r="AG2365" s="15"/>
      <c r="AH2365" s="85"/>
      <c r="AI2365" s="85"/>
      <c r="AJ2365" s="85"/>
      <c r="AK2365" s="85"/>
      <c r="AL2365" s="85" t="str">
        <f>IF(AK2365="","",VLOOKUP(AK2365,映射!W:X,2,FALSE))</f>
        <v/>
      </c>
      <c r="AM2365" s="85"/>
      <c r="AN2365" s="85"/>
      <c r="AO2365" s="85"/>
    </row>
    <row r="2366" spans="1:41">
      <c r="A2366" s="26">
        <v>241086</v>
      </c>
      <c r="B2366" s="26" t="s">
        <v>975</v>
      </c>
      <c r="C2366" s="14" t="s">
        <v>40</v>
      </c>
      <c r="D2366" s="26" t="s">
        <v>977</v>
      </c>
      <c r="E2366" s="26">
        <v>32086</v>
      </c>
      <c r="F2366" s="26" t="s">
        <v>492</v>
      </c>
      <c r="G2366" s="26"/>
      <c r="H2366" s="26">
        <v>22</v>
      </c>
      <c r="I2366" s="26">
        <v>340</v>
      </c>
      <c r="J2366" s="90">
        <v>15</v>
      </c>
      <c r="K2366" s="26"/>
      <c r="L2366" s="85">
        <v>5028</v>
      </c>
      <c r="M2366" s="15" t="str">
        <f>IF(L2366="","",VLOOKUP(L2366,映射!W:X,2,FALSE))</f>
        <v>生命力回复药(400)</v>
      </c>
      <c r="N2366" s="85">
        <v>1</v>
      </c>
      <c r="O2366" s="85">
        <v>1</v>
      </c>
      <c r="P2366" s="85">
        <v>500</v>
      </c>
      <c r="Q2366" s="79"/>
      <c r="R2366" s="15"/>
      <c r="S2366" s="79"/>
      <c r="T2366" s="79"/>
      <c r="U2366" s="79"/>
      <c r="V2366" s="92"/>
      <c r="W2366" s="15"/>
      <c r="X2366" s="92"/>
      <c r="Y2366" s="92"/>
      <c r="Z2366" s="92"/>
      <c r="AA2366" s="92"/>
      <c r="AB2366" s="88"/>
      <c r="AC2366" s="92"/>
      <c r="AD2366" s="92"/>
      <c r="AE2366" s="92"/>
      <c r="AF2366" s="85"/>
      <c r="AG2366" s="15"/>
      <c r="AH2366" s="85"/>
      <c r="AI2366" s="85"/>
      <c r="AJ2366" s="85"/>
      <c r="AK2366" s="85"/>
      <c r="AL2366" s="85" t="str">
        <f>IF(AK2366="","",VLOOKUP(AK2366,映射!W:X,2,FALSE))</f>
        <v/>
      </c>
      <c r="AM2366" s="85"/>
      <c r="AN2366" s="85"/>
      <c r="AO2366" s="85"/>
    </row>
    <row r="2367" spans="1:41">
      <c r="A2367" s="26">
        <v>241087</v>
      </c>
      <c r="B2367" s="26" t="s">
        <v>975</v>
      </c>
      <c r="C2367" s="14" t="s">
        <v>40</v>
      </c>
      <c r="D2367" s="26" t="s">
        <v>977</v>
      </c>
      <c r="E2367" s="26">
        <v>32087</v>
      </c>
      <c r="F2367" s="26" t="s">
        <v>456</v>
      </c>
      <c r="G2367" s="26"/>
      <c r="H2367" s="26">
        <v>22</v>
      </c>
      <c r="I2367" s="26">
        <v>340</v>
      </c>
      <c r="J2367" s="90">
        <v>15</v>
      </c>
      <c r="K2367" s="26"/>
      <c r="L2367" s="85">
        <v>5028</v>
      </c>
      <c r="M2367" s="15" t="str">
        <f>IF(L2367="","",VLOOKUP(L2367,映射!W:X,2,FALSE))</f>
        <v>生命力回复药(400)</v>
      </c>
      <c r="N2367" s="85">
        <v>1</v>
      </c>
      <c r="O2367" s="85">
        <v>1</v>
      </c>
      <c r="P2367" s="85">
        <v>500</v>
      </c>
      <c r="Q2367" s="79"/>
      <c r="R2367" s="15"/>
      <c r="S2367" s="79"/>
      <c r="T2367" s="79"/>
      <c r="U2367" s="79"/>
      <c r="V2367" s="92"/>
      <c r="W2367" s="15"/>
      <c r="X2367" s="92"/>
      <c r="Y2367" s="92"/>
      <c r="Z2367" s="92"/>
      <c r="AA2367" s="92"/>
      <c r="AB2367" s="88"/>
      <c r="AC2367" s="92"/>
      <c r="AD2367" s="92"/>
      <c r="AE2367" s="92"/>
      <c r="AF2367" s="85"/>
      <c r="AG2367" s="15"/>
      <c r="AH2367" s="85"/>
      <c r="AI2367" s="85"/>
      <c r="AJ2367" s="85"/>
      <c r="AK2367" s="85"/>
      <c r="AL2367" s="85" t="str">
        <f>IF(AK2367="","",VLOOKUP(AK2367,映射!W:X,2,FALSE))</f>
        <v/>
      </c>
      <c r="AM2367" s="85"/>
      <c r="AN2367" s="85"/>
      <c r="AO2367" s="85"/>
    </row>
    <row r="2368" spans="1:41">
      <c r="A2368" s="26">
        <v>241088</v>
      </c>
      <c r="B2368" s="26" t="s">
        <v>975</v>
      </c>
      <c r="C2368" s="14" t="s">
        <v>40</v>
      </c>
      <c r="D2368" s="26" t="s">
        <v>977</v>
      </c>
      <c r="E2368" s="26">
        <v>32088</v>
      </c>
      <c r="F2368" s="26" t="s">
        <v>624</v>
      </c>
      <c r="G2368" s="26"/>
      <c r="H2368" s="26">
        <v>22</v>
      </c>
      <c r="I2368" s="26">
        <v>340</v>
      </c>
      <c r="J2368" s="90">
        <v>15</v>
      </c>
      <c r="K2368" s="26"/>
      <c r="L2368" s="85">
        <v>5028</v>
      </c>
      <c r="M2368" s="15" t="str">
        <f>IF(L2368="","",VLOOKUP(L2368,映射!W:X,2,FALSE))</f>
        <v>生命力回复药(400)</v>
      </c>
      <c r="N2368" s="85">
        <v>1</v>
      </c>
      <c r="O2368" s="85">
        <v>1</v>
      </c>
      <c r="P2368" s="85">
        <v>500</v>
      </c>
      <c r="Q2368" s="79"/>
      <c r="R2368" s="15"/>
      <c r="S2368" s="79"/>
      <c r="T2368" s="79"/>
      <c r="U2368" s="79"/>
      <c r="V2368" s="92"/>
      <c r="W2368" s="15"/>
      <c r="X2368" s="92"/>
      <c r="Y2368" s="92"/>
      <c r="Z2368" s="92"/>
      <c r="AA2368" s="92"/>
      <c r="AB2368" s="88"/>
      <c r="AC2368" s="92"/>
      <c r="AD2368" s="92"/>
      <c r="AE2368" s="92"/>
      <c r="AF2368" s="85"/>
      <c r="AG2368" s="15"/>
      <c r="AH2368" s="85"/>
      <c r="AI2368" s="85"/>
      <c r="AJ2368" s="85"/>
      <c r="AK2368" s="85"/>
      <c r="AL2368" s="85" t="str">
        <f>IF(AK2368="","",VLOOKUP(AK2368,映射!W:X,2,FALSE))</f>
        <v/>
      </c>
      <c r="AM2368" s="85"/>
      <c r="AN2368" s="85"/>
      <c r="AO2368" s="85"/>
    </row>
    <row r="2369" spans="1:41">
      <c r="A2369" s="26">
        <v>241089</v>
      </c>
      <c r="B2369" s="26" t="s">
        <v>975</v>
      </c>
      <c r="C2369" s="14" t="s">
        <v>40</v>
      </c>
      <c r="D2369" s="26" t="s">
        <v>977</v>
      </c>
      <c r="E2369" s="26">
        <v>32089</v>
      </c>
      <c r="F2369" s="26" t="s">
        <v>699</v>
      </c>
      <c r="G2369" s="26"/>
      <c r="H2369" s="26">
        <v>22</v>
      </c>
      <c r="I2369" s="26">
        <v>340</v>
      </c>
      <c r="J2369" s="90">
        <v>15</v>
      </c>
      <c r="K2369" s="26"/>
      <c r="L2369" s="85">
        <v>5028</v>
      </c>
      <c r="M2369" s="15" t="str">
        <f>IF(L2369="","",VLOOKUP(L2369,映射!W:X,2,FALSE))</f>
        <v>生命力回复药(400)</v>
      </c>
      <c r="N2369" s="85">
        <v>1</v>
      </c>
      <c r="O2369" s="85">
        <v>1</v>
      </c>
      <c r="P2369" s="85">
        <v>500</v>
      </c>
      <c r="Q2369" s="79"/>
      <c r="R2369" s="15"/>
      <c r="S2369" s="79"/>
      <c r="T2369" s="79"/>
      <c r="U2369" s="79"/>
      <c r="V2369" s="92"/>
      <c r="W2369" s="15"/>
      <c r="X2369" s="92"/>
      <c r="Y2369" s="92"/>
      <c r="Z2369" s="92"/>
      <c r="AA2369" s="92"/>
      <c r="AB2369" s="88"/>
      <c r="AC2369" s="92"/>
      <c r="AD2369" s="92"/>
      <c r="AE2369" s="92"/>
      <c r="AF2369" s="85"/>
      <c r="AG2369" s="15"/>
      <c r="AH2369" s="85"/>
      <c r="AI2369" s="85"/>
      <c r="AJ2369" s="85"/>
      <c r="AK2369" s="85"/>
      <c r="AL2369" s="85" t="str">
        <f>IF(AK2369="","",VLOOKUP(AK2369,映射!W:X,2,FALSE))</f>
        <v/>
      </c>
      <c r="AM2369" s="85"/>
      <c r="AN2369" s="85"/>
      <c r="AO2369" s="85"/>
    </row>
    <row r="2370" spans="1:41">
      <c r="A2370" s="26">
        <v>241090</v>
      </c>
      <c r="B2370" s="26" t="s">
        <v>975</v>
      </c>
      <c r="C2370" s="14" t="s">
        <v>40</v>
      </c>
      <c r="D2370" s="26" t="s">
        <v>977</v>
      </c>
      <c r="E2370" s="26">
        <v>32090</v>
      </c>
      <c r="F2370" s="26" t="s">
        <v>438</v>
      </c>
      <c r="G2370" s="26"/>
      <c r="H2370" s="26">
        <v>22</v>
      </c>
      <c r="I2370" s="26">
        <v>340</v>
      </c>
      <c r="J2370" s="90">
        <v>15</v>
      </c>
      <c r="K2370" s="26"/>
      <c r="L2370" s="85">
        <v>5028</v>
      </c>
      <c r="M2370" s="15" t="str">
        <f>IF(L2370="","",VLOOKUP(L2370,映射!W:X,2,FALSE))</f>
        <v>生命力回复药(400)</v>
      </c>
      <c r="N2370" s="85">
        <v>1</v>
      </c>
      <c r="O2370" s="85">
        <v>1</v>
      </c>
      <c r="P2370" s="85">
        <v>500</v>
      </c>
      <c r="Q2370" s="79"/>
      <c r="R2370" s="15"/>
      <c r="S2370" s="79"/>
      <c r="T2370" s="79"/>
      <c r="U2370" s="79"/>
      <c r="V2370" s="92"/>
      <c r="W2370" s="15"/>
      <c r="X2370" s="92"/>
      <c r="Y2370" s="92"/>
      <c r="Z2370" s="92"/>
      <c r="AA2370" s="92"/>
      <c r="AB2370" s="88"/>
      <c r="AC2370" s="92"/>
      <c r="AD2370" s="92"/>
      <c r="AE2370" s="92"/>
      <c r="AF2370" s="85"/>
      <c r="AG2370" s="15"/>
      <c r="AH2370" s="85"/>
      <c r="AI2370" s="85"/>
      <c r="AJ2370" s="85"/>
      <c r="AK2370" s="85"/>
      <c r="AL2370" s="85" t="str">
        <f>IF(AK2370="","",VLOOKUP(AK2370,映射!W:X,2,FALSE))</f>
        <v/>
      </c>
      <c r="AM2370" s="85"/>
      <c r="AN2370" s="85"/>
      <c r="AO2370" s="85"/>
    </row>
    <row r="2371" spans="1:41">
      <c r="A2371" s="26">
        <v>241091</v>
      </c>
      <c r="B2371" s="26" t="s">
        <v>975</v>
      </c>
      <c r="C2371" s="14" t="s">
        <v>40</v>
      </c>
      <c r="D2371" s="26" t="s">
        <v>977</v>
      </c>
      <c r="E2371" s="26">
        <v>32091</v>
      </c>
      <c r="F2371" s="26" t="s">
        <v>705</v>
      </c>
      <c r="G2371" s="26"/>
      <c r="H2371" s="26">
        <v>22</v>
      </c>
      <c r="I2371" s="26">
        <v>340</v>
      </c>
      <c r="J2371" s="90">
        <v>15</v>
      </c>
      <c r="K2371" s="26"/>
      <c r="L2371" s="85">
        <v>5028</v>
      </c>
      <c r="M2371" s="15" t="str">
        <f>IF(L2371="","",VLOOKUP(L2371,映射!W:X,2,FALSE))</f>
        <v>生命力回复药(400)</v>
      </c>
      <c r="N2371" s="85">
        <v>1</v>
      </c>
      <c r="O2371" s="85">
        <v>1</v>
      </c>
      <c r="P2371" s="85">
        <v>500</v>
      </c>
      <c r="Q2371" s="79"/>
      <c r="R2371" s="15"/>
      <c r="S2371" s="79"/>
      <c r="T2371" s="79"/>
      <c r="U2371" s="79"/>
      <c r="V2371" s="92"/>
      <c r="W2371" s="15"/>
      <c r="X2371" s="92"/>
      <c r="Y2371" s="92"/>
      <c r="Z2371" s="92"/>
      <c r="AA2371" s="92"/>
      <c r="AB2371" s="88"/>
      <c r="AC2371" s="92"/>
      <c r="AD2371" s="92"/>
      <c r="AE2371" s="92"/>
      <c r="AF2371" s="85"/>
      <c r="AG2371" s="15"/>
      <c r="AH2371" s="85"/>
      <c r="AI2371" s="85"/>
      <c r="AJ2371" s="85"/>
      <c r="AK2371" s="85"/>
      <c r="AL2371" s="85" t="str">
        <f>IF(AK2371="","",VLOOKUP(AK2371,映射!W:X,2,FALSE))</f>
        <v/>
      </c>
      <c r="AM2371" s="85"/>
      <c r="AN2371" s="85"/>
      <c r="AO2371" s="85"/>
    </row>
    <row r="2372" spans="1:41">
      <c r="A2372" s="26">
        <v>241092</v>
      </c>
      <c r="B2372" s="26" t="s">
        <v>975</v>
      </c>
      <c r="C2372" s="14" t="s">
        <v>40</v>
      </c>
      <c r="D2372" s="26" t="s">
        <v>976</v>
      </c>
      <c r="E2372" s="26">
        <v>32092</v>
      </c>
      <c r="F2372" s="26" t="s">
        <v>628</v>
      </c>
      <c r="G2372" s="26"/>
      <c r="H2372" s="26">
        <v>22</v>
      </c>
      <c r="I2372" s="26">
        <v>340</v>
      </c>
      <c r="J2372" s="90">
        <v>15</v>
      </c>
      <c r="K2372" s="26"/>
      <c r="L2372" s="85">
        <v>5028</v>
      </c>
      <c r="M2372" s="15" t="str">
        <f>IF(L2372="","",VLOOKUP(L2372,映射!W:X,2,FALSE))</f>
        <v>生命力回复药(400)</v>
      </c>
      <c r="N2372" s="85">
        <v>1</v>
      </c>
      <c r="O2372" s="85">
        <v>1</v>
      </c>
      <c r="P2372" s="85">
        <v>500</v>
      </c>
      <c r="Q2372" s="79"/>
      <c r="R2372" s="15"/>
      <c r="S2372" s="79"/>
      <c r="T2372" s="79"/>
      <c r="U2372" s="79"/>
      <c r="V2372" s="92"/>
      <c r="W2372" s="15"/>
      <c r="X2372" s="92"/>
      <c r="Y2372" s="92"/>
      <c r="Z2372" s="92"/>
      <c r="AA2372" s="92"/>
      <c r="AB2372" s="88"/>
      <c r="AC2372" s="92"/>
      <c r="AD2372" s="92"/>
      <c r="AE2372" s="92"/>
      <c r="AF2372" s="85"/>
      <c r="AG2372" s="15"/>
      <c r="AH2372" s="85"/>
      <c r="AI2372" s="85"/>
      <c r="AJ2372" s="85"/>
      <c r="AK2372" s="85"/>
      <c r="AL2372" s="85" t="str">
        <f>IF(AK2372="","",VLOOKUP(AK2372,映射!W:X,2,FALSE))</f>
        <v/>
      </c>
      <c r="AM2372" s="85"/>
      <c r="AN2372" s="85"/>
      <c r="AO2372" s="85"/>
    </row>
    <row r="2373" spans="1:41">
      <c r="A2373" s="26">
        <v>241093</v>
      </c>
      <c r="B2373" s="26" t="s">
        <v>975</v>
      </c>
      <c r="C2373" s="14" t="s">
        <v>40</v>
      </c>
      <c r="D2373" s="26" t="s">
        <v>976</v>
      </c>
      <c r="E2373" s="26">
        <v>32093</v>
      </c>
      <c r="F2373" s="26" t="s">
        <v>507</v>
      </c>
      <c r="G2373" s="26"/>
      <c r="H2373" s="26">
        <v>22</v>
      </c>
      <c r="I2373" s="26">
        <v>340</v>
      </c>
      <c r="J2373" s="90">
        <v>15</v>
      </c>
      <c r="K2373" s="26"/>
      <c r="L2373" s="85">
        <v>5028</v>
      </c>
      <c r="M2373" s="15" t="str">
        <f>IF(L2373="","",VLOOKUP(L2373,映射!W:X,2,FALSE))</f>
        <v>生命力回复药(400)</v>
      </c>
      <c r="N2373" s="85">
        <v>1</v>
      </c>
      <c r="O2373" s="85">
        <v>1</v>
      </c>
      <c r="P2373" s="85">
        <v>500</v>
      </c>
      <c r="Q2373" s="79"/>
      <c r="R2373" s="15"/>
      <c r="S2373" s="79"/>
      <c r="T2373" s="79"/>
      <c r="U2373" s="79"/>
      <c r="V2373" s="92"/>
      <c r="W2373" s="15"/>
      <c r="X2373" s="92"/>
      <c r="Y2373" s="92"/>
      <c r="Z2373" s="92"/>
      <c r="AA2373" s="92"/>
      <c r="AB2373" s="88"/>
      <c r="AC2373" s="92"/>
      <c r="AD2373" s="92"/>
      <c r="AE2373" s="92"/>
      <c r="AF2373" s="85"/>
      <c r="AG2373" s="15"/>
      <c r="AH2373" s="85"/>
      <c r="AI2373" s="85"/>
      <c r="AJ2373" s="85"/>
      <c r="AK2373" s="85"/>
      <c r="AL2373" s="85" t="str">
        <f>IF(AK2373="","",VLOOKUP(AK2373,映射!W:X,2,FALSE))</f>
        <v/>
      </c>
      <c r="AM2373" s="85"/>
      <c r="AN2373" s="85"/>
      <c r="AO2373" s="85"/>
    </row>
    <row r="2374" spans="1:41">
      <c r="A2374" s="26">
        <v>241094</v>
      </c>
      <c r="B2374" s="26" t="s">
        <v>975</v>
      </c>
      <c r="C2374" s="14" t="s">
        <v>40</v>
      </c>
      <c r="D2374" s="26" t="s">
        <v>976</v>
      </c>
      <c r="E2374" s="26">
        <v>32094</v>
      </c>
      <c r="F2374" s="26" t="s">
        <v>471</v>
      </c>
      <c r="G2374" s="26"/>
      <c r="H2374" s="26">
        <v>22</v>
      </c>
      <c r="I2374" s="26">
        <v>340</v>
      </c>
      <c r="J2374" s="90">
        <v>15</v>
      </c>
      <c r="K2374" s="26"/>
      <c r="L2374" s="85">
        <v>5028</v>
      </c>
      <c r="M2374" s="15" t="str">
        <f>IF(L2374="","",VLOOKUP(L2374,映射!W:X,2,FALSE))</f>
        <v>生命力回复药(400)</v>
      </c>
      <c r="N2374" s="85">
        <v>1</v>
      </c>
      <c r="O2374" s="85">
        <v>1</v>
      </c>
      <c r="P2374" s="85">
        <v>500</v>
      </c>
      <c r="Q2374" s="79"/>
      <c r="R2374" s="15"/>
      <c r="S2374" s="79"/>
      <c r="T2374" s="79"/>
      <c r="U2374" s="79"/>
      <c r="V2374" s="92"/>
      <c r="W2374" s="15"/>
      <c r="X2374" s="92"/>
      <c r="Y2374" s="92"/>
      <c r="Z2374" s="92"/>
      <c r="AA2374" s="92"/>
      <c r="AB2374" s="88"/>
      <c r="AC2374" s="92"/>
      <c r="AD2374" s="92"/>
      <c r="AE2374" s="92"/>
      <c r="AF2374" s="85"/>
      <c r="AG2374" s="15"/>
      <c r="AH2374" s="85"/>
      <c r="AI2374" s="85"/>
      <c r="AJ2374" s="85"/>
      <c r="AK2374" s="85"/>
      <c r="AL2374" s="85" t="str">
        <f>IF(AK2374="","",VLOOKUP(AK2374,映射!W:X,2,FALSE))</f>
        <v/>
      </c>
      <c r="AM2374" s="85"/>
      <c r="AN2374" s="85"/>
      <c r="AO2374" s="85"/>
    </row>
    <row r="2375" spans="1:41">
      <c r="A2375" s="26">
        <v>241095</v>
      </c>
      <c r="B2375" s="26" t="s">
        <v>975</v>
      </c>
      <c r="C2375" s="14" t="s">
        <v>40</v>
      </c>
      <c r="D2375" s="26" t="s">
        <v>976</v>
      </c>
      <c r="E2375" s="26">
        <v>32095</v>
      </c>
      <c r="F2375" s="26" t="s">
        <v>492</v>
      </c>
      <c r="G2375" s="26"/>
      <c r="H2375" s="26">
        <v>22</v>
      </c>
      <c r="I2375" s="26">
        <v>340</v>
      </c>
      <c r="J2375" s="90">
        <v>15</v>
      </c>
      <c r="K2375" s="26"/>
      <c r="L2375" s="85">
        <v>5028</v>
      </c>
      <c r="M2375" s="15" t="str">
        <f>IF(L2375="","",VLOOKUP(L2375,映射!W:X,2,FALSE))</f>
        <v>生命力回复药(400)</v>
      </c>
      <c r="N2375" s="85">
        <v>1</v>
      </c>
      <c r="O2375" s="85">
        <v>1</v>
      </c>
      <c r="P2375" s="85">
        <v>500</v>
      </c>
      <c r="Q2375" s="79"/>
      <c r="R2375" s="15"/>
      <c r="S2375" s="79"/>
      <c r="T2375" s="79"/>
      <c r="U2375" s="79"/>
      <c r="V2375" s="92"/>
      <c r="W2375" s="15"/>
      <c r="X2375" s="92"/>
      <c r="Y2375" s="92"/>
      <c r="Z2375" s="92"/>
      <c r="AA2375" s="92"/>
      <c r="AB2375" s="88"/>
      <c r="AC2375" s="92"/>
      <c r="AD2375" s="92"/>
      <c r="AE2375" s="92"/>
      <c r="AF2375" s="85"/>
      <c r="AG2375" s="15"/>
      <c r="AH2375" s="85"/>
      <c r="AI2375" s="85"/>
      <c r="AJ2375" s="85"/>
      <c r="AK2375" s="85"/>
      <c r="AL2375" s="85" t="str">
        <f>IF(AK2375="","",VLOOKUP(AK2375,映射!W:X,2,FALSE))</f>
        <v/>
      </c>
      <c r="AM2375" s="85"/>
      <c r="AN2375" s="85"/>
      <c r="AO2375" s="85"/>
    </row>
    <row r="2376" spans="1:41">
      <c r="A2376" s="26">
        <v>241096</v>
      </c>
      <c r="B2376" s="26" t="s">
        <v>975</v>
      </c>
      <c r="C2376" s="14" t="s">
        <v>40</v>
      </c>
      <c r="D2376" s="26" t="s">
        <v>976</v>
      </c>
      <c r="E2376" s="26">
        <v>32096</v>
      </c>
      <c r="F2376" s="26" t="s">
        <v>703</v>
      </c>
      <c r="G2376" s="26"/>
      <c r="H2376" s="26">
        <v>22</v>
      </c>
      <c r="I2376" s="26">
        <v>340</v>
      </c>
      <c r="J2376" s="90">
        <v>15</v>
      </c>
      <c r="K2376" s="26"/>
      <c r="L2376" s="85">
        <v>5028</v>
      </c>
      <c r="M2376" s="15" t="str">
        <f>IF(L2376="","",VLOOKUP(L2376,映射!W:X,2,FALSE))</f>
        <v>生命力回复药(400)</v>
      </c>
      <c r="N2376" s="85">
        <v>1</v>
      </c>
      <c r="O2376" s="85">
        <v>1</v>
      </c>
      <c r="P2376" s="85">
        <v>500</v>
      </c>
      <c r="Q2376" s="79"/>
      <c r="R2376" s="15"/>
      <c r="S2376" s="79"/>
      <c r="T2376" s="79"/>
      <c r="U2376" s="79"/>
      <c r="V2376" s="92"/>
      <c r="W2376" s="15"/>
      <c r="X2376" s="92"/>
      <c r="Y2376" s="92"/>
      <c r="Z2376" s="92"/>
      <c r="AA2376" s="92"/>
      <c r="AB2376" s="88"/>
      <c r="AC2376" s="92"/>
      <c r="AD2376" s="92"/>
      <c r="AE2376" s="92"/>
      <c r="AF2376" s="85"/>
      <c r="AG2376" s="15"/>
      <c r="AH2376" s="85"/>
      <c r="AI2376" s="85"/>
      <c r="AJ2376" s="85"/>
      <c r="AK2376" s="85"/>
      <c r="AL2376" s="85" t="str">
        <f>IF(AK2376="","",VLOOKUP(AK2376,映射!W:X,2,FALSE))</f>
        <v/>
      </c>
      <c r="AM2376" s="85"/>
      <c r="AN2376" s="85"/>
      <c r="AO2376" s="85"/>
    </row>
    <row r="2377" spans="1:41">
      <c r="A2377" s="26">
        <v>241097</v>
      </c>
      <c r="B2377" s="26" t="s">
        <v>975</v>
      </c>
      <c r="C2377" s="14" t="s">
        <v>40</v>
      </c>
      <c r="D2377" s="26" t="s">
        <v>976</v>
      </c>
      <c r="E2377" s="26">
        <v>32097</v>
      </c>
      <c r="F2377" s="26" t="s">
        <v>466</v>
      </c>
      <c r="G2377" s="26"/>
      <c r="H2377" s="26">
        <v>22</v>
      </c>
      <c r="I2377" s="26">
        <v>340</v>
      </c>
      <c r="J2377" s="90">
        <v>15</v>
      </c>
      <c r="K2377" s="26"/>
      <c r="L2377" s="85">
        <v>5028</v>
      </c>
      <c r="M2377" s="15" t="str">
        <f>IF(L2377="","",VLOOKUP(L2377,映射!W:X,2,FALSE))</f>
        <v>生命力回复药(400)</v>
      </c>
      <c r="N2377" s="85">
        <v>1</v>
      </c>
      <c r="O2377" s="85">
        <v>1</v>
      </c>
      <c r="P2377" s="85">
        <v>500</v>
      </c>
      <c r="Q2377" s="79"/>
      <c r="R2377" s="15"/>
      <c r="S2377" s="79"/>
      <c r="T2377" s="79"/>
      <c r="U2377" s="79"/>
      <c r="V2377" s="92"/>
      <c r="W2377" s="15"/>
      <c r="X2377" s="92"/>
      <c r="Y2377" s="92"/>
      <c r="Z2377" s="92"/>
      <c r="AA2377" s="92"/>
      <c r="AB2377" s="88"/>
      <c r="AC2377" s="92"/>
      <c r="AD2377" s="92"/>
      <c r="AE2377" s="92"/>
      <c r="AF2377" s="85"/>
      <c r="AG2377" s="15"/>
      <c r="AH2377" s="85"/>
      <c r="AI2377" s="85"/>
      <c r="AJ2377" s="85"/>
      <c r="AK2377" s="85"/>
      <c r="AL2377" s="85" t="str">
        <f>IF(AK2377="","",VLOOKUP(AK2377,映射!W:X,2,FALSE))</f>
        <v/>
      </c>
      <c r="AM2377" s="85"/>
      <c r="AN2377" s="85"/>
      <c r="AO2377" s="85"/>
    </row>
    <row r="2378" spans="1:41">
      <c r="A2378" s="26">
        <v>241098</v>
      </c>
      <c r="B2378" s="26" t="s">
        <v>975</v>
      </c>
      <c r="C2378" s="14" t="s">
        <v>40</v>
      </c>
      <c r="D2378" s="26" t="s">
        <v>976</v>
      </c>
      <c r="E2378" s="26">
        <v>32098</v>
      </c>
      <c r="F2378" s="26" t="s">
        <v>635</v>
      </c>
      <c r="G2378" s="26"/>
      <c r="H2378" s="26">
        <v>22</v>
      </c>
      <c r="I2378" s="26">
        <v>340</v>
      </c>
      <c r="J2378" s="90">
        <v>15</v>
      </c>
      <c r="K2378" s="26"/>
      <c r="L2378" s="85">
        <v>5028</v>
      </c>
      <c r="M2378" s="15" t="str">
        <f>IF(L2378="","",VLOOKUP(L2378,映射!W:X,2,FALSE))</f>
        <v>生命力回复药(400)</v>
      </c>
      <c r="N2378" s="85">
        <v>1</v>
      </c>
      <c r="O2378" s="85">
        <v>1</v>
      </c>
      <c r="P2378" s="85">
        <v>500</v>
      </c>
      <c r="Q2378" s="79"/>
      <c r="R2378" s="15"/>
      <c r="S2378" s="79"/>
      <c r="T2378" s="79"/>
      <c r="U2378" s="79"/>
      <c r="V2378" s="92"/>
      <c r="W2378" s="15"/>
      <c r="X2378" s="92"/>
      <c r="Y2378" s="92"/>
      <c r="Z2378" s="92"/>
      <c r="AA2378" s="92"/>
      <c r="AB2378" s="88"/>
      <c r="AC2378" s="92"/>
      <c r="AD2378" s="92"/>
      <c r="AE2378" s="92"/>
      <c r="AF2378" s="85"/>
      <c r="AG2378" s="15"/>
      <c r="AH2378" s="85"/>
      <c r="AI2378" s="85"/>
      <c r="AJ2378" s="85"/>
      <c r="AK2378" s="85"/>
      <c r="AL2378" s="85" t="str">
        <f>IF(AK2378="","",VLOOKUP(AK2378,映射!W:X,2,FALSE))</f>
        <v/>
      </c>
      <c r="AM2378" s="85"/>
      <c r="AN2378" s="85"/>
      <c r="AO2378" s="85"/>
    </row>
    <row r="2379" spans="1:41">
      <c r="A2379" s="26">
        <v>241099</v>
      </c>
      <c r="B2379" s="26" t="s">
        <v>975</v>
      </c>
      <c r="C2379" s="14" t="s">
        <v>40</v>
      </c>
      <c r="D2379" s="26" t="s">
        <v>977</v>
      </c>
      <c r="E2379" s="26">
        <v>32099</v>
      </c>
      <c r="F2379" s="26" t="s">
        <v>648</v>
      </c>
      <c r="G2379" s="26"/>
      <c r="H2379" s="26">
        <v>22</v>
      </c>
      <c r="I2379" s="26">
        <v>340</v>
      </c>
      <c r="J2379" s="90">
        <v>15</v>
      </c>
      <c r="K2379" s="26"/>
      <c r="L2379" s="85">
        <v>5028</v>
      </c>
      <c r="M2379" s="15" t="str">
        <f>IF(L2379="","",VLOOKUP(L2379,映射!W:X,2,FALSE))</f>
        <v>生命力回复药(400)</v>
      </c>
      <c r="N2379" s="85">
        <v>1</v>
      </c>
      <c r="O2379" s="85">
        <v>1</v>
      </c>
      <c r="P2379" s="85">
        <v>500</v>
      </c>
      <c r="Q2379" s="79"/>
      <c r="R2379" s="15"/>
      <c r="S2379" s="79"/>
      <c r="T2379" s="79"/>
      <c r="U2379" s="79"/>
      <c r="V2379" s="92"/>
      <c r="W2379" s="15"/>
      <c r="X2379" s="92"/>
      <c r="Y2379" s="92"/>
      <c r="Z2379" s="92"/>
      <c r="AA2379" s="92"/>
      <c r="AB2379" s="88"/>
      <c r="AC2379" s="92"/>
      <c r="AD2379" s="92"/>
      <c r="AE2379" s="92"/>
      <c r="AF2379" s="85"/>
      <c r="AG2379" s="15"/>
      <c r="AH2379" s="85"/>
      <c r="AI2379" s="85"/>
      <c r="AJ2379" s="85"/>
      <c r="AK2379" s="85"/>
      <c r="AL2379" s="85" t="str">
        <f>IF(AK2379="","",VLOOKUP(AK2379,映射!W:X,2,FALSE))</f>
        <v/>
      </c>
      <c r="AM2379" s="85"/>
      <c r="AN2379" s="85"/>
      <c r="AO2379" s="85"/>
    </row>
    <row r="2380" spans="1:41">
      <c r="A2380" s="26">
        <v>241100</v>
      </c>
      <c r="B2380" s="26" t="s">
        <v>975</v>
      </c>
      <c r="C2380" s="14" t="s">
        <v>40</v>
      </c>
      <c r="D2380" s="26" t="s">
        <v>977</v>
      </c>
      <c r="E2380" s="26">
        <v>32100</v>
      </c>
      <c r="F2380" s="26" t="s">
        <v>648</v>
      </c>
      <c r="G2380" s="26"/>
      <c r="H2380" s="26">
        <v>22</v>
      </c>
      <c r="I2380" s="26">
        <v>340</v>
      </c>
      <c r="J2380" s="90">
        <v>15</v>
      </c>
      <c r="K2380" s="26"/>
      <c r="L2380" s="85">
        <v>5028</v>
      </c>
      <c r="M2380" s="15" t="str">
        <f>IF(L2380="","",VLOOKUP(L2380,映射!W:X,2,FALSE))</f>
        <v>生命力回复药(400)</v>
      </c>
      <c r="N2380" s="85">
        <v>1</v>
      </c>
      <c r="O2380" s="85">
        <v>1</v>
      </c>
      <c r="P2380" s="85">
        <v>500</v>
      </c>
      <c r="Q2380" s="79"/>
      <c r="R2380" s="15"/>
      <c r="S2380" s="79"/>
      <c r="T2380" s="79"/>
      <c r="U2380" s="79"/>
      <c r="V2380" s="92"/>
      <c r="W2380" s="15"/>
      <c r="X2380" s="92"/>
      <c r="Y2380" s="92"/>
      <c r="Z2380" s="92"/>
      <c r="AA2380" s="92"/>
      <c r="AB2380" s="88"/>
      <c r="AC2380" s="92"/>
      <c r="AD2380" s="92"/>
      <c r="AE2380" s="92"/>
      <c r="AF2380" s="85"/>
      <c r="AG2380" s="15"/>
      <c r="AH2380" s="85"/>
      <c r="AI2380" s="85"/>
      <c r="AJ2380" s="85"/>
      <c r="AK2380" s="85"/>
      <c r="AL2380" s="85" t="str">
        <f>IF(AK2380="","",VLOOKUP(AK2380,映射!W:X,2,FALSE))</f>
        <v/>
      </c>
      <c r="AM2380" s="85"/>
      <c r="AN2380" s="85"/>
      <c r="AO2380" s="85"/>
    </row>
    <row r="2381" spans="1:41">
      <c r="A2381" s="26">
        <v>241101</v>
      </c>
      <c r="B2381" s="26" t="s">
        <v>975</v>
      </c>
      <c r="C2381" s="14" t="s">
        <v>40</v>
      </c>
      <c r="D2381" s="26" t="s">
        <v>977</v>
      </c>
      <c r="E2381" s="26">
        <v>32101</v>
      </c>
      <c r="F2381" s="26" t="s">
        <v>492</v>
      </c>
      <c r="G2381" s="26"/>
      <c r="H2381" s="26">
        <v>22</v>
      </c>
      <c r="I2381" s="26">
        <v>340</v>
      </c>
      <c r="J2381" s="90">
        <v>15</v>
      </c>
      <c r="K2381" s="26"/>
      <c r="L2381" s="85">
        <v>5028</v>
      </c>
      <c r="M2381" s="15" t="str">
        <f>IF(L2381="","",VLOOKUP(L2381,映射!W:X,2,FALSE))</f>
        <v>生命力回复药(400)</v>
      </c>
      <c r="N2381" s="85">
        <v>1</v>
      </c>
      <c r="O2381" s="85">
        <v>1</v>
      </c>
      <c r="P2381" s="85">
        <v>500</v>
      </c>
      <c r="Q2381" s="79"/>
      <c r="R2381" s="15"/>
      <c r="S2381" s="79"/>
      <c r="T2381" s="79"/>
      <c r="U2381" s="79"/>
      <c r="V2381" s="92"/>
      <c r="W2381" s="15"/>
      <c r="X2381" s="92"/>
      <c r="Y2381" s="92"/>
      <c r="Z2381" s="92"/>
      <c r="AA2381" s="92"/>
      <c r="AB2381" s="88"/>
      <c r="AC2381" s="92"/>
      <c r="AD2381" s="92"/>
      <c r="AE2381" s="92"/>
      <c r="AF2381" s="85"/>
      <c r="AG2381" s="15"/>
      <c r="AH2381" s="85"/>
      <c r="AI2381" s="85"/>
      <c r="AJ2381" s="85"/>
      <c r="AK2381" s="85"/>
      <c r="AL2381" s="85" t="str">
        <f>IF(AK2381="","",VLOOKUP(AK2381,映射!W:X,2,FALSE))</f>
        <v/>
      </c>
      <c r="AM2381" s="85"/>
      <c r="AN2381" s="85"/>
      <c r="AO2381" s="85"/>
    </row>
    <row r="2382" spans="1:41">
      <c r="A2382" s="26">
        <v>241102</v>
      </c>
      <c r="B2382" s="26" t="s">
        <v>975</v>
      </c>
      <c r="C2382" s="14" t="s">
        <v>40</v>
      </c>
      <c r="D2382" s="26" t="s">
        <v>977</v>
      </c>
      <c r="E2382" s="26">
        <v>32102</v>
      </c>
      <c r="F2382" s="26" t="s">
        <v>456</v>
      </c>
      <c r="G2382" s="26"/>
      <c r="H2382" s="26">
        <v>22</v>
      </c>
      <c r="I2382" s="26">
        <v>340</v>
      </c>
      <c r="J2382" s="90">
        <v>15</v>
      </c>
      <c r="K2382" s="26"/>
      <c r="L2382" s="85">
        <v>5028</v>
      </c>
      <c r="M2382" s="15" t="str">
        <f>IF(L2382="","",VLOOKUP(L2382,映射!W:X,2,FALSE))</f>
        <v>生命力回复药(400)</v>
      </c>
      <c r="N2382" s="85">
        <v>1</v>
      </c>
      <c r="O2382" s="85">
        <v>1</v>
      </c>
      <c r="P2382" s="85">
        <v>500</v>
      </c>
      <c r="Q2382" s="79"/>
      <c r="R2382" s="15"/>
      <c r="S2382" s="79"/>
      <c r="T2382" s="79"/>
      <c r="U2382" s="79"/>
      <c r="V2382" s="92"/>
      <c r="W2382" s="15"/>
      <c r="X2382" s="92"/>
      <c r="Y2382" s="92"/>
      <c r="Z2382" s="92"/>
      <c r="AA2382" s="92"/>
      <c r="AB2382" s="88"/>
      <c r="AC2382" s="92"/>
      <c r="AD2382" s="92"/>
      <c r="AE2382" s="92"/>
      <c r="AF2382" s="85"/>
      <c r="AG2382" s="15"/>
      <c r="AH2382" s="85"/>
      <c r="AI2382" s="85"/>
      <c r="AJ2382" s="85"/>
      <c r="AK2382" s="85"/>
      <c r="AL2382" s="85" t="str">
        <f>IF(AK2382="","",VLOOKUP(AK2382,映射!W:X,2,FALSE))</f>
        <v/>
      </c>
      <c r="AM2382" s="85"/>
      <c r="AN2382" s="85"/>
      <c r="AO2382" s="85"/>
    </row>
    <row r="2383" spans="1:41">
      <c r="A2383" s="26">
        <v>241103</v>
      </c>
      <c r="B2383" s="26" t="s">
        <v>975</v>
      </c>
      <c r="C2383" s="14" t="s">
        <v>40</v>
      </c>
      <c r="D2383" s="26" t="s">
        <v>977</v>
      </c>
      <c r="E2383" s="26">
        <v>32103</v>
      </c>
      <c r="F2383" s="26" t="s">
        <v>624</v>
      </c>
      <c r="G2383" s="26"/>
      <c r="H2383" s="26">
        <v>22</v>
      </c>
      <c r="I2383" s="26">
        <v>340</v>
      </c>
      <c r="J2383" s="90">
        <v>15</v>
      </c>
      <c r="K2383" s="26"/>
      <c r="L2383" s="85">
        <v>5028</v>
      </c>
      <c r="M2383" s="15" t="str">
        <f>IF(L2383="","",VLOOKUP(L2383,映射!W:X,2,FALSE))</f>
        <v>生命力回复药(400)</v>
      </c>
      <c r="N2383" s="85">
        <v>1</v>
      </c>
      <c r="O2383" s="85">
        <v>1</v>
      </c>
      <c r="P2383" s="85">
        <v>500</v>
      </c>
      <c r="Q2383" s="79"/>
      <c r="R2383" s="15"/>
      <c r="S2383" s="79"/>
      <c r="T2383" s="79"/>
      <c r="U2383" s="79"/>
      <c r="V2383" s="92"/>
      <c r="W2383" s="15"/>
      <c r="X2383" s="92"/>
      <c r="Y2383" s="92"/>
      <c r="Z2383" s="92"/>
      <c r="AA2383" s="92"/>
      <c r="AB2383" s="88"/>
      <c r="AC2383" s="92"/>
      <c r="AD2383" s="92"/>
      <c r="AE2383" s="92"/>
      <c r="AF2383" s="85"/>
      <c r="AG2383" s="15"/>
      <c r="AH2383" s="85"/>
      <c r="AI2383" s="85"/>
      <c r="AJ2383" s="85"/>
      <c r="AK2383" s="85"/>
      <c r="AL2383" s="85" t="str">
        <f>IF(AK2383="","",VLOOKUP(AK2383,映射!W:X,2,FALSE))</f>
        <v/>
      </c>
      <c r="AM2383" s="85"/>
      <c r="AN2383" s="85"/>
      <c r="AO2383" s="85"/>
    </row>
    <row r="2384" spans="1:41">
      <c r="A2384" s="26">
        <v>241104</v>
      </c>
      <c r="B2384" s="26" t="s">
        <v>975</v>
      </c>
      <c r="C2384" s="14" t="s">
        <v>40</v>
      </c>
      <c r="D2384" s="26" t="s">
        <v>977</v>
      </c>
      <c r="E2384" s="26">
        <v>32104</v>
      </c>
      <c r="F2384" s="26" t="s">
        <v>699</v>
      </c>
      <c r="G2384" s="26"/>
      <c r="H2384" s="26">
        <v>22</v>
      </c>
      <c r="I2384" s="26">
        <v>340</v>
      </c>
      <c r="J2384" s="90">
        <v>15</v>
      </c>
      <c r="K2384" s="26"/>
      <c r="L2384" s="85">
        <v>5028</v>
      </c>
      <c r="M2384" s="15" t="str">
        <f>IF(L2384="","",VLOOKUP(L2384,映射!W:X,2,FALSE))</f>
        <v>生命力回复药(400)</v>
      </c>
      <c r="N2384" s="85">
        <v>1</v>
      </c>
      <c r="O2384" s="85">
        <v>1</v>
      </c>
      <c r="P2384" s="85">
        <v>500</v>
      </c>
      <c r="Q2384" s="79"/>
      <c r="R2384" s="15"/>
      <c r="S2384" s="79"/>
      <c r="T2384" s="79"/>
      <c r="U2384" s="79"/>
      <c r="V2384" s="92"/>
      <c r="W2384" s="15"/>
      <c r="X2384" s="92"/>
      <c r="Y2384" s="92"/>
      <c r="Z2384" s="92"/>
      <c r="AA2384" s="92"/>
      <c r="AB2384" s="88"/>
      <c r="AC2384" s="92"/>
      <c r="AD2384" s="92"/>
      <c r="AE2384" s="92"/>
      <c r="AF2384" s="85"/>
      <c r="AG2384" s="15"/>
      <c r="AH2384" s="85"/>
      <c r="AI2384" s="85"/>
      <c r="AJ2384" s="85"/>
      <c r="AK2384" s="85"/>
      <c r="AL2384" s="85" t="str">
        <f>IF(AK2384="","",VLOOKUP(AK2384,映射!W:X,2,FALSE))</f>
        <v/>
      </c>
      <c r="AM2384" s="85"/>
      <c r="AN2384" s="85"/>
      <c r="AO2384" s="85"/>
    </row>
    <row r="2385" spans="1:41">
      <c r="A2385" s="26">
        <v>241105</v>
      </c>
      <c r="B2385" s="26" t="s">
        <v>975</v>
      </c>
      <c r="C2385" s="14" t="s">
        <v>40</v>
      </c>
      <c r="D2385" s="26" t="s">
        <v>977</v>
      </c>
      <c r="E2385" s="26">
        <v>32105</v>
      </c>
      <c r="F2385" s="26" t="s">
        <v>438</v>
      </c>
      <c r="G2385" s="26"/>
      <c r="H2385" s="26">
        <v>22</v>
      </c>
      <c r="I2385" s="26">
        <v>340</v>
      </c>
      <c r="J2385" s="90">
        <v>15</v>
      </c>
      <c r="K2385" s="26"/>
      <c r="L2385" s="85">
        <v>5028</v>
      </c>
      <c r="M2385" s="15" t="str">
        <f>IF(L2385="","",VLOOKUP(L2385,映射!W:X,2,FALSE))</f>
        <v>生命力回复药(400)</v>
      </c>
      <c r="N2385" s="85">
        <v>1</v>
      </c>
      <c r="O2385" s="85">
        <v>1</v>
      </c>
      <c r="P2385" s="85">
        <v>500</v>
      </c>
      <c r="Q2385" s="79"/>
      <c r="R2385" s="15"/>
      <c r="S2385" s="79"/>
      <c r="T2385" s="79"/>
      <c r="U2385" s="79"/>
      <c r="V2385" s="92"/>
      <c r="W2385" s="15"/>
      <c r="X2385" s="92"/>
      <c r="Y2385" s="92"/>
      <c r="Z2385" s="92"/>
      <c r="AA2385" s="92"/>
      <c r="AB2385" s="88"/>
      <c r="AC2385" s="92"/>
      <c r="AD2385" s="92"/>
      <c r="AE2385" s="92"/>
      <c r="AF2385" s="85"/>
      <c r="AG2385" s="15"/>
      <c r="AH2385" s="85"/>
      <c r="AI2385" s="85"/>
      <c r="AJ2385" s="85"/>
      <c r="AK2385" s="85"/>
      <c r="AL2385" s="85" t="str">
        <f>IF(AK2385="","",VLOOKUP(AK2385,映射!W:X,2,FALSE))</f>
        <v/>
      </c>
      <c r="AM2385" s="85"/>
      <c r="AN2385" s="85"/>
      <c r="AO2385" s="85"/>
    </row>
    <row r="2386" spans="1:41">
      <c r="A2386" s="26">
        <v>241106</v>
      </c>
      <c r="B2386" s="26" t="s">
        <v>975</v>
      </c>
      <c r="C2386" s="14" t="s">
        <v>40</v>
      </c>
      <c r="D2386" s="26" t="s">
        <v>977</v>
      </c>
      <c r="E2386" s="26">
        <v>32106</v>
      </c>
      <c r="F2386" s="26" t="s">
        <v>705</v>
      </c>
      <c r="G2386" s="26"/>
      <c r="H2386" s="26">
        <v>22</v>
      </c>
      <c r="I2386" s="26">
        <v>340</v>
      </c>
      <c r="J2386" s="90">
        <v>15</v>
      </c>
      <c r="K2386" s="26"/>
      <c r="L2386" s="85">
        <v>5028</v>
      </c>
      <c r="M2386" s="15" t="str">
        <f>IF(L2386="","",VLOOKUP(L2386,映射!W:X,2,FALSE))</f>
        <v>生命力回复药(400)</v>
      </c>
      <c r="N2386" s="85">
        <v>1</v>
      </c>
      <c r="O2386" s="85">
        <v>1</v>
      </c>
      <c r="P2386" s="85">
        <v>500</v>
      </c>
      <c r="Q2386" s="79"/>
      <c r="R2386" s="15"/>
      <c r="S2386" s="79"/>
      <c r="T2386" s="79"/>
      <c r="U2386" s="79"/>
      <c r="V2386" s="92"/>
      <c r="W2386" s="15"/>
      <c r="X2386" s="92"/>
      <c r="Y2386" s="92"/>
      <c r="Z2386" s="92"/>
      <c r="AA2386" s="92"/>
      <c r="AB2386" s="88"/>
      <c r="AC2386" s="92"/>
      <c r="AD2386" s="92"/>
      <c r="AE2386" s="92"/>
      <c r="AF2386" s="85"/>
      <c r="AG2386" s="15"/>
      <c r="AH2386" s="85"/>
      <c r="AI2386" s="85"/>
      <c r="AJ2386" s="85"/>
      <c r="AK2386" s="85"/>
      <c r="AL2386" s="85" t="str">
        <f>IF(AK2386="","",VLOOKUP(AK2386,映射!W:X,2,FALSE))</f>
        <v/>
      </c>
      <c r="AM2386" s="85"/>
      <c r="AN2386" s="85"/>
      <c r="AO2386" s="85"/>
    </row>
    <row r="2387" spans="1:41">
      <c r="A2387" s="26">
        <v>241107</v>
      </c>
      <c r="B2387" s="26" t="s">
        <v>975</v>
      </c>
      <c r="C2387" s="14" t="s">
        <v>40</v>
      </c>
      <c r="D2387" s="26" t="s">
        <v>976</v>
      </c>
      <c r="E2387" s="26">
        <v>32107</v>
      </c>
      <c r="F2387" s="26" t="s">
        <v>628</v>
      </c>
      <c r="G2387" s="26"/>
      <c r="H2387" s="26">
        <v>22</v>
      </c>
      <c r="I2387" s="26">
        <v>340</v>
      </c>
      <c r="J2387" s="90">
        <v>15</v>
      </c>
      <c r="K2387" s="26"/>
      <c r="L2387" s="85">
        <v>5028</v>
      </c>
      <c r="M2387" s="15" t="str">
        <f>IF(L2387="","",VLOOKUP(L2387,映射!W:X,2,FALSE))</f>
        <v>生命力回复药(400)</v>
      </c>
      <c r="N2387" s="85">
        <v>1</v>
      </c>
      <c r="O2387" s="85">
        <v>1</v>
      </c>
      <c r="P2387" s="85">
        <v>500</v>
      </c>
      <c r="Q2387" s="79"/>
      <c r="R2387" s="15"/>
      <c r="S2387" s="79"/>
      <c r="T2387" s="79"/>
      <c r="U2387" s="79"/>
      <c r="V2387" s="92"/>
      <c r="W2387" s="15"/>
      <c r="X2387" s="92"/>
      <c r="Y2387" s="92"/>
      <c r="Z2387" s="92"/>
      <c r="AA2387" s="92"/>
      <c r="AB2387" s="88"/>
      <c r="AC2387" s="92"/>
      <c r="AD2387" s="92"/>
      <c r="AE2387" s="92"/>
      <c r="AF2387" s="85"/>
      <c r="AG2387" s="15"/>
      <c r="AH2387" s="85"/>
      <c r="AI2387" s="85"/>
      <c r="AJ2387" s="85"/>
      <c r="AK2387" s="85"/>
      <c r="AL2387" s="85" t="str">
        <f>IF(AK2387="","",VLOOKUP(AK2387,映射!W:X,2,FALSE))</f>
        <v/>
      </c>
      <c r="AM2387" s="85"/>
      <c r="AN2387" s="85"/>
      <c r="AO2387" s="85"/>
    </row>
    <row r="2388" spans="1:41">
      <c r="A2388" s="26">
        <v>241108</v>
      </c>
      <c r="B2388" s="26" t="s">
        <v>975</v>
      </c>
      <c r="C2388" s="14" t="s">
        <v>40</v>
      </c>
      <c r="D2388" s="26" t="s">
        <v>976</v>
      </c>
      <c r="E2388" s="26">
        <v>32108</v>
      </c>
      <c r="F2388" s="26" t="s">
        <v>507</v>
      </c>
      <c r="G2388" s="26"/>
      <c r="H2388" s="26">
        <v>22</v>
      </c>
      <c r="I2388" s="26">
        <v>340</v>
      </c>
      <c r="J2388" s="90">
        <v>15</v>
      </c>
      <c r="K2388" s="26"/>
      <c r="L2388" s="85">
        <v>5028</v>
      </c>
      <c r="M2388" s="15" t="str">
        <f>IF(L2388="","",VLOOKUP(L2388,映射!W:X,2,FALSE))</f>
        <v>生命力回复药(400)</v>
      </c>
      <c r="N2388" s="85">
        <v>1</v>
      </c>
      <c r="O2388" s="85">
        <v>1</v>
      </c>
      <c r="P2388" s="85">
        <v>500</v>
      </c>
      <c r="Q2388" s="79"/>
      <c r="R2388" s="15"/>
      <c r="S2388" s="79"/>
      <c r="T2388" s="79"/>
      <c r="U2388" s="79"/>
      <c r="V2388" s="92"/>
      <c r="W2388" s="15"/>
      <c r="X2388" s="92"/>
      <c r="Y2388" s="92"/>
      <c r="Z2388" s="92"/>
      <c r="AA2388" s="92"/>
      <c r="AB2388" s="88"/>
      <c r="AC2388" s="92"/>
      <c r="AD2388" s="92"/>
      <c r="AE2388" s="92"/>
      <c r="AF2388" s="85"/>
      <c r="AG2388" s="15"/>
      <c r="AH2388" s="85"/>
      <c r="AI2388" s="85"/>
      <c r="AJ2388" s="85"/>
      <c r="AK2388" s="85"/>
      <c r="AL2388" s="85" t="str">
        <f>IF(AK2388="","",VLOOKUP(AK2388,映射!W:X,2,FALSE))</f>
        <v/>
      </c>
      <c r="AM2388" s="85"/>
      <c r="AN2388" s="85"/>
      <c r="AO2388" s="85"/>
    </row>
    <row r="2389" spans="1:41">
      <c r="A2389" s="26">
        <v>241109</v>
      </c>
      <c r="B2389" s="26" t="s">
        <v>975</v>
      </c>
      <c r="C2389" s="14" t="s">
        <v>40</v>
      </c>
      <c r="D2389" s="26" t="s">
        <v>976</v>
      </c>
      <c r="E2389" s="26">
        <v>32109</v>
      </c>
      <c r="F2389" s="26" t="s">
        <v>471</v>
      </c>
      <c r="G2389" s="26"/>
      <c r="H2389" s="26">
        <v>22</v>
      </c>
      <c r="I2389" s="26">
        <v>340</v>
      </c>
      <c r="J2389" s="90">
        <v>15</v>
      </c>
      <c r="K2389" s="26"/>
      <c r="L2389" s="85">
        <v>5028</v>
      </c>
      <c r="M2389" s="15" t="str">
        <f>IF(L2389="","",VLOOKUP(L2389,映射!W:X,2,FALSE))</f>
        <v>生命力回复药(400)</v>
      </c>
      <c r="N2389" s="85">
        <v>1</v>
      </c>
      <c r="O2389" s="85">
        <v>1</v>
      </c>
      <c r="P2389" s="85">
        <v>500</v>
      </c>
      <c r="Q2389" s="79"/>
      <c r="R2389" s="15"/>
      <c r="S2389" s="79"/>
      <c r="T2389" s="79"/>
      <c r="U2389" s="79"/>
      <c r="V2389" s="92"/>
      <c r="W2389" s="15"/>
      <c r="X2389" s="92"/>
      <c r="Y2389" s="92"/>
      <c r="Z2389" s="92"/>
      <c r="AA2389" s="92"/>
      <c r="AB2389" s="88"/>
      <c r="AC2389" s="92"/>
      <c r="AD2389" s="92"/>
      <c r="AE2389" s="92"/>
      <c r="AF2389" s="85"/>
      <c r="AG2389" s="15"/>
      <c r="AH2389" s="85"/>
      <c r="AI2389" s="85"/>
      <c r="AJ2389" s="85"/>
      <c r="AK2389" s="85"/>
      <c r="AL2389" s="85" t="str">
        <f>IF(AK2389="","",VLOOKUP(AK2389,映射!W:X,2,FALSE))</f>
        <v/>
      </c>
      <c r="AM2389" s="85"/>
      <c r="AN2389" s="85"/>
      <c r="AO2389" s="85"/>
    </row>
    <row r="2390" spans="1:41">
      <c r="A2390" s="26">
        <v>241110</v>
      </c>
      <c r="B2390" s="26" t="s">
        <v>975</v>
      </c>
      <c r="C2390" s="14" t="s">
        <v>40</v>
      </c>
      <c r="D2390" s="26" t="s">
        <v>976</v>
      </c>
      <c r="E2390" s="26">
        <v>32110</v>
      </c>
      <c r="F2390" s="26" t="s">
        <v>492</v>
      </c>
      <c r="G2390" s="26"/>
      <c r="H2390" s="26">
        <v>22</v>
      </c>
      <c r="I2390" s="26">
        <v>340</v>
      </c>
      <c r="J2390" s="90">
        <v>15</v>
      </c>
      <c r="K2390" s="26"/>
      <c r="L2390" s="85">
        <v>5028</v>
      </c>
      <c r="M2390" s="15" t="str">
        <f>IF(L2390="","",VLOOKUP(L2390,映射!W:X,2,FALSE))</f>
        <v>生命力回复药(400)</v>
      </c>
      <c r="N2390" s="85">
        <v>1</v>
      </c>
      <c r="O2390" s="85">
        <v>1</v>
      </c>
      <c r="P2390" s="85">
        <v>500</v>
      </c>
      <c r="Q2390" s="79"/>
      <c r="R2390" s="15"/>
      <c r="S2390" s="79"/>
      <c r="T2390" s="79"/>
      <c r="U2390" s="79"/>
      <c r="V2390" s="92"/>
      <c r="W2390" s="15"/>
      <c r="X2390" s="92"/>
      <c r="Y2390" s="92"/>
      <c r="Z2390" s="92"/>
      <c r="AA2390" s="92"/>
      <c r="AB2390" s="88"/>
      <c r="AC2390" s="92"/>
      <c r="AD2390" s="92"/>
      <c r="AE2390" s="92"/>
      <c r="AF2390" s="85"/>
      <c r="AG2390" s="15"/>
      <c r="AH2390" s="85"/>
      <c r="AI2390" s="85"/>
      <c r="AJ2390" s="85"/>
      <c r="AK2390" s="85"/>
      <c r="AL2390" s="85" t="str">
        <f>IF(AK2390="","",VLOOKUP(AK2390,映射!W:X,2,FALSE))</f>
        <v/>
      </c>
      <c r="AM2390" s="85"/>
      <c r="AN2390" s="85"/>
      <c r="AO2390" s="85"/>
    </row>
    <row r="2391" spans="1:41">
      <c r="A2391" s="26">
        <v>241111</v>
      </c>
      <c r="B2391" s="26" t="s">
        <v>975</v>
      </c>
      <c r="C2391" s="14" t="s">
        <v>40</v>
      </c>
      <c r="D2391" s="26" t="s">
        <v>976</v>
      </c>
      <c r="E2391" s="26">
        <v>32111</v>
      </c>
      <c r="F2391" s="26" t="s">
        <v>703</v>
      </c>
      <c r="G2391" s="26"/>
      <c r="H2391" s="26">
        <v>22</v>
      </c>
      <c r="I2391" s="26">
        <v>340</v>
      </c>
      <c r="J2391" s="90">
        <v>15</v>
      </c>
      <c r="K2391" s="26"/>
      <c r="L2391" s="85">
        <v>5028</v>
      </c>
      <c r="M2391" s="15" t="str">
        <f>IF(L2391="","",VLOOKUP(L2391,映射!W:X,2,FALSE))</f>
        <v>生命力回复药(400)</v>
      </c>
      <c r="N2391" s="85">
        <v>1</v>
      </c>
      <c r="O2391" s="85">
        <v>1</v>
      </c>
      <c r="P2391" s="85">
        <v>500</v>
      </c>
      <c r="Q2391" s="79"/>
      <c r="R2391" s="15"/>
      <c r="S2391" s="79"/>
      <c r="T2391" s="79"/>
      <c r="U2391" s="79"/>
      <c r="V2391" s="92"/>
      <c r="W2391" s="15"/>
      <c r="X2391" s="92"/>
      <c r="Y2391" s="92"/>
      <c r="Z2391" s="92"/>
      <c r="AA2391" s="92"/>
      <c r="AB2391" s="88"/>
      <c r="AC2391" s="92"/>
      <c r="AD2391" s="92"/>
      <c r="AE2391" s="92"/>
      <c r="AF2391" s="85"/>
      <c r="AG2391" s="15"/>
      <c r="AH2391" s="85"/>
      <c r="AI2391" s="85"/>
      <c r="AJ2391" s="85"/>
      <c r="AK2391" s="85"/>
      <c r="AL2391" s="85" t="str">
        <f>IF(AK2391="","",VLOOKUP(AK2391,映射!W:X,2,FALSE))</f>
        <v/>
      </c>
      <c r="AM2391" s="85"/>
      <c r="AN2391" s="85"/>
      <c r="AO2391" s="85"/>
    </row>
    <row r="2392" spans="1:41">
      <c r="A2392" s="26">
        <v>241112</v>
      </c>
      <c r="B2392" s="26" t="s">
        <v>975</v>
      </c>
      <c r="C2392" s="14" t="s">
        <v>40</v>
      </c>
      <c r="D2392" s="26" t="s">
        <v>976</v>
      </c>
      <c r="E2392" s="26">
        <v>32112</v>
      </c>
      <c r="F2392" s="26" t="s">
        <v>466</v>
      </c>
      <c r="G2392" s="26"/>
      <c r="H2392" s="26">
        <v>22</v>
      </c>
      <c r="I2392" s="26">
        <v>340</v>
      </c>
      <c r="J2392" s="90">
        <v>15</v>
      </c>
      <c r="K2392" s="26"/>
      <c r="L2392" s="85">
        <v>5028</v>
      </c>
      <c r="M2392" s="15" t="str">
        <f>IF(L2392="","",VLOOKUP(L2392,映射!W:X,2,FALSE))</f>
        <v>生命力回复药(400)</v>
      </c>
      <c r="N2392" s="85">
        <v>1</v>
      </c>
      <c r="O2392" s="85">
        <v>1</v>
      </c>
      <c r="P2392" s="85">
        <v>500</v>
      </c>
      <c r="Q2392" s="79"/>
      <c r="R2392" s="15"/>
      <c r="S2392" s="79"/>
      <c r="T2392" s="79"/>
      <c r="U2392" s="79"/>
      <c r="V2392" s="92"/>
      <c r="W2392" s="15"/>
      <c r="X2392" s="92"/>
      <c r="Y2392" s="92"/>
      <c r="Z2392" s="92"/>
      <c r="AA2392" s="92"/>
      <c r="AB2392" s="88"/>
      <c r="AC2392" s="92"/>
      <c r="AD2392" s="92"/>
      <c r="AE2392" s="92"/>
      <c r="AF2392" s="85"/>
      <c r="AG2392" s="15"/>
      <c r="AH2392" s="85"/>
      <c r="AI2392" s="85"/>
      <c r="AJ2392" s="85"/>
      <c r="AK2392" s="85"/>
      <c r="AL2392" s="85" t="str">
        <f>IF(AK2392="","",VLOOKUP(AK2392,映射!W:X,2,FALSE))</f>
        <v/>
      </c>
      <c r="AM2392" s="85"/>
      <c r="AN2392" s="85"/>
      <c r="AO2392" s="85"/>
    </row>
    <row r="2393" spans="1:41">
      <c r="A2393" s="26">
        <v>241113</v>
      </c>
      <c r="B2393" s="26" t="s">
        <v>975</v>
      </c>
      <c r="C2393" s="14" t="s">
        <v>40</v>
      </c>
      <c r="D2393" s="26" t="s">
        <v>976</v>
      </c>
      <c r="E2393" s="26">
        <v>32113</v>
      </c>
      <c r="F2393" s="26" t="s">
        <v>635</v>
      </c>
      <c r="G2393" s="26"/>
      <c r="H2393" s="26">
        <v>22</v>
      </c>
      <c r="I2393" s="26">
        <v>340</v>
      </c>
      <c r="J2393" s="90">
        <v>15</v>
      </c>
      <c r="K2393" s="26"/>
      <c r="L2393" s="85">
        <v>5028</v>
      </c>
      <c r="M2393" s="15" t="str">
        <f>IF(L2393="","",VLOOKUP(L2393,映射!W:X,2,FALSE))</f>
        <v>生命力回复药(400)</v>
      </c>
      <c r="N2393" s="85">
        <v>1</v>
      </c>
      <c r="O2393" s="85">
        <v>1</v>
      </c>
      <c r="P2393" s="85">
        <v>500</v>
      </c>
      <c r="Q2393" s="79"/>
      <c r="R2393" s="15"/>
      <c r="S2393" s="79"/>
      <c r="T2393" s="79"/>
      <c r="U2393" s="79"/>
      <c r="V2393" s="92"/>
      <c r="W2393" s="15"/>
      <c r="X2393" s="92"/>
      <c r="Y2393" s="92"/>
      <c r="Z2393" s="92"/>
      <c r="AA2393" s="92"/>
      <c r="AB2393" s="88"/>
      <c r="AC2393" s="92"/>
      <c r="AD2393" s="92"/>
      <c r="AE2393" s="92"/>
      <c r="AF2393" s="85"/>
      <c r="AG2393" s="15"/>
      <c r="AH2393" s="85"/>
      <c r="AI2393" s="85"/>
      <c r="AJ2393" s="85"/>
      <c r="AK2393" s="85"/>
      <c r="AL2393" s="85" t="str">
        <f>IF(AK2393="","",VLOOKUP(AK2393,映射!W:X,2,FALSE))</f>
        <v/>
      </c>
      <c r="AM2393" s="85"/>
      <c r="AN2393" s="85"/>
      <c r="AO2393" s="85"/>
    </row>
    <row r="2394" spans="1:41">
      <c r="A2394" s="26">
        <v>241114</v>
      </c>
      <c r="B2394" s="26" t="s">
        <v>975</v>
      </c>
      <c r="C2394" s="14" t="s">
        <v>40</v>
      </c>
      <c r="D2394" s="26" t="s">
        <v>977</v>
      </c>
      <c r="E2394" s="26">
        <v>32114</v>
      </c>
      <c r="F2394" s="26" t="s">
        <v>648</v>
      </c>
      <c r="G2394" s="26"/>
      <c r="H2394" s="26">
        <v>22</v>
      </c>
      <c r="I2394" s="26">
        <v>340</v>
      </c>
      <c r="J2394" s="90">
        <v>15</v>
      </c>
      <c r="K2394" s="26"/>
      <c r="L2394" s="85">
        <v>5028</v>
      </c>
      <c r="M2394" s="15" t="str">
        <f>IF(L2394="","",VLOOKUP(L2394,映射!W:X,2,FALSE))</f>
        <v>生命力回复药(400)</v>
      </c>
      <c r="N2394" s="85">
        <v>1</v>
      </c>
      <c r="O2394" s="85">
        <v>1</v>
      </c>
      <c r="P2394" s="85">
        <v>500</v>
      </c>
      <c r="Q2394" s="79"/>
      <c r="R2394" s="15"/>
      <c r="S2394" s="79"/>
      <c r="T2394" s="79"/>
      <c r="U2394" s="79"/>
      <c r="V2394" s="92"/>
      <c r="W2394" s="15"/>
      <c r="X2394" s="92"/>
      <c r="Y2394" s="92"/>
      <c r="Z2394" s="92"/>
      <c r="AA2394" s="92"/>
      <c r="AB2394" s="88"/>
      <c r="AC2394" s="92"/>
      <c r="AD2394" s="92"/>
      <c r="AE2394" s="92"/>
      <c r="AF2394" s="85"/>
      <c r="AG2394" s="15"/>
      <c r="AH2394" s="85"/>
      <c r="AI2394" s="85"/>
      <c r="AJ2394" s="85"/>
      <c r="AK2394" s="85"/>
      <c r="AL2394" s="85" t="str">
        <f>IF(AK2394="","",VLOOKUP(AK2394,映射!W:X,2,FALSE))</f>
        <v/>
      </c>
      <c r="AM2394" s="85"/>
      <c r="AN2394" s="85"/>
      <c r="AO2394" s="85"/>
    </row>
    <row r="2395" spans="1:41">
      <c r="A2395" s="26">
        <v>241115</v>
      </c>
      <c r="B2395" s="26" t="s">
        <v>975</v>
      </c>
      <c r="C2395" s="14" t="s">
        <v>40</v>
      </c>
      <c r="D2395" s="26" t="s">
        <v>977</v>
      </c>
      <c r="E2395" s="26">
        <v>32115</v>
      </c>
      <c r="F2395" s="26" t="s">
        <v>648</v>
      </c>
      <c r="G2395" s="26"/>
      <c r="H2395" s="26">
        <v>22</v>
      </c>
      <c r="I2395" s="26">
        <v>340</v>
      </c>
      <c r="J2395" s="90">
        <v>15</v>
      </c>
      <c r="K2395" s="26"/>
      <c r="L2395" s="85">
        <v>5028</v>
      </c>
      <c r="M2395" s="15" t="str">
        <f>IF(L2395="","",VLOOKUP(L2395,映射!W:X,2,FALSE))</f>
        <v>生命力回复药(400)</v>
      </c>
      <c r="N2395" s="85">
        <v>1</v>
      </c>
      <c r="O2395" s="85">
        <v>1</v>
      </c>
      <c r="P2395" s="85">
        <v>500</v>
      </c>
      <c r="Q2395" s="79"/>
      <c r="R2395" s="15"/>
      <c r="S2395" s="79"/>
      <c r="T2395" s="79"/>
      <c r="U2395" s="79"/>
      <c r="V2395" s="92"/>
      <c r="W2395" s="15"/>
      <c r="X2395" s="92"/>
      <c r="Y2395" s="92"/>
      <c r="Z2395" s="92"/>
      <c r="AA2395" s="92"/>
      <c r="AB2395" s="88"/>
      <c r="AC2395" s="92"/>
      <c r="AD2395" s="92"/>
      <c r="AE2395" s="92"/>
      <c r="AF2395" s="85"/>
      <c r="AG2395" s="15"/>
      <c r="AH2395" s="85"/>
      <c r="AI2395" s="85"/>
      <c r="AJ2395" s="85"/>
      <c r="AK2395" s="85"/>
      <c r="AL2395" s="85" t="str">
        <f>IF(AK2395="","",VLOOKUP(AK2395,映射!W:X,2,FALSE))</f>
        <v/>
      </c>
      <c r="AM2395" s="85"/>
      <c r="AN2395" s="85"/>
      <c r="AO2395" s="85"/>
    </row>
    <row r="2396" spans="1:41">
      <c r="A2396" s="26">
        <v>241116</v>
      </c>
      <c r="B2396" s="26" t="s">
        <v>975</v>
      </c>
      <c r="C2396" s="14" t="s">
        <v>40</v>
      </c>
      <c r="D2396" s="26" t="s">
        <v>977</v>
      </c>
      <c r="E2396" s="26">
        <v>32116</v>
      </c>
      <c r="F2396" s="26" t="s">
        <v>492</v>
      </c>
      <c r="G2396" s="26"/>
      <c r="H2396" s="26">
        <v>22</v>
      </c>
      <c r="I2396" s="26">
        <v>340</v>
      </c>
      <c r="J2396" s="90">
        <v>15</v>
      </c>
      <c r="K2396" s="26"/>
      <c r="L2396" s="85">
        <v>5028</v>
      </c>
      <c r="M2396" s="15" t="str">
        <f>IF(L2396="","",VLOOKUP(L2396,映射!W:X,2,FALSE))</f>
        <v>生命力回复药(400)</v>
      </c>
      <c r="N2396" s="85">
        <v>1</v>
      </c>
      <c r="O2396" s="85">
        <v>1</v>
      </c>
      <c r="P2396" s="85">
        <v>500</v>
      </c>
      <c r="Q2396" s="79"/>
      <c r="R2396" s="15"/>
      <c r="S2396" s="79"/>
      <c r="T2396" s="79"/>
      <c r="U2396" s="79"/>
      <c r="V2396" s="92"/>
      <c r="W2396" s="15"/>
      <c r="X2396" s="92"/>
      <c r="Y2396" s="92"/>
      <c r="Z2396" s="92"/>
      <c r="AA2396" s="92"/>
      <c r="AB2396" s="88"/>
      <c r="AC2396" s="92"/>
      <c r="AD2396" s="92"/>
      <c r="AE2396" s="92"/>
      <c r="AF2396" s="85"/>
      <c r="AG2396" s="15"/>
      <c r="AH2396" s="85"/>
      <c r="AI2396" s="85"/>
      <c r="AJ2396" s="85"/>
      <c r="AK2396" s="85"/>
      <c r="AL2396" s="85" t="str">
        <f>IF(AK2396="","",VLOOKUP(AK2396,映射!W:X,2,FALSE))</f>
        <v/>
      </c>
      <c r="AM2396" s="85"/>
      <c r="AN2396" s="85"/>
      <c r="AO2396" s="85"/>
    </row>
    <row r="2397" spans="1:41">
      <c r="A2397" s="26">
        <v>241117</v>
      </c>
      <c r="B2397" s="26" t="s">
        <v>975</v>
      </c>
      <c r="C2397" s="14" t="s">
        <v>40</v>
      </c>
      <c r="D2397" s="26" t="s">
        <v>977</v>
      </c>
      <c r="E2397" s="26">
        <v>32117</v>
      </c>
      <c r="F2397" s="26" t="s">
        <v>456</v>
      </c>
      <c r="G2397" s="26"/>
      <c r="H2397" s="26">
        <v>22</v>
      </c>
      <c r="I2397" s="26">
        <v>340</v>
      </c>
      <c r="J2397" s="90">
        <v>15</v>
      </c>
      <c r="K2397" s="26"/>
      <c r="L2397" s="85">
        <v>5028</v>
      </c>
      <c r="M2397" s="15" t="str">
        <f>IF(L2397="","",VLOOKUP(L2397,映射!W:X,2,FALSE))</f>
        <v>生命力回复药(400)</v>
      </c>
      <c r="N2397" s="85">
        <v>1</v>
      </c>
      <c r="O2397" s="85">
        <v>1</v>
      </c>
      <c r="P2397" s="85">
        <v>500</v>
      </c>
      <c r="Q2397" s="79"/>
      <c r="R2397" s="15"/>
      <c r="S2397" s="79"/>
      <c r="T2397" s="79"/>
      <c r="U2397" s="79"/>
      <c r="V2397" s="92"/>
      <c r="W2397" s="15"/>
      <c r="X2397" s="92"/>
      <c r="Y2397" s="92"/>
      <c r="Z2397" s="92"/>
      <c r="AA2397" s="92"/>
      <c r="AB2397" s="88"/>
      <c r="AC2397" s="92"/>
      <c r="AD2397" s="92"/>
      <c r="AE2397" s="92"/>
      <c r="AF2397" s="85"/>
      <c r="AG2397" s="15"/>
      <c r="AH2397" s="85"/>
      <c r="AI2397" s="85"/>
      <c r="AJ2397" s="85"/>
      <c r="AK2397" s="85"/>
      <c r="AL2397" s="85" t="str">
        <f>IF(AK2397="","",VLOOKUP(AK2397,映射!W:X,2,FALSE))</f>
        <v/>
      </c>
      <c r="AM2397" s="85"/>
      <c r="AN2397" s="85"/>
      <c r="AO2397" s="85"/>
    </row>
    <row r="2398" spans="1:41">
      <c r="A2398" s="26">
        <v>241118</v>
      </c>
      <c r="B2398" s="26" t="s">
        <v>975</v>
      </c>
      <c r="C2398" s="14" t="s">
        <v>40</v>
      </c>
      <c r="D2398" s="26" t="s">
        <v>977</v>
      </c>
      <c r="E2398" s="26">
        <v>32118</v>
      </c>
      <c r="F2398" s="26" t="s">
        <v>624</v>
      </c>
      <c r="G2398" s="26"/>
      <c r="H2398" s="26">
        <v>22</v>
      </c>
      <c r="I2398" s="26">
        <v>340</v>
      </c>
      <c r="J2398" s="90">
        <v>15</v>
      </c>
      <c r="K2398" s="26"/>
      <c r="L2398" s="85">
        <v>5028</v>
      </c>
      <c r="M2398" s="15" t="str">
        <f>IF(L2398="","",VLOOKUP(L2398,映射!W:X,2,FALSE))</f>
        <v>生命力回复药(400)</v>
      </c>
      <c r="N2398" s="85">
        <v>1</v>
      </c>
      <c r="O2398" s="85">
        <v>1</v>
      </c>
      <c r="P2398" s="85">
        <v>500</v>
      </c>
      <c r="Q2398" s="79"/>
      <c r="R2398" s="15"/>
      <c r="S2398" s="79"/>
      <c r="T2398" s="79"/>
      <c r="U2398" s="79"/>
      <c r="V2398" s="92"/>
      <c r="W2398" s="15"/>
      <c r="X2398" s="92"/>
      <c r="Y2398" s="92"/>
      <c r="Z2398" s="92"/>
      <c r="AA2398" s="92"/>
      <c r="AB2398" s="88"/>
      <c r="AC2398" s="92"/>
      <c r="AD2398" s="92"/>
      <c r="AE2398" s="92"/>
      <c r="AF2398" s="85"/>
      <c r="AG2398" s="15"/>
      <c r="AH2398" s="85"/>
      <c r="AI2398" s="85"/>
      <c r="AJ2398" s="85"/>
      <c r="AK2398" s="85"/>
      <c r="AL2398" s="85" t="str">
        <f>IF(AK2398="","",VLOOKUP(AK2398,映射!W:X,2,FALSE))</f>
        <v/>
      </c>
      <c r="AM2398" s="85"/>
      <c r="AN2398" s="85"/>
      <c r="AO2398" s="85"/>
    </row>
    <row r="2399" spans="1:41">
      <c r="A2399" s="26">
        <v>241119</v>
      </c>
      <c r="B2399" s="26" t="s">
        <v>975</v>
      </c>
      <c r="C2399" s="14" t="s">
        <v>40</v>
      </c>
      <c r="D2399" s="26" t="s">
        <v>977</v>
      </c>
      <c r="E2399" s="26">
        <v>32119</v>
      </c>
      <c r="F2399" s="26" t="s">
        <v>699</v>
      </c>
      <c r="G2399" s="26"/>
      <c r="H2399" s="26">
        <v>22</v>
      </c>
      <c r="I2399" s="26">
        <v>340</v>
      </c>
      <c r="J2399" s="90">
        <v>15</v>
      </c>
      <c r="K2399" s="26"/>
      <c r="L2399" s="85">
        <v>5028</v>
      </c>
      <c r="M2399" s="15" t="str">
        <f>IF(L2399="","",VLOOKUP(L2399,映射!W:X,2,FALSE))</f>
        <v>生命力回复药(400)</v>
      </c>
      <c r="N2399" s="85">
        <v>1</v>
      </c>
      <c r="O2399" s="85">
        <v>1</v>
      </c>
      <c r="P2399" s="85">
        <v>500</v>
      </c>
      <c r="Q2399" s="79"/>
      <c r="R2399" s="15"/>
      <c r="S2399" s="79"/>
      <c r="T2399" s="79"/>
      <c r="U2399" s="79"/>
      <c r="V2399" s="92"/>
      <c r="W2399" s="15"/>
      <c r="X2399" s="92"/>
      <c r="Y2399" s="92"/>
      <c r="Z2399" s="92"/>
      <c r="AA2399" s="92"/>
      <c r="AB2399" s="88"/>
      <c r="AC2399" s="92"/>
      <c r="AD2399" s="92"/>
      <c r="AE2399" s="92"/>
      <c r="AF2399" s="85"/>
      <c r="AG2399" s="15"/>
      <c r="AH2399" s="85"/>
      <c r="AI2399" s="85"/>
      <c r="AJ2399" s="85"/>
      <c r="AK2399" s="85"/>
      <c r="AL2399" s="85" t="str">
        <f>IF(AK2399="","",VLOOKUP(AK2399,映射!W:X,2,FALSE))</f>
        <v/>
      </c>
      <c r="AM2399" s="85"/>
      <c r="AN2399" s="85"/>
      <c r="AO2399" s="85"/>
    </row>
    <row r="2400" spans="1:41">
      <c r="A2400" s="26">
        <v>241120</v>
      </c>
      <c r="B2400" s="26" t="s">
        <v>975</v>
      </c>
      <c r="C2400" s="14" t="s">
        <v>40</v>
      </c>
      <c r="D2400" s="26" t="s">
        <v>977</v>
      </c>
      <c r="E2400" s="26">
        <v>32120</v>
      </c>
      <c r="F2400" s="26" t="s">
        <v>438</v>
      </c>
      <c r="G2400" s="26"/>
      <c r="H2400" s="26">
        <v>22</v>
      </c>
      <c r="I2400" s="26">
        <v>340</v>
      </c>
      <c r="J2400" s="90">
        <v>15</v>
      </c>
      <c r="K2400" s="26"/>
      <c r="L2400" s="85">
        <v>5028</v>
      </c>
      <c r="M2400" s="15" t="str">
        <f>IF(L2400="","",VLOOKUP(L2400,映射!W:X,2,FALSE))</f>
        <v>生命力回复药(400)</v>
      </c>
      <c r="N2400" s="85">
        <v>1</v>
      </c>
      <c r="O2400" s="85">
        <v>1</v>
      </c>
      <c r="P2400" s="85">
        <v>500</v>
      </c>
      <c r="Q2400" s="79"/>
      <c r="R2400" s="15"/>
      <c r="S2400" s="79"/>
      <c r="T2400" s="79"/>
      <c r="U2400" s="79"/>
      <c r="V2400" s="92"/>
      <c r="W2400" s="15"/>
      <c r="X2400" s="92"/>
      <c r="Y2400" s="92"/>
      <c r="Z2400" s="92"/>
      <c r="AA2400" s="92"/>
      <c r="AB2400" s="88"/>
      <c r="AC2400" s="92"/>
      <c r="AD2400" s="92"/>
      <c r="AE2400" s="92"/>
      <c r="AF2400" s="85"/>
      <c r="AG2400" s="15"/>
      <c r="AH2400" s="85"/>
      <c r="AI2400" s="85"/>
      <c r="AJ2400" s="85"/>
      <c r="AK2400" s="85"/>
      <c r="AL2400" s="85" t="str">
        <f>IF(AK2400="","",VLOOKUP(AK2400,映射!W:X,2,FALSE))</f>
        <v/>
      </c>
      <c r="AM2400" s="85"/>
      <c r="AN2400" s="85"/>
      <c r="AO2400" s="85"/>
    </row>
    <row r="2401" spans="1:41">
      <c r="A2401" s="26">
        <v>241121</v>
      </c>
      <c r="B2401" s="26" t="s">
        <v>975</v>
      </c>
      <c r="C2401" s="14" t="s">
        <v>40</v>
      </c>
      <c r="D2401" s="26" t="s">
        <v>977</v>
      </c>
      <c r="E2401" s="26">
        <v>32121</v>
      </c>
      <c r="F2401" s="26" t="s">
        <v>705</v>
      </c>
      <c r="G2401" s="26"/>
      <c r="H2401" s="26">
        <v>22</v>
      </c>
      <c r="I2401" s="26">
        <v>340</v>
      </c>
      <c r="J2401" s="90">
        <v>15</v>
      </c>
      <c r="K2401" s="26"/>
      <c r="L2401" s="85">
        <v>5028</v>
      </c>
      <c r="M2401" s="15" t="str">
        <f>IF(L2401="","",VLOOKUP(L2401,映射!W:X,2,FALSE))</f>
        <v>生命力回复药(400)</v>
      </c>
      <c r="N2401" s="85">
        <v>1</v>
      </c>
      <c r="O2401" s="85">
        <v>1</v>
      </c>
      <c r="P2401" s="85">
        <v>500</v>
      </c>
      <c r="Q2401" s="79"/>
      <c r="R2401" s="15"/>
      <c r="S2401" s="79"/>
      <c r="T2401" s="79"/>
      <c r="U2401" s="79"/>
      <c r="V2401" s="92"/>
      <c r="W2401" s="15"/>
      <c r="X2401" s="92"/>
      <c r="Y2401" s="92"/>
      <c r="Z2401" s="92"/>
      <c r="AA2401" s="92"/>
      <c r="AB2401" s="88"/>
      <c r="AC2401" s="92"/>
      <c r="AD2401" s="92"/>
      <c r="AE2401" s="92"/>
      <c r="AF2401" s="85"/>
      <c r="AG2401" s="15"/>
      <c r="AH2401" s="85"/>
      <c r="AI2401" s="85"/>
      <c r="AJ2401" s="85"/>
      <c r="AK2401" s="85"/>
      <c r="AL2401" s="85" t="str">
        <f>IF(AK2401="","",VLOOKUP(AK2401,映射!W:X,2,FALSE))</f>
        <v/>
      </c>
      <c r="AM2401" s="85"/>
      <c r="AN2401" s="85"/>
      <c r="AO2401" s="85"/>
    </row>
    <row r="2402" spans="1:41">
      <c r="A2402" s="26">
        <v>241122</v>
      </c>
      <c r="B2402" s="26" t="s">
        <v>975</v>
      </c>
      <c r="C2402" s="14" t="s">
        <v>40</v>
      </c>
      <c r="D2402" s="26" t="s">
        <v>976</v>
      </c>
      <c r="E2402" s="26">
        <v>32122</v>
      </c>
      <c r="F2402" s="26" t="s">
        <v>628</v>
      </c>
      <c r="G2402" s="26"/>
      <c r="H2402" s="26">
        <v>22</v>
      </c>
      <c r="I2402" s="26">
        <v>340</v>
      </c>
      <c r="J2402" s="90">
        <v>15</v>
      </c>
      <c r="K2402" s="26"/>
      <c r="L2402" s="85">
        <v>5028</v>
      </c>
      <c r="M2402" s="15" t="str">
        <f>IF(L2402="","",VLOOKUP(L2402,映射!W:X,2,FALSE))</f>
        <v>生命力回复药(400)</v>
      </c>
      <c r="N2402" s="85">
        <v>1</v>
      </c>
      <c r="O2402" s="85">
        <v>1</v>
      </c>
      <c r="P2402" s="85">
        <v>500</v>
      </c>
      <c r="Q2402" s="79"/>
      <c r="R2402" s="15"/>
      <c r="S2402" s="79"/>
      <c r="T2402" s="79"/>
      <c r="U2402" s="79"/>
      <c r="V2402" s="92"/>
      <c r="W2402" s="15"/>
      <c r="X2402" s="92"/>
      <c r="Y2402" s="92"/>
      <c r="Z2402" s="92"/>
      <c r="AA2402" s="92"/>
      <c r="AB2402" s="88"/>
      <c r="AC2402" s="92"/>
      <c r="AD2402" s="92"/>
      <c r="AE2402" s="92"/>
      <c r="AF2402" s="85"/>
      <c r="AG2402" s="15"/>
      <c r="AH2402" s="85"/>
      <c r="AI2402" s="85"/>
      <c r="AJ2402" s="85"/>
      <c r="AK2402" s="85"/>
      <c r="AL2402" s="85" t="str">
        <f>IF(AK2402="","",VLOOKUP(AK2402,映射!W:X,2,FALSE))</f>
        <v/>
      </c>
      <c r="AM2402" s="85"/>
      <c r="AN2402" s="85"/>
      <c r="AO2402" s="85"/>
    </row>
    <row r="2403" spans="1:41">
      <c r="A2403" s="26">
        <v>241123</v>
      </c>
      <c r="B2403" s="26" t="s">
        <v>975</v>
      </c>
      <c r="C2403" s="14" t="s">
        <v>40</v>
      </c>
      <c r="D2403" s="26" t="s">
        <v>976</v>
      </c>
      <c r="E2403" s="26">
        <v>32123</v>
      </c>
      <c r="F2403" s="26" t="s">
        <v>507</v>
      </c>
      <c r="G2403" s="26"/>
      <c r="H2403" s="26">
        <v>22</v>
      </c>
      <c r="I2403" s="26">
        <v>340</v>
      </c>
      <c r="J2403" s="90">
        <v>15</v>
      </c>
      <c r="K2403" s="26"/>
      <c r="L2403" s="85">
        <v>5028</v>
      </c>
      <c r="M2403" s="15" t="str">
        <f>IF(L2403="","",VLOOKUP(L2403,映射!W:X,2,FALSE))</f>
        <v>生命力回复药(400)</v>
      </c>
      <c r="N2403" s="85">
        <v>1</v>
      </c>
      <c r="O2403" s="85">
        <v>1</v>
      </c>
      <c r="P2403" s="85">
        <v>500</v>
      </c>
      <c r="Q2403" s="79"/>
      <c r="R2403" s="15"/>
      <c r="S2403" s="79"/>
      <c r="T2403" s="79"/>
      <c r="U2403" s="79"/>
      <c r="V2403" s="92"/>
      <c r="W2403" s="15"/>
      <c r="X2403" s="92"/>
      <c r="Y2403" s="92"/>
      <c r="Z2403" s="92"/>
      <c r="AA2403" s="92"/>
      <c r="AB2403" s="88"/>
      <c r="AC2403" s="92"/>
      <c r="AD2403" s="92"/>
      <c r="AE2403" s="92"/>
      <c r="AF2403" s="85"/>
      <c r="AG2403" s="15"/>
      <c r="AH2403" s="85"/>
      <c r="AI2403" s="85"/>
      <c r="AJ2403" s="85"/>
      <c r="AK2403" s="85"/>
      <c r="AL2403" s="85" t="str">
        <f>IF(AK2403="","",VLOOKUP(AK2403,映射!W:X,2,FALSE))</f>
        <v/>
      </c>
      <c r="AM2403" s="85"/>
      <c r="AN2403" s="85"/>
      <c r="AO2403" s="85"/>
    </row>
    <row r="2404" spans="1:41">
      <c r="A2404" s="26">
        <v>241124</v>
      </c>
      <c r="B2404" s="26" t="s">
        <v>975</v>
      </c>
      <c r="C2404" s="14" t="s">
        <v>40</v>
      </c>
      <c r="D2404" s="26" t="s">
        <v>976</v>
      </c>
      <c r="E2404" s="26">
        <v>32124</v>
      </c>
      <c r="F2404" s="26" t="s">
        <v>471</v>
      </c>
      <c r="G2404" s="26"/>
      <c r="H2404" s="26">
        <v>22</v>
      </c>
      <c r="I2404" s="26">
        <v>340</v>
      </c>
      <c r="J2404" s="90">
        <v>15</v>
      </c>
      <c r="K2404" s="26"/>
      <c r="L2404" s="85">
        <v>5028</v>
      </c>
      <c r="M2404" s="15" t="str">
        <f>IF(L2404="","",VLOOKUP(L2404,映射!W:X,2,FALSE))</f>
        <v>生命力回复药(400)</v>
      </c>
      <c r="N2404" s="85">
        <v>1</v>
      </c>
      <c r="O2404" s="85">
        <v>1</v>
      </c>
      <c r="P2404" s="85">
        <v>500</v>
      </c>
      <c r="Q2404" s="79"/>
      <c r="R2404" s="15"/>
      <c r="S2404" s="79"/>
      <c r="T2404" s="79"/>
      <c r="U2404" s="79"/>
      <c r="V2404" s="92"/>
      <c r="W2404" s="15"/>
      <c r="X2404" s="92"/>
      <c r="Y2404" s="92"/>
      <c r="Z2404" s="92"/>
      <c r="AA2404" s="92"/>
      <c r="AB2404" s="88"/>
      <c r="AC2404" s="92"/>
      <c r="AD2404" s="92"/>
      <c r="AE2404" s="92"/>
      <c r="AF2404" s="85"/>
      <c r="AG2404" s="15"/>
      <c r="AH2404" s="85"/>
      <c r="AI2404" s="85"/>
      <c r="AJ2404" s="85"/>
      <c r="AK2404" s="85"/>
      <c r="AL2404" s="85" t="str">
        <f>IF(AK2404="","",VLOOKUP(AK2404,映射!W:X,2,FALSE))</f>
        <v/>
      </c>
      <c r="AM2404" s="85"/>
      <c r="AN2404" s="85"/>
      <c r="AO2404" s="85"/>
    </row>
    <row r="2405" spans="1:41">
      <c r="A2405" s="26">
        <v>241125</v>
      </c>
      <c r="B2405" s="26" t="s">
        <v>975</v>
      </c>
      <c r="C2405" s="14" t="s">
        <v>40</v>
      </c>
      <c r="D2405" s="26" t="s">
        <v>976</v>
      </c>
      <c r="E2405" s="26">
        <v>32125</v>
      </c>
      <c r="F2405" s="26" t="s">
        <v>492</v>
      </c>
      <c r="G2405" s="26"/>
      <c r="H2405" s="26">
        <v>22</v>
      </c>
      <c r="I2405" s="26">
        <v>340</v>
      </c>
      <c r="J2405" s="90">
        <v>15</v>
      </c>
      <c r="K2405" s="26"/>
      <c r="L2405" s="85">
        <v>5028</v>
      </c>
      <c r="M2405" s="15" t="str">
        <f>IF(L2405="","",VLOOKUP(L2405,映射!W:X,2,FALSE))</f>
        <v>生命力回复药(400)</v>
      </c>
      <c r="N2405" s="85">
        <v>1</v>
      </c>
      <c r="O2405" s="85">
        <v>1</v>
      </c>
      <c r="P2405" s="85">
        <v>500</v>
      </c>
      <c r="Q2405" s="79"/>
      <c r="R2405" s="15"/>
      <c r="S2405" s="79"/>
      <c r="T2405" s="79"/>
      <c r="U2405" s="79"/>
      <c r="V2405" s="92"/>
      <c r="W2405" s="15"/>
      <c r="X2405" s="92"/>
      <c r="Y2405" s="92"/>
      <c r="Z2405" s="92"/>
      <c r="AA2405" s="92"/>
      <c r="AB2405" s="88"/>
      <c r="AC2405" s="92"/>
      <c r="AD2405" s="92"/>
      <c r="AE2405" s="92"/>
      <c r="AF2405" s="85"/>
      <c r="AG2405" s="15"/>
      <c r="AH2405" s="85"/>
      <c r="AI2405" s="85"/>
      <c r="AJ2405" s="85"/>
      <c r="AK2405" s="85"/>
      <c r="AL2405" s="85" t="str">
        <f>IF(AK2405="","",VLOOKUP(AK2405,映射!W:X,2,FALSE))</f>
        <v/>
      </c>
      <c r="AM2405" s="85"/>
      <c r="AN2405" s="85"/>
      <c r="AO2405" s="85"/>
    </row>
    <row r="2406" spans="1:41">
      <c r="A2406" s="26">
        <v>241126</v>
      </c>
      <c r="B2406" s="26" t="s">
        <v>975</v>
      </c>
      <c r="C2406" s="14" t="s">
        <v>40</v>
      </c>
      <c r="D2406" s="26" t="s">
        <v>976</v>
      </c>
      <c r="E2406" s="26">
        <v>32126</v>
      </c>
      <c r="F2406" s="26" t="s">
        <v>703</v>
      </c>
      <c r="G2406" s="26"/>
      <c r="H2406" s="26">
        <v>22</v>
      </c>
      <c r="I2406" s="26">
        <v>340</v>
      </c>
      <c r="J2406" s="90">
        <v>15</v>
      </c>
      <c r="K2406" s="26"/>
      <c r="L2406" s="85">
        <v>5028</v>
      </c>
      <c r="M2406" s="15" t="str">
        <f>IF(L2406="","",VLOOKUP(L2406,映射!W:X,2,FALSE))</f>
        <v>生命力回复药(400)</v>
      </c>
      <c r="N2406" s="85">
        <v>1</v>
      </c>
      <c r="O2406" s="85">
        <v>1</v>
      </c>
      <c r="P2406" s="85">
        <v>500</v>
      </c>
      <c r="Q2406" s="79"/>
      <c r="R2406" s="15"/>
      <c r="S2406" s="79"/>
      <c r="T2406" s="79"/>
      <c r="U2406" s="79"/>
      <c r="V2406" s="92"/>
      <c r="W2406" s="15"/>
      <c r="X2406" s="92"/>
      <c r="Y2406" s="92"/>
      <c r="Z2406" s="92"/>
      <c r="AA2406" s="92"/>
      <c r="AB2406" s="88"/>
      <c r="AC2406" s="92"/>
      <c r="AD2406" s="92"/>
      <c r="AE2406" s="92"/>
      <c r="AF2406" s="85"/>
      <c r="AG2406" s="15"/>
      <c r="AH2406" s="85"/>
      <c r="AI2406" s="85"/>
      <c r="AJ2406" s="85"/>
      <c r="AK2406" s="85"/>
      <c r="AL2406" s="85" t="str">
        <f>IF(AK2406="","",VLOOKUP(AK2406,映射!W:X,2,FALSE))</f>
        <v/>
      </c>
      <c r="AM2406" s="85"/>
      <c r="AN2406" s="85"/>
      <c r="AO2406" s="85"/>
    </row>
    <row r="2407" spans="1:41">
      <c r="A2407" s="26">
        <v>241127</v>
      </c>
      <c r="B2407" s="26" t="s">
        <v>975</v>
      </c>
      <c r="C2407" s="14" t="s">
        <v>40</v>
      </c>
      <c r="D2407" s="26" t="s">
        <v>976</v>
      </c>
      <c r="E2407" s="26">
        <v>32127</v>
      </c>
      <c r="F2407" s="26" t="s">
        <v>466</v>
      </c>
      <c r="G2407" s="26"/>
      <c r="H2407" s="26">
        <v>22</v>
      </c>
      <c r="I2407" s="26">
        <v>340</v>
      </c>
      <c r="J2407" s="90">
        <v>15</v>
      </c>
      <c r="K2407" s="26"/>
      <c r="L2407" s="85">
        <v>5028</v>
      </c>
      <c r="M2407" s="15" t="str">
        <f>IF(L2407="","",VLOOKUP(L2407,映射!W:X,2,FALSE))</f>
        <v>生命力回复药(400)</v>
      </c>
      <c r="N2407" s="85">
        <v>1</v>
      </c>
      <c r="O2407" s="85">
        <v>1</v>
      </c>
      <c r="P2407" s="85">
        <v>500</v>
      </c>
      <c r="Q2407" s="79"/>
      <c r="R2407" s="15"/>
      <c r="S2407" s="79"/>
      <c r="T2407" s="79"/>
      <c r="U2407" s="79"/>
      <c r="V2407" s="92"/>
      <c r="W2407" s="15"/>
      <c r="X2407" s="92"/>
      <c r="Y2407" s="92"/>
      <c r="Z2407" s="92"/>
      <c r="AA2407" s="92"/>
      <c r="AB2407" s="88"/>
      <c r="AC2407" s="92"/>
      <c r="AD2407" s="92"/>
      <c r="AE2407" s="92"/>
      <c r="AF2407" s="85"/>
      <c r="AG2407" s="15"/>
      <c r="AH2407" s="85"/>
      <c r="AI2407" s="85"/>
      <c r="AJ2407" s="85"/>
      <c r="AK2407" s="85"/>
      <c r="AL2407" s="85" t="str">
        <f>IF(AK2407="","",VLOOKUP(AK2407,映射!W:X,2,FALSE))</f>
        <v/>
      </c>
      <c r="AM2407" s="85"/>
      <c r="AN2407" s="85"/>
      <c r="AO2407" s="85"/>
    </row>
    <row r="2408" spans="1:41">
      <c r="A2408" s="26">
        <v>241128</v>
      </c>
      <c r="B2408" s="26" t="s">
        <v>975</v>
      </c>
      <c r="C2408" s="14" t="s">
        <v>40</v>
      </c>
      <c r="D2408" s="26" t="s">
        <v>976</v>
      </c>
      <c r="E2408" s="26">
        <v>32128</v>
      </c>
      <c r="F2408" s="26" t="s">
        <v>635</v>
      </c>
      <c r="G2408" s="26"/>
      <c r="H2408" s="26">
        <v>22</v>
      </c>
      <c r="I2408" s="26">
        <v>340</v>
      </c>
      <c r="J2408" s="90">
        <v>15</v>
      </c>
      <c r="K2408" s="26"/>
      <c r="L2408" s="85">
        <v>5028</v>
      </c>
      <c r="M2408" s="15" t="str">
        <f>IF(L2408="","",VLOOKUP(L2408,映射!W:X,2,FALSE))</f>
        <v>生命力回复药(400)</v>
      </c>
      <c r="N2408" s="85">
        <v>1</v>
      </c>
      <c r="O2408" s="85">
        <v>1</v>
      </c>
      <c r="P2408" s="85">
        <v>500</v>
      </c>
      <c r="Q2408" s="79"/>
      <c r="R2408" s="15"/>
      <c r="S2408" s="79"/>
      <c r="T2408" s="79"/>
      <c r="U2408" s="79"/>
      <c r="V2408" s="92"/>
      <c r="W2408" s="15"/>
      <c r="X2408" s="92"/>
      <c r="Y2408" s="92"/>
      <c r="Z2408" s="92"/>
      <c r="AA2408" s="92"/>
      <c r="AB2408" s="88"/>
      <c r="AC2408" s="92"/>
      <c r="AD2408" s="92"/>
      <c r="AE2408" s="92"/>
      <c r="AF2408" s="85"/>
      <c r="AG2408" s="15"/>
      <c r="AH2408" s="85"/>
      <c r="AI2408" s="85"/>
      <c r="AJ2408" s="85"/>
      <c r="AK2408" s="85"/>
      <c r="AL2408" s="85" t="str">
        <f>IF(AK2408="","",VLOOKUP(AK2408,映射!W:X,2,FALSE))</f>
        <v/>
      </c>
      <c r="AM2408" s="85"/>
      <c r="AN2408" s="85"/>
      <c r="AO2408" s="85"/>
    </row>
    <row r="2409" spans="1:41">
      <c r="A2409" s="26">
        <v>241129</v>
      </c>
      <c r="B2409" s="26" t="s">
        <v>975</v>
      </c>
      <c r="C2409" s="14" t="s">
        <v>40</v>
      </c>
      <c r="D2409" s="26" t="s">
        <v>977</v>
      </c>
      <c r="E2409" s="26">
        <v>32129</v>
      </c>
      <c r="F2409" s="26" t="s">
        <v>648</v>
      </c>
      <c r="G2409" s="26"/>
      <c r="H2409" s="26">
        <v>22</v>
      </c>
      <c r="I2409" s="26">
        <v>340</v>
      </c>
      <c r="J2409" s="90">
        <v>15</v>
      </c>
      <c r="K2409" s="26"/>
      <c r="L2409" s="85">
        <v>5028</v>
      </c>
      <c r="M2409" s="15" t="str">
        <f>IF(L2409="","",VLOOKUP(L2409,映射!W:X,2,FALSE))</f>
        <v>生命力回复药(400)</v>
      </c>
      <c r="N2409" s="85">
        <v>1</v>
      </c>
      <c r="O2409" s="85">
        <v>1</v>
      </c>
      <c r="P2409" s="85">
        <v>500</v>
      </c>
      <c r="Q2409" s="79"/>
      <c r="R2409" s="15"/>
      <c r="S2409" s="79"/>
      <c r="T2409" s="79"/>
      <c r="U2409" s="79"/>
      <c r="V2409" s="92"/>
      <c r="W2409" s="15"/>
      <c r="X2409" s="92"/>
      <c r="Y2409" s="92"/>
      <c r="Z2409" s="92"/>
      <c r="AA2409" s="92"/>
      <c r="AB2409" s="88"/>
      <c r="AC2409" s="92"/>
      <c r="AD2409" s="92"/>
      <c r="AE2409" s="92"/>
      <c r="AF2409" s="85"/>
      <c r="AG2409" s="15"/>
      <c r="AH2409" s="85"/>
      <c r="AI2409" s="85"/>
      <c r="AJ2409" s="85"/>
      <c r="AK2409" s="85"/>
      <c r="AL2409" s="85" t="str">
        <f>IF(AK2409="","",VLOOKUP(AK2409,映射!W:X,2,FALSE))</f>
        <v/>
      </c>
      <c r="AM2409" s="85"/>
      <c r="AN2409" s="85"/>
      <c r="AO2409" s="85"/>
    </row>
    <row r="2410" spans="1:41">
      <c r="A2410" s="26">
        <v>241130</v>
      </c>
      <c r="B2410" s="26" t="s">
        <v>975</v>
      </c>
      <c r="C2410" s="14" t="s">
        <v>40</v>
      </c>
      <c r="D2410" s="26" t="s">
        <v>977</v>
      </c>
      <c r="E2410" s="26">
        <v>32130</v>
      </c>
      <c r="F2410" s="26" t="s">
        <v>648</v>
      </c>
      <c r="G2410" s="26"/>
      <c r="H2410" s="26">
        <v>22</v>
      </c>
      <c r="I2410" s="26">
        <v>340</v>
      </c>
      <c r="J2410" s="90">
        <v>15</v>
      </c>
      <c r="K2410" s="26"/>
      <c r="L2410" s="85">
        <v>5028</v>
      </c>
      <c r="M2410" s="15" t="str">
        <f>IF(L2410="","",VLOOKUP(L2410,映射!W:X,2,FALSE))</f>
        <v>生命力回复药(400)</v>
      </c>
      <c r="N2410" s="85">
        <v>1</v>
      </c>
      <c r="O2410" s="85">
        <v>1</v>
      </c>
      <c r="P2410" s="85">
        <v>500</v>
      </c>
      <c r="Q2410" s="79"/>
      <c r="R2410" s="15"/>
      <c r="S2410" s="79"/>
      <c r="T2410" s="79"/>
      <c r="U2410" s="79"/>
      <c r="V2410" s="92"/>
      <c r="W2410" s="15"/>
      <c r="X2410" s="92"/>
      <c r="Y2410" s="92"/>
      <c r="Z2410" s="92"/>
      <c r="AA2410" s="92"/>
      <c r="AB2410" s="88"/>
      <c r="AC2410" s="92"/>
      <c r="AD2410" s="92"/>
      <c r="AE2410" s="92"/>
      <c r="AF2410" s="85"/>
      <c r="AG2410" s="15"/>
      <c r="AH2410" s="85"/>
      <c r="AI2410" s="85"/>
      <c r="AJ2410" s="85"/>
      <c r="AK2410" s="85"/>
      <c r="AL2410" s="85" t="str">
        <f>IF(AK2410="","",VLOOKUP(AK2410,映射!W:X,2,FALSE))</f>
        <v/>
      </c>
      <c r="AM2410" s="85"/>
      <c r="AN2410" s="85"/>
      <c r="AO2410" s="85"/>
    </row>
    <row r="2411" spans="1:41">
      <c r="A2411" s="26">
        <v>241131</v>
      </c>
      <c r="B2411" s="26" t="s">
        <v>975</v>
      </c>
      <c r="C2411" s="14" t="s">
        <v>40</v>
      </c>
      <c r="D2411" s="26" t="s">
        <v>977</v>
      </c>
      <c r="E2411" s="26">
        <v>32131</v>
      </c>
      <c r="F2411" s="26" t="s">
        <v>492</v>
      </c>
      <c r="G2411" s="26"/>
      <c r="H2411" s="26">
        <v>22</v>
      </c>
      <c r="I2411" s="26">
        <v>340</v>
      </c>
      <c r="J2411" s="90">
        <v>15</v>
      </c>
      <c r="K2411" s="26"/>
      <c r="L2411" s="85">
        <v>5028</v>
      </c>
      <c r="M2411" s="15" t="str">
        <f>IF(L2411="","",VLOOKUP(L2411,映射!W:X,2,FALSE))</f>
        <v>生命力回复药(400)</v>
      </c>
      <c r="N2411" s="85">
        <v>1</v>
      </c>
      <c r="O2411" s="85">
        <v>1</v>
      </c>
      <c r="P2411" s="85">
        <v>500</v>
      </c>
      <c r="Q2411" s="79"/>
      <c r="R2411" s="15"/>
      <c r="S2411" s="79"/>
      <c r="T2411" s="79"/>
      <c r="U2411" s="79"/>
      <c r="V2411" s="92"/>
      <c r="W2411" s="15"/>
      <c r="X2411" s="92"/>
      <c r="Y2411" s="92"/>
      <c r="Z2411" s="92"/>
      <c r="AA2411" s="92"/>
      <c r="AB2411" s="88"/>
      <c r="AC2411" s="92"/>
      <c r="AD2411" s="92"/>
      <c r="AE2411" s="92"/>
      <c r="AF2411" s="85"/>
      <c r="AG2411" s="15"/>
      <c r="AH2411" s="85"/>
      <c r="AI2411" s="85"/>
      <c r="AJ2411" s="85"/>
      <c r="AK2411" s="85"/>
      <c r="AL2411" s="85" t="str">
        <f>IF(AK2411="","",VLOOKUP(AK2411,映射!W:X,2,FALSE))</f>
        <v/>
      </c>
      <c r="AM2411" s="85"/>
      <c r="AN2411" s="85"/>
      <c r="AO2411" s="85"/>
    </row>
    <row r="2412" spans="1:41">
      <c r="A2412" s="26">
        <v>241132</v>
      </c>
      <c r="B2412" s="26" t="s">
        <v>975</v>
      </c>
      <c r="C2412" s="14" t="s">
        <v>40</v>
      </c>
      <c r="D2412" s="26" t="s">
        <v>977</v>
      </c>
      <c r="E2412" s="26">
        <v>32132</v>
      </c>
      <c r="F2412" s="26" t="s">
        <v>456</v>
      </c>
      <c r="G2412" s="26"/>
      <c r="H2412" s="26">
        <v>22</v>
      </c>
      <c r="I2412" s="26">
        <v>340</v>
      </c>
      <c r="J2412" s="90">
        <v>15</v>
      </c>
      <c r="K2412" s="26"/>
      <c r="L2412" s="85">
        <v>5028</v>
      </c>
      <c r="M2412" s="15" t="str">
        <f>IF(L2412="","",VLOOKUP(L2412,映射!W:X,2,FALSE))</f>
        <v>生命力回复药(400)</v>
      </c>
      <c r="N2412" s="85">
        <v>1</v>
      </c>
      <c r="O2412" s="85">
        <v>1</v>
      </c>
      <c r="P2412" s="85">
        <v>500</v>
      </c>
      <c r="Q2412" s="79"/>
      <c r="R2412" s="15"/>
      <c r="S2412" s="79"/>
      <c r="T2412" s="79"/>
      <c r="U2412" s="79"/>
      <c r="V2412" s="92"/>
      <c r="W2412" s="15"/>
      <c r="X2412" s="92"/>
      <c r="Y2412" s="92"/>
      <c r="Z2412" s="92"/>
      <c r="AA2412" s="92"/>
      <c r="AB2412" s="88"/>
      <c r="AC2412" s="92"/>
      <c r="AD2412" s="92"/>
      <c r="AE2412" s="92"/>
      <c r="AF2412" s="85"/>
      <c r="AG2412" s="15"/>
      <c r="AH2412" s="85"/>
      <c r="AI2412" s="85"/>
      <c r="AJ2412" s="85"/>
      <c r="AK2412" s="85"/>
      <c r="AL2412" s="85" t="str">
        <f>IF(AK2412="","",VLOOKUP(AK2412,映射!W:X,2,FALSE))</f>
        <v/>
      </c>
      <c r="AM2412" s="85"/>
      <c r="AN2412" s="85"/>
      <c r="AO2412" s="85"/>
    </row>
    <row r="2413" spans="1:41">
      <c r="A2413" s="26">
        <v>241133</v>
      </c>
      <c r="B2413" s="26" t="s">
        <v>975</v>
      </c>
      <c r="C2413" s="14" t="s">
        <v>40</v>
      </c>
      <c r="D2413" s="26" t="s">
        <v>977</v>
      </c>
      <c r="E2413" s="26">
        <v>32133</v>
      </c>
      <c r="F2413" s="26" t="s">
        <v>624</v>
      </c>
      <c r="G2413" s="26"/>
      <c r="H2413" s="26">
        <v>22</v>
      </c>
      <c r="I2413" s="26">
        <v>340</v>
      </c>
      <c r="J2413" s="90">
        <v>15</v>
      </c>
      <c r="K2413" s="26"/>
      <c r="L2413" s="85">
        <v>5028</v>
      </c>
      <c r="M2413" s="15" t="str">
        <f>IF(L2413="","",VLOOKUP(L2413,映射!W:X,2,FALSE))</f>
        <v>生命力回复药(400)</v>
      </c>
      <c r="N2413" s="85">
        <v>1</v>
      </c>
      <c r="O2413" s="85">
        <v>1</v>
      </c>
      <c r="P2413" s="85">
        <v>500</v>
      </c>
      <c r="Q2413" s="79"/>
      <c r="R2413" s="15"/>
      <c r="S2413" s="79"/>
      <c r="T2413" s="79"/>
      <c r="U2413" s="79"/>
      <c r="V2413" s="92"/>
      <c r="W2413" s="15"/>
      <c r="X2413" s="92"/>
      <c r="Y2413" s="92"/>
      <c r="Z2413" s="92"/>
      <c r="AA2413" s="92"/>
      <c r="AB2413" s="88"/>
      <c r="AC2413" s="92"/>
      <c r="AD2413" s="92"/>
      <c r="AE2413" s="92"/>
      <c r="AF2413" s="85"/>
      <c r="AG2413" s="15"/>
      <c r="AH2413" s="85"/>
      <c r="AI2413" s="85"/>
      <c r="AJ2413" s="85"/>
      <c r="AK2413" s="85"/>
      <c r="AL2413" s="85" t="str">
        <f>IF(AK2413="","",VLOOKUP(AK2413,映射!W:X,2,FALSE))</f>
        <v/>
      </c>
      <c r="AM2413" s="85"/>
      <c r="AN2413" s="85"/>
      <c r="AO2413" s="85"/>
    </row>
    <row r="2414" spans="1:41">
      <c r="A2414" s="26">
        <v>241134</v>
      </c>
      <c r="B2414" s="26" t="s">
        <v>975</v>
      </c>
      <c r="C2414" s="14" t="s">
        <v>40</v>
      </c>
      <c r="D2414" s="26" t="s">
        <v>977</v>
      </c>
      <c r="E2414" s="26">
        <v>32134</v>
      </c>
      <c r="F2414" s="26" t="s">
        <v>699</v>
      </c>
      <c r="G2414" s="26"/>
      <c r="H2414" s="26">
        <v>22</v>
      </c>
      <c r="I2414" s="26">
        <v>340</v>
      </c>
      <c r="J2414" s="90">
        <v>15</v>
      </c>
      <c r="K2414" s="26"/>
      <c r="L2414" s="85">
        <v>5028</v>
      </c>
      <c r="M2414" s="15" t="str">
        <f>IF(L2414="","",VLOOKUP(L2414,映射!W:X,2,FALSE))</f>
        <v>生命力回复药(400)</v>
      </c>
      <c r="N2414" s="85">
        <v>1</v>
      </c>
      <c r="O2414" s="85">
        <v>1</v>
      </c>
      <c r="P2414" s="85">
        <v>500</v>
      </c>
      <c r="Q2414" s="79"/>
      <c r="R2414" s="15"/>
      <c r="S2414" s="79"/>
      <c r="T2414" s="79"/>
      <c r="U2414" s="79"/>
      <c r="V2414" s="92"/>
      <c r="W2414" s="15"/>
      <c r="X2414" s="92"/>
      <c r="Y2414" s="92"/>
      <c r="Z2414" s="92"/>
      <c r="AA2414" s="92"/>
      <c r="AB2414" s="88"/>
      <c r="AC2414" s="92"/>
      <c r="AD2414" s="92"/>
      <c r="AE2414" s="92"/>
      <c r="AF2414" s="85"/>
      <c r="AG2414" s="15"/>
      <c r="AH2414" s="85"/>
      <c r="AI2414" s="85"/>
      <c r="AJ2414" s="85"/>
      <c r="AK2414" s="85"/>
      <c r="AL2414" s="85" t="str">
        <f>IF(AK2414="","",VLOOKUP(AK2414,映射!W:X,2,FALSE))</f>
        <v/>
      </c>
      <c r="AM2414" s="85"/>
      <c r="AN2414" s="85"/>
      <c r="AO2414" s="85"/>
    </row>
    <row r="2415" spans="1:41">
      <c r="A2415" s="26">
        <v>241135</v>
      </c>
      <c r="B2415" s="26" t="s">
        <v>975</v>
      </c>
      <c r="C2415" s="14" t="s">
        <v>40</v>
      </c>
      <c r="D2415" s="26" t="s">
        <v>977</v>
      </c>
      <c r="E2415" s="26">
        <v>32135</v>
      </c>
      <c r="F2415" s="26" t="s">
        <v>438</v>
      </c>
      <c r="G2415" s="26"/>
      <c r="H2415" s="26">
        <v>22</v>
      </c>
      <c r="I2415" s="26">
        <v>340</v>
      </c>
      <c r="J2415" s="90">
        <v>15</v>
      </c>
      <c r="K2415" s="26"/>
      <c r="L2415" s="85">
        <v>5028</v>
      </c>
      <c r="M2415" s="15" t="str">
        <f>IF(L2415="","",VLOOKUP(L2415,映射!W:X,2,FALSE))</f>
        <v>生命力回复药(400)</v>
      </c>
      <c r="N2415" s="85">
        <v>1</v>
      </c>
      <c r="O2415" s="85">
        <v>1</v>
      </c>
      <c r="P2415" s="85">
        <v>500</v>
      </c>
      <c r="Q2415" s="79"/>
      <c r="R2415" s="15"/>
      <c r="S2415" s="79"/>
      <c r="T2415" s="79"/>
      <c r="U2415" s="79"/>
      <c r="V2415" s="92"/>
      <c r="W2415" s="15"/>
      <c r="X2415" s="92"/>
      <c r="Y2415" s="92"/>
      <c r="Z2415" s="92"/>
      <c r="AA2415" s="92"/>
      <c r="AB2415" s="88"/>
      <c r="AC2415" s="92"/>
      <c r="AD2415" s="92"/>
      <c r="AE2415" s="92"/>
      <c r="AF2415" s="85"/>
      <c r="AG2415" s="15"/>
      <c r="AH2415" s="85"/>
      <c r="AI2415" s="85"/>
      <c r="AJ2415" s="85"/>
      <c r="AK2415" s="85"/>
      <c r="AL2415" s="85" t="str">
        <f>IF(AK2415="","",VLOOKUP(AK2415,映射!W:X,2,FALSE))</f>
        <v/>
      </c>
      <c r="AM2415" s="85"/>
      <c r="AN2415" s="85"/>
      <c r="AO2415" s="85"/>
    </row>
    <row r="2416" ht="15" customHeight="1" spans="1:41">
      <c r="A2416" s="26">
        <v>241136</v>
      </c>
      <c r="B2416" s="26" t="s">
        <v>975</v>
      </c>
      <c r="C2416" s="14" t="s">
        <v>40</v>
      </c>
      <c r="D2416" s="26" t="s">
        <v>977</v>
      </c>
      <c r="E2416" s="26">
        <v>32136</v>
      </c>
      <c r="F2416" s="26" t="s">
        <v>705</v>
      </c>
      <c r="G2416" s="26"/>
      <c r="H2416" s="26">
        <v>22</v>
      </c>
      <c r="I2416" s="26">
        <v>340</v>
      </c>
      <c r="J2416" s="90">
        <v>15</v>
      </c>
      <c r="K2416" s="26"/>
      <c r="L2416" s="85">
        <v>5028</v>
      </c>
      <c r="M2416" s="15" t="str">
        <f>IF(L2416="","",VLOOKUP(L2416,映射!W:X,2,FALSE))</f>
        <v>生命力回复药(400)</v>
      </c>
      <c r="N2416" s="85">
        <v>1</v>
      </c>
      <c r="O2416" s="85">
        <v>1</v>
      </c>
      <c r="P2416" s="85">
        <v>500</v>
      </c>
      <c r="Q2416" s="79"/>
      <c r="R2416" s="15"/>
      <c r="S2416" s="79"/>
      <c r="T2416" s="79"/>
      <c r="U2416" s="79"/>
      <c r="V2416" s="92"/>
      <c r="W2416" s="15"/>
      <c r="X2416" s="92"/>
      <c r="Y2416" s="92"/>
      <c r="Z2416" s="92"/>
      <c r="AA2416" s="92"/>
      <c r="AB2416" s="88"/>
      <c r="AC2416" s="92"/>
      <c r="AD2416" s="92"/>
      <c r="AE2416" s="92"/>
      <c r="AF2416" s="85"/>
      <c r="AG2416" s="15"/>
      <c r="AH2416" s="85"/>
      <c r="AI2416" s="85"/>
      <c r="AJ2416" s="85"/>
      <c r="AK2416" s="85"/>
      <c r="AL2416" s="85" t="str">
        <f>IF(AK2416="","",VLOOKUP(AK2416,映射!W:X,2,FALSE))</f>
        <v/>
      </c>
      <c r="AM2416" s="85"/>
      <c r="AN2416" s="85"/>
      <c r="AO2416" s="85"/>
    </row>
    <row r="2417" spans="1:41">
      <c r="A2417" s="26">
        <v>241137</v>
      </c>
      <c r="B2417" s="26" t="s">
        <v>978</v>
      </c>
      <c r="C2417" s="14" t="s">
        <v>979</v>
      </c>
      <c r="D2417" s="26" t="s">
        <v>980</v>
      </c>
      <c r="E2417" s="26">
        <v>32137</v>
      </c>
      <c r="F2417" s="26" t="s">
        <v>978</v>
      </c>
      <c r="G2417" s="26"/>
      <c r="H2417" s="26">
        <v>22</v>
      </c>
      <c r="I2417" s="26">
        <v>50000</v>
      </c>
      <c r="J2417" s="90">
        <v>5000</v>
      </c>
      <c r="K2417" s="26"/>
      <c r="L2417" s="10">
        <v>5116</v>
      </c>
      <c r="M2417" s="15" t="str">
        <f>IF(L2417="","",VLOOKUP(L2417,映射!W:X,2,FALSE))</f>
        <v>钻石10</v>
      </c>
      <c r="N2417" s="26">
        <v>1</v>
      </c>
      <c r="O2417" s="26">
        <v>1</v>
      </c>
      <c r="P2417" s="97">
        <v>10000</v>
      </c>
      <c r="Q2417" s="79">
        <v>5086</v>
      </c>
      <c r="R2417" s="15" t="s">
        <v>981</v>
      </c>
      <c r="S2417" s="79">
        <v>3</v>
      </c>
      <c r="T2417" s="79">
        <v>1</v>
      </c>
      <c r="U2417" s="79">
        <v>10000</v>
      </c>
      <c r="V2417" s="92">
        <v>1756</v>
      </c>
      <c r="W2417" s="15" t="s">
        <v>982</v>
      </c>
      <c r="X2417" s="92">
        <v>5</v>
      </c>
      <c r="Y2417" s="92">
        <v>1</v>
      </c>
      <c r="Z2417" s="92">
        <v>10000</v>
      </c>
      <c r="AA2417" s="92"/>
      <c r="AB2417" s="88"/>
      <c r="AC2417" s="92"/>
      <c r="AD2417" s="92"/>
      <c r="AE2417" s="92"/>
      <c r="AF2417" s="85"/>
      <c r="AG2417" s="15"/>
      <c r="AH2417" s="85"/>
      <c r="AI2417" s="85"/>
      <c r="AJ2417" s="85"/>
      <c r="AK2417" s="85"/>
      <c r="AL2417" s="85" t="str">
        <f>IF(AK2417="","",VLOOKUP(AK2417,映射!W:X,2,FALSE))</f>
        <v/>
      </c>
      <c r="AM2417" s="85"/>
      <c r="AN2417" s="85"/>
      <c r="AO2417" s="85"/>
    </row>
    <row r="2418" spans="1:41">
      <c r="A2418" s="26">
        <v>241138</v>
      </c>
      <c r="B2418" s="26" t="s">
        <v>978</v>
      </c>
      <c r="C2418" s="14" t="s">
        <v>979</v>
      </c>
      <c r="D2418" s="26" t="s">
        <v>980</v>
      </c>
      <c r="E2418" s="26">
        <v>32138</v>
      </c>
      <c r="F2418" s="26" t="s">
        <v>978</v>
      </c>
      <c r="G2418" s="26"/>
      <c r="H2418" s="26">
        <v>22</v>
      </c>
      <c r="I2418" s="26">
        <v>20000</v>
      </c>
      <c r="J2418" s="90">
        <v>2000</v>
      </c>
      <c r="K2418" s="26"/>
      <c r="L2418" s="10"/>
      <c r="M2418" s="15"/>
      <c r="N2418" s="26"/>
      <c r="O2418" s="26"/>
      <c r="P2418" s="26"/>
      <c r="Q2418" s="79"/>
      <c r="R2418" s="15"/>
      <c r="S2418" s="79"/>
      <c r="T2418" s="79"/>
      <c r="U2418" s="79"/>
      <c r="V2418" s="92"/>
      <c r="W2418" s="15"/>
      <c r="X2418" s="92"/>
      <c r="Y2418" s="92"/>
      <c r="Z2418" s="92"/>
      <c r="AA2418" s="92"/>
      <c r="AB2418" s="88"/>
      <c r="AC2418" s="92"/>
      <c r="AD2418" s="92"/>
      <c r="AE2418" s="92"/>
      <c r="AF2418" s="85"/>
      <c r="AG2418" s="15"/>
      <c r="AH2418" s="85"/>
      <c r="AI2418" s="85"/>
      <c r="AJ2418" s="85"/>
      <c r="AK2418" s="85"/>
      <c r="AL2418" s="85" t="str">
        <f>IF(AK2418="","",VLOOKUP(AK2418,映射!W:X,2,FALSE))</f>
        <v/>
      </c>
      <c r="AM2418" s="85"/>
      <c r="AN2418" s="85"/>
      <c r="AO2418" s="85"/>
    </row>
    <row r="2419" spans="1:41">
      <c r="A2419" s="26">
        <v>241139</v>
      </c>
      <c r="B2419" s="26" t="s">
        <v>978</v>
      </c>
      <c r="C2419" s="14" t="s">
        <v>979</v>
      </c>
      <c r="D2419" s="26" t="s">
        <v>980</v>
      </c>
      <c r="E2419" s="26">
        <v>32139</v>
      </c>
      <c r="F2419" s="26" t="s">
        <v>978</v>
      </c>
      <c r="G2419" s="26"/>
      <c r="H2419" s="26">
        <v>22</v>
      </c>
      <c r="I2419" s="26">
        <v>5000</v>
      </c>
      <c r="J2419" s="90">
        <v>500</v>
      </c>
      <c r="K2419" s="26"/>
      <c r="L2419" s="10"/>
      <c r="M2419" s="15"/>
      <c r="N2419" s="26"/>
      <c r="O2419" s="26"/>
      <c r="P2419" s="26"/>
      <c r="Q2419" s="79"/>
      <c r="R2419" s="15"/>
      <c r="S2419" s="79"/>
      <c r="T2419" s="79"/>
      <c r="U2419" s="79"/>
      <c r="V2419" s="92"/>
      <c r="W2419" s="15"/>
      <c r="X2419" s="92"/>
      <c r="Y2419" s="92"/>
      <c r="Z2419" s="92"/>
      <c r="AA2419" s="92"/>
      <c r="AB2419" s="88"/>
      <c r="AC2419" s="92"/>
      <c r="AD2419" s="92"/>
      <c r="AE2419" s="92"/>
      <c r="AF2419" s="85"/>
      <c r="AG2419" s="15"/>
      <c r="AH2419" s="85"/>
      <c r="AI2419" s="85"/>
      <c r="AJ2419" s="85"/>
      <c r="AK2419" s="85"/>
      <c r="AL2419" s="85" t="str">
        <f>IF(AK2419="","",VLOOKUP(AK2419,映射!W:X,2,FALSE))</f>
        <v/>
      </c>
      <c r="AM2419" s="85"/>
      <c r="AN2419" s="85"/>
      <c r="AO2419" s="85"/>
    </row>
    <row r="2420" spans="1:9">
      <c r="A2420" s="4">
        <v>100000</v>
      </c>
      <c r="B2420" s="4" t="s">
        <v>983</v>
      </c>
      <c r="C2420" s="4" t="s">
        <v>41</v>
      </c>
      <c r="I2420" s="4">
        <v>350</v>
      </c>
    </row>
    <row r="2421" spans="1:16">
      <c r="A2421" s="4">
        <v>101001</v>
      </c>
      <c r="B2421" s="4" t="s">
        <v>984</v>
      </c>
      <c r="C2421" s="4" t="s">
        <v>41</v>
      </c>
      <c r="L2421" s="4">
        <v>202015</v>
      </c>
      <c r="M2421" s="108" t="s">
        <v>985</v>
      </c>
      <c r="N2421" s="4">
        <v>1</v>
      </c>
      <c r="O2421" s="4">
        <v>1</v>
      </c>
      <c r="P2421" s="97">
        <v>10000</v>
      </c>
    </row>
    <row r="2422" spans="1:16">
      <c r="A2422" s="4">
        <v>101002</v>
      </c>
      <c r="B2422" s="4" t="s">
        <v>986</v>
      </c>
      <c r="C2422" s="4" t="s">
        <v>41</v>
      </c>
      <c r="L2422" s="4">
        <v>202016</v>
      </c>
      <c r="M2422" s="108" t="s">
        <v>987</v>
      </c>
      <c r="N2422" s="4">
        <v>1</v>
      </c>
      <c r="O2422" s="4">
        <v>1</v>
      </c>
      <c r="P2422" s="97">
        <v>10000</v>
      </c>
    </row>
    <row r="2423" spans="1:10">
      <c r="A2423" s="4">
        <v>101003</v>
      </c>
      <c r="B2423" s="4" t="s">
        <v>988</v>
      </c>
      <c r="C2423" s="4" t="s">
        <v>41</v>
      </c>
      <c r="D2423" s="4" t="s">
        <v>988</v>
      </c>
      <c r="E2423" s="4">
        <v>101003</v>
      </c>
      <c r="F2423" s="4" t="s">
        <v>988</v>
      </c>
      <c r="H2423" s="4">
        <v>30</v>
      </c>
      <c r="I2423" s="4">
        <v>300</v>
      </c>
      <c r="J2423" s="4">
        <v>100</v>
      </c>
    </row>
    <row r="2424" spans="1:16">
      <c r="A2424" s="4">
        <v>101004</v>
      </c>
      <c r="B2424" s="4" t="s">
        <v>988</v>
      </c>
      <c r="C2424" s="4" t="s">
        <v>41</v>
      </c>
      <c r="D2424" s="4" t="s">
        <v>988</v>
      </c>
      <c r="E2424" s="4">
        <v>101004</v>
      </c>
      <c r="F2424" s="4" t="s">
        <v>988</v>
      </c>
      <c r="H2424" s="4">
        <v>30</v>
      </c>
      <c r="I2424" s="4">
        <v>130000</v>
      </c>
      <c r="J2424" s="4">
        <v>500</v>
      </c>
      <c r="L2424" s="4">
        <v>5116</v>
      </c>
      <c r="M2424" s="4" t="s">
        <v>989</v>
      </c>
      <c r="N2424" s="4">
        <v>1</v>
      </c>
      <c r="O2424" s="4">
        <v>1</v>
      </c>
      <c r="P2424" s="4">
        <v>10000</v>
      </c>
    </row>
    <row r="2425" spans="1:16">
      <c r="A2425" s="4">
        <v>101005</v>
      </c>
      <c r="B2425" s="4" t="s">
        <v>988</v>
      </c>
      <c r="C2425" s="4" t="s">
        <v>41</v>
      </c>
      <c r="D2425" s="4" t="s">
        <v>988</v>
      </c>
      <c r="E2425" s="4">
        <v>101005</v>
      </c>
      <c r="F2425" s="4" t="s">
        <v>988</v>
      </c>
      <c r="H2425" s="4">
        <v>30</v>
      </c>
      <c r="I2425" s="4">
        <v>140000</v>
      </c>
      <c r="J2425" s="4">
        <v>500</v>
      </c>
      <c r="L2425" s="4">
        <v>21350</v>
      </c>
      <c r="M2425" s="4" t="s">
        <v>733</v>
      </c>
      <c r="N2425" s="4">
        <v>2</v>
      </c>
      <c r="O2425" s="4">
        <v>1</v>
      </c>
      <c r="P2425" s="4">
        <v>3000</v>
      </c>
    </row>
    <row r="2426" spans="1:16">
      <c r="A2426" s="4">
        <v>101006</v>
      </c>
      <c r="B2426" s="4" t="s">
        <v>988</v>
      </c>
      <c r="C2426" s="4" t="s">
        <v>41</v>
      </c>
      <c r="D2426" s="4" t="s">
        <v>988</v>
      </c>
      <c r="E2426" s="4">
        <v>101006</v>
      </c>
      <c r="F2426" s="4" t="s">
        <v>988</v>
      </c>
      <c r="H2426" s="4">
        <v>30</v>
      </c>
      <c r="I2426" s="4">
        <v>150000</v>
      </c>
      <c r="J2426" s="4">
        <v>500</v>
      </c>
      <c r="L2426" s="4">
        <v>21350</v>
      </c>
      <c r="M2426" s="4" t="s">
        <v>733</v>
      </c>
      <c r="N2426" s="4">
        <v>3</v>
      </c>
      <c r="O2426" s="4">
        <v>1</v>
      </c>
      <c r="P2426" s="4">
        <v>4000</v>
      </c>
    </row>
    <row r="2427" spans="1:16">
      <c r="A2427" s="4">
        <v>101007</v>
      </c>
      <c r="B2427" s="4" t="s">
        <v>988</v>
      </c>
      <c r="C2427" s="4" t="s">
        <v>41</v>
      </c>
      <c r="D2427" s="4" t="s">
        <v>988</v>
      </c>
      <c r="E2427" s="4">
        <v>101007</v>
      </c>
      <c r="F2427" s="4" t="s">
        <v>988</v>
      </c>
      <c r="H2427" s="4">
        <v>30</v>
      </c>
      <c r="I2427" s="4">
        <v>160000</v>
      </c>
      <c r="J2427" s="4">
        <v>500</v>
      </c>
      <c r="L2427" s="4">
        <v>21350</v>
      </c>
      <c r="M2427" s="4" t="s">
        <v>733</v>
      </c>
      <c r="N2427" s="4">
        <v>5</v>
      </c>
      <c r="O2427" s="4">
        <v>1</v>
      </c>
      <c r="P2427" s="4">
        <v>5000</v>
      </c>
    </row>
    <row r="2428" spans="1:21">
      <c r="A2428" s="4">
        <v>101008</v>
      </c>
      <c r="B2428" s="4" t="s">
        <v>988</v>
      </c>
      <c r="C2428" s="4" t="s">
        <v>41</v>
      </c>
      <c r="D2428" s="4" t="s">
        <v>988</v>
      </c>
      <c r="E2428" s="4">
        <v>101008</v>
      </c>
      <c r="F2428" s="4" t="s">
        <v>988</v>
      </c>
      <c r="H2428" s="4">
        <v>30</v>
      </c>
      <c r="I2428" s="4">
        <v>170000</v>
      </c>
      <c r="J2428" s="4">
        <v>500</v>
      </c>
      <c r="L2428" s="4">
        <v>21350</v>
      </c>
      <c r="M2428" s="4" t="s">
        <v>733</v>
      </c>
      <c r="N2428" s="4">
        <v>5</v>
      </c>
      <c r="O2428" s="4">
        <v>1</v>
      </c>
      <c r="P2428" s="4">
        <v>5000</v>
      </c>
      <c r="Q2428" s="100">
        <v>21364</v>
      </c>
      <c r="R2428" s="52" t="s">
        <v>962</v>
      </c>
      <c r="S2428" s="4">
        <v>1</v>
      </c>
      <c r="T2428" s="4">
        <v>1</v>
      </c>
      <c r="U2428" s="4">
        <v>1000</v>
      </c>
    </row>
    <row r="2429" spans="1:28">
      <c r="A2429" s="4">
        <v>101009</v>
      </c>
      <c r="B2429" s="4" t="s">
        <v>988</v>
      </c>
      <c r="C2429" s="4" t="s">
        <v>41</v>
      </c>
      <c r="D2429" s="4" t="s">
        <v>988</v>
      </c>
      <c r="E2429" s="4">
        <v>101009</v>
      </c>
      <c r="F2429" s="4" t="s">
        <v>988</v>
      </c>
      <c r="H2429" s="4">
        <v>30</v>
      </c>
      <c r="I2429" s="4">
        <v>180000</v>
      </c>
      <c r="J2429" s="4">
        <v>500</v>
      </c>
      <c r="L2429" s="4">
        <v>21350</v>
      </c>
      <c r="M2429" s="4" t="s">
        <v>733</v>
      </c>
      <c r="N2429" s="4">
        <v>5</v>
      </c>
      <c r="O2429" s="4">
        <v>1</v>
      </c>
      <c r="P2429" s="4">
        <v>5000</v>
      </c>
      <c r="Q2429" s="100">
        <v>21364</v>
      </c>
      <c r="R2429" s="52" t="s">
        <v>962</v>
      </c>
      <c r="S2429" s="4">
        <v>1</v>
      </c>
      <c r="T2429" s="4">
        <v>1</v>
      </c>
      <c r="U2429" s="4">
        <v>2000</v>
      </c>
      <c r="V2429" s="70">
        <v>205017</v>
      </c>
      <c r="W2429" s="71" t="s">
        <v>990</v>
      </c>
      <c r="X2429" s="3">
        <v>1</v>
      </c>
      <c r="Y2429" s="3">
        <v>1</v>
      </c>
      <c r="Z2429" s="3">
        <v>1000</v>
      </c>
      <c r="AA2429" s="70"/>
      <c r="AB2429" s="71"/>
    </row>
    <row r="2430" spans="1:28">
      <c r="A2430" s="4">
        <v>101010</v>
      </c>
      <c r="B2430" s="4" t="s">
        <v>988</v>
      </c>
      <c r="C2430" s="4" t="s">
        <v>41</v>
      </c>
      <c r="D2430" s="4" t="s">
        <v>988</v>
      </c>
      <c r="E2430" s="4">
        <v>101010</v>
      </c>
      <c r="F2430" s="4" t="s">
        <v>988</v>
      </c>
      <c r="H2430" s="4">
        <v>30</v>
      </c>
      <c r="I2430" s="4">
        <v>190000</v>
      </c>
      <c r="J2430" s="4">
        <v>500</v>
      </c>
      <c r="L2430" s="4">
        <v>21350</v>
      </c>
      <c r="M2430" s="4" t="s">
        <v>733</v>
      </c>
      <c r="N2430" s="4">
        <v>5</v>
      </c>
      <c r="O2430" s="4">
        <v>1</v>
      </c>
      <c r="P2430" s="4">
        <v>5000</v>
      </c>
      <c r="Q2430" s="100">
        <v>21364</v>
      </c>
      <c r="R2430" s="52" t="s">
        <v>962</v>
      </c>
      <c r="S2430" s="4">
        <v>1</v>
      </c>
      <c r="T2430" s="4">
        <v>1</v>
      </c>
      <c r="U2430" s="4">
        <v>3000</v>
      </c>
      <c r="V2430" s="70">
        <v>205017</v>
      </c>
      <c r="W2430" s="71" t="s">
        <v>990</v>
      </c>
      <c r="X2430" s="3">
        <v>1</v>
      </c>
      <c r="Y2430" s="3">
        <v>1</v>
      </c>
      <c r="Z2430" s="3">
        <v>1000</v>
      </c>
      <c r="AA2430" s="70"/>
      <c r="AB2430" s="71"/>
    </row>
    <row r="2431" spans="1:36">
      <c r="A2431" s="4">
        <v>101011</v>
      </c>
      <c r="B2431" s="4" t="s">
        <v>988</v>
      </c>
      <c r="C2431" s="4" t="s">
        <v>41</v>
      </c>
      <c r="D2431" s="4" t="s">
        <v>988</v>
      </c>
      <c r="E2431" s="4">
        <v>101011</v>
      </c>
      <c r="F2431" s="4" t="s">
        <v>988</v>
      </c>
      <c r="H2431" s="4">
        <v>30</v>
      </c>
      <c r="I2431" s="4">
        <v>200000</v>
      </c>
      <c r="J2431" s="4">
        <v>500</v>
      </c>
      <c r="L2431" s="103">
        <v>10034</v>
      </c>
      <c r="M2431" s="71" t="s">
        <v>957</v>
      </c>
      <c r="N2431" s="4">
        <v>1</v>
      </c>
      <c r="O2431" s="4">
        <v>1</v>
      </c>
      <c r="P2431" s="4">
        <v>1000</v>
      </c>
      <c r="Q2431" s="103">
        <v>10044</v>
      </c>
      <c r="R2431" s="71" t="s">
        <v>955</v>
      </c>
      <c r="S2431" s="4">
        <v>1</v>
      </c>
      <c r="T2431" s="4">
        <v>1</v>
      </c>
      <c r="U2431" s="4">
        <v>1000</v>
      </c>
      <c r="V2431" s="103">
        <v>10054</v>
      </c>
      <c r="W2431" s="71" t="s">
        <v>953</v>
      </c>
      <c r="X2431" s="4">
        <v>1</v>
      </c>
      <c r="Y2431" s="4">
        <v>1</v>
      </c>
      <c r="Z2431" s="4">
        <v>1000</v>
      </c>
      <c r="AA2431" s="70">
        <v>10100</v>
      </c>
      <c r="AB2431" s="71" t="s">
        <v>837</v>
      </c>
      <c r="AC2431" s="3">
        <v>1</v>
      </c>
      <c r="AD2431" s="3">
        <v>1</v>
      </c>
      <c r="AE2431" s="3">
        <v>1000</v>
      </c>
      <c r="AF2431" s="70">
        <v>205017</v>
      </c>
      <c r="AG2431" s="71" t="s">
        <v>990</v>
      </c>
      <c r="AH2431" s="3">
        <v>1</v>
      </c>
      <c r="AI2431" s="3">
        <v>1</v>
      </c>
      <c r="AJ2431" s="3">
        <v>2000</v>
      </c>
    </row>
    <row r="2432" spans="1:41">
      <c r="A2432" s="4">
        <v>101012</v>
      </c>
      <c r="B2432" s="4" t="s">
        <v>988</v>
      </c>
      <c r="C2432" s="4" t="s">
        <v>41</v>
      </c>
      <c r="D2432" s="4" t="s">
        <v>988</v>
      </c>
      <c r="E2432" s="4">
        <v>101012</v>
      </c>
      <c r="F2432" s="4" t="s">
        <v>988</v>
      </c>
      <c r="H2432" s="4">
        <v>30</v>
      </c>
      <c r="I2432" s="4">
        <v>210000</v>
      </c>
      <c r="J2432" s="4">
        <v>500</v>
      </c>
      <c r="L2432" s="103">
        <v>10034</v>
      </c>
      <c r="M2432" s="71" t="s">
        <v>957</v>
      </c>
      <c r="N2432" s="4">
        <v>1</v>
      </c>
      <c r="O2432" s="4">
        <v>1</v>
      </c>
      <c r="P2432" s="4">
        <v>2000</v>
      </c>
      <c r="Q2432" s="103">
        <v>10044</v>
      </c>
      <c r="R2432" s="71" t="s">
        <v>955</v>
      </c>
      <c r="S2432" s="4">
        <v>1</v>
      </c>
      <c r="T2432" s="4">
        <v>1</v>
      </c>
      <c r="U2432" s="4">
        <v>2000</v>
      </c>
      <c r="V2432" s="103">
        <v>10054</v>
      </c>
      <c r="W2432" s="71" t="s">
        <v>953</v>
      </c>
      <c r="X2432" s="4">
        <v>1</v>
      </c>
      <c r="Y2432" s="4">
        <v>1</v>
      </c>
      <c r="Z2432" s="4">
        <v>2000</v>
      </c>
      <c r="AA2432" s="70">
        <v>10100</v>
      </c>
      <c r="AB2432" s="71" t="s">
        <v>837</v>
      </c>
      <c r="AC2432" s="3">
        <v>1</v>
      </c>
      <c r="AD2432" s="3">
        <v>1</v>
      </c>
      <c r="AE2432" s="3">
        <v>2000</v>
      </c>
      <c r="AF2432" s="70">
        <v>205017</v>
      </c>
      <c r="AG2432" s="71" t="s">
        <v>990</v>
      </c>
      <c r="AH2432" s="3">
        <v>1</v>
      </c>
      <c r="AI2432" s="3">
        <v>1</v>
      </c>
      <c r="AJ2432" s="3">
        <v>3000</v>
      </c>
      <c r="AK2432" s="70">
        <v>205018</v>
      </c>
      <c r="AL2432" s="71" t="s">
        <v>991</v>
      </c>
      <c r="AM2432" s="3">
        <v>1</v>
      </c>
      <c r="AN2432" s="3">
        <v>1</v>
      </c>
      <c r="AO2432" s="3">
        <v>2000</v>
      </c>
    </row>
    <row r="2433" spans="1:36">
      <c r="A2433" s="4">
        <v>101013</v>
      </c>
      <c r="B2433" s="4" t="s">
        <v>988</v>
      </c>
      <c r="C2433" s="4" t="s">
        <v>41</v>
      </c>
      <c r="D2433" s="4" t="s">
        <v>988</v>
      </c>
      <c r="E2433" s="4">
        <v>101013</v>
      </c>
      <c r="F2433" s="4" t="s">
        <v>988</v>
      </c>
      <c r="H2433" s="4">
        <v>30</v>
      </c>
      <c r="I2433" s="4">
        <v>220000</v>
      </c>
      <c r="J2433" s="4">
        <v>500</v>
      </c>
      <c r="L2433" s="103">
        <v>10034</v>
      </c>
      <c r="M2433" s="71" t="s">
        <v>957</v>
      </c>
      <c r="N2433" s="4">
        <v>1</v>
      </c>
      <c r="O2433" s="4">
        <v>1</v>
      </c>
      <c r="P2433" s="4">
        <v>3000</v>
      </c>
      <c r="Q2433" s="103">
        <v>10044</v>
      </c>
      <c r="R2433" s="71" t="s">
        <v>955</v>
      </c>
      <c r="S2433" s="4">
        <v>1</v>
      </c>
      <c r="T2433" s="4">
        <v>1</v>
      </c>
      <c r="U2433" s="4">
        <v>3000</v>
      </c>
      <c r="V2433" s="103">
        <v>10054</v>
      </c>
      <c r="W2433" s="71" t="s">
        <v>953</v>
      </c>
      <c r="X2433" s="4">
        <v>1</v>
      </c>
      <c r="Y2433" s="4">
        <v>1</v>
      </c>
      <c r="Z2433" s="4">
        <v>3000</v>
      </c>
      <c r="AA2433" s="70">
        <v>205017</v>
      </c>
      <c r="AB2433" s="71" t="s">
        <v>990</v>
      </c>
      <c r="AC2433" s="3">
        <v>1</v>
      </c>
      <c r="AD2433" s="3">
        <v>1</v>
      </c>
      <c r="AE2433" s="3">
        <v>5000</v>
      </c>
      <c r="AF2433" s="70">
        <v>205018</v>
      </c>
      <c r="AG2433" s="71" t="s">
        <v>991</v>
      </c>
      <c r="AH2433" s="3">
        <v>1</v>
      </c>
      <c r="AI2433" s="3">
        <v>1</v>
      </c>
      <c r="AJ2433" s="3">
        <v>4000</v>
      </c>
    </row>
    <row r="2434" spans="1:16">
      <c r="A2434">
        <v>107000</v>
      </c>
      <c r="B2434" t="s">
        <v>992</v>
      </c>
      <c r="C2434" s="4" t="s">
        <v>41</v>
      </c>
      <c r="D2434" t="s">
        <v>992</v>
      </c>
      <c r="E2434">
        <v>107000</v>
      </c>
      <c r="F2434" t="s">
        <v>992</v>
      </c>
      <c r="H2434" s="4">
        <v>31</v>
      </c>
      <c r="I2434" s="4">
        <v>15000</v>
      </c>
      <c r="J2434" s="4">
        <v>200</v>
      </c>
      <c r="L2434" s="4">
        <v>5086</v>
      </c>
      <c r="M2434" s="4" t="s">
        <v>981</v>
      </c>
      <c r="N2434" s="4">
        <v>1</v>
      </c>
      <c r="O2434" s="4">
        <v>1</v>
      </c>
      <c r="P2434" s="4">
        <v>3000</v>
      </c>
    </row>
    <row r="2435" spans="1:16">
      <c r="A2435">
        <v>107001</v>
      </c>
      <c r="B2435" t="s">
        <v>992</v>
      </c>
      <c r="C2435" s="4" t="s">
        <v>41</v>
      </c>
      <c r="D2435" t="s">
        <v>992</v>
      </c>
      <c r="E2435">
        <v>107001</v>
      </c>
      <c r="F2435" t="s">
        <v>992</v>
      </c>
      <c r="H2435" s="4">
        <v>32</v>
      </c>
      <c r="I2435" s="4">
        <v>15100</v>
      </c>
      <c r="J2435" s="4">
        <v>210</v>
      </c>
      <c r="L2435" s="4">
        <v>5086</v>
      </c>
      <c r="M2435" s="4" t="s">
        <v>981</v>
      </c>
      <c r="N2435" s="4">
        <v>1</v>
      </c>
      <c r="O2435" s="4">
        <v>1</v>
      </c>
      <c r="P2435" s="4">
        <v>3000</v>
      </c>
    </row>
    <row r="2436" spans="1:16">
      <c r="A2436">
        <v>107002</v>
      </c>
      <c r="B2436" t="s">
        <v>992</v>
      </c>
      <c r="C2436" s="4" t="s">
        <v>41</v>
      </c>
      <c r="D2436" t="s">
        <v>992</v>
      </c>
      <c r="E2436">
        <v>107002</v>
      </c>
      <c r="F2436" t="s">
        <v>992</v>
      </c>
      <c r="H2436" s="4">
        <v>33</v>
      </c>
      <c r="I2436" s="4">
        <v>15200</v>
      </c>
      <c r="J2436" s="4">
        <v>220</v>
      </c>
      <c r="L2436" s="4">
        <v>5086</v>
      </c>
      <c r="M2436" s="4" t="s">
        <v>981</v>
      </c>
      <c r="N2436" s="4">
        <v>1</v>
      </c>
      <c r="O2436" s="4">
        <v>1</v>
      </c>
      <c r="P2436" s="4">
        <v>3000</v>
      </c>
    </row>
    <row r="2437" spans="1:16">
      <c r="A2437">
        <v>107003</v>
      </c>
      <c r="B2437" t="s">
        <v>992</v>
      </c>
      <c r="C2437" s="4" t="s">
        <v>41</v>
      </c>
      <c r="D2437" t="s">
        <v>992</v>
      </c>
      <c r="E2437">
        <v>107003</v>
      </c>
      <c r="F2437" t="s">
        <v>992</v>
      </c>
      <c r="H2437" s="4">
        <v>34</v>
      </c>
      <c r="I2437" s="4">
        <v>15300</v>
      </c>
      <c r="J2437" s="4">
        <v>230</v>
      </c>
      <c r="L2437" s="4">
        <v>5086</v>
      </c>
      <c r="M2437" s="4" t="s">
        <v>981</v>
      </c>
      <c r="N2437" s="4">
        <v>1</v>
      </c>
      <c r="O2437" s="4">
        <v>1</v>
      </c>
      <c r="P2437" s="4">
        <v>4000</v>
      </c>
    </row>
    <row r="2438" spans="1:16">
      <c r="A2438">
        <v>107004</v>
      </c>
      <c r="B2438" t="s">
        <v>992</v>
      </c>
      <c r="C2438" s="4" t="s">
        <v>41</v>
      </c>
      <c r="D2438" t="s">
        <v>992</v>
      </c>
      <c r="E2438">
        <v>107004</v>
      </c>
      <c r="F2438" t="s">
        <v>992</v>
      </c>
      <c r="H2438" s="4">
        <v>35</v>
      </c>
      <c r="I2438" s="4">
        <v>15400</v>
      </c>
      <c r="J2438" s="4">
        <v>240</v>
      </c>
      <c r="L2438" s="4">
        <v>5086</v>
      </c>
      <c r="M2438" s="4" t="s">
        <v>981</v>
      </c>
      <c r="N2438" s="4">
        <v>1</v>
      </c>
      <c r="O2438" s="4">
        <v>1</v>
      </c>
      <c r="P2438" s="4">
        <v>4000</v>
      </c>
    </row>
    <row r="2439" spans="1:16">
      <c r="A2439">
        <v>107005</v>
      </c>
      <c r="B2439" t="s">
        <v>992</v>
      </c>
      <c r="C2439" s="4" t="s">
        <v>41</v>
      </c>
      <c r="D2439" t="s">
        <v>992</v>
      </c>
      <c r="E2439">
        <v>107005</v>
      </c>
      <c r="F2439" t="s">
        <v>992</v>
      </c>
      <c r="H2439" s="4">
        <v>36</v>
      </c>
      <c r="I2439" s="4">
        <v>15500</v>
      </c>
      <c r="J2439" s="4">
        <v>250</v>
      </c>
      <c r="L2439" s="4">
        <v>5086</v>
      </c>
      <c r="M2439" s="4" t="s">
        <v>981</v>
      </c>
      <c r="N2439" s="4">
        <v>1</v>
      </c>
      <c r="O2439" s="4">
        <v>1</v>
      </c>
      <c r="P2439" s="4">
        <v>4000</v>
      </c>
    </row>
    <row r="2440" spans="1:16">
      <c r="A2440">
        <v>107006</v>
      </c>
      <c r="B2440" t="s">
        <v>992</v>
      </c>
      <c r="C2440" s="4" t="s">
        <v>41</v>
      </c>
      <c r="D2440" t="s">
        <v>992</v>
      </c>
      <c r="E2440">
        <v>107006</v>
      </c>
      <c r="F2440" t="s">
        <v>992</v>
      </c>
      <c r="H2440" s="4">
        <v>37</v>
      </c>
      <c r="I2440" s="4">
        <v>15600</v>
      </c>
      <c r="J2440" s="4">
        <v>260</v>
      </c>
      <c r="L2440" s="4">
        <v>5086</v>
      </c>
      <c r="M2440" s="4" t="s">
        <v>981</v>
      </c>
      <c r="N2440" s="4">
        <v>1</v>
      </c>
      <c r="O2440" s="4">
        <v>1</v>
      </c>
      <c r="P2440" s="4">
        <v>5000</v>
      </c>
    </row>
    <row r="2441" spans="1:16">
      <c r="A2441">
        <v>107007</v>
      </c>
      <c r="B2441" t="s">
        <v>992</v>
      </c>
      <c r="C2441" s="4" t="s">
        <v>41</v>
      </c>
      <c r="D2441" t="s">
        <v>992</v>
      </c>
      <c r="E2441">
        <v>107007</v>
      </c>
      <c r="F2441" t="s">
        <v>992</v>
      </c>
      <c r="H2441" s="4">
        <v>38</v>
      </c>
      <c r="I2441" s="4">
        <v>15700</v>
      </c>
      <c r="J2441" s="4">
        <v>270</v>
      </c>
      <c r="L2441" s="4">
        <v>5086</v>
      </c>
      <c r="M2441" s="4" t="s">
        <v>981</v>
      </c>
      <c r="N2441" s="4">
        <v>1</v>
      </c>
      <c r="O2441" s="4">
        <v>1</v>
      </c>
      <c r="P2441" s="4">
        <v>5000</v>
      </c>
    </row>
    <row r="2442" spans="1:16">
      <c r="A2442">
        <v>107008</v>
      </c>
      <c r="B2442" t="s">
        <v>992</v>
      </c>
      <c r="C2442" s="4" t="s">
        <v>41</v>
      </c>
      <c r="D2442" t="s">
        <v>992</v>
      </c>
      <c r="E2442">
        <v>107008</v>
      </c>
      <c r="F2442" t="s">
        <v>992</v>
      </c>
      <c r="H2442" s="4">
        <v>39</v>
      </c>
      <c r="I2442" s="4">
        <v>15800</v>
      </c>
      <c r="J2442" s="4">
        <v>280</v>
      </c>
      <c r="L2442" s="4">
        <v>5086</v>
      </c>
      <c r="M2442" s="4" t="s">
        <v>981</v>
      </c>
      <c r="N2442" s="4">
        <v>1</v>
      </c>
      <c r="O2442" s="4">
        <v>1</v>
      </c>
      <c r="P2442" s="4">
        <v>5000</v>
      </c>
    </row>
    <row r="2443" spans="1:16">
      <c r="A2443">
        <v>107009</v>
      </c>
      <c r="B2443" t="s">
        <v>992</v>
      </c>
      <c r="C2443" s="4" t="s">
        <v>41</v>
      </c>
      <c r="D2443" t="s">
        <v>992</v>
      </c>
      <c r="E2443">
        <v>107009</v>
      </c>
      <c r="F2443" t="s">
        <v>992</v>
      </c>
      <c r="H2443" s="4">
        <v>40</v>
      </c>
      <c r="I2443" s="4">
        <v>15900</v>
      </c>
      <c r="J2443" s="4">
        <v>290</v>
      </c>
      <c r="L2443" s="4">
        <v>21350</v>
      </c>
      <c r="M2443" s="4" t="s">
        <v>733</v>
      </c>
      <c r="N2443" s="4">
        <v>1</v>
      </c>
      <c r="O2443" s="4">
        <v>1</v>
      </c>
      <c r="P2443" s="4">
        <v>3000</v>
      </c>
    </row>
    <row r="2444" spans="1:16">
      <c r="A2444">
        <v>107010</v>
      </c>
      <c r="B2444" t="s">
        <v>992</v>
      </c>
      <c r="C2444" s="4" t="s">
        <v>41</v>
      </c>
      <c r="D2444" t="s">
        <v>992</v>
      </c>
      <c r="E2444">
        <v>107010</v>
      </c>
      <c r="F2444" t="s">
        <v>992</v>
      </c>
      <c r="H2444" s="4">
        <v>41</v>
      </c>
      <c r="I2444" s="4">
        <v>16000</v>
      </c>
      <c r="J2444" s="4">
        <v>300</v>
      </c>
      <c r="L2444" s="4">
        <v>21350</v>
      </c>
      <c r="M2444" s="4" t="s">
        <v>733</v>
      </c>
      <c r="N2444" s="4">
        <v>1</v>
      </c>
      <c r="O2444" s="4">
        <v>1</v>
      </c>
      <c r="P2444" s="4">
        <v>3000</v>
      </c>
    </row>
    <row r="2445" spans="1:16">
      <c r="A2445">
        <v>107011</v>
      </c>
      <c r="B2445" t="s">
        <v>992</v>
      </c>
      <c r="C2445" s="4" t="s">
        <v>41</v>
      </c>
      <c r="D2445" t="s">
        <v>992</v>
      </c>
      <c r="E2445">
        <v>107011</v>
      </c>
      <c r="F2445" t="s">
        <v>992</v>
      </c>
      <c r="H2445" s="4">
        <v>42</v>
      </c>
      <c r="I2445" s="4">
        <v>16100</v>
      </c>
      <c r="J2445" s="4">
        <v>310</v>
      </c>
      <c r="L2445" s="4">
        <v>21350</v>
      </c>
      <c r="M2445" s="4" t="s">
        <v>733</v>
      </c>
      <c r="N2445" s="4">
        <v>1</v>
      </c>
      <c r="O2445" s="4">
        <v>1</v>
      </c>
      <c r="P2445" s="4">
        <v>3000</v>
      </c>
    </row>
    <row r="2446" spans="1:16">
      <c r="A2446">
        <v>107012</v>
      </c>
      <c r="B2446" t="s">
        <v>992</v>
      </c>
      <c r="C2446" s="4" t="s">
        <v>41</v>
      </c>
      <c r="D2446" t="s">
        <v>992</v>
      </c>
      <c r="E2446">
        <v>107012</v>
      </c>
      <c r="F2446" t="s">
        <v>992</v>
      </c>
      <c r="H2446" s="4">
        <v>43</v>
      </c>
      <c r="I2446" s="4">
        <v>16200</v>
      </c>
      <c r="J2446" s="4">
        <v>320</v>
      </c>
      <c r="L2446" s="4">
        <v>21350</v>
      </c>
      <c r="M2446" s="4" t="s">
        <v>733</v>
      </c>
      <c r="N2446" s="4">
        <v>1</v>
      </c>
      <c r="O2446" s="4">
        <v>1</v>
      </c>
      <c r="P2446" s="4">
        <v>4000</v>
      </c>
    </row>
    <row r="2447" spans="1:16">
      <c r="A2447">
        <v>107013</v>
      </c>
      <c r="B2447" t="s">
        <v>992</v>
      </c>
      <c r="C2447" s="4" t="s">
        <v>41</v>
      </c>
      <c r="D2447" t="s">
        <v>992</v>
      </c>
      <c r="E2447">
        <v>107013</v>
      </c>
      <c r="F2447" t="s">
        <v>992</v>
      </c>
      <c r="H2447" s="4">
        <v>44</v>
      </c>
      <c r="I2447" s="4">
        <v>16300</v>
      </c>
      <c r="J2447" s="4">
        <v>330</v>
      </c>
      <c r="L2447" s="4">
        <v>21350</v>
      </c>
      <c r="M2447" s="4" t="s">
        <v>733</v>
      </c>
      <c r="N2447" s="4">
        <v>1</v>
      </c>
      <c r="O2447" s="4">
        <v>1</v>
      </c>
      <c r="P2447" s="4">
        <v>4000</v>
      </c>
    </row>
    <row r="2448" spans="1:16">
      <c r="A2448">
        <v>107014</v>
      </c>
      <c r="B2448" t="s">
        <v>992</v>
      </c>
      <c r="C2448" s="4" t="s">
        <v>41</v>
      </c>
      <c r="D2448" t="s">
        <v>992</v>
      </c>
      <c r="E2448">
        <v>107014</v>
      </c>
      <c r="F2448" t="s">
        <v>992</v>
      </c>
      <c r="H2448" s="4">
        <v>45</v>
      </c>
      <c r="I2448" s="4">
        <v>16400</v>
      </c>
      <c r="J2448" s="4">
        <v>340</v>
      </c>
      <c r="L2448" s="4">
        <v>21350</v>
      </c>
      <c r="M2448" s="4" t="s">
        <v>733</v>
      </c>
      <c r="N2448" s="4">
        <v>1</v>
      </c>
      <c r="O2448" s="4">
        <v>1</v>
      </c>
      <c r="P2448" s="4">
        <v>4000</v>
      </c>
    </row>
    <row r="2449" spans="1:16">
      <c r="A2449">
        <v>107015</v>
      </c>
      <c r="B2449" t="s">
        <v>992</v>
      </c>
      <c r="C2449" s="4" t="s">
        <v>41</v>
      </c>
      <c r="D2449" t="s">
        <v>992</v>
      </c>
      <c r="E2449">
        <v>107015</v>
      </c>
      <c r="F2449" t="s">
        <v>992</v>
      </c>
      <c r="H2449" s="4">
        <v>46</v>
      </c>
      <c r="I2449" s="4">
        <v>16500</v>
      </c>
      <c r="J2449" s="4">
        <v>350</v>
      </c>
      <c r="L2449" s="4">
        <v>21350</v>
      </c>
      <c r="M2449" s="4" t="s">
        <v>733</v>
      </c>
      <c r="N2449" s="4">
        <v>1</v>
      </c>
      <c r="O2449" s="4">
        <v>1</v>
      </c>
      <c r="P2449" s="4">
        <v>5000</v>
      </c>
    </row>
    <row r="2450" spans="1:16">
      <c r="A2450">
        <v>107016</v>
      </c>
      <c r="B2450" t="s">
        <v>992</v>
      </c>
      <c r="C2450" s="4" t="s">
        <v>41</v>
      </c>
      <c r="D2450" t="s">
        <v>992</v>
      </c>
      <c r="E2450">
        <v>107016</v>
      </c>
      <c r="F2450" t="s">
        <v>992</v>
      </c>
      <c r="H2450" s="4">
        <v>47</v>
      </c>
      <c r="I2450" s="4">
        <v>16600</v>
      </c>
      <c r="J2450" s="4">
        <v>360</v>
      </c>
      <c r="L2450" s="4">
        <v>21350</v>
      </c>
      <c r="M2450" s="4" t="s">
        <v>733</v>
      </c>
      <c r="N2450" s="4">
        <v>1</v>
      </c>
      <c r="O2450" s="4">
        <v>1</v>
      </c>
      <c r="P2450" s="4">
        <v>5000</v>
      </c>
    </row>
    <row r="2451" spans="1:16">
      <c r="A2451">
        <v>107017</v>
      </c>
      <c r="B2451" t="s">
        <v>992</v>
      </c>
      <c r="C2451" s="4" t="s">
        <v>41</v>
      </c>
      <c r="D2451" t="s">
        <v>992</v>
      </c>
      <c r="E2451">
        <v>107017</v>
      </c>
      <c r="F2451" t="s">
        <v>992</v>
      </c>
      <c r="H2451" s="4">
        <v>48</v>
      </c>
      <c r="I2451" s="4">
        <v>16700</v>
      </c>
      <c r="J2451" s="4">
        <v>370</v>
      </c>
      <c r="L2451" s="4">
        <v>21350</v>
      </c>
      <c r="M2451" s="4" t="s">
        <v>733</v>
      </c>
      <c r="N2451" s="4">
        <v>1</v>
      </c>
      <c r="O2451" s="4">
        <v>1</v>
      </c>
      <c r="P2451" s="4">
        <v>5000</v>
      </c>
    </row>
    <row r="2452" spans="1:16">
      <c r="A2452">
        <v>107018</v>
      </c>
      <c r="B2452" t="s">
        <v>992</v>
      </c>
      <c r="C2452" s="4" t="s">
        <v>41</v>
      </c>
      <c r="D2452" t="s">
        <v>992</v>
      </c>
      <c r="E2452">
        <v>107018</v>
      </c>
      <c r="F2452" t="s">
        <v>992</v>
      </c>
      <c r="H2452" s="4">
        <v>49</v>
      </c>
      <c r="I2452" s="4">
        <v>16800</v>
      </c>
      <c r="J2452" s="4">
        <v>380</v>
      </c>
      <c r="L2452" s="4">
        <v>21365</v>
      </c>
      <c r="M2452" s="4" t="s">
        <v>665</v>
      </c>
      <c r="N2452" s="4">
        <v>1</v>
      </c>
      <c r="O2452" s="4">
        <v>1</v>
      </c>
      <c r="P2452" s="4">
        <v>3000</v>
      </c>
    </row>
    <row r="2453" spans="1:16">
      <c r="A2453">
        <v>107019</v>
      </c>
      <c r="B2453" t="s">
        <v>992</v>
      </c>
      <c r="C2453" s="4" t="s">
        <v>41</v>
      </c>
      <c r="D2453" t="s">
        <v>992</v>
      </c>
      <c r="E2453">
        <v>107019</v>
      </c>
      <c r="F2453" t="s">
        <v>992</v>
      </c>
      <c r="H2453" s="4">
        <v>50</v>
      </c>
      <c r="I2453" s="4">
        <v>16900</v>
      </c>
      <c r="J2453" s="4">
        <v>390</v>
      </c>
      <c r="L2453" s="4">
        <v>21365</v>
      </c>
      <c r="M2453" s="4" t="s">
        <v>665</v>
      </c>
      <c r="N2453" s="4">
        <v>1</v>
      </c>
      <c r="O2453" s="4">
        <v>1</v>
      </c>
      <c r="P2453" s="4">
        <v>3000</v>
      </c>
    </row>
    <row r="2454" spans="1:16">
      <c r="A2454">
        <v>107020</v>
      </c>
      <c r="B2454" t="s">
        <v>992</v>
      </c>
      <c r="C2454" s="4" t="s">
        <v>41</v>
      </c>
      <c r="D2454" t="s">
        <v>992</v>
      </c>
      <c r="E2454">
        <v>107020</v>
      </c>
      <c r="F2454" t="s">
        <v>992</v>
      </c>
      <c r="H2454" s="4">
        <v>51</v>
      </c>
      <c r="I2454" s="4">
        <v>17000</v>
      </c>
      <c r="J2454" s="4">
        <v>400</v>
      </c>
      <c r="L2454" s="4">
        <v>21365</v>
      </c>
      <c r="M2454" s="4" t="s">
        <v>665</v>
      </c>
      <c r="N2454" s="4">
        <v>1</v>
      </c>
      <c r="O2454" s="4">
        <v>1</v>
      </c>
      <c r="P2454" s="4">
        <v>4000</v>
      </c>
    </row>
    <row r="2455" spans="1:16">
      <c r="A2455">
        <v>107021</v>
      </c>
      <c r="B2455" t="s">
        <v>992</v>
      </c>
      <c r="C2455" s="4" t="s">
        <v>41</v>
      </c>
      <c r="D2455" t="s">
        <v>992</v>
      </c>
      <c r="E2455">
        <v>107021</v>
      </c>
      <c r="F2455" t="s">
        <v>992</v>
      </c>
      <c r="H2455" s="4">
        <v>52</v>
      </c>
      <c r="I2455" s="4">
        <v>17100</v>
      </c>
      <c r="J2455" s="4">
        <v>410</v>
      </c>
      <c r="L2455" s="4">
        <v>21365</v>
      </c>
      <c r="M2455" s="4" t="s">
        <v>665</v>
      </c>
      <c r="N2455" s="4">
        <v>1</v>
      </c>
      <c r="O2455" s="4">
        <v>1</v>
      </c>
      <c r="P2455" s="4">
        <v>4000</v>
      </c>
    </row>
    <row r="2456" spans="1:16">
      <c r="A2456">
        <v>107022</v>
      </c>
      <c r="B2456" t="s">
        <v>992</v>
      </c>
      <c r="C2456" s="4" t="s">
        <v>41</v>
      </c>
      <c r="D2456" t="s">
        <v>992</v>
      </c>
      <c r="E2456">
        <v>107022</v>
      </c>
      <c r="F2456" t="s">
        <v>992</v>
      </c>
      <c r="H2456" s="4">
        <v>53</v>
      </c>
      <c r="I2456" s="4">
        <v>17200</v>
      </c>
      <c r="J2456" s="4">
        <v>420</v>
      </c>
      <c r="L2456" s="4">
        <v>21365</v>
      </c>
      <c r="M2456" s="4" t="s">
        <v>665</v>
      </c>
      <c r="N2456" s="4">
        <v>1</v>
      </c>
      <c r="O2456" s="4">
        <v>1</v>
      </c>
      <c r="P2456" s="4">
        <v>4000</v>
      </c>
    </row>
    <row r="2457" spans="1:16">
      <c r="A2457">
        <v>107023</v>
      </c>
      <c r="B2457" t="s">
        <v>992</v>
      </c>
      <c r="C2457" s="4" t="s">
        <v>41</v>
      </c>
      <c r="D2457" t="s">
        <v>992</v>
      </c>
      <c r="E2457">
        <v>107023</v>
      </c>
      <c r="F2457" t="s">
        <v>992</v>
      </c>
      <c r="H2457" s="4">
        <v>54</v>
      </c>
      <c r="I2457" s="4">
        <v>17300</v>
      </c>
      <c r="J2457" s="4">
        <v>430</v>
      </c>
      <c r="L2457" s="4">
        <v>21365</v>
      </c>
      <c r="M2457" s="4" t="s">
        <v>665</v>
      </c>
      <c r="N2457" s="4">
        <v>1</v>
      </c>
      <c r="O2457" s="4">
        <v>1</v>
      </c>
      <c r="P2457" s="4">
        <v>5000</v>
      </c>
    </row>
    <row r="2458" spans="1:16">
      <c r="A2458">
        <v>107024</v>
      </c>
      <c r="B2458" t="s">
        <v>992</v>
      </c>
      <c r="C2458" s="4" t="s">
        <v>41</v>
      </c>
      <c r="D2458" t="s">
        <v>992</v>
      </c>
      <c r="E2458">
        <v>107024</v>
      </c>
      <c r="F2458" t="s">
        <v>992</v>
      </c>
      <c r="H2458" s="4">
        <v>55</v>
      </c>
      <c r="I2458" s="4">
        <v>17400</v>
      </c>
      <c r="J2458" s="4">
        <v>440</v>
      </c>
      <c r="L2458" s="4">
        <v>21365</v>
      </c>
      <c r="M2458" s="4" t="s">
        <v>665</v>
      </c>
      <c r="N2458" s="4">
        <v>1</v>
      </c>
      <c r="O2458" s="4">
        <v>1</v>
      </c>
      <c r="P2458" s="4">
        <v>5000</v>
      </c>
    </row>
    <row r="2459" spans="1:16">
      <c r="A2459">
        <v>107025</v>
      </c>
      <c r="B2459" t="s">
        <v>992</v>
      </c>
      <c r="C2459" s="4" t="s">
        <v>41</v>
      </c>
      <c r="D2459" t="s">
        <v>992</v>
      </c>
      <c r="E2459">
        <v>107025</v>
      </c>
      <c r="F2459" t="s">
        <v>992</v>
      </c>
      <c r="H2459" s="4">
        <v>56</v>
      </c>
      <c r="I2459" s="4">
        <v>17500</v>
      </c>
      <c r="J2459" s="4">
        <v>450</v>
      </c>
      <c r="L2459" s="4">
        <v>21365</v>
      </c>
      <c r="M2459" s="4" t="s">
        <v>665</v>
      </c>
      <c r="N2459" s="4">
        <v>1</v>
      </c>
      <c r="O2459" s="4">
        <v>1</v>
      </c>
      <c r="P2459" s="4">
        <v>5000</v>
      </c>
    </row>
    <row r="2460" spans="1:16">
      <c r="A2460">
        <v>107026</v>
      </c>
      <c r="B2460" t="s">
        <v>992</v>
      </c>
      <c r="C2460" s="4" t="s">
        <v>41</v>
      </c>
      <c r="D2460" t="s">
        <v>992</v>
      </c>
      <c r="E2460">
        <v>107026</v>
      </c>
      <c r="F2460" t="s">
        <v>992</v>
      </c>
      <c r="H2460" s="4">
        <v>57</v>
      </c>
      <c r="I2460" s="4">
        <v>17600</v>
      </c>
      <c r="J2460" s="4">
        <v>460</v>
      </c>
      <c r="L2460" s="70">
        <v>110168</v>
      </c>
      <c r="M2460" s="51" t="s">
        <v>993</v>
      </c>
      <c r="N2460" s="4">
        <v>1</v>
      </c>
      <c r="O2460" s="4">
        <v>1</v>
      </c>
      <c r="P2460" s="4">
        <v>1000</v>
      </c>
    </row>
    <row r="2461" spans="1:16">
      <c r="A2461">
        <v>107027</v>
      </c>
      <c r="B2461" t="s">
        <v>992</v>
      </c>
      <c r="C2461" s="4" t="s">
        <v>41</v>
      </c>
      <c r="D2461" t="s">
        <v>992</v>
      </c>
      <c r="E2461">
        <v>107027</v>
      </c>
      <c r="F2461" t="s">
        <v>992</v>
      </c>
      <c r="H2461" s="4">
        <v>58</v>
      </c>
      <c r="I2461" s="4">
        <v>17700</v>
      </c>
      <c r="J2461" s="4">
        <v>470</v>
      </c>
      <c r="L2461" s="70">
        <v>110169</v>
      </c>
      <c r="M2461" s="71" t="s">
        <v>994</v>
      </c>
      <c r="N2461" s="4">
        <v>1</v>
      </c>
      <c r="O2461" s="4">
        <v>1</v>
      </c>
      <c r="P2461" s="4">
        <v>1000</v>
      </c>
    </row>
    <row r="2462" spans="1:16">
      <c r="A2462">
        <v>107028</v>
      </c>
      <c r="B2462" t="s">
        <v>992</v>
      </c>
      <c r="C2462" s="4" t="s">
        <v>41</v>
      </c>
      <c r="D2462" t="s">
        <v>992</v>
      </c>
      <c r="E2462">
        <v>107028</v>
      </c>
      <c r="F2462" t="s">
        <v>992</v>
      </c>
      <c r="H2462" s="4">
        <v>59</v>
      </c>
      <c r="I2462" s="4">
        <v>17800</v>
      </c>
      <c r="J2462" s="4">
        <v>480</v>
      </c>
      <c r="L2462" s="70">
        <v>110168</v>
      </c>
      <c r="M2462" s="51" t="s">
        <v>993</v>
      </c>
      <c r="N2462" s="4">
        <v>1</v>
      </c>
      <c r="O2462" s="4">
        <v>1</v>
      </c>
      <c r="P2462" s="4">
        <v>1000</v>
      </c>
    </row>
    <row r="2463" spans="1:16">
      <c r="A2463">
        <v>107029</v>
      </c>
      <c r="B2463" t="s">
        <v>992</v>
      </c>
      <c r="C2463" s="4" t="s">
        <v>41</v>
      </c>
      <c r="D2463" t="s">
        <v>992</v>
      </c>
      <c r="E2463">
        <v>107029</v>
      </c>
      <c r="F2463" t="s">
        <v>992</v>
      </c>
      <c r="H2463" s="4">
        <v>60</v>
      </c>
      <c r="I2463" s="4">
        <v>17900</v>
      </c>
      <c r="J2463" s="4">
        <v>490</v>
      </c>
      <c r="L2463" s="70">
        <v>110169</v>
      </c>
      <c r="M2463" s="71" t="s">
        <v>994</v>
      </c>
      <c r="N2463" s="4">
        <v>1</v>
      </c>
      <c r="O2463" s="4">
        <v>1</v>
      </c>
      <c r="P2463" s="4">
        <v>1000</v>
      </c>
    </row>
  </sheetData>
  <conditionalFormatting sqref="Q42">
    <cfRule type="cellIs" dxfId="0" priority="288" stopIfTrue="1" operator="equal">
      <formula>"神器突破"</formula>
    </cfRule>
  </conditionalFormatting>
  <conditionalFormatting sqref="Q46">
    <cfRule type="cellIs" dxfId="0" priority="289" stopIfTrue="1" operator="equal">
      <formula>5117</formula>
    </cfRule>
  </conditionalFormatting>
  <conditionalFormatting sqref="L467:M467">
    <cfRule type="cellIs" dxfId="0" priority="216" stopIfTrue="1" operator="equal">
      <formula>5119</formula>
    </cfRule>
    <cfRule type="cellIs" dxfId="0" priority="217" stopIfTrue="1" operator="equal">
      <formula>5118</formula>
    </cfRule>
    <cfRule type="cellIs" dxfId="0" priority="218" stopIfTrue="1" operator="equal">
      <formula>5117</formula>
    </cfRule>
  </conditionalFormatting>
  <conditionalFormatting sqref="AG1967">
    <cfRule type="cellIs" dxfId="0" priority="171" stopIfTrue="1" operator="equal">
      <formula>5119</formula>
    </cfRule>
    <cfRule type="cellIs" dxfId="0" priority="172" stopIfTrue="1" operator="equal">
      <formula>5118</formula>
    </cfRule>
    <cfRule type="cellIs" dxfId="0" priority="173" stopIfTrue="1" operator="equal">
      <formula>5117</formula>
    </cfRule>
  </conditionalFormatting>
  <conditionalFormatting sqref="AK2006:AO2006">
    <cfRule type="cellIs" dxfId="0" priority="147" stopIfTrue="1" operator="equal">
      <formula>5119</formula>
    </cfRule>
    <cfRule type="cellIs" dxfId="0" priority="148" stopIfTrue="1" operator="equal">
      <formula>5118</formula>
    </cfRule>
    <cfRule type="cellIs" dxfId="0" priority="149" stopIfTrue="1" operator="equal">
      <formula>5117</formula>
    </cfRule>
  </conditionalFormatting>
  <conditionalFormatting sqref="Q2044">
    <cfRule type="cellIs" dxfId="0" priority="258" stopIfTrue="1" operator="equal">
      <formula>5119</formula>
    </cfRule>
    <cfRule type="cellIs" dxfId="0" priority="259" stopIfTrue="1" operator="equal">
      <formula>5118</formula>
    </cfRule>
    <cfRule type="cellIs" dxfId="0" priority="260" stopIfTrue="1" operator="equal">
      <formula>5117</formula>
    </cfRule>
  </conditionalFormatting>
  <conditionalFormatting sqref="V2044">
    <cfRule type="cellIs" dxfId="0" priority="240" stopIfTrue="1" operator="equal">
      <formula>5119</formula>
    </cfRule>
    <cfRule type="cellIs" dxfId="0" priority="241" stopIfTrue="1" operator="equal">
      <formula>5118</formula>
    </cfRule>
    <cfRule type="cellIs" dxfId="0" priority="242" stopIfTrue="1" operator="equal">
      <formula>5117</formula>
    </cfRule>
  </conditionalFormatting>
  <conditionalFormatting sqref="Q2045">
    <cfRule type="cellIs" dxfId="0" priority="255" stopIfTrue="1" operator="equal">
      <formula>5119</formula>
    </cfRule>
    <cfRule type="cellIs" dxfId="0" priority="256" stopIfTrue="1" operator="equal">
      <formula>5118</formula>
    </cfRule>
    <cfRule type="cellIs" dxfId="0" priority="257" stopIfTrue="1" operator="equal">
      <formula>5117</formula>
    </cfRule>
  </conditionalFormatting>
  <conditionalFormatting sqref="V2045">
    <cfRule type="cellIs" dxfId="0" priority="237" stopIfTrue="1" operator="equal">
      <formula>5119</formula>
    </cfRule>
    <cfRule type="cellIs" dxfId="0" priority="238" stopIfTrue="1" operator="equal">
      <formula>5118</formula>
    </cfRule>
    <cfRule type="cellIs" dxfId="0" priority="239" stopIfTrue="1" operator="equal">
      <formula>5117</formula>
    </cfRule>
  </conditionalFormatting>
  <conditionalFormatting sqref="Q2046">
    <cfRule type="cellIs" dxfId="0" priority="252" stopIfTrue="1" operator="equal">
      <formula>5119</formula>
    </cfRule>
    <cfRule type="cellIs" dxfId="0" priority="253" stopIfTrue="1" operator="equal">
      <formula>5118</formula>
    </cfRule>
    <cfRule type="cellIs" dxfId="0" priority="254" stopIfTrue="1" operator="equal">
      <formula>5117</formula>
    </cfRule>
  </conditionalFormatting>
  <conditionalFormatting sqref="V2046">
    <cfRule type="cellIs" dxfId="0" priority="234" stopIfTrue="1" operator="equal">
      <formula>5119</formula>
    </cfRule>
    <cfRule type="cellIs" dxfId="0" priority="235" stopIfTrue="1" operator="equal">
      <formula>5118</formula>
    </cfRule>
    <cfRule type="cellIs" dxfId="0" priority="236" stopIfTrue="1" operator="equal">
      <formula>5117</formula>
    </cfRule>
  </conditionalFormatting>
  <conditionalFormatting sqref="L2047">
    <cfRule type="cellIs" dxfId="0" priority="267" stopIfTrue="1" operator="equal">
      <formula>5119</formula>
    </cfRule>
    <cfRule type="cellIs" dxfId="0" priority="268" stopIfTrue="1" operator="equal">
      <formula>5118</formula>
    </cfRule>
    <cfRule type="cellIs" dxfId="0" priority="269" stopIfTrue="1" operator="equal">
      <formula>5117</formula>
    </cfRule>
  </conditionalFormatting>
  <conditionalFormatting sqref="Q2047">
    <cfRule type="cellIs" dxfId="0" priority="249" stopIfTrue="1" operator="equal">
      <formula>5119</formula>
    </cfRule>
    <cfRule type="cellIs" dxfId="0" priority="250" stopIfTrue="1" operator="equal">
      <formula>5118</formula>
    </cfRule>
    <cfRule type="cellIs" dxfId="0" priority="251" stopIfTrue="1" operator="equal">
      <formula>5117</formula>
    </cfRule>
  </conditionalFormatting>
  <conditionalFormatting sqref="V2047">
    <cfRule type="cellIs" dxfId="0" priority="231" stopIfTrue="1" operator="equal">
      <formula>5119</formula>
    </cfRule>
    <cfRule type="cellIs" dxfId="0" priority="232" stopIfTrue="1" operator="equal">
      <formula>5118</formula>
    </cfRule>
    <cfRule type="cellIs" dxfId="0" priority="233" stopIfTrue="1" operator="equal">
      <formula>5117</formula>
    </cfRule>
  </conditionalFormatting>
  <conditionalFormatting sqref="L2048">
    <cfRule type="cellIs" dxfId="0" priority="264" stopIfTrue="1" operator="equal">
      <formula>5119</formula>
    </cfRule>
    <cfRule type="cellIs" dxfId="0" priority="265" stopIfTrue="1" operator="equal">
      <formula>5118</formula>
    </cfRule>
    <cfRule type="cellIs" dxfId="0" priority="266" stopIfTrue="1" operator="equal">
      <formula>5117</formula>
    </cfRule>
  </conditionalFormatting>
  <conditionalFormatting sqref="Q2048">
    <cfRule type="cellIs" dxfId="0" priority="246" stopIfTrue="1" operator="equal">
      <formula>5119</formula>
    </cfRule>
    <cfRule type="cellIs" dxfId="0" priority="247" stopIfTrue="1" operator="equal">
      <formula>5118</formula>
    </cfRule>
    <cfRule type="cellIs" dxfId="0" priority="248" stopIfTrue="1" operator="equal">
      <formula>5117</formula>
    </cfRule>
  </conditionalFormatting>
  <conditionalFormatting sqref="V2048">
    <cfRule type="cellIs" dxfId="0" priority="228" stopIfTrue="1" operator="equal">
      <formula>5119</formula>
    </cfRule>
    <cfRule type="cellIs" dxfId="0" priority="229" stopIfTrue="1" operator="equal">
      <formula>5118</formula>
    </cfRule>
    <cfRule type="cellIs" dxfId="0" priority="230" stopIfTrue="1" operator="equal">
      <formula>5117</formula>
    </cfRule>
  </conditionalFormatting>
  <conditionalFormatting sqref="L2049">
    <cfRule type="cellIs" dxfId="0" priority="261" stopIfTrue="1" operator="equal">
      <formula>5119</formula>
    </cfRule>
    <cfRule type="cellIs" dxfId="0" priority="262" stopIfTrue="1" operator="equal">
      <formula>5118</formula>
    </cfRule>
    <cfRule type="cellIs" dxfId="0" priority="263" stopIfTrue="1" operator="equal">
      <formula>5117</formula>
    </cfRule>
  </conditionalFormatting>
  <conditionalFormatting sqref="Q2049">
    <cfRule type="cellIs" dxfId="0" priority="243" stopIfTrue="1" operator="equal">
      <formula>5119</formula>
    </cfRule>
    <cfRule type="cellIs" dxfId="0" priority="244" stopIfTrue="1" operator="equal">
      <formula>5118</formula>
    </cfRule>
    <cfRule type="cellIs" dxfId="0" priority="245" stopIfTrue="1" operator="equal">
      <formula>5117</formula>
    </cfRule>
  </conditionalFormatting>
  <conditionalFormatting sqref="V2049">
    <cfRule type="cellIs" dxfId="0" priority="225" stopIfTrue="1" operator="equal">
      <formula>5119</formula>
    </cfRule>
    <cfRule type="cellIs" dxfId="0" priority="226" stopIfTrue="1" operator="equal">
      <formula>5118</formula>
    </cfRule>
    <cfRule type="cellIs" dxfId="0" priority="227" stopIfTrue="1" operator="equal">
      <formula>5117</formula>
    </cfRule>
  </conditionalFormatting>
  <conditionalFormatting sqref="W2197">
    <cfRule type="cellIs" dxfId="0" priority="77" stopIfTrue="1" operator="equal">
      <formula>5117</formula>
    </cfRule>
    <cfRule type="cellIs" dxfId="0" priority="76" stopIfTrue="1" operator="equal">
      <formula>5118</formula>
    </cfRule>
    <cfRule type="cellIs" dxfId="0" priority="75" stopIfTrue="1" operator="equal">
      <formula>5119</formula>
    </cfRule>
  </conditionalFormatting>
  <conditionalFormatting sqref="AB2197">
    <cfRule type="cellIs" dxfId="0" priority="74" stopIfTrue="1" operator="equal">
      <formula>5117</formula>
    </cfRule>
    <cfRule type="cellIs" dxfId="0" priority="73" stopIfTrue="1" operator="equal">
      <formula>5118</formula>
    </cfRule>
    <cfRule type="cellIs" dxfId="0" priority="72" stopIfTrue="1" operator="equal">
      <formula>5119</formula>
    </cfRule>
  </conditionalFormatting>
  <conditionalFormatting sqref="W2198">
    <cfRule type="cellIs" dxfId="0" priority="71" stopIfTrue="1" operator="equal">
      <formula>5117</formula>
    </cfRule>
    <cfRule type="cellIs" dxfId="0" priority="70" stopIfTrue="1" operator="equal">
      <formula>5118</formula>
    </cfRule>
    <cfRule type="cellIs" dxfId="0" priority="69" stopIfTrue="1" operator="equal">
      <formula>5119</formula>
    </cfRule>
  </conditionalFormatting>
  <conditionalFormatting sqref="AB2198">
    <cfRule type="cellIs" dxfId="0" priority="68" stopIfTrue="1" operator="equal">
      <formula>5117</formula>
    </cfRule>
    <cfRule type="cellIs" dxfId="0" priority="67" stopIfTrue="1" operator="equal">
      <formula>5118</formula>
    </cfRule>
    <cfRule type="cellIs" dxfId="0" priority="66" stopIfTrue="1" operator="equal">
      <formula>5119</formula>
    </cfRule>
  </conditionalFormatting>
  <conditionalFormatting sqref="W2199">
    <cfRule type="cellIs" dxfId="0" priority="65" stopIfTrue="1" operator="equal">
      <formula>5117</formula>
    </cfRule>
    <cfRule type="cellIs" dxfId="0" priority="64" stopIfTrue="1" operator="equal">
      <formula>5118</formula>
    </cfRule>
    <cfRule type="cellIs" dxfId="0" priority="63" stopIfTrue="1" operator="equal">
      <formula>5119</formula>
    </cfRule>
  </conditionalFormatting>
  <conditionalFormatting sqref="AB2199">
    <cfRule type="cellIs" dxfId="0" priority="62" stopIfTrue="1" operator="equal">
      <formula>5117</formula>
    </cfRule>
    <cfRule type="cellIs" dxfId="0" priority="61" stopIfTrue="1" operator="equal">
      <formula>5118</formula>
    </cfRule>
    <cfRule type="cellIs" dxfId="0" priority="60" stopIfTrue="1" operator="equal">
      <formula>5119</formula>
    </cfRule>
  </conditionalFormatting>
  <conditionalFormatting sqref="W2200">
    <cfRule type="cellIs" dxfId="0" priority="59" stopIfTrue="1" operator="equal">
      <formula>5117</formula>
    </cfRule>
    <cfRule type="cellIs" dxfId="0" priority="58" stopIfTrue="1" operator="equal">
      <formula>5118</formula>
    </cfRule>
    <cfRule type="cellIs" dxfId="0" priority="57" stopIfTrue="1" operator="equal">
      <formula>5119</formula>
    </cfRule>
  </conditionalFormatting>
  <conditionalFormatting sqref="AB2200">
    <cfRule type="cellIs" dxfId="0" priority="56" stopIfTrue="1" operator="equal">
      <formula>5117</formula>
    </cfRule>
    <cfRule type="cellIs" dxfId="0" priority="55" stopIfTrue="1" operator="equal">
      <formula>5118</formula>
    </cfRule>
    <cfRule type="cellIs" dxfId="0" priority="54" stopIfTrue="1" operator="equal">
      <formula>5119</formula>
    </cfRule>
  </conditionalFormatting>
  <conditionalFormatting sqref="W2201">
    <cfRule type="cellIs" dxfId="0" priority="53" stopIfTrue="1" operator="equal">
      <formula>5117</formula>
    </cfRule>
    <cfRule type="cellIs" dxfId="0" priority="52" stopIfTrue="1" operator="equal">
      <formula>5118</formula>
    </cfRule>
    <cfRule type="cellIs" dxfId="0" priority="51" stopIfTrue="1" operator="equal">
      <formula>5119</formula>
    </cfRule>
  </conditionalFormatting>
  <conditionalFormatting sqref="AB2201">
    <cfRule type="cellIs" dxfId="0" priority="50" stopIfTrue="1" operator="equal">
      <formula>5117</formula>
    </cfRule>
    <cfRule type="cellIs" dxfId="0" priority="49" stopIfTrue="1" operator="equal">
      <formula>5118</formula>
    </cfRule>
    <cfRule type="cellIs" dxfId="0" priority="48" stopIfTrue="1" operator="equal">
      <formula>5119</formula>
    </cfRule>
  </conditionalFormatting>
  <conditionalFormatting sqref="W2202">
    <cfRule type="cellIs" dxfId="0" priority="47" stopIfTrue="1" operator="equal">
      <formula>5117</formula>
    </cfRule>
    <cfRule type="cellIs" dxfId="0" priority="46" stopIfTrue="1" operator="equal">
      <formula>5118</formula>
    </cfRule>
    <cfRule type="cellIs" dxfId="0" priority="45" stopIfTrue="1" operator="equal">
      <formula>5119</formula>
    </cfRule>
  </conditionalFormatting>
  <conditionalFormatting sqref="AB2202">
    <cfRule type="cellIs" dxfId="0" priority="44" stopIfTrue="1" operator="equal">
      <formula>5117</formula>
    </cfRule>
    <cfRule type="cellIs" dxfId="0" priority="43" stopIfTrue="1" operator="equal">
      <formula>5118</formula>
    </cfRule>
    <cfRule type="cellIs" dxfId="0" priority="42" stopIfTrue="1" operator="equal">
      <formula>5119</formula>
    </cfRule>
  </conditionalFormatting>
  <conditionalFormatting sqref="W2203">
    <cfRule type="cellIs" dxfId="0" priority="41" stopIfTrue="1" operator="equal">
      <formula>5117</formula>
    </cfRule>
    <cfRule type="cellIs" dxfId="0" priority="40" stopIfTrue="1" operator="equal">
      <formula>5118</formula>
    </cfRule>
    <cfRule type="cellIs" dxfId="0" priority="39" stopIfTrue="1" operator="equal">
      <formula>5119</formula>
    </cfRule>
  </conditionalFormatting>
  <conditionalFormatting sqref="AB2203">
    <cfRule type="cellIs" dxfId="0" priority="38" stopIfTrue="1" operator="equal">
      <formula>5117</formula>
    </cfRule>
    <cfRule type="cellIs" dxfId="0" priority="37" stopIfTrue="1" operator="equal">
      <formula>5118</formula>
    </cfRule>
    <cfRule type="cellIs" dxfId="0" priority="36" stopIfTrue="1" operator="equal">
      <formula>5119</formula>
    </cfRule>
  </conditionalFormatting>
  <conditionalFormatting sqref="W2204">
    <cfRule type="cellIs" dxfId="0" priority="35" stopIfTrue="1" operator="equal">
      <formula>5117</formula>
    </cfRule>
    <cfRule type="cellIs" dxfId="0" priority="34" stopIfTrue="1" operator="equal">
      <formula>5118</formula>
    </cfRule>
    <cfRule type="cellIs" dxfId="0" priority="33" stopIfTrue="1" operator="equal">
      <formula>5119</formula>
    </cfRule>
  </conditionalFormatting>
  <conditionalFormatting sqref="AB2204">
    <cfRule type="cellIs" dxfId="0" priority="32" stopIfTrue="1" operator="equal">
      <formula>5117</formula>
    </cfRule>
    <cfRule type="cellIs" dxfId="0" priority="31" stopIfTrue="1" operator="equal">
      <formula>5118</formula>
    </cfRule>
    <cfRule type="cellIs" dxfId="0" priority="30" stopIfTrue="1" operator="equal">
      <formula>5119</formula>
    </cfRule>
  </conditionalFormatting>
  <conditionalFormatting sqref="W2205">
    <cfRule type="cellIs" dxfId="0" priority="29" stopIfTrue="1" operator="equal">
      <formula>5117</formula>
    </cfRule>
    <cfRule type="cellIs" dxfId="0" priority="28" stopIfTrue="1" operator="equal">
      <formula>5118</formula>
    </cfRule>
    <cfRule type="cellIs" dxfId="0" priority="27" stopIfTrue="1" operator="equal">
      <formula>5119</formula>
    </cfRule>
  </conditionalFormatting>
  <conditionalFormatting sqref="AB2205">
    <cfRule type="cellIs" dxfId="0" priority="26" stopIfTrue="1" operator="equal">
      <formula>5117</formula>
    </cfRule>
    <cfRule type="cellIs" dxfId="0" priority="25" stopIfTrue="1" operator="equal">
      <formula>5118</formula>
    </cfRule>
    <cfRule type="cellIs" dxfId="0" priority="24" stopIfTrue="1" operator="equal">
      <formula>5119</formula>
    </cfRule>
  </conditionalFormatting>
  <conditionalFormatting sqref="W2206">
    <cfRule type="cellIs" dxfId="0" priority="23" stopIfTrue="1" operator="equal">
      <formula>5117</formula>
    </cfRule>
    <cfRule type="cellIs" dxfId="0" priority="22" stopIfTrue="1" operator="equal">
      <formula>5118</formula>
    </cfRule>
    <cfRule type="cellIs" dxfId="0" priority="21" stopIfTrue="1" operator="equal">
      <formula>5119</formula>
    </cfRule>
  </conditionalFormatting>
  <conditionalFormatting sqref="AB2206">
    <cfRule type="cellIs" dxfId="0" priority="20" stopIfTrue="1" operator="equal">
      <formula>5117</formula>
    </cfRule>
    <cfRule type="cellIs" dxfId="0" priority="19" stopIfTrue="1" operator="equal">
      <formula>5118</formula>
    </cfRule>
    <cfRule type="cellIs" dxfId="0" priority="18" stopIfTrue="1" operator="equal">
      <formula>5119</formula>
    </cfRule>
  </conditionalFormatting>
  <conditionalFormatting sqref="W2207">
    <cfRule type="cellIs" dxfId="0" priority="17" stopIfTrue="1" operator="equal">
      <formula>5117</formula>
    </cfRule>
    <cfRule type="cellIs" dxfId="0" priority="16" stopIfTrue="1" operator="equal">
      <formula>5118</formula>
    </cfRule>
    <cfRule type="cellIs" dxfId="0" priority="15" stopIfTrue="1" operator="equal">
      <formula>5119</formula>
    </cfRule>
  </conditionalFormatting>
  <conditionalFormatting sqref="AB2207">
    <cfRule type="cellIs" dxfId="0" priority="14" stopIfTrue="1" operator="equal">
      <formula>5117</formula>
    </cfRule>
    <cfRule type="cellIs" dxfId="0" priority="13" stopIfTrue="1" operator="equal">
      <formula>5118</formula>
    </cfRule>
    <cfRule type="cellIs" dxfId="0" priority="12" stopIfTrue="1" operator="equal">
      <formula>5119</formula>
    </cfRule>
  </conditionalFormatting>
  <conditionalFormatting sqref="W2208">
    <cfRule type="cellIs" dxfId="0" priority="11" stopIfTrue="1" operator="equal">
      <formula>5117</formula>
    </cfRule>
    <cfRule type="cellIs" dxfId="0" priority="10" stopIfTrue="1" operator="equal">
      <formula>5118</formula>
    </cfRule>
    <cfRule type="cellIs" dxfId="0" priority="9" stopIfTrue="1" operator="equal">
      <formula>5119</formula>
    </cfRule>
  </conditionalFormatting>
  <conditionalFormatting sqref="AB2208">
    <cfRule type="cellIs" dxfId="0" priority="8" stopIfTrue="1" operator="equal">
      <formula>5117</formula>
    </cfRule>
    <cfRule type="cellIs" dxfId="0" priority="7" stopIfTrue="1" operator="equal">
      <formula>5118</formula>
    </cfRule>
    <cfRule type="cellIs" dxfId="0" priority="6" stopIfTrue="1" operator="equal">
      <formula>5119</formula>
    </cfRule>
  </conditionalFormatting>
  <conditionalFormatting sqref="J2250">
    <cfRule type="cellIs" dxfId="0" priority="3" stopIfTrue="1" operator="equal">
      <formula>5117</formula>
    </cfRule>
    <cfRule type="cellIs" dxfId="0" priority="2" stopIfTrue="1" operator="equal">
      <formula>5118</formula>
    </cfRule>
    <cfRule type="cellIs" dxfId="0" priority="1" stopIfTrue="1" operator="equal">
      <formula>5119</formula>
    </cfRule>
  </conditionalFormatting>
  <conditionalFormatting sqref="M2460">
    <cfRule type="cellIs" dxfId="0" priority="4" stopIfTrue="1" operator="equal">
      <formula>122</formula>
    </cfRule>
  </conditionalFormatting>
  <conditionalFormatting sqref="M2462">
    <cfRule type="cellIs" dxfId="0" priority="5" stopIfTrue="1" operator="equal">
      <formula>122</formula>
    </cfRule>
  </conditionalFormatting>
  <conditionalFormatting sqref="K141:AO153 J501:J733 J316:J484 A316:I460 A501:I715 K716:Z733 A716:D733 I716:I733 AC716:AO733 K734:AO1956 K461:K467 P461:P466 N467:P467 Z461 AF467:AO468 K468:P468 AA469:AO469 K469:U469 K470:AO715 A734:J1995 B2041:J2043 A2050:J2196 AA118:AO118 AA123:AO123 AA131:AO131 AA140:AO140 AA136:AO136 AK154:AO154 AK157:AO157 AK163:AO163 AK169:AO169 AK173:AO173 AK179:AO179 G716:G733 K180:AO460 I461:I484 G461:G484 A461:E484 A485:J500 K3:AO6 AF19:AO19 L18:AO18 AA20:AO20 L19:Z19 K20:P20 K21:AO117 K18:K19 K179:AE179 K173:AE173 K174:AO178 K169:AE169 K170:AO172 K163:AE163 K164:AO168 K157:AE157 K158:AO162 K154:AE154 K155:AO156 K136:U136 K137:AO139 K140:U140 K131:U131 K132:AO135 K123:U123 K124:AO130 K118:U118 K119:AO122 K1957:K1995 A1:AO2 A2210:B2250 P2216:P2221 Q2219:Z2242 Q2243:U2243 X2243:Z2243 Q2244:Z2250 Q2212:Z2215 AK2198:AO2200 F2210:F2250 L2210:O2238 L2244:O2250 J2210:J2249 A3:J315 AA7:AO7 D1996:E2007 A1996:A2007 C2210:E2214 G2210:G2214 AG2198:AG2200 K2210:K2214 H2210:I2215 P2210:P2214 R2209:AO2211 J2197 AF2197:AO2197 AF2201:AO2208 AA2190:AO2192 K2193:AO2196 K2190:U2192 K2197:P2209 K2050:AO2189 Q2201:U2208 A2197:H2197 A2198:J2209 AA2212:AO2214 A2041:A2049 K2008:AO2043 A2008:J2040 A2251:AO2416 A2418:AO2419 Q2417:AO2417 A2417:O2417 N2239:O2243">
    <cfRule type="cellIs" dxfId="0" priority="290" stopIfTrue="1" operator="equal">
      <formula>5119</formula>
    </cfRule>
    <cfRule type="cellIs" dxfId="0" priority="291" stopIfTrue="1" operator="equal">
      <formula>5118</formula>
    </cfRule>
    <cfRule type="cellIs" dxfId="0" priority="292" stopIfTrue="1" operator="equal">
      <formula>5117</formula>
    </cfRule>
  </conditionalFormatting>
  <conditionalFormatting sqref="Q461:R461 K8:AO8 K10:AO17 V9:AO9 K7:U7 K9:P9">
    <cfRule type="cellIs" dxfId="0" priority="192" stopIfTrue="1" operator="equal">
      <formula>5119</formula>
    </cfRule>
    <cfRule type="cellIs" dxfId="0" priority="193" stopIfTrue="1" operator="equal">
      <formula>5118</formula>
    </cfRule>
    <cfRule type="cellIs" dxfId="0" priority="194" stopIfTrue="1" operator="equal">
      <formula>5117</formula>
    </cfRule>
  </conditionalFormatting>
  <conditionalFormatting sqref="L461:M466">
    <cfRule type="cellIs" dxfId="0" priority="198" stopIfTrue="1" operator="equal">
      <formula>5119</formula>
    </cfRule>
    <cfRule type="cellIs" dxfId="0" priority="199" stopIfTrue="1" operator="equal">
      <formula>5118</formula>
    </cfRule>
    <cfRule type="cellIs" dxfId="0" priority="200" stopIfTrue="1" operator="equal">
      <formula>5117</formula>
    </cfRule>
  </conditionalFormatting>
  <conditionalFormatting sqref="N461:O466">
    <cfRule type="cellIs" dxfId="0" priority="201" stopIfTrue="1" operator="equal">
      <formula>5119</formula>
    </cfRule>
    <cfRule type="cellIs" dxfId="0" priority="202" stopIfTrue="1" operator="equal">
      <formula>5118</formula>
    </cfRule>
    <cfRule type="cellIs" dxfId="0" priority="203" stopIfTrue="1" operator="equal">
      <formula>5117</formula>
    </cfRule>
  </conditionalFormatting>
  <conditionalFormatting sqref="S461:U461 Q462:U468">
    <cfRule type="cellIs" dxfId="0" priority="195" stopIfTrue="1" operator="equal">
      <formula>5119</formula>
    </cfRule>
    <cfRule type="cellIs" dxfId="0" priority="196" stopIfTrue="1" operator="equal">
      <formula>5118</formula>
    </cfRule>
    <cfRule type="cellIs" dxfId="0" priority="197" stopIfTrue="1" operator="equal">
      <formula>5117</formula>
    </cfRule>
  </conditionalFormatting>
  <conditionalFormatting sqref="V461:Y466">
    <cfRule type="cellIs" dxfId="0" priority="183" stopIfTrue="1" operator="equal">
      <formula>5119</formula>
    </cfRule>
    <cfRule type="cellIs" dxfId="0" priority="184" stopIfTrue="1" operator="equal">
      <formula>5118</formula>
    </cfRule>
    <cfRule type="cellIs" dxfId="0" priority="185" stopIfTrue="1" operator="equal">
      <formula>5117</formula>
    </cfRule>
  </conditionalFormatting>
  <conditionalFormatting sqref="AD461:AE466 AA461:AB466">
    <cfRule type="cellIs" dxfId="0" priority="162" stopIfTrue="1" operator="equal">
      <formula>5119</formula>
    </cfRule>
    <cfRule type="cellIs" dxfId="0" priority="163" stopIfTrue="1" operator="equal">
      <formula>5118</formula>
    </cfRule>
    <cfRule type="cellIs" dxfId="0" priority="164" stopIfTrue="1" operator="equal">
      <formula>5117</formula>
    </cfRule>
  </conditionalFormatting>
  <conditionalFormatting sqref="AG461:AJ466 AC461:AC466">
    <cfRule type="cellIs" dxfId="0" priority="168" stopIfTrue="1" operator="equal">
      <formula>5119</formula>
    </cfRule>
    <cfRule type="cellIs" dxfId="0" priority="169" stopIfTrue="1" operator="equal">
      <formula>5118</formula>
    </cfRule>
    <cfRule type="cellIs" dxfId="0" priority="170" stopIfTrue="1" operator="equal">
      <formula>5117</formula>
    </cfRule>
  </conditionalFormatting>
  <conditionalFormatting sqref="AM461:AO466">
    <cfRule type="cellIs" dxfId="0" priority="165" stopIfTrue="1" operator="equal">
      <formula>5119</formula>
    </cfRule>
    <cfRule type="cellIs" dxfId="0" priority="166" stopIfTrue="1" operator="equal">
      <formula>5118</formula>
    </cfRule>
    <cfRule type="cellIs" dxfId="0" priority="167" stopIfTrue="1" operator="equal">
      <formula>5117</formula>
    </cfRule>
  </conditionalFormatting>
  <conditionalFormatting sqref="Z462:Z468 V469:Z469">
    <cfRule type="cellIs" dxfId="0" priority="189" stopIfTrue="1" operator="equal">
      <formula>5119</formula>
    </cfRule>
    <cfRule type="cellIs" dxfId="0" priority="190" stopIfTrue="1" operator="equal">
      <formula>5118</formula>
    </cfRule>
    <cfRule type="cellIs" dxfId="0" priority="191" stopIfTrue="1" operator="equal">
      <formula>5117</formula>
    </cfRule>
  </conditionalFormatting>
  <conditionalFormatting sqref="V467:Y468">
    <cfRule type="cellIs" dxfId="0" priority="186" stopIfTrue="1" operator="equal">
      <formula>5119</formula>
    </cfRule>
    <cfRule type="cellIs" dxfId="0" priority="187" stopIfTrue="1" operator="equal">
      <formula>5118</formula>
    </cfRule>
    <cfRule type="cellIs" dxfId="0" priority="188" stopIfTrue="1" operator="equal">
      <formula>5117</formula>
    </cfRule>
  </conditionalFormatting>
  <conditionalFormatting sqref="AA467:AE468">
    <cfRule type="cellIs" dxfId="0" priority="180" stopIfTrue="1" operator="equal">
      <formula>5119</formula>
    </cfRule>
    <cfRule type="cellIs" dxfId="0" priority="181" stopIfTrue="1" operator="equal">
      <formula>5118</formula>
    </cfRule>
    <cfRule type="cellIs" dxfId="0" priority="182" stopIfTrue="1" operator="equal">
      <formula>5117</formula>
    </cfRule>
  </conditionalFormatting>
  <conditionalFormatting sqref="AB1957:AE1995 AG1958:AG1966 AG1968:AG1995 AG1957:AJ1957 AH1958:AO1995 N1957:Z1995">
    <cfRule type="cellIs" dxfId="0" priority="174" stopIfTrue="1" operator="equal">
      <formula>5119</formula>
    </cfRule>
    <cfRule type="cellIs" dxfId="0" priority="175" stopIfTrue="1" operator="equal">
      <formula>5118</formula>
    </cfRule>
    <cfRule type="cellIs" dxfId="0" priority="176" stopIfTrue="1" operator="equal">
      <formula>5117</formula>
    </cfRule>
  </conditionalFormatting>
  <conditionalFormatting sqref="B1996:C2005 G1996:G2005 I1996:K2005">
    <cfRule type="cellIs" dxfId="0" priority="159" stopIfTrue="1" operator="equal">
      <formula>5119</formula>
    </cfRule>
    <cfRule type="cellIs" dxfId="0" priority="160" stopIfTrue="1" operator="equal">
      <formula>5118</formula>
    </cfRule>
    <cfRule type="cellIs" dxfId="0" priority="161" stopIfTrue="1" operator="equal">
      <formula>5117</formula>
    </cfRule>
  </conditionalFormatting>
  <conditionalFormatting sqref="N1996:Z1996 AB1996:AE2005 AG1996:AO2005 N1997:O2005 Q1997:R2005 P1997:P2007 T1997:Z2005 S1997:S2007">
    <cfRule type="cellIs" dxfId="0" priority="156" stopIfTrue="1" operator="equal">
      <formula>5119</formula>
    </cfRule>
    <cfRule type="cellIs" dxfId="0" priority="157" stopIfTrue="1" operator="equal">
      <formula>5118</formula>
    </cfRule>
    <cfRule type="cellIs" dxfId="0" priority="158" stopIfTrue="1" operator="equal">
      <formula>5117</formula>
    </cfRule>
  </conditionalFormatting>
  <conditionalFormatting sqref="B2006:C2007 G2006:G2007 I2006:K2007">
    <cfRule type="cellIs" dxfId="0" priority="153" stopIfTrue="1" operator="equal">
      <formula>5119</formula>
    </cfRule>
    <cfRule type="cellIs" dxfId="0" priority="154" stopIfTrue="1" operator="equal">
      <formula>5118</formula>
    </cfRule>
    <cfRule type="cellIs" dxfId="0" priority="155" stopIfTrue="1" operator="equal">
      <formula>5117</formula>
    </cfRule>
  </conditionalFormatting>
  <conditionalFormatting sqref="N2006:O2007 AB2006:AE2007 AG2007:AO2007 AG2006:AJ2006 Q2006:R2007 T2006:Z2007">
    <cfRule type="cellIs" dxfId="0" priority="150" stopIfTrue="1" operator="equal">
      <formula>5119</formula>
    </cfRule>
    <cfRule type="cellIs" dxfId="0" priority="151" stopIfTrue="1" operator="equal">
      <formula>5118</formula>
    </cfRule>
    <cfRule type="cellIs" dxfId="0" priority="152" stopIfTrue="1" operator="equal">
      <formula>5117</formula>
    </cfRule>
  </conditionalFormatting>
  <conditionalFormatting sqref="B2044:P2044 R2044:U2044 W2044:AB2044 AE2044:AO2044">
    <cfRule type="cellIs" dxfId="0" priority="285" stopIfTrue="1" operator="equal">
      <formula>5119</formula>
    </cfRule>
    <cfRule type="cellIs" dxfId="0" priority="286" stopIfTrue="1" operator="equal">
      <formula>5118</formula>
    </cfRule>
    <cfRule type="cellIs" dxfId="0" priority="287" stopIfTrue="1" operator="equal">
      <formula>5117</formula>
    </cfRule>
  </conditionalFormatting>
  <conditionalFormatting sqref="AC2044:AD2048">
    <cfRule type="cellIs" dxfId="0" priority="219" stopIfTrue="1" operator="equal">
      <formula>5119</formula>
    </cfRule>
    <cfRule type="cellIs" dxfId="0" priority="220" stopIfTrue="1" operator="equal">
      <formula>5118</formula>
    </cfRule>
    <cfRule type="cellIs" dxfId="0" priority="221" stopIfTrue="1" operator="equal">
      <formula>5117</formula>
    </cfRule>
  </conditionalFormatting>
  <conditionalFormatting sqref="B2045:P2045 R2045:U2045 W2045:AB2045 AE2045:AO2045">
    <cfRule type="cellIs" dxfId="0" priority="282" stopIfTrue="1" operator="equal">
      <formula>5119</formula>
    </cfRule>
    <cfRule type="cellIs" dxfId="0" priority="283" stopIfTrue="1" operator="equal">
      <formula>5118</formula>
    </cfRule>
    <cfRule type="cellIs" dxfId="0" priority="284" stopIfTrue="1" operator="equal">
      <formula>5117</formula>
    </cfRule>
  </conditionalFormatting>
  <conditionalFormatting sqref="B2046:P2046 R2046:U2046 W2046:AB2046 AE2046:AO2046">
    <cfRule type="cellIs" dxfId="0" priority="279" stopIfTrue="1" operator="equal">
      <formula>5119</formula>
    </cfRule>
    <cfRule type="cellIs" dxfId="0" priority="280" stopIfTrue="1" operator="equal">
      <formula>5118</formula>
    </cfRule>
    <cfRule type="cellIs" dxfId="0" priority="281" stopIfTrue="1" operator="equal">
      <formula>5117</formula>
    </cfRule>
  </conditionalFormatting>
  <conditionalFormatting sqref="B2047:K2047 M2047:P2047 R2047:U2047 W2047:AB2047 AE2047:AO2047">
    <cfRule type="cellIs" dxfId="0" priority="276" stopIfTrue="1" operator="equal">
      <formula>5119</formula>
    </cfRule>
    <cfRule type="cellIs" dxfId="0" priority="277" stopIfTrue="1" operator="equal">
      <formula>5118</formula>
    </cfRule>
    <cfRule type="cellIs" dxfId="0" priority="278" stopIfTrue="1" operator="equal">
      <formula>5117</formula>
    </cfRule>
  </conditionalFormatting>
  <conditionalFormatting sqref="B2048:K2048 M2048:P2048 R2048:U2048 W2048:AB2048 AE2048:AO2048">
    <cfRule type="cellIs" dxfId="0" priority="273" stopIfTrue="1" operator="equal">
      <formula>5119</formula>
    </cfRule>
    <cfRule type="cellIs" dxfId="0" priority="274" stopIfTrue="1" operator="equal">
      <formula>5118</formula>
    </cfRule>
    <cfRule type="cellIs" dxfId="0" priority="275" stopIfTrue="1" operator="equal">
      <formula>5117</formula>
    </cfRule>
  </conditionalFormatting>
  <conditionalFormatting sqref="B2049:K2049 M2049:P2049 R2049:U2049 W2049:AO2049">
    <cfRule type="cellIs" dxfId="0" priority="270" stopIfTrue="1" operator="equal">
      <formula>5119</formula>
    </cfRule>
    <cfRule type="cellIs" dxfId="0" priority="271" stopIfTrue="1" operator="equal">
      <formula>5118</formula>
    </cfRule>
    <cfRule type="cellIs" dxfId="0" priority="272" stopIfTrue="1" operator="equal">
      <formula>5117</formula>
    </cfRule>
  </conditionalFormatting>
  <conditionalFormatting sqref="Q2197:U2200 P2421:P2422 P2417">
    <cfRule type="cellIs" dxfId="0" priority="293" stopIfTrue="1" operator="equal">
      <formula>5119</formula>
    </cfRule>
    <cfRule type="cellIs" dxfId="0" priority="294" stopIfTrue="1" operator="equal">
      <formula>5118</formula>
    </cfRule>
    <cfRule type="cellIs" dxfId="0" priority="295" stopIfTrue="1" operator="equal">
      <formula>5117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955"/>
  <sheetViews>
    <sheetView topLeftCell="O1544" workbookViewId="0">
      <selection activeCell="W1565" sqref="W1565:X1566"/>
    </sheetView>
  </sheetViews>
  <sheetFormatPr defaultColWidth="9" defaultRowHeight="16.5"/>
  <cols>
    <col min="1" max="1" width="9.125" style="8" customWidth="1"/>
    <col min="2" max="3" width="9.625" style="8" customWidth="1"/>
    <col min="4" max="5" width="9" style="8"/>
    <col min="7" max="7" width="15.25" style="48" customWidth="1"/>
    <col min="8" max="8" width="9" style="8"/>
    <col min="9" max="9" width="9" style="48"/>
    <col min="10" max="19" width="9" style="8"/>
    <col min="20" max="20" width="14.875" style="8" customWidth="1"/>
    <col min="21" max="22" width="9" style="8"/>
    <col min="23" max="23" width="10.375" style="49" customWidth="1"/>
    <col min="24" max="24" width="22.5" style="50" customWidth="1"/>
    <col min="25" max="16384" width="9" style="8"/>
  </cols>
  <sheetData>
    <row r="1" spans="1:24">
      <c r="A1" s="43" t="s">
        <v>995</v>
      </c>
      <c r="B1" s="43" t="s">
        <v>995</v>
      </c>
      <c r="C1" s="43" t="s">
        <v>996</v>
      </c>
      <c r="F1" s="8" t="s">
        <v>997</v>
      </c>
      <c r="G1" s="50" t="s">
        <v>998</v>
      </c>
      <c r="H1" s="8" t="s">
        <v>999</v>
      </c>
      <c r="I1" s="50" t="s">
        <v>1000</v>
      </c>
      <c r="J1" s="8" t="s">
        <v>48</v>
      </c>
      <c r="K1" s="8" t="s">
        <v>2</v>
      </c>
      <c r="N1" s="8">
        <v>1</v>
      </c>
      <c r="O1" s="8" t="s">
        <v>1001</v>
      </c>
      <c r="P1" s="8">
        <v>1</v>
      </c>
      <c r="T1" s="15" t="s">
        <v>54</v>
      </c>
      <c r="U1" s="14">
        <v>1</v>
      </c>
      <c r="W1" s="10" t="s">
        <v>997</v>
      </c>
      <c r="X1" s="52" t="s">
        <v>998</v>
      </c>
    </row>
    <row r="2" spans="1:24">
      <c r="A2" s="14" t="s">
        <v>1002</v>
      </c>
      <c r="B2" s="14"/>
      <c r="C2" s="14"/>
      <c r="F2" s="8">
        <v>100001</v>
      </c>
      <c r="G2" s="50" t="s">
        <v>1003</v>
      </c>
      <c r="H2" s="15">
        <v>1</v>
      </c>
      <c r="I2" s="50">
        <v>1</v>
      </c>
      <c r="J2" s="8" t="str">
        <f>VLOOKUP(I2,N:O,2,FALSE)</f>
        <v>普通怪物</v>
      </c>
      <c r="K2" s="8">
        <f>VLOOKUP(H2,A:B,2,FALSE)*VLOOKUP(J2,O:P,2,FALSE)</f>
        <v>3</v>
      </c>
      <c r="N2" s="8">
        <v>2</v>
      </c>
      <c r="O2" s="8" t="s">
        <v>67</v>
      </c>
      <c r="P2" s="8">
        <v>5</v>
      </c>
      <c r="T2" s="26" t="s">
        <v>565</v>
      </c>
      <c r="U2" s="14">
        <v>1</v>
      </c>
      <c r="W2" s="10">
        <v>1000</v>
      </c>
      <c r="X2" s="52" t="s">
        <v>1004</v>
      </c>
    </row>
    <row r="3" spans="1:24">
      <c r="A3" s="14">
        <v>1</v>
      </c>
      <c r="B3" s="15">
        <v>3</v>
      </c>
      <c r="C3" s="14">
        <v>0</v>
      </c>
      <c r="F3" s="8">
        <v>100002</v>
      </c>
      <c r="G3" s="50" t="s">
        <v>386</v>
      </c>
      <c r="H3" s="15">
        <v>2</v>
      </c>
      <c r="I3" s="50">
        <v>2</v>
      </c>
      <c r="J3" s="8" t="str">
        <f t="shared" ref="J3:J66" si="0">VLOOKUP(I3,N:O,2,FALSE)</f>
        <v>BOSS</v>
      </c>
      <c r="K3" s="8">
        <f t="shared" ref="K3:K66" si="1">VLOOKUP(H3,A:B,2,FALSE)*VLOOKUP(J3,O:P,2,FALSE)</f>
        <v>20</v>
      </c>
      <c r="O3" s="8" t="s">
        <v>1005</v>
      </c>
      <c r="P3" s="8">
        <v>20</v>
      </c>
      <c r="T3" s="26" t="s">
        <v>572</v>
      </c>
      <c r="U3" s="14">
        <v>12</v>
      </c>
      <c r="W3" s="10">
        <v>1001</v>
      </c>
      <c r="X3" s="52" t="s">
        <v>1006</v>
      </c>
    </row>
    <row r="4" spans="1:24">
      <c r="A4" s="14">
        <v>2</v>
      </c>
      <c r="B4" s="15">
        <v>4</v>
      </c>
      <c r="C4" s="14">
        <v>0</v>
      </c>
      <c r="F4" s="8">
        <v>100003</v>
      </c>
      <c r="G4" s="50" t="s">
        <v>393</v>
      </c>
      <c r="H4" s="15">
        <v>3</v>
      </c>
      <c r="I4" s="50">
        <v>1</v>
      </c>
      <c r="J4" s="8" t="str">
        <f t="shared" si="0"/>
        <v>普通怪物</v>
      </c>
      <c r="K4" s="8">
        <f t="shared" si="1"/>
        <v>4</v>
      </c>
      <c r="O4" s="8" t="s">
        <v>1007</v>
      </c>
      <c r="P4" s="8">
        <v>5</v>
      </c>
      <c r="T4" s="15" t="s">
        <v>272</v>
      </c>
      <c r="U4" s="14">
        <v>1</v>
      </c>
      <c r="W4" s="10">
        <v>1002</v>
      </c>
      <c r="X4" s="52" t="s">
        <v>1008</v>
      </c>
    </row>
    <row r="5" spans="1:24">
      <c r="A5" s="14">
        <v>3</v>
      </c>
      <c r="B5" s="15">
        <v>4</v>
      </c>
      <c r="C5" s="14">
        <v>90</v>
      </c>
      <c r="F5" s="8">
        <v>100004</v>
      </c>
      <c r="G5" s="50" t="s">
        <v>381</v>
      </c>
      <c r="H5" s="15">
        <v>4</v>
      </c>
      <c r="I5" s="50">
        <v>1</v>
      </c>
      <c r="J5" s="8" t="str">
        <f t="shared" si="0"/>
        <v>普通怪物</v>
      </c>
      <c r="K5" s="8">
        <f t="shared" si="1"/>
        <v>4</v>
      </c>
      <c r="O5" s="8" t="s">
        <v>1009</v>
      </c>
      <c r="P5" s="8">
        <v>1</v>
      </c>
      <c r="T5" s="15" t="s">
        <v>323</v>
      </c>
      <c r="U5" s="14">
        <v>1</v>
      </c>
      <c r="W5" s="10">
        <v>1003</v>
      </c>
      <c r="X5" s="52" t="s">
        <v>1010</v>
      </c>
    </row>
    <row r="6" spans="1:24">
      <c r="A6" s="14">
        <v>4</v>
      </c>
      <c r="B6" s="15">
        <v>4</v>
      </c>
      <c r="C6" s="14">
        <v>0</v>
      </c>
      <c r="F6" s="8">
        <v>100005</v>
      </c>
      <c r="G6" s="50" t="s">
        <v>395</v>
      </c>
      <c r="H6" s="15">
        <v>5</v>
      </c>
      <c r="I6" s="50">
        <v>1</v>
      </c>
      <c r="J6" s="8" t="str">
        <f t="shared" si="0"/>
        <v>普通怪物</v>
      </c>
      <c r="K6" s="8">
        <f t="shared" si="1"/>
        <v>4</v>
      </c>
      <c r="T6" s="15" t="s">
        <v>700</v>
      </c>
      <c r="U6" s="14">
        <v>1</v>
      </c>
      <c r="W6" s="10">
        <v>1004</v>
      </c>
      <c r="X6" s="53" t="s">
        <v>1011</v>
      </c>
    </row>
    <row r="7" spans="1:24">
      <c r="A7" s="14">
        <v>5</v>
      </c>
      <c r="B7" s="15">
        <v>4</v>
      </c>
      <c r="C7" s="14">
        <v>0</v>
      </c>
      <c r="F7" s="8">
        <v>100006</v>
      </c>
      <c r="G7" s="50" t="s">
        <v>385</v>
      </c>
      <c r="H7" s="15">
        <v>6</v>
      </c>
      <c r="I7" s="50">
        <v>1</v>
      </c>
      <c r="J7" s="8" t="str">
        <f t="shared" si="0"/>
        <v>普通怪物</v>
      </c>
      <c r="K7" s="8">
        <f t="shared" si="1"/>
        <v>5</v>
      </c>
      <c r="T7" s="15" t="s">
        <v>701</v>
      </c>
      <c r="U7" s="14">
        <v>1</v>
      </c>
      <c r="W7" s="10">
        <v>1005</v>
      </c>
      <c r="X7" s="53" t="s">
        <v>1012</v>
      </c>
    </row>
    <row r="8" spans="1:24">
      <c r="A8" s="14">
        <v>6</v>
      </c>
      <c r="B8" s="15">
        <v>5</v>
      </c>
      <c r="C8" s="14">
        <v>520</v>
      </c>
      <c r="F8" s="8">
        <v>100007</v>
      </c>
      <c r="G8" s="50" t="s">
        <v>387</v>
      </c>
      <c r="H8" s="15">
        <v>7</v>
      </c>
      <c r="I8" s="50">
        <v>1</v>
      </c>
      <c r="J8" s="8" t="str">
        <f t="shared" si="0"/>
        <v>普通怪物</v>
      </c>
      <c r="K8" s="8">
        <f t="shared" si="1"/>
        <v>5</v>
      </c>
      <c r="T8" s="15" t="s">
        <v>707</v>
      </c>
      <c r="U8" s="14">
        <v>1</v>
      </c>
      <c r="W8" s="10">
        <v>1006</v>
      </c>
      <c r="X8" s="52" t="s">
        <v>1013</v>
      </c>
    </row>
    <row r="9" spans="1:24">
      <c r="A9" s="14">
        <v>7</v>
      </c>
      <c r="B9" s="15">
        <v>5</v>
      </c>
      <c r="C9" s="14">
        <v>0</v>
      </c>
      <c r="F9" s="8">
        <v>100008</v>
      </c>
      <c r="G9" s="50" t="s">
        <v>398</v>
      </c>
      <c r="H9" s="15">
        <v>8</v>
      </c>
      <c r="I9" s="50">
        <v>1</v>
      </c>
      <c r="J9" s="8" t="str">
        <f t="shared" si="0"/>
        <v>普通怪物</v>
      </c>
      <c r="K9" s="8">
        <f t="shared" si="1"/>
        <v>6</v>
      </c>
      <c r="T9" s="15" t="s">
        <v>730</v>
      </c>
      <c r="U9" s="14">
        <v>1</v>
      </c>
      <c r="W9" s="10">
        <v>1007</v>
      </c>
      <c r="X9" s="52" t="s">
        <v>1014</v>
      </c>
    </row>
    <row r="10" spans="1:24">
      <c r="A10" s="14">
        <v>8</v>
      </c>
      <c r="B10" s="15">
        <v>6</v>
      </c>
      <c r="C10" s="14">
        <v>780</v>
      </c>
      <c r="F10" s="8">
        <v>100009</v>
      </c>
      <c r="G10" s="50" t="s">
        <v>389</v>
      </c>
      <c r="H10" s="15">
        <v>9</v>
      </c>
      <c r="I10" s="50">
        <v>2</v>
      </c>
      <c r="J10" s="8" t="str">
        <f t="shared" si="0"/>
        <v>BOSS</v>
      </c>
      <c r="K10" s="8">
        <f t="shared" si="1"/>
        <v>30</v>
      </c>
      <c r="W10" s="10">
        <v>1008</v>
      </c>
      <c r="X10" s="52" t="s">
        <v>1015</v>
      </c>
    </row>
    <row r="11" spans="1:24">
      <c r="A11" s="14">
        <v>9</v>
      </c>
      <c r="B11" s="15">
        <v>6</v>
      </c>
      <c r="C11" s="14">
        <v>1310</v>
      </c>
      <c r="F11" s="8">
        <v>100010</v>
      </c>
      <c r="G11" s="50" t="s">
        <v>378</v>
      </c>
      <c r="H11" s="15">
        <v>9</v>
      </c>
      <c r="I11" s="50">
        <v>1</v>
      </c>
      <c r="J11" s="8" t="str">
        <f t="shared" si="0"/>
        <v>普通怪物</v>
      </c>
      <c r="K11" s="8">
        <f t="shared" si="1"/>
        <v>6</v>
      </c>
      <c r="W11" s="10">
        <v>1009</v>
      </c>
      <c r="X11" s="52" t="s">
        <v>1016</v>
      </c>
    </row>
    <row r="12" spans="1:24">
      <c r="A12" s="14">
        <v>10</v>
      </c>
      <c r="B12" s="15">
        <v>7</v>
      </c>
      <c r="C12" s="14">
        <v>1945</v>
      </c>
      <c r="F12" s="8">
        <v>100011</v>
      </c>
      <c r="G12" s="50" t="s">
        <v>566</v>
      </c>
      <c r="H12" s="15">
        <v>10</v>
      </c>
      <c r="I12" s="50">
        <v>2</v>
      </c>
      <c r="J12" s="8" t="str">
        <f t="shared" si="0"/>
        <v>BOSS</v>
      </c>
      <c r="K12" s="8">
        <f t="shared" si="1"/>
        <v>35</v>
      </c>
      <c r="W12" s="10">
        <v>1010</v>
      </c>
      <c r="X12" s="52" t="s">
        <v>1017</v>
      </c>
    </row>
    <row r="13" spans="1:24">
      <c r="A13" s="14">
        <v>11</v>
      </c>
      <c r="B13" s="15">
        <v>80</v>
      </c>
      <c r="C13" s="14">
        <v>2095</v>
      </c>
      <c r="F13" s="8">
        <v>100012</v>
      </c>
      <c r="G13" s="50" t="s">
        <v>383</v>
      </c>
      <c r="H13" s="15">
        <v>10</v>
      </c>
      <c r="I13" s="50">
        <v>2</v>
      </c>
      <c r="J13" s="8" t="str">
        <f t="shared" si="0"/>
        <v>BOSS</v>
      </c>
      <c r="K13" s="8">
        <f t="shared" si="1"/>
        <v>35</v>
      </c>
      <c r="W13" s="10">
        <v>1011</v>
      </c>
      <c r="X13" s="52" t="s">
        <v>1018</v>
      </c>
    </row>
    <row r="14" spans="1:24">
      <c r="A14" s="14">
        <v>12</v>
      </c>
      <c r="B14" s="15">
        <v>90</v>
      </c>
      <c r="C14" s="14">
        <v>11295</v>
      </c>
      <c r="F14" s="8">
        <v>100013</v>
      </c>
      <c r="G14" s="50" t="s">
        <v>388</v>
      </c>
      <c r="H14" s="15">
        <v>11</v>
      </c>
      <c r="I14" s="50">
        <v>1</v>
      </c>
      <c r="J14" s="8" t="str">
        <f t="shared" si="0"/>
        <v>普通怪物</v>
      </c>
      <c r="K14" s="8">
        <f t="shared" si="1"/>
        <v>80</v>
      </c>
      <c r="W14" s="10">
        <v>1012</v>
      </c>
      <c r="X14" s="52" t="s">
        <v>1019</v>
      </c>
    </row>
    <row r="15" spans="1:24">
      <c r="A15" s="14">
        <v>13</v>
      </c>
      <c r="B15" s="15">
        <v>100</v>
      </c>
      <c r="C15" s="14">
        <v>0</v>
      </c>
      <c r="F15" s="8">
        <v>100014</v>
      </c>
      <c r="G15" s="50" t="s">
        <v>397</v>
      </c>
      <c r="H15" s="15">
        <v>11</v>
      </c>
      <c r="I15" s="50">
        <v>1</v>
      </c>
      <c r="J15" s="8" t="str">
        <f t="shared" si="0"/>
        <v>普通怪物</v>
      </c>
      <c r="K15" s="8">
        <f t="shared" si="1"/>
        <v>80</v>
      </c>
      <c r="W15" s="10">
        <v>1013</v>
      </c>
      <c r="X15" s="52" t="s">
        <v>1020</v>
      </c>
    </row>
    <row r="16" spans="1:24">
      <c r="A16" s="14">
        <v>14</v>
      </c>
      <c r="B16" s="15">
        <v>110</v>
      </c>
      <c r="C16" s="14">
        <v>0</v>
      </c>
      <c r="F16" s="8">
        <v>100015</v>
      </c>
      <c r="G16" s="50" t="s">
        <v>87</v>
      </c>
      <c r="H16" s="15">
        <v>11</v>
      </c>
      <c r="I16" s="50">
        <v>1</v>
      </c>
      <c r="J16" s="8" t="str">
        <f t="shared" si="0"/>
        <v>普通怪物</v>
      </c>
      <c r="K16" s="8">
        <f t="shared" si="1"/>
        <v>80</v>
      </c>
      <c r="W16" s="10">
        <v>1014</v>
      </c>
      <c r="X16" s="52" t="s">
        <v>1021</v>
      </c>
    </row>
    <row r="17" spans="1:24">
      <c r="A17" s="14">
        <v>15</v>
      </c>
      <c r="B17" s="15">
        <v>120</v>
      </c>
      <c r="C17" s="14">
        <v>0</v>
      </c>
      <c r="F17" s="8">
        <v>100016</v>
      </c>
      <c r="G17" s="50" t="s">
        <v>390</v>
      </c>
      <c r="H17" s="15">
        <v>12</v>
      </c>
      <c r="I17" s="50">
        <v>2</v>
      </c>
      <c r="J17" s="8" t="str">
        <f t="shared" si="0"/>
        <v>BOSS</v>
      </c>
      <c r="K17" s="8">
        <f t="shared" si="1"/>
        <v>450</v>
      </c>
      <c r="W17" s="10">
        <v>1015</v>
      </c>
      <c r="X17" s="52" t="s">
        <v>1022</v>
      </c>
    </row>
    <row r="18" spans="1:24">
      <c r="A18" s="14">
        <v>16</v>
      </c>
      <c r="B18" s="15">
        <v>130</v>
      </c>
      <c r="C18" s="14">
        <v>28205</v>
      </c>
      <c r="F18" s="8">
        <v>100017</v>
      </c>
      <c r="G18" s="50" t="s">
        <v>391</v>
      </c>
      <c r="H18" s="15">
        <v>12</v>
      </c>
      <c r="I18" s="50">
        <v>1</v>
      </c>
      <c r="J18" s="8" t="str">
        <f t="shared" si="0"/>
        <v>普通怪物</v>
      </c>
      <c r="K18" s="8">
        <f t="shared" si="1"/>
        <v>90</v>
      </c>
      <c r="W18" s="10">
        <v>1016</v>
      </c>
      <c r="X18" s="52" t="s">
        <v>1023</v>
      </c>
    </row>
    <row r="19" spans="1:24">
      <c r="A19" s="14">
        <v>17</v>
      </c>
      <c r="B19" s="15">
        <v>150</v>
      </c>
      <c r="C19" s="14">
        <v>62955</v>
      </c>
      <c r="F19" s="8">
        <v>100018</v>
      </c>
      <c r="G19" s="50" t="s">
        <v>392</v>
      </c>
      <c r="H19" s="15">
        <v>13</v>
      </c>
      <c r="I19" s="50">
        <v>2</v>
      </c>
      <c r="J19" s="8" t="str">
        <f t="shared" si="0"/>
        <v>BOSS</v>
      </c>
      <c r="K19" s="8">
        <f t="shared" si="1"/>
        <v>500</v>
      </c>
      <c r="W19" s="10">
        <v>1017</v>
      </c>
      <c r="X19" s="52" t="s">
        <v>1024</v>
      </c>
    </row>
    <row r="20" spans="1:24">
      <c r="A20" s="14">
        <v>18</v>
      </c>
      <c r="B20" s="15">
        <v>160</v>
      </c>
      <c r="C20" s="14">
        <v>94870</v>
      </c>
      <c r="F20" s="8">
        <v>100019</v>
      </c>
      <c r="G20" s="50" t="s">
        <v>394</v>
      </c>
      <c r="H20" s="15">
        <v>14</v>
      </c>
      <c r="I20" s="50">
        <v>2</v>
      </c>
      <c r="J20" s="8" t="str">
        <f t="shared" si="0"/>
        <v>BOSS</v>
      </c>
      <c r="K20" s="8">
        <f t="shared" si="1"/>
        <v>550</v>
      </c>
      <c r="W20" s="10">
        <v>1018</v>
      </c>
      <c r="X20" s="52" t="s">
        <v>1025</v>
      </c>
    </row>
    <row r="21" spans="1:24">
      <c r="A21" s="14">
        <v>19</v>
      </c>
      <c r="B21" s="15">
        <v>180</v>
      </c>
      <c r="C21" s="14">
        <v>135220</v>
      </c>
      <c r="F21" s="8">
        <v>100020</v>
      </c>
      <c r="G21" s="50" t="s">
        <v>396</v>
      </c>
      <c r="H21" s="15">
        <v>14</v>
      </c>
      <c r="I21" s="50">
        <v>1</v>
      </c>
      <c r="J21" s="8" t="str">
        <f t="shared" si="0"/>
        <v>普通怪物</v>
      </c>
      <c r="K21" s="8">
        <f t="shared" si="1"/>
        <v>110</v>
      </c>
      <c r="W21" s="10">
        <v>1019</v>
      </c>
      <c r="X21" s="52" t="s">
        <v>1026</v>
      </c>
    </row>
    <row r="22" spans="1:24">
      <c r="A22" s="14">
        <v>20</v>
      </c>
      <c r="B22" s="15">
        <v>190</v>
      </c>
      <c r="C22" s="14">
        <v>0</v>
      </c>
      <c r="F22" s="8">
        <v>100021</v>
      </c>
      <c r="G22" s="50" t="s">
        <v>399</v>
      </c>
      <c r="H22" s="15">
        <v>14</v>
      </c>
      <c r="I22" s="50">
        <v>1</v>
      </c>
      <c r="J22" s="8" t="str">
        <f t="shared" si="0"/>
        <v>普通怪物</v>
      </c>
      <c r="K22" s="8">
        <f t="shared" si="1"/>
        <v>110</v>
      </c>
      <c r="W22" s="10">
        <v>1020</v>
      </c>
      <c r="X22" s="52" t="s">
        <v>1027</v>
      </c>
    </row>
    <row r="23" spans="1:24">
      <c r="A23" s="14">
        <v>21</v>
      </c>
      <c r="B23" s="15">
        <v>210</v>
      </c>
      <c r="C23" s="14">
        <v>181585</v>
      </c>
      <c r="F23" s="8">
        <v>100022</v>
      </c>
      <c r="G23" s="50" t="s">
        <v>419</v>
      </c>
      <c r="H23" s="15">
        <v>15</v>
      </c>
      <c r="I23" s="50">
        <v>2</v>
      </c>
      <c r="J23" s="8" t="str">
        <f t="shared" si="0"/>
        <v>BOSS</v>
      </c>
      <c r="K23" s="8">
        <f t="shared" si="1"/>
        <v>600</v>
      </c>
      <c r="W23" s="10">
        <v>1021</v>
      </c>
      <c r="X23" s="52" t="s">
        <v>1028</v>
      </c>
    </row>
    <row r="24" spans="1:24">
      <c r="A24" s="14">
        <v>22</v>
      </c>
      <c r="B24" s="15">
        <v>230</v>
      </c>
      <c r="C24" s="14">
        <v>235310</v>
      </c>
      <c r="F24" s="8">
        <v>100023</v>
      </c>
      <c r="G24" s="50" t="s">
        <v>83</v>
      </c>
      <c r="H24" s="15">
        <v>15</v>
      </c>
      <c r="I24" s="50">
        <v>2</v>
      </c>
      <c r="J24" s="8" t="str">
        <f t="shared" si="0"/>
        <v>BOSS</v>
      </c>
      <c r="K24" s="8">
        <f t="shared" si="1"/>
        <v>600</v>
      </c>
      <c r="W24" s="10">
        <v>1022</v>
      </c>
      <c r="X24" s="52" t="s">
        <v>1029</v>
      </c>
    </row>
    <row r="25" spans="1:24">
      <c r="A25" s="14">
        <v>23</v>
      </c>
      <c r="B25" s="15">
        <v>250</v>
      </c>
      <c r="C25" s="14">
        <v>299015</v>
      </c>
      <c r="F25" s="8">
        <v>100024</v>
      </c>
      <c r="G25" s="50" t="s">
        <v>401</v>
      </c>
      <c r="H25" s="15">
        <v>16</v>
      </c>
      <c r="I25" s="50">
        <v>1</v>
      </c>
      <c r="J25" s="8" t="str">
        <f t="shared" si="0"/>
        <v>普通怪物</v>
      </c>
      <c r="K25" s="8">
        <f t="shared" si="1"/>
        <v>130</v>
      </c>
      <c r="W25" s="10">
        <v>1023</v>
      </c>
      <c r="X25" s="52" t="s">
        <v>1030</v>
      </c>
    </row>
    <row r="26" spans="1:24">
      <c r="A26" s="14">
        <v>24</v>
      </c>
      <c r="B26" s="15">
        <v>270</v>
      </c>
      <c r="C26" s="14">
        <v>373515</v>
      </c>
      <c r="F26" s="8">
        <v>100025</v>
      </c>
      <c r="G26" s="50" t="s">
        <v>111</v>
      </c>
      <c r="H26" s="15">
        <v>16</v>
      </c>
      <c r="I26" s="50">
        <v>2</v>
      </c>
      <c r="J26" s="8" t="str">
        <f t="shared" si="0"/>
        <v>BOSS</v>
      </c>
      <c r="K26" s="8">
        <f t="shared" si="1"/>
        <v>650</v>
      </c>
      <c r="W26" s="10">
        <v>1024</v>
      </c>
      <c r="X26" s="52" t="s">
        <v>1031</v>
      </c>
    </row>
    <row r="27" spans="1:24">
      <c r="A27" s="14">
        <v>25</v>
      </c>
      <c r="B27" s="15">
        <v>290</v>
      </c>
      <c r="C27" s="14">
        <v>459540</v>
      </c>
      <c r="F27" s="8">
        <v>100026</v>
      </c>
      <c r="G27" s="50" t="s">
        <v>402</v>
      </c>
      <c r="H27" s="15">
        <v>16</v>
      </c>
      <c r="I27" s="50">
        <v>2</v>
      </c>
      <c r="J27" s="8" t="str">
        <f t="shared" si="0"/>
        <v>BOSS</v>
      </c>
      <c r="K27" s="8">
        <f t="shared" si="1"/>
        <v>650</v>
      </c>
      <c r="W27" s="10">
        <v>1025</v>
      </c>
      <c r="X27" s="52" t="s">
        <v>1032</v>
      </c>
    </row>
    <row r="28" spans="1:24">
      <c r="A28" s="14">
        <v>26</v>
      </c>
      <c r="B28" s="15">
        <v>310</v>
      </c>
      <c r="C28" s="14">
        <v>756875</v>
      </c>
      <c r="F28" s="8">
        <v>100027</v>
      </c>
      <c r="G28" s="50" t="s">
        <v>403</v>
      </c>
      <c r="H28" s="15">
        <v>17</v>
      </c>
      <c r="I28" s="50">
        <v>1</v>
      </c>
      <c r="J28" s="8" t="str">
        <f t="shared" si="0"/>
        <v>普通怪物</v>
      </c>
      <c r="K28" s="8">
        <f t="shared" si="1"/>
        <v>150</v>
      </c>
      <c r="W28" s="10">
        <v>1026</v>
      </c>
      <c r="X28" s="52" t="s">
        <v>1033</v>
      </c>
    </row>
    <row r="29" spans="1:24">
      <c r="A29" s="14">
        <v>27</v>
      </c>
      <c r="B29" s="15">
        <v>340</v>
      </c>
      <c r="C29" s="14">
        <v>0</v>
      </c>
      <c r="F29" s="8">
        <v>100028</v>
      </c>
      <c r="G29" s="50" t="s">
        <v>404</v>
      </c>
      <c r="H29" s="15">
        <v>17</v>
      </c>
      <c r="I29" s="50">
        <v>2</v>
      </c>
      <c r="J29" s="8" t="str">
        <f t="shared" si="0"/>
        <v>BOSS</v>
      </c>
      <c r="K29" s="8">
        <f t="shared" si="1"/>
        <v>750</v>
      </c>
      <c r="W29" s="10">
        <v>1027</v>
      </c>
      <c r="X29" s="53" t="s">
        <v>1034</v>
      </c>
    </row>
    <row r="30" spans="1:24">
      <c r="A30" s="14">
        <v>28</v>
      </c>
      <c r="B30" s="15">
        <v>360</v>
      </c>
      <c r="C30" s="14">
        <v>796115</v>
      </c>
      <c r="F30" s="8">
        <v>100029</v>
      </c>
      <c r="G30" s="50" t="s">
        <v>405</v>
      </c>
      <c r="H30" s="15">
        <v>18</v>
      </c>
      <c r="I30" s="50">
        <v>1</v>
      </c>
      <c r="J30" s="8" t="str">
        <f t="shared" si="0"/>
        <v>普通怪物</v>
      </c>
      <c r="K30" s="8">
        <f t="shared" si="1"/>
        <v>160</v>
      </c>
      <c r="W30" s="10">
        <v>1028</v>
      </c>
      <c r="X30" s="53" t="s">
        <v>1035</v>
      </c>
    </row>
    <row r="31" spans="1:24">
      <c r="A31" s="14">
        <v>29</v>
      </c>
      <c r="B31" s="15">
        <v>390</v>
      </c>
      <c r="C31" s="14">
        <v>0</v>
      </c>
      <c r="F31" s="8">
        <v>100030</v>
      </c>
      <c r="G31" s="50" t="s">
        <v>406</v>
      </c>
      <c r="H31" s="15">
        <v>18</v>
      </c>
      <c r="I31" s="50">
        <v>2</v>
      </c>
      <c r="J31" s="8" t="str">
        <f t="shared" si="0"/>
        <v>BOSS</v>
      </c>
      <c r="K31" s="8">
        <f t="shared" si="1"/>
        <v>800</v>
      </c>
      <c r="W31" s="10">
        <v>1029</v>
      </c>
      <c r="X31" s="52" t="s">
        <v>1036</v>
      </c>
    </row>
    <row r="32" spans="1:24">
      <c r="A32" s="14">
        <v>30</v>
      </c>
      <c r="B32" s="15">
        <v>420</v>
      </c>
      <c r="C32" s="14">
        <v>1099190</v>
      </c>
      <c r="F32" s="8">
        <v>100031</v>
      </c>
      <c r="G32" s="50" t="s">
        <v>408</v>
      </c>
      <c r="H32" s="15">
        <v>19</v>
      </c>
      <c r="I32" s="50">
        <v>1</v>
      </c>
      <c r="J32" s="8" t="str">
        <f t="shared" si="0"/>
        <v>普通怪物</v>
      </c>
      <c r="K32" s="8">
        <f t="shared" si="1"/>
        <v>180</v>
      </c>
      <c r="W32" s="10">
        <v>1030</v>
      </c>
      <c r="X32" s="52" t="s">
        <v>1037</v>
      </c>
    </row>
    <row r="33" spans="1:24">
      <c r="A33" s="14">
        <v>31</v>
      </c>
      <c r="B33" s="15">
        <v>450</v>
      </c>
      <c r="C33" s="14">
        <v>0</v>
      </c>
      <c r="F33" s="8">
        <v>100032</v>
      </c>
      <c r="G33" s="50" t="s">
        <v>409</v>
      </c>
      <c r="H33" s="15">
        <v>19</v>
      </c>
      <c r="I33" s="50">
        <v>1</v>
      </c>
      <c r="J33" s="8" t="str">
        <f t="shared" si="0"/>
        <v>普通怪物</v>
      </c>
      <c r="K33" s="8">
        <f t="shared" si="1"/>
        <v>180</v>
      </c>
      <c r="W33" s="10">
        <v>1031</v>
      </c>
      <c r="X33" s="52" t="s">
        <v>1038</v>
      </c>
    </row>
    <row r="34" spans="1:24">
      <c r="A34" s="14">
        <v>32</v>
      </c>
      <c r="B34" s="15">
        <v>480</v>
      </c>
      <c r="C34" s="14">
        <v>0</v>
      </c>
      <c r="F34" s="8">
        <v>100033</v>
      </c>
      <c r="G34" s="50" t="s">
        <v>410</v>
      </c>
      <c r="H34" s="15">
        <v>20</v>
      </c>
      <c r="I34" s="50">
        <v>2</v>
      </c>
      <c r="J34" s="8" t="str">
        <f t="shared" si="0"/>
        <v>BOSS</v>
      </c>
      <c r="K34" s="8">
        <f t="shared" si="1"/>
        <v>950</v>
      </c>
      <c r="W34" s="10">
        <v>1032</v>
      </c>
      <c r="X34" s="52" t="s">
        <v>1039</v>
      </c>
    </row>
    <row r="35" spans="1:24">
      <c r="A35" s="14">
        <v>33</v>
      </c>
      <c r="B35" s="15">
        <v>510</v>
      </c>
      <c r="C35" s="14">
        <v>1285270</v>
      </c>
      <c r="F35" s="8">
        <v>100034</v>
      </c>
      <c r="G35" s="50" t="s">
        <v>411</v>
      </c>
      <c r="H35" s="15">
        <v>20</v>
      </c>
      <c r="I35" s="50">
        <v>1</v>
      </c>
      <c r="J35" s="8" t="str">
        <f t="shared" si="0"/>
        <v>普通怪物</v>
      </c>
      <c r="K35" s="8">
        <f t="shared" si="1"/>
        <v>190</v>
      </c>
      <c r="W35" s="10">
        <v>1033</v>
      </c>
      <c r="X35" s="52" t="s">
        <v>1040</v>
      </c>
    </row>
    <row r="36" spans="1:24">
      <c r="A36" s="14">
        <v>34</v>
      </c>
      <c r="B36" s="15">
        <v>540</v>
      </c>
      <c r="C36" s="14">
        <v>0</v>
      </c>
      <c r="F36" s="8">
        <v>100035</v>
      </c>
      <c r="G36" s="50" t="s">
        <v>412</v>
      </c>
      <c r="H36" s="15">
        <v>21</v>
      </c>
      <c r="I36" s="50">
        <v>1</v>
      </c>
      <c r="J36" s="8" t="str">
        <f t="shared" si="0"/>
        <v>普通怪物</v>
      </c>
      <c r="K36" s="8">
        <f t="shared" si="1"/>
        <v>210</v>
      </c>
      <c r="W36" s="10">
        <v>1034</v>
      </c>
      <c r="X36" s="52" t="s">
        <v>1041</v>
      </c>
    </row>
    <row r="37" spans="1:24">
      <c r="A37" s="14">
        <v>35</v>
      </c>
      <c r="B37" s="15">
        <v>580</v>
      </c>
      <c r="C37" s="14">
        <v>1387495</v>
      </c>
      <c r="F37" s="8">
        <v>100036</v>
      </c>
      <c r="G37" s="50" t="s">
        <v>413</v>
      </c>
      <c r="H37" s="15">
        <v>21</v>
      </c>
      <c r="I37" s="50">
        <v>2</v>
      </c>
      <c r="J37" s="8" t="str">
        <f t="shared" si="0"/>
        <v>BOSS</v>
      </c>
      <c r="K37" s="8">
        <f t="shared" si="1"/>
        <v>1050</v>
      </c>
      <c r="W37" s="10">
        <v>1035</v>
      </c>
      <c r="X37" s="52" t="s">
        <v>1042</v>
      </c>
    </row>
    <row r="38" spans="1:24">
      <c r="A38" s="14">
        <v>36</v>
      </c>
      <c r="B38" s="15">
        <v>610</v>
      </c>
      <c r="C38" s="14">
        <v>0</v>
      </c>
      <c r="F38" s="8">
        <v>100037</v>
      </c>
      <c r="G38" s="50" t="s">
        <v>414</v>
      </c>
      <c r="H38" s="15">
        <v>21</v>
      </c>
      <c r="I38" s="50">
        <v>1</v>
      </c>
      <c r="J38" s="8" t="str">
        <f t="shared" si="0"/>
        <v>普通怪物</v>
      </c>
      <c r="K38" s="8">
        <f t="shared" si="1"/>
        <v>210</v>
      </c>
      <c r="W38" s="10">
        <v>1036</v>
      </c>
      <c r="X38" s="52" t="s">
        <v>1043</v>
      </c>
    </row>
    <row r="39" spans="1:24">
      <c r="A39" s="14">
        <v>37</v>
      </c>
      <c r="B39" s="15">
        <v>650</v>
      </c>
      <c r="C39" s="14">
        <v>2121845</v>
      </c>
      <c r="F39" s="8">
        <v>100038</v>
      </c>
      <c r="G39" s="50" t="s">
        <v>134</v>
      </c>
      <c r="H39" s="15">
        <v>22</v>
      </c>
      <c r="I39" s="50">
        <v>1</v>
      </c>
      <c r="J39" s="8" t="str">
        <f t="shared" si="0"/>
        <v>普通怪物</v>
      </c>
      <c r="K39" s="8">
        <f t="shared" si="1"/>
        <v>230</v>
      </c>
      <c r="W39" s="10">
        <v>1037</v>
      </c>
      <c r="X39" s="52" t="s">
        <v>1044</v>
      </c>
    </row>
    <row r="40" spans="1:24">
      <c r="A40" s="14">
        <v>38</v>
      </c>
      <c r="B40" s="15">
        <v>690</v>
      </c>
      <c r="C40" s="14">
        <v>0</v>
      </c>
      <c r="F40" s="8">
        <v>100039</v>
      </c>
      <c r="G40" s="50" t="s">
        <v>415</v>
      </c>
      <c r="H40" s="15">
        <v>22</v>
      </c>
      <c r="I40" s="50">
        <v>2</v>
      </c>
      <c r="J40" s="8" t="str">
        <f t="shared" si="0"/>
        <v>BOSS</v>
      </c>
      <c r="K40" s="8">
        <f t="shared" si="1"/>
        <v>1150</v>
      </c>
      <c r="W40" s="10">
        <v>1038</v>
      </c>
      <c r="X40" s="52" t="s">
        <v>1045</v>
      </c>
    </row>
    <row r="41" spans="1:24">
      <c r="A41" s="14">
        <v>39</v>
      </c>
      <c r="B41" s="15">
        <v>730</v>
      </c>
      <c r="C41" s="14">
        <v>1705380</v>
      </c>
      <c r="F41" s="8">
        <v>100040</v>
      </c>
      <c r="G41" s="50" t="s">
        <v>416</v>
      </c>
      <c r="H41" s="15">
        <v>22</v>
      </c>
      <c r="I41" s="50">
        <v>1</v>
      </c>
      <c r="J41" s="8" t="str">
        <f t="shared" si="0"/>
        <v>普通怪物</v>
      </c>
      <c r="K41" s="8">
        <f t="shared" si="1"/>
        <v>230</v>
      </c>
      <c r="W41" s="10">
        <v>1039</v>
      </c>
      <c r="X41" s="52" t="s">
        <v>1046</v>
      </c>
    </row>
    <row r="42" spans="1:24">
      <c r="A42" s="14">
        <v>40</v>
      </c>
      <c r="B42" s="15">
        <v>770</v>
      </c>
      <c r="C42" s="14">
        <v>2962645</v>
      </c>
      <c r="F42" s="8">
        <v>100041</v>
      </c>
      <c r="G42" s="50" t="s">
        <v>417</v>
      </c>
      <c r="H42" s="15">
        <v>23</v>
      </c>
      <c r="I42" s="50">
        <v>2</v>
      </c>
      <c r="J42" s="8" t="str">
        <f t="shared" si="0"/>
        <v>BOSS</v>
      </c>
      <c r="K42" s="8">
        <f t="shared" si="1"/>
        <v>1250</v>
      </c>
      <c r="W42" s="10">
        <v>1040</v>
      </c>
      <c r="X42" s="52" t="s">
        <v>1047</v>
      </c>
    </row>
    <row r="43" spans="1:24">
      <c r="A43" s="14">
        <v>41</v>
      </c>
      <c r="B43" s="15">
        <v>820</v>
      </c>
      <c r="C43" s="14">
        <v>0</v>
      </c>
      <c r="F43" s="8">
        <v>100042</v>
      </c>
      <c r="G43" s="50" t="s">
        <v>418</v>
      </c>
      <c r="H43" s="15">
        <v>23</v>
      </c>
      <c r="I43" s="50">
        <v>1</v>
      </c>
      <c r="J43" s="8" t="str">
        <f t="shared" si="0"/>
        <v>普通怪物</v>
      </c>
      <c r="K43" s="8">
        <f t="shared" si="1"/>
        <v>250</v>
      </c>
      <c r="W43" s="10">
        <v>1041</v>
      </c>
      <c r="X43" s="52" t="s">
        <v>1048</v>
      </c>
    </row>
    <row r="44" spans="1:24">
      <c r="A44" s="14">
        <v>42</v>
      </c>
      <c r="B44" s="15">
        <v>860</v>
      </c>
      <c r="C44" s="14">
        <v>3247040</v>
      </c>
      <c r="F44" s="8">
        <v>100043</v>
      </c>
      <c r="G44" s="50" t="s">
        <v>574</v>
      </c>
      <c r="H44" s="15">
        <v>23</v>
      </c>
      <c r="I44" s="50">
        <v>2</v>
      </c>
      <c r="J44" s="8" t="str">
        <f t="shared" si="0"/>
        <v>BOSS</v>
      </c>
      <c r="K44" s="8">
        <f t="shared" si="1"/>
        <v>1250</v>
      </c>
      <c r="W44" s="10">
        <v>1042</v>
      </c>
      <c r="X44" s="52" t="s">
        <v>1049</v>
      </c>
    </row>
    <row r="45" spans="1:24">
      <c r="A45" s="14">
        <v>43</v>
      </c>
      <c r="B45" s="15">
        <v>910</v>
      </c>
      <c r="C45" s="14">
        <v>0</v>
      </c>
      <c r="F45" s="8">
        <v>100044</v>
      </c>
      <c r="G45" s="50" t="s">
        <v>1050</v>
      </c>
      <c r="H45" s="15">
        <v>24</v>
      </c>
      <c r="I45" s="50">
        <v>2</v>
      </c>
      <c r="J45" s="8" t="str">
        <f t="shared" si="0"/>
        <v>BOSS</v>
      </c>
      <c r="K45" s="8">
        <f t="shared" si="1"/>
        <v>1350</v>
      </c>
      <c r="W45" s="10">
        <v>1043</v>
      </c>
      <c r="X45" s="52" t="s">
        <v>1051</v>
      </c>
    </row>
    <row r="46" spans="1:24">
      <c r="A46" s="14">
        <v>44</v>
      </c>
      <c r="B46" s="15">
        <v>960</v>
      </c>
      <c r="C46" s="14">
        <v>2253890</v>
      </c>
      <c r="F46" s="8">
        <v>100045</v>
      </c>
      <c r="G46" s="50" t="s">
        <v>568</v>
      </c>
      <c r="H46" s="15">
        <v>24</v>
      </c>
      <c r="I46" s="50">
        <v>2</v>
      </c>
      <c r="J46" s="8" t="str">
        <f t="shared" si="0"/>
        <v>BOSS</v>
      </c>
      <c r="K46" s="8">
        <f t="shared" si="1"/>
        <v>1350</v>
      </c>
      <c r="W46" s="10">
        <v>1044</v>
      </c>
      <c r="X46" s="52" t="s">
        <v>1052</v>
      </c>
    </row>
    <row r="47" spans="1:24">
      <c r="A47" s="14">
        <v>45</v>
      </c>
      <c r="B47" s="15">
        <v>1010</v>
      </c>
      <c r="C47" s="14">
        <v>2755830</v>
      </c>
      <c r="F47" s="8">
        <v>100046</v>
      </c>
      <c r="G47" s="50" t="s">
        <v>569</v>
      </c>
      <c r="H47" s="15">
        <v>24</v>
      </c>
      <c r="I47" s="50">
        <v>2</v>
      </c>
      <c r="J47" s="8" t="str">
        <f t="shared" si="0"/>
        <v>BOSS</v>
      </c>
      <c r="K47" s="8">
        <f t="shared" si="1"/>
        <v>1350</v>
      </c>
      <c r="W47" s="10">
        <v>1045</v>
      </c>
      <c r="X47" s="52" t="s">
        <v>1053</v>
      </c>
    </row>
    <row r="48" spans="1:24">
      <c r="A48" s="14">
        <v>46</v>
      </c>
      <c r="B48" s="15">
        <v>1070</v>
      </c>
      <c r="C48" s="14">
        <v>0</v>
      </c>
      <c r="F48" s="8">
        <v>100047</v>
      </c>
      <c r="G48" s="50" t="s">
        <v>567</v>
      </c>
      <c r="H48" s="15">
        <v>25</v>
      </c>
      <c r="I48" s="50">
        <v>2</v>
      </c>
      <c r="J48" s="8" t="str">
        <f t="shared" si="0"/>
        <v>BOSS</v>
      </c>
      <c r="K48" s="8">
        <f t="shared" si="1"/>
        <v>1450</v>
      </c>
      <c r="W48" s="10">
        <v>1046</v>
      </c>
      <c r="X48" s="52" t="s">
        <v>1054</v>
      </c>
    </row>
    <row r="49" spans="1:24">
      <c r="A49" s="14">
        <v>47</v>
      </c>
      <c r="B49" s="15">
        <v>1120</v>
      </c>
      <c r="C49" s="14">
        <v>0</v>
      </c>
      <c r="F49" s="8">
        <v>100048</v>
      </c>
      <c r="G49" s="50" t="s">
        <v>573</v>
      </c>
      <c r="H49" s="15">
        <v>25</v>
      </c>
      <c r="I49" s="50">
        <v>2</v>
      </c>
      <c r="J49" s="8" t="str">
        <f t="shared" si="0"/>
        <v>BOSS</v>
      </c>
      <c r="K49" s="8">
        <f t="shared" si="1"/>
        <v>1450</v>
      </c>
      <c r="W49" s="10">
        <v>1047</v>
      </c>
      <c r="X49" s="52" t="s">
        <v>1055</v>
      </c>
    </row>
    <row r="50" spans="1:24">
      <c r="A50" s="14">
        <v>48</v>
      </c>
      <c r="B50" s="15">
        <v>1180</v>
      </c>
      <c r="C50" s="14">
        <v>0</v>
      </c>
      <c r="F50" s="8">
        <v>100049</v>
      </c>
      <c r="G50" s="50" t="s">
        <v>571</v>
      </c>
      <c r="H50" s="15">
        <v>26</v>
      </c>
      <c r="I50" s="50">
        <v>2</v>
      </c>
      <c r="J50" s="8" t="str">
        <f t="shared" si="0"/>
        <v>BOSS</v>
      </c>
      <c r="K50" s="8">
        <f t="shared" si="1"/>
        <v>1550</v>
      </c>
      <c r="W50" s="10">
        <v>1048</v>
      </c>
      <c r="X50" s="52" t="s">
        <v>1056</v>
      </c>
    </row>
    <row r="51" spans="1:24">
      <c r="A51" s="14">
        <v>49</v>
      </c>
      <c r="B51" s="15">
        <v>1240</v>
      </c>
      <c r="C51" s="14">
        <v>0</v>
      </c>
      <c r="F51" s="8">
        <v>100050</v>
      </c>
      <c r="G51" s="50" t="s">
        <v>570</v>
      </c>
      <c r="H51" s="15">
        <v>26</v>
      </c>
      <c r="I51" s="50">
        <v>2</v>
      </c>
      <c r="J51" s="8" t="str">
        <f t="shared" si="0"/>
        <v>BOSS</v>
      </c>
      <c r="K51" s="8">
        <f t="shared" si="1"/>
        <v>1550</v>
      </c>
      <c r="W51" s="10">
        <v>1049</v>
      </c>
      <c r="X51" s="52" t="s">
        <v>1057</v>
      </c>
    </row>
    <row r="52" spans="1:24">
      <c r="A52" s="14">
        <v>50</v>
      </c>
      <c r="B52" s="15">
        <v>1300</v>
      </c>
      <c r="C52" s="14">
        <v>0</v>
      </c>
      <c r="F52" s="8">
        <v>100051</v>
      </c>
      <c r="G52" s="50" t="s">
        <v>420</v>
      </c>
      <c r="H52" s="15">
        <v>26</v>
      </c>
      <c r="I52" s="50">
        <v>1</v>
      </c>
      <c r="J52" s="8" t="str">
        <f t="shared" si="0"/>
        <v>普通怪物</v>
      </c>
      <c r="K52" s="8">
        <f t="shared" si="1"/>
        <v>310</v>
      </c>
      <c r="W52" s="10">
        <v>1050</v>
      </c>
      <c r="X52" s="53" t="s">
        <v>1058</v>
      </c>
    </row>
    <row r="53" spans="1:24">
      <c r="A53" s="14">
        <v>51</v>
      </c>
      <c r="B53" s="15">
        <v>1360</v>
      </c>
      <c r="C53" s="14">
        <v>0</v>
      </c>
      <c r="F53" s="8">
        <v>100052</v>
      </c>
      <c r="G53" s="50" t="s">
        <v>421</v>
      </c>
      <c r="H53" s="15">
        <v>26</v>
      </c>
      <c r="I53" s="50">
        <v>1</v>
      </c>
      <c r="J53" s="8" t="str">
        <f t="shared" si="0"/>
        <v>普通怪物</v>
      </c>
      <c r="K53" s="8">
        <f t="shared" si="1"/>
        <v>310</v>
      </c>
      <c r="W53" s="10">
        <v>1051</v>
      </c>
      <c r="X53" s="53" t="s">
        <v>1059</v>
      </c>
    </row>
    <row r="54" spans="1:24">
      <c r="A54" s="14">
        <v>52</v>
      </c>
      <c r="B54" s="15">
        <v>1430</v>
      </c>
      <c r="C54" s="14">
        <v>0</v>
      </c>
      <c r="F54" s="8">
        <v>100053</v>
      </c>
      <c r="G54" s="50" t="s">
        <v>422</v>
      </c>
      <c r="H54" s="15">
        <v>28</v>
      </c>
      <c r="I54" s="50">
        <v>2</v>
      </c>
      <c r="J54" s="8" t="str">
        <f t="shared" si="0"/>
        <v>BOSS</v>
      </c>
      <c r="K54" s="8">
        <f t="shared" si="1"/>
        <v>1800</v>
      </c>
      <c r="W54" s="10">
        <v>1052</v>
      </c>
      <c r="X54" s="52" t="s">
        <v>1060</v>
      </c>
    </row>
    <row r="55" spans="1:24">
      <c r="A55" s="14">
        <v>53</v>
      </c>
      <c r="B55" s="15">
        <v>1500</v>
      </c>
      <c r="C55" s="14">
        <v>0</v>
      </c>
      <c r="F55" s="8">
        <v>100054</v>
      </c>
      <c r="G55" s="50" t="s">
        <v>423</v>
      </c>
      <c r="H55" s="15">
        <v>28</v>
      </c>
      <c r="I55" s="50">
        <v>1</v>
      </c>
      <c r="J55" s="8" t="str">
        <f t="shared" si="0"/>
        <v>普通怪物</v>
      </c>
      <c r="K55" s="8">
        <f t="shared" si="1"/>
        <v>360</v>
      </c>
      <c r="W55" s="10">
        <v>1053</v>
      </c>
      <c r="X55" s="52" t="s">
        <v>1061</v>
      </c>
    </row>
    <row r="56" spans="1:24">
      <c r="A56" s="14">
        <v>54</v>
      </c>
      <c r="B56" s="15">
        <v>1570</v>
      </c>
      <c r="C56" s="14">
        <v>0</v>
      </c>
      <c r="F56" s="8">
        <v>100055</v>
      </c>
      <c r="G56" s="50" t="s">
        <v>426</v>
      </c>
      <c r="H56" s="15">
        <v>28</v>
      </c>
      <c r="I56" s="50">
        <v>1</v>
      </c>
      <c r="J56" s="8" t="str">
        <f t="shared" si="0"/>
        <v>普通怪物</v>
      </c>
      <c r="K56" s="8">
        <f t="shared" si="1"/>
        <v>360</v>
      </c>
      <c r="W56" s="10">
        <v>1054</v>
      </c>
      <c r="X56" s="52" t="s">
        <v>1062</v>
      </c>
    </row>
    <row r="57" spans="1:24">
      <c r="A57" s="14">
        <v>55</v>
      </c>
      <c r="B57" s="15">
        <v>1640</v>
      </c>
      <c r="C57" s="14">
        <v>0</v>
      </c>
      <c r="F57" s="8">
        <v>100056</v>
      </c>
      <c r="G57" s="50" t="s">
        <v>427</v>
      </c>
      <c r="H57" s="15">
        <v>28</v>
      </c>
      <c r="I57" s="50">
        <v>2</v>
      </c>
      <c r="J57" s="8" t="str">
        <f t="shared" si="0"/>
        <v>BOSS</v>
      </c>
      <c r="K57" s="8">
        <f t="shared" si="1"/>
        <v>1800</v>
      </c>
      <c r="W57" s="10">
        <v>1055</v>
      </c>
      <c r="X57" s="52" t="s">
        <v>1063</v>
      </c>
    </row>
    <row r="58" spans="1:24">
      <c r="A58" s="14">
        <v>56</v>
      </c>
      <c r="B58" s="15">
        <v>1720</v>
      </c>
      <c r="C58" s="14">
        <v>0</v>
      </c>
      <c r="F58" s="8">
        <v>100057</v>
      </c>
      <c r="G58" s="51" t="s">
        <v>429</v>
      </c>
      <c r="H58" s="15">
        <v>30</v>
      </c>
      <c r="I58" s="51">
        <v>1</v>
      </c>
      <c r="J58" s="8" t="str">
        <f t="shared" si="0"/>
        <v>普通怪物</v>
      </c>
      <c r="K58" s="8">
        <f t="shared" si="1"/>
        <v>420</v>
      </c>
      <c r="W58" s="10">
        <v>1056</v>
      </c>
      <c r="X58" s="52" t="s">
        <v>1064</v>
      </c>
    </row>
    <row r="59" spans="1:24">
      <c r="A59" s="14">
        <v>57</v>
      </c>
      <c r="B59" s="15">
        <v>1800</v>
      </c>
      <c r="C59" s="14">
        <v>0</v>
      </c>
      <c r="F59" s="8">
        <v>100058</v>
      </c>
      <c r="G59" s="50" t="s">
        <v>434</v>
      </c>
      <c r="H59" s="15">
        <v>30</v>
      </c>
      <c r="I59" s="50">
        <v>1</v>
      </c>
      <c r="J59" s="8" t="str">
        <f t="shared" si="0"/>
        <v>普通怪物</v>
      </c>
      <c r="K59" s="8">
        <f t="shared" si="1"/>
        <v>420</v>
      </c>
      <c r="W59" s="10">
        <v>1057</v>
      </c>
      <c r="X59" s="52" t="s">
        <v>1065</v>
      </c>
    </row>
    <row r="60" spans="1:24">
      <c r="A60" s="14">
        <v>58</v>
      </c>
      <c r="B60" s="15">
        <v>1880</v>
      </c>
      <c r="C60" s="14">
        <v>0</v>
      </c>
      <c r="F60" s="8">
        <v>100059</v>
      </c>
      <c r="G60" s="51" t="s">
        <v>436</v>
      </c>
      <c r="H60" s="15">
        <v>30</v>
      </c>
      <c r="I60" s="51">
        <v>2</v>
      </c>
      <c r="J60" s="8" t="str">
        <f t="shared" si="0"/>
        <v>BOSS</v>
      </c>
      <c r="K60" s="8">
        <f t="shared" si="1"/>
        <v>2100</v>
      </c>
      <c r="W60" s="10">
        <v>1058</v>
      </c>
      <c r="X60" s="52" t="s">
        <v>1066</v>
      </c>
    </row>
    <row r="61" spans="1:24">
      <c r="A61" s="14">
        <v>59</v>
      </c>
      <c r="B61" s="15">
        <v>1970</v>
      </c>
      <c r="C61" s="14">
        <v>0</v>
      </c>
      <c r="F61" s="8">
        <v>100060</v>
      </c>
      <c r="G61" s="50" t="s">
        <v>437</v>
      </c>
      <c r="H61" s="15">
        <v>30</v>
      </c>
      <c r="I61" s="50">
        <v>1</v>
      </c>
      <c r="J61" s="8" t="str">
        <f t="shared" si="0"/>
        <v>普通怪物</v>
      </c>
      <c r="K61" s="8">
        <f t="shared" si="1"/>
        <v>420</v>
      </c>
      <c r="W61" s="10">
        <v>1059</v>
      </c>
      <c r="X61" s="52" t="s">
        <v>1067</v>
      </c>
    </row>
    <row r="62" spans="1:24">
      <c r="A62" s="14">
        <v>60</v>
      </c>
      <c r="B62" s="15">
        <v>2060</v>
      </c>
      <c r="C62" s="14">
        <v>0</v>
      </c>
      <c r="F62" s="8">
        <v>100061</v>
      </c>
      <c r="G62" s="50" t="s">
        <v>441</v>
      </c>
      <c r="H62" s="15">
        <v>30</v>
      </c>
      <c r="I62" s="50">
        <v>2</v>
      </c>
      <c r="J62" s="8" t="str">
        <f t="shared" si="0"/>
        <v>BOSS</v>
      </c>
      <c r="K62" s="8">
        <f t="shared" si="1"/>
        <v>2100</v>
      </c>
      <c r="W62" s="10">
        <v>1060</v>
      </c>
      <c r="X62" s="52" t="s">
        <v>1068</v>
      </c>
    </row>
    <row r="63" spans="2:24">
      <c r="B63" s="8">
        <v>559</v>
      </c>
      <c r="F63" s="8">
        <v>100062</v>
      </c>
      <c r="G63" s="50" t="s">
        <v>445</v>
      </c>
      <c r="H63" s="15">
        <v>30</v>
      </c>
      <c r="I63" s="50">
        <v>2</v>
      </c>
      <c r="J63" s="8" t="str">
        <f t="shared" si="0"/>
        <v>BOSS</v>
      </c>
      <c r="K63" s="8">
        <f t="shared" si="1"/>
        <v>2100</v>
      </c>
      <c r="W63" s="10">
        <v>1061</v>
      </c>
      <c r="X63" s="52" t="s">
        <v>1069</v>
      </c>
    </row>
    <row r="64" spans="2:24">
      <c r="B64" s="8">
        <v>578</v>
      </c>
      <c r="F64" s="8">
        <v>100063</v>
      </c>
      <c r="G64" s="50" t="s">
        <v>449</v>
      </c>
      <c r="H64" s="15">
        <v>30</v>
      </c>
      <c r="I64" s="50">
        <v>2</v>
      </c>
      <c r="J64" s="8" t="str">
        <f t="shared" si="0"/>
        <v>BOSS</v>
      </c>
      <c r="K64" s="8">
        <f t="shared" si="1"/>
        <v>2100</v>
      </c>
      <c r="W64" s="10">
        <v>1062</v>
      </c>
      <c r="X64" s="52" t="s">
        <v>1070</v>
      </c>
    </row>
    <row r="65" spans="2:24">
      <c r="B65" s="8">
        <v>596</v>
      </c>
      <c r="F65" s="8">
        <v>100064</v>
      </c>
      <c r="G65" s="50" t="s">
        <v>453</v>
      </c>
      <c r="H65" s="15">
        <v>30</v>
      </c>
      <c r="I65" s="50">
        <v>2</v>
      </c>
      <c r="J65" s="8" t="str">
        <f t="shared" si="0"/>
        <v>BOSS</v>
      </c>
      <c r="K65" s="8">
        <f t="shared" si="1"/>
        <v>2100</v>
      </c>
      <c r="W65" s="10">
        <v>1063</v>
      </c>
      <c r="X65" s="52" t="s">
        <v>1071</v>
      </c>
    </row>
    <row r="66" spans="2:24">
      <c r="B66" s="8">
        <v>615</v>
      </c>
      <c r="F66" s="8">
        <v>100065</v>
      </c>
      <c r="G66" s="50" t="s">
        <v>457</v>
      </c>
      <c r="H66" s="15">
        <v>33</v>
      </c>
      <c r="I66" s="50">
        <v>2</v>
      </c>
      <c r="J66" s="8" t="str">
        <f t="shared" si="0"/>
        <v>BOSS</v>
      </c>
      <c r="K66" s="8">
        <f t="shared" si="1"/>
        <v>2550</v>
      </c>
      <c r="W66" s="10">
        <v>1064</v>
      </c>
      <c r="X66" s="52" t="s">
        <v>1072</v>
      </c>
    </row>
    <row r="67" spans="2:24">
      <c r="B67" s="8">
        <v>635</v>
      </c>
      <c r="F67" s="8">
        <v>100066</v>
      </c>
      <c r="G67" s="50" t="s">
        <v>462</v>
      </c>
      <c r="H67" s="15">
        <v>33</v>
      </c>
      <c r="I67" s="50">
        <v>2</v>
      </c>
      <c r="J67" s="8" t="str">
        <f t="shared" ref="J67:J104" si="2">VLOOKUP(I67,N:O,2,FALSE)</f>
        <v>BOSS</v>
      </c>
      <c r="K67" s="8">
        <f t="shared" ref="K67:K130" si="3">VLOOKUP(H67,A:B,2,FALSE)*VLOOKUP(J67,O:P,2,FALSE)</f>
        <v>2550</v>
      </c>
      <c r="W67" s="10">
        <v>1065</v>
      </c>
      <c r="X67" s="52" t="s">
        <v>1073</v>
      </c>
    </row>
    <row r="68" spans="2:24">
      <c r="B68" s="8">
        <v>654</v>
      </c>
      <c r="F68" s="8">
        <v>100067</v>
      </c>
      <c r="G68" s="50" t="s">
        <v>464</v>
      </c>
      <c r="H68" s="15">
        <v>33</v>
      </c>
      <c r="I68" s="50">
        <v>1</v>
      </c>
      <c r="J68" s="8" t="str">
        <f t="shared" si="2"/>
        <v>普通怪物</v>
      </c>
      <c r="K68" s="8">
        <f t="shared" si="3"/>
        <v>510</v>
      </c>
      <c r="W68" s="10">
        <v>1066</v>
      </c>
      <c r="X68" s="52" t="s">
        <v>1074</v>
      </c>
    </row>
    <row r="69" spans="2:24">
      <c r="B69" s="8">
        <v>674</v>
      </c>
      <c r="F69" s="8">
        <v>100068</v>
      </c>
      <c r="G69" s="50" t="s">
        <v>465</v>
      </c>
      <c r="H69" s="15">
        <v>33</v>
      </c>
      <c r="I69" s="50">
        <v>2</v>
      </c>
      <c r="J69" s="8" t="str">
        <f t="shared" si="2"/>
        <v>BOSS</v>
      </c>
      <c r="K69" s="8">
        <f t="shared" si="3"/>
        <v>2550</v>
      </c>
      <c r="W69" s="10">
        <v>1067</v>
      </c>
      <c r="X69" s="52" t="s">
        <v>1075</v>
      </c>
    </row>
    <row r="70" spans="2:24">
      <c r="B70" s="8">
        <v>695</v>
      </c>
      <c r="F70" s="8">
        <v>100069</v>
      </c>
      <c r="G70" s="50" t="s">
        <v>469</v>
      </c>
      <c r="H70" s="15">
        <v>35</v>
      </c>
      <c r="I70" s="50">
        <v>2</v>
      </c>
      <c r="J70" s="8" t="str">
        <f t="shared" si="2"/>
        <v>BOSS</v>
      </c>
      <c r="K70" s="8">
        <f t="shared" si="3"/>
        <v>2900</v>
      </c>
      <c r="W70" s="10">
        <v>1068</v>
      </c>
      <c r="X70" s="52" t="s">
        <v>1076</v>
      </c>
    </row>
    <row r="71" spans="2:24">
      <c r="B71" s="8">
        <v>715</v>
      </c>
      <c r="F71" s="8">
        <v>100070</v>
      </c>
      <c r="G71" s="50" t="s">
        <v>470</v>
      </c>
      <c r="H71" s="15">
        <v>35</v>
      </c>
      <c r="I71" s="50">
        <v>2</v>
      </c>
      <c r="J71" s="8" t="str">
        <f t="shared" si="2"/>
        <v>BOSS</v>
      </c>
      <c r="K71" s="8">
        <f t="shared" si="3"/>
        <v>2900</v>
      </c>
      <c r="W71" s="10">
        <v>1069</v>
      </c>
      <c r="X71" s="52" t="s">
        <v>1077</v>
      </c>
    </row>
    <row r="72" spans="2:24">
      <c r="B72" s="8">
        <v>736</v>
      </c>
      <c r="F72" s="8">
        <v>100071</v>
      </c>
      <c r="G72" s="50" t="s">
        <v>476</v>
      </c>
      <c r="H72" s="15">
        <v>35</v>
      </c>
      <c r="I72" s="50">
        <v>2</v>
      </c>
      <c r="J72" s="8" t="str">
        <f t="shared" si="2"/>
        <v>BOSS</v>
      </c>
      <c r="K72" s="8">
        <f t="shared" si="3"/>
        <v>2900</v>
      </c>
      <c r="W72" s="10">
        <v>1070</v>
      </c>
      <c r="X72" s="52" t="s">
        <v>1078</v>
      </c>
    </row>
    <row r="73" spans="2:24">
      <c r="B73" s="8">
        <v>757</v>
      </c>
      <c r="F73" s="8">
        <v>100072</v>
      </c>
      <c r="G73" s="50" t="s">
        <v>384</v>
      </c>
      <c r="H73" s="15">
        <v>35</v>
      </c>
      <c r="I73" s="50">
        <v>1</v>
      </c>
      <c r="J73" s="8" t="str">
        <f t="shared" si="2"/>
        <v>普通怪物</v>
      </c>
      <c r="K73" s="8">
        <f t="shared" si="3"/>
        <v>580</v>
      </c>
      <c r="W73" s="10">
        <v>1071</v>
      </c>
      <c r="X73" s="52" t="s">
        <v>1079</v>
      </c>
    </row>
    <row r="74" spans="2:24">
      <c r="B74" s="8">
        <v>779</v>
      </c>
      <c r="F74" s="8">
        <v>100073</v>
      </c>
      <c r="G74" s="50" t="s">
        <v>1080</v>
      </c>
      <c r="H74" s="15">
        <v>35</v>
      </c>
      <c r="I74" s="50">
        <v>2</v>
      </c>
      <c r="J74" s="8" t="str">
        <f t="shared" si="2"/>
        <v>BOSS</v>
      </c>
      <c r="K74" s="8">
        <f t="shared" si="3"/>
        <v>2900</v>
      </c>
      <c r="W74" s="10">
        <v>1072</v>
      </c>
      <c r="X74" s="52" t="s">
        <v>1081</v>
      </c>
    </row>
    <row r="75" spans="2:24">
      <c r="B75" s="8">
        <v>800</v>
      </c>
      <c r="F75" s="8">
        <v>100074</v>
      </c>
      <c r="G75" s="50" t="s">
        <v>1082</v>
      </c>
      <c r="H75" s="15">
        <v>35</v>
      </c>
      <c r="I75" s="50">
        <v>2</v>
      </c>
      <c r="J75" s="8" t="str">
        <f t="shared" si="2"/>
        <v>BOSS</v>
      </c>
      <c r="K75" s="8">
        <f t="shared" si="3"/>
        <v>2900</v>
      </c>
      <c r="W75" s="10">
        <v>1073</v>
      </c>
      <c r="X75" s="53" t="s">
        <v>1083</v>
      </c>
    </row>
    <row r="76" spans="2:24">
      <c r="B76" s="8">
        <v>822</v>
      </c>
      <c r="F76" s="8">
        <v>100075</v>
      </c>
      <c r="G76" s="50" t="s">
        <v>1084</v>
      </c>
      <c r="H76" s="15">
        <v>35</v>
      </c>
      <c r="I76" s="50">
        <v>2</v>
      </c>
      <c r="J76" s="8" t="str">
        <f t="shared" si="2"/>
        <v>BOSS</v>
      </c>
      <c r="K76" s="8">
        <f t="shared" si="3"/>
        <v>2900</v>
      </c>
      <c r="W76" s="10">
        <v>1074</v>
      </c>
      <c r="X76" s="53" t="s">
        <v>1085</v>
      </c>
    </row>
    <row r="77" spans="2:24">
      <c r="B77" s="8">
        <v>845</v>
      </c>
      <c r="F77" s="8">
        <v>100076</v>
      </c>
      <c r="G77" s="50" t="s">
        <v>372</v>
      </c>
      <c r="H77" s="15">
        <v>37</v>
      </c>
      <c r="I77" s="50">
        <v>2</v>
      </c>
      <c r="J77" s="8" t="str">
        <f t="shared" si="2"/>
        <v>BOSS</v>
      </c>
      <c r="K77" s="8">
        <f t="shared" si="3"/>
        <v>3250</v>
      </c>
      <c r="W77" s="10">
        <v>1075</v>
      </c>
      <c r="X77" s="52" t="s">
        <v>1086</v>
      </c>
    </row>
    <row r="78" spans="2:24">
      <c r="B78" s="8">
        <v>867</v>
      </c>
      <c r="F78" s="8">
        <v>100077</v>
      </c>
      <c r="G78" s="50" t="s">
        <v>1087</v>
      </c>
      <c r="H78" s="15">
        <v>37</v>
      </c>
      <c r="I78" s="50">
        <v>2</v>
      </c>
      <c r="J78" s="8" t="str">
        <f t="shared" si="2"/>
        <v>BOSS</v>
      </c>
      <c r="K78" s="8">
        <f t="shared" si="3"/>
        <v>3250</v>
      </c>
      <c r="W78" s="10">
        <v>1076</v>
      </c>
      <c r="X78" s="52" t="s">
        <v>1088</v>
      </c>
    </row>
    <row r="79" spans="2:24">
      <c r="B79" s="8">
        <v>890</v>
      </c>
      <c r="F79" s="8">
        <v>100078</v>
      </c>
      <c r="G79" s="50" t="s">
        <v>374</v>
      </c>
      <c r="H79" s="15">
        <v>37</v>
      </c>
      <c r="I79" s="50">
        <v>2</v>
      </c>
      <c r="J79" s="8" t="str">
        <f t="shared" si="2"/>
        <v>BOSS</v>
      </c>
      <c r="K79" s="8">
        <f t="shared" si="3"/>
        <v>3250</v>
      </c>
      <c r="W79" s="10">
        <v>1077</v>
      </c>
      <c r="X79" s="52" t="s">
        <v>1089</v>
      </c>
    </row>
    <row r="80" spans="2:24">
      <c r="B80" s="8">
        <v>914</v>
      </c>
      <c r="F80" s="8">
        <v>100079</v>
      </c>
      <c r="G80" s="50" t="s">
        <v>375</v>
      </c>
      <c r="H80" s="15">
        <v>37</v>
      </c>
      <c r="I80" s="50">
        <v>2</v>
      </c>
      <c r="J80" s="8" t="str">
        <f t="shared" si="2"/>
        <v>BOSS</v>
      </c>
      <c r="K80" s="8">
        <f t="shared" si="3"/>
        <v>3250</v>
      </c>
      <c r="W80" s="10">
        <v>1078</v>
      </c>
      <c r="X80" s="52" t="s">
        <v>1090</v>
      </c>
    </row>
    <row r="81" spans="2:24">
      <c r="B81" s="8">
        <v>937</v>
      </c>
      <c r="F81" s="8">
        <v>100080</v>
      </c>
      <c r="G81" s="50" t="s">
        <v>376</v>
      </c>
      <c r="H81" s="15">
        <v>37</v>
      </c>
      <c r="I81" s="50">
        <v>2</v>
      </c>
      <c r="J81" s="8" t="str">
        <f t="shared" si="2"/>
        <v>BOSS</v>
      </c>
      <c r="K81" s="8">
        <f t="shared" si="3"/>
        <v>3250</v>
      </c>
      <c r="W81" s="10">
        <v>1079</v>
      </c>
      <c r="X81" s="52" t="s">
        <v>1091</v>
      </c>
    </row>
    <row r="82" spans="2:24">
      <c r="B82" s="8">
        <v>961</v>
      </c>
      <c r="F82" s="8">
        <v>100081</v>
      </c>
      <c r="G82" s="50" t="s">
        <v>1092</v>
      </c>
      <c r="H82" s="15">
        <v>39</v>
      </c>
      <c r="I82" s="50">
        <v>2</v>
      </c>
      <c r="J82" s="8" t="str">
        <f t="shared" si="2"/>
        <v>BOSS</v>
      </c>
      <c r="K82" s="8">
        <f t="shared" si="3"/>
        <v>3650</v>
      </c>
      <c r="W82" s="10">
        <v>1080</v>
      </c>
      <c r="X82" s="52" t="s">
        <v>1093</v>
      </c>
    </row>
    <row r="83" spans="2:24">
      <c r="B83" s="8">
        <v>985</v>
      </c>
      <c r="F83" s="8">
        <v>100082</v>
      </c>
      <c r="G83" s="51" t="s">
        <v>398</v>
      </c>
      <c r="H83" s="15">
        <v>39</v>
      </c>
      <c r="I83" s="51">
        <v>1</v>
      </c>
      <c r="J83" s="8" t="str">
        <f t="shared" si="2"/>
        <v>普通怪物</v>
      </c>
      <c r="K83" s="8">
        <f t="shared" si="3"/>
        <v>730</v>
      </c>
      <c r="W83" s="10">
        <v>1081</v>
      </c>
      <c r="X83" s="52" t="s">
        <v>1094</v>
      </c>
    </row>
    <row r="84" spans="2:24">
      <c r="B84" s="8">
        <v>1010</v>
      </c>
      <c r="F84" s="8">
        <v>100083</v>
      </c>
      <c r="G84" s="51" t="s">
        <v>661</v>
      </c>
      <c r="H84" s="15">
        <v>39</v>
      </c>
      <c r="I84" s="51">
        <v>1</v>
      </c>
      <c r="J84" s="8" t="str">
        <f t="shared" si="2"/>
        <v>普通怪物</v>
      </c>
      <c r="K84" s="8">
        <f t="shared" si="3"/>
        <v>730</v>
      </c>
      <c r="W84" s="10">
        <v>1082</v>
      </c>
      <c r="X84" s="52" t="s">
        <v>1095</v>
      </c>
    </row>
    <row r="85" spans="2:24">
      <c r="B85" s="8">
        <v>1034</v>
      </c>
      <c r="F85" s="8">
        <v>100084</v>
      </c>
      <c r="G85" s="51" t="s">
        <v>485</v>
      </c>
      <c r="H85" s="15">
        <v>39</v>
      </c>
      <c r="I85" s="51">
        <v>1</v>
      </c>
      <c r="J85" s="8" t="str">
        <f t="shared" si="2"/>
        <v>普通怪物</v>
      </c>
      <c r="K85" s="8">
        <f t="shared" si="3"/>
        <v>730</v>
      </c>
      <c r="W85" s="10">
        <v>1083</v>
      </c>
      <c r="X85" s="52" t="s">
        <v>1096</v>
      </c>
    </row>
    <row r="86" spans="2:24">
      <c r="B86" s="8">
        <v>1059</v>
      </c>
      <c r="F86" s="8">
        <v>100085</v>
      </c>
      <c r="G86" s="51" t="s">
        <v>510</v>
      </c>
      <c r="H86" s="15">
        <v>40</v>
      </c>
      <c r="I86" s="51">
        <v>1</v>
      </c>
      <c r="J86" s="8" t="str">
        <f t="shared" si="2"/>
        <v>普通怪物</v>
      </c>
      <c r="K86" s="8">
        <f t="shared" si="3"/>
        <v>770</v>
      </c>
      <c r="W86" s="10">
        <v>1084</v>
      </c>
      <c r="X86" s="52" t="s">
        <v>1097</v>
      </c>
    </row>
    <row r="87" spans="2:24">
      <c r="B87" s="8">
        <v>1085</v>
      </c>
      <c r="F87" s="8">
        <v>100086</v>
      </c>
      <c r="G87" s="51" t="s">
        <v>653</v>
      </c>
      <c r="H87" s="15">
        <v>40</v>
      </c>
      <c r="I87" s="51">
        <v>1</v>
      </c>
      <c r="J87" s="8" t="str">
        <f t="shared" si="2"/>
        <v>普通怪物</v>
      </c>
      <c r="K87" s="8">
        <f t="shared" si="3"/>
        <v>770</v>
      </c>
      <c r="W87" s="10">
        <v>1085</v>
      </c>
      <c r="X87" s="52" t="s">
        <v>1098</v>
      </c>
    </row>
    <row r="88" spans="2:24">
      <c r="B88" s="8">
        <v>1110</v>
      </c>
      <c r="F88" s="8">
        <v>100087</v>
      </c>
      <c r="G88" s="51" t="s">
        <v>690</v>
      </c>
      <c r="H88" s="15">
        <v>40</v>
      </c>
      <c r="I88" s="51">
        <v>1</v>
      </c>
      <c r="J88" s="8" t="str">
        <f t="shared" si="2"/>
        <v>普通怪物</v>
      </c>
      <c r="K88" s="8">
        <f t="shared" si="3"/>
        <v>770</v>
      </c>
      <c r="W88" s="10">
        <v>1086</v>
      </c>
      <c r="X88" s="52" t="s">
        <v>1099</v>
      </c>
    </row>
    <row r="89" spans="2:24">
      <c r="B89" s="8">
        <v>1136</v>
      </c>
      <c r="F89" s="8">
        <v>100088</v>
      </c>
      <c r="G89" s="51" t="s">
        <v>451</v>
      </c>
      <c r="H89" s="15">
        <v>40</v>
      </c>
      <c r="I89" s="51">
        <v>1</v>
      </c>
      <c r="J89" s="8" t="str">
        <f t="shared" si="2"/>
        <v>普通怪物</v>
      </c>
      <c r="K89" s="8">
        <f t="shared" si="3"/>
        <v>770</v>
      </c>
      <c r="W89" s="10">
        <v>1087</v>
      </c>
      <c r="X89" s="52" t="s">
        <v>1100</v>
      </c>
    </row>
    <row r="90" spans="2:24">
      <c r="B90" s="8">
        <v>1163</v>
      </c>
      <c r="F90" s="8">
        <v>100089</v>
      </c>
      <c r="G90" s="51" t="s">
        <v>602</v>
      </c>
      <c r="H90" s="15">
        <v>40</v>
      </c>
      <c r="I90" s="51">
        <v>1</v>
      </c>
      <c r="J90" s="8" t="str">
        <f t="shared" si="2"/>
        <v>普通怪物</v>
      </c>
      <c r="K90" s="8">
        <f t="shared" si="3"/>
        <v>770</v>
      </c>
      <c r="W90" s="10">
        <v>1088</v>
      </c>
      <c r="X90" s="52" t="s">
        <v>1101</v>
      </c>
    </row>
    <row r="91" spans="2:24">
      <c r="B91" s="8">
        <v>1189</v>
      </c>
      <c r="F91" s="8">
        <v>100090</v>
      </c>
      <c r="G91" s="51" t="s">
        <v>613</v>
      </c>
      <c r="H91" s="15">
        <v>42</v>
      </c>
      <c r="I91" s="51">
        <v>1</v>
      </c>
      <c r="J91" s="8" t="str">
        <f t="shared" si="2"/>
        <v>普通怪物</v>
      </c>
      <c r="K91" s="8">
        <f t="shared" si="3"/>
        <v>860</v>
      </c>
      <c r="W91" s="10">
        <v>1089</v>
      </c>
      <c r="X91" s="52" t="s">
        <v>1102</v>
      </c>
    </row>
    <row r="92" spans="2:24">
      <c r="B92" s="8">
        <v>1216</v>
      </c>
      <c r="F92" s="8">
        <v>100091</v>
      </c>
      <c r="G92" s="51" t="s">
        <v>412</v>
      </c>
      <c r="H92" s="15">
        <v>42</v>
      </c>
      <c r="I92" s="51">
        <v>1</v>
      </c>
      <c r="J92" s="8" t="str">
        <f t="shared" si="2"/>
        <v>普通怪物</v>
      </c>
      <c r="K92" s="8">
        <f t="shared" si="3"/>
        <v>860</v>
      </c>
      <c r="W92" s="10">
        <v>1090</v>
      </c>
      <c r="X92" s="52" t="s">
        <v>1103</v>
      </c>
    </row>
    <row r="93" spans="2:24">
      <c r="B93" s="8">
        <v>1243</v>
      </c>
      <c r="F93" s="8">
        <v>100092</v>
      </c>
      <c r="G93" s="51" t="s">
        <v>446</v>
      </c>
      <c r="H93" s="15">
        <v>42</v>
      </c>
      <c r="I93" s="51">
        <v>1</v>
      </c>
      <c r="J93" s="8" t="str">
        <f t="shared" si="2"/>
        <v>普通怪物</v>
      </c>
      <c r="K93" s="8">
        <f t="shared" si="3"/>
        <v>860</v>
      </c>
      <c r="W93" s="10">
        <v>1091</v>
      </c>
      <c r="X93" s="52" t="s">
        <v>1104</v>
      </c>
    </row>
    <row r="94" spans="2:24">
      <c r="B94" s="8">
        <v>1271</v>
      </c>
      <c r="F94" s="8">
        <v>100093</v>
      </c>
      <c r="G94" s="51" t="s">
        <v>486</v>
      </c>
      <c r="H94" s="15">
        <v>42</v>
      </c>
      <c r="I94" s="51">
        <v>1</v>
      </c>
      <c r="J94" s="8" t="str">
        <f t="shared" si="2"/>
        <v>普通怪物</v>
      </c>
      <c r="K94" s="8">
        <f t="shared" si="3"/>
        <v>860</v>
      </c>
      <c r="W94" s="10">
        <v>1092</v>
      </c>
      <c r="X94" s="52" t="s">
        <v>1105</v>
      </c>
    </row>
    <row r="95" spans="2:24">
      <c r="B95" s="8">
        <v>1298</v>
      </c>
      <c r="F95" s="8">
        <v>100094</v>
      </c>
      <c r="G95" s="51" t="s">
        <v>601</v>
      </c>
      <c r="H95" s="15">
        <v>42</v>
      </c>
      <c r="I95" s="51">
        <v>1</v>
      </c>
      <c r="J95" s="8" t="str">
        <f t="shared" si="2"/>
        <v>普通怪物</v>
      </c>
      <c r="K95" s="8">
        <f t="shared" si="3"/>
        <v>860</v>
      </c>
      <c r="W95" s="10">
        <v>1093</v>
      </c>
      <c r="X95" s="52" t="s">
        <v>1106</v>
      </c>
    </row>
    <row r="96" spans="2:24">
      <c r="B96" s="8">
        <v>1326</v>
      </c>
      <c r="F96" s="8">
        <v>100095</v>
      </c>
      <c r="G96" s="51" t="s">
        <v>589</v>
      </c>
      <c r="H96" s="15">
        <v>44</v>
      </c>
      <c r="I96" s="51">
        <v>1</v>
      </c>
      <c r="J96" s="8" t="str">
        <f t="shared" si="2"/>
        <v>普通怪物</v>
      </c>
      <c r="K96" s="8">
        <f t="shared" si="3"/>
        <v>960</v>
      </c>
      <c r="W96" s="10">
        <v>1094</v>
      </c>
      <c r="X96" s="52" t="s">
        <v>1107</v>
      </c>
    </row>
    <row r="97" spans="2:24">
      <c r="B97" s="8">
        <v>1355</v>
      </c>
      <c r="F97" s="8">
        <v>100096</v>
      </c>
      <c r="G97" s="51" t="s">
        <v>643</v>
      </c>
      <c r="H97" s="15">
        <v>44</v>
      </c>
      <c r="I97" s="51">
        <v>1</v>
      </c>
      <c r="J97" s="8" t="str">
        <f t="shared" si="2"/>
        <v>普通怪物</v>
      </c>
      <c r="K97" s="8">
        <f t="shared" si="3"/>
        <v>960</v>
      </c>
      <c r="W97" s="10">
        <v>1095</v>
      </c>
      <c r="X97" s="52" t="s">
        <v>1108</v>
      </c>
    </row>
    <row r="98" spans="2:24">
      <c r="B98" s="8">
        <v>1383</v>
      </c>
      <c r="F98" s="8">
        <v>100097</v>
      </c>
      <c r="G98" s="51" t="s">
        <v>452</v>
      </c>
      <c r="H98" s="15">
        <v>44</v>
      </c>
      <c r="I98" s="51">
        <v>1</v>
      </c>
      <c r="J98" s="8" t="str">
        <f t="shared" si="2"/>
        <v>普通怪物</v>
      </c>
      <c r="K98" s="8">
        <f t="shared" si="3"/>
        <v>960</v>
      </c>
      <c r="W98" s="10">
        <v>1096</v>
      </c>
      <c r="X98" s="53" t="s">
        <v>1109</v>
      </c>
    </row>
    <row r="99" spans="2:24">
      <c r="B99" s="8">
        <v>1412</v>
      </c>
      <c r="F99" s="8">
        <v>100098</v>
      </c>
      <c r="G99" s="51" t="s">
        <v>608</v>
      </c>
      <c r="H99" s="15">
        <v>44</v>
      </c>
      <c r="I99" s="51">
        <v>1</v>
      </c>
      <c r="J99" s="8" t="str">
        <f t="shared" si="2"/>
        <v>普通怪物</v>
      </c>
      <c r="K99" s="8">
        <f t="shared" si="3"/>
        <v>960</v>
      </c>
      <c r="W99" s="10">
        <v>1097</v>
      </c>
      <c r="X99" s="53" t="s">
        <v>1110</v>
      </c>
    </row>
    <row r="100" spans="2:24">
      <c r="B100" s="8">
        <v>1442</v>
      </c>
      <c r="F100" s="8">
        <v>100099</v>
      </c>
      <c r="G100" s="51" t="s">
        <v>637</v>
      </c>
      <c r="H100" s="15">
        <v>45</v>
      </c>
      <c r="I100" s="51">
        <v>1</v>
      </c>
      <c r="J100" s="8" t="str">
        <f t="shared" si="2"/>
        <v>普通怪物</v>
      </c>
      <c r="K100" s="8">
        <f t="shared" si="3"/>
        <v>1010</v>
      </c>
      <c r="W100" s="10">
        <v>1098</v>
      </c>
      <c r="X100" s="52" t="s">
        <v>1111</v>
      </c>
    </row>
    <row r="101" spans="2:24">
      <c r="B101" s="8">
        <v>1471</v>
      </c>
      <c r="F101" s="8">
        <v>100105</v>
      </c>
      <c r="G101" s="51" t="s">
        <v>511</v>
      </c>
      <c r="H101" s="15">
        <v>45</v>
      </c>
      <c r="I101" s="51">
        <v>1</v>
      </c>
      <c r="J101" s="8" t="str">
        <f t="shared" si="2"/>
        <v>普通怪物</v>
      </c>
      <c r="K101" s="8">
        <f t="shared" si="3"/>
        <v>1010</v>
      </c>
      <c r="W101" s="10">
        <v>1099</v>
      </c>
      <c r="X101" s="52" t="s">
        <v>1112</v>
      </c>
    </row>
    <row r="102" spans="2:24">
      <c r="B102" s="8">
        <v>1501</v>
      </c>
      <c r="F102" s="8">
        <v>100106</v>
      </c>
      <c r="G102" s="51" t="s">
        <v>655</v>
      </c>
      <c r="H102" s="15">
        <v>45</v>
      </c>
      <c r="I102" s="51">
        <v>1</v>
      </c>
      <c r="J102" s="8" t="str">
        <f t="shared" si="2"/>
        <v>普通怪物</v>
      </c>
      <c r="K102" s="8">
        <f t="shared" si="3"/>
        <v>1010</v>
      </c>
      <c r="W102" s="10">
        <v>1100</v>
      </c>
      <c r="X102" s="52" t="s">
        <v>1113</v>
      </c>
    </row>
    <row r="103" spans="6:24">
      <c r="F103" s="8">
        <v>100107</v>
      </c>
      <c r="G103" s="51" t="s">
        <v>699</v>
      </c>
      <c r="H103" s="15">
        <v>45</v>
      </c>
      <c r="I103" s="51">
        <v>1</v>
      </c>
      <c r="J103" s="8" t="str">
        <f t="shared" si="2"/>
        <v>普通怪物</v>
      </c>
      <c r="K103" s="8">
        <f t="shared" si="3"/>
        <v>1010</v>
      </c>
      <c r="W103" s="10">
        <v>1101</v>
      </c>
      <c r="X103" s="52" t="s">
        <v>1114</v>
      </c>
    </row>
    <row r="104" spans="6:24">
      <c r="F104" s="8">
        <v>100108</v>
      </c>
      <c r="G104" s="51" t="s">
        <v>598</v>
      </c>
      <c r="H104" s="15">
        <v>45</v>
      </c>
      <c r="I104" s="51">
        <v>1</v>
      </c>
      <c r="J104" s="8" t="str">
        <f t="shared" si="2"/>
        <v>普通怪物</v>
      </c>
      <c r="K104" s="8">
        <f t="shared" si="3"/>
        <v>1010</v>
      </c>
      <c r="W104" s="10">
        <v>1102</v>
      </c>
      <c r="X104" s="52" t="s">
        <v>1115</v>
      </c>
    </row>
    <row r="105" spans="6:24">
      <c r="F105" s="54">
        <v>109</v>
      </c>
      <c r="G105" s="54" t="s">
        <v>477</v>
      </c>
      <c r="H105" s="54">
        <v>45</v>
      </c>
      <c r="I105" s="51">
        <v>1</v>
      </c>
      <c r="J105" s="8" t="s">
        <v>1009</v>
      </c>
      <c r="K105" s="8">
        <f t="shared" si="3"/>
        <v>1010</v>
      </c>
      <c r="W105" s="10">
        <v>1103</v>
      </c>
      <c r="X105" s="52" t="s">
        <v>1116</v>
      </c>
    </row>
    <row r="106" spans="6:24">
      <c r="F106" s="55">
        <v>110</v>
      </c>
      <c r="G106" s="55" t="s">
        <v>478</v>
      </c>
      <c r="H106" s="55">
        <v>45</v>
      </c>
      <c r="I106" s="51">
        <v>1</v>
      </c>
      <c r="J106" s="8" t="s">
        <v>1009</v>
      </c>
      <c r="K106" s="8">
        <f t="shared" si="3"/>
        <v>1010</v>
      </c>
      <c r="W106" s="10">
        <v>1104</v>
      </c>
      <c r="X106" s="52" t="s">
        <v>1117</v>
      </c>
    </row>
    <row r="107" spans="6:24">
      <c r="F107" s="55">
        <v>111</v>
      </c>
      <c r="G107" s="55" t="s">
        <v>479</v>
      </c>
      <c r="H107" s="55">
        <v>47</v>
      </c>
      <c r="I107" s="51">
        <v>1</v>
      </c>
      <c r="J107" s="8" t="s">
        <v>1009</v>
      </c>
      <c r="K107" s="8">
        <f t="shared" si="3"/>
        <v>1120</v>
      </c>
      <c r="W107" s="10">
        <v>1105</v>
      </c>
      <c r="X107" s="52" t="s">
        <v>1118</v>
      </c>
    </row>
    <row r="108" spans="6:24">
      <c r="F108" s="55">
        <v>112</v>
      </c>
      <c r="G108" s="55" t="s">
        <v>480</v>
      </c>
      <c r="H108" s="55">
        <v>47</v>
      </c>
      <c r="I108" s="51">
        <v>1</v>
      </c>
      <c r="J108" s="8" t="s">
        <v>1009</v>
      </c>
      <c r="K108" s="8">
        <f t="shared" si="3"/>
        <v>1120</v>
      </c>
      <c r="W108" s="10">
        <v>1106</v>
      </c>
      <c r="X108" s="52" t="s">
        <v>1119</v>
      </c>
    </row>
    <row r="109" spans="6:24">
      <c r="F109" s="55">
        <v>113</v>
      </c>
      <c r="G109" s="55" t="s">
        <v>481</v>
      </c>
      <c r="H109" s="55">
        <v>47</v>
      </c>
      <c r="I109" s="51">
        <v>1</v>
      </c>
      <c r="J109" s="8" t="s">
        <v>67</v>
      </c>
      <c r="K109" s="8">
        <f t="shared" si="3"/>
        <v>5600</v>
      </c>
      <c r="W109" s="10">
        <v>1107</v>
      </c>
      <c r="X109" s="52" t="s">
        <v>1120</v>
      </c>
    </row>
    <row r="110" spans="6:24">
      <c r="F110" s="55">
        <v>114</v>
      </c>
      <c r="G110" s="55" t="s">
        <v>482</v>
      </c>
      <c r="H110" s="55">
        <v>47</v>
      </c>
      <c r="I110" s="51">
        <v>1</v>
      </c>
      <c r="J110" s="8" t="s">
        <v>1009</v>
      </c>
      <c r="K110" s="8">
        <f t="shared" si="3"/>
        <v>1120</v>
      </c>
      <c r="W110" s="10">
        <v>1108</v>
      </c>
      <c r="X110" s="52" t="s">
        <v>1121</v>
      </c>
    </row>
    <row r="111" spans="6:24">
      <c r="F111" s="55">
        <v>115</v>
      </c>
      <c r="G111" s="55" t="s">
        <v>483</v>
      </c>
      <c r="H111" s="55">
        <v>47</v>
      </c>
      <c r="I111" s="51">
        <v>1</v>
      </c>
      <c r="J111" s="8" t="s">
        <v>1009</v>
      </c>
      <c r="K111" s="8">
        <f t="shared" si="3"/>
        <v>1120</v>
      </c>
      <c r="W111" s="10">
        <v>1109</v>
      </c>
      <c r="X111" s="52" t="s">
        <v>1122</v>
      </c>
    </row>
    <row r="112" spans="6:24">
      <c r="F112" s="55">
        <v>116</v>
      </c>
      <c r="G112" s="55" t="s">
        <v>484</v>
      </c>
      <c r="H112" s="55">
        <v>47</v>
      </c>
      <c r="I112" s="51">
        <v>1</v>
      </c>
      <c r="J112" s="8" t="s">
        <v>67</v>
      </c>
      <c r="K112" s="8">
        <f t="shared" si="3"/>
        <v>5600</v>
      </c>
      <c r="W112" s="10">
        <v>1110</v>
      </c>
      <c r="X112" s="52" t="s">
        <v>1123</v>
      </c>
    </row>
    <row r="113" spans="6:24">
      <c r="F113" s="55">
        <v>117</v>
      </c>
      <c r="G113" s="55" t="s">
        <v>485</v>
      </c>
      <c r="H113" s="55">
        <v>49</v>
      </c>
      <c r="I113" s="51">
        <v>1</v>
      </c>
      <c r="J113" s="8" t="s">
        <v>1009</v>
      </c>
      <c r="K113" s="8">
        <f t="shared" si="3"/>
        <v>1240</v>
      </c>
      <c r="W113" s="10">
        <v>1111</v>
      </c>
      <c r="X113" s="52" t="s">
        <v>1124</v>
      </c>
    </row>
    <row r="114" spans="6:24">
      <c r="F114" s="55">
        <v>118</v>
      </c>
      <c r="G114" s="55" t="s">
        <v>486</v>
      </c>
      <c r="H114" s="55">
        <v>49</v>
      </c>
      <c r="I114" s="51">
        <v>1</v>
      </c>
      <c r="J114" s="8" t="s">
        <v>1009</v>
      </c>
      <c r="K114" s="8">
        <f t="shared" si="3"/>
        <v>1240</v>
      </c>
      <c r="W114" s="10">
        <v>1112</v>
      </c>
      <c r="X114" s="52" t="s">
        <v>1125</v>
      </c>
    </row>
    <row r="115" spans="6:24">
      <c r="F115" s="55">
        <v>119</v>
      </c>
      <c r="G115" s="55" t="s">
        <v>487</v>
      </c>
      <c r="H115" s="55">
        <v>49</v>
      </c>
      <c r="I115" s="51">
        <v>1</v>
      </c>
      <c r="J115" s="8" t="s">
        <v>1009</v>
      </c>
      <c r="K115" s="8">
        <f t="shared" si="3"/>
        <v>1240</v>
      </c>
      <c r="W115" s="10">
        <v>1113</v>
      </c>
      <c r="X115" s="52" t="s">
        <v>1126</v>
      </c>
    </row>
    <row r="116" spans="6:24">
      <c r="F116" s="55">
        <v>120</v>
      </c>
      <c r="G116" s="55" t="s">
        <v>488</v>
      </c>
      <c r="H116" s="55">
        <v>49</v>
      </c>
      <c r="I116" s="51">
        <v>1</v>
      </c>
      <c r="J116" s="8" t="s">
        <v>1009</v>
      </c>
      <c r="K116" s="8">
        <f t="shared" si="3"/>
        <v>1240</v>
      </c>
      <c r="W116" s="10">
        <v>1114</v>
      </c>
      <c r="X116" s="52" t="s">
        <v>1127</v>
      </c>
    </row>
    <row r="117" spans="6:24">
      <c r="F117" s="55">
        <v>121</v>
      </c>
      <c r="G117" s="55" t="s">
        <v>490</v>
      </c>
      <c r="H117" s="55">
        <v>50</v>
      </c>
      <c r="I117" s="51">
        <v>1</v>
      </c>
      <c r="J117" s="8" t="s">
        <v>1009</v>
      </c>
      <c r="K117" s="8">
        <f t="shared" si="3"/>
        <v>1300</v>
      </c>
      <c r="W117" s="10">
        <v>1115</v>
      </c>
      <c r="X117" s="52" t="s">
        <v>1128</v>
      </c>
    </row>
    <row r="118" spans="6:24">
      <c r="F118" s="55">
        <v>122</v>
      </c>
      <c r="G118" s="55" t="s">
        <v>492</v>
      </c>
      <c r="H118" s="55">
        <v>50</v>
      </c>
      <c r="I118" s="51">
        <v>1</v>
      </c>
      <c r="J118" s="8" t="s">
        <v>1009</v>
      </c>
      <c r="K118" s="8">
        <f t="shared" si="3"/>
        <v>1300</v>
      </c>
      <c r="W118" s="10">
        <v>1116</v>
      </c>
      <c r="X118" s="52" t="s">
        <v>1129</v>
      </c>
    </row>
    <row r="119" spans="6:24">
      <c r="F119" s="55">
        <v>123</v>
      </c>
      <c r="G119" s="55" t="s">
        <v>494</v>
      </c>
      <c r="H119" s="55">
        <v>50</v>
      </c>
      <c r="I119" s="51">
        <v>1</v>
      </c>
      <c r="J119" s="8" t="s">
        <v>1009</v>
      </c>
      <c r="K119" s="8">
        <f t="shared" si="3"/>
        <v>1300</v>
      </c>
      <c r="W119" s="10">
        <v>1117</v>
      </c>
      <c r="X119" s="52" t="s">
        <v>1130</v>
      </c>
    </row>
    <row r="120" spans="6:24">
      <c r="F120" s="55">
        <v>124</v>
      </c>
      <c r="G120" s="55" t="s">
        <v>496</v>
      </c>
      <c r="H120" s="55">
        <v>50</v>
      </c>
      <c r="I120" s="51">
        <v>1</v>
      </c>
      <c r="J120" s="8" t="s">
        <v>1009</v>
      </c>
      <c r="K120" s="8">
        <f t="shared" si="3"/>
        <v>1300</v>
      </c>
      <c r="W120" s="10">
        <v>1118</v>
      </c>
      <c r="X120" s="52" t="s">
        <v>1131</v>
      </c>
    </row>
    <row r="121" spans="6:24">
      <c r="F121" s="55">
        <v>125</v>
      </c>
      <c r="G121" s="55" t="s">
        <v>497</v>
      </c>
      <c r="H121" s="55">
        <v>50</v>
      </c>
      <c r="I121" s="51">
        <v>1</v>
      </c>
      <c r="J121" s="8" t="s">
        <v>1009</v>
      </c>
      <c r="K121" s="8">
        <f t="shared" si="3"/>
        <v>1300</v>
      </c>
      <c r="W121" s="10">
        <v>1119</v>
      </c>
      <c r="X121" s="53" t="s">
        <v>1132</v>
      </c>
    </row>
    <row r="122" spans="6:24">
      <c r="F122" s="55">
        <v>126</v>
      </c>
      <c r="G122" s="55" t="s">
        <v>498</v>
      </c>
      <c r="H122" s="55">
        <v>52</v>
      </c>
      <c r="I122" s="51">
        <v>1</v>
      </c>
      <c r="J122" s="8" t="s">
        <v>67</v>
      </c>
      <c r="K122" s="8">
        <f t="shared" si="3"/>
        <v>7150</v>
      </c>
      <c r="W122" s="10">
        <v>1120</v>
      </c>
      <c r="X122" s="53" t="s">
        <v>1133</v>
      </c>
    </row>
    <row r="123" spans="6:24">
      <c r="F123" s="55">
        <v>127</v>
      </c>
      <c r="G123" s="55" t="s">
        <v>499</v>
      </c>
      <c r="H123" s="55">
        <v>52</v>
      </c>
      <c r="I123" s="51">
        <v>1</v>
      </c>
      <c r="J123" s="8" t="s">
        <v>1009</v>
      </c>
      <c r="K123" s="8">
        <f t="shared" si="3"/>
        <v>1430</v>
      </c>
      <c r="W123" s="10">
        <v>1121</v>
      </c>
      <c r="X123" s="52" t="s">
        <v>1134</v>
      </c>
    </row>
    <row r="124" spans="6:24">
      <c r="F124" s="55">
        <v>128</v>
      </c>
      <c r="G124" s="55" t="s">
        <v>500</v>
      </c>
      <c r="H124" s="55">
        <v>52</v>
      </c>
      <c r="I124" s="51">
        <v>1</v>
      </c>
      <c r="J124" s="8" t="s">
        <v>1009</v>
      </c>
      <c r="K124" s="8">
        <f t="shared" si="3"/>
        <v>1430</v>
      </c>
      <c r="W124" s="10">
        <v>1122</v>
      </c>
      <c r="X124" s="52" t="s">
        <v>1135</v>
      </c>
    </row>
    <row r="125" spans="6:24">
      <c r="F125" s="55">
        <v>129</v>
      </c>
      <c r="G125" s="55" t="s">
        <v>501</v>
      </c>
      <c r="H125" s="55">
        <v>52</v>
      </c>
      <c r="I125" s="51">
        <v>1</v>
      </c>
      <c r="J125" s="8" t="s">
        <v>67</v>
      </c>
      <c r="K125" s="8">
        <f t="shared" si="3"/>
        <v>7150</v>
      </c>
      <c r="W125" s="10">
        <v>1123</v>
      </c>
      <c r="X125" s="52" t="s">
        <v>1136</v>
      </c>
    </row>
    <row r="126" spans="6:24">
      <c r="F126" s="55">
        <v>130</v>
      </c>
      <c r="G126" s="55" t="s">
        <v>502</v>
      </c>
      <c r="H126" s="55">
        <v>54</v>
      </c>
      <c r="I126" s="51">
        <v>1</v>
      </c>
      <c r="J126" s="8" t="s">
        <v>1009</v>
      </c>
      <c r="K126" s="8">
        <f t="shared" si="3"/>
        <v>1570</v>
      </c>
      <c r="W126" s="10">
        <v>1124</v>
      </c>
      <c r="X126" s="52" t="s">
        <v>1137</v>
      </c>
    </row>
    <row r="127" spans="6:24">
      <c r="F127" s="55">
        <v>131</v>
      </c>
      <c r="G127" s="55" t="s">
        <v>503</v>
      </c>
      <c r="H127" s="55">
        <v>54</v>
      </c>
      <c r="I127" s="51">
        <v>1</v>
      </c>
      <c r="J127" s="8" t="s">
        <v>1009</v>
      </c>
      <c r="K127" s="8">
        <f t="shared" si="3"/>
        <v>1570</v>
      </c>
      <c r="W127" s="10">
        <v>1125</v>
      </c>
      <c r="X127" s="52" t="s">
        <v>1138</v>
      </c>
    </row>
    <row r="128" spans="6:24">
      <c r="F128" s="55">
        <v>132</v>
      </c>
      <c r="G128" s="55" t="s">
        <v>504</v>
      </c>
      <c r="H128" s="55">
        <v>54</v>
      </c>
      <c r="I128" s="51">
        <v>1</v>
      </c>
      <c r="J128" s="8" t="s">
        <v>67</v>
      </c>
      <c r="K128" s="8">
        <f t="shared" si="3"/>
        <v>7850</v>
      </c>
      <c r="W128" s="10">
        <v>1126</v>
      </c>
      <c r="X128" s="52" t="s">
        <v>1139</v>
      </c>
    </row>
    <row r="129" spans="6:24">
      <c r="F129" s="55">
        <v>133</v>
      </c>
      <c r="G129" s="55" t="s">
        <v>505</v>
      </c>
      <c r="H129" s="55">
        <v>54</v>
      </c>
      <c r="I129" s="51">
        <v>1</v>
      </c>
      <c r="J129" s="8" t="s">
        <v>1009</v>
      </c>
      <c r="K129" s="8">
        <f t="shared" si="3"/>
        <v>1570</v>
      </c>
      <c r="W129" s="10">
        <v>1127</v>
      </c>
      <c r="X129" s="52" t="s">
        <v>1140</v>
      </c>
    </row>
    <row r="130" spans="6:24">
      <c r="F130" s="55">
        <v>134</v>
      </c>
      <c r="G130" s="55" t="s">
        <v>506</v>
      </c>
      <c r="H130" s="55">
        <v>54</v>
      </c>
      <c r="I130" s="51">
        <v>1</v>
      </c>
      <c r="J130" s="8" t="s">
        <v>1009</v>
      </c>
      <c r="K130" s="8">
        <f t="shared" si="3"/>
        <v>1570</v>
      </c>
      <c r="W130" s="10">
        <v>1128</v>
      </c>
      <c r="X130" s="52" t="s">
        <v>1141</v>
      </c>
    </row>
    <row r="131" spans="6:24">
      <c r="F131" s="55">
        <v>135</v>
      </c>
      <c r="G131" s="55" t="s">
        <v>507</v>
      </c>
      <c r="H131" s="55">
        <v>56</v>
      </c>
      <c r="I131" s="51">
        <v>1</v>
      </c>
      <c r="J131" s="8" t="s">
        <v>1009</v>
      </c>
      <c r="K131" s="8">
        <f t="shared" ref="K131:K194" si="4">VLOOKUP(H131,A:B,2,FALSE)*VLOOKUP(J131,O:P,2,FALSE)</f>
        <v>1720</v>
      </c>
      <c r="W131" s="10">
        <v>1129</v>
      </c>
      <c r="X131" s="52" t="s">
        <v>1142</v>
      </c>
    </row>
    <row r="132" spans="6:24">
      <c r="F132" s="55">
        <v>136</v>
      </c>
      <c r="G132" s="55" t="s">
        <v>508</v>
      </c>
      <c r="H132" s="55">
        <v>56</v>
      </c>
      <c r="I132" s="51">
        <v>1</v>
      </c>
      <c r="J132" s="8" t="s">
        <v>1009</v>
      </c>
      <c r="K132" s="8">
        <f t="shared" si="4"/>
        <v>1720</v>
      </c>
      <c r="W132" s="10">
        <v>1130</v>
      </c>
      <c r="X132" s="52" t="s">
        <v>1143</v>
      </c>
    </row>
    <row r="133" spans="6:24">
      <c r="F133" s="55">
        <v>137</v>
      </c>
      <c r="G133" s="55" t="s">
        <v>509</v>
      </c>
      <c r="H133" s="55">
        <v>56</v>
      </c>
      <c r="I133" s="51">
        <v>1</v>
      </c>
      <c r="J133" s="8" t="s">
        <v>67</v>
      </c>
      <c r="K133" s="8">
        <f t="shared" si="4"/>
        <v>8600</v>
      </c>
      <c r="W133" s="10">
        <v>1131</v>
      </c>
      <c r="X133" s="52" t="s">
        <v>1144</v>
      </c>
    </row>
    <row r="134" spans="6:24">
      <c r="F134" s="55">
        <v>138</v>
      </c>
      <c r="G134" s="55" t="s">
        <v>510</v>
      </c>
      <c r="H134" s="55">
        <v>56</v>
      </c>
      <c r="I134" s="51">
        <v>1</v>
      </c>
      <c r="J134" s="8" t="s">
        <v>1009</v>
      </c>
      <c r="K134" s="8">
        <f t="shared" si="4"/>
        <v>1720</v>
      </c>
      <c r="W134" s="10">
        <v>1132</v>
      </c>
      <c r="X134" s="52" t="s">
        <v>1145</v>
      </c>
    </row>
    <row r="135" spans="6:24">
      <c r="F135" s="55">
        <v>139</v>
      </c>
      <c r="G135" s="55" t="s">
        <v>511</v>
      </c>
      <c r="H135" s="55">
        <v>56</v>
      </c>
      <c r="I135" s="51">
        <v>1</v>
      </c>
      <c r="J135" s="8" t="s">
        <v>1009</v>
      </c>
      <c r="K135" s="8">
        <f t="shared" si="4"/>
        <v>1720</v>
      </c>
      <c r="W135" s="10">
        <v>1133</v>
      </c>
      <c r="X135" s="52" t="s">
        <v>1146</v>
      </c>
    </row>
    <row r="136" spans="6:24">
      <c r="F136" s="55">
        <v>140</v>
      </c>
      <c r="G136" s="55" t="s">
        <v>512</v>
      </c>
      <c r="H136" s="55">
        <v>58</v>
      </c>
      <c r="I136" s="51">
        <v>1</v>
      </c>
      <c r="J136" s="8" t="s">
        <v>1009</v>
      </c>
      <c r="K136" s="8">
        <f t="shared" si="4"/>
        <v>1880</v>
      </c>
      <c r="W136" s="10">
        <v>1134</v>
      </c>
      <c r="X136" s="52" t="s">
        <v>1147</v>
      </c>
    </row>
    <row r="137" spans="6:24">
      <c r="F137" s="55">
        <v>141</v>
      </c>
      <c r="G137" s="55" t="s">
        <v>513</v>
      </c>
      <c r="H137" s="55">
        <v>58</v>
      </c>
      <c r="I137" s="51">
        <v>1</v>
      </c>
      <c r="J137" s="8" t="s">
        <v>1009</v>
      </c>
      <c r="K137" s="8">
        <f t="shared" si="4"/>
        <v>1880</v>
      </c>
      <c r="W137" s="10">
        <v>1135</v>
      </c>
      <c r="X137" s="52" t="s">
        <v>1148</v>
      </c>
    </row>
    <row r="138" spans="6:24">
      <c r="F138" s="55">
        <v>142</v>
      </c>
      <c r="G138" s="55" t="s">
        <v>415</v>
      </c>
      <c r="H138" s="55">
        <v>58</v>
      </c>
      <c r="I138" s="51">
        <v>1</v>
      </c>
      <c r="J138" s="8" t="s">
        <v>67</v>
      </c>
      <c r="K138" s="8">
        <f t="shared" si="4"/>
        <v>9400</v>
      </c>
      <c r="W138" s="10">
        <v>1136</v>
      </c>
      <c r="X138" s="52" t="s">
        <v>1149</v>
      </c>
    </row>
    <row r="139" spans="6:24">
      <c r="F139" s="55">
        <v>143</v>
      </c>
      <c r="G139" s="55" t="s">
        <v>514</v>
      </c>
      <c r="H139" s="55">
        <v>58</v>
      </c>
      <c r="I139" s="51">
        <v>1</v>
      </c>
      <c r="J139" s="8" t="s">
        <v>1009</v>
      </c>
      <c r="K139" s="8">
        <f t="shared" si="4"/>
        <v>1880</v>
      </c>
      <c r="W139" s="10">
        <v>1137</v>
      </c>
      <c r="X139" s="52" t="s">
        <v>1150</v>
      </c>
    </row>
    <row r="140" spans="6:24">
      <c r="F140" s="55">
        <v>144</v>
      </c>
      <c r="G140" s="55" t="s">
        <v>515</v>
      </c>
      <c r="H140" s="55">
        <v>58</v>
      </c>
      <c r="I140" s="51">
        <v>1</v>
      </c>
      <c r="J140" s="8" t="s">
        <v>1009</v>
      </c>
      <c r="K140" s="8">
        <f t="shared" si="4"/>
        <v>1880</v>
      </c>
      <c r="W140" s="10">
        <v>1161</v>
      </c>
      <c r="X140" s="52" t="s">
        <v>1151</v>
      </c>
    </row>
    <row r="141" spans="6:24">
      <c r="F141" s="55">
        <v>145</v>
      </c>
      <c r="G141" s="55" t="s">
        <v>517</v>
      </c>
      <c r="H141" s="55">
        <v>60</v>
      </c>
      <c r="I141" s="51">
        <v>1</v>
      </c>
      <c r="J141" s="8" t="s">
        <v>67</v>
      </c>
      <c r="K141" s="8">
        <f t="shared" si="4"/>
        <v>10300</v>
      </c>
      <c r="W141" s="10">
        <v>1162</v>
      </c>
      <c r="X141" s="52" t="s">
        <v>1152</v>
      </c>
    </row>
    <row r="142" spans="6:24">
      <c r="F142" s="55">
        <v>146</v>
      </c>
      <c r="G142" s="55" t="s">
        <v>519</v>
      </c>
      <c r="H142" s="55">
        <v>60</v>
      </c>
      <c r="I142" s="51">
        <v>1</v>
      </c>
      <c r="J142" s="8" t="s">
        <v>1009</v>
      </c>
      <c r="K142" s="8">
        <f t="shared" si="4"/>
        <v>2060</v>
      </c>
      <c r="W142" s="10">
        <v>1163</v>
      </c>
      <c r="X142" s="52" t="s">
        <v>1153</v>
      </c>
    </row>
    <row r="143" spans="6:24">
      <c r="F143" s="55">
        <v>147</v>
      </c>
      <c r="G143" s="55" t="s">
        <v>520</v>
      </c>
      <c r="H143" s="55">
        <v>60</v>
      </c>
      <c r="I143" s="51">
        <v>1</v>
      </c>
      <c r="J143" s="8" t="s">
        <v>1009</v>
      </c>
      <c r="K143" s="8">
        <f t="shared" si="4"/>
        <v>2060</v>
      </c>
      <c r="W143" s="10">
        <v>1164</v>
      </c>
      <c r="X143" s="52" t="s">
        <v>1154</v>
      </c>
    </row>
    <row r="144" spans="6:24">
      <c r="F144" s="55">
        <v>148</v>
      </c>
      <c r="G144" s="55" t="s">
        <v>521</v>
      </c>
      <c r="H144" s="55">
        <v>60</v>
      </c>
      <c r="I144" s="51">
        <v>1</v>
      </c>
      <c r="J144" s="8" t="s">
        <v>1009</v>
      </c>
      <c r="K144" s="8">
        <f t="shared" si="4"/>
        <v>2060</v>
      </c>
      <c r="W144" s="10">
        <v>1165</v>
      </c>
      <c r="X144" s="53" t="s">
        <v>1155</v>
      </c>
    </row>
    <row r="145" spans="6:24">
      <c r="F145" s="55">
        <v>149</v>
      </c>
      <c r="G145" s="55" t="s">
        <v>522</v>
      </c>
      <c r="H145" s="55">
        <v>60</v>
      </c>
      <c r="I145" s="51">
        <v>1</v>
      </c>
      <c r="J145" s="8" t="s">
        <v>67</v>
      </c>
      <c r="K145" s="8">
        <f t="shared" si="4"/>
        <v>10300</v>
      </c>
      <c r="W145" s="10">
        <v>1166</v>
      </c>
      <c r="X145" s="53" t="s">
        <v>1156</v>
      </c>
    </row>
    <row r="146" spans="6:24">
      <c r="F146" s="56">
        <v>150</v>
      </c>
      <c r="G146" s="56" t="s">
        <v>523</v>
      </c>
      <c r="H146" s="56">
        <v>60</v>
      </c>
      <c r="I146" s="51">
        <v>1</v>
      </c>
      <c r="J146" s="8" t="s">
        <v>67</v>
      </c>
      <c r="K146" s="8">
        <f t="shared" si="4"/>
        <v>10300</v>
      </c>
      <c r="W146" s="10">
        <v>1167</v>
      </c>
      <c r="X146" s="52" t="s">
        <v>1157</v>
      </c>
    </row>
    <row r="147" spans="6:24">
      <c r="F147" s="8"/>
      <c r="G147" s="51" t="s">
        <v>483</v>
      </c>
      <c r="I147" s="51">
        <v>1</v>
      </c>
      <c r="J147" s="8" t="str">
        <f t="shared" ref="J147:J194" si="5">VLOOKUP(I147,N:O,2,FALSE)</f>
        <v>普通怪物</v>
      </c>
      <c r="K147" s="8" t="e">
        <f t="shared" si="4"/>
        <v>#N/A</v>
      </c>
      <c r="W147" s="10">
        <v>1168</v>
      </c>
      <c r="X147" s="52" t="s">
        <v>1158</v>
      </c>
    </row>
    <row r="148" spans="6:24">
      <c r="F148" s="8"/>
      <c r="G148" s="51" t="s">
        <v>629</v>
      </c>
      <c r="I148" s="51">
        <v>1</v>
      </c>
      <c r="J148" s="8" t="str">
        <f t="shared" si="5"/>
        <v>普通怪物</v>
      </c>
      <c r="K148" s="8" t="e">
        <f t="shared" si="4"/>
        <v>#N/A</v>
      </c>
      <c r="W148" s="10">
        <v>1169</v>
      </c>
      <c r="X148" s="52" t="s">
        <v>1159</v>
      </c>
    </row>
    <row r="149" spans="6:24">
      <c r="F149" s="8"/>
      <c r="G149" s="51" t="s">
        <v>591</v>
      </c>
      <c r="I149" s="51">
        <v>1</v>
      </c>
      <c r="J149" s="8" t="str">
        <f t="shared" si="5"/>
        <v>普通怪物</v>
      </c>
      <c r="K149" s="8" t="e">
        <f t="shared" si="4"/>
        <v>#N/A</v>
      </c>
      <c r="W149" s="10">
        <v>1170</v>
      </c>
      <c r="X149" s="52" t="s">
        <v>1160</v>
      </c>
    </row>
    <row r="150" spans="6:24">
      <c r="F150" s="8"/>
      <c r="G150" s="51" t="s">
        <v>1161</v>
      </c>
      <c r="I150" s="51">
        <v>1</v>
      </c>
      <c r="J150" s="8" t="str">
        <f t="shared" si="5"/>
        <v>普通怪物</v>
      </c>
      <c r="K150" s="8" t="e">
        <f t="shared" si="4"/>
        <v>#N/A</v>
      </c>
      <c r="W150" s="10">
        <v>1171</v>
      </c>
      <c r="X150" s="52" t="s">
        <v>1162</v>
      </c>
    </row>
    <row r="151" spans="6:24">
      <c r="F151" s="8"/>
      <c r="G151" s="51" t="s">
        <v>450</v>
      </c>
      <c r="I151" s="51">
        <v>1</v>
      </c>
      <c r="J151" s="8" t="str">
        <f t="shared" si="5"/>
        <v>普通怪物</v>
      </c>
      <c r="K151" s="8" t="e">
        <f t="shared" si="4"/>
        <v>#N/A</v>
      </c>
      <c r="W151" s="10">
        <v>1172</v>
      </c>
      <c r="X151" s="52" t="s">
        <v>1163</v>
      </c>
    </row>
    <row r="152" spans="6:24">
      <c r="F152" s="8"/>
      <c r="G152" s="51" t="s">
        <v>649</v>
      </c>
      <c r="I152" s="51">
        <v>1</v>
      </c>
      <c r="J152" s="8" t="str">
        <f t="shared" si="5"/>
        <v>普通怪物</v>
      </c>
      <c r="K152" s="8" t="e">
        <f t="shared" si="4"/>
        <v>#N/A</v>
      </c>
      <c r="W152" s="10">
        <v>1173</v>
      </c>
      <c r="X152" s="52" t="s">
        <v>1164</v>
      </c>
    </row>
    <row r="153" spans="6:24">
      <c r="F153" s="8"/>
      <c r="G153" s="51" t="s">
        <v>592</v>
      </c>
      <c r="I153" s="51">
        <v>1</v>
      </c>
      <c r="J153" s="8" t="str">
        <f t="shared" si="5"/>
        <v>普通怪物</v>
      </c>
      <c r="K153" s="8" t="e">
        <f t="shared" si="4"/>
        <v>#N/A</v>
      </c>
      <c r="W153" s="10">
        <v>1174</v>
      </c>
      <c r="X153" s="52" t="s">
        <v>1165</v>
      </c>
    </row>
    <row r="154" spans="6:24">
      <c r="F154" s="8"/>
      <c r="G154" s="51" t="s">
        <v>593</v>
      </c>
      <c r="I154" s="51">
        <v>1</v>
      </c>
      <c r="J154" s="8" t="str">
        <f t="shared" si="5"/>
        <v>普通怪物</v>
      </c>
      <c r="K154" s="8" t="e">
        <f t="shared" si="4"/>
        <v>#N/A</v>
      </c>
      <c r="W154" s="10">
        <v>1175</v>
      </c>
      <c r="X154" s="52" t="s">
        <v>1166</v>
      </c>
    </row>
    <row r="155" spans="6:24">
      <c r="F155" s="8"/>
      <c r="G155" s="51" t="s">
        <v>507</v>
      </c>
      <c r="I155" s="51">
        <v>1</v>
      </c>
      <c r="J155" s="8" t="str">
        <f t="shared" si="5"/>
        <v>普通怪物</v>
      </c>
      <c r="K155" s="8" t="e">
        <f t="shared" si="4"/>
        <v>#N/A</v>
      </c>
      <c r="W155" s="10">
        <v>1176</v>
      </c>
      <c r="X155" s="52" t="s">
        <v>1167</v>
      </c>
    </row>
    <row r="156" spans="6:24">
      <c r="F156" s="8"/>
      <c r="G156" s="51" t="s">
        <v>438</v>
      </c>
      <c r="I156" s="51">
        <v>1</v>
      </c>
      <c r="J156" s="8" t="str">
        <f t="shared" si="5"/>
        <v>普通怪物</v>
      </c>
      <c r="K156" s="8" t="e">
        <f t="shared" si="4"/>
        <v>#N/A</v>
      </c>
      <c r="W156" s="10">
        <v>1177</v>
      </c>
      <c r="X156" s="52" t="s">
        <v>1168</v>
      </c>
    </row>
    <row r="157" spans="6:24">
      <c r="F157" s="8"/>
      <c r="G157" s="51" t="s">
        <v>400</v>
      </c>
      <c r="I157" s="51">
        <v>1</v>
      </c>
      <c r="J157" s="8" t="str">
        <f t="shared" si="5"/>
        <v>普通怪物</v>
      </c>
      <c r="K157" s="8" t="e">
        <f t="shared" si="4"/>
        <v>#N/A</v>
      </c>
      <c r="W157" s="10">
        <v>1178</v>
      </c>
      <c r="X157" s="52" t="s">
        <v>1169</v>
      </c>
    </row>
    <row r="158" spans="6:24">
      <c r="F158" s="8"/>
      <c r="G158" s="51" t="s">
        <v>639</v>
      </c>
      <c r="I158" s="51">
        <v>1</v>
      </c>
      <c r="J158" s="8" t="str">
        <f t="shared" si="5"/>
        <v>普通怪物</v>
      </c>
      <c r="K158" s="8" t="e">
        <f t="shared" si="4"/>
        <v>#N/A</v>
      </c>
      <c r="W158" s="10">
        <v>1179</v>
      </c>
      <c r="X158" s="52" t="s">
        <v>1170</v>
      </c>
    </row>
    <row r="159" spans="6:24">
      <c r="F159" s="8"/>
      <c r="G159" s="51" t="s">
        <v>506</v>
      </c>
      <c r="I159" s="51">
        <v>1</v>
      </c>
      <c r="J159" s="8" t="str">
        <f t="shared" si="5"/>
        <v>普通怪物</v>
      </c>
      <c r="K159" s="8" t="e">
        <f t="shared" si="4"/>
        <v>#N/A</v>
      </c>
      <c r="W159" s="10">
        <v>1180</v>
      </c>
      <c r="X159" s="52" t="s">
        <v>1171</v>
      </c>
    </row>
    <row r="160" spans="6:24">
      <c r="F160" s="8"/>
      <c r="G160" s="51" t="s">
        <v>395</v>
      </c>
      <c r="I160" s="51">
        <v>1</v>
      </c>
      <c r="J160" s="8" t="str">
        <f t="shared" si="5"/>
        <v>普通怪物</v>
      </c>
      <c r="K160" s="8" t="e">
        <f t="shared" si="4"/>
        <v>#N/A</v>
      </c>
      <c r="W160" s="10">
        <v>1181</v>
      </c>
      <c r="X160" s="52" t="s">
        <v>1172</v>
      </c>
    </row>
    <row r="161" spans="6:24">
      <c r="F161" s="8"/>
      <c r="G161" s="51" t="s">
        <v>588</v>
      </c>
      <c r="I161" s="51">
        <v>1</v>
      </c>
      <c r="J161" s="8" t="str">
        <f t="shared" si="5"/>
        <v>普通怪物</v>
      </c>
      <c r="K161" s="8" t="e">
        <f t="shared" si="4"/>
        <v>#N/A</v>
      </c>
      <c r="W161" s="10">
        <v>1182</v>
      </c>
      <c r="X161" s="52" t="s">
        <v>1173</v>
      </c>
    </row>
    <row r="162" spans="6:24">
      <c r="F162" s="8"/>
      <c r="G162" s="51" t="s">
        <v>659</v>
      </c>
      <c r="I162" s="51">
        <v>1</v>
      </c>
      <c r="J162" s="8" t="str">
        <f t="shared" si="5"/>
        <v>普通怪物</v>
      </c>
      <c r="K162" s="8" t="e">
        <f t="shared" si="4"/>
        <v>#N/A</v>
      </c>
      <c r="W162" s="10">
        <v>1183</v>
      </c>
      <c r="X162" s="52" t="s">
        <v>1174</v>
      </c>
    </row>
    <row r="163" spans="6:24">
      <c r="F163" s="8"/>
      <c r="G163" s="51" t="s">
        <v>638</v>
      </c>
      <c r="I163" s="51">
        <v>1</v>
      </c>
      <c r="J163" s="8" t="str">
        <f t="shared" si="5"/>
        <v>普通怪物</v>
      </c>
      <c r="K163" s="8" t="e">
        <f t="shared" si="4"/>
        <v>#N/A</v>
      </c>
      <c r="W163" s="10">
        <v>1184</v>
      </c>
      <c r="X163" s="52" t="s">
        <v>1175</v>
      </c>
    </row>
    <row r="164" spans="6:24">
      <c r="F164" s="8"/>
      <c r="G164" s="51" t="s">
        <v>508</v>
      </c>
      <c r="I164" s="51">
        <v>1</v>
      </c>
      <c r="J164" s="8" t="str">
        <f t="shared" si="5"/>
        <v>普通怪物</v>
      </c>
      <c r="K164" s="8" t="e">
        <f t="shared" si="4"/>
        <v>#N/A</v>
      </c>
      <c r="W164" s="10">
        <v>1185</v>
      </c>
      <c r="X164" s="52" t="s">
        <v>1176</v>
      </c>
    </row>
    <row r="165" spans="6:24">
      <c r="F165" s="8"/>
      <c r="G165" s="51" t="s">
        <v>609</v>
      </c>
      <c r="I165" s="51">
        <v>1</v>
      </c>
      <c r="J165" s="8" t="str">
        <f t="shared" si="5"/>
        <v>普通怪物</v>
      </c>
      <c r="K165" s="8" t="e">
        <f t="shared" si="4"/>
        <v>#N/A</v>
      </c>
      <c r="W165" s="10">
        <v>1186</v>
      </c>
      <c r="X165" s="52" t="s">
        <v>1177</v>
      </c>
    </row>
    <row r="166" spans="6:24">
      <c r="F166" s="8"/>
      <c r="G166" s="51" t="s">
        <v>499</v>
      </c>
      <c r="I166" s="51">
        <v>1</v>
      </c>
      <c r="J166" s="8" t="str">
        <f t="shared" si="5"/>
        <v>普通怪物</v>
      </c>
      <c r="K166" s="8" t="e">
        <f t="shared" si="4"/>
        <v>#N/A</v>
      </c>
      <c r="W166" s="10">
        <v>1187</v>
      </c>
      <c r="X166" s="52" t="s">
        <v>1178</v>
      </c>
    </row>
    <row r="167" spans="6:24">
      <c r="F167" s="8"/>
      <c r="G167" s="51" t="s">
        <v>612</v>
      </c>
      <c r="I167" s="51">
        <v>1</v>
      </c>
      <c r="J167" s="8" t="str">
        <f t="shared" si="5"/>
        <v>普通怪物</v>
      </c>
      <c r="K167" s="8" t="e">
        <f t="shared" si="4"/>
        <v>#N/A</v>
      </c>
      <c r="W167" s="10">
        <v>1188</v>
      </c>
      <c r="X167" s="53" t="s">
        <v>1179</v>
      </c>
    </row>
    <row r="168" spans="6:24">
      <c r="F168" s="8"/>
      <c r="G168" s="51" t="s">
        <v>621</v>
      </c>
      <c r="I168" s="51">
        <v>1</v>
      </c>
      <c r="J168" s="8" t="str">
        <f t="shared" si="5"/>
        <v>普通怪物</v>
      </c>
      <c r="K168" s="8" t="e">
        <f t="shared" si="4"/>
        <v>#N/A</v>
      </c>
      <c r="W168" s="10">
        <v>1189</v>
      </c>
      <c r="X168" s="53" t="s">
        <v>1180</v>
      </c>
    </row>
    <row r="169" spans="6:24">
      <c r="F169" s="8"/>
      <c r="G169" s="51" t="s">
        <v>691</v>
      </c>
      <c r="I169" s="51">
        <v>1</v>
      </c>
      <c r="J169" s="8" t="str">
        <f t="shared" si="5"/>
        <v>普通怪物</v>
      </c>
      <c r="K169" s="8" t="e">
        <f t="shared" si="4"/>
        <v>#N/A</v>
      </c>
      <c r="W169" s="10">
        <v>1190</v>
      </c>
      <c r="X169" s="52" t="s">
        <v>1181</v>
      </c>
    </row>
    <row r="170" spans="6:24">
      <c r="F170" s="8"/>
      <c r="G170" s="51" t="s">
        <v>696</v>
      </c>
      <c r="I170" s="51">
        <v>1</v>
      </c>
      <c r="J170" s="8" t="str">
        <f t="shared" si="5"/>
        <v>普通怪物</v>
      </c>
      <c r="K170" s="8" t="e">
        <f t="shared" si="4"/>
        <v>#N/A</v>
      </c>
      <c r="W170" s="10">
        <v>1191</v>
      </c>
      <c r="X170" s="52" t="s">
        <v>1182</v>
      </c>
    </row>
    <row r="171" spans="6:24">
      <c r="F171" s="8"/>
      <c r="G171" s="51" t="s">
        <v>606</v>
      </c>
      <c r="I171" s="51">
        <v>1</v>
      </c>
      <c r="J171" s="8" t="str">
        <f t="shared" si="5"/>
        <v>普通怪物</v>
      </c>
      <c r="K171" s="8" t="e">
        <f t="shared" si="4"/>
        <v>#N/A</v>
      </c>
      <c r="W171" s="10">
        <v>1192</v>
      </c>
      <c r="X171" s="52" t="s">
        <v>1183</v>
      </c>
    </row>
    <row r="172" spans="6:24">
      <c r="F172" s="8"/>
      <c r="G172" s="51" t="s">
        <v>480</v>
      </c>
      <c r="I172" s="51">
        <v>1</v>
      </c>
      <c r="J172" s="8" t="str">
        <f t="shared" si="5"/>
        <v>普通怪物</v>
      </c>
      <c r="K172" s="8" t="e">
        <f t="shared" si="4"/>
        <v>#N/A</v>
      </c>
      <c r="W172" s="10">
        <v>1193</v>
      </c>
      <c r="X172" s="52" t="s">
        <v>1184</v>
      </c>
    </row>
    <row r="173" spans="6:24">
      <c r="F173" s="8"/>
      <c r="G173" s="51" t="s">
        <v>636</v>
      </c>
      <c r="I173" s="51">
        <v>1</v>
      </c>
      <c r="J173" s="8" t="str">
        <f t="shared" si="5"/>
        <v>普通怪物</v>
      </c>
      <c r="K173" s="8" t="e">
        <f t="shared" si="4"/>
        <v>#N/A</v>
      </c>
      <c r="W173" s="10">
        <v>1194</v>
      </c>
      <c r="X173" s="52" t="s">
        <v>1185</v>
      </c>
    </row>
    <row r="174" spans="6:24">
      <c r="F174" s="8"/>
      <c r="G174" s="51" t="s">
        <v>442</v>
      </c>
      <c r="I174" s="51">
        <v>1</v>
      </c>
      <c r="J174" s="8" t="str">
        <f t="shared" si="5"/>
        <v>普通怪物</v>
      </c>
      <c r="K174" s="8" t="e">
        <f t="shared" si="4"/>
        <v>#N/A</v>
      </c>
      <c r="W174" s="10">
        <v>1195</v>
      </c>
      <c r="X174" s="52" t="s">
        <v>1186</v>
      </c>
    </row>
    <row r="175" spans="6:24">
      <c r="F175" s="8"/>
      <c r="G175" s="51" t="s">
        <v>684</v>
      </c>
      <c r="I175" s="51">
        <v>1</v>
      </c>
      <c r="J175" s="8" t="str">
        <f t="shared" si="5"/>
        <v>普通怪物</v>
      </c>
      <c r="K175" s="8" t="e">
        <f t="shared" si="4"/>
        <v>#N/A</v>
      </c>
      <c r="W175" s="10">
        <v>1196</v>
      </c>
      <c r="X175" s="52" t="s">
        <v>1187</v>
      </c>
    </row>
    <row r="176" spans="6:24">
      <c r="F176" s="8"/>
      <c r="G176" s="51" t="s">
        <v>587</v>
      </c>
      <c r="I176" s="51">
        <v>1</v>
      </c>
      <c r="J176" s="8" t="str">
        <f t="shared" si="5"/>
        <v>普通怪物</v>
      </c>
      <c r="K176" s="8" t="e">
        <f t="shared" si="4"/>
        <v>#N/A</v>
      </c>
      <c r="W176" s="10">
        <v>1197</v>
      </c>
      <c r="X176" s="52" t="s">
        <v>1188</v>
      </c>
    </row>
    <row r="177" spans="6:24">
      <c r="F177" s="8"/>
      <c r="G177" s="51" t="s">
        <v>650</v>
      </c>
      <c r="I177" s="51">
        <v>1</v>
      </c>
      <c r="J177" s="8" t="str">
        <f t="shared" si="5"/>
        <v>普通怪物</v>
      </c>
      <c r="K177" s="8" t="e">
        <f t="shared" si="4"/>
        <v>#N/A</v>
      </c>
      <c r="W177" s="10">
        <v>1198</v>
      </c>
      <c r="X177" s="52" t="s">
        <v>1189</v>
      </c>
    </row>
    <row r="178" spans="6:24">
      <c r="F178" s="8"/>
      <c r="G178" s="51" t="s">
        <v>520</v>
      </c>
      <c r="I178" s="51">
        <v>1</v>
      </c>
      <c r="J178" s="8" t="str">
        <f t="shared" si="5"/>
        <v>普通怪物</v>
      </c>
      <c r="K178" s="8" t="e">
        <f t="shared" si="4"/>
        <v>#N/A</v>
      </c>
      <c r="W178" s="10">
        <v>1199</v>
      </c>
      <c r="X178" s="52" t="s">
        <v>1190</v>
      </c>
    </row>
    <row r="179" spans="6:24">
      <c r="F179" s="8"/>
      <c r="G179" s="51" t="s">
        <v>616</v>
      </c>
      <c r="I179" s="51">
        <v>1</v>
      </c>
      <c r="J179" s="8" t="str">
        <f t="shared" si="5"/>
        <v>普通怪物</v>
      </c>
      <c r="K179" s="8" t="e">
        <f t="shared" si="4"/>
        <v>#N/A</v>
      </c>
      <c r="W179" s="10">
        <v>1200</v>
      </c>
      <c r="X179" s="52" t="s">
        <v>1191</v>
      </c>
    </row>
    <row r="180" spans="6:24">
      <c r="F180" s="8"/>
      <c r="G180" s="51" t="s">
        <v>623</v>
      </c>
      <c r="I180" s="51">
        <v>1</v>
      </c>
      <c r="J180" s="8" t="str">
        <f t="shared" si="5"/>
        <v>普通怪物</v>
      </c>
      <c r="K180" s="8" t="e">
        <f t="shared" si="4"/>
        <v>#N/A</v>
      </c>
      <c r="W180" s="10">
        <v>1201</v>
      </c>
      <c r="X180" s="52" t="s">
        <v>1192</v>
      </c>
    </row>
    <row r="181" spans="6:24">
      <c r="F181" s="8"/>
      <c r="G181" s="51" t="s">
        <v>626</v>
      </c>
      <c r="I181" s="51">
        <v>1</v>
      </c>
      <c r="J181" s="8" t="str">
        <f t="shared" si="5"/>
        <v>普通怪物</v>
      </c>
      <c r="K181" s="8" t="e">
        <f t="shared" si="4"/>
        <v>#N/A</v>
      </c>
      <c r="W181" s="10">
        <v>1202</v>
      </c>
      <c r="X181" s="52" t="s">
        <v>1193</v>
      </c>
    </row>
    <row r="182" spans="6:24">
      <c r="F182" s="8"/>
      <c r="G182" s="51" t="s">
        <v>477</v>
      </c>
      <c r="I182" s="51">
        <v>1</v>
      </c>
      <c r="J182" s="8" t="str">
        <f t="shared" si="5"/>
        <v>普通怪物</v>
      </c>
      <c r="K182" s="8" t="e">
        <f t="shared" si="4"/>
        <v>#N/A</v>
      </c>
      <c r="W182" s="10">
        <v>1203</v>
      </c>
      <c r="X182" s="52" t="s">
        <v>1194</v>
      </c>
    </row>
    <row r="183" spans="6:24">
      <c r="F183" s="8"/>
      <c r="G183" s="51" t="s">
        <v>624</v>
      </c>
      <c r="I183" s="51">
        <v>1</v>
      </c>
      <c r="J183" s="8" t="str">
        <f t="shared" si="5"/>
        <v>普通怪物</v>
      </c>
      <c r="K183" s="8" t="e">
        <f t="shared" si="4"/>
        <v>#N/A</v>
      </c>
      <c r="W183" s="10">
        <v>1204</v>
      </c>
      <c r="X183" s="52" t="s">
        <v>1195</v>
      </c>
    </row>
    <row r="184" spans="6:24">
      <c r="F184" s="8"/>
      <c r="G184" s="51" t="s">
        <v>492</v>
      </c>
      <c r="I184" s="51">
        <v>1</v>
      </c>
      <c r="J184" s="8" t="str">
        <f t="shared" si="5"/>
        <v>普通怪物</v>
      </c>
      <c r="K184" s="8" t="e">
        <f t="shared" si="4"/>
        <v>#N/A</v>
      </c>
      <c r="W184" s="10">
        <v>1205</v>
      </c>
      <c r="X184" s="52" t="s">
        <v>1196</v>
      </c>
    </row>
    <row r="185" spans="6:24">
      <c r="F185" s="8"/>
      <c r="G185" s="51" t="s">
        <v>662</v>
      </c>
      <c r="I185" s="51">
        <v>1</v>
      </c>
      <c r="J185" s="8" t="str">
        <f t="shared" si="5"/>
        <v>普通怪物</v>
      </c>
      <c r="K185" s="8" t="e">
        <f t="shared" si="4"/>
        <v>#N/A</v>
      </c>
      <c r="W185" s="10">
        <v>1206</v>
      </c>
      <c r="X185" s="52" t="s">
        <v>1197</v>
      </c>
    </row>
    <row r="186" spans="6:24">
      <c r="F186" s="8"/>
      <c r="G186" s="51" t="s">
        <v>600</v>
      </c>
      <c r="I186" s="51">
        <v>1</v>
      </c>
      <c r="J186" s="8" t="str">
        <f t="shared" si="5"/>
        <v>普通怪物</v>
      </c>
      <c r="K186" s="8" t="e">
        <f t="shared" si="4"/>
        <v>#N/A</v>
      </c>
      <c r="W186" s="10">
        <v>1207</v>
      </c>
      <c r="X186" s="52" t="s">
        <v>1198</v>
      </c>
    </row>
    <row r="187" spans="6:24">
      <c r="F187" s="8"/>
      <c r="G187" s="51" t="s">
        <v>620</v>
      </c>
      <c r="I187" s="51">
        <v>1</v>
      </c>
      <c r="J187" s="8" t="str">
        <f t="shared" si="5"/>
        <v>普通怪物</v>
      </c>
      <c r="K187" s="8" t="e">
        <f t="shared" si="4"/>
        <v>#N/A</v>
      </c>
      <c r="W187" s="10">
        <v>1208</v>
      </c>
      <c r="X187" s="52" t="s">
        <v>1199</v>
      </c>
    </row>
    <row r="188" spans="6:24">
      <c r="F188" s="8"/>
      <c r="G188" s="51" t="s">
        <v>1200</v>
      </c>
      <c r="I188" s="51">
        <v>1</v>
      </c>
      <c r="J188" s="8" t="str">
        <f t="shared" si="5"/>
        <v>普通怪物</v>
      </c>
      <c r="K188" s="8" t="e">
        <f t="shared" si="4"/>
        <v>#N/A</v>
      </c>
      <c r="W188" s="10">
        <v>1209</v>
      </c>
      <c r="X188" s="52" t="s">
        <v>1201</v>
      </c>
    </row>
    <row r="189" spans="6:24">
      <c r="F189" s="8"/>
      <c r="G189" s="51" t="s">
        <v>634</v>
      </c>
      <c r="I189" s="51">
        <v>1</v>
      </c>
      <c r="J189" s="8" t="str">
        <f t="shared" si="5"/>
        <v>普通怪物</v>
      </c>
      <c r="K189" s="8" t="e">
        <f t="shared" si="4"/>
        <v>#N/A</v>
      </c>
      <c r="W189" s="10">
        <v>1210</v>
      </c>
      <c r="X189" s="52" t="s">
        <v>1202</v>
      </c>
    </row>
    <row r="190" spans="6:24">
      <c r="F190" s="8"/>
      <c r="G190" s="51" t="s">
        <v>494</v>
      </c>
      <c r="I190" s="51">
        <v>1</v>
      </c>
      <c r="J190" s="8" t="str">
        <f t="shared" si="5"/>
        <v>普通怪物</v>
      </c>
      <c r="K190" s="8" t="e">
        <f t="shared" si="4"/>
        <v>#N/A</v>
      </c>
      <c r="W190" s="10">
        <v>1211</v>
      </c>
      <c r="X190" s="52" t="s">
        <v>1203</v>
      </c>
    </row>
    <row r="191" spans="6:24">
      <c r="F191" s="8"/>
      <c r="G191" s="51" t="s">
        <v>703</v>
      </c>
      <c r="I191" s="51">
        <v>1</v>
      </c>
      <c r="J191" s="8" t="str">
        <f t="shared" si="5"/>
        <v>普通怪物</v>
      </c>
      <c r="K191" s="8" t="e">
        <f t="shared" si="4"/>
        <v>#N/A</v>
      </c>
      <c r="W191" s="10">
        <v>1212</v>
      </c>
      <c r="X191" s="53" t="s">
        <v>1204</v>
      </c>
    </row>
    <row r="192" spans="6:24">
      <c r="F192" s="8"/>
      <c r="G192" s="51" t="s">
        <v>1205</v>
      </c>
      <c r="I192" s="51">
        <v>1</v>
      </c>
      <c r="J192" s="8" t="str">
        <f t="shared" si="5"/>
        <v>普通怪物</v>
      </c>
      <c r="K192" s="8" t="e">
        <f t="shared" si="4"/>
        <v>#N/A</v>
      </c>
      <c r="W192" s="10">
        <v>1213</v>
      </c>
      <c r="X192" s="53" t="s">
        <v>1206</v>
      </c>
    </row>
    <row r="193" spans="6:24">
      <c r="F193" s="8"/>
      <c r="G193" s="51" t="s">
        <v>596</v>
      </c>
      <c r="I193" s="51">
        <v>1</v>
      </c>
      <c r="J193" s="8" t="str">
        <f t="shared" si="5"/>
        <v>普通怪物</v>
      </c>
      <c r="K193" s="8" t="e">
        <f t="shared" si="4"/>
        <v>#N/A</v>
      </c>
      <c r="W193" s="10">
        <v>1214</v>
      </c>
      <c r="X193" s="52" t="s">
        <v>1207</v>
      </c>
    </row>
    <row r="194" spans="6:24">
      <c r="F194" s="8"/>
      <c r="G194" s="51" t="s">
        <v>521</v>
      </c>
      <c r="I194" s="51">
        <v>1</v>
      </c>
      <c r="J194" s="8" t="str">
        <f t="shared" si="5"/>
        <v>普通怪物</v>
      </c>
      <c r="K194" s="8" t="e">
        <f t="shared" si="4"/>
        <v>#N/A</v>
      </c>
      <c r="W194" s="10">
        <v>1215</v>
      </c>
      <c r="X194" s="52" t="s">
        <v>1208</v>
      </c>
    </row>
    <row r="195" spans="6:24">
      <c r="F195" s="8"/>
      <c r="G195" s="51" t="s">
        <v>389</v>
      </c>
      <c r="I195" s="51">
        <v>1</v>
      </c>
      <c r="J195" s="8" t="str">
        <f t="shared" ref="J195:J258" si="6">VLOOKUP(I195,N:O,2,FALSE)</f>
        <v>普通怪物</v>
      </c>
      <c r="K195" s="8" t="e">
        <f t="shared" ref="K195:K258" si="7">VLOOKUP(H195,A:B,2,FALSE)*VLOOKUP(J195,O:P,2,FALSE)</f>
        <v>#N/A</v>
      </c>
      <c r="W195" s="10">
        <v>1216</v>
      </c>
      <c r="X195" s="52" t="s">
        <v>1209</v>
      </c>
    </row>
    <row r="196" spans="6:24">
      <c r="F196" s="8"/>
      <c r="G196" s="51" t="s">
        <v>522</v>
      </c>
      <c r="I196" s="51">
        <v>1</v>
      </c>
      <c r="J196" s="8" t="str">
        <f t="shared" si="6"/>
        <v>普通怪物</v>
      </c>
      <c r="K196" s="8" t="e">
        <f t="shared" si="7"/>
        <v>#N/A</v>
      </c>
      <c r="W196" s="10">
        <v>1217</v>
      </c>
      <c r="X196" s="52" t="s">
        <v>1210</v>
      </c>
    </row>
    <row r="197" spans="6:24">
      <c r="F197" s="8"/>
      <c r="G197" s="51" t="s">
        <v>607</v>
      </c>
      <c r="I197" s="51">
        <v>1</v>
      </c>
      <c r="J197" s="8" t="str">
        <f t="shared" si="6"/>
        <v>普通怪物</v>
      </c>
      <c r="K197" s="8" t="e">
        <f t="shared" si="7"/>
        <v>#N/A</v>
      </c>
      <c r="W197" s="10">
        <v>1218</v>
      </c>
      <c r="X197" s="52" t="s">
        <v>1211</v>
      </c>
    </row>
    <row r="198" spans="6:24">
      <c r="F198" s="8"/>
      <c r="G198" s="51" t="s">
        <v>622</v>
      </c>
      <c r="I198" s="51">
        <v>1</v>
      </c>
      <c r="J198" s="8" t="str">
        <f t="shared" si="6"/>
        <v>普通怪物</v>
      </c>
      <c r="K198" s="8" t="e">
        <f t="shared" si="7"/>
        <v>#N/A</v>
      </c>
      <c r="W198" s="10">
        <v>1219</v>
      </c>
      <c r="X198" s="52" t="s">
        <v>1212</v>
      </c>
    </row>
    <row r="199" spans="6:24">
      <c r="F199" s="8"/>
      <c r="G199" s="51" t="s">
        <v>503</v>
      </c>
      <c r="I199" s="51">
        <v>1</v>
      </c>
      <c r="J199" s="8" t="str">
        <f t="shared" si="6"/>
        <v>普通怪物</v>
      </c>
      <c r="K199" s="8" t="e">
        <f t="shared" si="7"/>
        <v>#N/A</v>
      </c>
      <c r="W199" s="10">
        <v>1220</v>
      </c>
      <c r="X199" s="52" t="s">
        <v>1213</v>
      </c>
    </row>
    <row r="200" spans="6:24">
      <c r="F200" s="8"/>
      <c r="G200" s="51" t="s">
        <v>454</v>
      </c>
      <c r="I200" s="51">
        <v>1</v>
      </c>
      <c r="J200" s="8" t="str">
        <f t="shared" si="6"/>
        <v>普通怪物</v>
      </c>
      <c r="K200" s="8" t="e">
        <f t="shared" si="7"/>
        <v>#N/A</v>
      </c>
      <c r="W200" s="10">
        <v>1221</v>
      </c>
      <c r="X200" s="52" t="s">
        <v>1214</v>
      </c>
    </row>
    <row r="201" spans="6:24">
      <c r="F201" s="8"/>
      <c r="G201" s="51" t="s">
        <v>627</v>
      </c>
      <c r="I201" s="51">
        <v>1</v>
      </c>
      <c r="J201" s="8" t="str">
        <f t="shared" si="6"/>
        <v>普通怪物</v>
      </c>
      <c r="K201" s="8" t="e">
        <f t="shared" si="7"/>
        <v>#N/A</v>
      </c>
      <c r="W201" s="10">
        <v>1222</v>
      </c>
      <c r="X201" s="52" t="s">
        <v>1215</v>
      </c>
    </row>
    <row r="202" spans="6:24">
      <c r="F202" s="8"/>
      <c r="G202" s="51" t="s">
        <v>697</v>
      </c>
      <c r="I202" s="51">
        <v>1</v>
      </c>
      <c r="J202" s="8" t="str">
        <f t="shared" si="6"/>
        <v>普通怪物</v>
      </c>
      <c r="K202" s="8" t="e">
        <f t="shared" si="7"/>
        <v>#N/A</v>
      </c>
      <c r="W202" s="10">
        <v>1223</v>
      </c>
      <c r="X202" s="52" t="s">
        <v>1216</v>
      </c>
    </row>
    <row r="203" spans="6:24">
      <c r="F203" s="8"/>
      <c r="G203" s="51" t="s">
        <v>695</v>
      </c>
      <c r="I203" s="51">
        <v>1</v>
      </c>
      <c r="J203" s="8" t="str">
        <f t="shared" si="6"/>
        <v>普通怪物</v>
      </c>
      <c r="K203" s="8" t="e">
        <f t="shared" si="7"/>
        <v>#N/A</v>
      </c>
      <c r="W203" s="10">
        <v>1224</v>
      </c>
      <c r="X203" s="52" t="s">
        <v>1217</v>
      </c>
    </row>
    <row r="204" spans="6:24">
      <c r="F204" s="8"/>
      <c r="G204" s="51" t="s">
        <v>605</v>
      </c>
      <c r="I204" s="51">
        <v>1</v>
      </c>
      <c r="J204" s="8" t="str">
        <f t="shared" si="6"/>
        <v>普通怪物</v>
      </c>
      <c r="K204" s="8" t="e">
        <f t="shared" si="7"/>
        <v>#N/A</v>
      </c>
      <c r="W204" s="10">
        <v>1225</v>
      </c>
      <c r="X204" s="52" t="s">
        <v>1218</v>
      </c>
    </row>
    <row r="205" spans="6:24">
      <c r="F205" s="8"/>
      <c r="G205" s="51" t="s">
        <v>630</v>
      </c>
      <c r="I205" s="51">
        <v>1</v>
      </c>
      <c r="J205" s="8" t="str">
        <f t="shared" si="6"/>
        <v>普通怪物</v>
      </c>
      <c r="K205" s="8" t="e">
        <f t="shared" si="7"/>
        <v>#N/A</v>
      </c>
      <c r="W205" s="10">
        <v>1226</v>
      </c>
      <c r="X205" s="52" t="s">
        <v>1219</v>
      </c>
    </row>
    <row r="206" spans="6:24">
      <c r="F206" s="8"/>
      <c r="G206" s="51" t="s">
        <v>478</v>
      </c>
      <c r="I206" s="51">
        <v>1</v>
      </c>
      <c r="J206" s="8" t="str">
        <f t="shared" si="6"/>
        <v>普通怪物</v>
      </c>
      <c r="K206" s="8" t="e">
        <f t="shared" si="7"/>
        <v>#N/A</v>
      </c>
      <c r="W206" s="10">
        <v>1227</v>
      </c>
      <c r="X206" s="52" t="s">
        <v>1220</v>
      </c>
    </row>
    <row r="207" spans="6:24">
      <c r="F207" s="8"/>
      <c r="G207" s="51" t="s">
        <v>455</v>
      </c>
      <c r="I207" s="51">
        <v>1</v>
      </c>
      <c r="J207" s="8" t="str">
        <f t="shared" si="6"/>
        <v>普通怪物</v>
      </c>
      <c r="K207" s="8" t="e">
        <f t="shared" si="7"/>
        <v>#N/A</v>
      </c>
      <c r="W207" s="10">
        <v>1228</v>
      </c>
      <c r="X207" s="52" t="s">
        <v>1221</v>
      </c>
    </row>
    <row r="208" spans="6:24">
      <c r="F208" s="8"/>
      <c r="G208" s="51" t="s">
        <v>635</v>
      </c>
      <c r="I208" s="51">
        <v>1</v>
      </c>
      <c r="J208" s="8" t="str">
        <f t="shared" si="6"/>
        <v>普通怪物</v>
      </c>
      <c r="K208" s="8" t="e">
        <f t="shared" si="7"/>
        <v>#N/A</v>
      </c>
      <c r="W208" s="10">
        <v>1229</v>
      </c>
      <c r="X208" s="52" t="s">
        <v>1222</v>
      </c>
    </row>
    <row r="209" spans="6:24">
      <c r="F209" s="8"/>
      <c r="G209" s="51" t="s">
        <v>628</v>
      </c>
      <c r="I209" s="51">
        <v>1</v>
      </c>
      <c r="J209" s="8" t="str">
        <f t="shared" si="6"/>
        <v>普通怪物</v>
      </c>
      <c r="K209" s="8" t="e">
        <f t="shared" si="7"/>
        <v>#N/A</v>
      </c>
      <c r="W209" s="10">
        <v>1230</v>
      </c>
      <c r="X209" s="52" t="s">
        <v>1223</v>
      </c>
    </row>
    <row r="210" spans="6:24">
      <c r="F210" s="8"/>
      <c r="G210" s="51" t="s">
        <v>656</v>
      </c>
      <c r="I210" s="51">
        <v>1</v>
      </c>
      <c r="J210" s="8" t="str">
        <f t="shared" si="6"/>
        <v>普通怪物</v>
      </c>
      <c r="K210" s="8" t="e">
        <f t="shared" si="7"/>
        <v>#N/A</v>
      </c>
      <c r="W210" s="10">
        <v>1231</v>
      </c>
      <c r="X210" s="52" t="s">
        <v>1224</v>
      </c>
    </row>
    <row r="211" spans="6:24">
      <c r="F211" s="8"/>
      <c r="G211" s="51" t="s">
        <v>625</v>
      </c>
      <c r="I211" s="51">
        <v>1</v>
      </c>
      <c r="J211" s="8" t="str">
        <f t="shared" si="6"/>
        <v>普通怪物</v>
      </c>
      <c r="K211" s="8" t="e">
        <f t="shared" si="7"/>
        <v>#N/A</v>
      </c>
      <c r="W211" s="10">
        <v>1232</v>
      </c>
      <c r="X211" s="52" t="s">
        <v>1225</v>
      </c>
    </row>
    <row r="212" spans="6:24">
      <c r="F212" s="8"/>
      <c r="G212" s="51" t="s">
        <v>397</v>
      </c>
      <c r="I212" s="51">
        <v>1</v>
      </c>
      <c r="J212" s="8" t="str">
        <f t="shared" si="6"/>
        <v>普通怪物</v>
      </c>
      <c r="K212" s="8" t="e">
        <f t="shared" si="7"/>
        <v>#N/A</v>
      </c>
      <c r="W212" s="10">
        <v>1233</v>
      </c>
      <c r="X212" s="52" t="s">
        <v>1226</v>
      </c>
    </row>
    <row r="213" spans="6:24">
      <c r="F213" s="8"/>
      <c r="G213" s="51" t="s">
        <v>583</v>
      </c>
      <c r="I213" s="51">
        <v>1</v>
      </c>
      <c r="J213" s="8" t="str">
        <f t="shared" si="6"/>
        <v>普通怪物</v>
      </c>
      <c r="K213" s="8" t="e">
        <f t="shared" si="7"/>
        <v>#N/A</v>
      </c>
      <c r="W213" s="10">
        <v>1234</v>
      </c>
      <c r="X213" s="52" t="s">
        <v>1227</v>
      </c>
    </row>
    <row r="214" spans="6:24">
      <c r="F214" s="8"/>
      <c r="G214" s="51" t="s">
        <v>459</v>
      </c>
      <c r="I214" s="51">
        <v>1</v>
      </c>
      <c r="J214" s="8" t="str">
        <f t="shared" si="6"/>
        <v>普通怪物</v>
      </c>
      <c r="K214" s="8" t="e">
        <f t="shared" si="7"/>
        <v>#N/A</v>
      </c>
      <c r="W214" s="10">
        <v>1235</v>
      </c>
      <c r="X214" s="53" t="s">
        <v>1228</v>
      </c>
    </row>
    <row r="215" spans="6:24">
      <c r="F215" s="8"/>
      <c r="G215" s="51" t="s">
        <v>471</v>
      </c>
      <c r="I215" s="51">
        <v>1</v>
      </c>
      <c r="J215" s="8" t="str">
        <f t="shared" si="6"/>
        <v>普通怪物</v>
      </c>
      <c r="K215" s="8" t="e">
        <f t="shared" si="7"/>
        <v>#N/A</v>
      </c>
      <c r="W215" s="10">
        <v>1236</v>
      </c>
      <c r="X215" s="53" t="s">
        <v>1229</v>
      </c>
    </row>
    <row r="216" spans="6:24">
      <c r="F216" s="8"/>
      <c r="G216" s="51" t="s">
        <v>472</v>
      </c>
      <c r="I216" s="51">
        <v>1</v>
      </c>
      <c r="J216" s="8" t="str">
        <f t="shared" si="6"/>
        <v>普通怪物</v>
      </c>
      <c r="K216" s="8" t="e">
        <f t="shared" si="7"/>
        <v>#N/A</v>
      </c>
      <c r="W216" s="10">
        <v>1237</v>
      </c>
      <c r="X216" s="52" t="s">
        <v>1230</v>
      </c>
    </row>
    <row r="217" spans="6:24">
      <c r="F217" s="8"/>
      <c r="G217" s="51" t="s">
        <v>474</v>
      </c>
      <c r="I217" s="51">
        <v>1</v>
      </c>
      <c r="J217" s="8" t="str">
        <f t="shared" si="6"/>
        <v>普通怪物</v>
      </c>
      <c r="K217" s="8" t="e">
        <f t="shared" si="7"/>
        <v>#N/A</v>
      </c>
      <c r="W217" s="10">
        <v>1238</v>
      </c>
      <c r="X217" s="52" t="s">
        <v>1231</v>
      </c>
    </row>
    <row r="218" spans="6:24">
      <c r="F218" s="8"/>
      <c r="G218" s="51" t="s">
        <v>594</v>
      </c>
      <c r="I218" s="51">
        <v>1</v>
      </c>
      <c r="J218" s="8" t="str">
        <f t="shared" si="6"/>
        <v>普通怪物</v>
      </c>
      <c r="K218" s="8" t="e">
        <f t="shared" si="7"/>
        <v>#N/A</v>
      </c>
      <c r="W218" s="10">
        <v>1239</v>
      </c>
      <c r="X218" s="52" t="s">
        <v>1232</v>
      </c>
    </row>
    <row r="219" spans="6:24">
      <c r="F219" s="8"/>
      <c r="G219" s="51" t="s">
        <v>645</v>
      </c>
      <c r="I219" s="51">
        <v>1</v>
      </c>
      <c r="J219" s="8" t="str">
        <f t="shared" si="6"/>
        <v>普通怪物</v>
      </c>
      <c r="K219" s="8" t="e">
        <f t="shared" si="7"/>
        <v>#N/A</v>
      </c>
      <c r="W219" s="10">
        <v>1240</v>
      </c>
      <c r="X219" s="52" t="s">
        <v>1233</v>
      </c>
    </row>
    <row r="220" spans="6:24">
      <c r="F220" s="8"/>
      <c r="G220" s="51" t="s">
        <v>597</v>
      </c>
      <c r="I220" s="51">
        <v>1</v>
      </c>
      <c r="J220" s="8" t="str">
        <f t="shared" si="6"/>
        <v>普通怪物</v>
      </c>
      <c r="K220" s="8" t="e">
        <f t="shared" si="7"/>
        <v>#N/A</v>
      </c>
      <c r="W220" s="10">
        <v>1241</v>
      </c>
      <c r="X220" s="52" t="s">
        <v>1234</v>
      </c>
    </row>
    <row r="221" spans="6:24">
      <c r="F221" s="8"/>
      <c r="G221" s="51" t="s">
        <v>642</v>
      </c>
      <c r="I221" s="51">
        <v>1</v>
      </c>
      <c r="J221" s="8" t="str">
        <f t="shared" si="6"/>
        <v>普通怪物</v>
      </c>
      <c r="K221" s="8" t="e">
        <f t="shared" si="7"/>
        <v>#N/A</v>
      </c>
      <c r="W221" s="10">
        <v>1242</v>
      </c>
      <c r="X221" s="52" t="s">
        <v>1235</v>
      </c>
    </row>
    <row r="222" spans="6:24">
      <c r="F222" s="8"/>
      <c r="G222" s="51" t="s">
        <v>705</v>
      </c>
      <c r="I222" s="51">
        <v>1</v>
      </c>
      <c r="J222" s="8" t="str">
        <f t="shared" si="6"/>
        <v>普通怪物</v>
      </c>
      <c r="K222" s="8" t="e">
        <f t="shared" si="7"/>
        <v>#N/A</v>
      </c>
      <c r="W222" s="10">
        <v>1243</v>
      </c>
      <c r="X222" s="52" t="s">
        <v>1236</v>
      </c>
    </row>
    <row r="223" spans="6:24">
      <c r="F223" s="8"/>
      <c r="G223" s="51" t="s">
        <v>475</v>
      </c>
      <c r="I223" s="51">
        <v>1</v>
      </c>
      <c r="J223" s="8" t="str">
        <f t="shared" si="6"/>
        <v>普通怪物</v>
      </c>
      <c r="K223" s="8" t="e">
        <f t="shared" si="7"/>
        <v>#N/A</v>
      </c>
      <c r="W223" s="10">
        <v>1244</v>
      </c>
      <c r="X223" s="52" t="s">
        <v>1237</v>
      </c>
    </row>
    <row r="224" spans="6:24">
      <c r="F224" s="8"/>
      <c r="G224" s="51" t="s">
        <v>698</v>
      </c>
      <c r="I224" s="51">
        <v>1</v>
      </c>
      <c r="J224" s="8" t="str">
        <f t="shared" si="6"/>
        <v>普通怪物</v>
      </c>
      <c r="K224" s="8" t="e">
        <f t="shared" si="7"/>
        <v>#N/A</v>
      </c>
      <c r="W224" s="10">
        <v>1245</v>
      </c>
      <c r="X224" s="52" t="s">
        <v>1238</v>
      </c>
    </row>
    <row r="225" spans="6:24">
      <c r="F225" s="8"/>
      <c r="G225" s="51" t="s">
        <v>632</v>
      </c>
      <c r="I225" s="51">
        <v>1</v>
      </c>
      <c r="J225" s="8" t="str">
        <f t="shared" si="6"/>
        <v>普通怪物</v>
      </c>
      <c r="K225" s="8" t="e">
        <f t="shared" si="7"/>
        <v>#N/A</v>
      </c>
      <c r="W225" s="10">
        <v>1246</v>
      </c>
      <c r="X225" s="52" t="s">
        <v>1239</v>
      </c>
    </row>
    <row r="226" spans="6:24">
      <c r="F226" s="8"/>
      <c r="G226" s="51" t="s">
        <v>617</v>
      </c>
      <c r="I226" s="51">
        <v>1</v>
      </c>
      <c r="J226" s="8" t="str">
        <f t="shared" si="6"/>
        <v>普通怪物</v>
      </c>
      <c r="K226" s="8" t="e">
        <f t="shared" si="7"/>
        <v>#N/A</v>
      </c>
      <c r="W226" s="10">
        <v>1247</v>
      </c>
      <c r="X226" s="52" t="s">
        <v>1240</v>
      </c>
    </row>
    <row r="227" spans="6:24">
      <c r="F227" s="8"/>
      <c r="G227" s="51" t="s">
        <v>393</v>
      </c>
      <c r="I227" s="51">
        <v>1</v>
      </c>
      <c r="J227" s="8" t="str">
        <f t="shared" si="6"/>
        <v>普通怪物</v>
      </c>
      <c r="K227" s="8" t="e">
        <f t="shared" si="7"/>
        <v>#N/A</v>
      </c>
      <c r="W227" s="10">
        <v>1248</v>
      </c>
      <c r="X227" s="52" t="s">
        <v>1241</v>
      </c>
    </row>
    <row r="228" spans="6:24">
      <c r="F228" s="8"/>
      <c r="G228" s="51" t="s">
        <v>432</v>
      </c>
      <c r="I228" s="51">
        <v>1</v>
      </c>
      <c r="J228" s="8" t="str">
        <f t="shared" si="6"/>
        <v>普通怪物</v>
      </c>
      <c r="K228" s="8" t="e">
        <f t="shared" si="7"/>
        <v>#N/A</v>
      </c>
      <c r="W228" s="10">
        <v>1249</v>
      </c>
      <c r="X228" s="52" t="s">
        <v>1242</v>
      </c>
    </row>
    <row r="229" spans="6:24">
      <c r="F229" s="8"/>
      <c r="G229" s="51" t="s">
        <v>610</v>
      </c>
      <c r="I229" s="51">
        <v>1</v>
      </c>
      <c r="J229" s="8" t="str">
        <f t="shared" si="6"/>
        <v>普通怪物</v>
      </c>
      <c r="K229" s="8" t="e">
        <f t="shared" si="7"/>
        <v>#N/A</v>
      </c>
      <c r="W229" s="10">
        <v>1250</v>
      </c>
      <c r="X229" s="52" t="s">
        <v>1243</v>
      </c>
    </row>
    <row r="230" spans="6:24">
      <c r="F230" s="8"/>
      <c r="G230" s="51" t="s">
        <v>184</v>
      </c>
      <c r="I230" s="51">
        <v>1</v>
      </c>
      <c r="J230" s="8" t="str">
        <f t="shared" si="6"/>
        <v>普通怪物</v>
      </c>
      <c r="K230" s="8" t="e">
        <f t="shared" si="7"/>
        <v>#N/A</v>
      </c>
      <c r="W230" s="10">
        <v>1251</v>
      </c>
      <c r="X230" s="52" t="s">
        <v>1244</v>
      </c>
    </row>
    <row r="231" spans="6:24">
      <c r="F231" s="8"/>
      <c r="G231" s="51" t="s">
        <v>468</v>
      </c>
      <c r="I231" s="51">
        <v>1</v>
      </c>
      <c r="J231" s="8" t="str">
        <f t="shared" si="6"/>
        <v>普通怪物</v>
      </c>
      <c r="K231" s="8" t="e">
        <f t="shared" si="7"/>
        <v>#N/A</v>
      </c>
      <c r="W231" s="10">
        <v>1252</v>
      </c>
      <c r="X231" s="52" t="s">
        <v>1245</v>
      </c>
    </row>
    <row r="232" spans="6:24">
      <c r="F232" s="8"/>
      <c r="G232" s="51" t="s">
        <v>502</v>
      </c>
      <c r="I232" s="51">
        <v>1</v>
      </c>
      <c r="J232" s="8" t="str">
        <f t="shared" si="6"/>
        <v>普通怪物</v>
      </c>
      <c r="K232" s="8" t="e">
        <f t="shared" si="7"/>
        <v>#N/A</v>
      </c>
      <c r="W232" s="10">
        <v>1253</v>
      </c>
      <c r="X232" s="52" t="s">
        <v>1246</v>
      </c>
    </row>
    <row r="233" spans="6:24">
      <c r="F233" s="8"/>
      <c r="G233" s="51" t="s">
        <v>496</v>
      </c>
      <c r="I233" s="51">
        <v>1</v>
      </c>
      <c r="J233" s="8" t="str">
        <f t="shared" si="6"/>
        <v>普通怪物</v>
      </c>
      <c r="K233" s="8" t="e">
        <f t="shared" si="7"/>
        <v>#N/A</v>
      </c>
      <c r="W233" s="10">
        <v>1254</v>
      </c>
      <c r="X233" s="52" t="s">
        <v>1247</v>
      </c>
    </row>
    <row r="234" spans="6:24">
      <c r="F234" s="8"/>
      <c r="G234" s="51" t="s">
        <v>706</v>
      </c>
      <c r="I234" s="51">
        <v>1</v>
      </c>
      <c r="J234" s="8" t="str">
        <f t="shared" si="6"/>
        <v>普通怪物</v>
      </c>
      <c r="K234" s="8" t="e">
        <f t="shared" si="7"/>
        <v>#N/A</v>
      </c>
      <c r="W234" s="10">
        <v>1255</v>
      </c>
      <c r="X234" s="52" t="s">
        <v>1248</v>
      </c>
    </row>
    <row r="235" spans="6:24">
      <c r="F235" s="8"/>
      <c r="G235" s="51" t="s">
        <v>456</v>
      </c>
      <c r="I235" s="51">
        <v>1</v>
      </c>
      <c r="J235" s="8" t="str">
        <f t="shared" si="6"/>
        <v>普通怪物</v>
      </c>
      <c r="K235" s="8" t="e">
        <f t="shared" si="7"/>
        <v>#N/A</v>
      </c>
      <c r="W235" s="10">
        <v>1256</v>
      </c>
      <c r="X235" s="52" t="s">
        <v>1249</v>
      </c>
    </row>
    <row r="236" spans="6:24">
      <c r="F236" s="8"/>
      <c r="G236" s="51" t="s">
        <v>479</v>
      </c>
      <c r="I236" s="51">
        <v>1</v>
      </c>
      <c r="J236" s="8" t="str">
        <f t="shared" si="6"/>
        <v>普通怪物</v>
      </c>
      <c r="K236" s="8" t="e">
        <f t="shared" si="7"/>
        <v>#N/A</v>
      </c>
      <c r="W236" s="10">
        <v>1257</v>
      </c>
      <c r="X236" s="52" t="s">
        <v>1250</v>
      </c>
    </row>
    <row r="237" spans="6:24">
      <c r="F237" s="8"/>
      <c r="G237" s="51" t="s">
        <v>694</v>
      </c>
      <c r="I237" s="51">
        <v>1</v>
      </c>
      <c r="J237" s="8" t="str">
        <f t="shared" si="6"/>
        <v>普通怪物</v>
      </c>
      <c r="K237" s="8" t="e">
        <f t="shared" si="7"/>
        <v>#N/A</v>
      </c>
      <c r="W237" s="10">
        <v>1258</v>
      </c>
      <c r="X237" s="53" t="s">
        <v>1251</v>
      </c>
    </row>
    <row r="238" spans="6:24">
      <c r="F238" s="8"/>
      <c r="G238" s="51" t="s">
        <v>466</v>
      </c>
      <c r="I238" s="51">
        <v>1</v>
      </c>
      <c r="J238" s="8" t="str">
        <f t="shared" si="6"/>
        <v>普通怪物</v>
      </c>
      <c r="K238" s="8" t="e">
        <f t="shared" si="7"/>
        <v>#N/A</v>
      </c>
      <c r="W238" s="10">
        <v>1259</v>
      </c>
      <c r="X238" s="53" t="s">
        <v>1252</v>
      </c>
    </row>
    <row r="239" spans="6:24">
      <c r="F239" s="8"/>
      <c r="G239" s="51" t="s">
        <v>467</v>
      </c>
      <c r="I239" s="51">
        <v>1</v>
      </c>
      <c r="J239" s="8" t="str">
        <f t="shared" si="6"/>
        <v>普通怪物</v>
      </c>
      <c r="K239" s="8" t="e">
        <f t="shared" si="7"/>
        <v>#N/A</v>
      </c>
      <c r="W239" s="10">
        <v>1260</v>
      </c>
      <c r="X239" s="52" t="s">
        <v>1253</v>
      </c>
    </row>
    <row r="240" spans="6:24">
      <c r="F240" s="8"/>
      <c r="G240" s="50" t="s">
        <v>497</v>
      </c>
      <c r="I240" s="50">
        <v>1</v>
      </c>
      <c r="J240" s="8" t="str">
        <f t="shared" si="6"/>
        <v>普通怪物</v>
      </c>
      <c r="K240" s="8" t="e">
        <f t="shared" si="7"/>
        <v>#N/A</v>
      </c>
      <c r="W240" s="10">
        <v>1261</v>
      </c>
      <c r="X240" s="52" t="s">
        <v>1254</v>
      </c>
    </row>
    <row r="241" spans="6:24">
      <c r="F241" s="8"/>
      <c r="G241" s="50" t="s">
        <v>633</v>
      </c>
      <c r="I241" s="50">
        <v>1</v>
      </c>
      <c r="J241" s="8" t="str">
        <f t="shared" si="6"/>
        <v>普通怪物</v>
      </c>
      <c r="K241" s="8" t="e">
        <f t="shared" si="7"/>
        <v>#N/A</v>
      </c>
      <c r="W241" s="10">
        <v>1262</v>
      </c>
      <c r="X241" s="52" t="s">
        <v>1255</v>
      </c>
    </row>
    <row r="242" spans="6:24">
      <c r="F242" s="8"/>
      <c r="G242" s="50" t="s">
        <v>654</v>
      </c>
      <c r="I242" s="50">
        <v>1</v>
      </c>
      <c r="J242" s="8" t="str">
        <f t="shared" si="6"/>
        <v>普通怪物</v>
      </c>
      <c r="K242" s="8" t="e">
        <f t="shared" si="7"/>
        <v>#N/A</v>
      </c>
      <c r="W242" s="10">
        <v>1263</v>
      </c>
      <c r="X242" s="52" t="s">
        <v>1256</v>
      </c>
    </row>
    <row r="243" spans="6:24">
      <c r="F243" s="8"/>
      <c r="G243" s="50" t="s">
        <v>1257</v>
      </c>
      <c r="I243" s="50">
        <v>1</v>
      </c>
      <c r="J243" s="8" t="str">
        <f t="shared" si="6"/>
        <v>普通怪物</v>
      </c>
      <c r="K243" s="8" t="e">
        <f t="shared" si="7"/>
        <v>#N/A</v>
      </c>
      <c r="W243" s="10">
        <v>1264</v>
      </c>
      <c r="X243" s="52" t="s">
        <v>1258</v>
      </c>
    </row>
    <row r="244" spans="6:24">
      <c r="F244" s="8"/>
      <c r="G244" s="50" t="s">
        <v>1005</v>
      </c>
      <c r="I244" s="50">
        <v>1</v>
      </c>
      <c r="J244" s="8" t="str">
        <f t="shared" si="6"/>
        <v>普通怪物</v>
      </c>
      <c r="K244" s="8" t="e">
        <f t="shared" si="7"/>
        <v>#N/A</v>
      </c>
      <c r="W244" s="10">
        <v>1265</v>
      </c>
      <c r="X244" s="52" t="s">
        <v>1259</v>
      </c>
    </row>
    <row r="245" spans="6:24">
      <c r="F245" s="8"/>
      <c r="G245" s="57" t="s">
        <v>1260</v>
      </c>
      <c r="I245" s="50">
        <v>1</v>
      </c>
      <c r="J245" s="8" t="str">
        <f t="shared" si="6"/>
        <v>普通怪物</v>
      </c>
      <c r="K245" s="8" t="e">
        <f t="shared" si="7"/>
        <v>#N/A</v>
      </c>
      <c r="W245" s="10">
        <v>1266</v>
      </c>
      <c r="X245" s="52" t="s">
        <v>1261</v>
      </c>
    </row>
    <row r="246" spans="6:24">
      <c r="F246" s="8"/>
      <c r="G246" s="58" t="s">
        <v>1262</v>
      </c>
      <c r="I246" s="50">
        <v>1</v>
      </c>
      <c r="J246" s="8" t="str">
        <f t="shared" si="6"/>
        <v>普通怪物</v>
      </c>
      <c r="K246" s="8" t="e">
        <f t="shared" si="7"/>
        <v>#N/A</v>
      </c>
      <c r="W246" s="10">
        <v>1267</v>
      </c>
      <c r="X246" s="52" t="s">
        <v>1263</v>
      </c>
    </row>
    <row r="247" spans="6:24">
      <c r="F247" s="8"/>
      <c r="G247" s="58" t="s">
        <v>1264</v>
      </c>
      <c r="I247" s="50">
        <v>2</v>
      </c>
      <c r="J247" s="8" t="str">
        <f t="shared" si="6"/>
        <v>BOSS</v>
      </c>
      <c r="K247" s="8" t="e">
        <f t="shared" si="7"/>
        <v>#N/A</v>
      </c>
      <c r="W247" s="10">
        <v>1268</v>
      </c>
      <c r="X247" s="52" t="s">
        <v>1265</v>
      </c>
    </row>
    <row r="248" spans="6:24">
      <c r="F248" s="8"/>
      <c r="G248" s="58" t="s">
        <v>1266</v>
      </c>
      <c r="I248" s="50">
        <v>1</v>
      </c>
      <c r="J248" s="8" t="str">
        <f t="shared" si="6"/>
        <v>普通怪物</v>
      </c>
      <c r="K248" s="8" t="e">
        <f t="shared" si="7"/>
        <v>#N/A</v>
      </c>
      <c r="W248" s="10">
        <v>1269</v>
      </c>
      <c r="X248" s="52" t="s">
        <v>1267</v>
      </c>
    </row>
    <row r="249" spans="6:24">
      <c r="F249" s="8"/>
      <c r="G249" s="58" t="s">
        <v>1268</v>
      </c>
      <c r="I249" s="50">
        <v>2</v>
      </c>
      <c r="J249" s="8" t="str">
        <f t="shared" si="6"/>
        <v>BOSS</v>
      </c>
      <c r="K249" s="8" t="e">
        <f t="shared" si="7"/>
        <v>#N/A</v>
      </c>
      <c r="W249" s="10">
        <v>1270</v>
      </c>
      <c r="X249" s="52" t="s">
        <v>1269</v>
      </c>
    </row>
    <row r="250" spans="6:24">
      <c r="F250" s="8"/>
      <c r="G250" s="58" t="s">
        <v>1270</v>
      </c>
      <c r="I250" s="50">
        <v>2</v>
      </c>
      <c r="J250" s="8" t="str">
        <f t="shared" si="6"/>
        <v>BOSS</v>
      </c>
      <c r="K250" s="8" t="e">
        <f t="shared" si="7"/>
        <v>#N/A</v>
      </c>
      <c r="W250" s="10">
        <v>1271</v>
      </c>
      <c r="X250" s="52" t="s">
        <v>1271</v>
      </c>
    </row>
    <row r="251" spans="6:24">
      <c r="F251" s="8"/>
      <c r="G251" s="58" t="s">
        <v>1272</v>
      </c>
      <c r="I251" s="50">
        <v>1</v>
      </c>
      <c r="J251" s="8" t="str">
        <f t="shared" si="6"/>
        <v>普通怪物</v>
      </c>
      <c r="K251" s="8" t="e">
        <f t="shared" si="7"/>
        <v>#N/A</v>
      </c>
      <c r="W251" s="10">
        <v>1272</v>
      </c>
      <c r="X251" s="52" t="s">
        <v>1273</v>
      </c>
    </row>
    <row r="252" spans="6:24">
      <c r="F252" s="8"/>
      <c r="G252" s="58" t="s">
        <v>1274</v>
      </c>
      <c r="I252" s="50">
        <v>1</v>
      </c>
      <c r="J252" s="8" t="str">
        <f t="shared" si="6"/>
        <v>普通怪物</v>
      </c>
      <c r="K252" s="8" t="e">
        <f t="shared" si="7"/>
        <v>#N/A</v>
      </c>
      <c r="W252" s="10">
        <v>1273</v>
      </c>
      <c r="X252" s="52" t="s">
        <v>1275</v>
      </c>
    </row>
    <row r="253" spans="6:24">
      <c r="F253" s="8"/>
      <c r="G253" s="58" t="s">
        <v>1276</v>
      </c>
      <c r="I253" s="50">
        <v>2</v>
      </c>
      <c r="J253" s="8" t="str">
        <f t="shared" si="6"/>
        <v>BOSS</v>
      </c>
      <c r="K253" s="8" t="e">
        <f t="shared" si="7"/>
        <v>#N/A</v>
      </c>
      <c r="W253" s="10">
        <v>1274</v>
      </c>
      <c r="X253" s="52" t="s">
        <v>1277</v>
      </c>
    </row>
    <row r="254" spans="6:24">
      <c r="F254" s="8"/>
      <c r="G254" s="58" t="s">
        <v>1278</v>
      </c>
      <c r="I254" s="50">
        <v>2</v>
      </c>
      <c r="J254" s="8" t="str">
        <f t="shared" si="6"/>
        <v>BOSS</v>
      </c>
      <c r="K254" s="8" t="e">
        <f t="shared" si="7"/>
        <v>#N/A</v>
      </c>
      <c r="W254" s="10">
        <v>1275</v>
      </c>
      <c r="X254" s="52" t="s">
        <v>1279</v>
      </c>
    </row>
    <row r="255" spans="6:24">
      <c r="F255" s="8"/>
      <c r="G255" s="58" t="s">
        <v>1280</v>
      </c>
      <c r="I255" s="50">
        <v>1</v>
      </c>
      <c r="J255" s="8" t="str">
        <f t="shared" si="6"/>
        <v>普通怪物</v>
      </c>
      <c r="K255" s="8" t="e">
        <f t="shared" si="7"/>
        <v>#N/A</v>
      </c>
      <c r="W255" s="10">
        <v>1276</v>
      </c>
      <c r="X255" s="52" t="s">
        <v>1281</v>
      </c>
    </row>
    <row r="256" spans="6:24">
      <c r="F256" s="8"/>
      <c r="G256" s="58" t="s">
        <v>1282</v>
      </c>
      <c r="I256" s="50">
        <v>2</v>
      </c>
      <c r="J256" s="8" t="str">
        <f t="shared" si="6"/>
        <v>BOSS</v>
      </c>
      <c r="K256" s="8" t="e">
        <f t="shared" si="7"/>
        <v>#N/A</v>
      </c>
      <c r="W256" s="10">
        <v>1277</v>
      </c>
      <c r="X256" s="52" t="s">
        <v>1283</v>
      </c>
    </row>
    <row r="257" spans="6:24">
      <c r="F257" s="8"/>
      <c r="G257" s="58" t="s">
        <v>1284</v>
      </c>
      <c r="I257" s="50">
        <v>2</v>
      </c>
      <c r="J257" s="8" t="str">
        <f t="shared" si="6"/>
        <v>BOSS</v>
      </c>
      <c r="K257" s="8" t="e">
        <f t="shared" si="7"/>
        <v>#N/A</v>
      </c>
      <c r="W257" s="10">
        <v>1278</v>
      </c>
      <c r="X257" s="52" t="s">
        <v>1285</v>
      </c>
    </row>
    <row r="258" spans="6:24">
      <c r="F258" s="8"/>
      <c r="G258" s="58" t="s">
        <v>1286</v>
      </c>
      <c r="I258" s="50">
        <v>1</v>
      </c>
      <c r="J258" s="8" t="str">
        <f t="shared" si="6"/>
        <v>普通怪物</v>
      </c>
      <c r="K258" s="8" t="e">
        <f t="shared" si="7"/>
        <v>#N/A</v>
      </c>
      <c r="W258" s="10">
        <v>1279</v>
      </c>
      <c r="X258" s="52" t="s">
        <v>1287</v>
      </c>
    </row>
    <row r="259" spans="6:24">
      <c r="F259" s="8"/>
      <c r="G259" s="58" t="s">
        <v>1288</v>
      </c>
      <c r="I259" s="50">
        <v>2</v>
      </c>
      <c r="J259" s="8" t="str">
        <f t="shared" ref="J259:J264" si="8">VLOOKUP(I259,N:O,2,FALSE)</f>
        <v>BOSS</v>
      </c>
      <c r="K259" s="8" t="e">
        <f t="shared" ref="K259:K264" si="9">VLOOKUP(H259,A:B,2,FALSE)*VLOOKUP(J259,O:P,2,FALSE)</f>
        <v>#N/A</v>
      </c>
      <c r="W259" s="10">
        <v>1280</v>
      </c>
      <c r="X259" s="52" t="s">
        <v>1289</v>
      </c>
    </row>
    <row r="260" spans="6:24">
      <c r="F260" s="8"/>
      <c r="G260" s="58" t="s">
        <v>1290</v>
      </c>
      <c r="I260" s="50">
        <v>1</v>
      </c>
      <c r="J260" s="8" t="str">
        <f t="shared" si="8"/>
        <v>普通怪物</v>
      </c>
      <c r="K260" s="8" t="e">
        <f t="shared" si="9"/>
        <v>#N/A</v>
      </c>
      <c r="W260" s="10">
        <v>1281</v>
      </c>
      <c r="X260" s="52" t="s">
        <v>1291</v>
      </c>
    </row>
    <row r="261" spans="6:24">
      <c r="F261" s="8"/>
      <c r="G261" s="58" t="s">
        <v>1292</v>
      </c>
      <c r="I261" s="50">
        <v>2</v>
      </c>
      <c r="J261" s="8" t="str">
        <f t="shared" si="8"/>
        <v>BOSS</v>
      </c>
      <c r="K261" s="8" t="e">
        <f t="shared" si="9"/>
        <v>#N/A</v>
      </c>
      <c r="W261" s="10">
        <v>1282</v>
      </c>
      <c r="X261" s="53" t="s">
        <v>1293</v>
      </c>
    </row>
    <row r="262" spans="6:24">
      <c r="F262" s="8"/>
      <c r="G262" s="58" t="s">
        <v>1294</v>
      </c>
      <c r="I262" s="50">
        <v>1</v>
      </c>
      <c r="J262" s="8" t="str">
        <f t="shared" si="8"/>
        <v>普通怪物</v>
      </c>
      <c r="K262" s="8" t="e">
        <f t="shared" si="9"/>
        <v>#N/A</v>
      </c>
      <c r="W262" s="10">
        <v>1283</v>
      </c>
      <c r="X262" s="53" t="s">
        <v>1295</v>
      </c>
    </row>
    <row r="263" spans="6:24">
      <c r="F263" s="8"/>
      <c r="G263" s="58" t="s">
        <v>1296</v>
      </c>
      <c r="I263" s="50">
        <v>1</v>
      </c>
      <c r="J263" s="8" t="str">
        <f t="shared" si="8"/>
        <v>普通怪物</v>
      </c>
      <c r="K263" s="8" t="e">
        <f t="shared" si="9"/>
        <v>#N/A</v>
      </c>
      <c r="W263" s="10">
        <v>1284</v>
      </c>
      <c r="X263" s="52" t="s">
        <v>1297</v>
      </c>
    </row>
    <row r="264" spans="6:24">
      <c r="F264" s="8"/>
      <c r="G264" s="58" t="s">
        <v>1298</v>
      </c>
      <c r="I264" s="50">
        <v>2</v>
      </c>
      <c r="J264" s="8" t="str">
        <f t="shared" si="8"/>
        <v>BOSS</v>
      </c>
      <c r="K264" s="8" t="e">
        <f t="shared" si="9"/>
        <v>#N/A</v>
      </c>
      <c r="W264" s="10">
        <v>1285</v>
      </c>
      <c r="X264" s="52" t="s">
        <v>1299</v>
      </c>
    </row>
    <row r="265" spans="23:24">
      <c r="W265" s="10">
        <v>1286</v>
      </c>
      <c r="X265" s="52" t="s">
        <v>1300</v>
      </c>
    </row>
    <row r="266" spans="23:24">
      <c r="W266" s="10">
        <v>1287</v>
      </c>
      <c r="X266" s="52" t="s">
        <v>1301</v>
      </c>
    </row>
    <row r="267" spans="23:24">
      <c r="W267" s="10">
        <v>1288</v>
      </c>
      <c r="X267" s="52" t="s">
        <v>1302</v>
      </c>
    </row>
    <row r="268" spans="23:24">
      <c r="W268" s="10">
        <v>1289</v>
      </c>
      <c r="X268" s="52" t="s">
        <v>1303</v>
      </c>
    </row>
    <row r="269" spans="23:24">
      <c r="W269" s="10">
        <v>1290</v>
      </c>
      <c r="X269" s="52" t="s">
        <v>1304</v>
      </c>
    </row>
    <row r="270" spans="23:24">
      <c r="W270" s="10">
        <v>1291</v>
      </c>
      <c r="X270" s="52" t="s">
        <v>1305</v>
      </c>
    </row>
    <row r="271" spans="23:24">
      <c r="W271" s="10">
        <v>1292</v>
      </c>
      <c r="X271" s="52" t="s">
        <v>1306</v>
      </c>
    </row>
    <row r="272" spans="23:24">
      <c r="W272" s="10">
        <v>1293</v>
      </c>
      <c r="X272" s="52" t="s">
        <v>1307</v>
      </c>
    </row>
    <row r="273" spans="23:24">
      <c r="W273" s="10">
        <v>1294</v>
      </c>
      <c r="X273" s="52" t="s">
        <v>1308</v>
      </c>
    </row>
    <row r="274" spans="23:24">
      <c r="W274" s="10">
        <v>1295</v>
      </c>
      <c r="X274" s="52" t="s">
        <v>1309</v>
      </c>
    </row>
    <row r="275" spans="23:24">
      <c r="W275" s="10">
        <v>1296</v>
      </c>
      <c r="X275" s="52" t="s">
        <v>1310</v>
      </c>
    </row>
    <row r="276" spans="23:24">
      <c r="W276" s="10">
        <v>1297</v>
      </c>
      <c r="X276" s="52" t="s">
        <v>1311</v>
      </c>
    </row>
    <row r="277" spans="23:24">
      <c r="W277" s="10">
        <v>1298</v>
      </c>
      <c r="X277" s="52" t="s">
        <v>1312</v>
      </c>
    </row>
    <row r="278" spans="23:24">
      <c r="W278" s="10">
        <v>1299</v>
      </c>
      <c r="X278" s="52" t="s">
        <v>1313</v>
      </c>
    </row>
    <row r="279" spans="23:24">
      <c r="W279" s="10">
        <v>1300</v>
      </c>
      <c r="X279" s="52" t="s">
        <v>1314</v>
      </c>
    </row>
    <row r="280" spans="23:24">
      <c r="W280" s="10">
        <v>1301</v>
      </c>
      <c r="X280" s="52" t="s">
        <v>1315</v>
      </c>
    </row>
    <row r="281" spans="23:24">
      <c r="W281" s="10">
        <v>1302</v>
      </c>
      <c r="X281" s="52" t="s">
        <v>1316</v>
      </c>
    </row>
    <row r="282" spans="23:24">
      <c r="W282" s="10">
        <v>1303</v>
      </c>
      <c r="X282" s="52" t="s">
        <v>1317</v>
      </c>
    </row>
    <row r="283" spans="23:24">
      <c r="W283" s="10">
        <v>1304</v>
      </c>
      <c r="X283" s="52" t="s">
        <v>1318</v>
      </c>
    </row>
    <row r="284" spans="23:24">
      <c r="W284" s="10">
        <v>1305</v>
      </c>
      <c r="X284" s="53" t="s">
        <v>1319</v>
      </c>
    </row>
    <row r="285" spans="23:24">
      <c r="W285" s="10">
        <v>1306</v>
      </c>
      <c r="X285" s="53" t="s">
        <v>1320</v>
      </c>
    </row>
    <row r="286" spans="23:24">
      <c r="W286" s="10">
        <v>1307</v>
      </c>
      <c r="X286" s="52" t="s">
        <v>1321</v>
      </c>
    </row>
    <row r="287" spans="23:24">
      <c r="W287" s="10">
        <v>1308</v>
      </c>
      <c r="X287" s="52" t="s">
        <v>1322</v>
      </c>
    </row>
    <row r="288" spans="23:24">
      <c r="W288" s="10">
        <v>1309</v>
      </c>
      <c r="X288" s="52" t="s">
        <v>1323</v>
      </c>
    </row>
    <row r="289" spans="23:24">
      <c r="W289" s="10">
        <v>1310</v>
      </c>
      <c r="X289" s="52" t="s">
        <v>1324</v>
      </c>
    </row>
    <row r="290" spans="23:24">
      <c r="W290" s="10">
        <v>1311</v>
      </c>
      <c r="X290" s="52" t="s">
        <v>1325</v>
      </c>
    </row>
    <row r="291" spans="23:24">
      <c r="W291" s="10">
        <v>1312</v>
      </c>
      <c r="X291" s="52" t="s">
        <v>1326</v>
      </c>
    </row>
    <row r="292" spans="23:24">
      <c r="W292" s="10">
        <v>1313</v>
      </c>
      <c r="X292" s="52" t="s">
        <v>1327</v>
      </c>
    </row>
    <row r="293" spans="23:24">
      <c r="W293" s="10">
        <v>1314</v>
      </c>
      <c r="X293" s="52" t="s">
        <v>1328</v>
      </c>
    </row>
    <row r="294" spans="23:24">
      <c r="W294" s="10">
        <v>1315</v>
      </c>
      <c r="X294" s="52" t="s">
        <v>1329</v>
      </c>
    </row>
    <row r="295" spans="23:24">
      <c r="W295" s="10">
        <v>1316</v>
      </c>
      <c r="X295" s="52" t="s">
        <v>1330</v>
      </c>
    </row>
    <row r="296" spans="23:24">
      <c r="W296" s="10">
        <v>1317</v>
      </c>
      <c r="X296" s="52" t="s">
        <v>1331</v>
      </c>
    </row>
    <row r="297" spans="23:24">
      <c r="W297" s="10">
        <v>1318</v>
      </c>
      <c r="X297" s="52" t="s">
        <v>1332</v>
      </c>
    </row>
    <row r="298" spans="23:24">
      <c r="W298" s="10">
        <v>1319</v>
      </c>
      <c r="X298" s="52" t="s">
        <v>1333</v>
      </c>
    </row>
    <row r="299" spans="23:24">
      <c r="W299" s="10">
        <v>1320</v>
      </c>
      <c r="X299" s="52" t="s">
        <v>1334</v>
      </c>
    </row>
    <row r="300" spans="23:24">
      <c r="W300" s="10">
        <v>1321</v>
      </c>
      <c r="X300" s="52" t="s">
        <v>1335</v>
      </c>
    </row>
    <row r="301" spans="23:24">
      <c r="W301" s="10">
        <v>1322</v>
      </c>
      <c r="X301" s="52" t="s">
        <v>1336</v>
      </c>
    </row>
    <row r="302" spans="23:24">
      <c r="W302" s="10">
        <v>1323</v>
      </c>
      <c r="X302" s="52" t="s">
        <v>1337</v>
      </c>
    </row>
    <row r="303" spans="23:24">
      <c r="W303" s="10">
        <v>1324</v>
      </c>
      <c r="X303" s="52" t="s">
        <v>1338</v>
      </c>
    </row>
    <row r="304" spans="23:24">
      <c r="W304" s="10">
        <v>1325</v>
      </c>
      <c r="X304" s="52" t="s">
        <v>1339</v>
      </c>
    </row>
    <row r="305" spans="23:24">
      <c r="W305" s="10">
        <v>1326</v>
      </c>
      <c r="X305" s="52" t="s">
        <v>1340</v>
      </c>
    </row>
    <row r="306" spans="23:24">
      <c r="W306" s="10">
        <v>1327</v>
      </c>
      <c r="X306" s="52" t="s">
        <v>1341</v>
      </c>
    </row>
    <row r="307" spans="23:24">
      <c r="W307" s="10">
        <v>1328</v>
      </c>
      <c r="X307" s="53" t="s">
        <v>1342</v>
      </c>
    </row>
    <row r="308" spans="23:24">
      <c r="W308" s="10">
        <v>1329</v>
      </c>
      <c r="X308" s="53" t="s">
        <v>1343</v>
      </c>
    </row>
    <row r="309" spans="23:24">
      <c r="W309" s="10">
        <v>1330</v>
      </c>
      <c r="X309" s="52" t="s">
        <v>1344</v>
      </c>
    </row>
    <row r="310" spans="23:24">
      <c r="W310" s="10">
        <v>1331</v>
      </c>
      <c r="X310" s="52" t="s">
        <v>1345</v>
      </c>
    </row>
    <row r="311" spans="23:24">
      <c r="W311" s="10">
        <v>1332</v>
      </c>
      <c r="X311" s="52" t="s">
        <v>1346</v>
      </c>
    </row>
    <row r="312" spans="23:24">
      <c r="W312" s="10">
        <v>1333</v>
      </c>
      <c r="X312" s="52" t="s">
        <v>1347</v>
      </c>
    </row>
    <row r="313" spans="23:24">
      <c r="W313" s="10">
        <v>1334</v>
      </c>
      <c r="X313" s="52" t="s">
        <v>1348</v>
      </c>
    </row>
    <row r="314" spans="23:24">
      <c r="W314" s="10">
        <v>1335</v>
      </c>
      <c r="X314" s="52" t="s">
        <v>1349</v>
      </c>
    </row>
    <row r="315" spans="23:24">
      <c r="W315" s="10">
        <v>1336</v>
      </c>
      <c r="X315" s="52" t="s">
        <v>1350</v>
      </c>
    </row>
    <row r="316" spans="23:24">
      <c r="W316" s="10">
        <v>1337</v>
      </c>
      <c r="X316" s="52" t="s">
        <v>1351</v>
      </c>
    </row>
    <row r="317" spans="23:24">
      <c r="W317" s="10">
        <v>1338</v>
      </c>
      <c r="X317" s="52" t="s">
        <v>1352</v>
      </c>
    </row>
    <row r="318" spans="23:24">
      <c r="W318" s="10">
        <v>1339</v>
      </c>
      <c r="X318" s="52" t="s">
        <v>1353</v>
      </c>
    </row>
    <row r="319" spans="23:24">
      <c r="W319" s="10">
        <v>1340</v>
      </c>
      <c r="X319" s="52" t="s">
        <v>1354</v>
      </c>
    </row>
    <row r="320" spans="23:24">
      <c r="W320" s="10">
        <v>1341</v>
      </c>
      <c r="X320" s="52" t="s">
        <v>1355</v>
      </c>
    </row>
    <row r="321" spans="23:24">
      <c r="W321" s="10">
        <v>1342</v>
      </c>
      <c r="X321" s="52" t="s">
        <v>1356</v>
      </c>
    </row>
    <row r="322" spans="23:24">
      <c r="W322" s="10">
        <v>1343</v>
      </c>
      <c r="X322" s="52" t="s">
        <v>1357</v>
      </c>
    </row>
    <row r="323" spans="23:24">
      <c r="W323" s="10">
        <v>1344</v>
      </c>
      <c r="X323" s="52" t="s">
        <v>1358</v>
      </c>
    </row>
    <row r="324" spans="23:24">
      <c r="W324" s="10">
        <v>1345</v>
      </c>
      <c r="X324" s="52" t="s">
        <v>1359</v>
      </c>
    </row>
    <row r="325" spans="23:24">
      <c r="W325" s="10">
        <v>1346</v>
      </c>
      <c r="X325" s="52" t="s">
        <v>1360</v>
      </c>
    </row>
    <row r="326" spans="23:24">
      <c r="W326" s="10">
        <v>1347</v>
      </c>
      <c r="X326" s="52" t="s">
        <v>1361</v>
      </c>
    </row>
    <row r="327" spans="23:24">
      <c r="W327" s="10">
        <v>1348</v>
      </c>
      <c r="X327" s="52" t="s">
        <v>1362</v>
      </c>
    </row>
    <row r="328" spans="23:24">
      <c r="W328" s="10">
        <v>1349</v>
      </c>
      <c r="X328" s="52" t="s">
        <v>1363</v>
      </c>
    </row>
    <row r="329" spans="23:24">
      <c r="W329" s="10">
        <v>1350</v>
      </c>
      <c r="X329" s="52" t="s">
        <v>1364</v>
      </c>
    </row>
    <row r="330" spans="23:24">
      <c r="W330" s="10">
        <v>1351</v>
      </c>
      <c r="X330" s="52" t="s">
        <v>1365</v>
      </c>
    </row>
    <row r="331" spans="23:24">
      <c r="W331" s="10">
        <v>1352</v>
      </c>
      <c r="X331" s="52" t="s">
        <v>1366</v>
      </c>
    </row>
    <row r="332" spans="23:24">
      <c r="W332" s="10">
        <v>1353</v>
      </c>
      <c r="X332" s="52" t="s">
        <v>1367</v>
      </c>
    </row>
    <row r="333" spans="23:24">
      <c r="W333" s="10">
        <v>1354</v>
      </c>
      <c r="X333" s="52" t="s">
        <v>1368</v>
      </c>
    </row>
    <row r="334" spans="23:24">
      <c r="W334" s="10">
        <v>1360</v>
      </c>
      <c r="X334" s="52" t="s">
        <v>1369</v>
      </c>
    </row>
    <row r="335" spans="23:24">
      <c r="W335" s="10">
        <v>1361</v>
      </c>
      <c r="X335" s="52" t="s">
        <v>1370</v>
      </c>
    </row>
    <row r="336" spans="23:24">
      <c r="W336" s="10">
        <v>1364</v>
      </c>
      <c r="X336" s="52" t="s">
        <v>1371</v>
      </c>
    </row>
    <row r="337" spans="23:24">
      <c r="W337" s="10">
        <v>1376</v>
      </c>
      <c r="X337" s="52" t="s">
        <v>1372</v>
      </c>
    </row>
    <row r="338" spans="23:24">
      <c r="W338" s="10">
        <v>1377</v>
      </c>
      <c r="X338" s="52" t="s">
        <v>1373</v>
      </c>
    </row>
    <row r="339" spans="23:24">
      <c r="W339" s="10">
        <v>1378</v>
      </c>
      <c r="X339" s="52" t="s">
        <v>1374</v>
      </c>
    </row>
    <row r="340" spans="23:24">
      <c r="W340" s="10">
        <v>1379</v>
      </c>
      <c r="X340" s="52" t="s">
        <v>1375</v>
      </c>
    </row>
    <row r="341" spans="23:24">
      <c r="W341" s="10">
        <v>1380</v>
      </c>
      <c r="X341" s="52" t="s">
        <v>1376</v>
      </c>
    </row>
    <row r="342" spans="23:24">
      <c r="W342" s="10">
        <v>1381</v>
      </c>
      <c r="X342" s="52" t="s">
        <v>1377</v>
      </c>
    </row>
    <row r="343" spans="23:24">
      <c r="W343" s="10">
        <v>1382</v>
      </c>
      <c r="X343" s="52" t="s">
        <v>1378</v>
      </c>
    </row>
    <row r="344" spans="23:24">
      <c r="W344" s="10">
        <v>1383</v>
      </c>
      <c r="X344" s="52" t="s">
        <v>1379</v>
      </c>
    </row>
    <row r="345" spans="23:24">
      <c r="W345" s="10">
        <v>1395</v>
      </c>
      <c r="X345" s="52" t="s">
        <v>1380</v>
      </c>
    </row>
    <row r="346" spans="23:24">
      <c r="W346" s="10">
        <v>1396</v>
      </c>
      <c r="X346" s="52" t="s">
        <v>1381</v>
      </c>
    </row>
    <row r="347" spans="23:24">
      <c r="W347" s="10">
        <v>1397</v>
      </c>
      <c r="X347" s="52" t="s">
        <v>1382</v>
      </c>
    </row>
    <row r="348" spans="23:24">
      <c r="W348" s="10">
        <v>1398</v>
      </c>
      <c r="X348" s="52" t="s">
        <v>1383</v>
      </c>
    </row>
    <row r="349" spans="23:24">
      <c r="W349" s="10">
        <v>1399</v>
      </c>
      <c r="X349" s="52" t="s">
        <v>1384</v>
      </c>
    </row>
    <row r="350" spans="23:24">
      <c r="W350" s="10">
        <v>1400</v>
      </c>
      <c r="X350" s="52" t="s">
        <v>1385</v>
      </c>
    </row>
    <row r="351" spans="23:24">
      <c r="W351" s="10">
        <v>1401</v>
      </c>
      <c r="X351" s="52" t="s">
        <v>1386</v>
      </c>
    </row>
    <row r="352" spans="23:24">
      <c r="W352" s="10">
        <v>1402</v>
      </c>
      <c r="X352" s="52" t="s">
        <v>1387</v>
      </c>
    </row>
    <row r="353" spans="23:24">
      <c r="W353" s="10">
        <v>1403</v>
      </c>
      <c r="X353" s="52" t="s">
        <v>1388</v>
      </c>
    </row>
    <row r="354" spans="23:24">
      <c r="W354" s="10">
        <v>1404</v>
      </c>
      <c r="X354" s="52" t="s">
        <v>1389</v>
      </c>
    </row>
    <row r="355" spans="23:24">
      <c r="W355" s="10">
        <v>1405</v>
      </c>
      <c r="X355" s="52" t="s">
        <v>1390</v>
      </c>
    </row>
    <row r="356" spans="23:24">
      <c r="W356" s="10">
        <v>1406</v>
      </c>
      <c r="X356" s="52" t="s">
        <v>1391</v>
      </c>
    </row>
    <row r="357" spans="23:24">
      <c r="W357" s="10">
        <v>1407</v>
      </c>
      <c r="X357" s="52" t="s">
        <v>1392</v>
      </c>
    </row>
    <row r="358" spans="23:24">
      <c r="W358" s="10">
        <v>1408</v>
      </c>
      <c r="X358" s="52" t="s">
        <v>1393</v>
      </c>
    </row>
    <row r="359" spans="23:24">
      <c r="W359" s="10">
        <v>1409</v>
      </c>
      <c r="X359" s="52" t="s">
        <v>1394</v>
      </c>
    </row>
    <row r="360" spans="23:24">
      <c r="W360" s="10">
        <v>1410</v>
      </c>
      <c r="X360" s="52" t="s">
        <v>1395</v>
      </c>
    </row>
    <row r="361" spans="23:24">
      <c r="W361" s="10">
        <v>1432</v>
      </c>
      <c r="X361" s="52" t="s">
        <v>1396</v>
      </c>
    </row>
    <row r="362" spans="23:24">
      <c r="W362" s="10">
        <v>1433</v>
      </c>
      <c r="X362" s="52" t="s">
        <v>1397</v>
      </c>
    </row>
    <row r="363" spans="23:24">
      <c r="W363" s="10">
        <v>1434</v>
      </c>
      <c r="X363" s="52" t="s">
        <v>1398</v>
      </c>
    </row>
    <row r="364" spans="23:24">
      <c r="W364" s="10">
        <v>1435</v>
      </c>
      <c r="X364" s="52" t="s">
        <v>1399</v>
      </c>
    </row>
    <row r="365" spans="23:24">
      <c r="W365" s="10">
        <v>1436</v>
      </c>
      <c r="X365" s="52" t="s">
        <v>1400</v>
      </c>
    </row>
    <row r="366" spans="23:24">
      <c r="W366" s="10">
        <v>1437</v>
      </c>
      <c r="X366" s="52" t="s">
        <v>1401</v>
      </c>
    </row>
    <row r="367" spans="23:24">
      <c r="W367" s="10">
        <v>1438</v>
      </c>
      <c r="X367" s="52" t="s">
        <v>1402</v>
      </c>
    </row>
    <row r="368" spans="23:24">
      <c r="W368" s="10">
        <v>1439</v>
      </c>
      <c r="X368" s="52" t="s">
        <v>1403</v>
      </c>
    </row>
    <row r="369" spans="23:24">
      <c r="W369" s="10">
        <v>1440</v>
      </c>
      <c r="X369" s="52" t="s">
        <v>1404</v>
      </c>
    </row>
    <row r="370" spans="23:24">
      <c r="W370" s="10">
        <v>1441</v>
      </c>
      <c r="X370" s="52" t="s">
        <v>1405</v>
      </c>
    </row>
    <row r="371" spans="23:24">
      <c r="W371" s="10">
        <v>1442</v>
      </c>
      <c r="X371" s="52" t="s">
        <v>1406</v>
      </c>
    </row>
    <row r="372" spans="23:24">
      <c r="W372" s="10">
        <v>1443</v>
      </c>
      <c r="X372" s="52" t="s">
        <v>1407</v>
      </c>
    </row>
    <row r="373" spans="23:24">
      <c r="W373" s="10">
        <v>1458</v>
      </c>
      <c r="X373" s="52" t="s">
        <v>1408</v>
      </c>
    </row>
    <row r="374" spans="23:24">
      <c r="W374" s="10">
        <v>1460</v>
      </c>
      <c r="X374" s="52" t="s">
        <v>1409</v>
      </c>
    </row>
    <row r="375" spans="23:24">
      <c r="W375" s="10">
        <v>1468</v>
      </c>
      <c r="X375" s="52" t="s">
        <v>1410</v>
      </c>
    </row>
    <row r="376" spans="23:24">
      <c r="W376" s="10">
        <v>1469</v>
      </c>
      <c r="X376" s="52" t="s">
        <v>1411</v>
      </c>
    </row>
    <row r="377" spans="23:24">
      <c r="W377" s="10">
        <v>1472</v>
      </c>
      <c r="X377" s="52" t="s">
        <v>382</v>
      </c>
    </row>
    <row r="378" spans="23:24">
      <c r="W378" s="10">
        <v>1553</v>
      </c>
      <c r="X378" s="52" t="s">
        <v>1412</v>
      </c>
    </row>
    <row r="379" spans="23:24">
      <c r="W379" s="10">
        <v>1554</v>
      </c>
      <c r="X379" s="52" t="s">
        <v>1413</v>
      </c>
    </row>
    <row r="380" spans="23:24">
      <c r="W380" s="10">
        <v>1555</v>
      </c>
      <c r="X380" s="52" t="s">
        <v>1414</v>
      </c>
    </row>
    <row r="381" spans="23:24">
      <c r="W381" s="10">
        <v>1556</v>
      </c>
      <c r="X381" s="52" t="s">
        <v>1415</v>
      </c>
    </row>
    <row r="382" spans="23:24">
      <c r="W382" s="10">
        <v>1576</v>
      </c>
      <c r="X382" s="52" t="s">
        <v>1416</v>
      </c>
    </row>
    <row r="383" spans="23:24">
      <c r="W383" s="10">
        <v>1577</v>
      </c>
      <c r="X383" s="52" t="s">
        <v>1417</v>
      </c>
    </row>
    <row r="384" spans="23:24">
      <c r="W384" s="10">
        <v>1578</v>
      </c>
      <c r="X384" s="52" t="s">
        <v>1418</v>
      </c>
    </row>
    <row r="385" spans="23:24">
      <c r="W385" s="10">
        <v>1584</v>
      </c>
      <c r="X385" s="52" t="s">
        <v>1419</v>
      </c>
    </row>
    <row r="386" spans="23:24">
      <c r="W386" s="10">
        <v>1595</v>
      </c>
      <c r="X386" s="52" t="s">
        <v>1420</v>
      </c>
    </row>
    <row r="387" spans="23:24">
      <c r="W387" s="10">
        <v>1617</v>
      </c>
      <c r="X387" s="52" t="s">
        <v>1421</v>
      </c>
    </row>
    <row r="388" spans="23:24">
      <c r="W388" s="10">
        <v>1618</v>
      </c>
      <c r="X388" s="52" t="s">
        <v>1422</v>
      </c>
    </row>
    <row r="389" spans="23:24">
      <c r="W389" s="10">
        <v>1619</v>
      </c>
      <c r="X389" s="52" t="s">
        <v>1423</v>
      </c>
    </row>
    <row r="390" spans="23:24">
      <c r="W390" s="10">
        <v>1620</v>
      </c>
      <c r="X390" s="52" t="s">
        <v>1424</v>
      </c>
    </row>
    <row r="391" spans="23:24">
      <c r="W391" s="10">
        <v>1621</v>
      </c>
      <c r="X391" s="52" t="s">
        <v>1425</v>
      </c>
    </row>
    <row r="392" spans="23:24">
      <c r="W392" s="10">
        <v>1622</v>
      </c>
      <c r="X392" s="52" t="s">
        <v>1426</v>
      </c>
    </row>
    <row r="393" spans="23:24">
      <c r="W393" s="10">
        <v>1623</v>
      </c>
      <c r="X393" s="52" t="s">
        <v>1427</v>
      </c>
    </row>
    <row r="394" spans="23:24">
      <c r="W394" s="10">
        <v>1624</v>
      </c>
      <c r="X394" s="52" t="s">
        <v>1428</v>
      </c>
    </row>
    <row r="395" spans="23:24">
      <c r="W395" s="10">
        <v>1625</v>
      </c>
      <c r="X395" s="52" t="s">
        <v>1429</v>
      </c>
    </row>
    <row r="396" spans="23:24">
      <c r="W396" s="10">
        <v>1626</v>
      </c>
      <c r="X396" s="52" t="s">
        <v>1430</v>
      </c>
    </row>
    <row r="397" spans="23:24">
      <c r="W397" s="10">
        <v>1627</v>
      </c>
      <c r="X397" s="52" t="s">
        <v>1431</v>
      </c>
    </row>
    <row r="398" spans="23:24">
      <c r="W398" s="10">
        <v>1628</v>
      </c>
      <c r="X398" s="52" t="s">
        <v>1432</v>
      </c>
    </row>
    <row r="399" spans="23:24">
      <c r="W399" s="10">
        <v>1629</v>
      </c>
      <c r="X399" s="52" t="s">
        <v>1433</v>
      </c>
    </row>
    <row r="400" spans="23:24">
      <c r="W400" s="10">
        <v>1658</v>
      </c>
      <c r="X400" s="52" t="s">
        <v>1434</v>
      </c>
    </row>
    <row r="401" spans="23:24">
      <c r="W401" s="10">
        <v>1659</v>
      </c>
      <c r="X401" s="52" t="s">
        <v>1435</v>
      </c>
    </row>
    <row r="402" spans="23:24">
      <c r="W402" s="10">
        <v>1660</v>
      </c>
      <c r="X402" s="52" t="s">
        <v>1436</v>
      </c>
    </row>
    <row r="403" spans="23:24">
      <c r="W403" s="10">
        <v>1661</v>
      </c>
      <c r="X403" s="52" t="s">
        <v>1437</v>
      </c>
    </row>
    <row r="404" spans="23:24">
      <c r="W404" s="10">
        <v>1662</v>
      </c>
      <c r="X404" s="52" t="s">
        <v>1438</v>
      </c>
    </row>
    <row r="405" spans="23:24">
      <c r="W405" s="10">
        <v>1663</v>
      </c>
      <c r="X405" s="52" t="s">
        <v>1439</v>
      </c>
    </row>
    <row r="406" spans="23:24">
      <c r="W406" s="10">
        <v>1676</v>
      </c>
      <c r="X406" s="52" t="s">
        <v>1440</v>
      </c>
    </row>
    <row r="407" spans="23:24">
      <c r="W407" s="10">
        <v>1677</v>
      </c>
      <c r="X407" s="52" t="s">
        <v>1441</v>
      </c>
    </row>
    <row r="408" spans="23:24">
      <c r="W408" s="10">
        <v>1678</v>
      </c>
      <c r="X408" s="52" t="s">
        <v>1442</v>
      </c>
    </row>
    <row r="409" spans="23:24">
      <c r="W409" s="10">
        <v>1683</v>
      </c>
      <c r="X409" s="52" t="s">
        <v>1443</v>
      </c>
    </row>
    <row r="410" spans="23:24">
      <c r="W410" s="10">
        <v>1684</v>
      </c>
      <c r="X410" s="52" t="s">
        <v>1444</v>
      </c>
    </row>
    <row r="411" spans="23:24">
      <c r="W411" s="10">
        <v>1685</v>
      </c>
      <c r="X411" s="52" t="s">
        <v>1445</v>
      </c>
    </row>
    <row r="412" spans="23:24">
      <c r="W412" s="10">
        <v>1686</v>
      </c>
      <c r="X412" s="52" t="s">
        <v>1446</v>
      </c>
    </row>
    <row r="413" spans="23:24">
      <c r="W413" s="10">
        <v>1696</v>
      </c>
      <c r="X413" s="52" t="s">
        <v>1447</v>
      </c>
    </row>
    <row r="414" spans="23:24">
      <c r="W414" s="10">
        <v>1697</v>
      </c>
      <c r="X414" s="52" t="s">
        <v>1448</v>
      </c>
    </row>
    <row r="415" spans="23:24">
      <c r="W415" s="10">
        <v>1698</v>
      </c>
      <c r="X415" s="52" t="s">
        <v>1449</v>
      </c>
    </row>
    <row r="416" spans="23:24">
      <c r="W416" s="10">
        <v>1699</v>
      </c>
      <c r="X416" s="52" t="s">
        <v>1450</v>
      </c>
    </row>
    <row r="417" spans="23:24">
      <c r="W417" s="10">
        <v>1716</v>
      </c>
      <c r="X417" s="53" t="s">
        <v>1451</v>
      </c>
    </row>
    <row r="418" spans="23:24">
      <c r="W418" s="10">
        <v>1717</v>
      </c>
      <c r="X418" s="53" t="s">
        <v>1452</v>
      </c>
    </row>
    <row r="419" spans="23:24">
      <c r="W419" s="10">
        <v>1718</v>
      </c>
      <c r="X419" s="53" t="s">
        <v>1453</v>
      </c>
    </row>
    <row r="420" spans="23:24">
      <c r="W420" s="10">
        <v>1719</v>
      </c>
      <c r="X420" s="53" t="s">
        <v>1454</v>
      </c>
    </row>
    <row r="421" spans="23:24">
      <c r="W421" s="10">
        <v>1723</v>
      </c>
      <c r="X421" s="53" t="s">
        <v>1455</v>
      </c>
    </row>
    <row r="422" spans="23:24">
      <c r="W422" s="10">
        <v>1724</v>
      </c>
      <c r="X422" s="52" t="s">
        <v>1456</v>
      </c>
    </row>
    <row r="423" spans="23:24">
      <c r="W423" s="10">
        <v>1725</v>
      </c>
      <c r="X423" s="52" t="s">
        <v>1457</v>
      </c>
    </row>
    <row r="424" spans="23:24">
      <c r="W424" s="10">
        <v>1726</v>
      </c>
      <c r="X424" s="52" t="s">
        <v>1458</v>
      </c>
    </row>
    <row r="425" spans="23:24">
      <c r="W425" s="10">
        <v>1727</v>
      </c>
      <c r="X425" s="52" t="s">
        <v>1459</v>
      </c>
    </row>
    <row r="426" spans="23:24">
      <c r="W426" s="10">
        <v>1728</v>
      </c>
      <c r="X426" s="52" t="s">
        <v>1460</v>
      </c>
    </row>
    <row r="427" spans="23:24">
      <c r="W427" s="10">
        <v>1730</v>
      </c>
      <c r="X427" s="52" t="s">
        <v>1461</v>
      </c>
    </row>
    <row r="428" spans="23:24">
      <c r="W428" s="10">
        <v>1731</v>
      </c>
      <c r="X428" s="52" t="s">
        <v>1462</v>
      </c>
    </row>
    <row r="429" spans="23:24">
      <c r="W429" s="10">
        <v>1732</v>
      </c>
      <c r="X429" s="52" t="s">
        <v>1463</v>
      </c>
    </row>
    <row r="430" spans="23:24">
      <c r="W430" s="10">
        <v>1733</v>
      </c>
      <c r="X430" s="52" t="s">
        <v>1464</v>
      </c>
    </row>
    <row r="431" spans="23:24">
      <c r="W431" s="10">
        <v>1734</v>
      </c>
      <c r="X431" s="52" t="s">
        <v>1465</v>
      </c>
    </row>
    <row r="432" spans="23:24">
      <c r="W432" s="10">
        <v>1735</v>
      </c>
      <c r="X432" s="52" t="s">
        <v>1466</v>
      </c>
    </row>
    <row r="433" spans="23:24">
      <c r="W433" s="10">
        <v>1736</v>
      </c>
      <c r="X433" s="52" t="s">
        <v>1467</v>
      </c>
    </row>
    <row r="434" spans="23:24">
      <c r="W434" s="10">
        <v>1737</v>
      </c>
      <c r="X434" s="52" t="s">
        <v>1468</v>
      </c>
    </row>
    <row r="435" spans="23:24">
      <c r="W435" s="10">
        <v>1738</v>
      </c>
      <c r="X435" s="52" t="s">
        <v>1469</v>
      </c>
    </row>
    <row r="436" spans="23:24">
      <c r="W436" s="10">
        <v>1739</v>
      </c>
      <c r="X436" s="52" t="s">
        <v>1470</v>
      </c>
    </row>
    <row r="437" spans="23:24">
      <c r="W437" s="10">
        <v>1740</v>
      </c>
      <c r="X437" s="52" t="s">
        <v>1471</v>
      </c>
    </row>
    <row r="438" spans="23:24">
      <c r="W438" s="10">
        <v>1741</v>
      </c>
      <c r="X438" s="52" t="s">
        <v>1472</v>
      </c>
    </row>
    <row r="439" spans="23:24">
      <c r="W439" s="10">
        <v>1742</v>
      </c>
      <c r="X439" s="52" t="s">
        <v>1473</v>
      </c>
    </row>
    <row r="440" spans="23:24">
      <c r="W440" s="10">
        <v>1743</v>
      </c>
      <c r="X440" s="52" t="s">
        <v>1474</v>
      </c>
    </row>
    <row r="441" spans="23:24">
      <c r="W441" s="10">
        <v>1744</v>
      </c>
      <c r="X441" s="52" t="s">
        <v>1475</v>
      </c>
    </row>
    <row r="442" spans="23:24">
      <c r="W442" s="10">
        <v>1745</v>
      </c>
      <c r="X442" s="52" t="s">
        <v>1476</v>
      </c>
    </row>
    <row r="443" spans="23:24">
      <c r="W443" s="10">
        <v>1746</v>
      </c>
      <c r="X443" s="52" t="s">
        <v>1477</v>
      </c>
    </row>
    <row r="444" spans="23:24">
      <c r="W444" s="10">
        <v>1747</v>
      </c>
      <c r="X444" s="52" t="s">
        <v>1478</v>
      </c>
    </row>
    <row r="445" spans="23:24">
      <c r="W445" s="10">
        <v>1748</v>
      </c>
      <c r="X445" s="52" t="s">
        <v>1479</v>
      </c>
    </row>
    <row r="446" spans="23:24">
      <c r="W446" s="10">
        <v>1749</v>
      </c>
      <c r="X446" s="52" t="s">
        <v>1480</v>
      </c>
    </row>
    <row r="447" spans="23:24">
      <c r="W447" s="10">
        <v>1750</v>
      </c>
      <c r="X447" s="52" t="s">
        <v>1481</v>
      </c>
    </row>
    <row r="448" spans="23:24">
      <c r="W448" s="10">
        <v>1751</v>
      </c>
      <c r="X448" s="52" t="s">
        <v>1482</v>
      </c>
    </row>
    <row r="449" spans="23:24">
      <c r="W449" s="10">
        <v>1752</v>
      </c>
      <c r="X449" s="52" t="s">
        <v>1483</v>
      </c>
    </row>
    <row r="450" spans="23:24">
      <c r="W450" s="10">
        <v>1753</v>
      </c>
      <c r="X450" s="52" t="s">
        <v>1484</v>
      </c>
    </row>
    <row r="451" spans="23:24">
      <c r="W451" s="10">
        <v>1754</v>
      </c>
      <c r="X451" s="53" t="s">
        <v>1005</v>
      </c>
    </row>
    <row r="452" spans="23:24">
      <c r="W452" s="10">
        <v>1755</v>
      </c>
      <c r="X452" s="52" t="s">
        <v>1485</v>
      </c>
    </row>
    <row r="453" spans="23:24">
      <c r="W453" s="10">
        <v>1756</v>
      </c>
      <c r="X453" s="53" t="s">
        <v>982</v>
      </c>
    </row>
    <row r="454" spans="23:24">
      <c r="W454" s="10">
        <v>1757</v>
      </c>
      <c r="X454" s="53" t="s">
        <v>1486</v>
      </c>
    </row>
    <row r="455" spans="23:24">
      <c r="W455" s="10">
        <v>1758</v>
      </c>
      <c r="X455" s="53" t="s">
        <v>1487</v>
      </c>
    </row>
    <row r="456" spans="23:24">
      <c r="W456" s="10">
        <v>1759</v>
      </c>
      <c r="X456" s="53" t="s">
        <v>1488</v>
      </c>
    </row>
    <row r="457" spans="23:24">
      <c r="W457" s="10">
        <v>1760</v>
      </c>
      <c r="X457" s="53" t="s">
        <v>1489</v>
      </c>
    </row>
    <row r="458" spans="23:24">
      <c r="W458" s="10">
        <v>1761</v>
      </c>
      <c r="X458" s="53" t="s">
        <v>1490</v>
      </c>
    </row>
    <row r="459" spans="23:24">
      <c r="W459" s="10">
        <v>1762</v>
      </c>
      <c r="X459" s="53" t="s">
        <v>1491</v>
      </c>
    </row>
    <row r="460" spans="23:24">
      <c r="W460" s="10">
        <v>1763</v>
      </c>
      <c r="X460" s="53" t="s">
        <v>1492</v>
      </c>
    </row>
    <row r="461" spans="23:24">
      <c r="W461" s="10">
        <v>1764</v>
      </c>
      <c r="X461" s="53" t="s">
        <v>1493</v>
      </c>
    </row>
    <row r="462" spans="23:24">
      <c r="W462" s="10">
        <v>1765</v>
      </c>
      <c r="X462" s="53" t="s">
        <v>1494</v>
      </c>
    </row>
    <row r="463" spans="23:24">
      <c r="W463" s="10">
        <v>1766</v>
      </c>
      <c r="X463" s="53" t="s">
        <v>1495</v>
      </c>
    </row>
    <row r="464" spans="23:24">
      <c r="W464" s="10">
        <v>1767</v>
      </c>
      <c r="X464" s="53" t="s">
        <v>1496</v>
      </c>
    </row>
    <row r="465" spans="23:24">
      <c r="W465" s="10">
        <v>1768</v>
      </c>
      <c r="X465" s="53" t="s">
        <v>1497</v>
      </c>
    </row>
    <row r="466" spans="23:24">
      <c r="W466" s="10">
        <v>1769</v>
      </c>
      <c r="X466" s="52" t="s">
        <v>1498</v>
      </c>
    </row>
    <row r="467" spans="23:24">
      <c r="W467" s="10">
        <v>3001</v>
      </c>
      <c r="X467" s="52" t="s">
        <v>78</v>
      </c>
    </row>
    <row r="468" spans="23:24">
      <c r="W468" s="10">
        <v>3002</v>
      </c>
      <c r="X468" s="52" t="s">
        <v>1499</v>
      </c>
    </row>
    <row r="469" spans="23:24">
      <c r="W469" s="10">
        <v>3003</v>
      </c>
      <c r="X469" s="52" t="s">
        <v>1500</v>
      </c>
    </row>
    <row r="470" spans="23:24">
      <c r="W470" s="10">
        <v>3004</v>
      </c>
      <c r="X470" s="52" t="s">
        <v>1501</v>
      </c>
    </row>
    <row r="471" spans="23:24">
      <c r="W471" s="10">
        <v>3005</v>
      </c>
      <c r="X471" s="52" t="s">
        <v>1502</v>
      </c>
    </row>
    <row r="472" spans="23:24">
      <c r="W472" s="10">
        <v>3006</v>
      </c>
      <c r="X472" s="52" t="s">
        <v>1503</v>
      </c>
    </row>
    <row r="473" spans="23:24">
      <c r="W473" s="10">
        <v>3007</v>
      </c>
      <c r="X473" s="52" t="s">
        <v>526</v>
      </c>
    </row>
    <row r="474" spans="23:24">
      <c r="W474" s="10">
        <v>3008</v>
      </c>
      <c r="X474" s="52" t="s">
        <v>1504</v>
      </c>
    </row>
    <row r="475" spans="23:24">
      <c r="W475" s="10">
        <v>3009</v>
      </c>
      <c r="X475" s="52" t="s">
        <v>1505</v>
      </c>
    </row>
    <row r="476" spans="23:24">
      <c r="W476" s="10">
        <v>3010</v>
      </c>
      <c r="X476" s="52" t="s">
        <v>1506</v>
      </c>
    </row>
    <row r="477" spans="23:24">
      <c r="W477" s="10">
        <v>3011</v>
      </c>
      <c r="X477" s="52" t="s">
        <v>1507</v>
      </c>
    </row>
    <row r="478" spans="23:24">
      <c r="W478" s="10">
        <v>3012</v>
      </c>
      <c r="X478" s="52" t="s">
        <v>1508</v>
      </c>
    </row>
    <row r="479" spans="23:24">
      <c r="W479" s="10">
        <v>3013</v>
      </c>
      <c r="X479" s="52" t="s">
        <v>1509</v>
      </c>
    </row>
    <row r="480" spans="23:24">
      <c r="W480" s="10">
        <v>3101</v>
      </c>
      <c r="X480" s="52" t="s">
        <v>79</v>
      </c>
    </row>
    <row r="481" spans="23:24">
      <c r="W481" s="10">
        <v>3102</v>
      </c>
      <c r="X481" s="52" t="s">
        <v>1510</v>
      </c>
    </row>
    <row r="482" spans="23:24">
      <c r="W482" s="10">
        <v>3103</v>
      </c>
      <c r="X482" s="52" t="s">
        <v>1511</v>
      </c>
    </row>
    <row r="483" spans="23:24">
      <c r="W483" s="10">
        <v>3104</v>
      </c>
      <c r="X483" s="52" t="s">
        <v>1512</v>
      </c>
    </row>
    <row r="484" spans="23:24">
      <c r="W484" s="10">
        <v>3105</v>
      </c>
      <c r="X484" s="52" t="s">
        <v>1513</v>
      </c>
    </row>
    <row r="485" spans="23:24">
      <c r="W485" s="10">
        <v>3106</v>
      </c>
      <c r="X485" s="52" t="s">
        <v>1514</v>
      </c>
    </row>
    <row r="486" spans="23:24">
      <c r="W486" s="10">
        <v>3107</v>
      </c>
      <c r="X486" s="52" t="s">
        <v>527</v>
      </c>
    </row>
    <row r="487" spans="23:24">
      <c r="W487" s="10">
        <v>3108</v>
      </c>
      <c r="X487" s="52" t="s">
        <v>1515</v>
      </c>
    </row>
    <row r="488" spans="23:24">
      <c r="W488" s="10">
        <v>3109</v>
      </c>
      <c r="X488" s="52" t="s">
        <v>1516</v>
      </c>
    </row>
    <row r="489" spans="23:24">
      <c r="W489" s="10">
        <v>3110</v>
      </c>
      <c r="X489" s="52" t="s">
        <v>1517</v>
      </c>
    </row>
    <row r="490" spans="23:24">
      <c r="W490" s="10">
        <v>3111</v>
      </c>
      <c r="X490" s="52" t="s">
        <v>1518</v>
      </c>
    </row>
    <row r="491" spans="23:24">
      <c r="W491" s="10">
        <v>3112</v>
      </c>
      <c r="X491" s="52" t="s">
        <v>1519</v>
      </c>
    </row>
    <row r="492" spans="23:24">
      <c r="W492" s="10">
        <v>3113</v>
      </c>
      <c r="X492" s="52" t="s">
        <v>1520</v>
      </c>
    </row>
    <row r="493" spans="23:24">
      <c r="W493" s="10">
        <v>3114</v>
      </c>
      <c r="X493" s="52" t="s">
        <v>1521</v>
      </c>
    </row>
    <row r="494" spans="23:24">
      <c r="W494" s="10">
        <v>3115</v>
      </c>
      <c r="X494" s="52" t="s">
        <v>1522</v>
      </c>
    </row>
    <row r="495" spans="23:24">
      <c r="W495" s="10">
        <v>3116</v>
      </c>
      <c r="X495" s="52" t="s">
        <v>1523</v>
      </c>
    </row>
    <row r="496" spans="23:24">
      <c r="W496" s="10">
        <v>3117</v>
      </c>
      <c r="X496" s="52" t="s">
        <v>1524</v>
      </c>
    </row>
    <row r="497" spans="23:24">
      <c r="W497" s="10">
        <v>3118</v>
      </c>
      <c r="X497" s="52" t="s">
        <v>1525</v>
      </c>
    </row>
    <row r="498" spans="23:24">
      <c r="W498" s="10">
        <v>3119</v>
      </c>
      <c r="X498" s="52" t="s">
        <v>1526</v>
      </c>
    </row>
    <row r="499" spans="23:24">
      <c r="W499" s="10">
        <v>3120</v>
      </c>
      <c r="X499" s="52" t="s">
        <v>1527</v>
      </c>
    </row>
    <row r="500" spans="23:24">
      <c r="W500" s="10">
        <v>3121</v>
      </c>
      <c r="X500" s="52" t="s">
        <v>1528</v>
      </c>
    </row>
    <row r="501" spans="23:24">
      <c r="W501" s="10">
        <v>3122</v>
      </c>
      <c r="X501" s="52" t="s">
        <v>1529</v>
      </c>
    </row>
    <row r="502" spans="23:24">
      <c r="W502" s="10">
        <v>3123</v>
      </c>
      <c r="X502" s="52" t="s">
        <v>1530</v>
      </c>
    </row>
    <row r="503" spans="23:24">
      <c r="W503" s="10">
        <v>3124</v>
      </c>
      <c r="X503" s="52" t="s">
        <v>1531</v>
      </c>
    </row>
    <row r="504" spans="23:24">
      <c r="W504" s="10">
        <v>3201</v>
      </c>
      <c r="X504" s="52" t="s">
        <v>1532</v>
      </c>
    </row>
    <row r="505" spans="23:24">
      <c r="W505" s="10">
        <v>3202</v>
      </c>
      <c r="X505" s="52" t="s">
        <v>1533</v>
      </c>
    </row>
    <row r="506" spans="23:24">
      <c r="W506" s="10">
        <v>3203</v>
      </c>
      <c r="X506" s="52" t="s">
        <v>1534</v>
      </c>
    </row>
    <row r="507" spans="23:24">
      <c r="W507" s="10">
        <v>3204</v>
      </c>
      <c r="X507" s="52" t="s">
        <v>1535</v>
      </c>
    </row>
    <row r="508" spans="23:24">
      <c r="W508" s="10">
        <v>3205</v>
      </c>
      <c r="X508" s="52" t="s">
        <v>1536</v>
      </c>
    </row>
    <row r="509" spans="23:24">
      <c r="W509" s="10">
        <v>3206</v>
      </c>
      <c r="X509" s="52" t="s">
        <v>1537</v>
      </c>
    </row>
    <row r="510" spans="23:24">
      <c r="W510" s="10">
        <v>3207</v>
      </c>
      <c r="X510" s="52" t="s">
        <v>1538</v>
      </c>
    </row>
    <row r="511" spans="23:24">
      <c r="W511" s="10">
        <v>3208</v>
      </c>
      <c r="X511" s="52" t="s">
        <v>1539</v>
      </c>
    </row>
    <row r="512" spans="23:24">
      <c r="W512" s="10">
        <v>3209</v>
      </c>
      <c r="X512" s="52" t="s">
        <v>1540</v>
      </c>
    </row>
    <row r="513" spans="23:24">
      <c r="W513" s="10">
        <v>3210</v>
      </c>
      <c r="X513" s="52" t="s">
        <v>1541</v>
      </c>
    </row>
    <row r="514" spans="23:24">
      <c r="W514" s="10">
        <v>3211</v>
      </c>
      <c r="X514" s="52" t="s">
        <v>1542</v>
      </c>
    </row>
    <row r="515" spans="23:24">
      <c r="W515" s="10">
        <v>3212</v>
      </c>
      <c r="X515" s="52" t="s">
        <v>1543</v>
      </c>
    </row>
    <row r="516" spans="23:24">
      <c r="W516" s="10">
        <v>3213</v>
      </c>
      <c r="X516" s="52" t="s">
        <v>1544</v>
      </c>
    </row>
    <row r="517" spans="23:24">
      <c r="W517" s="10">
        <v>3214</v>
      </c>
      <c r="X517" s="52" t="s">
        <v>1545</v>
      </c>
    </row>
    <row r="518" spans="23:24">
      <c r="W518" s="10">
        <v>3215</v>
      </c>
      <c r="X518" s="52" t="s">
        <v>1546</v>
      </c>
    </row>
    <row r="519" spans="23:24">
      <c r="W519" s="10">
        <v>3216</v>
      </c>
      <c r="X519" s="52" t="s">
        <v>1547</v>
      </c>
    </row>
    <row r="520" spans="23:24">
      <c r="W520" s="10">
        <v>3217</v>
      </c>
      <c r="X520" s="52" t="s">
        <v>1548</v>
      </c>
    </row>
    <row r="521" spans="23:24">
      <c r="W521" s="10">
        <v>3218</v>
      </c>
      <c r="X521" s="52" t="s">
        <v>1549</v>
      </c>
    </row>
    <row r="522" spans="23:24">
      <c r="W522" s="10">
        <v>3219</v>
      </c>
      <c r="X522" s="52" t="s">
        <v>1550</v>
      </c>
    </row>
    <row r="523" spans="23:24">
      <c r="W523" s="10">
        <v>3220</v>
      </c>
      <c r="X523" s="52" t="s">
        <v>1551</v>
      </c>
    </row>
    <row r="524" spans="23:24">
      <c r="W524" s="10">
        <v>3221</v>
      </c>
      <c r="X524" s="52" t="s">
        <v>1552</v>
      </c>
    </row>
    <row r="525" spans="23:24">
      <c r="W525" s="10">
        <v>3222</v>
      </c>
      <c r="X525" s="52" t="s">
        <v>1553</v>
      </c>
    </row>
    <row r="526" spans="23:24">
      <c r="W526" s="10">
        <v>3223</v>
      </c>
      <c r="X526" s="52" t="s">
        <v>1554</v>
      </c>
    </row>
    <row r="527" spans="23:24">
      <c r="W527" s="10">
        <v>3224</v>
      </c>
      <c r="X527" s="52" t="s">
        <v>1555</v>
      </c>
    </row>
    <row r="528" spans="23:24">
      <c r="W528" s="10">
        <v>3225</v>
      </c>
      <c r="X528" s="52" t="s">
        <v>1556</v>
      </c>
    </row>
    <row r="529" spans="23:24">
      <c r="W529" s="10">
        <v>3226</v>
      </c>
      <c r="X529" s="52" t="s">
        <v>1557</v>
      </c>
    </row>
    <row r="530" spans="23:24">
      <c r="W530" s="10">
        <v>3227</v>
      </c>
      <c r="X530" s="52" t="s">
        <v>1558</v>
      </c>
    </row>
    <row r="531" spans="23:24">
      <c r="W531" s="10">
        <v>3228</v>
      </c>
      <c r="X531" s="52" t="s">
        <v>1559</v>
      </c>
    </row>
    <row r="532" spans="23:24">
      <c r="W532" s="10">
        <v>3229</v>
      </c>
      <c r="X532" s="52" t="s">
        <v>1560</v>
      </c>
    </row>
    <row r="533" spans="23:24">
      <c r="W533" s="10">
        <v>3230</v>
      </c>
      <c r="X533" s="52" t="s">
        <v>1561</v>
      </c>
    </row>
    <row r="534" spans="23:24">
      <c r="W534" s="10">
        <v>3231</v>
      </c>
      <c r="X534" s="52" t="s">
        <v>1562</v>
      </c>
    </row>
    <row r="535" spans="23:24">
      <c r="W535" s="10">
        <v>3232</v>
      </c>
      <c r="X535" s="52" t="s">
        <v>1563</v>
      </c>
    </row>
    <row r="536" spans="23:24">
      <c r="W536" s="10">
        <v>3233</v>
      </c>
      <c r="X536" s="52" t="s">
        <v>1564</v>
      </c>
    </row>
    <row r="537" spans="23:24">
      <c r="W537" s="10">
        <v>3234</v>
      </c>
      <c r="X537" s="52" t="s">
        <v>1565</v>
      </c>
    </row>
    <row r="538" spans="23:24">
      <c r="W538" s="10">
        <v>3235</v>
      </c>
      <c r="X538" s="52" t="s">
        <v>1566</v>
      </c>
    </row>
    <row r="539" spans="23:24">
      <c r="W539" s="10">
        <v>3236</v>
      </c>
      <c r="X539" s="52" t="s">
        <v>1567</v>
      </c>
    </row>
    <row r="540" spans="23:24">
      <c r="W540" s="10">
        <v>3237</v>
      </c>
      <c r="X540" s="52" t="s">
        <v>1568</v>
      </c>
    </row>
    <row r="541" spans="23:24">
      <c r="W541" s="10">
        <v>3238</v>
      </c>
      <c r="X541" s="52" t="s">
        <v>1569</v>
      </c>
    </row>
    <row r="542" spans="23:24">
      <c r="W542" s="10">
        <v>3239</v>
      </c>
      <c r="X542" s="52" t="s">
        <v>1570</v>
      </c>
    </row>
    <row r="543" spans="23:24">
      <c r="W543" s="10">
        <v>3240</v>
      </c>
      <c r="X543" s="52" t="s">
        <v>1571</v>
      </c>
    </row>
    <row r="544" spans="23:24">
      <c r="W544" s="10">
        <v>3241</v>
      </c>
      <c r="X544" s="52" t="s">
        <v>1572</v>
      </c>
    </row>
    <row r="545" spans="23:24">
      <c r="W545" s="10">
        <v>3242</v>
      </c>
      <c r="X545" s="52" t="s">
        <v>1573</v>
      </c>
    </row>
    <row r="546" spans="23:24">
      <c r="W546" s="10">
        <v>3301</v>
      </c>
      <c r="X546" s="52" t="s">
        <v>1574</v>
      </c>
    </row>
    <row r="547" spans="23:24">
      <c r="W547" s="10">
        <v>3302</v>
      </c>
      <c r="X547" s="52" t="s">
        <v>1575</v>
      </c>
    </row>
    <row r="548" spans="23:24">
      <c r="W548" s="10">
        <v>3303</v>
      </c>
      <c r="X548" s="52" t="s">
        <v>1576</v>
      </c>
    </row>
    <row r="549" spans="23:24">
      <c r="W549" s="10">
        <v>3304</v>
      </c>
      <c r="X549" s="52" t="s">
        <v>1577</v>
      </c>
    </row>
    <row r="550" spans="23:24">
      <c r="W550" s="10">
        <v>3305</v>
      </c>
      <c r="X550" s="52" t="s">
        <v>1578</v>
      </c>
    </row>
    <row r="551" spans="23:24">
      <c r="W551" s="10">
        <v>3306</v>
      </c>
      <c r="X551" s="52" t="s">
        <v>1579</v>
      </c>
    </row>
    <row r="552" spans="23:24">
      <c r="W552" s="10">
        <v>3307</v>
      </c>
      <c r="X552" s="52" t="s">
        <v>1580</v>
      </c>
    </row>
    <row r="553" spans="23:24">
      <c r="W553" s="10">
        <v>3308</v>
      </c>
      <c r="X553" s="52" t="s">
        <v>1581</v>
      </c>
    </row>
    <row r="554" spans="23:24">
      <c r="W554" s="10">
        <v>3309</v>
      </c>
      <c r="X554" s="52" t="s">
        <v>1582</v>
      </c>
    </row>
    <row r="555" spans="23:24">
      <c r="W555" s="10">
        <v>3310</v>
      </c>
      <c r="X555" s="52" t="s">
        <v>1583</v>
      </c>
    </row>
    <row r="556" spans="23:24">
      <c r="W556" s="10">
        <v>3311</v>
      </c>
      <c r="X556" s="52" t="s">
        <v>1584</v>
      </c>
    </row>
    <row r="557" spans="23:24">
      <c r="W557" s="10">
        <v>3401</v>
      </c>
      <c r="X557" s="52" t="s">
        <v>80</v>
      </c>
    </row>
    <row r="558" spans="23:24">
      <c r="W558" s="10">
        <v>3402</v>
      </c>
      <c r="X558" s="52" t="s">
        <v>1585</v>
      </c>
    </row>
    <row r="559" spans="23:24">
      <c r="W559" s="10">
        <v>3403</v>
      </c>
      <c r="X559" s="52" t="s">
        <v>1586</v>
      </c>
    </row>
    <row r="560" spans="23:24">
      <c r="W560" s="10">
        <v>3404</v>
      </c>
      <c r="X560" s="52" t="s">
        <v>1587</v>
      </c>
    </row>
    <row r="561" spans="23:24">
      <c r="W561" s="10">
        <v>3405</v>
      </c>
      <c r="X561" s="52" t="s">
        <v>1588</v>
      </c>
    </row>
    <row r="562" spans="23:24">
      <c r="W562" s="10">
        <v>3406</v>
      </c>
      <c r="X562" s="52" t="s">
        <v>1589</v>
      </c>
    </row>
    <row r="563" spans="23:24">
      <c r="W563" s="10">
        <v>3407</v>
      </c>
      <c r="X563" s="52" t="s">
        <v>528</v>
      </c>
    </row>
    <row r="564" spans="23:24">
      <c r="W564" s="10">
        <v>3408</v>
      </c>
      <c r="X564" s="52" t="s">
        <v>1590</v>
      </c>
    </row>
    <row r="565" spans="23:24">
      <c r="W565" s="10">
        <v>3409</v>
      </c>
      <c r="X565" s="52" t="s">
        <v>1591</v>
      </c>
    </row>
    <row r="566" spans="23:24">
      <c r="W566" s="10">
        <v>3410</v>
      </c>
      <c r="X566" s="52" t="s">
        <v>1592</v>
      </c>
    </row>
    <row r="567" spans="23:24">
      <c r="W567" s="10">
        <v>3411</v>
      </c>
      <c r="X567" s="52" t="s">
        <v>1593</v>
      </c>
    </row>
    <row r="568" spans="23:24">
      <c r="W568" s="10">
        <v>3412</v>
      </c>
      <c r="X568" s="52" t="s">
        <v>1594</v>
      </c>
    </row>
    <row r="569" spans="23:24">
      <c r="W569" s="10">
        <v>3413</v>
      </c>
      <c r="X569" s="52" t="s">
        <v>1595</v>
      </c>
    </row>
    <row r="570" spans="23:24">
      <c r="W570" s="10">
        <v>3501</v>
      </c>
      <c r="X570" s="52" t="s">
        <v>1596</v>
      </c>
    </row>
    <row r="571" spans="23:24">
      <c r="W571" s="10">
        <v>3502</v>
      </c>
      <c r="X571" s="52" t="s">
        <v>1597</v>
      </c>
    </row>
    <row r="572" spans="23:24">
      <c r="W572" s="10">
        <v>3503</v>
      </c>
      <c r="X572" s="52" t="s">
        <v>1598</v>
      </c>
    </row>
    <row r="573" spans="23:24">
      <c r="W573" s="10">
        <v>3504</v>
      </c>
      <c r="X573" s="52" t="s">
        <v>1599</v>
      </c>
    </row>
    <row r="574" spans="23:24">
      <c r="W574" s="10">
        <v>3505</v>
      </c>
      <c r="X574" s="52" t="s">
        <v>1600</v>
      </c>
    </row>
    <row r="575" spans="23:24">
      <c r="W575" s="10">
        <v>3506</v>
      </c>
      <c r="X575" s="52" t="s">
        <v>1601</v>
      </c>
    </row>
    <row r="576" spans="23:24">
      <c r="W576" s="10">
        <v>3507</v>
      </c>
      <c r="X576" s="52" t="s">
        <v>1602</v>
      </c>
    </row>
    <row r="577" spans="23:24">
      <c r="W577" s="10">
        <v>3508</v>
      </c>
      <c r="X577" s="52" t="s">
        <v>1603</v>
      </c>
    </row>
    <row r="578" spans="23:24">
      <c r="W578" s="10">
        <v>3509</v>
      </c>
      <c r="X578" s="52" t="s">
        <v>1604</v>
      </c>
    </row>
    <row r="579" spans="23:24">
      <c r="W579" s="10">
        <v>3510</v>
      </c>
      <c r="X579" s="52" t="s">
        <v>1605</v>
      </c>
    </row>
    <row r="580" spans="23:24">
      <c r="W580" s="10">
        <v>3511</v>
      </c>
      <c r="X580" s="52" t="s">
        <v>1606</v>
      </c>
    </row>
    <row r="581" spans="23:24">
      <c r="W581" s="10">
        <v>3512</v>
      </c>
      <c r="X581" s="52" t="s">
        <v>1607</v>
      </c>
    </row>
    <row r="582" spans="23:24">
      <c r="W582" s="10">
        <v>3513</v>
      </c>
      <c r="X582" s="52" t="s">
        <v>1608</v>
      </c>
    </row>
    <row r="583" spans="23:24">
      <c r="W583" s="10">
        <v>3514</v>
      </c>
      <c r="X583" s="52" t="s">
        <v>1609</v>
      </c>
    </row>
    <row r="584" spans="23:24">
      <c r="W584" s="10">
        <v>3515</v>
      </c>
      <c r="X584" s="52" t="s">
        <v>1610</v>
      </c>
    </row>
    <row r="585" spans="23:24">
      <c r="W585" s="10">
        <v>3601</v>
      </c>
      <c r="X585" s="52" t="s">
        <v>1611</v>
      </c>
    </row>
    <row r="586" spans="23:24">
      <c r="W586" s="10">
        <v>3602</v>
      </c>
      <c r="X586" s="52" t="s">
        <v>1612</v>
      </c>
    </row>
    <row r="587" spans="23:24">
      <c r="W587" s="10">
        <v>3603</v>
      </c>
      <c r="X587" s="52" t="s">
        <v>1613</v>
      </c>
    </row>
    <row r="588" spans="23:24">
      <c r="W588" s="10">
        <v>3604</v>
      </c>
      <c r="X588" s="52" t="s">
        <v>1614</v>
      </c>
    </row>
    <row r="589" spans="23:24">
      <c r="W589" s="10">
        <v>3605</v>
      </c>
      <c r="X589" s="52" t="s">
        <v>1615</v>
      </c>
    </row>
    <row r="590" spans="23:24">
      <c r="W590" s="10">
        <v>3701</v>
      </c>
      <c r="X590" s="52" t="s">
        <v>1616</v>
      </c>
    </row>
    <row r="591" spans="23:24">
      <c r="W591" s="10">
        <v>3702</v>
      </c>
      <c r="X591" s="52" t="s">
        <v>1617</v>
      </c>
    </row>
    <row r="592" spans="23:24">
      <c r="W592" s="10">
        <v>3703</v>
      </c>
      <c r="X592" s="52" t="s">
        <v>1391</v>
      </c>
    </row>
    <row r="593" spans="23:24">
      <c r="W593" s="10">
        <v>3704</v>
      </c>
      <c r="X593" s="52" t="s">
        <v>1618</v>
      </c>
    </row>
    <row r="594" spans="23:24">
      <c r="W594" s="10">
        <v>3705</v>
      </c>
      <c r="X594" s="52" t="s">
        <v>1619</v>
      </c>
    </row>
    <row r="595" spans="23:24">
      <c r="W595" s="10">
        <v>3706</v>
      </c>
      <c r="X595" s="52" t="s">
        <v>1620</v>
      </c>
    </row>
    <row r="596" spans="23:24">
      <c r="W596" s="10">
        <v>3707</v>
      </c>
      <c r="X596" s="52" t="s">
        <v>1621</v>
      </c>
    </row>
    <row r="597" spans="23:24">
      <c r="W597" s="10">
        <v>3708</v>
      </c>
      <c r="X597" s="52" t="s">
        <v>1622</v>
      </c>
    </row>
    <row r="598" spans="23:24">
      <c r="W598" s="10">
        <v>3709</v>
      </c>
      <c r="X598" s="52" t="s">
        <v>1623</v>
      </c>
    </row>
    <row r="599" spans="23:24">
      <c r="W599" s="10">
        <v>3710</v>
      </c>
      <c r="X599" s="52" t="s">
        <v>1624</v>
      </c>
    </row>
    <row r="600" spans="23:24">
      <c r="W600" s="10">
        <v>3711</v>
      </c>
      <c r="X600" s="52" t="s">
        <v>1625</v>
      </c>
    </row>
    <row r="601" spans="23:24">
      <c r="W601" s="10">
        <v>3712</v>
      </c>
      <c r="X601" s="52" t="s">
        <v>1626</v>
      </c>
    </row>
    <row r="602" spans="23:24">
      <c r="W602" s="10">
        <v>3713</v>
      </c>
      <c r="X602" s="52" t="s">
        <v>1627</v>
      </c>
    </row>
    <row r="603" spans="23:24">
      <c r="W603" s="10">
        <v>3714</v>
      </c>
      <c r="X603" s="52" t="s">
        <v>1628</v>
      </c>
    </row>
    <row r="604" spans="23:24">
      <c r="W604" s="10">
        <v>3715</v>
      </c>
      <c r="X604" s="52" t="s">
        <v>1629</v>
      </c>
    </row>
    <row r="605" spans="23:24">
      <c r="W605" s="10">
        <v>3716</v>
      </c>
      <c r="X605" s="52" t="s">
        <v>1630</v>
      </c>
    </row>
    <row r="606" spans="23:24">
      <c r="W606" s="10">
        <v>3717</v>
      </c>
      <c r="X606" s="52" t="s">
        <v>1631</v>
      </c>
    </row>
    <row r="607" spans="23:24">
      <c r="W607" s="10">
        <v>3718</v>
      </c>
      <c r="X607" s="52" t="s">
        <v>1632</v>
      </c>
    </row>
    <row r="608" spans="23:24">
      <c r="W608" s="10">
        <v>3719</v>
      </c>
      <c r="X608" s="52" t="s">
        <v>1633</v>
      </c>
    </row>
    <row r="609" spans="23:24">
      <c r="W609" s="10">
        <v>3720</v>
      </c>
      <c r="X609" s="52" t="s">
        <v>1634</v>
      </c>
    </row>
    <row r="610" spans="23:24">
      <c r="W610" s="10">
        <v>3721</v>
      </c>
      <c r="X610" s="52" t="s">
        <v>1635</v>
      </c>
    </row>
    <row r="611" spans="23:24">
      <c r="W611" s="10">
        <v>3722</v>
      </c>
      <c r="X611" s="52" t="s">
        <v>1636</v>
      </c>
    </row>
    <row r="612" spans="23:24">
      <c r="W612" s="10">
        <v>3723</v>
      </c>
      <c r="X612" s="52" t="s">
        <v>1637</v>
      </c>
    </row>
    <row r="613" spans="23:24">
      <c r="W613" s="10">
        <v>3724</v>
      </c>
      <c r="X613" s="52" t="s">
        <v>1638</v>
      </c>
    </row>
    <row r="614" spans="23:24">
      <c r="W614" s="10">
        <v>3725</v>
      </c>
      <c r="X614" s="52" t="s">
        <v>1639</v>
      </c>
    </row>
    <row r="615" spans="23:24">
      <c r="W615" s="10">
        <v>3726</v>
      </c>
      <c r="X615" s="52" t="s">
        <v>1640</v>
      </c>
    </row>
    <row r="616" spans="23:24">
      <c r="W616" s="10">
        <v>3727</v>
      </c>
      <c r="X616" s="52" t="s">
        <v>1641</v>
      </c>
    </row>
    <row r="617" spans="23:24">
      <c r="W617" s="10">
        <v>3728</v>
      </c>
      <c r="X617" s="52" t="s">
        <v>1642</v>
      </c>
    </row>
    <row r="618" spans="23:24">
      <c r="W618" s="10">
        <v>3729</v>
      </c>
      <c r="X618" s="52" t="s">
        <v>1643</v>
      </c>
    </row>
    <row r="619" spans="23:24">
      <c r="W619" s="10">
        <v>3730</v>
      </c>
      <c r="X619" s="52" t="s">
        <v>1644</v>
      </c>
    </row>
    <row r="620" spans="23:24">
      <c r="W620" s="10">
        <v>3731</v>
      </c>
      <c r="X620" s="52" t="s">
        <v>1645</v>
      </c>
    </row>
    <row r="621" spans="23:24">
      <c r="W621" s="10">
        <v>3732</v>
      </c>
      <c r="X621" s="52" t="s">
        <v>1646</v>
      </c>
    </row>
    <row r="622" spans="23:24">
      <c r="W622" s="10">
        <v>3733</v>
      </c>
      <c r="X622" s="52" t="s">
        <v>1647</v>
      </c>
    </row>
    <row r="623" spans="23:24">
      <c r="W623" s="10">
        <v>3734</v>
      </c>
      <c r="X623" s="52" t="s">
        <v>1648</v>
      </c>
    </row>
    <row r="624" spans="23:24">
      <c r="W624" s="10">
        <v>3735</v>
      </c>
      <c r="X624" s="52" t="s">
        <v>1649</v>
      </c>
    </row>
    <row r="625" spans="23:24">
      <c r="W625" s="10">
        <v>3736</v>
      </c>
      <c r="X625" s="52" t="s">
        <v>1650</v>
      </c>
    </row>
    <row r="626" spans="23:24">
      <c r="W626" s="10">
        <v>3737</v>
      </c>
      <c r="X626" s="52" t="s">
        <v>1651</v>
      </c>
    </row>
    <row r="627" spans="23:24">
      <c r="W627" s="10">
        <v>3738</v>
      </c>
      <c r="X627" s="52" t="s">
        <v>1652</v>
      </c>
    </row>
    <row r="628" spans="23:24">
      <c r="W628" s="10">
        <v>3739</v>
      </c>
      <c r="X628" s="52" t="s">
        <v>1653</v>
      </c>
    </row>
    <row r="629" spans="23:24">
      <c r="W629" s="10">
        <v>3740</v>
      </c>
      <c r="X629" s="52" t="s">
        <v>1654</v>
      </c>
    </row>
    <row r="630" spans="23:24">
      <c r="W630" s="10">
        <v>3741</v>
      </c>
      <c r="X630" s="52" t="s">
        <v>1655</v>
      </c>
    </row>
    <row r="631" spans="23:24">
      <c r="W631" s="10">
        <v>3742</v>
      </c>
      <c r="X631" s="52" t="s">
        <v>1656</v>
      </c>
    </row>
    <row r="632" spans="23:24">
      <c r="W632" s="10">
        <v>3743</v>
      </c>
      <c r="X632" s="52" t="s">
        <v>1657</v>
      </c>
    </row>
    <row r="633" spans="23:24">
      <c r="W633" s="10">
        <v>3744</v>
      </c>
      <c r="X633" s="52" t="s">
        <v>1658</v>
      </c>
    </row>
    <row r="634" spans="23:24">
      <c r="W634" s="10">
        <v>3745</v>
      </c>
      <c r="X634" s="52" t="s">
        <v>1659</v>
      </c>
    </row>
    <row r="635" spans="23:24">
      <c r="W635" s="10">
        <v>3746</v>
      </c>
      <c r="X635" s="52" t="s">
        <v>1660</v>
      </c>
    </row>
    <row r="636" spans="23:24">
      <c r="W636" s="10">
        <v>3747</v>
      </c>
      <c r="X636" s="52" t="s">
        <v>1661</v>
      </c>
    </row>
    <row r="637" spans="23:24">
      <c r="W637" s="10">
        <v>3748</v>
      </c>
      <c r="X637" s="52" t="s">
        <v>1662</v>
      </c>
    </row>
    <row r="638" spans="23:24">
      <c r="W638" s="10">
        <v>3749</v>
      </c>
      <c r="X638" s="52" t="s">
        <v>1663</v>
      </c>
    </row>
    <row r="639" spans="23:24">
      <c r="W639" s="10">
        <v>3750</v>
      </c>
      <c r="X639" s="52" t="s">
        <v>1664</v>
      </c>
    </row>
    <row r="640" spans="23:24">
      <c r="W640" s="10">
        <v>3751</v>
      </c>
      <c r="X640" s="52" t="s">
        <v>1665</v>
      </c>
    </row>
    <row r="641" spans="23:24">
      <c r="W641" s="10">
        <v>3752</v>
      </c>
      <c r="X641" s="52" t="s">
        <v>1666</v>
      </c>
    </row>
    <row r="642" spans="23:24">
      <c r="W642" s="10">
        <v>3753</v>
      </c>
      <c r="X642" s="52" t="s">
        <v>1667</v>
      </c>
    </row>
    <row r="643" spans="23:24">
      <c r="W643" s="10">
        <v>3754</v>
      </c>
      <c r="X643" s="52" t="s">
        <v>1668</v>
      </c>
    </row>
    <row r="644" spans="23:24">
      <c r="W644" s="10">
        <v>3755</v>
      </c>
      <c r="X644" s="52" t="s">
        <v>1669</v>
      </c>
    </row>
    <row r="645" spans="23:24">
      <c r="W645" s="10">
        <v>3756</v>
      </c>
      <c r="X645" s="52" t="s">
        <v>1670</v>
      </c>
    </row>
    <row r="646" spans="23:24">
      <c r="W646" s="10">
        <v>3757</v>
      </c>
      <c r="X646" s="52" t="s">
        <v>1671</v>
      </c>
    </row>
    <row r="647" spans="23:24">
      <c r="W647" s="10">
        <v>3758</v>
      </c>
      <c r="X647" s="52" t="s">
        <v>1672</v>
      </c>
    </row>
    <row r="648" spans="23:24">
      <c r="W648" s="10">
        <v>3759</v>
      </c>
      <c r="X648" s="52" t="s">
        <v>1673</v>
      </c>
    </row>
    <row r="649" spans="23:24">
      <c r="W649" s="10">
        <v>3760</v>
      </c>
      <c r="X649" s="52" t="s">
        <v>1674</v>
      </c>
    </row>
    <row r="650" spans="23:24">
      <c r="W650" s="10">
        <v>3761</v>
      </c>
      <c r="X650" s="52" t="s">
        <v>1675</v>
      </c>
    </row>
    <row r="651" spans="23:24">
      <c r="W651" s="10">
        <v>3762</v>
      </c>
      <c r="X651" s="52" t="s">
        <v>1676</v>
      </c>
    </row>
    <row r="652" spans="23:24">
      <c r="W652" s="10">
        <v>3763</v>
      </c>
      <c r="X652" s="52" t="s">
        <v>1677</v>
      </c>
    </row>
    <row r="653" spans="23:24">
      <c r="W653" s="10">
        <v>3764</v>
      </c>
      <c r="X653" s="52" t="s">
        <v>1678</v>
      </c>
    </row>
    <row r="654" spans="23:24">
      <c r="W654" s="10">
        <v>3765</v>
      </c>
      <c r="X654" s="52" t="s">
        <v>1679</v>
      </c>
    </row>
    <row r="655" spans="23:24">
      <c r="W655" s="10">
        <v>3766</v>
      </c>
      <c r="X655" s="52" t="s">
        <v>1680</v>
      </c>
    </row>
    <row r="656" spans="23:24">
      <c r="W656" s="10">
        <v>3767</v>
      </c>
      <c r="X656" s="52" t="s">
        <v>1681</v>
      </c>
    </row>
    <row r="657" spans="23:24">
      <c r="W657" s="10">
        <v>3768</v>
      </c>
      <c r="X657" s="52" t="s">
        <v>1682</v>
      </c>
    </row>
    <row r="658" spans="23:24">
      <c r="W658" s="10">
        <v>3769</v>
      </c>
      <c r="X658" s="52" t="s">
        <v>1683</v>
      </c>
    </row>
    <row r="659" spans="23:24">
      <c r="W659" s="10">
        <v>3770</v>
      </c>
      <c r="X659" s="52" t="s">
        <v>1684</v>
      </c>
    </row>
    <row r="660" spans="23:24">
      <c r="W660" s="10">
        <v>3771</v>
      </c>
      <c r="X660" s="52" t="s">
        <v>1685</v>
      </c>
    </row>
    <row r="661" spans="23:24">
      <c r="W661" s="10">
        <v>3772</v>
      </c>
      <c r="X661" s="52" t="s">
        <v>1686</v>
      </c>
    </row>
    <row r="662" spans="23:24">
      <c r="W662" s="10">
        <v>3773</v>
      </c>
      <c r="X662" s="52" t="s">
        <v>1687</v>
      </c>
    </row>
    <row r="663" spans="23:24">
      <c r="W663" s="10">
        <v>3774</v>
      </c>
      <c r="X663" s="52" t="s">
        <v>1688</v>
      </c>
    </row>
    <row r="664" spans="23:24">
      <c r="W664" s="10">
        <v>3775</v>
      </c>
      <c r="X664" s="52" t="s">
        <v>1689</v>
      </c>
    </row>
    <row r="665" spans="23:24">
      <c r="W665" s="10">
        <v>3776</v>
      </c>
      <c r="X665" s="52" t="s">
        <v>1690</v>
      </c>
    </row>
    <row r="666" spans="23:24">
      <c r="W666" s="10">
        <v>3777</v>
      </c>
      <c r="X666" s="52" t="s">
        <v>1691</v>
      </c>
    </row>
    <row r="667" spans="23:24">
      <c r="W667" s="10">
        <v>3778</v>
      </c>
      <c r="X667" s="52" t="s">
        <v>1692</v>
      </c>
    </row>
    <row r="668" spans="23:24">
      <c r="W668" s="10">
        <v>3779</v>
      </c>
      <c r="X668" s="52" t="s">
        <v>1693</v>
      </c>
    </row>
    <row r="669" spans="23:24">
      <c r="W669" s="10">
        <v>3780</v>
      </c>
      <c r="X669" s="52" t="s">
        <v>1694</v>
      </c>
    </row>
    <row r="670" spans="23:24">
      <c r="W670" s="10">
        <v>3781</v>
      </c>
      <c r="X670" s="52" t="s">
        <v>1695</v>
      </c>
    </row>
    <row r="671" spans="23:24">
      <c r="W671" s="10">
        <v>3782</v>
      </c>
      <c r="X671" s="52" t="s">
        <v>1696</v>
      </c>
    </row>
    <row r="672" spans="23:24">
      <c r="W672" s="10">
        <v>3783</v>
      </c>
      <c r="X672" s="52" t="s">
        <v>1697</v>
      </c>
    </row>
    <row r="673" spans="23:24">
      <c r="W673" s="10">
        <v>3784</v>
      </c>
      <c r="X673" s="52" t="s">
        <v>1698</v>
      </c>
    </row>
    <row r="674" spans="23:24">
      <c r="W674" s="10">
        <v>3785</v>
      </c>
      <c r="X674" s="52" t="s">
        <v>1699</v>
      </c>
    </row>
    <row r="675" spans="23:24">
      <c r="W675" s="10">
        <v>3786</v>
      </c>
      <c r="X675" s="52" t="s">
        <v>1700</v>
      </c>
    </row>
    <row r="676" spans="23:24">
      <c r="W676" s="10">
        <v>3787</v>
      </c>
      <c r="X676" s="52" t="s">
        <v>1701</v>
      </c>
    </row>
    <row r="677" spans="23:24">
      <c r="W677" s="10">
        <v>3788</v>
      </c>
      <c r="X677" s="52" t="s">
        <v>1702</v>
      </c>
    </row>
    <row r="678" spans="23:24">
      <c r="W678" s="10">
        <v>3789</v>
      </c>
      <c r="X678" s="52" t="s">
        <v>1703</v>
      </c>
    </row>
    <row r="679" spans="23:24">
      <c r="W679" s="10">
        <v>3790</v>
      </c>
      <c r="X679" s="52" t="s">
        <v>1704</v>
      </c>
    </row>
    <row r="680" spans="23:24">
      <c r="W680" s="10">
        <v>3791</v>
      </c>
      <c r="X680" s="52" t="s">
        <v>1705</v>
      </c>
    </row>
    <row r="681" spans="23:24">
      <c r="W681" s="10">
        <v>3792</v>
      </c>
      <c r="X681" s="52" t="s">
        <v>1706</v>
      </c>
    </row>
    <row r="682" spans="23:24">
      <c r="W682" s="10">
        <v>3793</v>
      </c>
      <c r="X682" s="52" t="s">
        <v>1707</v>
      </c>
    </row>
    <row r="683" spans="23:24">
      <c r="W683" s="10">
        <v>3801</v>
      </c>
      <c r="X683" s="53" t="s">
        <v>1708</v>
      </c>
    </row>
    <row r="684" spans="23:24">
      <c r="W684" s="10">
        <v>3802</v>
      </c>
      <c r="X684" s="53" t="s">
        <v>1709</v>
      </c>
    </row>
    <row r="685" spans="23:24">
      <c r="W685" s="10">
        <v>3803</v>
      </c>
      <c r="X685" s="53" t="s">
        <v>1710</v>
      </c>
    </row>
    <row r="686" spans="23:24">
      <c r="W686" s="10">
        <v>3804</v>
      </c>
      <c r="X686" s="53" t="s">
        <v>1711</v>
      </c>
    </row>
    <row r="687" spans="23:24">
      <c r="W687" s="10">
        <v>3805</v>
      </c>
      <c r="X687" s="53" t="s">
        <v>1712</v>
      </c>
    </row>
    <row r="688" spans="23:24">
      <c r="W688" s="10">
        <v>3806</v>
      </c>
      <c r="X688" s="53" t="s">
        <v>1713</v>
      </c>
    </row>
    <row r="689" spans="23:24">
      <c r="W689" s="10">
        <v>3807</v>
      </c>
      <c r="X689" s="53" t="s">
        <v>1714</v>
      </c>
    </row>
    <row r="690" spans="23:24">
      <c r="W690" s="10">
        <v>3808</v>
      </c>
      <c r="X690" s="53" t="s">
        <v>1715</v>
      </c>
    </row>
    <row r="691" spans="23:24">
      <c r="W691" s="10">
        <v>3809</v>
      </c>
      <c r="X691" s="53" t="s">
        <v>1716</v>
      </c>
    </row>
    <row r="692" spans="23:24">
      <c r="W692" s="10">
        <v>3810</v>
      </c>
      <c r="X692" s="53" t="s">
        <v>1717</v>
      </c>
    </row>
    <row r="693" spans="23:24">
      <c r="W693" s="10">
        <v>3901</v>
      </c>
      <c r="X693" s="53" t="s">
        <v>1718</v>
      </c>
    </row>
    <row r="694" spans="23:24">
      <c r="W694" s="10">
        <v>3902</v>
      </c>
      <c r="X694" s="53" t="s">
        <v>1719</v>
      </c>
    </row>
    <row r="695" spans="23:24">
      <c r="W695" s="10">
        <v>3903</v>
      </c>
      <c r="X695" s="53" t="s">
        <v>1720</v>
      </c>
    </row>
    <row r="696" spans="23:24">
      <c r="W696" s="10">
        <v>3904</v>
      </c>
      <c r="X696" s="53" t="s">
        <v>1721</v>
      </c>
    </row>
    <row r="697" spans="23:24">
      <c r="W697" s="10">
        <v>3905</v>
      </c>
      <c r="X697" s="53" t="s">
        <v>1722</v>
      </c>
    </row>
    <row r="698" spans="23:24">
      <c r="W698" s="10">
        <v>4001</v>
      </c>
      <c r="X698" s="52" t="s">
        <v>47</v>
      </c>
    </row>
    <row r="699" spans="23:24">
      <c r="W699" s="10">
        <v>4101</v>
      </c>
      <c r="X699" s="52" t="s">
        <v>1723</v>
      </c>
    </row>
    <row r="700" spans="23:24">
      <c r="W700" s="10">
        <v>4102</v>
      </c>
      <c r="X700" s="52" t="s">
        <v>1724</v>
      </c>
    </row>
    <row r="701" spans="23:24">
      <c r="W701" s="10">
        <v>4103</v>
      </c>
      <c r="X701" s="52" t="s">
        <v>1725</v>
      </c>
    </row>
    <row r="702" spans="23:24">
      <c r="W702" s="10">
        <v>4104</v>
      </c>
      <c r="X702" s="52" t="s">
        <v>1726</v>
      </c>
    </row>
    <row r="703" spans="23:24">
      <c r="W703" s="10">
        <v>4105</v>
      </c>
      <c r="X703" s="52" t="s">
        <v>1727</v>
      </c>
    </row>
    <row r="704" spans="23:24">
      <c r="W704" s="10">
        <v>4500</v>
      </c>
      <c r="X704" s="52" t="s">
        <v>1728</v>
      </c>
    </row>
    <row r="705" spans="23:24">
      <c r="W705" s="10">
        <v>4501</v>
      </c>
      <c r="X705" s="52" t="s">
        <v>1729</v>
      </c>
    </row>
    <row r="706" spans="23:24">
      <c r="W706" s="10">
        <v>4502</v>
      </c>
      <c r="X706" s="52" t="s">
        <v>1730</v>
      </c>
    </row>
    <row r="707" spans="23:24">
      <c r="W707" s="10">
        <v>4503</v>
      </c>
      <c r="X707" s="52" t="s">
        <v>1731</v>
      </c>
    </row>
    <row r="708" spans="23:24">
      <c r="W708" s="10">
        <v>4504</v>
      </c>
      <c r="X708" s="52" t="s">
        <v>1732</v>
      </c>
    </row>
    <row r="709" spans="23:24">
      <c r="W709" s="10">
        <v>4505</v>
      </c>
      <c r="X709" s="52" t="s">
        <v>1733</v>
      </c>
    </row>
    <row r="710" spans="23:24">
      <c r="W710" s="10">
        <v>4506</v>
      </c>
      <c r="X710" s="52" t="s">
        <v>1734</v>
      </c>
    </row>
    <row r="711" spans="23:24">
      <c r="W711" s="10">
        <v>4507</v>
      </c>
      <c r="X711" s="52" t="s">
        <v>1735</v>
      </c>
    </row>
    <row r="712" spans="23:24">
      <c r="W712" s="10">
        <v>4508</v>
      </c>
      <c r="X712" s="52" t="s">
        <v>1736</v>
      </c>
    </row>
    <row r="713" spans="23:24">
      <c r="W713" s="10">
        <v>4509</v>
      </c>
      <c r="X713" s="52" t="s">
        <v>870</v>
      </c>
    </row>
    <row r="714" spans="23:24">
      <c r="W714" s="10">
        <v>5001</v>
      </c>
      <c r="X714" s="52" t="s">
        <v>1737</v>
      </c>
    </row>
    <row r="715" spans="23:24">
      <c r="W715" s="10">
        <v>5002</v>
      </c>
      <c r="X715" s="52" t="s">
        <v>1738</v>
      </c>
    </row>
    <row r="716" spans="23:24">
      <c r="W716" s="10">
        <v>5003</v>
      </c>
      <c r="X716" s="52" t="s">
        <v>1739</v>
      </c>
    </row>
    <row r="717" spans="23:24">
      <c r="W717" s="10">
        <v>5004</v>
      </c>
      <c r="X717" s="53" t="s">
        <v>1740</v>
      </c>
    </row>
    <row r="718" spans="23:24">
      <c r="W718" s="10">
        <v>5005</v>
      </c>
      <c r="X718" s="52" t="s">
        <v>1741</v>
      </c>
    </row>
    <row r="719" spans="23:24">
      <c r="W719" s="10">
        <v>5006</v>
      </c>
      <c r="X719" s="52" t="s">
        <v>1742</v>
      </c>
    </row>
    <row r="720" spans="23:24">
      <c r="W720" s="10">
        <v>5007</v>
      </c>
      <c r="X720" s="52" t="s">
        <v>1743</v>
      </c>
    </row>
    <row r="721" spans="23:24">
      <c r="W721" s="10">
        <v>5008</v>
      </c>
      <c r="X721" s="52" t="s">
        <v>1744</v>
      </c>
    </row>
    <row r="722" spans="23:24">
      <c r="W722" s="10">
        <v>5009</v>
      </c>
      <c r="X722" s="52" t="s">
        <v>1745</v>
      </c>
    </row>
    <row r="723" spans="23:24">
      <c r="W723" s="10">
        <v>5010</v>
      </c>
      <c r="X723" s="52" t="s">
        <v>1746</v>
      </c>
    </row>
    <row r="724" spans="23:24">
      <c r="W724" s="10">
        <v>5011</v>
      </c>
      <c r="X724" s="52" t="s">
        <v>1747</v>
      </c>
    </row>
    <row r="725" spans="23:24">
      <c r="W725" s="10">
        <v>5012</v>
      </c>
      <c r="X725" s="52" t="s">
        <v>1748</v>
      </c>
    </row>
    <row r="726" spans="23:24">
      <c r="W726" s="10">
        <v>5013</v>
      </c>
      <c r="X726" s="52" t="s">
        <v>1749</v>
      </c>
    </row>
    <row r="727" spans="23:24">
      <c r="W727" s="10">
        <v>5014</v>
      </c>
      <c r="X727" s="52" t="s">
        <v>1750</v>
      </c>
    </row>
    <row r="728" spans="23:24">
      <c r="W728" s="10">
        <v>5015</v>
      </c>
      <c r="X728" s="52" t="s">
        <v>1751</v>
      </c>
    </row>
    <row r="729" spans="23:24">
      <c r="W729" s="10">
        <v>5016</v>
      </c>
      <c r="X729" s="52" t="s">
        <v>1752</v>
      </c>
    </row>
    <row r="730" spans="23:24">
      <c r="W730" s="10">
        <v>5017</v>
      </c>
      <c r="X730" s="52" t="s">
        <v>1753</v>
      </c>
    </row>
    <row r="731" spans="23:24">
      <c r="W731" s="10">
        <v>5018</v>
      </c>
      <c r="X731" s="52" t="s">
        <v>1754</v>
      </c>
    </row>
    <row r="732" spans="23:24">
      <c r="W732" s="10">
        <v>5019</v>
      </c>
      <c r="X732" s="52" t="s">
        <v>1755</v>
      </c>
    </row>
    <row r="733" spans="23:24">
      <c r="W733" s="10">
        <v>5020</v>
      </c>
      <c r="X733" s="52" t="s">
        <v>1756</v>
      </c>
    </row>
    <row r="734" spans="23:24">
      <c r="W734" s="10">
        <v>5021</v>
      </c>
      <c r="X734" s="52" t="s">
        <v>1757</v>
      </c>
    </row>
    <row r="735" spans="23:24">
      <c r="W735" s="10">
        <v>5022</v>
      </c>
      <c r="X735" s="52" t="s">
        <v>1758</v>
      </c>
    </row>
    <row r="736" spans="23:24">
      <c r="W736" s="10">
        <v>5023</v>
      </c>
      <c r="X736" s="52" t="s">
        <v>1759</v>
      </c>
    </row>
    <row r="737" spans="23:24">
      <c r="W737" s="10">
        <v>5024</v>
      </c>
      <c r="X737" s="52" t="s">
        <v>1760</v>
      </c>
    </row>
    <row r="738" spans="23:24">
      <c r="W738" s="10">
        <v>5025</v>
      </c>
      <c r="X738" s="52" t="s">
        <v>1761</v>
      </c>
    </row>
    <row r="739" spans="23:24">
      <c r="W739" s="10">
        <v>5026</v>
      </c>
      <c r="X739" s="52" t="s">
        <v>1762</v>
      </c>
    </row>
    <row r="740" spans="23:24">
      <c r="W740" s="10">
        <v>5027</v>
      </c>
      <c r="X740" s="52" t="s">
        <v>1763</v>
      </c>
    </row>
    <row r="741" spans="23:24">
      <c r="W741" s="10">
        <v>5028</v>
      </c>
      <c r="X741" s="52" t="s">
        <v>1764</v>
      </c>
    </row>
    <row r="742" spans="23:24">
      <c r="W742" s="10">
        <v>5029</v>
      </c>
      <c r="X742" s="52" t="s">
        <v>1765</v>
      </c>
    </row>
    <row r="743" spans="23:24">
      <c r="W743" s="10">
        <v>5030</v>
      </c>
      <c r="X743" s="52" t="s">
        <v>1766</v>
      </c>
    </row>
    <row r="744" spans="23:24">
      <c r="W744" s="10">
        <v>5031</v>
      </c>
      <c r="X744" s="52" t="s">
        <v>1767</v>
      </c>
    </row>
    <row r="745" spans="23:24">
      <c r="W745" s="10">
        <v>5032</v>
      </c>
      <c r="X745" s="52" t="s">
        <v>1768</v>
      </c>
    </row>
    <row r="746" spans="23:24">
      <c r="W746" s="10">
        <v>5033</v>
      </c>
      <c r="X746" s="53" t="s">
        <v>1769</v>
      </c>
    </row>
    <row r="747" spans="23:24">
      <c r="W747" s="27">
        <v>5034</v>
      </c>
      <c r="X747" s="59" t="s">
        <v>33</v>
      </c>
    </row>
    <row r="748" spans="23:24">
      <c r="W748" s="27">
        <v>5035</v>
      </c>
      <c r="X748" s="59" t="s">
        <v>700</v>
      </c>
    </row>
    <row r="749" spans="23:24">
      <c r="W749" s="27">
        <v>5036</v>
      </c>
      <c r="X749" s="59" t="s">
        <v>31</v>
      </c>
    </row>
    <row r="750" spans="23:24">
      <c r="W750" s="10">
        <v>5037</v>
      </c>
      <c r="X750" s="52" t="s">
        <v>1770</v>
      </c>
    </row>
    <row r="751" spans="23:24">
      <c r="W751" s="10">
        <v>5038</v>
      </c>
      <c r="X751" s="52" t="s">
        <v>1771</v>
      </c>
    </row>
    <row r="752" spans="23:24">
      <c r="W752" s="10">
        <v>5039</v>
      </c>
      <c r="X752" s="52" t="s">
        <v>1772</v>
      </c>
    </row>
    <row r="753" spans="23:24">
      <c r="W753" s="10">
        <v>5040</v>
      </c>
      <c r="X753" s="52" t="s">
        <v>839</v>
      </c>
    </row>
    <row r="754" spans="23:24">
      <c r="W754" s="10">
        <v>5041</v>
      </c>
      <c r="X754" s="52" t="s">
        <v>857</v>
      </c>
    </row>
    <row r="755" spans="23:24">
      <c r="W755" s="10">
        <v>5042</v>
      </c>
      <c r="X755" s="52" t="s">
        <v>859</v>
      </c>
    </row>
    <row r="756" spans="23:24">
      <c r="W756" s="10">
        <v>5043</v>
      </c>
      <c r="X756" s="52" t="s">
        <v>853</v>
      </c>
    </row>
    <row r="757" spans="23:24">
      <c r="W757" s="10">
        <v>5044</v>
      </c>
      <c r="X757" s="52" t="s">
        <v>862</v>
      </c>
    </row>
    <row r="758" spans="23:24">
      <c r="W758" s="10">
        <v>5045</v>
      </c>
      <c r="X758" s="52" t="s">
        <v>1773</v>
      </c>
    </row>
    <row r="759" spans="23:24">
      <c r="W759" s="10">
        <v>5046</v>
      </c>
      <c r="X759" s="52" t="s">
        <v>1774</v>
      </c>
    </row>
    <row r="760" spans="23:24">
      <c r="W760" s="10">
        <v>5047</v>
      </c>
      <c r="X760" s="52" t="s">
        <v>1775</v>
      </c>
    </row>
    <row r="761" spans="23:24">
      <c r="W761" s="10">
        <v>5048</v>
      </c>
      <c r="X761" s="52" t="s">
        <v>1776</v>
      </c>
    </row>
    <row r="762" spans="23:24">
      <c r="W762" s="10">
        <v>5049</v>
      </c>
      <c r="X762" s="52" t="s">
        <v>1777</v>
      </c>
    </row>
    <row r="763" spans="23:24">
      <c r="W763" s="10">
        <v>5050</v>
      </c>
      <c r="X763" s="52" t="s">
        <v>1778</v>
      </c>
    </row>
    <row r="764" spans="23:24">
      <c r="W764" s="10">
        <v>5051</v>
      </c>
      <c r="X764" s="59" t="s">
        <v>387</v>
      </c>
    </row>
    <row r="765" spans="23:24">
      <c r="W765" s="10">
        <v>5052</v>
      </c>
      <c r="X765" s="59" t="s">
        <v>398</v>
      </c>
    </row>
    <row r="766" spans="23:24">
      <c r="W766" s="10">
        <v>5053</v>
      </c>
      <c r="X766" s="59" t="s">
        <v>378</v>
      </c>
    </row>
    <row r="767" spans="23:24">
      <c r="W767" s="10">
        <v>5054</v>
      </c>
      <c r="X767" s="59" t="s">
        <v>388</v>
      </c>
    </row>
    <row r="768" spans="23:24">
      <c r="W768" s="10">
        <v>5055</v>
      </c>
      <c r="X768" s="59" t="s">
        <v>397</v>
      </c>
    </row>
    <row r="769" spans="23:24">
      <c r="W769" s="10">
        <v>5056</v>
      </c>
      <c r="X769" s="59" t="s">
        <v>87</v>
      </c>
    </row>
    <row r="770" spans="23:24">
      <c r="W770" s="10">
        <v>5057</v>
      </c>
      <c r="X770" s="59" t="s">
        <v>391</v>
      </c>
    </row>
    <row r="771" spans="23:24">
      <c r="W771" s="10">
        <v>5058</v>
      </c>
      <c r="X771" s="59" t="s">
        <v>396</v>
      </c>
    </row>
    <row r="772" spans="23:24">
      <c r="W772" s="10">
        <v>5059</v>
      </c>
      <c r="X772" s="59" t="s">
        <v>399</v>
      </c>
    </row>
    <row r="773" spans="23:24">
      <c r="W773" s="10">
        <v>5060</v>
      </c>
      <c r="X773" s="59" t="s">
        <v>401</v>
      </c>
    </row>
    <row r="774" spans="23:24">
      <c r="W774" s="10">
        <v>5061</v>
      </c>
      <c r="X774" s="59" t="s">
        <v>403</v>
      </c>
    </row>
    <row r="775" spans="23:24">
      <c r="W775" s="10">
        <v>5062</v>
      </c>
      <c r="X775" s="59" t="s">
        <v>405</v>
      </c>
    </row>
    <row r="776" spans="23:24">
      <c r="W776" s="10">
        <v>5063</v>
      </c>
      <c r="X776" s="59" t="s">
        <v>414</v>
      </c>
    </row>
    <row r="777" spans="23:24">
      <c r="W777" s="10">
        <v>5064</v>
      </c>
      <c r="X777" s="59" t="s">
        <v>134</v>
      </c>
    </row>
    <row r="778" spans="23:24">
      <c r="W778" s="10">
        <v>5065</v>
      </c>
      <c r="X778" s="59" t="s">
        <v>416</v>
      </c>
    </row>
    <row r="779" spans="23:24">
      <c r="W779" s="10">
        <v>5066</v>
      </c>
      <c r="X779" s="59" t="s">
        <v>418</v>
      </c>
    </row>
    <row r="780" spans="23:24">
      <c r="W780" s="10">
        <v>5067</v>
      </c>
      <c r="X780" s="59" t="s">
        <v>420</v>
      </c>
    </row>
    <row r="781" spans="23:24">
      <c r="W781" s="10">
        <v>5068</v>
      </c>
      <c r="X781" s="59" t="s">
        <v>421</v>
      </c>
    </row>
    <row r="782" spans="23:24">
      <c r="W782" s="10">
        <v>5069</v>
      </c>
      <c r="X782" s="59" t="s">
        <v>1779</v>
      </c>
    </row>
    <row r="783" spans="23:24">
      <c r="W783" s="10">
        <v>5070</v>
      </c>
      <c r="X783" s="59" t="s">
        <v>426</v>
      </c>
    </row>
    <row r="784" spans="23:24">
      <c r="W784" s="10">
        <v>5071</v>
      </c>
      <c r="X784" s="60" t="s">
        <v>429</v>
      </c>
    </row>
    <row r="785" spans="23:24">
      <c r="W785" s="10">
        <v>5072</v>
      </c>
      <c r="X785" s="59" t="s">
        <v>434</v>
      </c>
    </row>
    <row r="786" spans="23:24">
      <c r="W786" s="10">
        <v>5073</v>
      </c>
      <c r="X786" s="59" t="s">
        <v>437</v>
      </c>
    </row>
    <row r="787" spans="23:24">
      <c r="W787" s="10">
        <v>5074</v>
      </c>
      <c r="X787" s="59" t="s">
        <v>464</v>
      </c>
    </row>
    <row r="788" spans="23:24">
      <c r="W788" s="10">
        <v>5075</v>
      </c>
      <c r="X788" s="53" t="s">
        <v>1780</v>
      </c>
    </row>
    <row r="789" spans="23:24">
      <c r="W789" s="10">
        <v>5076</v>
      </c>
      <c r="X789" s="53" t="s">
        <v>1781</v>
      </c>
    </row>
    <row r="790" spans="23:24">
      <c r="W790" s="10">
        <v>5077</v>
      </c>
      <c r="X790" s="53" t="s">
        <v>1782</v>
      </c>
    </row>
    <row r="791" spans="23:24">
      <c r="W791" s="10">
        <v>5078</v>
      </c>
      <c r="X791" s="53" t="s">
        <v>1783</v>
      </c>
    </row>
    <row r="792" spans="23:24">
      <c r="W792" s="10">
        <v>5079</v>
      </c>
      <c r="X792" s="53" t="s">
        <v>1784</v>
      </c>
    </row>
    <row r="793" spans="23:24">
      <c r="W793" s="10">
        <v>5080</v>
      </c>
      <c r="X793" s="53" t="s">
        <v>1785</v>
      </c>
    </row>
    <row r="794" spans="23:24">
      <c r="W794" s="10">
        <v>5081</v>
      </c>
      <c r="X794" s="53" t="s">
        <v>1786</v>
      </c>
    </row>
    <row r="795" spans="23:24">
      <c r="W795" s="10">
        <v>5082</v>
      </c>
      <c r="X795" s="53" t="s">
        <v>1787</v>
      </c>
    </row>
    <row r="796" spans="23:24">
      <c r="W796" s="10">
        <v>5083</v>
      </c>
      <c r="X796" s="53" t="s">
        <v>1788</v>
      </c>
    </row>
    <row r="797" spans="23:24">
      <c r="W797" s="10">
        <v>5084</v>
      </c>
      <c r="X797" s="52" t="s">
        <v>1789</v>
      </c>
    </row>
    <row r="798" spans="23:24">
      <c r="W798" s="10">
        <v>5085</v>
      </c>
      <c r="X798" s="52" t="s">
        <v>1790</v>
      </c>
    </row>
    <row r="799" spans="23:24">
      <c r="W799" s="10">
        <v>5086</v>
      </c>
      <c r="X799" s="52" t="s">
        <v>981</v>
      </c>
    </row>
    <row r="800" spans="23:24">
      <c r="W800" s="10">
        <v>5087</v>
      </c>
      <c r="X800" s="52" t="s">
        <v>1791</v>
      </c>
    </row>
    <row r="801" spans="23:24">
      <c r="W801" s="10">
        <v>5088</v>
      </c>
      <c r="X801" s="52" t="s">
        <v>1792</v>
      </c>
    </row>
    <row r="802" spans="23:24">
      <c r="W802" s="10">
        <v>5089</v>
      </c>
      <c r="X802" s="52" t="s">
        <v>1793</v>
      </c>
    </row>
    <row r="803" spans="23:24">
      <c r="W803" s="10">
        <v>5090</v>
      </c>
      <c r="X803" s="52" t="s">
        <v>1794</v>
      </c>
    </row>
    <row r="804" spans="23:24">
      <c r="W804" s="10">
        <v>5091</v>
      </c>
      <c r="X804" s="52" t="s">
        <v>1795</v>
      </c>
    </row>
    <row r="805" spans="23:24">
      <c r="W805" s="10">
        <v>5092</v>
      </c>
      <c r="X805" s="53" t="s">
        <v>1796</v>
      </c>
    </row>
    <row r="806" spans="23:24">
      <c r="W806" s="10">
        <v>5093</v>
      </c>
      <c r="X806" s="53" t="s">
        <v>1797</v>
      </c>
    </row>
    <row r="807" spans="23:24">
      <c r="W807" s="10">
        <v>5094</v>
      </c>
      <c r="X807" s="53" t="s">
        <v>1798</v>
      </c>
    </row>
    <row r="808" spans="23:24">
      <c r="W808" s="10">
        <v>5095</v>
      </c>
      <c r="X808" s="53" t="s">
        <v>1799</v>
      </c>
    </row>
    <row r="809" spans="23:24">
      <c r="W809" s="10">
        <v>5096</v>
      </c>
      <c r="X809" s="53" t="s">
        <v>1800</v>
      </c>
    </row>
    <row r="810" spans="23:24">
      <c r="W810" s="10">
        <v>5097</v>
      </c>
      <c r="X810" s="53" t="s">
        <v>1801</v>
      </c>
    </row>
    <row r="811" spans="23:24">
      <c r="W811" s="10">
        <v>5098</v>
      </c>
      <c r="X811" s="52" t="s">
        <v>1802</v>
      </c>
    </row>
    <row r="812" spans="23:24">
      <c r="W812" s="10">
        <v>5099</v>
      </c>
      <c r="X812" s="52" t="s">
        <v>1803</v>
      </c>
    </row>
    <row r="813" spans="23:24">
      <c r="W813" s="10">
        <v>5100</v>
      </c>
      <c r="X813" s="52" t="s">
        <v>1804</v>
      </c>
    </row>
    <row r="814" spans="23:24">
      <c r="W814" s="10">
        <v>5101</v>
      </c>
      <c r="X814" s="52" t="s">
        <v>1805</v>
      </c>
    </row>
    <row r="815" spans="23:24">
      <c r="W815" s="10">
        <v>5102</v>
      </c>
      <c r="X815" s="52" t="s">
        <v>1806</v>
      </c>
    </row>
    <row r="816" spans="23:24">
      <c r="W816" s="10">
        <v>5103</v>
      </c>
      <c r="X816" s="52" t="s">
        <v>1807</v>
      </c>
    </row>
    <row r="817" spans="23:24">
      <c r="W817" s="10">
        <v>5104</v>
      </c>
      <c r="X817" s="53" t="s">
        <v>1808</v>
      </c>
    </row>
    <row r="818" spans="23:24">
      <c r="W818" s="10">
        <v>5105</v>
      </c>
      <c r="X818" s="53" t="s">
        <v>1809</v>
      </c>
    </row>
    <row r="819" spans="23:24">
      <c r="W819" s="10">
        <v>5106</v>
      </c>
      <c r="X819" s="53" t="s">
        <v>1810</v>
      </c>
    </row>
    <row r="820" spans="23:24">
      <c r="W820" s="10">
        <v>5107</v>
      </c>
      <c r="X820" s="53" t="s">
        <v>1811</v>
      </c>
    </row>
    <row r="821" spans="23:24">
      <c r="W821" s="10">
        <v>5108</v>
      </c>
      <c r="X821" s="53" t="s">
        <v>1812</v>
      </c>
    </row>
    <row r="822" spans="23:24">
      <c r="W822" s="10">
        <v>5109</v>
      </c>
      <c r="X822" s="53" t="s">
        <v>1813</v>
      </c>
    </row>
    <row r="823" spans="23:24">
      <c r="W823" s="10">
        <v>5110</v>
      </c>
      <c r="X823" s="53" t="s">
        <v>1814</v>
      </c>
    </row>
    <row r="824" spans="23:24">
      <c r="W824" s="10">
        <v>5111</v>
      </c>
      <c r="X824" s="53" t="s">
        <v>1815</v>
      </c>
    </row>
    <row r="825" spans="23:24">
      <c r="W825" s="10">
        <v>5112</v>
      </c>
      <c r="X825" s="53" t="s">
        <v>1816</v>
      </c>
    </row>
    <row r="826" spans="23:24">
      <c r="W826" s="10">
        <v>5113</v>
      </c>
      <c r="X826" s="53" t="s">
        <v>1817</v>
      </c>
    </row>
    <row r="827" spans="23:24">
      <c r="W827" s="10">
        <v>5114</v>
      </c>
      <c r="X827" s="53" t="s">
        <v>642</v>
      </c>
    </row>
    <row r="828" spans="23:24">
      <c r="W828" s="10">
        <v>5115</v>
      </c>
      <c r="X828" s="53" t="s">
        <v>706</v>
      </c>
    </row>
    <row r="829" spans="23:24">
      <c r="W829" s="10">
        <v>5116</v>
      </c>
      <c r="X829" s="52" t="s">
        <v>989</v>
      </c>
    </row>
    <row r="830" spans="23:24">
      <c r="W830" s="10">
        <v>5117</v>
      </c>
      <c r="X830" s="53" t="s">
        <v>1818</v>
      </c>
    </row>
    <row r="831" spans="23:24">
      <c r="W831" s="10">
        <v>5118</v>
      </c>
      <c r="X831" s="53" t="s">
        <v>1819</v>
      </c>
    </row>
    <row r="832" spans="23:24">
      <c r="W832" s="10">
        <v>5119</v>
      </c>
      <c r="X832" s="53" t="s">
        <v>1820</v>
      </c>
    </row>
    <row r="833" spans="23:24">
      <c r="W833" s="10">
        <v>5120</v>
      </c>
      <c r="X833" s="53" t="s">
        <v>1821</v>
      </c>
    </row>
    <row r="834" spans="23:24">
      <c r="W834" s="10">
        <v>5121</v>
      </c>
      <c r="X834" s="53" t="s">
        <v>1822</v>
      </c>
    </row>
    <row r="835" spans="23:24">
      <c r="W835" s="10">
        <v>5122</v>
      </c>
      <c r="X835" s="53" t="s">
        <v>1823</v>
      </c>
    </row>
    <row r="836" spans="23:24">
      <c r="W836" s="10">
        <v>5123</v>
      </c>
      <c r="X836" s="53" t="s">
        <v>1824</v>
      </c>
    </row>
    <row r="837" spans="23:24">
      <c r="W837" s="10">
        <v>5124</v>
      </c>
      <c r="X837" s="53" t="s">
        <v>1825</v>
      </c>
    </row>
    <row r="838" spans="23:24">
      <c r="W838" s="10">
        <v>5125</v>
      </c>
      <c r="X838" s="53" t="s">
        <v>1826</v>
      </c>
    </row>
    <row r="839" spans="23:24">
      <c r="W839" s="10">
        <v>5126</v>
      </c>
      <c r="X839" s="53" t="s">
        <v>1827</v>
      </c>
    </row>
    <row r="840" spans="23:24">
      <c r="W840" s="10">
        <v>5127</v>
      </c>
      <c r="X840" s="53" t="s">
        <v>1828</v>
      </c>
    </row>
    <row r="841" spans="23:24">
      <c r="W841" s="10">
        <v>5128</v>
      </c>
      <c r="X841" s="53" t="s">
        <v>1829</v>
      </c>
    </row>
    <row r="842" spans="23:24">
      <c r="W842" s="10">
        <v>5129</v>
      </c>
      <c r="X842" s="53" t="s">
        <v>1830</v>
      </c>
    </row>
    <row r="843" spans="23:24">
      <c r="W843" s="10">
        <v>5130</v>
      </c>
      <c r="X843" s="53" t="s">
        <v>1831</v>
      </c>
    </row>
    <row r="844" spans="23:24">
      <c r="W844" s="10">
        <v>5131</v>
      </c>
      <c r="X844" s="53" t="s">
        <v>1832</v>
      </c>
    </row>
    <row r="845" spans="23:24">
      <c r="W845" s="10">
        <v>5132</v>
      </c>
      <c r="X845" s="53" t="s">
        <v>1833</v>
      </c>
    </row>
    <row r="846" spans="23:24">
      <c r="W846" s="10">
        <v>5133</v>
      </c>
      <c r="X846" s="53" t="s">
        <v>1834</v>
      </c>
    </row>
    <row r="847" spans="23:24">
      <c r="W847" s="10">
        <v>5134</v>
      </c>
      <c r="X847" s="53" t="s">
        <v>1835</v>
      </c>
    </row>
    <row r="848" spans="23:24">
      <c r="W848" s="10">
        <v>5135</v>
      </c>
      <c r="X848" s="53" t="s">
        <v>1836</v>
      </c>
    </row>
    <row r="849" spans="23:24">
      <c r="W849" s="10">
        <v>5136</v>
      </c>
      <c r="X849" s="53" t="s">
        <v>1837</v>
      </c>
    </row>
    <row r="850" spans="23:24">
      <c r="W850" s="10">
        <v>5137</v>
      </c>
      <c r="X850" s="53" t="s">
        <v>1838</v>
      </c>
    </row>
    <row r="851" spans="23:24">
      <c r="W851" s="10">
        <v>5138</v>
      </c>
      <c r="X851" s="53" t="s">
        <v>1839</v>
      </c>
    </row>
    <row r="852" spans="23:24">
      <c r="W852" s="10">
        <v>5139</v>
      </c>
      <c r="X852" s="53" t="s">
        <v>1840</v>
      </c>
    </row>
    <row r="853" spans="23:24">
      <c r="W853" s="10">
        <v>5140</v>
      </c>
      <c r="X853" s="53" t="s">
        <v>1841</v>
      </c>
    </row>
    <row r="854" spans="23:24">
      <c r="W854" s="10">
        <v>5141</v>
      </c>
      <c r="X854" s="53" t="s">
        <v>1842</v>
      </c>
    </row>
    <row r="855" spans="23:24">
      <c r="W855" s="10">
        <v>5142</v>
      </c>
      <c r="X855" s="53" t="s">
        <v>1843</v>
      </c>
    </row>
    <row r="856" spans="23:24">
      <c r="W856" s="10">
        <v>5143</v>
      </c>
      <c r="X856" s="53" t="s">
        <v>1844</v>
      </c>
    </row>
    <row r="857" spans="23:24">
      <c r="W857" s="10">
        <v>5144</v>
      </c>
      <c r="X857" s="53" t="s">
        <v>1845</v>
      </c>
    </row>
    <row r="858" spans="23:24">
      <c r="W858" s="10">
        <v>5145</v>
      </c>
      <c r="X858" s="53" t="s">
        <v>1846</v>
      </c>
    </row>
    <row r="859" spans="23:24">
      <c r="W859" s="10">
        <v>5146</v>
      </c>
      <c r="X859" s="53" t="s">
        <v>1847</v>
      </c>
    </row>
    <row r="860" spans="23:24">
      <c r="W860" s="10">
        <v>5147</v>
      </c>
      <c r="X860" s="53" t="s">
        <v>1848</v>
      </c>
    </row>
    <row r="861" spans="23:24">
      <c r="W861" s="10">
        <v>5148</v>
      </c>
      <c r="X861" s="53" t="s">
        <v>1849</v>
      </c>
    </row>
    <row r="862" spans="23:24">
      <c r="W862" s="10">
        <v>5149</v>
      </c>
      <c r="X862" s="53" t="s">
        <v>1850</v>
      </c>
    </row>
    <row r="863" spans="23:24">
      <c r="W863" s="10">
        <v>5150</v>
      </c>
      <c r="X863" s="53" t="s">
        <v>1851</v>
      </c>
    </row>
    <row r="864" spans="23:24">
      <c r="W864" s="10">
        <v>5151</v>
      </c>
      <c r="X864" s="53" t="s">
        <v>1852</v>
      </c>
    </row>
    <row r="865" spans="23:24">
      <c r="W865" s="10">
        <v>5152</v>
      </c>
      <c r="X865" s="53" t="s">
        <v>1853</v>
      </c>
    </row>
    <row r="866" spans="23:24">
      <c r="W866" s="10">
        <v>7001</v>
      </c>
      <c r="X866" s="52" t="s">
        <v>1854</v>
      </c>
    </row>
    <row r="867" spans="23:24">
      <c r="W867" s="10">
        <v>7002</v>
      </c>
      <c r="X867" s="52" t="s">
        <v>1855</v>
      </c>
    </row>
    <row r="868" spans="23:24">
      <c r="W868" s="10">
        <v>7003</v>
      </c>
      <c r="X868" s="52" t="s">
        <v>1856</v>
      </c>
    </row>
    <row r="869" spans="23:24">
      <c r="W869" s="10">
        <v>7004</v>
      </c>
      <c r="X869" s="52" t="s">
        <v>1857</v>
      </c>
    </row>
    <row r="870" spans="23:24">
      <c r="W870" s="10">
        <v>7005</v>
      </c>
      <c r="X870" s="52" t="s">
        <v>1858</v>
      </c>
    </row>
    <row r="871" spans="23:24">
      <c r="W871" s="10">
        <v>7006</v>
      </c>
      <c r="X871" s="52" t="s">
        <v>1859</v>
      </c>
    </row>
    <row r="872" spans="23:24">
      <c r="W872" s="10">
        <v>7007</v>
      </c>
      <c r="X872" s="52" t="s">
        <v>85</v>
      </c>
    </row>
    <row r="873" spans="23:24">
      <c r="W873" s="10">
        <v>7008</v>
      </c>
      <c r="X873" s="52" t="s">
        <v>1860</v>
      </c>
    </row>
    <row r="874" spans="23:24">
      <c r="W874" s="10">
        <v>7009</v>
      </c>
      <c r="X874" s="52" t="s">
        <v>1861</v>
      </c>
    </row>
    <row r="875" spans="23:24">
      <c r="W875" s="10">
        <v>7010</v>
      </c>
      <c r="X875" s="52" t="s">
        <v>1862</v>
      </c>
    </row>
    <row r="876" spans="23:24">
      <c r="W876" s="10">
        <v>7011</v>
      </c>
      <c r="X876" s="52" t="s">
        <v>1863</v>
      </c>
    </row>
    <row r="877" spans="23:24">
      <c r="W877" s="10">
        <v>7012</v>
      </c>
      <c r="X877" s="52" t="s">
        <v>1864</v>
      </c>
    </row>
    <row r="878" spans="23:24">
      <c r="W878" s="10">
        <v>7013</v>
      </c>
      <c r="X878" s="52" t="s">
        <v>1865</v>
      </c>
    </row>
    <row r="879" spans="23:24">
      <c r="W879" s="10">
        <v>7014</v>
      </c>
      <c r="X879" s="52" t="s">
        <v>1866</v>
      </c>
    </row>
    <row r="880" spans="23:24">
      <c r="W880" s="10">
        <v>7015</v>
      </c>
      <c r="X880" s="52" t="s">
        <v>158</v>
      </c>
    </row>
    <row r="881" spans="23:24">
      <c r="W881" s="10">
        <v>7016</v>
      </c>
      <c r="X881" s="52" t="s">
        <v>1867</v>
      </c>
    </row>
    <row r="882" spans="23:24">
      <c r="W882" s="10">
        <v>7017</v>
      </c>
      <c r="X882" s="52" t="s">
        <v>1868</v>
      </c>
    </row>
    <row r="883" spans="23:24">
      <c r="W883" s="10">
        <v>7018</v>
      </c>
      <c r="X883" s="52" t="s">
        <v>1869</v>
      </c>
    </row>
    <row r="884" spans="23:24">
      <c r="W884" s="10">
        <v>7019</v>
      </c>
      <c r="X884" s="52" t="s">
        <v>1870</v>
      </c>
    </row>
    <row r="885" spans="23:24">
      <c r="W885" s="10">
        <v>7020</v>
      </c>
      <c r="X885" s="52" t="s">
        <v>1871</v>
      </c>
    </row>
    <row r="886" spans="23:24">
      <c r="W886" s="10">
        <v>7021</v>
      </c>
      <c r="X886" s="52" t="s">
        <v>187</v>
      </c>
    </row>
    <row r="887" spans="23:24">
      <c r="W887" s="10">
        <v>7022</v>
      </c>
      <c r="X887" s="52" t="s">
        <v>1872</v>
      </c>
    </row>
    <row r="888" spans="23:24">
      <c r="W888" s="10">
        <v>7023</v>
      </c>
      <c r="X888" s="52" t="s">
        <v>203</v>
      </c>
    </row>
    <row r="889" spans="23:24">
      <c r="W889" s="61">
        <v>7024</v>
      </c>
      <c r="X889" s="52" t="s">
        <v>1873</v>
      </c>
    </row>
    <row r="890" spans="23:24">
      <c r="W890" s="61">
        <v>7025</v>
      </c>
      <c r="X890" s="52" t="s">
        <v>1874</v>
      </c>
    </row>
    <row r="891" spans="23:24">
      <c r="W891" s="61">
        <v>7026</v>
      </c>
      <c r="X891" s="52" t="s">
        <v>1875</v>
      </c>
    </row>
    <row r="892" spans="23:24">
      <c r="W892" s="61">
        <v>7027</v>
      </c>
      <c r="X892" s="52" t="s">
        <v>1876</v>
      </c>
    </row>
    <row r="893" spans="23:24">
      <c r="W893" s="61">
        <v>7028</v>
      </c>
      <c r="X893" s="52" t="s">
        <v>1877</v>
      </c>
    </row>
    <row r="894" spans="23:24">
      <c r="W894" s="61">
        <v>7029</v>
      </c>
      <c r="X894" s="52" t="s">
        <v>1878</v>
      </c>
    </row>
    <row r="895" spans="23:24">
      <c r="W895" s="61">
        <v>7030</v>
      </c>
      <c r="X895" s="52" t="s">
        <v>1879</v>
      </c>
    </row>
    <row r="896" spans="23:24">
      <c r="W896" s="61">
        <v>7031</v>
      </c>
      <c r="X896" s="52" t="s">
        <v>1880</v>
      </c>
    </row>
    <row r="897" spans="23:24">
      <c r="W897" s="61">
        <v>7032</v>
      </c>
      <c r="X897" s="52" t="s">
        <v>1881</v>
      </c>
    </row>
    <row r="898" spans="23:24">
      <c r="W898" s="61">
        <v>7033</v>
      </c>
      <c r="X898" s="52" t="s">
        <v>1882</v>
      </c>
    </row>
    <row r="899" spans="23:24">
      <c r="W899" s="61">
        <v>7034</v>
      </c>
      <c r="X899" s="52" t="s">
        <v>1883</v>
      </c>
    </row>
    <row r="900" spans="23:24">
      <c r="W900" s="61">
        <v>7035</v>
      </c>
      <c r="X900" s="52" t="s">
        <v>1884</v>
      </c>
    </row>
    <row r="901" spans="23:24">
      <c r="W901" s="61">
        <v>7036</v>
      </c>
      <c r="X901" s="52" t="s">
        <v>1885</v>
      </c>
    </row>
    <row r="902" spans="23:24">
      <c r="W902" s="61">
        <v>7037</v>
      </c>
      <c r="X902" s="52" t="s">
        <v>1886</v>
      </c>
    </row>
    <row r="903" spans="23:24">
      <c r="W903" s="61">
        <v>7038</v>
      </c>
      <c r="X903" s="52" t="s">
        <v>1887</v>
      </c>
    </row>
    <row r="904" spans="23:24">
      <c r="W904" s="61">
        <v>7039</v>
      </c>
      <c r="X904" s="52" t="s">
        <v>1888</v>
      </c>
    </row>
    <row r="905" spans="23:24">
      <c r="W905" s="62">
        <v>7040</v>
      </c>
      <c r="X905" s="53" t="s">
        <v>1889</v>
      </c>
    </row>
    <row r="906" spans="23:24">
      <c r="W906" s="62">
        <v>7041</v>
      </c>
      <c r="X906" s="50" t="s">
        <v>1890</v>
      </c>
    </row>
    <row r="907" spans="23:24">
      <c r="W907" s="62">
        <v>7042</v>
      </c>
      <c r="X907" s="52" t="s">
        <v>1891</v>
      </c>
    </row>
    <row r="908" spans="23:24">
      <c r="W908" s="62">
        <v>7043</v>
      </c>
      <c r="X908" s="52" t="s">
        <v>1892</v>
      </c>
    </row>
    <row r="909" spans="23:24">
      <c r="W909" s="62">
        <v>7044</v>
      </c>
      <c r="X909" s="52" t="s">
        <v>1893</v>
      </c>
    </row>
    <row r="910" spans="23:24">
      <c r="W910" s="63">
        <v>7050</v>
      </c>
      <c r="X910" s="52" t="s">
        <v>1894</v>
      </c>
    </row>
    <row r="911" spans="23:24">
      <c r="W911" s="63">
        <v>7051</v>
      </c>
      <c r="X911" s="50" t="s">
        <v>1895</v>
      </c>
    </row>
    <row r="912" spans="23:24">
      <c r="W912" s="63">
        <v>7052</v>
      </c>
      <c r="X912" s="52" t="s">
        <v>1896</v>
      </c>
    </row>
    <row r="913" spans="23:24">
      <c r="W913" s="63">
        <v>7053</v>
      </c>
      <c r="X913" s="52" t="s">
        <v>1897</v>
      </c>
    </row>
    <row r="914" spans="23:24">
      <c r="W914" s="63">
        <v>7054</v>
      </c>
      <c r="X914" s="52" t="s">
        <v>1898</v>
      </c>
    </row>
    <row r="915" spans="23:24">
      <c r="W915" s="64">
        <v>2001</v>
      </c>
      <c r="X915" s="65" t="s">
        <v>1899</v>
      </c>
    </row>
    <row r="916" spans="23:24">
      <c r="W916" s="64">
        <v>2002</v>
      </c>
      <c r="X916" s="66" t="s">
        <v>714</v>
      </c>
    </row>
    <row r="917" spans="23:24">
      <c r="W917" s="64">
        <v>2003</v>
      </c>
      <c r="X917" s="66" t="s">
        <v>1900</v>
      </c>
    </row>
    <row r="918" spans="23:24">
      <c r="W918" s="64">
        <v>2004</v>
      </c>
      <c r="X918" s="65" t="s">
        <v>1901</v>
      </c>
    </row>
    <row r="919" spans="23:24">
      <c r="W919" s="64">
        <v>2005</v>
      </c>
      <c r="X919" s="66" t="s">
        <v>1902</v>
      </c>
    </row>
    <row r="920" spans="23:24">
      <c r="W920" s="64">
        <v>2006</v>
      </c>
      <c r="X920" s="65" t="s">
        <v>1903</v>
      </c>
    </row>
    <row r="921" spans="23:24">
      <c r="W921" s="64">
        <v>2007</v>
      </c>
      <c r="X921" s="65" t="s">
        <v>1904</v>
      </c>
    </row>
    <row r="922" spans="23:24">
      <c r="W922" s="64">
        <v>2008</v>
      </c>
      <c r="X922" s="66" t="s">
        <v>720</v>
      </c>
    </row>
    <row r="923" spans="23:24">
      <c r="W923" s="64">
        <v>2009</v>
      </c>
      <c r="X923" s="65" t="s">
        <v>1905</v>
      </c>
    </row>
    <row r="924" spans="23:24">
      <c r="W924" s="64">
        <v>2010</v>
      </c>
      <c r="X924" s="66" t="s">
        <v>1906</v>
      </c>
    </row>
    <row r="925" spans="23:24">
      <c r="W925" s="64">
        <v>2011</v>
      </c>
      <c r="X925" s="66" t="s">
        <v>1907</v>
      </c>
    </row>
    <row r="926" spans="23:24">
      <c r="W926" s="64">
        <v>2012</v>
      </c>
      <c r="X926" s="65" t="s">
        <v>1908</v>
      </c>
    </row>
    <row r="927" spans="23:24">
      <c r="W927" s="64">
        <v>2013</v>
      </c>
      <c r="X927" s="65" t="s">
        <v>723</v>
      </c>
    </row>
    <row r="928" spans="23:24">
      <c r="W928" s="64">
        <v>2014</v>
      </c>
      <c r="X928" s="66" t="s">
        <v>1909</v>
      </c>
    </row>
    <row r="929" spans="23:24">
      <c r="W929" s="64">
        <v>2015</v>
      </c>
      <c r="X929" s="65" t="s">
        <v>1910</v>
      </c>
    </row>
    <row r="930" spans="23:24">
      <c r="W930" s="64">
        <v>2016</v>
      </c>
      <c r="X930" s="66" t="s">
        <v>1911</v>
      </c>
    </row>
    <row r="931" spans="23:24">
      <c r="W931" s="64">
        <v>2017</v>
      </c>
      <c r="X931" s="66" t="s">
        <v>1912</v>
      </c>
    </row>
    <row r="932" spans="23:24">
      <c r="W932" s="64">
        <v>2018</v>
      </c>
      <c r="X932" s="66" t="s">
        <v>1913</v>
      </c>
    </row>
    <row r="933" spans="23:24">
      <c r="W933" s="64">
        <v>2019</v>
      </c>
      <c r="X933" s="66" t="s">
        <v>1914</v>
      </c>
    </row>
    <row r="934" spans="23:24">
      <c r="W934" s="64">
        <v>2020</v>
      </c>
      <c r="X934" s="66" t="s">
        <v>716</v>
      </c>
    </row>
    <row r="935" spans="23:24">
      <c r="W935" s="64">
        <v>2021</v>
      </c>
      <c r="X935" s="66" t="s">
        <v>1915</v>
      </c>
    </row>
    <row r="936" spans="23:24">
      <c r="W936" s="64">
        <v>2022</v>
      </c>
      <c r="X936" s="65" t="s">
        <v>1916</v>
      </c>
    </row>
    <row r="937" spans="23:24">
      <c r="W937" s="64">
        <v>2023</v>
      </c>
      <c r="X937" s="66" t="s">
        <v>1917</v>
      </c>
    </row>
    <row r="938" spans="23:24">
      <c r="W938" s="64">
        <v>2024</v>
      </c>
      <c r="X938" s="66" t="s">
        <v>1918</v>
      </c>
    </row>
    <row r="939" spans="23:24">
      <c r="W939" s="64">
        <v>2025</v>
      </c>
      <c r="X939" s="66" t="s">
        <v>1919</v>
      </c>
    </row>
    <row r="940" spans="23:24">
      <c r="W940" s="64">
        <v>2026</v>
      </c>
      <c r="X940" s="66" t="s">
        <v>722</v>
      </c>
    </row>
    <row r="941" spans="23:24">
      <c r="W941" s="64">
        <v>2027</v>
      </c>
      <c r="X941" s="66" t="s">
        <v>1920</v>
      </c>
    </row>
    <row r="942" spans="23:24">
      <c r="W942" s="64">
        <v>2028</v>
      </c>
      <c r="X942" s="65" t="s">
        <v>1921</v>
      </c>
    </row>
    <row r="943" spans="23:24">
      <c r="W943" s="64">
        <v>2029</v>
      </c>
      <c r="X943" s="66" t="s">
        <v>1922</v>
      </c>
    </row>
    <row r="944" spans="23:24">
      <c r="W944" s="64">
        <v>2030</v>
      </c>
      <c r="X944" s="66" t="s">
        <v>1923</v>
      </c>
    </row>
    <row r="945" spans="23:24">
      <c r="W945" s="64">
        <v>2031</v>
      </c>
      <c r="X945" s="65" t="s">
        <v>710</v>
      </c>
    </row>
    <row r="946" spans="23:24">
      <c r="W946" s="64">
        <v>2032</v>
      </c>
      <c r="X946" s="65" t="s">
        <v>1924</v>
      </c>
    </row>
    <row r="947" spans="23:24">
      <c r="W947" s="64">
        <v>2033</v>
      </c>
      <c r="X947" s="66" t="s">
        <v>1925</v>
      </c>
    </row>
    <row r="948" spans="23:24">
      <c r="W948" s="64">
        <v>2034</v>
      </c>
      <c r="X948" s="66" t="s">
        <v>1926</v>
      </c>
    </row>
    <row r="949" spans="23:24">
      <c r="W949" s="64">
        <v>2035</v>
      </c>
      <c r="X949" s="66" t="s">
        <v>1927</v>
      </c>
    </row>
    <row r="950" spans="23:24">
      <c r="W950" s="64">
        <v>2036</v>
      </c>
      <c r="X950" s="66" t="s">
        <v>1928</v>
      </c>
    </row>
    <row r="951" spans="23:24">
      <c r="W951" s="64">
        <v>2037</v>
      </c>
      <c r="X951" s="66" t="s">
        <v>719</v>
      </c>
    </row>
    <row r="952" spans="23:24">
      <c r="W952" s="64">
        <v>2038</v>
      </c>
      <c r="X952" s="66" t="s">
        <v>1929</v>
      </c>
    </row>
    <row r="953" spans="23:24">
      <c r="W953" s="64">
        <v>2039</v>
      </c>
      <c r="X953" s="66" t="s">
        <v>1930</v>
      </c>
    </row>
    <row r="954" spans="23:24">
      <c r="W954" s="64">
        <v>2040</v>
      </c>
      <c r="X954" s="66" t="s">
        <v>1931</v>
      </c>
    </row>
    <row r="955" spans="23:24">
      <c r="W955" s="64">
        <v>2041</v>
      </c>
      <c r="X955" s="66" t="s">
        <v>1932</v>
      </c>
    </row>
    <row r="956" spans="23:24">
      <c r="W956" s="64">
        <v>2042</v>
      </c>
      <c r="X956" s="65" t="s">
        <v>1933</v>
      </c>
    </row>
    <row r="957" spans="23:24">
      <c r="W957" s="64">
        <v>2043</v>
      </c>
      <c r="X957" s="65" t="s">
        <v>717</v>
      </c>
    </row>
    <row r="958" spans="23:24">
      <c r="W958" s="64">
        <v>2044</v>
      </c>
      <c r="X958" s="65" t="s">
        <v>1934</v>
      </c>
    </row>
    <row r="959" spans="23:24">
      <c r="W959" s="64">
        <v>2045</v>
      </c>
      <c r="X959" s="65" t="s">
        <v>1935</v>
      </c>
    </row>
    <row r="960" spans="23:24">
      <c r="W960" s="64">
        <v>2046</v>
      </c>
      <c r="X960" s="65" t="s">
        <v>1936</v>
      </c>
    </row>
    <row r="961" spans="23:24">
      <c r="W961" s="64">
        <v>2047</v>
      </c>
      <c r="X961" s="65" t="s">
        <v>1937</v>
      </c>
    </row>
    <row r="962" spans="23:24">
      <c r="W962" s="64">
        <v>2048</v>
      </c>
      <c r="X962" s="65" t="s">
        <v>1938</v>
      </c>
    </row>
    <row r="963" spans="23:24">
      <c r="W963" s="64">
        <v>2049</v>
      </c>
      <c r="X963" s="65" t="s">
        <v>1939</v>
      </c>
    </row>
    <row r="964" spans="23:24">
      <c r="W964" s="64">
        <v>2050</v>
      </c>
      <c r="X964" s="65" t="s">
        <v>1940</v>
      </c>
    </row>
    <row r="965" spans="23:24">
      <c r="W965" s="64">
        <v>2051</v>
      </c>
      <c r="X965" s="65" t="s">
        <v>1941</v>
      </c>
    </row>
    <row r="966" spans="23:24">
      <c r="W966" s="64">
        <v>2052</v>
      </c>
      <c r="X966" s="65" t="s">
        <v>1942</v>
      </c>
    </row>
    <row r="967" spans="23:24">
      <c r="W967" s="64">
        <v>2053</v>
      </c>
      <c r="X967" s="65" t="s">
        <v>1943</v>
      </c>
    </row>
    <row r="968" spans="23:24">
      <c r="W968" s="64">
        <v>2054</v>
      </c>
      <c r="X968" s="65" t="s">
        <v>1944</v>
      </c>
    </row>
    <row r="969" spans="23:24">
      <c r="W969" s="64">
        <v>2055</v>
      </c>
      <c r="X969" s="65" t="s">
        <v>1945</v>
      </c>
    </row>
    <row r="970" spans="23:24">
      <c r="W970" s="64">
        <v>2056</v>
      </c>
      <c r="X970" s="65" t="s">
        <v>1946</v>
      </c>
    </row>
    <row r="971" spans="23:24">
      <c r="W971" s="64">
        <v>2057</v>
      </c>
      <c r="X971" s="65" t="s">
        <v>1947</v>
      </c>
    </row>
    <row r="972" spans="23:24">
      <c r="W972" s="64">
        <v>2058</v>
      </c>
      <c r="X972" s="65" t="s">
        <v>1948</v>
      </c>
    </row>
    <row r="973" spans="23:24">
      <c r="W973" s="64">
        <v>2059</v>
      </c>
      <c r="X973" s="65" t="s">
        <v>1949</v>
      </c>
    </row>
    <row r="974" spans="23:24">
      <c r="W974" s="64">
        <v>2060</v>
      </c>
      <c r="X974" s="65" t="s">
        <v>1950</v>
      </c>
    </row>
    <row r="975" spans="23:24">
      <c r="W975" s="27">
        <v>6001</v>
      </c>
      <c r="X975" s="59" t="s">
        <v>1004</v>
      </c>
    </row>
    <row r="976" spans="23:24">
      <c r="W976" s="27">
        <v>6002</v>
      </c>
      <c r="X976" s="59" t="s">
        <v>1006</v>
      </c>
    </row>
    <row r="977" spans="23:24">
      <c r="W977" s="27">
        <v>6003</v>
      </c>
      <c r="X977" s="59" t="s">
        <v>1008</v>
      </c>
    </row>
    <row r="978" spans="23:24">
      <c r="W978" s="27">
        <v>6004</v>
      </c>
      <c r="X978" s="59" t="s">
        <v>1010</v>
      </c>
    </row>
    <row r="979" spans="23:24">
      <c r="W979" s="27">
        <v>6005</v>
      </c>
      <c r="X979" s="59" t="s">
        <v>1011</v>
      </c>
    </row>
    <row r="980" spans="23:24">
      <c r="W980" s="27">
        <v>6006</v>
      </c>
      <c r="X980" s="59" t="s">
        <v>1012</v>
      </c>
    </row>
    <row r="981" spans="23:24">
      <c r="W981" s="27">
        <v>6007</v>
      </c>
      <c r="X981" s="59" t="s">
        <v>1013</v>
      </c>
    </row>
    <row r="982" spans="23:24">
      <c r="W982" s="27">
        <v>6008</v>
      </c>
      <c r="X982" s="59" t="s">
        <v>1014</v>
      </c>
    </row>
    <row r="983" spans="23:24">
      <c r="W983" s="27">
        <v>6009</v>
      </c>
      <c r="X983" s="59" t="s">
        <v>1015</v>
      </c>
    </row>
    <row r="984" spans="23:24">
      <c r="W984" s="27">
        <v>6010</v>
      </c>
      <c r="X984" s="59" t="s">
        <v>1016</v>
      </c>
    </row>
    <row r="985" spans="23:24">
      <c r="W985" s="27">
        <v>6011</v>
      </c>
      <c r="X985" s="59" t="s">
        <v>1017</v>
      </c>
    </row>
    <row r="986" spans="23:24">
      <c r="W986" s="27">
        <v>6012</v>
      </c>
      <c r="X986" s="59" t="s">
        <v>1018</v>
      </c>
    </row>
    <row r="987" spans="23:24">
      <c r="W987" s="27">
        <v>6013</v>
      </c>
      <c r="X987" s="59" t="s">
        <v>1019</v>
      </c>
    </row>
    <row r="988" spans="23:24">
      <c r="W988" s="27">
        <v>6014</v>
      </c>
      <c r="X988" s="59" t="s">
        <v>1020</v>
      </c>
    </row>
    <row r="989" spans="23:24">
      <c r="W989" s="27">
        <v>6015</v>
      </c>
      <c r="X989" s="59" t="s">
        <v>1021</v>
      </c>
    </row>
    <row r="990" spans="23:24">
      <c r="W990" s="27">
        <v>6016</v>
      </c>
      <c r="X990" s="59" t="s">
        <v>1022</v>
      </c>
    </row>
    <row r="991" spans="23:24">
      <c r="W991" s="27">
        <v>6017</v>
      </c>
      <c r="X991" s="59" t="s">
        <v>1023</v>
      </c>
    </row>
    <row r="992" spans="23:24">
      <c r="W992" s="27">
        <v>6018</v>
      </c>
      <c r="X992" s="59" t="s">
        <v>1024</v>
      </c>
    </row>
    <row r="993" spans="23:24">
      <c r="W993" s="27">
        <v>6019</v>
      </c>
      <c r="X993" s="59" t="s">
        <v>1025</v>
      </c>
    </row>
    <row r="994" spans="23:24">
      <c r="W994" s="27">
        <v>6020</v>
      </c>
      <c r="X994" s="59" t="s">
        <v>1026</v>
      </c>
    </row>
    <row r="995" spans="23:24">
      <c r="W995" s="27">
        <v>6021</v>
      </c>
      <c r="X995" s="59" t="s">
        <v>1027</v>
      </c>
    </row>
    <row r="996" spans="23:24">
      <c r="W996" s="27">
        <v>6022</v>
      </c>
      <c r="X996" s="59" t="s">
        <v>1028</v>
      </c>
    </row>
    <row r="997" spans="23:24">
      <c r="W997" s="27">
        <v>6023</v>
      </c>
      <c r="X997" s="59" t="s">
        <v>1029</v>
      </c>
    </row>
    <row r="998" spans="23:24">
      <c r="W998" s="27">
        <v>6024</v>
      </c>
      <c r="X998" s="59" t="s">
        <v>1030</v>
      </c>
    </row>
    <row r="999" spans="23:24">
      <c r="W999" s="27">
        <v>6025</v>
      </c>
      <c r="X999" s="59" t="s">
        <v>1031</v>
      </c>
    </row>
    <row r="1000" spans="23:24">
      <c r="W1000" s="27">
        <v>6026</v>
      </c>
      <c r="X1000" s="59" t="s">
        <v>1032</v>
      </c>
    </row>
    <row r="1001" spans="23:24">
      <c r="W1001" s="27">
        <v>6027</v>
      </c>
      <c r="X1001" s="59" t="s">
        <v>1033</v>
      </c>
    </row>
    <row r="1002" spans="23:24">
      <c r="W1002" s="27">
        <v>6028</v>
      </c>
      <c r="X1002" s="59" t="s">
        <v>1034</v>
      </c>
    </row>
    <row r="1003" spans="23:24">
      <c r="W1003" s="27">
        <v>6029</v>
      </c>
      <c r="X1003" s="59" t="s">
        <v>1035</v>
      </c>
    </row>
    <row r="1004" spans="23:24">
      <c r="W1004" s="27">
        <v>6030</v>
      </c>
      <c r="X1004" s="59" t="s">
        <v>1036</v>
      </c>
    </row>
    <row r="1005" spans="23:24">
      <c r="W1005" s="27">
        <v>6031</v>
      </c>
      <c r="X1005" s="59" t="s">
        <v>1037</v>
      </c>
    </row>
    <row r="1006" spans="23:24">
      <c r="W1006" s="27">
        <v>6032</v>
      </c>
      <c r="X1006" s="59" t="s">
        <v>1038</v>
      </c>
    </row>
    <row r="1007" spans="23:24">
      <c r="W1007" s="27">
        <v>6033</v>
      </c>
      <c r="X1007" s="59" t="s">
        <v>1039</v>
      </c>
    </row>
    <row r="1008" spans="23:24">
      <c r="W1008" s="27">
        <v>6034</v>
      </c>
      <c r="X1008" s="59" t="s">
        <v>1040</v>
      </c>
    </row>
    <row r="1009" spans="23:24">
      <c r="W1009" s="27">
        <v>6035</v>
      </c>
      <c r="X1009" s="59" t="s">
        <v>1041</v>
      </c>
    </row>
    <row r="1010" spans="23:24">
      <c r="W1010" s="27">
        <v>6036</v>
      </c>
      <c r="X1010" s="59" t="s">
        <v>1042</v>
      </c>
    </row>
    <row r="1011" spans="23:24">
      <c r="W1011" s="27">
        <v>6037</v>
      </c>
      <c r="X1011" s="59" t="s">
        <v>1043</v>
      </c>
    </row>
    <row r="1012" spans="23:24">
      <c r="W1012" s="27">
        <v>6038</v>
      </c>
      <c r="X1012" s="59" t="s">
        <v>1044</v>
      </c>
    </row>
    <row r="1013" spans="23:24">
      <c r="W1013" s="27">
        <v>6039</v>
      </c>
      <c r="X1013" s="59" t="s">
        <v>1045</v>
      </c>
    </row>
    <row r="1014" spans="23:24">
      <c r="W1014" s="27">
        <v>6040</v>
      </c>
      <c r="X1014" s="59" t="s">
        <v>1046</v>
      </c>
    </row>
    <row r="1015" spans="23:24">
      <c r="W1015" s="27">
        <v>6041</v>
      </c>
      <c r="X1015" s="59" t="s">
        <v>1047</v>
      </c>
    </row>
    <row r="1016" spans="23:24">
      <c r="W1016" s="27">
        <v>6042</v>
      </c>
      <c r="X1016" s="59" t="s">
        <v>1048</v>
      </c>
    </row>
    <row r="1017" spans="23:24">
      <c r="W1017" s="27">
        <v>6043</v>
      </c>
      <c r="X1017" s="59" t="s">
        <v>1049</v>
      </c>
    </row>
    <row r="1018" spans="23:24">
      <c r="W1018" s="27">
        <v>6044</v>
      </c>
      <c r="X1018" s="59" t="s">
        <v>1051</v>
      </c>
    </row>
    <row r="1019" spans="23:24">
      <c r="W1019" s="27">
        <v>6045</v>
      </c>
      <c r="X1019" s="59" t="s">
        <v>1052</v>
      </c>
    </row>
    <row r="1020" spans="23:24">
      <c r="W1020" s="27">
        <v>6046</v>
      </c>
      <c r="X1020" s="59" t="s">
        <v>1053</v>
      </c>
    </row>
    <row r="1021" spans="23:24">
      <c r="W1021" s="27">
        <v>6047</v>
      </c>
      <c r="X1021" s="59" t="s">
        <v>1054</v>
      </c>
    </row>
    <row r="1022" spans="23:24">
      <c r="W1022" s="27">
        <v>6048</v>
      </c>
      <c r="X1022" s="59" t="s">
        <v>1055</v>
      </c>
    </row>
    <row r="1023" spans="23:24">
      <c r="W1023" s="27">
        <v>6049</v>
      </c>
      <c r="X1023" s="59" t="s">
        <v>1056</v>
      </c>
    </row>
    <row r="1024" spans="23:24">
      <c r="W1024" s="27">
        <v>6050</v>
      </c>
      <c r="X1024" s="59" t="s">
        <v>1057</v>
      </c>
    </row>
    <row r="1025" spans="23:24">
      <c r="W1025" s="27">
        <v>6051</v>
      </c>
      <c r="X1025" s="59" t="s">
        <v>1058</v>
      </c>
    </row>
    <row r="1026" spans="23:24">
      <c r="W1026" s="27">
        <v>6052</v>
      </c>
      <c r="X1026" s="59" t="s">
        <v>1059</v>
      </c>
    </row>
    <row r="1027" spans="23:24">
      <c r="W1027" s="27">
        <v>6053</v>
      </c>
      <c r="X1027" s="59" t="s">
        <v>1060</v>
      </c>
    </row>
    <row r="1028" spans="23:24">
      <c r="W1028" s="27">
        <v>6054</v>
      </c>
      <c r="X1028" s="59" t="s">
        <v>1061</v>
      </c>
    </row>
    <row r="1029" spans="23:24">
      <c r="W1029" s="27">
        <v>6055</v>
      </c>
      <c r="X1029" s="59" t="s">
        <v>1062</v>
      </c>
    </row>
    <row r="1030" spans="23:24">
      <c r="W1030" s="27">
        <v>6056</v>
      </c>
      <c r="X1030" s="59" t="s">
        <v>1063</v>
      </c>
    </row>
    <row r="1031" spans="23:24">
      <c r="W1031" s="27">
        <v>6057</v>
      </c>
      <c r="X1031" s="59" t="s">
        <v>1064</v>
      </c>
    </row>
    <row r="1032" spans="23:24">
      <c r="W1032" s="27">
        <v>6058</v>
      </c>
      <c r="X1032" s="59" t="s">
        <v>1065</v>
      </c>
    </row>
    <row r="1033" spans="23:24">
      <c r="W1033" s="27">
        <v>6059</v>
      </c>
      <c r="X1033" s="59" t="s">
        <v>1066</v>
      </c>
    </row>
    <row r="1034" spans="23:24">
      <c r="W1034" s="27">
        <v>6060</v>
      </c>
      <c r="X1034" s="59" t="s">
        <v>1067</v>
      </c>
    </row>
    <row r="1035" spans="23:24">
      <c r="W1035" s="27">
        <v>6061</v>
      </c>
      <c r="X1035" s="59" t="s">
        <v>1068</v>
      </c>
    </row>
    <row r="1036" spans="23:24">
      <c r="W1036" s="27">
        <v>6062</v>
      </c>
      <c r="X1036" s="59" t="s">
        <v>1069</v>
      </c>
    </row>
    <row r="1037" spans="23:24">
      <c r="W1037" s="27">
        <v>6063</v>
      </c>
      <c r="X1037" s="59" t="s">
        <v>1070</v>
      </c>
    </row>
    <row r="1038" spans="23:24">
      <c r="W1038" s="27">
        <v>6064</v>
      </c>
      <c r="X1038" s="59" t="s">
        <v>1071</v>
      </c>
    </row>
    <row r="1039" spans="23:24">
      <c r="W1039" s="27">
        <v>6065</v>
      </c>
      <c r="X1039" s="59" t="s">
        <v>1072</v>
      </c>
    </row>
    <row r="1040" spans="23:24">
      <c r="W1040" s="27">
        <v>6066</v>
      </c>
      <c r="X1040" s="59" t="s">
        <v>1073</v>
      </c>
    </row>
    <row r="1041" spans="23:24">
      <c r="W1041" s="27">
        <v>6067</v>
      </c>
      <c r="X1041" s="59" t="s">
        <v>1074</v>
      </c>
    </row>
    <row r="1042" spans="23:24">
      <c r="W1042" s="27">
        <v>6068</v>
      </c>
      <c r="X1042" s="59" t="s">
        <v>1075</v>
      </c>
    </row>
    <row r="1043" spans="23:24">
      <c r="W1043" s="27">
        <v>6069</v>
      </c>
      <c r="X1043" s="59" t="s">
        <v>1076</v>
      </c>
    </row>
    <row r="1044" spans="23:24">
      <c r="W1044" s="27">
        <v>6070</v>
      </c>
      <c r="X1044" s="59" t="s">
        <v>1077</v>
      </c>
    </row>
    <row r="1045" spans="23:24">
      <c r="W1045" s="27">
        <v>6071</v>
      </c>
      <c r="X1045" s="59" t="s">
        <v>1078</v>
      </c>
    </row>
    <row r="1046" spans="23:24">
      <c r="W1046" s="27">
        <v>6072</v>
      </c>
      <c r="X1046" s="59" t="s">
        <v>1079</v>
      </c>
    </row>
    <row r="1047" spans="23:24">
      <c r="W1047" s="27">
        <v>6073</v>
      </c>
      <c r="X1047" s="59" t="s">
        <v>1081</v>
      </c>
    </row>
    <row r="1048" spans="23:24">
      <c r="W1048" s="27">
        <v>6074</v>
      </c>
      <c r="X1048" s="59" t="s">
        <v>1083</v>
      </c>
    </row>
    <row r="1049" spans="23:24">
      <c r="W1049" s="27">
        <v>6075</v>
      </c>
      <c r="X1049" s="59" t="s">
        <v>1085</v>
      </c>
    </row>
    <row r="1050" spans="23:24">
      <c r="W1050" s="27">
        <v>6076</v>
      </c>
      <c r="X1050" s="59" t="s">
        <v>1086</v>
      </c>
    </row>
    <row r="1051" spans="23:24">
      <c r="W1051" s="27">
        <v>6077</v>
      </c>
      <c r="X1051" s="59" t="s">
        <v>1088</v>
      </c>
    </row>
    <row r="1052" spans="23:24">
      <c r="W1052" s="27">
        <v>6078</v>
      </c>
      <c r="X1052" s="59" t="s">
        <v>1089</v>
      </c>
    </row>
    <row r="1053" spans="23:24">
      <c r="W1053" s="27">
        <v>6079</v>
      </c>
      <c r="X1053" s="59" t="s">
        <v>1090</v>
      </c>
    </row>
    <row r="1054" spans="23:24">
      <c r="W1054" s="27">
        <v>6080</v>
      </c>
      <c r="X1054" s="59" t="s">
        <v>1091</v>
      </c>
    </row>
    <row r="1055" spans="23:24">
      <c r="W1055" s="27">
        <v>6081</v>
      </c>
      <c r="X1055" s="59" t="s">
        <v>1093</v>
      </c>
    </row>
    <row r="1056" spans="23:24">
      <c r="W1056" s="27">
        <v>6082</v>
      </c>
      <c r="X1056" s="59" t="s">
        <v>1094</v>
      </c>
    </row>
    <row r="1057" spans="23:24">
      <c r="W1057" s="27">
        <v>6083</v>
      </c>
      <c r="X1057" s="59" t="s">
        <v>1095</v>
      </c>
    </row>
    <row r="1058" spans="23:24">
      <c r="W1058" s="27">
        <v>6084</v>
      </c>
      <c r="X1058" s="59" t="s">
        <v>1096</v>
      </c>
    </row>
    <row r="1059" spans="23:24">
      <c r="W1059" s="27">
        <v>6085</v>
      </c>
      <c r="X1059" s="59" t="s">
        <v>1097</v>
      </c>
    </row>
    <row r="1060" spans="23:24">
      <c r="W1060" s="27">
        <v>6086</v>
      </c>
      <c r="X1060" s="59" t="s">
        <v>1098</v>
      </c>
    </row>
    <row r="1061" spans="23:24">
      <c r="W1061" s="27">
        <v>6087</v>
      </c>
      <c r="X1061" s="59" t="s">
        <v>1099</v>
      </c>
    </row>
    <row r="1062" spans="23:24">
      <c r="W1062" s="27">
        <v>6088</v>
      </c>
      <c r="X1062" s="59" t="s">
        <v>1100</v>
      </c>
    </row>
    <row r="1063" spans="23:24">
      <c r="W1063" s="27">
        <v>6089</v>
      </c>
      <c r="X1063" s="59" t="s">
        <v>1101</v>
      </c>
    </row>
    <row r="1064" spans="23:24">
      <c r="W1064" s="27">
        <v>6090</v>
      </c>
      <c r="X1064" s="59" t="s">
        <v>1102</v>
      </c>
    </row>
    <row r="1065" spans="23:24">
      <c r="W1065" s="27">
        <v>6091</v>
      </c>
      <c r="X1065" s="59" t="s">
        <v>1103</v>
      </c>
    </row>
    <row r="1066" spans="23:24">
      <c r="W1066" s="27">
        <v>6092</v>
      </c>
      <c r="X1066" s="59" t="s">
        <v>1104</v>
      </c>
    </row>
    <row r="1067" spans="23:24">
      <c r="W1067" s="27">
        <v>6093</v>
      </c>
      <c r="X1067" s="59" t="s">
        <v>1105</v>
      </c>
    </row>
    <row r="1068" spans="23:24">
      <c r="W1068" s="27">
        <v>6094</v>
      </c>
      <c r="X1068" s="59" t="s">
        <v>1106</v>
      </c>
    </row>
    <row r="1069" spans="23:24">
      <c r="W1069" s="27">
        <v>6095</v>
      </c>
      <c r="X1069" s="59" t="s">
        <v>1107</v>
      </c>
    </row>
    <row r="1070" spans="23:24">
      <c r="W1070" s="27">
        <v>6096</v>
      </c>
      <c r="X1070" s="59" t="s">
        <v>1108</v>
      </c>
    </row>
    <row r="1071" spans="23:24">
      <c r="W1071" s="27">
        <v>6097</v>
      </c>
      <c r="X1071" s="59" t="s">
        <v>1109</v>
      </c>
    </row>
    <row r="1072" spans="23:24">
      <c r="W1072" s="27">
        <v>6098</v>
      </c>
      <c r="X1072" s="59" t="s">
        <v>1110</v>
      </c>
    </row>
    <row r="1073" spans="23:24">
      <c r="W1073" s="27">
        <v>6099</v>
      </c>
      <c r="X1073" s="59" t="s">
        <v>1111</v>
      </c>
    </row>
    <row r="1074" spans="23:24">
      <c r="W1074" s="27">
        <v>6100</v>
      </c>
      <c r="X1074" s="59" t="s">
        <v>1112</v>
      </c>
    </row>
    <row r="1075" spans="23:24">
      <c r="W1075" s="27">
        <v>6101</v>
      </c>
      <c r="X1075" s="59" t="s">
        <v>1113</v>
      </c>
    </row>
    <row r="1076" spans="23:24">
      <c r="W1076" s="27">
        <v>6102</v>
      </c>
      <c r="X1076" s="59" t="s">
        <v>1114</v>
      </c>
    </row>
    <row r="1077" spans="23:24">
      <c r="W1077" s="27">
        <v>6103</v>
      </c>
      <c r="X1077" s="59" t="s">
        <v>1115</v>
      </c>
    </row>
    <row r="1078" spans="23:24">
      <c r="W1078" s="27">
        <v>6104</v>
      </c>
      <c r="X1078" s="59" t="s">
        <v>1116</v>
      </c>
    </row>
    <row r="1079" spans="23:24">
      <c r="W1079" s="27">
        <v>6105</v>
      </c>
      <c r="X1079" s="59" t="s">
        <v>1117</v>
      </c>
    </row>
    <row r="1080" spans="23:24">
      <c r="W1080" s="27">
        <v>6106</v>
      </c>
      <c r="X1080" s="59" t="s">
        <v>1118</v>
      </c>
    </row>
    <row r="1081" spans="23:24">
      <c r="W1081" s="27">
        <v>6107</v>
      </c>
      <c r="X1081" s="59" t="s">
        <v>1119</v>
      </c>
    </row>
    <row r="1082" spans="23:24">
      <c r="W1082" s="27">
        <v>6108</v>
      </c>
      <c r="X1082" s="59" t="s">
        <v>1120</v>
      </c>
    </row>
    <row r="1083" spans="23:24">
      <c r="W1083" s="27">
        <v>6109</v>
      </c>
      <c r="X1083" s="59" t="s">
        <v>1121</v>
      </c>
    </row>
    <row r="1084" spans="23:24">
      <c r="W1084" s="27">
        <v>6110</v>
      </c>
      <c r="X1084" s="59" t="s">
        <v>1122</v>
      </c>
    </row>
    <row r="1085" spans="23:24">
      <c r="W1085" s="27">
        <v>6111</v>
      </c>
      <c r="X1085" s="59" t="s">
        <v>1123</v>
      </c>
    </row>
    <row r="1086" spans="23:24">
      <c r="W1086" s="27">
        <v>6112</v>
      </c>
      <c r="X1086" s="59" t="s">
        <v>1124</v>
      </c>
    </row>
    <row r="1087" spans="23:24">
      <c r="W1087" s="27">
        <v>6113</v>
      </c>
      <c r="X1087" s="59" t="s">
        <v>1125</v>
      </c>
    </row>
    <row r="1088" spans="23:24">
      <c r="W1088" s="27">
        <v>6114</v>
      </c>
      <c r="X1088" s="59" t="s">
        <v>1126</v>
      </c>
    </row>
    <row r="1089" spans="23:24">
      <c r="W1089" s="27">
        <v>6115</v>
      </c>
      <c r="X1089" s="59" t="s">
        <v>1127</v>
      </c>
    </row>
    <row r="1090" spans="23:24">
      <c r="W1090" s="27">
        <v>6116</v>
      </c>
      <c r="X1090" s="59" t="s">
        <v>1951</v>
      </c>
    </row>
    <row r="1091" spans="23:24">
      <c r="W1091" s="27">
        <v>6117</v>
      </c>
      <c r="X1091" s="59" t="s">
        <v>1952</v>
      </c>
    </row>
    <row r="1092" spans="23:24">
      <c r="W1092" s="27">
        <v>6118</v>
      </c>
      <c r="X1092" s="59" t="s">
        <v>1953</v>
      </c>
    </row>
    <row r="1093" spans="23:24">
      <c r="W1093" s="27">
        <v>6119</v>
      </c>
      <c r="X1093" s="59" t="s">
        <v>1954</v>
      </c>
    </row>
    <row r="1094" spans="23:24">
      <c r="W1094" s="27">
        <v>6120</v>
      </c>
      <c r="X1094" s="59" t="s">
        <v>1955</v>
      </c>
    </row>
    <row r="1095" spans="23:24">
      <c r="W1095" s="27">
        <v>6121</v>
      </c>
      <c r="X1095" s="59" t="s">
        <v>1956</v>
      </c>
    </row>
    <row r="1096" spans="23:24">
      <c r="W1096" s="27">
        <v>6122</v>
      </c>
      <c r="X1096" s="59" t="s">
        <v>1957</v>
      </c>
    </row>
    <row r="1097" spans="23:24">
      <c r="W1097" s="27">
        <v>6123</v>
      </c>
      <c r="X1097" s="59" t="s">
        <v>1958</v>
      </c>
    </row>
    <row r="1098" spans="23:24">
      <c r="W1098" s="27">
        <v>6124</v>
      </c>
      <c r="X1098" s="59" t="s">
        <v>1959</v>
      </c>
    </row>
    <row r="1099" spans="23:24">
      <c r="W1099" s="27">
        <v>6125</v>
      </c>
      <c r="X1099" s="59" t="s">
        <v>1960</v>
      </c>
    </row>
    <row r="1100" spans="23:24">
      <c r="W1100" s="27">
        <v>6126</v>
      </c>
      <c r="X1100" s="59" t="s">
        <v>1961</v>
      </c>
    </row>
    <row r="1101" spans="23:24">
      <c r="W1101" s="27">
        <v>6127</v>
      </c>
      <c r="X1101" s="59" t="s">
        <v>1962</v>
      </c>
    </row>
    <row r="1102" spans="23:24">
      <c r="W1102" s="27">
        <v>6128</v>
      </c>
      <c r="X1102" s="59" t="s">
        <v>1963</v>
      </c>
    </row>
    <row r="1103" spans="23:24">
      <c r="W1103" s="27">
        <v>6129</v>
      </c>
      <c r="X1103" s="59" t="s">
        <v>1964</v>
      </c>
    </row>
    <row r="1104" spans="23:24">
      <c r="W1104" s="27">
        <v>6130</v>
      </c>
      <c r="X1104" s="59" t="s">
        <v>1965</v>
      </c>
    </row>
    <row r="1105" spans="23:24">
      <c r="W1105" s="27">
        <v>6131</v>
      </c>
      <c r="X1105" s="59" t="s">
        <v>1966</v>
      </c>
    </row>
    <row r="1106" spans="23:24">
      <c r="W1106" s="27">
        <v>6132</v>
      </c>
      <c r="X1106" s="59" t="s">
        <v>1967</v>
      </c>
    </row>
    <row r="1107" spans="23:24">
      <c r="W1107" s="27">
        <v>6133</v>
      </c>
      <c r="X1107" s="59" t="s">
        <v>1968</v>
      </c>
    </row>
    <row r="1108" spans="23:24">
      <c r="W1108" s="27">
        <v>6134</v>
      </c>
      <c r="X1108" s="59" t="s">
        <v>1969</v>
      </c>
    </row>
    <row r="1109" spans="23:24">
      <c r="W1109" s="27">
        <v>6135</v>
      </c>
      <c r="X1109" s="59" t="s">
        <v>1970</v>
      </c>
    </row>
    <row r="1110" spans="23:24">
      <c r="W1110" s="27">
        <v>6136</v>
      </c>
      <c r="X1110" s="59" t="s">
        <v>1971</v>
      </c>
    </row>
    <row r="1111" spans="23:24">
      <c r="W1111" s="27">
        <v>6137</v>
      </c>
      <c r="X1111" s="59" t="s">
        <v>1972</v>
      </c>
    </row>
    <row r="1112" spans="23:24">
      <c r="W1112" s="27">
        <v>6138</v>
      </c>
      <c r="X1112" s="59" t="s">
        <v>1973</v>
      </c>
    </row>
    <row r="1113" spans="23:24">
      <c r="W1113" s="27">
        <v>6139</v>
      </c>
      <c r="X1113" s="59" t="s">
        <v>1151</v>
      </c>
    </row>
    <row r="1114" spans="23:24">
      <c r="W1114" s="27">
        <v>6140</v>
      </c>
      <c r="X1114" s="59" t="s">
        <v>1152</v>
      </c>
    </row>
    <row r="1115" spans="23:24">
      <c r="W1115" s="27">
        <v>6141</v>
      </c>
      <c r="X1115" s="59" t="s">
        <v>1153</v>
      </c>
    </row>
    <row r="1116" spans="23:24">
      <c r="W1116" s="27">
        <v>6142</v>
      </c>
      <c r="X1116" s="59" t="s">
        <v>1154</v>
      </c>
    </row>
    <row r="1117" spans="23:24">
      <c r="W1117" s="27">
        <v>6143</v>
      </c>
      <c r="X1117" s="59" t="s">
        <v>1155</v>
      </c>
    </row>
    <row r="1118" spans="23:24">
      <c r="W1118" s="27">
        <v>6144</v>
      </c>
      <c r="X1118" s="59" t="s">
        <v>1156</v>
      </c>
    </row>
    <row r="1119" spans="23:24">
      <c r="W1119" s="27">
        <v>6145</v>
      </c>
      <c r="X1119" s="59" t="s">
        <v>1157</v>
      </c>
    </row>
    <row r="1120" spans="23:24">
      <c r="W1120" s="27">
        <v>6146</v>
      </c>
      <c r="X1120" s="59" t="s">
        <v>1158</v>
      </c>
    </row>
    <row r="1121" spans="23:24">
      <c r="W1121" s="27">
        <v>6147</v>
      </c>
      <c r="X1121" s="59" t="s">
        <v>1159</v>
      </c>
    </row>
    <row r="1122" spans="23:24">
      <c r="W1122" s="27">
        <v>6148</v>
      </c>
      <c r="X1122" s="59" t="s">
        <v>1160</v>
      </c>
    </row>
    <row r="1123" spans="23:24">
      <c r="W1123" s="27">
        <v>6149</v>
      </c>
      <c r="X1123" s="59" t="s">
        <v>1162</v>
      </c>
    </row>
    <row r="1124" spans="23:24">
      <c r="W1124" s="27">
        <v>6150</v>
      </c>
      <c r="X1124" s="59" t="s">
        <v>1163</v>
      </c>
    </row>
    <row r="1125" spans="23:24">
      <c r="W1125" s="27">
        <v>6151</v>
      </c>
      <c r="X1125" s="59" t="s">
        <v>1164</v>
      </c>
    </row>
    <row r="1126" spans="23:24">
      <c r="W1126" s="27">
        <v>6152</v>
      </c>
      <c r="X1126" s="59" t="s">
        <v>1165</v>
      </c>
    </row>
    <row r="1127" spans="23:24">
      <c r="W1127" s="27">
        <v>6153</v>
      </c>
      <c r="X1127" s="59" t="s">
        <v>1166</v>
      </c>
    </row>
    <row r="1128" spans="23:24">
      <c r="W1128" s="27">
        <v>6154</v>
      </c>
      <c r="X1128" s="59" t="s">
        <v>1167</v>
      </c>
    </row>
    <row r="1129" spans="23:24">
      <c r="W1129" s="27">
        <v>6155</v>
      </c>
      <c r="X1129" s="59" t="s">
        <v>1168</v>
      </c>
    </row>
    <row r="1130" spans="23:24">
      <c r="W1130" s="27">
        <v>6156</v>
      </c>
      <c r="X1130" s="59" t="s">
        <v>1169</v>
      </c>
    </row>
    <row r="1131" spans="23:24">
      <c r="W1131" s="27">
        <v>6157</v>
      </c>
      <c r="X1131" s="59" t="s">
        <v>1170</v>
      </c>
    </row>
    <row r="1132" spans="23:24">
      <c r="W1132" s="27">
        <v>6158</v>
      </c>
      <c r="X1132" s="59" t="s">
        <v>1171</v>
      </c>
    </row>
    <row r="1133" spans="23:24">
      <c r="W1133" s="27">
        <v>6159</v>
      </c>
      <c r="X1133" s="59" t="s">
        <v>1172</v>
      </c>
    </row>
    <row r="1134" spans="23:24">
      <c r="W1134" s="27">
        <v>6160</v>
      </c>
      <c r="X1134" s="59" t="s">
        <v>1173</v>
      </c>
    </row>
    <row r="1135" spans="23:24">
      <c r="W1135" s="27">
        <v>6161</v>
      </c>
      <c r="X1135" s="59" t="s">
        <v>1174</v>
      </c>
    </row>
    <row r="1136" spans="23:24">
      <c r="W1136" s="27">
        <v>6162</v>
      </c>
      <c r="X1136" s="59" t="s">
        <v>1175</v>
      </c>
    </row>
    <row r="1137" spans="23:24">
      <c r="W1137" s="27">
        <v>6163</v>
      </c>
      <c r="X1137" s="59" t="s">
        <v>1176</v>
      </c>
    </row>
    <row r="1138" spans="23:24">
      <c r="W1138" s="27">
        <v>6164</v>
      </c>
      <c r="X1138" s="59" t="s">
        <v>1177</v>
      </c>
    </row>
    <row r="1139" spans="23:24">
      <c r="W1139" s="27">
        <v>6165</v>
      </c>
      <c r="X1139" s="59" t="s">
        <v>1178</v>
      </c>
    </row>
    <row r="1140" spans="23:24">
      <c r="W1140" s="27">
        <v>6166</v>
      </c>
      <c r="X1140" s="59" t="s">
        <v>1179</v>
      </c>
    </row>
    <row r="1141" spans="23:24">
      <c r="W1141" s="27">
        <v>6167</v>
      </c>
      <c r="X1141" s="59" t="s">
        <v>1180</v>
      </c>
    </row>
    <row r="1142" spans="23:24">
      <c r="W1142" s="27">
        <v>6168</v>
      </c>
      <c r="X1142" s="59" t="s">
        <v>1181</v>
      </c>
    </row>
    <row r="1143" spans="23:24">
      <c r="W1143" s="27">
        <v>6169</v>
      </c>
      <c r="X1143" s="59" t="s">
        <v>1182</v>
      </c>
    </row>
    <row r="1144" spans="23:24">
      <c r="W1144" s="27">
        <v>6170</v>
      </c>
      <c r="X1144" s="59" t="s">
        <v>1183</v>
      </c>
    </row>
    <row r="1145" spans="23:24">
      <c r="W1145" s="27">
        <v>6171</v>
      </c>
      <c r="X1145" s="59" t="s">
        <v>1184</v>
      </c>
    </row>
    <row r="1146" spans="23:24">
      <c r="W1146" s="27">
        <v>6172</v>
      </c>
      <c r="X1146" s="59" t="s">
        <v>1185</v>
      </c>
    </row>
    <row r="1147" spans="23:24">
      <c r="W1147" s="27">
        <v>6173</v>
      </c>
      <c r="X1147" s="59" t="s">
        <v>1186</v>
      </c>
    </row>
    <row r="1148" spans="23:24">
      <c r="W1148" s="27">
        <v>6174</v>
      </c>
      <c r="X1148" s="59" t="s">
        <v>1187</v>
      </c>
    </row>
    <row r="1149" spans="23:24">
      <c r="W1149" s="27">
        <v>6175</v>
      </c>
      <c r="X1149" s="59" t="s">
        <v>1188</v>
      </c>
    </row>
    <row r="1150" spans="23:24">
      <c r="W1150" s="27">
        <v>6176</v>
      </c>
      <c r="X1150" s="59" t="s">
        <v>1189</v>
      </c>
    </row>
    <row r="1151" spans="23:24">
      <c r="W1151" s="27">
        <v>6177</v>
      </c>
      <c r="X1151" s="59" t="s">
        <v>1190</v>
      </c>
    </row>
    <row r="1152" spans="23:24">
      <c r="W1152" s="27">
        <v>6178</v>
      </c>
      <c r="X1152" s="59" t="s">
        <v>1191</v>
      </c>
    </row>
    <row r="1153" spans="23:24">
      <c r="W1153" s="27">
        <v>6179</v>
      </c>
      <c r="X1153" s="59" t="s">
        <v>1192</v>
      </c>
    </row>
    <row r="1154" spans="23:24">
      <c r="W1154" s="27">
        <v>6180</v>
      </c>
      <c r="X1154" s="59" t="s">
        <v>1193</v>
      </c>
    </row>
    <row r="1155" spans="23:24">
      <c r="W1155" s="27">
        <v>6181</v>
      </c>
      <c r="X1155" s="59" t="s">
        <v>1194</v>
      </c>
    </row>
    <row r="1156" spans="23:24">
      <c r="W1156" s="27">
        <v>6182</v>
      </c>
      <c r="X1156" s="59" t="s">
        <v>1195</v>
      </c>
    </row>
    <row r="1157" spans="23:24">
      <c r="W1157" s="27">
        <v>6183</v>
      </c>
      <c r="X1157" s="59" t="s">
        <v>1196</v>
      </c>
    </row>
    <row r="1158" spans="23:24">
      <c r="W1158" s="27">
        <v>6184</v>
      </c>
      <c r="X1158" s="59" t="s">
        <v>1197</v>
      </c>
    </row>
    <row r="1159" spans="23:24">
      <c r="W1159" s="27">
        <v>6185</v>
      </c>
      <c r="X1159" s="59" t="s">
        <v>1198</v>
      </c>
    </row>
    <row r="1160" spans="23:24">
      <c r="W1160" s="27">
        <v>6186</v>
      </c>
      <c r="X1160" s="59" t="s">
        <v>1199</v>
      </c>
    </row>
    <row r="1161" spans="23:24">
      <c r="W1161" s="27">
        <v>6187</v>
      </c>
      <c r="X1161" s="59" t="s">
        <v>1201</v>
      </c>
    </row>
    <row r="1162" spans="23:24">
      <c r="W1162" s="27">
        <v>6188</v>
      </c>
      <c r="X1162" s="59" t="s">
        <v>1202</v>
      </c>
    </row>
    <row r="1163" spans="23:24">
      <c r="W1163" s="27">
        <v>6189</v>
      </c>
      <c r="X1163" s="59" t="s">
        <v>1203</v>
      </c>
    </row>
    <row r="1164" spans="23:24">
      <c r="W1164" s="27">
        <v>6190</v>
      </c>
      <c r="X1164" s="59" t="s">
        <v>1204</v>
      </c>
    </row>
    <row r="1165" spans="23:24">
      <c r="W1165" s="27">
        <v>6191</v>
      </c>
      <c r="X1165" s="59" t="s">
        <v>1206</v>
      </c>
    </row>
    <row r="1166" spans="23:24">
      <c r="W1166" s="27">
        <v>6192</v>
      </c>
      <c r="X1166" s="59" t="s">
        <v>1207</v>
      </c>
    </row>
    <row r="1167" spans="23:24">
      <c r="W1167" s="27">
        <v>6193</v>
      </c>
      <c r="X1167" s="59" t="s">
        <v>1208</v>
      </c>
    </row>
    <row r="1168" spans="23:24">
      <c r="W1168" s="27">
        <v>6194</v>
      </c>
      <c r="X1168" s="59" t="s">
        <v>1209</v>
      </c>
    </row>
    <row r="1169" spans="23:24">
      <c r="W1169" s="27">
        <v>6195</v>
      </c>
      <c r="X1169" s="59" t="s">
        <v>1210</v>
      </c>
    </row>
    <row r="1170" spans="23:24">
      <c r="W1170" s="27">
        <v>6196</v>
      </c>
      <c r="X1170" s="59" t="s">
        <v>1211</v>
      </c>
    </row>
    <row r="1171" spans="23:24">
      <c r="W1171" s="27">
        <v>6197</v>
      </c>
      <c r="X1171" s="59" t="s">
        <v>1212</v>
      </c>
    </row>
    <row r="1172" spans="23:24">
      <c r="W1172" s="27">
        <v>6198</v>
      </c>
      <c r="X1172" s="59" t="s">
        <v>1213</v>
      </c>
    </row>
    <row r="1173" spans="23:24">
      <c r="W1173" s="27">
        <v>6199</v>
      </c>
      <c r="X1173" s="59" t="s">
        <v>1214</v>
      </c>
    </row>
    <row r="1174" spans="23:24">
      <c r="W1174" s="27">
        <v>6200</v>
      </c>
      <c r="X1174" s="59" t="s">
        <v>1215</v>
      </c>
    </row>
    <row r="1175" spans="23:24">
      <c r="W1175" s="27">
        <v>6201</v>
      </c>
      <c r="X1175" s="59" t="s">
        <v>1216</v>
      </c>
    </row>
    <row r="1176" spans="23:24">
      <c r="W1176" s="27">
        <v>6202</v>
      </c>
      <c r="X1176" s="59" t="s">
        <v>1217</v>
      </c>
    </row>
    <row r="1177" spans="23:24">
      <c r="W1177" s="27">
        <v>6203</v>
      </c>
      <c r="X1177" s="59" t="s">
        <v>1218</v>
      </c>
    </row>
    <row r="1178" spans="23:24">
      <c r="W1178" s="27">
        <v>6204</v>
      </c>
      <c r="X1178" s="59" t="s">
        <v>1219</v>
      </c>
    </row>
    <row r="1179" spans="23:24">
      <c r="W1179" s="27">
        <v>6205</v>
      </c>
      <c r="X1179" s="59" t="s">
        <v>1220</v>
      </c>
    </row>
    <row r="1180" spans="23:24">
      <c r="W1180" s="27">
        <v>6206</v>
      </c>
      <c r="X1180" s="59" t="s">
        <v>1221</v>
      </c>
    </row>
    <row r="1181" spans="23:24">
      <c r="W1181" s="27">
        <v>6207</v>
      </c>
      <c r="X1181" s="59" t="s">
        <v>1222</v>
      </c>
    </row>
    <row r="1182" spans="23:24">
      <c r="W1182" s="27">
        <v>6208</v>
      </c>
      <c r="X1182" s="59" t="s">
        <v>1223</v>
      </c>
    </row>
    <row r="1183" spans="23:24">
      <c r="W1183" s="27">
        <v>6209</v>
      </c>
      <c r="X1183" s="59" t="s">
        <v>1224</v>
      </c>
    </row>
    <row r="1184" spans="23:24">
      <c r="W1184" s="27">
        <v>6210</v>
      </c>
      <c r="X1184" s="59" t="s">
        <v>1225</v>
      </c>
    </row>
    <row r="1185" spans="23:24">
      <c r="W1185" s="27">
        <v>6211</v>
      </c>
      <c r="X1185" s="59" t="s">
        <v>1226</v>
      </c>
    </row>
    <row r="1186" spans="23:24">
      <c r="W1186" s="27">
        <v>6212</v>
      </c>
      <c r="X1186" s="59" t="s">
        <v>1227</v>
      </c>
    </row>
    <row r="1187" spans="23:24">
      <c r="W1187" s="27">
        <v>6213</v>
      </c>
      <c r="X1187" s="59" t="s">
        <v>1228</v>
      </c>
    </row>
    <row r="1188" spans="23:24">
      <c r="W1188" s="27">
        <v>6214</v>
      </c>
      <c r="X1188" s="59" t="s">
        <v>1229</v>
      </c>
    </row>
    <row r="1189" spans="23:24">
      <c r="W1189" s="27">
        <v>6215</v>
      </c>
      <c r="X1189" s="59" t="s">
        <v>1230</v>
      </c>
    </row>
    <row r="1190" spans="23:24">
      <c r="W1190" s="27">
        <v>6216</v>
      </c>
      <c r="X1190" s="59" t="s">
        <v>1231</v>
      </c>
    </row>
    <row r="1191" spans="23:24">
      <c r="W1191" s="27">
        <v>6217</v>
      </c>
      <c r="X1191" s="59" t="s">
        <v>1232</v>
      </c>
    </row>
    <row r="1192" spans="23:24">
      <c r="W1192" s="27">
        <v>6218</v>
      </c>
      <c r="X1192" s="59" t="s">
        <v>1233</v>
      </c>
    </row>
    <row r="1193" spans="23:24">
      <c r="W1193" s="27">
        <v>6219</v>
      </c>
      <c r="X1193" s="59" t="s">
        <v>1234</v>
      </c>
    </row>
    <row r="1194" spans="23:24">
      <c r="W1194" s="27">
        <v>6220</v>
      </c>
      <c r="X1194" s="59" t="s">
        <v>1235</v>
      </c>
    </row>
    <row r="1195" spans="23:24">
      <c r="W1195" s="27">
        <v>6221</v>
      </c>
      <c r="X1195" s="59" t="s">
        <v>1236</v>
      </c>
    </row>
    <row r="1196" spans="23:24">
      <c r="W1196" s="27">
        <v>6222</v>
      </c>
      <c r="X1196" s="59" t="s">
        <v>1237</v>
      </c>
    </row>
    <row r="1197" spans="23:24">
      <c r="W1197" s="27">
        <v>6223</v>
      </c>
      <c r="X1197" s="59" t="s">
        <v>1238</v>
      </c>
    </row>
    <row r="1198" spans="23:24">
      <c r="W1198" s="27">
        <v>6224</v>
      </c>
      <c r="X1198" s="59" t="s">
        <v>1239</v>
      </c>
    </row>
    <row r="1199" spans="23:24">
      <c r="W1199" s="27">
        <v>6225</v>
      </c>
      <c r="X1199" s="59" t="s">
        <v>1240</v>
      </c>
    </row>
    <row r="1200" spans="23:24">
      <c r="W1200" s="27">
        <v>6226</v>
      </c>
      <c r="X1200" s="59" t="s">
        <v>1241</v>
      </c>
    </row>
    <row r="1201" spans="23:24">
      <c r="W1201" s="27">
        <v>6227</v>
      </c>
      <c r="X1201" s="59" t="s">
        <v>1242</v>
      </c>
    </row>
    <row r="1202" spans="23:24">
      <c r="W1202" s="27">
        <v>6228</v>
      </c>
      <c r="X1202" s="59" t="s">
        <v>1243</v>
      </c>
    </row>
    <row r="1203" spans="23:24">
      <c r="W1203" s="27">
        <v>6229</v>
      </c>
      <c r="X1203" s="59" t="s">
        <v>1244</v>
      </c>
    </row>
    <row r="1204" spans="23:24">
      <c r="W1204" s="27">
        <v>6230</v>
      </c>
      <c r="X1204" s="59" t="s">
        <v>1245</v>
      </c>
    </row>
    <row r="1205" spans="23:24">
      <c r="W1205" s="27">
        <v>6231</v>
      </c>
      <c r="X1205" s="59" t="s">
        <v>1246</v>
      </c>
    </row>
    <row r="1206" spans="23:24">
      <c r="W1206" s="27">
        <v>6232</v>
      </c>
      <c r="X1206" s="59" t="s">
        <v>1247</v>
      </c>
    </row>
    <row r="1207" spans="23:24">
      <c r="W1207" s="27">
        <v>6233</v>
      </c>
      <c r="X1207" s="59" t="s">
        <v>1248</v>
      </c>
    </row>
    <row r="1208" spans="23:24">
      <c r="W1208" s="27">
        <v>6234</v>
      </c>
      <c r="X1208" s="59" t="s">
        <v>1249</v>
      </c>
    </row>
    <row r="1209" spans="23:24">
      <c r="W1209" s="27">
        <v>6235</v>
      </c>
      <c r="X1209" s="59" t="s">
        <v>1250</v>
      </c>
    </row>
    <row r="1210" spans="23:24">
      <c r="W1210" s="27">
        <v>6236</v>
      </c>
      <c r="X1210" s="59" t="s">
        <v>1251</v>
      </c>
    </row>
    <row r="1211" spans="23:24">
      <c r="W1211" s="27">
        <v>6237</v>
      </c>
      <c r="X1211" s="59" t="s">
        <v>1252</v>
      </c>
    </row>
    <row r="1212" spans="23:24">
      <c r="W1212" s="27">
        <v>6238</v>
      </c>
      <c r="X1212" s="59" t="s">
        <v>1253</v>
      </c>
    </row>
    <row r="1213" spans="23:24">
      <c r="W1213" s="27">
        <v>6239</v>
      </c>
      <c r="X1213" s="59" t="s">
        <v>1254</v>
      </c>
    </row>
    <row r="1214" spans="23:24">
      <c r="W1214" s="27">
        <v>6240</v>
      </c>
      <c r="X1214" s="59" t="s">
        <v>1255</v>
      </c>
    </row>
    <row r="1215" spans="23:24">
      <c r="W1215" s="27">
        <v>6241</v>
      </c>
      <c r="X1215" s="59" t="s">
        <v>1256</v>
      </c>
    </row>
    <row r="1216" spans="23:24">
      <c r="W1216" s="27">
        <v>6242</v>
      </c>
      <c r="X1216" s="59" t="s">
        <v>1258</v>
      </c>
    </row>
    <row r="1217" spans="23:24">
      <c r="W1217" s="27">
        <v>6243</v>
      </c>
      <c r="X1217" s="59" t="s">
        <v>1259</v>
      </c>
    </row>
    <row r="1218" spans="23:24">
      <c r="W1218" s="27">
        <v>6244</v>
      </c>
      <c r="X1218" s="59" t="s">
        <v>1261</v>
      </c>
    </row>
    <row r="1219" spans="23:24">
      <c r="W1219" s="27">
        <v>6245</v>
      </c>
      <c r="X1219" s="59" t="s">
        <v>1263</v>
      </c>
    </row>
    <row r="1220" spans="23:24">
      <c r="W1220" s="27">
        <v>6246</v>
      </c>
      <c r="X1220" s="59" t="s">
        <v>1265</v>
      </c>
    </row>
    <row r="1221" spans="23:24">
      <c r="W1221" s="27">
        <v>6247</v>
      </c>
      <c r="X1221" s="59" t="s">
        <v>1267</v>
      </c>
    </row>
    <row r="1222" spans="23:24">
      <c r="W1222" s="27">
        <v>6248</v>
      </c>
      <c r="X1222" s="59" t="s">
        <v>1269</v>
      </c>
    </row>
    <row r="1223" spans="23:24">
      <c r="W1223" s="27">
        <v>6249</v>
      </c>
      <c r="X1223" s="59" t="s">
        <v>1271</v>
      </c>
    </row>
    <row r="1224" spans="23:24">
      <c r="W1224" s="27">
        <v>6250</v>
      </c>
      <c r="X1224" s="59" t="s">
        <v>1273</v>
      </c>
    </row>
    <row r="1225" spans="23:24">
      <c r="W1225" s="27">
        <v>6251</v>
      </c>
      <c r="X1225" s="59" t="s">
        <v>1275</v>
      </c>
    </row>
    <row r="1226" spans="23:24">
      <c r="W1226" s="27">
        <v>6252</v>
      </c>
      <c r="X1226" s="59" t="s">
        <v>1277</v>
      </c>
    </row>
    <row r="1227" spans="23:24">
      <c r="W1227" s="27">
        <v>6253</v>
      </c>
      <c r="X1227" s="59" t="s">
        <v>1279</v>
      </c>
    </row>
    <row r="1228" spans="23:24">
      <c r="W1228" s="27">
        <v>6254</v>
      </c>
      <c r="X1228" s="59" t="s">
        <v>1281</v>
      </c>
    </row>
    <row r="1229" spans="23:24">
      <c r="W1229" s="27">
        <v>6255</v>
      </c>
      <c r="X1229" s="59" t="s">
        <v>1283</v>
      </c>
    </row>
    <row r="1230" spans="23:24">
      <c r="W1230" s="27">
        <v>6256</v>
      </c>
      <c r="X1230" s="59" t="s">
        <v>1285</v>
      </c>
    </row>
    <row r="1231" spans="23:24">
      <c r="W1231" s="27">
        <v>6257</v>
      </c>
      <c r="X1231" s="59" t="s">
        <v>1287</v>
      </c>
    </row>
    <row r="1232" spans="23:24">
      <c r="W1232" s="27">
        <v>6258</v>
      </c>
      <c r="X1232" s="59" t="s">
        <v>1289</v>
      </c>
    </row>
    <row r="1233" spans="23:24">
      <c r="W1233" s="27">
        <v>6259</v>
      </c>
      <c r="X1233" s="59" t="s">
        <v>1291</v>
      </c>
    </row>
    <row r="1234" spans="23:24">
      <c r="W1234" s="27">
        <v>6260</v>
      </c>
      <c r="X1234" s="59" t="s">
        <v>1293</v>
      </c>
    </row>
    <row r="1235" spans="23:24">
      <c r="W1235" s="27">
        <v>6261</v>
      </c>
      <c r="X1235" s="59" t="s">
        <v>1295</v>
      </c>
    </row>
    <row r="1236" spans="23:24">
      <c r="W1236" s="27">
        <v>6262</v>
      </c>
      <c r="X1236" s="59" t="s">
        <v>1297</v>
      </c>
    </row>
    <row r="1237" spans="23:24">
      <c r="W1237" s="27">
        <v>6263</v>
      </c>
      <c r="X1237" s="59" t="s">
        <v>1299</v>
      </c>
    </row>
    <row r="1238" spans="23:24">
      <c r="W1238" s="27">
        <v>6264</v>
      </c>
      <c r="X1238" s="59" t="s">
        <v>1300</v>
      </c>
    </row>
    <row r="1239" spans="23:24">
      <c r="W1239" s="27">
        <v>6265</v>
      </c>
      <c r="X1239" s="59" t="s">
        <v>1301</v>
      </c>
    </row>
    <row r="1240" spans="23:24">
      <c r="W1240" s="27">
        <v>6266</v>
      </c>
      <c r="X1240" s="59" t="s">
        <v>1302</v>
      </c>
    </row>
    <row r="1241" spans="23:24">
      <c r="W1241" s="27">
        <v>6267</v>
      </c>
      <c r="X1241" s="59" t="s">
        <v>1303</v>
      </c>
    </row>
    <row r="1242" spans="23:24">
      <c r="W1242" s="27">
        <v>6268</v>
      </c>
      <c r="X1242" s="59" t="s">
        <v>1304</v>
      </c>
    </row>
    <row r="1243" spans="23:24">
      <c r="W1243" s="27">
        <v>6269</v>
      </c>
      <c r="X1243" s="59" t="s">
        <v>1305</v>
      </c>
    </row>
    <row r="1244" spans="23:24">
      <c r="W1244" s="27">
        <v>6270</v>
      </c>
      <c r="X1244" s="59" t="s">
        <v>1306</v>
      </c>
    </row>
    <row r="1245" spans="23:24">
      <c r="W1245" s="27">
        <v>6271</v>
      </c>
      <c r="X1245" s="59" t="s">
        <v>1307</v>
      </c>
    </row>
    <row r="1246" spans="23:24">
      <c r="W1246" s="27">
        <v>6272</v>
      </c>
      <c r="X1246" s="59" t="s">
        <v>1308</v>
      </c>
    </row>
    <row r="1247" spans="23:24">
      <c r="W1247" s="27">
        <v>6273</v>
      </c>
      <c r="X1247" s="59" t="s">
        <v>1309</v>
      </c>
    </row>
    <row r="1248" spans="23:24">
      <c r="W1248" s="27">
        <v>6274</v>
      </c>
      <c r="X1248" s="59" t="s">
        <v>1310</v>
      </c>
    </row>
    <row r="1249" spans="23:24">
      <c r="W1249" s="27">
        <v>6275</v>
      </c>
      <c r="X1249" s="59" t="s">
        <v>1311</v>
      </c>
    </row>
    <row r="1250" spans="23:24">
      <c r="W1250" s="27">
        <v>6276</v>
      </c>
      <c r="X1250" s="59" t="s">
        <v>1312</v>
      </c>
    </row>
    <row r="1251" spans="23:24">
      <c r="W1251" s="27">
        <v>6277</v>
      </c>
      <c r="X1251" s="59" t="s">
        <v>1313</v>
      </c>
    </row>
    <row r="1252" spans="23:24">
      <c r="W1252" s="27">
        <v>6278</v>
      </c>
      <c r="X1252" s="59" t="s">
        <v>1314</v>
      </c>
    </row>
    <row r="1253" spans="23:24">
      <c r="W1253" s="27">
        <v>6279</v>
      </c>
      <c r="X1253" s="59" t="s">
        <v>1315</v>
      </c>
    </row>
    <row r="1254" spans="23:24">
      <c r="W1254" s="27">
        <v>6280</v>
      </c>
      <c r="X1254" s="59" t="s">
        <v>1316</v>
      </c>
    </row>
    <row r="1255" spans="23:24">
      <c r="W1255" s="27">
        <v>6281</v>
      </c>
      <c r="X1255" s="59" t="s">
        <v>1317</v>
      </c>
    </row>
    <row r="1256" spans="23:24">
      <c r="W1256" s="27">
        <v>6282</v>
      </c>
      <c r="X1256" s="59" t="s">
        <v>1318</v>
      </c>
    </row>
    <row r="1257" spans="23:24">
      <c r="W1257" s="27">
        <v>6283</v>
      </c>
      <c r="X1257" s="59" t="s">
        <v>1319</v>
      </c>
    </row>
    <row r="1258" spans="23:24">
      <c r="W1258" s="27">
        <v>6284</v>
      </c>
      <c r="X1258" s="59" t="s">
        <v>1320</v>
      </c>
    </row>
    <row r="1259" spans="23:24">
      <c r="W1259" s="27">
        <v>6285</v>
      </c>
      <c r="X1259" s="59" t="s">
        <v>1321</v>
      </c>
    </row>
    <row r="1260" spans="23:24">
      <c r="W1260" s="27">
        <v>6286</v>
      </c>
      <c r="X1260" s="59" t="s">
        <v>1322</v>
      </c>
    </row>
    <row r="1261" spans="23:24">
      <c r="W1261" s="27">
        <v>6287</v>
      </c>
      <c r="X1261" s="59" t="s">
        <v>1323</v>
      </c>
    </row>
    <row r="1262" spans="23:24">
      <c r="W1262" s="27">
        <v>6288</v>
      </c>
      <c r="X1262" s="59" t="s">
        <v>1324</v>
      </c>
    </row>
    <row r="1263" spans="23:24">
      <c r="W1263" s="27">
        <v>6289</v>
      </c>
      <c r="X1263" s="59" t="s">
        <v>1325</v>
      </c>
    </row>
    <row r="1264" spans="23:24">
      <c r="W1264" s="27">
        <v>6290</v>
      </c>
      <c r="X1264" s="59" t="s">
        <v>1326</v>
      </c>
    </row>
    <row r="1265" spans="23:24">
      <c r="W1265" s="27">
        <v>6291</v>
      </c>
      <c r="X1265" s="59" t="s">
        <v>1327</v>
      </c>
    </row>
    <row r="1266" spans="23:24">
      <c r="W1266" s="27">
        <v>6292</v>
      </c>
      <c r="X1266" s="59" t="s">
        <v>1328</v>
      </c>
    </row>
    <row r="1267" spans="23:24">
      <c r="W1267" s="27">
        <v>6293</v>
      </c>
      <c r="X1267" s="59" t="s">
        <v>1329</v>
      </c>
    </row>
    <row r="1268" spans="23:24">
      <c r="W1268" s="27">
        <v>6294</v>
      </c>
      <c r="X1268" s="59" t="s">
        <v>1330</v>
      </c>
    </row>
    <row r="1269" spans="23:24">
      <c r="W1269" s="27">
        <v>6295</v>
      </c>
      <c r="X1269" s="59" t="s">
        <v>1331</v>
      </c>
    </row>
    <row r="1270" spans="23:24">
      <c r="W1270" s="27">
        <v>6296</v>
      </c>
      <c r="X1270" s="59" t="s">
        <v>1332</v>
      </c>
    </row>
    <row r="1271" spans="23:24">
      <c r="W1271" s="27">
        <v>6297</v>
      </c>
      <c r="X1271" s="59" t="s">
        <v>1333</v>
      </c>
    </row>
    <row r="1272" spans="23:24">
      <c r="W1272" s="27">
        <v>6298</v>
      </c>
      <c r="X1272" s="59" t="s">
        <v>1334</v>
      </c>
    </row>
    <row r="1273" spans="23:24">
      <c r="W1273" s="27">
        <v>6299</v>
      </c>
      <c r="X1273" s="59" t="s">
        <v>1335</v>
      </c>
    </row>
    <row r="1274" spans="23:24">
      <c r="W1274" s="27">
        <v>6300</v>
      </c>
      <c r="X1274" s="59" t="s">
        <v>1336</v>
      </c>
    </row>
    <row r="1275" spans="23:24">
      <c r="W1275" s="27">
        <v>6301</v>
      </c>
      <c r="X1275" s="59" t="s">
        <v>1337</v>
      </c>
    </row>
    <row r="1276" spans="23:24">
      <c r="W1276" s="27">
        <v>6302</v>
      </c>
      <c r="X1276" s="67" t="s">
        <v>1974</v>
      </c>
    </row>
    <row r="1277" spans="23:24">
      <c r="W1277" s="27">
        <v>6303</v>
      </c>
      <c r="X1277" s="67" t="s">
        <v>1369</v>
      </c>
    </row>
    <row r="1278" spans="23:24">
      <c r="W1278" s="27">
        <v>6304</v>
      </c>
      <c r="X1278" s="67" t="s">
        <v>1370</v>
      </c>
    </row>
    <row r="1279" spans="23:24">
      <c r="W1279" s="27">
        <v>6305</v>
      </c>
      <c r="X1279" s="67" t="s">
        <v>1975</v>
      </c>
    </row>
    <row r="1280" spans="23:24">
      <c r="W1280" s="27">
        <v>6306</v>
      </c>
      <c r="X1280" s="67" t="s">
        <v>1371</v>
      </c>
    </row>
    <row r="1281" spans="23:24">
      <c r="W1281" s="27">
        <v>6307</v>
      </c>
      <c r="X1281" s="67" t="s">
        <v>1420</v>
      </c>
    </row>
    <row r="1282" spans="23:24">
      <c r="W1282" s="27">
        <v>6308</v>
      </c>
      <c r="X1282" s="67" t="s">
        <v>1390</v>
      </c>
    </row>
    <row r="1283" spans="23:24">
      <c r="W1283" s="27">
        <v>6309</v>
      </c>
      <c r="X1283" s="67" t="s">
        <v>1391</v>
      </c>
    </row>
    <row r="1284" spans="23:24">
      <c r="W1284" s="27">
        <v>6310</v>
      </c>
      <c r="X1284" s="67" t="s">
        <v>1976</v>
      </c>
    </row>
    <row r="1285" spans="23:24">
      <c r="W1285" s="27">
        <v>6311</v>
      </c>
      <c r="X1285" s="67" t="s">
        <v>1977</v>
      </c>
    </row>
    <row r="1286" spans="23:24">
      <c r="W1286" s="27">
        <v>6312</v>
      </c>
      <c r="X1286" s="67" t="s">
        <v>1978</v>
      </c>
    </row>
    <row r="1287" spans="23:24">
      <c r="W1287" s="27">
        <v>6313</v>
      </c>
      <c r="X1287" s="67" t="s">
        <v>1979</v>
      </c>
    </row>
    <row r="1288" spans="23:24">
      <c r="W1288" s="27">
        <v>6314</v>
      </c>
      <c r="X1288" s="67" t="s">
        <v>1980</v>
      </c>
    </row>
    <row r="1289" spans="23:24">
      <c r="W1289" s="27">
        <v>6315</v>
      </c>
      <c r="X1289" s="67" t="s">
        <v>1981</v>
      </c>
    </row>
    <row r="1290" spans="23:24">
      <c r="W1290" s="27">
        <v>6316</v>
      </c>
      <c r="X1290" s="67" t="s">
        <v>1982</v>
      </c>
    </row>
    <row r="1291" spans="23:24">
      <c r="W1291" s="27">
        <v>6317</v>
      </c>
      <c r="X1291" s="67" t="s">
        <v>1983</v>
      </c>
    </row>
    <row r="1292" spans="23:24">
      <c r="W1292" s="27">
        <v>6318</v>
      </c>
      <c r="X1292" s="67" t="s">
        <v>1412</v>
      </c>
    </row>
    <row r="1293" spans="23:24">
      <c r="W1293" s="27">
        <v>6319</v>
      </c>
      <c r="X1293" s="67" t="s">
        <v>1984</v>
      </c>
    </row>
    <row r="1294" spans="23:24">
      <c r="W1294" s="27">
        <v>6320</v>
      </c>
      <c r="X1294" s="67" t="s">
        <v>1434</v>
      </c>
    </row>
    <row r="1295" spans="23:24">
      <c r="W1295" s="27">
        <v>6321</v>
      </c>
      <c r="X1295" s="67" t="s">
        <v>1435</v>
      </c>
    </row>
    <row r="1296" spans="23:24">
      <c r="W1296" s="27">
        <v>6322</v>
      </c>
      <c r="X1296" s="67" t="s">
        <v>1436</v>
      </c>
    </row>
    <row r="1297" spans="23:24">
      <c r="W1297" s="27">
        <v>6323</v>
      </c>
      <c r="X1297" s="67" t="s">
        <v>1985</v>
      </c>
    </row>
    <row r="1298" spans="23:24">
      <c r="W1298" s="27">
        <v>6324</v>
      </c>
      <c r="X1298" s="67" t="s">
        <v>1422</v>
      </c>
    </row>
    <row r="1299" spans="23:24">
      <c r="W1299" s="27">
        <v>6325</v>
      </c>
      <c r="X1299" s="67" t="s">
        <v>1423</v>
      </c>
    </row>
    <row r="1300" spans="23:24">
      <c r="W1300" s="27">
        <v>6326</v>
      </c>
      <c r="X1300" s="67" t="s">
        <v>1424</v>
      </c>
    </row>
    <row r="1301" spans="23:24">
      <c r="W1301" s="27">
        <v>6327</v>
      </c>
      <c r="X1301" s="67" t="s">
        <v>1425</v>
      </c>
    </row>
    <row r="1302" spans="23:24">
      <c r="W1302" s="27">
        <v>6328</v>
      </c>
      <c r="X1302" s="67" t="s">
        <v>1427</v>
      </c>
    </row>
    <row r="1303" spans="23:24">
      <c r="W1303" s="27">
        <v>6329</v>
      </c>
      <c r="X1303" s="67" t="s">
        <v>1986</v>
      </c>
    </row>
    <row r="1304" spans="23:24">
      <c r="W1304" s="27">
        <v>6330</v>
      </c>
      <c r="X1304" s="67" t="s">
        <v>1987</v>
      </c>
    </row>
    <row r="1305" spans="23:24">
      <c r="W1305" s="27">
        <v>6331</v>
      </c>
      <c r="X1305" s="67" t="s">
        <v>1988</v>
      </c>
    </row>
    <row r="1306" spans="23:24">
      <c r="W1306" s="27">
        <v>6332</v>
      </c>
      <c r="X1306" s="67" t="s">
        <v>1989</v>
      </c>
    </row>
    <row r="1307" spans="23:24">
      <c r="W1307" s="27">
        <v>6333</v>
      </c>
      <c r="X1307" s="67" t="s">
        <v>1990</v>
      </c>
    </row>
    <row r="1308" spans="23:24">
      <c r="W1308" s="27">
        <v>6334</v>
      </c>
      <c r="X1308" s="67" t="s">
        <v>1991</v>
      </c>
    </row>
    <row r="1309" spans="23:24">
      <c r="W1309" s="27">
        <v>6335</v>
      </c>
      <c r="X1309" s="67" t="s">
        <v>1992</v>
      </c>
    </row>
    <row r="1310" spans="23:24">
      <c r="W1310" s="27">
        <v>6336</v>
      </c>
      <c r="X1310" s="67" t="s">
        <v>1440</v>
      </c>
    </row>
    <row r="1311" spans="23:24">
      <c r="W1311" s="27">
        <v>6337</v>
      </c>
      <c r="X1311" s="67" t="s">
        <v>1444</v>
      </c>
    </row>
    <row r="1312" spans="23:24">
      <c r="W1312" s="27">
        <v>6338</v>
      </c>
      <c r="X1312" s="67" t="s">
        <v>1445</v>
      </c>
    </row>
    <row r="1313" spans="23:24">
      <c r="W1313" s="27">
        <v>6339</v>
      </c>
      <c r="X1313" s="67" t="s">
        <v>1446</v>
      </c>
    </row>
    <row r="1314" spans="23:24">
      <c r="W1314" s="27">
        <v>6340</v>
      </c>
      <c r="X1314" s="67" t="s">
        <v>1993</v>
      </c>
    </row>
    <row r="1315" spans="23:24">
      <c r="W1315" s="27">
        <v>6341</v>
      </c>
      <c r="X1315" s="67" t="s">
        <v>1994</v>
      </c>
    </row>
    <row r="1316" spans="23:24">
      <c r="W1316" s="27">
        <v>6342</v>
      </c>
      <c r="X1316" s="67" t="s">
        <v>1995</v>
      </c>
    </row>
    <row r="1317" spans="23:24">
      <c r="W1317" s="27">
        <v>6343</v>
      </c>
      <c r="X1317" s="67" t="s">
        <v>1996</v>
      </c>
    </row>
    <row r="1318" spans="23:24">
      <c r="W1318" s="27">
        <v>6344</v>
      </c>
      <c r="X1318" s="67" t="s">
        <v>1997</v>
      </c>
    </row>
    <row r="1319" spans="23:24">
      <c r="W1319" s="27">
        <v>6345</v>
      </c>
      <c r="X1319" s="67" t="s">
        <v>1998</v>
      </c>
    </row>
    <row r="1320" spans="23:24">
      <c r="W1320" s="27">
        <v>6346</v>
      </c>
      <c r="X1320" s="67" t="s">
        <v>1999</v>
      </c>
    </row>
    <row r="1321" spans="23:24">
      <c r="W1321" s="27">
        <v>6347</v>
      </c>
      <c r="X1321" s="67" t="s">
        <v>2000</v>
      </c>
    </row>
    <row r="1322" spans="23:24">
      <c r="W1322" s="27">
        <v>6348</v>
      </c>
      <c r="X1322" s="67" t="s">
        <v>2001</v>
      </c>
    </row>
    <row r="1323" spans="23:24">
      <c r="W1323" s="27">
        <v>6349</v>
      </c>
      <c r="X1323" s="52" t="s">
        <v>2002</v>
      </c>
    </row>
    <row r="1324" spans="23:24">
      <c r="W1324" s="27">
        <v>6350</v>
      </c>
      <c r="X1324" s="59" t="s">
        <v>2003</v>
      </c>
    </row>
    <row r="1325" spans="23:24">
      <c r="W1325" s="27">
        <v>6351</v>
      </c>
      <c r="X1325" s="59" t="s">
        <v>2004</v>
      </c>
    </row>
    <row r="1326" spans="23:24">
      <c r="W1326" s="27">
        <v>8001</v>
      </c>
      <c r="X1326" s="59" t="s">
        <v>2005</v>
      </c>
    </row>
    <row r="1327" spans="23:24">
      <c r="W1327" s="27">
        <v>8002</v>
      </c>
      <c r="X1327" s="59" t="s">
        <v>2006</v>
      </c>
    </row>
    <row r="1328" spans="23:24">
      <c r="W1328" s="27">
        <v>8003</v>
      </c>
      <c r="X1328" s="59" t="s">
        <v>2007</v>
      </c>
    </row>
    <row r="1329" spans="23:24">
      <c r="W1329" s="27">
        <v>8004</v>
      </c>
      <c r="X1329" s="59" t="s">
        <v>2008</v>
      </c>
    </row>
    <row r="1330" spans="23:24">
      <c r="W1330" s="27">
        <v>100001</v>
      </c>
      <c r="X1330" s="59" t="s">
        <v>2009</v>
      </c>
    </row>
    <row r="1331" spans="23:24">
      <c r="W1331" s="27">
        <v>100003</v>
      </c>
      <c r="X1331" s="59" t="s">
        <v>2010</v>
      </c>
    </row>
    <row r="1332" spans="23:24">
      <c r="W1332" s="27">
        <v>100005</v>
      </c>
      <c r="X1332" s="59" t="s">
        <v>2011</v>
      </c>
    </row>
    <row r="1333" spans="23:24">
      <c r="W1333" s="27">
        <v>100009</v>
      </c>
      <c r="X1333" s="59" t="s">
        <v>2012</v>
      </c>
    </row>
    <row r="1334" spans="23:24">
      <c r="W1334" s="27">
        <v>100017</v>
      </c>
      <c r="X1334" s="59" t="s">
        <v>2013</v>
      </c>
    </row>
    <row r="1335" spans="23:24">
      <c r="W1335" s="27">
        <v>100018</v>
      </c>
      <c r="X1335" s="59" t="s">
        <v>2014</v>
      </c>
    </row>
    <row r="1336" spans="23:24">
      <c r="W1336" s="27">
        <v>100026</v>
      </c>
      <c r="X1336" s="59" t="s">
        <v>2015</v>
      </c>
    </row>
    <row r="1337" spans="23:24">
      <c r="W1337" s="27">
        <v>100027</v>
      </c>
      <c r="X1337" s="59" t="s">
        <v>2016</v>
      </c>
    </row>
    <row r="1338" spans="23:24">
      <c r="W1338" s="27">
        <v>100028</v>
      </c>
      <c r="X1338" s="59" t="s">
        <v>2017</v>
      </c>
    </row>
    <row r="1339" spans="23:24">
      <c r="W1339" s="27">
        <v>100030</v>
      </c>
      <c r="X1339" s="59" t="s">
        <v>2018</v>
      </c>
    </row>
    <row r="1340" spans="23:24">
      <c r="W1340" s="27">
        <v>100033</v>
      </c>
      <c r="X1340" s="59" t="s">
        <v>2019</v>
      </c>
    </row>
    <row r="1341" spans="23:24">
      <c r="W1341" s="27">
        <v>100034</v>
      </c>
      <c r="X1341" s="59" t="s">
        <v>2020</v>
      </c>
    </row>
    <row r="1342" spans="23:24">
      <c r="W1342" s="27">
        <v>100045</v>
      </c>
      <c r="X1342" s="59" t="s">
        <v>2021</v>
      </c>
    </row>
    <row r="1343" spans="23:24">
      <c r="W1343" s="27">
        <v>100051</v>
      </c>
      <c r="X1343" s="59" t="s">
        <v>2022</v>
      </c>
    </row>
    <row r="1344" spans="23:24">
      <c r="W1344" s="27">
        <v>100054</v>
      </c>
      <c r="X1344" s="59" t="s">
        <v>2023</v>
      </c>
    </row>
    <row r="1345" spans="23:24">
      <c r="W1345" s="27">
        <v>100058</v>
      </c>
      <c r="X1345" s="59" t="s">
        <v>2024</v>
      </c>
    </row>
    <row r="1346" spans="23:24">
      <c r="W1346" s="27">
        <v>100059</v>
      </c>
      <c r="X1346" s="59" t="s">
        <v>2025</v>
      </c>
    </row>
    <row r="1347" spans="23:24">
      <c r="W1347" s="27">
        <v>100061</v>
      </c>
      <c r="X1347" s="59" t="s">
        <v>2026</v>
      </c>
    </row>
    <row r="1348" spans="23:24">
      <c r="W1348" s="27">
        <v>100062</v>
      </c>
      <c r="X1348" s="59" t="s">
        <v>2027</v>
      </c>
    </row>
    <row r="1349" spans="23:24">
      <c r="W1349" s="27">
        <v>100065</v>
      </c>
      <c r="X1349" s="59" t="s">
        <v>2028</v>
      </c>
    </row>
    <row r="1350" spans="23:24">
      <c r="W1350" s="27">
        <v>100067</v>
      </c>
      <c r="X1350" s="59" t="s">
        <v>2029</v>
      </c>
    </row>
    <row r="1351" spans="23:24">
      <c r="W1351" s="27">
        <v>100077</v>
      </c>
      <c r="X1351" s="59" t="s">
        <v>2030</v>
      </c>
    </row>
    <row r="1352" spans="23:24">
      <c r="W1352" s="27">
        <v>100106</v>
      </c>
      <c r="X1352" s="59" t="s">
        <v>2031</v>
      </c>
    </row>
    <row r="1353" spans="23:24">
      <c r="W1353" s="27">
        <v>110001</v>
      </c>
      <c r="X1353" s="59" t="s">
        <v>2032</v>
      </c>
    </row>
    <row r="1354" spans="23:24">
      <c r="W1354" s="27">
        <v>110002</v>
      </c>
      <c r="X1354" s="59" t="s">
        <v>2033</v>
      </c>
    </row>
    <row r="1355" spans="23:24">
      <c r="W1355" s="27">
        <v>110003</v>
      </c>
      <c r="X1355" s="59" t="s">
        <v>2034</v>
      </c>
    </row>
    <row r="1356" spans="23:24">
      <c r="W1356" s="27">
        <v>110004</v>
      </c>
      <c r="X1356" s="59" t="s">
        <v>2035</v>
      </c>
    </row>
    <row r="1357" spans="23:24">
      <c r="W1357" s="27">
        <v>110005</v>
      </c>
      <c r="X1357" s="59" t="s">
        <v>2036</v>
      </c>
    </row>
    <row r="1358" spans="23:24">
      <c r="W1358" s="27">
        <v>110006</v>
      </c>
      <c r="X1358" s="59" t="s">
        <v>2037</v>
      </c>
    </row>
    <row r="1359" spans="23:24">
      <c r="W1359" s="27">
        <v>110007</v>
      </c>
      <c r="X1359" s="59" t="s">
        <v>2038</v>
      </c>
    </row>
    <row r="1360" spans="23:24">
      <c r="W1360" s="27">
        <v>110008</v>
      </c>
      <c r="X1360" s="59" t="s">
        <v>2039</v>
      </c>
    </row>
    <row r="1361" spans="23:24">
      <c r="W1361" s="27">
        <v>110009</v>
      </c>
      <c r="X1361" s="59" t="s">
        <v>2040</v>
      </c>
    </row>
    <row r="1362" spans="23:24">
      <c r="W1362" s="27">
        <v>110011</v>
      </c>
      <c r="X1362" s="59" t="s">
        <v>2041</v>
      </c>
    </row>
    <row r="1363" spans="23:24">
      <c r="W1363" s="27">
        <v>110013</v>
      </c>
      <c r="X1363" s="59" t="s">
        <v>2042</v>
      </c>
    </row>
    <row r="1364" spans="23:24">
      <c r="W1364" s="27">
        <v>110014</v>
      </c>
      <c r="X1364" s="59" t="s">
        <v>2043</v>
      </c>
    </row>
    <row r="1365" spans="23:24">
      <c r="W1365" s="27">
        <v>110016</v>
      </c>
      <c r="X1365" s="59" t="s">
        <v>2044</v>
      </c>
    </row>
    <row r="1366" spans="23:24">
      <c r="W1366" s="27">
        <v>110017</v>
      </c>
      <c r="X1366" s="59" t="s">
        <v>2045</v>
      </c>
    </row>
    <row r="1367" spans="23:24">
      <c r="W1367" s="27">
        <v>110018</v>
      </c>
      <c r="X1367" s="59" t="s">
        <v>2046</v>
      </c>
    </row>
    <row r="1368" spans="23:24">
      <c r="W1368" s="27">
        <v>110019</v>
      </c>
      <c r="X1368" s="59" t="s">
        <v>2047</v>
      </c>
    </row>
    <row r="1369" spans="23:24">
      <c r="W1369" s="27">
        <v>110020</v>
      </c>
      <c r="X1369" s="59" t="s">
        <v>2048</v>
      </c>
    </row>
    <row r="1370" spans="23:24">
      <c r="W1370" s="27">
        <v>110023</v>
      </c>
      <c r="X1370" s="59" t="s">
        <v>2049</v>
      </c>
    </row>
    <row r="1371" spans="23:24">
      <c r="W1371" s="27">
        <v>110025</v>
      </c>
      <c r="X1371" s="59" t="s">
        <v>2050</v>
      </c>
    </row>
    <row r="1372" spans="23:24">
      <c r="W1372" s="27">
        <v>110026</v>
      </c>
      <c r="X1372" s="59" t="s">
        <v>2051</v>
      </c>
    </row>
    <row r="1373" spans="23:24">
      <c r="W1373" s="27">
        <v>110028</v>
      </c>
      <c r="X1373" s="59" t="s">
        <v>2052</v>
      </c>
    </row>
    <row r="1374" spans="23:24">
      <c r="W1374" s="27">
        <v>110030</v>
      </c>
      <c r="X1374" s="59" t="s">
        <v>2053</v>
      </c>
    </row>
    <row r="1375" spans="23:24">
      <c r="W1375" s="27">
        <v>110032</v>
      </c>
      <c r="X1375" s="59" t="s">
        <v>2054</v>
      </c>
    </row>
    <row r="1376" spans="23:24">
      <c r="W1376" s="27">
        <v>110033</v>
      </c>
      <c r="X1376" s="59" t="s">
        <v>2055</v>
      </c>
    </row>
    <row r="1377" spans="23:24">
      <c r="W1377" s="27">
        <v>110036</v>
      </c>
      <c r="X1377" s="59" t="s">
        <v>2056</v>
      </c>
    </row>
    <row r="1378" spans="23:24">
      <c r="W1378" s="27">
        <v>110038</v>
      </c>
      <c r="X1378" s="59" t="s">
        <v>2057</v>
      </c>
    </row>
    <row r="1379" spans="23:24">
      <c r="W1379" s="27">
        <v>110039</v>
      </c>
      <c r="X1379" s="59" t="s">
        <v>2058</v>
      </c>
    </row>
    <row r="1380" spans="23:24">
      <c r="W1380" s="27">
        <v>110040</v>
      </c>
      <c r="X1380" s="59" t="s">
        <v>2059</v>
      </c>
    </row>
    <row r="1381" spans="23:24">
      <c r="W1381" s="27">
        <v>110041</v>
      </c>
      <c r="X1381" s="59" t="s">
        <v>2060</v>
      </c>
    </row>
    <row r="1382" spans="23:24">
      <c r="W1382" s="27">
        <v>110043</v>
      </c>
      <c r="X1382" s="59" t="s">
        <v>2061</v>
      </c>
    </row>
    <row r="1383" spans="23:24">
      <c r="W1383" s="27">
        <v>110048</v>
      </c>
      <c r="X1383" s="59" t="s">
        <v>2062</v>
      </c>
    </row>
    <row r="1384" spans="23:24">
      <c r="W1384" s="27">
        <v>110049</v>
      </c>
      <c r="X1384" s="59" t="s">
        <v>2063</v>
      </c>
    </row>
    <row r="1385" spans="23:24">
      <c r="W1385" s="27">
        <v>110051</v>
      </c>
      <c r="X1385" s="59" t="s">
        <v>2064</v>
      </c>
    </row>
    <row r="1386" spans="23:24">
      <c r="W1386" s="27">
        <v>110052</v>
      </c>
      <c r="X1386" s="59" t="s">
        <v>2065</v>
      </c>
    </row>
    <row r="1387" spans="23:24">
      <c r="W1387" s="27">
        <v>110053</v>
      </c>
      <c r="X1387" s="59" t="s">
        <v>2066</v>
      </c>
    </row>
    <row r="1388" spans="23:24">
      <c r="W1388" s="27">
        <v>110054</v>
      </c>
      <c r="X1388" s="59" t="s">
        <v>2067</v>
      </c>
    </row>
    <row r="1389" spans="23:24">
      <c r="W1389" s="27">
        <v>110055</v>
      </c>
      <c r="X1389" s="59" t="s">
        <v>2068</v>
      </c>
    </row>
    <row r="1390" spans="23:24">
      <c r="W1390" s="27">
        <v>110057</v>
      </c>
      <c r="X1390" s="59" t="s">
        <v>2069</v>
      </c>
    </row>
    <row r="1391" spans="23:24">
      <c r="W1391" s="27">
        <v>110058</v>
      </c>
      <c r="X1391" s="59" t="s">
        <v>2070</v>
      </c>
    </row>
    <row r="1392" spans="23:24">
      <c r="W1392" s="27">
        <v>110059</v>
      </c>
      <c r="X1392" s="59" t="s">
        <v>2071</v>
      </c>
    </row>
    <row r="1393" spans="23:24">
      <c r="W1393" s="27">
        <v>110061</v>
      </c>
      <c r="X1393" s="59" t="s">
        <v>2072</v>
      </c>
    </row>
    <row r="1394" spans="23:24">
      <c r="W1394" s="27">
        <v>110063</v>
      </c>
      <c r="X1394" s="59" t="s">
        <v>2073</v>
      </c>
    </row>
    <row r="1395" spans="23:24">
      <c r="W1395" s="27">
        <v>110064</v>
      </c>
      <c r="X1395" s="59" t="s">
        <v>2074</v>
      </c>
    </row>
    <row r="1396" spans="23:24">
      <c r="W1396" s="27">
        <v>110066</v>
      </c>
      <c r="X1396" s="59" t="s">
        <v>2075</v>
      </c>
    </row>
    <row r="1397" spans="23:24">
      <c r="W1397" s="27">
        <v>110067</v>
      </c>
      <c r="X1397" s="59" t="s">
        <v>2076</v>
      </c>
    </row>
    <row r="1398" spans="23:24">
      <c r="W1398" s="27">
        <v>110068</v>
      </c>
      <c r="X1398" s="59" t="s">
        <v>2077</v>
      </c>
    </row>
    <row r="1399" spans="23:24">
      <c r="W1399" s="27">
        <v>110069</v>
      </c>
      <c r="X1399" s="59" t="s">
        <v>2078</v>
      </c>
    </row>
    <row r="1400" spans="23:24">
      <c r="W1400" s="27">
        <v>110070</v>
      </c>
      <c r="X1400" s="59" t="s">
        <v>2079</v>
      </c>
    </row>
    <row r="1401" spans="23:24">
      <c r="W1401" s="27">
        <v>110071</v>
      </c>
      <c r="X1401" s="59" t="s">
        <v>2080</v>
      </c>
    </row>
    <row r="1402" spans="23:24">
      <c r="W1402" s="27">
        <v>110072</v>
      </c>
      <c r="X1402" s="59" t="s">
        <v>2081</v>
      </c>
    </row>
    <row r="1403" spans="23:24">
      <c r="W1403" s="27">
        <v>110073</v>
      </c>
      <c r="X1403" s="59" t="s">
        <v>2082</v>
      </c>
    </row>
    <row r="1404" spans="23:24">
      <c r="W1404" s="27">
        <v>110074</v>
      </c>
      <c r="X1404" s="59" t="s">
        <v>2083</v>
      </c>
    </row>
    <row r="1405" spans="23:24">
      <c r="W1405" s="27">
        <v>110076</v>
      </c>
      <c r="X1405" s="59" t="s">
        <v>2084</v>
      </c>
    </row>
    <row r="1406" spans="23:24">
      <c r="W1406" s="27">
        <v>110078</v>
      </c>
      <c r="X1406" s="59" t="s">
        <v>2085</v>
      </c>
    </row>
    <row r="1407" spans="23:24">
      <c r="W1407" s="27">
        <v>110080</v>
      </c>
      <c r="X1407" s="59" t="s">
        <v>2086</v>
      </c>
    </row>
    <row r="1408" spans="23:24">
      <c r="W1408" s="27">
        <v>110081</v>
      </c>
      <c r="X1408" s="59" t="s">
        <v>2087</v>
      </c>
    </row>
    <row r="1409" spans="23:24">
      <c r="W1409" s="27">
        <v>110082</v>
      </c>
      <c r="X1409" s="59" t="s">
        <v>2088</v>
      </c>
    </row>
    <row r="1410" spans="23:24">
      <c r="W1410" s="27">
        <v>110083</v>
      </c>
      <c r="X1410" s="59" t="s">
        <v>2089</v>
      </c>
    </row>
    <row r="1411" spans="23:24">
      <c r="W1411" s="27">
        <v>110084</v>
      </c>
      <c r="X1411" s="59" t="s">
        <v>2090</v>
      </c>
    </row>
    <row r="1412" spans="23:24">
      <c r="W1412" s="27">
        <v>110087</v>
      </c>
      <c r="X1412" s="59" t="s">
        <v>2091</v>
      </c>
    </row>
    <row r="1413" spans="23:24">
      <c r="W1413" s="27">
        <v>110088</v>
      </c>
      <c r="X1413" s="59" t="s">
        <v>2092</v>
      </c>
    </row>
    <row r="1414" spans="23:24">
      <c r="W1414" s="27">
        <v>110090</v>
      </c>
      <c r="X1414" s="59" t="s">
        <v>2093</v>
      </c>
    </row>
    <row r="1415" spans="23:24">
      <c r="W1415" s="27">
        <v>110091</v>
      </c>
      <c r="X1415" s="59" t="s">
        <v>2094</v>
      </c>
    </row>
    <row r="1416" spans="23:24">
      <c r="W1416" s="27">
        <v>110092</v>
      </c>
      <c r="X1416" s="59" t="s">
        <v>2095</v>
      </c>
    </row>
    <row r="1417" spans="23:24">
      <c r="W1417" s="27">
        <v>110094</v>
      </c>
      <c r="X1417" s="59" t="s">
        <v>2096</v>
      </c>
    </row>
    <row r="1418" spans="23:24">
      <c r="W1418" s="27">
        <v>110095</v>
      </c>
      <c r="X1418" s="59" t="s">
        <v>2097</v>
      </c>
    </row>
    <row r="1419" spans="23:24">
      <c r="W1419" s="27">
        <v>110096</v>
      </c>
      <c r="X1419" s="59" t="s">
        <v>2098</v>
      </c>
    </row>
    <row r="1420" spans="23:24">
      <c r="W1420" s="27">
        <v>110098</v>
      </c>
      <c r="X1420" s="59" t="s">
        <v>2099</v>
      </c>
    </row>
    <row r="1421" spans="23:24">
      <c r="W1421" s="27">
        <v>110099</v>
      </c>
      <c r="X1421" s="59" t="s">
        <v>2100</v>
      </c>
    </row>
    <row r="1422" spans="23:24">
      <c r="W1422" s="27">
        <v>110100</v>
      </c>
      <c r="X1422" s="59" t="s">
        <v>2101</v>
      </c>
    </row>
    <row r="1423" spans="23:24">
      <c r="W1423" s="27">
        <v>110101</v>
      </c>
      <c r="X1423" s="59" t="s">
        <v>2102</v>
      </c>
    </row>
    <row r="1424" spans="23:24">
      <c r="W1424" s="27">
        <v>110102</v>
      </c>
      <c r="X1424" s="59" t="s">
        <v>2103</v>
      </c>
    </row>
    <row r="1425" spans="23:24">
      <c r="W1425" s="27">
        <v>110103</v>
      </c>
      <c r="X1425" s="59" t="s">
        <v>2104</v>
      </c>
    </row>
    <row r="1426" spans="23:24">
      <c r="W1426" s="27">
        <v>110104</v>
      </c>
      <c r="X1426" s="59" t="s">
        <v>2105</v>
      </c>
    </row>
    <row r="1427" spans="23:24">
      <c r="W1427" s="27">
        <v>110105</v>
      </c>
      <c r="X1427" s="59" t="s">
        <v>2106</v>
      </c>
    </row>
    <row r="1428" spans="23:24">
      <c r="W1428" s="27">
        <v>110106</v>
      </c>
      <c r="X1428" s="59" t="s">
        <v>2107</v>
      </c>
    </row>
    <row r="1429" spans="23:24">
      <c r="W1429" s="27">
        <v>110107</v>
      </c>
      <c r="X1429" s="59" t="s">
        <v>2108</v>
      </c>
    </row>
    <row r="1430" spans="23:24">
      <c r="W1430" s="27">
        <v>110108</v>
      </c>
      <c r="X1430" s="59" t="s">
        <v>2109</v>
      </c>
    </row>
    <row r="1431" spans="23:24">
      <c r="W1431" s="27">
        <v>110111</v>
      </c>
      <c r="X1431" s="59" t="s">
        <v>2110</v>
      </c>
    </row>
    <row r="1432" spans="23:24">
      <c r="W1432" s="27">
        <v>110113</v>
      </c>
      <c r="X1432" s="59" t="s">
        <v>2111</v>
      </c>
    </row>
    <row r="1433" spans="23:24">
      <c r="W1433" s="27">
        <v>110114</v>
      </c>
      <c r="X1433" s="59" t="s">
        <v>2112</v>
      </c>
    </row>
    <row r="1434" spans="23:24">
      <c r="W1434" s="27">
        <v>110115</v>
      </c>
      <c r="X1434" s="59" t="s">
        <v>2113</v>
      </c>
    </row>
    <row r="1435" spans="23:24">
      <c r="W1435" s="27">
        <v>110116</v>
      </c>
      <c r="X1435" s="59" t="s">
        <v>2114</v>
      </c>
    </row>
    <row r="1436" spans="23:24">
      <c r="W1436" s="27">
        <v>110118</v>
      </c>
      <c r="X1436" s="59" t="s">
        <v>2115</v>
      </c>
    </row>
    <row r="1437" spans="23:24">
      <c r="W1437" s="27">
        <v>110121</v>
      </c>
      <c r="X1437" s="59" t="s">
        <v>2116</v>
      </c>
    </row>
    <row r="1438" spans="23:24">
      <c r="W1438" s="27">
        <v>110122</v>
      </c>
      <c r="X1438" s="59" t="s">
        <v>2117</v>
      </c>
    </row>
    <row r="1439" spans="23:24">
      <c r="W1439" s="27">
        <v>110123</v>
      </c>
      <c r="X1439" s="59" t="s">
        <v>2118</v>
      </c>
    </row>
    <row r="1440" spans="23:24">
      <c r="W1440" s="27">
        <v>110124</v>
      </c>
      <c r="X1440" s="59" t="s">
        <v>2119</v>
      </c>
    </row>
    <row r="1441" spans="23:24">
      <c r="W1441" s="27">
        <v>110125</v>
      </c>
      <c r="X1441" s="59" t="s">
        <v>2120</v>
      </c>
    </row>
    <row r="1442" spans="23:24">
      <c r="W1442" s="27">
        <v>110126</v>
      </c>
      <c r="X1442" s="59" t="s">
        <v>2121</v>
      </c>
    </row>
    <row r="1443" spans="23:24">
      <c r="W1443" s="27">
        <v>110127</v>
      </c>
      <c r="X1443" s="59" t="s">
        <v>2122</v>
      </c>
    </row>
    <row r="1444" spans="23:24">
      <c r="W1444" s="27">
        <v>110128</v>
      </c>
      <c r="X1444" s="59" t="s">
        <v>2123</v>
      </c>
    </row>
    <row r="1445" spans="23:24">
      <c r="W1445" s="27">
        <v>110130</v>
      </c>
      <c r="X1445" s="59" t="s">
        <v>2124</v>
      </c>
    </row>
    <row r="1446" spans="23:24">
      <c r="W1446" s="27">
        <v>110131</v>
      </c>
      <c r="X1446" s="59" t="s">
        <v>2125</v>
      </c>
    </row>
    <row r="1447" spans="23:24">
      <c r="W1447" s="27">
        <v>110132</v>
      </c>
      <c r="X1447" s="59" t="s">
        <v>2126</v>
      </c>
    </row>
    <row r="1448" spans="23:24">
      <c r="W1448" s="27">
        <v>110133</v>
      </c>
      <c r="X1448" s="59" t="s">
        <v>2127</v>
      </c>
    </row>
    <row r="1449" spans="23:24">
      <c r="W1449" s="27">
        <v>110135</v>
      </c>
      <c r="X1449" s="59" t="s">
        <v>2128</v>
      </c>
    </row>
    <row r="1450" spans="23:24">
      <c r="W1450" s="27">
        <v>110136</v>
      </c>
      <c r="X1450" s="59" t="s">
        <v>2129</v>
      </c>
    </row>
    <row r="1451" spans="23:24">
      <c r="W1451" s="27">
        <v>110137</v>
      </c>
      <c r="X1451" s="59" t="s">
        <v>2130</v>
      </c>
    </row>
    <row r="1452" spans="23:24">
      <c r="W1452" s="27">
        <v>110138</v>
      </c>
      <c r="X1452" s="59" t="s">
        <v>2131</v>
      </c>
    </row>
    <row r="1453" spans="23:24">
      <c r="W1453" s="27">
        <v>110140</v>
      </c>
      <c r="X1453" s="59" t="s">
        <v>2132</v>
      </c>
    </row>
    <row r="1454" spans="23:24">
      <c r="W1454" s="27">
        <v>110141</v>
      </c>
      <c r="X1454" s="59" t="s">
        <v>2133</v>
      </c>
    </row>
    <row r="1455" spans="23:24">
      <c r="W1455" s="27">
        <v>110142</v>
      </c>
      <c r="X1455" s="59" t="s">
        <v>2134</v>
      </c>
    </row>
    <row r="1456" spans="23:24">
      <c r="W1456" s="27">
        <v>110143</v>
      </c>
      <c r="X1456" s="59" t="s">
        <v>2135</v>
      </c>
    </row>
    <row r="1457" spans="23:24">
      <c r="W1457" s="27">
        <v>110149</v>
      </c>
      <c r="X1457" s="59" t="s">
        <v>2136</v>
      </c>
    </row>
    <row r="1458" spans="23:24">
      <c r="W1458" s="27">
        <v>110150</v>
      </c>
      <c r="X1458" s="59" t="s">
        <v>2137</v>
      </c>
    </row>
    <row r="1459" spans="23:24">
      <c r="W1459" s="27">
        <v>110151</v>
      </c>
      <c r="X1459" s="59" t="s">
        <v>2138</v>
      </c>
    </row>
    <row r="1460" spans="23:24">
      <c r="W1460" s="27">
        <v>110152</v>
      </c>
      <c r="X1460" s="59" t="s">
        <v>2139</v>
      </c>
    </row>
    <row r="1461" spans="23:24">
      <c r="W1461" s="27">
        <v>110153</v>
      </c>
      <c r="X1461" s="59" t="s">
        <v>2140</v>
      </c>
    </row>
    <row r="1462" spans="23:24">
      <c r="W1462" s="27">
        <v>110154</v>
      </c>
      <c r="X1462" s="59" t="s">
        <v>2141</v>
      </c>
    </row>
    <row r="1463" spans="23:24">
      <c r="W1463" s="27">
        <v>110156</v>
      </c>
      <c r="X1463" s="59" t="s">
        <v>2142</v>
      </c>
    </row>
    <row r="1464" spans="23:24">
      <c r="W1464" s="27">
        <v>110157</v>
      </c>
      <c r="X1464" s="59" t="s">
        <v>2143</v>
      </c>
    </row>
    <row r="1465" spans="23:24">
      <c r="W1465" s="27">
        <v>110159</v>
      </c>
      <c r="X1465" s="59" t="s">
        <v>2144</v>
      </c>
    </row>
    <row r="1466" spans="23:24">
      <c r="W1466" s="27">
        <v>110160</v>
      </c>
      <c r="X1466" s="59" t="s">
        <v>2145</v>
      </c>
    </row>
    <row r="1467" spans="23:24">
      <c r="W1467" s="27">
        <v>120000</v>
      </c>
      <c r="X1467" s="59" t="s">
        <v>2146</v>
      </c>
    </row>
    <row r="1468" spans="23:24">
      <c r="W1468" s="27">
        <v>120001</v>
      </c>
      <c r="X1468" s="59" t="s">
        <v>2147</v>
      </c>
    </row>
    <row r="1469" spans="23:24">
      <c r="W1469" s="27">
        <v>120002</v>
      </c>
      <c r="X1469" s="59" t="s">
        <v>2148</v>
      </c>
    </row>
    <row r="1470" spans="23:24">
      <c r="W1470" s="27">
        <v>120003</v>
      </c>
      <c r="X1470" s="59" t="s">
        <v>2149</v>
      </c>
    </row>
    <row r="1471" spans="23:24">
      <c r="W1471" s="27">
        <v>120004</v>
      </c>
      <c r="X1471" s="59" t="s">
        <v>2150</v>
      </c>
    </row>
    <row r="1472" spans="23:24">
      <c r="W1472" s="27">
        <v>120005</v>
      </c>
      <c r="X1472" s="59" t="s">
        <v>2151</v>
      </c>
    </row>
    <row r="1473" spans="23:24">
      <c r="W1473" s="27">
        <v>120006</v>
      </c>
      <c r="X1473" s="59" t="s">
        <v>2152</v>
      </c>
    </row>
    <row r="1474" spans="23:24">
      <c r="W1474" s="27">
        <v>120007</v>
      </c>
      <c r="X1474" s="59" t="s">
        <v>2153</v>
      </c>
    </row>
    <row r="1475" spans="23:24">
      <c r="W1475" s="27">
        <v>120008</v>
      </c>
      <c r="X1475" s="59" t="s">
        <v>2154</v>
      </c>
    </row>
    <row r="1476" spans="23:24">
      <c r="W1476" s="27">
        <v>120009</v>
      </c>
      <c r="X1476" s="59" t="s">
        <v>2155</v>
      </c>
    </row>
    <row r="1477" spans="23:24">
      <c r="W1477" s="27">
        <v>120010</v>
      </c>
      <c r="X1477" s="59" t="s">
        <v>2156</v>
      </c>
    </row>
    <row r="1478" spans="23:24">
      <c r="W1478" s="27">
        <v>120011</v>
      </c>
      <c r="X1478" s="59" t="s">
        <v>2157</v>
      </c>
    </row>
    <row r="1479" spans="23:24">
      <c r="W1479" s="27">
        <v>130000</v>
      </c>
      <c r="X1479" s="59" t="s">
        <v>2158</v>
      </c>
    </row>
    <row r="1480" spans="23:24">
      <c r="W1480" s="27">
        <v>130001</v>
      </c>
      <c r="X1480" s="59" t="s">
        <v>2159</v>
      </c>
    </row>
    <row r="1481" spans="23:24">
      <c r="W1481" s="27">
        <v>130002</v>
      </c>
      <c r="X1481" s="59" t="s">
        <v>2160</v>
      </c>
    </row>
    <row r="1482" spans="23:24">
      <c r="W1482" s="27">
        <v>130003</v>
      </c>
      <c r="X1482" s="59" t="s">
        <v>2161</v>
      </c>
    </row>
    <row r="1483" spans="23:24">
      <c r="W1483" s="27">
        <v>130004</v>
      </c>
      <c r="X1483" s="59" t="s">
        <v>2162</v>
      </c>
    </row>
    <row r="1484" spans="23:24">
      <c r="W1484" s="27">
        <v>130006</v>
      </c>
      <c r="X1484" s="59" t="s">
        <v>2163</v>
      </c>
    </row>
    <row r="1485" spans="23:24">
      <c r="W1485" s="27">
        <v>130007</v>
      </c>
      <c r="X1485" s="59" t="s">
        <v>2164</v>
      </c>
    </row>
    <row r="1486" spans="23:24">
      <c r="W1486" s="27">
        <v>130008</v>
      </c>
      <c r="X1486" s="59" t="s">
        <v>2165</v>
      </c>
    </row>
    <row r="1487" spans="23:24">
      <c r="W1487" s="27">
        <v>130009</v>
      </c>
      <c r="X1487" s="59" t="s">
        <v>2166</v>
      </c>
    </row>
    <row r="1488" spans="23:24">
      <c r="W1488" s="27">
        <v>130010</v>
      </c>
      <c r="X1488" s="59" t="s">
        <v>2167</v>
      </c>
    </row>
    <row r="1489" spans="23:24">
      <c r="W1489" s="27">
        <v>130011</v>
      </c>
      <c r="X1489" s="59" t="s">
        <v>2168</v>
      </c>
    </row>
    <row r="1490" spans="23:24">
      <c r="W1490" s="27">
        <v>130012</v>
      </c>
      <c r="X1490" s="59" t="s">
        <v>2169</v>
      </c>
    </row>
    <row r="1491" spans="23:24">
      <c r="W1491" s="68">
        <v>102001</v>
      </c>
      <c r="X1491" s="69" t="s">
        <v>2170</v>
      </c>
    </row>
    <row r="1492" spans="23:24">
      <c r="W1492" s="27">
        <v>102002</v>
      </c>
      <c r="X1492" s="59" t="s">
        <v>2171</v>
      </c>
    </row>
    <row r="1493" spans="23:24">
      <c r="W1493" s="27">
        <v>102003</v>
      </c>
      <c r="X1493" s="59" t="s">
        <v>2172</v>
      </c>
    </row>
    <row r="1494" spans="23:24">
      <c r="W1494" s="27">
        <v>102004</v>
      </c>
      <c r="X1494" s="59" t="s">
        <v>2173</v>
      </c>
    </row>
    <row r="1495" spans="23:24">
      <c r="W1495" s="27">
        <v>102005</v>
      </c>
      <c r="X1495" s="59" t="s">
        <v>2174</v>
      </c>
    </row>
    <row r="1496" spans="23:24">
      <c r="W1496" s="27">
        <v>102006</v>
      </c>
      <c r="X1496" s="59" t="s">
        <v>2175</v>
      </c>
    </row>
    <row r="1497" spans="23:24">
      <c r="W1497" s="27">
        <v>102007</v>
      </c>
      <c r="X1497" s="59" t="s">
        <v>2176</v>
      </c>
    </row>
    <row r="1498" spans="23:24">
      <c r="W1498" s="27">
        <v>102008</v>
      </c>
      <c r="X1498" s="59" t="s">
        <v>2177</v>
      </c>
    </row>
    <row r="1499" spans="23:24">
      <c r="W1499" s="27">
        <v>102009</v>
      </c>
      <c r="X1499" s="59" t="s">
        <v>2178</v>
      </c>
    </row>
    <row r="1500" spans="23:24">
      <c r="W1500" s="27">
        <v>102010</v>
      </c>
      <c r="X1500" s="59" t="s">
        <v>2179</v>
      </c>
    </row>
    <row r="1501" spans="23:24">
      <c r="W1501" s="27">
        <v>102011</v>
      </c>
      <c r="X1501" s="59" t="s">
        <v>2180</v>
      </c>
    </row>
    <row r="1502" spans="23:24">
      <c r="W1502" s="27">
        <v>102012</v>
      </c>
      <c r="X1502" s="59" t="s">
        <v>2181</v>
      </c>
    </row>
    <row r="1503" spans="23:24">
      <c r="W1503" s="27">
        <v>102013</v>
      </c>
      <c r="X1503" s="59" t="s">
        <v>2182</v>
      </c>
    </row>
    <row r="1504" spans="23:24">
      <c r="W1504" s="27">
        <v>102014</v>
      </c>
      <c r="X1504" s="59" t="s">
        <v>2183</v>
      </c>
    </row>
    <row r="1505" spans="23:24">
      <c r="W1505" s="27">
        <v>102015</v>
      </c>
      <c r="X1505" s="59" t="s">
        <v>2184</v>
      </c>
    </row>
    <row r="1506" spans="23:24">
      <c r="W1506" s="27">
        <v>102016</v>
      </c>
      <c r="X1506" s="59" t="s">
        <v>2185</v>
      </c>
    </row>
    <row r="1507" spans="23:24">
      <c r="W1507" s="27">
        <v>102017</v>
      </c>
      <c r="X1507" s="59" t="s">
        <v>2186</v>
      </c>
    </row>
    <row r="1508" spans="23:24">
      <c r="W1508" s="27">
        <v>102018</v>
      </c>
      <c r="X1508" s="59" t="s">
        <v>2187</v>
      </c>
    </row>
    <row r="1509" spans="23:24">
      <c r="W1509" s="27">
        <v>102019</v>
      </c>
      <c r="X1509" s="59" t="s">
        <v>2188</v>
      </c>
    </row>
    <row r="1510" spans="23:24">
      <c r="W1510" s="27">
        <v>102020</v>
      </c>
      <c r="X1510" s="59" t="s">
        <v>2189</v>
      </c>
    </row>
    <row r="1511" spans="23:24">
      <c r="W1511" s="27">
        <v>102021</v>
      </c>
      <c r="X1511" s="59" t="s">
        <v>2190</v>
      </c>
    </row>
    <row r="1512" spans="23:24">
      <c r="W1512" s="27">
        <v>102022</v>
      </c>
      <c r="X1512" s="59" t="s">
        <v>2191</v>
      </c>
    </row>
    <row r="1513" spans="23:24">
      <c r="W1513" s="27">
        <v>102023</v>
      </c>
      <c r="X1513" s="59" t="s">
        <v>2192</v>
      </c>
    </row>
    <row r="1514" spans="23:24">
      <c r="W1514" s="27">
        <v>102024</v>
      </c>
      <c r="X1514" s="59" t="s">
        <v>2193</v>
      </c>
    </row>
    <row r="1515" spans="23:24">
      <c r="W1515" s="27">
        <v>102025</v>
      </c>
      <c r="X1515" s="59" t="s">
        <v>2194</v>
      </c>
    </row>
    <row r="1516" spans="23:24">
      <c r="W1516" s="27">
        <v>102026</v>
      </c>
      <c r="X1516" s="59" t="s">
        <v>2195</v>
      </c>
    </row>
    <row r="1517" spans="23:24">
      <c r="W1517" s="27">
        <v>102027</v>
      </c>
      <c r="X1517" s="59" t="s">
        <v>2196</v>
      </c>
    </row>
    <row r="1518" spans="23:24">
      <c r="W1518" s="27">
        <v>102028</v>
      </c>
      <c r="X1518" s="59" t="s">
        <v>2197</v>
      </c>
    </row>
    <row r="1519" spans="23:24">
      <c r="W1519" s="27">
        <v>102029</v>
      </c>
      <c r="X1519" s="59" t="s">
        <v>2198</v>
      </c>
    </row>
    <row r="1520" spans="23:24">
      <c r="W1520" s="27">
        <v>102030</v>
      </c>
      <c r="X1520" s="59" t="s">
        <v>2199</v>
      </c>
    </row>
    <row r="1521" spans="23:24">
      <c r="W1521" s="27">
        <v>102031</v>
      </c>
      <c r="X1521" s="59" t="s">
        <v>2200</v>
      </c>
    </row>
    <row r="1522" spans="23:24">
      <c r="W1522" s="27">
        <v>102032</v>
      </c>
      <c r="X1522" s="59" t="s">
        <v>2201</v>
      </c>
    </row>
    <row r="1523" spans="23:24">
      <c r="W1523" s="27">
        <v>102033</v>
      </c>
      <c r="X1523" s="59" t="s">
        <v>2202</v>
      </c>
    </row>
    <row r="1524" spans="23:24">
      <c r="W1524" s="27">
        <v>102034</v>
      </c>
      <c r="X1524" s="59" t="s">
        <v>2203</v>
      </c>
    </row>
    <row r="1525" spans="23:24">
      <c r="W1525" s="27">
        <v>102035</v>
      </c>
      <c r="X1525" s="59" t="s">
        <v>2204</v>
      </c>
    </row>
    <row r="1526" spans="23:24">
      <c r="W1526" s="27">
        <v>102036</v>
      </c>
      <c r="X1526" s="59" t="s">
        <v>2205</v>
      </c>
    </row>
    <row r="1527" spans="23:24">
      <c r="W1527" s="27">
        <v>102037</v>
      </c>
      <c r="X1527" s="59" t="s">
        <v>2206</v>
      </c>
    </row>
    <row r="1528" spans="23:24">
      <c r="W1528" s="27">
        <v>102038</v>
      </c>
      <c r="X1528" s="59" t="s">
        <v>2207</v>
      </c>
    </row>
    <row r="1529" spans="23:24">
      <c r="W1529" s="27">
        <v>102039</v>
      </c>
      <c r="X1529" s="59" t="s">
        <v>2208</v>
      </c>
    </row>
    <row r="1530" spans="23:24">
      <c r="W1530" s="27">
        <v>102040</v>
      </c>
      <c r="X1530" s="59" t="s">
        <v>2209</v>
      </c>
    </row>
    <row r="1531" spans="23:24">
      <c r="W1531" s="27">
        <v>102041</v>
      </c>
      <c r="X1531" s="59" t="s">
        <v>2210</v>
      </c>
    </row>
    <row r="1532" spans="23:24">
      <c r="W1532" s="27">
        <v>102042</v>
      </c>
      <c r="X1532" s="59" t="s">
        <v>2211</v>
      </c>
    </row>
    <row r="1533" spans="23:24">
      <c r="W1533" s="27">
        <v>102043</v>
      </c>
      <c r="X1533" s="59" t="s">
        <v>2212</v>
      </c>
    </row>
    <row r="1534" spans="23:24">
      <c r="W1534" s="27">
        <v>102044</v>
      </c>
      <c r="X1534" s="59" t="s">
        <v>2213</v>
      </c>
    </row>
    <row r="1535" spans="23:24">
      <c r="W1535" s="27">
        <v>102045</v>
      </c>
      <c r="X1535" s="59" t="s">
        <v>2214</v>
      </c>
    </row>
    <row r="1536" spans="23:24">
      <c r="W1536" s="27">
        <v>102046</v>
      </c>
      <c r="X1536" s="59" t="s">
        <v>2215</v>
      </c>
    </row>
    <row r="1537" spans="23:24">
      <c r="W1537" s="27">
        <v>102047</v>
      </c>
      <c r="X1537" s="59" t="s">
        <v>2216</v>
      </c>
    </row>
    <row r="1538" spans="23:24">
      <c r="W1538" s="27">
        <v>102048</v>
      </c>
      <c r="X1538" s="59" t="s">
        <v>2217</v>
      </c>
    </row>
    <row r="1539" spans="23:24">
      <c r="W1539" s="27">
        <v>102049</v>
      </c>
      <c r="X1539" s="59" t="s">
        <v>2218</v>
      </c>
    </row>
    <row r="1540" spans="23:24">
      <c r="W1540" s="27">
        <v>102050</v>
      </c>
      <c r="X1540" s="59" t="s">
        <v>2219</v>
      </c>
    </row>
    <row r="1541" spans="23:24">
      <c r="W1541" s="27">
        <v>102051</v>
      </c>
      <c r="X1541" s="59" t="s">
        <v>2220</v>
      </c>
    </row>
    <row r="1542" spans="23:24">
      <c r="W1542" s="27">
        <v>102052</v>
      </c>
      <c r="X1542" s="59" t="s">
        <v>2221</v>
      </c>
    </row>
    <row r="1543" spans="23:24">
      <c r="W1543" s="27">
        <v>102053</v>
      </c>
      <c r="X1543" s="59" t="s">
        <v>2222</v>
      </c>
    </row>
    <row r="1544" spans="23:24">
      <c r="W1544" s="27">
        <v>102054</v>
      </c>
      <c r="X1544" s="59" t="s">
        <v>2223</v>
      </c>
    </row>
    <row r="1545" spans="23:24">
      <c r="W1545" s="27">
        <v>102055</v>
      </c>
      <c r="X1545" s="59" t="s">
        <v>2224</v>
      </c>
    </row>
    <row r="1546" spans="23:24">
      <c r="W1546" s="27">
        <v>102056</v>
      </c>
      <c r="X1546" s="59" t="s">
        <v>2225</v>
      </c>
    </row>
    <row r="1547" spans="23:24">
      <c r="W1547" s="27">
        <v>102057</v>
      </c>
      <c r="X1547" s="59" t="s">
        <v>2226</v>
      </c>
    </row>
    <row r="1548" spans="23:24">
      <c r="W1548" s="27">
        <v>102058</v>
      </c>
      <c r="X1548" s="59" t="s">
        <v>2227</v>
      </c>
    </row>
    <row r="1549" spans="23:24">
      <c r="W1549" s="27">
        <v>102059</v>
      </c>
      <c r="X1549" s="59" t="s">
        <v>2228</v>
      </c>
    </row>
    <row r="1550" spans="23:24">
      <c r="W1550" s="27">
        <v>102060</v>
      </c>
      <c r="X1550" s="59" t="s">
        <v>2229</v>
      </c>
    </row>
    <row r="1551" spans="23:24">
      <c r="W1551" s="27">
        <v>102061</v>
      </c>
      <c r="X1551" s="51" t="s">
        <v>2230</v>
      </c>
    </row>
    <row r="1552" spans="23:24">
      <c r="W1552" s="27">
        <v>102062</v>
      </c>
      <c r="X1552" s="51" t="s">
        <v>2231</v>
      </c>
    </row>
    <row r="1553" spans="23:24">
      <c r="W1553" s="27">
        <v>102063</v>
      </c>
      <c r="X1553" s="51" t="s">
        <v>2232</v>
      </c>
    </row>
    <row r="1554" spans="23:24">
      <c r="W1554" s="27">
        <v>102064</v>
      </c>
      <c r="X1554" s="51" t="s">
        <v>2233</v>
      </c>
    </row>
    <row r="1555" spans="23:24">
      <c r="W1555" s="62">
        <v>9001</v>
      </c>
      <c r="X1555" s="62" t="s">
        <v>1154</v>
      </c>
    </row>
    <row r="1556" spans="23:24">
      <c r="W1556" s="62">
        <v>9002</v>
      </c>
      <c r="X1556" s="62" t="s">
        <v>1178</v>
      </c>
    </row>
    <row r="1557" spans="23:24">
      <c r="W1557" s="62">
        <v>9003</v>
      </c>
      <c r="X1557" s="62" t="s">
        <v>1203</v>
      </c>
    </row>
    <row r="1558" spans="23:24">
      <c r="W1558" s="62">
        <v>9004</v>
      </c>
      <c r="X1558" s="62" t="s">
        <v>1227</v>
      </c>
    </row>
    <row r="1559" spans="23:24">
      <c r="W1559" s="62">
        <v>9005</v>
      </c>
      <c r="X1559" s="62" t="s">
        <v>1250</v>
      </c>
    </row>
    <row r="1560" spans="23:24">
      <c r="W1560" s="62">
        <v>9006</v>
      </c>
      <c r="X1560" s="62" t="s">
        <v>1291</v>
      </c>
    </row>
    <row r="1561" spans="23:24">
      <c r="W1561" s="62">
        <v>9007</v>
      </c>
      <c r="X1561" s="62" t="s">
        <v>1318</v>
      </c>
    </row>
    <row r="1562" spans="23:24">
      <c r="W1562" s="62">
        <v>9008</v>
      </c>
      <c r="X1562" s="62" t="s">
        <v>1372</v>
      </c>
    </row>
    <row r="1563" spans="23:24">
      <c r="W1563" s="62">
        <v>9009</v>
      </c>
      <c r="X1563" s="62" t="s">
        <v>2234</v>
      </c>
    </row>
    <row r="1564" spans="23:24">
      <c r="W1564" s="49">
        <v>4510</v>
      </c>
      <c r="X1564" s="50" t="s">
        <v>2235</v>
      </c>
    </row>
    <row r="1565" spans="23:24">
      <c r="W1565" s="70">
        <v>102065</v>
      </c>
      <c r="X1565" s="71" t="s">
        <v>2236</v>
      </c>
    </row>
    <row r="1566" spans="23:24">
      <c r="W1566" s="70">
        <v>102066</v>
      </c>
      <c r="X1566" s="71" t="s">
        <v>2237</v>
      </c>
    </row>
    <row r="1567" spans="23:24">
      <c r="W1567" s="72"/>
      <c r="X1567" s="73"/>
    </row>
    <row r="1568" spans="23:24">
      <c r="W1568" s="72"/>
      <c r="X1568" s="73"/>
    </row>
    <row r="1569" spans="23:24">
      <c r="W1569" s="72"/>
      <c r="X1569" s="73"/>
    </row>
    <row r="1570" spans="23:24">
      <c r="W1570" s="72"/>
      <c r="X1570" s="73"/>
    </row>
    <row r="1571" spans="23:24">
      <c r="W1571" s="72"/>
      <c r="X1571" s="73"/>
    </row>
    <row r="1572" spans="23:24">
      <c r="W1572" s="72"/>
      <c r="X1572" s="73"/>
    </row>
    <row r="1573" spans="23:24">
      <c r="W1573" s="72"/>
      <c r="X1573" s="73"/>
    </row>
    <row r="1574" spans="23:24">
      <c r="W1574" s="72"/>
      <c r="X1574" s="73"/>
    </row>
    <row r="1575" spans="23:24">
      <c r="W1575" s="72"/>
      <c r="X1575" s="73"/>
    </row>
    <row r="1576" spans="23:24">
      <c r="W1576" s="72"/>
      <c r="X1576" s="73"/>
    </row>
    <row r="1577" spans="23:24">
      <c r="W1577" s="72"/>
      <c r="X1577" s="73"/>
    </row>
    <row r="1578" spans="23:24">
      <c r="W1578" s="72"/>
      <c r="X1578" s="73"/>
    </row>
    <row r="1579" spans="23:24">
      <c r="W1579" s="72"/>
      <c r="X1579" s="73"/>
    </row>
    <row r="1580" spans="23:24">
      <c r="W1580" s="72"/>
      <c r="X1580" s="73"/>
    </row>
    <row r="1581" spans="23:24">
      <c r="W1581" s="72"/>
      <c r="X1581" s="73"/>
    </row>
    <row r="1582" spans="23:24">
      <c r="W1582" s="72"/>
      <c r="X1582" s="73"/>
    </row>
    <row r="1583" spans="23:24">
      <c r="W1583" s="72"/>
      <c r="X1583" s="73"/>
    </row>
    <row r="1584" spans="23:24">
      <c r="W1584" s="72"/>
      <c r="X1584" s="73"/>
    </row>
    <row r="1585" spans="23:24">
      <c r="W1585" s="72"/>
      <c r="X1585" s="73"/>
    </row>
    <row r="1586" spans="23:24">
      <c r="W1586" s="72"/>
      <c r="X1586" s="73"/>
    </row>
    <row r="1587" spans="23:24">
      <c r="W1587" s="72"/>
      <c r="X1587" s="73"/>
    </row>
    <row r="1588" spans="23:24">
      <c r="W1588" s="72"/>
      <c r="X1588" s="73"/>
    </row>
    <row r="1589" spans="23:24">
      <c r="W1589" s="72"/>
      <c r="X1589" s="73"/>
    </row>
    <row r="1590" spans="23:24">
      <c r="W1590" s="72"/>
      <c r="X1590" s="73"/>
    </row>
    <row r="1591" spans="23:24">
      <c r="W1591" s="72"/>
      <c r="X1591" s="73"/>
    </row>
    <row r="1592" spans="23:24">
      <c r="W1592" s="72"/>
      <c r="X1592" s="73"/>
    </row>
    <row r="1593" spans="23:24">
      <c r="W1593" s="72"/>
      <c r="X1593" s="73"/>
    </row>
    <row r="1594" spans="23:24">
      <c r="W1594" s="72"/>
      <c r="X1594" s="73"/>
    </row>
    <row r="1595" spans="23:24">
      <c r="W1595" s="72"/>
      <c r="X1595" s="73"/>
    </row>
    <row r="1596" spans="23:24">
      <c r="W1596" s="72"/>
      <c r="X1596" s="73"/>
    </row>
    <row r="1597" spans="23:24">
      <c r="W1597" s="72"/>
      <c r="X1597" s="73"/>
    </row>
    <row r="1598" spans="23:24">
      <c r="W1598" s="72"/>
      <c r="X1598" s="73"/>
    </row>
    <row r="1599" spans="23:24">
      <c r="W1599" s="72"/>
      <c r="X1599" s="73"/>
    </row>
    <row r="1600" spans="23:24">
      <c r="W1600" s="72"/>
      <c r="X1600" s="73"/>
    </row>
    <row r="1601" spans="23:24">
      <c r="W1601" s="72"/>
      <c r="X1601" s="73"/>
    </row>
    <row r="1602" spans="23:24">
      <c r="W1602" s="72"/>
      <c r="X1602" s="73"/>
    </row>
    <row r="1603" spans="23:24">
      <c r="W1603" s="72"/>
      <c r="X1603" s="73"/>
    </row>
    <row r="1604" spans="23:24">
      <c r="W1604" s="72"/>
      <c r="X1604" s="73"/>
    </row>
    <row r="1605" spans="23:24">
      <c r="W1605" s="72"/>
      <c r="X1605" s="73"/>
    </row>
    <row r="1606" spans="23:24">
      <c r="W1606" s="72"/>
      <c r="X1606" s="73"/>
    </row>
    <row r="1607" spans="23:24">
      <c r="W1607" s="72"/>
      <c r="X1607" s="73"/>
    </row>
    <row r="1608" spans="23:24">
      <c r="W1608" s="72"/>
      <c r="X1608" s="73"/>
    </row>
    <row r="1609" spans="23:24">
      <c r="W1609" s="72"/>
      <c r="X1609" s="73"/>
    </row>
    <row r="1610" spans="23:24">
      <c r="W1610" s="72"/>
      <c r="X1610" s="73"/>
    </row>
    <row r="1611" spans="23:24">
      <c r="W1611" s="72"/>
      <c r="X1611" s="73"/>
    </row>
    <row r="1612" spans="23:24">
      <c r="W1612" s="72"/>
      <c r="X1612" s="73"/>
    </row>
    <row r="1613" spans="23:24">
      <c r="W1613" s="72"/>
      <c r="X1613" s="73"/>
    </row>
    <row r="1614" spans="23:24">
      <c r="W1614" s="72"/>
      <c r="X1614" s="73"/>
    </row>
    <row r="1615" spans="23:24">
      <c r="W1615" s="72"/>
      <c r="X1615" s="73"/>
    </row>
    <row r="1616" spans="23:24">
      <c r="W1616" s="72"/>
      <c r="X1616" s="73"/>
    </row>
    <row r="1617" spans="23:24">
      <c r="W1617" s="72"/>
      <c r="X1617" s="73"/>
    </row>
    <row r="1618" spans="23:24">
      <c r="W1618" s="72"/>
      <c r="X1618" s="73"/>
    </row>
    <row r="1619" spans="23:24">
      <c r="W1619" s="72"/>
      <c r="X1619" s="73"/>
    </row>
    <row r="1620" spans="23:24">
      <c r="W1620" s="72"/>
      <c r="X1620" s="73"/>
    </row>
    <row r="1621" spans="23:24">
      <c r="W1621" s="72"/>
      <c r="X1621" s="73"/>
    </row>
    <row r="1622" spans="23:24">
      <c r="W1622" s="72"/>
      <c r="X1622" s="73"/>
    </row>
    <row r="1623" spans="23:24">
      <c r="W1623" s="72"/>
      <c r="X1623" s="73"/>
    </row>
    <row r="1624" spans="23:24">
      <c r="W1624" s="72"/>
      <c r="X1624" s="73"/>
    </row>
    <row r="1625" spans="23:24">
      <c r="W1625" s="72"/>
      <c r="X1625" s="73"/>
    </row>
    <row r="1626" spans="23:24">
      <c r="W1626" s="72"/>
      <c r="X1626" s="73"/>
    </row>
    <row r="1627" spans="23:24">
      <c r="W1627" s="72"/>
      <c r="X1627" s="73"/>
    </row>
    <row r="1628" spans="23:24">
      <c r="W1628" s="72"/>
      <c r="X1628" s="73"/>
    </row>
    <row r="1629" spans="23:24">
      <c r="W1629" s="72"/>
      <c r="X1629" s="73"/>
    </row>
    <row r="1630" spans="23:24">
      <c r="W1630" s="72"/>
      <c r="X1630" s="73"/>
    </row>
    <row r="1631" spans="23:24">
      <c r="W1631" s="72"/>
      <c r="X1631" s="73"/>
    </row>
    <row r="1632" spans="23:24">
      <c r="W1632" s="72"/>
      <c r="X1632" s="73"/>
    </row>
    <row r="1633" spans="23:24">
      <c r="W1633" s="72"/>
      <c r="X1633" s="73"/>
    </row>
    <row r="1634" spans="23:24">
      <c r="W1634" s="72"/>
      <c r="X1634" s="73"/>
    </row>
    <row r="1635" spans="23:24">
      <c r="W1635" s="72"/>
      <c r="X1635" s="73"/>
    </row>
    <row r="1636" spans="23:24">
      <c r="W1636" s="72"/>
      <c r="X1636" s="73"/>
    </row>
    <row r="1637" spans="23:24">
      <c r="W1637" s="72"/>
      <c r="X1637" s="73"/>
    </row>
    <row r="1638" spans="23:24">
      <c r="W1638" s="72"/>
      <c r="X1638" s="73"/>
    </row>
    <row r="1639" spans="23:24">
      <c r="W1639" s="72"/>
      <c r="X1639" s="73"/>
    </row>
    <row r="1640" spans="23:24">
      <c r="W1640" s="72"/>
      <c r="X1640" s="73"/>
    </row>
    <row r="1641" spans="23:24">
      <c r="W1641" s="72"/>
      <c r="X1641" s="73"/>
    </row>
    <row r="1642" spans="23:24">
      <c r="W1642" s="72"/>
      <c r="X1642" s="73"/>
    </row>
    <row r="1643" spans="23:24">
      <c r="W1643" s="72"/>
      <c r="X1643" s="73"/>
    </row>
    <row r="1644" spans="23:24">
      <c r="W1644" s="72"/>
      <c r="X1644" s="73"/>
    </row>
    <row r="1645" spans="23:24">
      <c r="W1645" s="72"/>
      <c r="X1645" s="73"/>
    </row>
    <row r="1646" spans="23:24">
      <c r="W1646" s="72"/>
      <c r="X1646" s="73"/>
    </row>
    <row r="1647" spans="23:24">
      <c r="W1647" s="72"/>
      <c r="X1647" s="73"/>
    </row>
    <row r="1648" spans="23:24">
      <c r="W1648" s="72"/>
      <c r="X1648" s="73"/>
    </row>
    <row r="1649" spans="23:24">
      <c r="W1649" s="72"/>
      <c r="X1649" s="73"/>
    </row>
    <row r="1650" spans="23:24">
      <c r="W1650" s="72"/>
      <c r="X1650" s="73"/>
    </row>
    <row r="1651" spans="23:24">
      <c r="W1651" s="72"/>
      <c r="X1651" s="73"/>
    </row>
    <row r="1652" spans="23:24">
      <c r="W1652" s="72"/>
      <c r="X1652" s="73"/>
    </row>
    <row r="1653" spans="23:24">
      <c r="W1653" s="72"/>
      <c r="X1653" s="73"/>
    </row>
    <row r="1654" spans="23:24">
      <c r="W1654" s="72"/>
      <c r="X1654" s="73"/>
    </row>
    <row r="1655" spans="23:24">
      <c r="W1655" s="72"/>
      <c r="X1655" s="73"/>
    </row>
    <row r="1656" spans="23:24">
      <c r="W1656" s="72"/>
      <c r="X1656" s="73"/>
    </row>
    <row r="1657" spans="23:24">
      <c r="W1657" s="72"/>
      <c r="X1657" s="73"/>
    </row>
    <row r="1658" spans="23:24">
      <c r="W1658" s="72"/>
      <c r="X1658" s="73"/>
    </row>
    <row r="1659" spans="23:24">
      <c r="W1659" s="72"/>
      <c r="X1659" s="73"/>
    </row>
    <row r="1660" spans="23:24">
      <c r="W1660" s="72"/>
      <c r="X1660" s="73"/>
    </row>
    <row r="1661" spans="23:24">
      <c r="W1661" s="72"/>
      <c r="X1661" s="73"/>
    </row>
    <row r="1662" spans="23:24">
      <c r="W1662" s="72"/>
      <c r="X1662" s="73"/>
    </row>
    <row r="1663" spans="23:24">
      <c r="W1663" s="72"/>
      <c r="X1663" s="73"/>
    </row>
    <row r="1664" spans="23:24">
      <c r="W1664" s="72"/>
      <c r="X1664" s="73"/>
    </row>
    <row r="1665" spans="23:24">
      <c r="W1665" s="72"/>
      <c r="X1665" s="73"/>
    </row>
    <row r="1666" spans="23:24">
      <c r="W1666" s="72"/>
      <c r="X1666" s="73"/>
    </row>
    <row r="1667" spans="23:24">
      <c r="W1667" s="72"/>
      <c r="X1667" s="73"/>
    </row>
    <row r="1668" spans="23:24">
      <c r="W1668" s="72"/>
      <c r="X1668" s="73"/>
    </row>
    <row r="1669" spans="23:24">
      <c r="W1669" s="72"/>
      <c r="X1669" s="73"/>
    </row>
    <row r="1670" spans="23:24">
      <c r="W1670" s="72"/>
      <c r="X1670" s="73"/>
    </row>
    <row r="1671" spans="23:24">
      <c r="W1671" s="72"/>
      <c r="X1671" s="73"/>
    </row>
    <row r="1672" spans="23:24">
      <c r="W1672" s="72"/>
      <c r="X1672" s="73"/>
    </row>
    <row r="1673" spans="23:24">
      <c r="W1673" s="72"/>
      <c r="X1673" s="73"/>
    </row>
    <row r="1674" spans="23:24">
      <c r="W1674" s="72"/>
      <c r="X1674" s="73"/>
    </row>
    <row r="1675" spans="23:24">
      <c r="W1675" s="72"/>
      <c r="X1675" s="73"/>
    </row>
    <row r="1676" spans="23:24">
      <c r="W1676" s="72"/>
      <c r="X1676" s="73"/>
    </row>
    <row r="1677" spans="23:24">
      <c r="W1677" s="72"/>
      <c r="X1677" s="73"/>
    </row>
    <row r="1678" spans="23:24">
      <c r="W1678" s="72"/>
      <c r="X1678" s="73"/>
    </row>
    <row r="1679" spans="23:24">
      <c r="W1679" s="72"/>
      <c r="X1679" s="73"/>
    </row>
    <row r="1680" spans="23:24">
      <c r="W1680" s="72"/>
      <c r="X1680" s="73"/>
    </row>
    <row r="1681" spans="23:24">
      <c r="W1681" s="72"/>
      <c r="X1681" s="73"/>
    </row>
    <row r="1682" spans="23:24">
      <c r="W1682" s="72"/>
      <c r="X1682" s="73"/>
    </row>
    <row r="1683" spans="23:24">
      <c r="W1683" s="72"/>
      <c r="X1683" s="73"/>
    </row>
    <row r="1684" spans="23:24">
      <c r="W1684" s="72"/>
      <c r="X1684" s="73"/>
    </row>
    <row r="1685" spans="23:24">
      <c r="W1685" s="72"/>
      <c r="X1685" s="73"/>
    </row>
    <row r="1686" spans="23:24">
      <c r="W1686" s="72"/>
      <c r="X1686" s="73"/>
    </row>
    <row r="1687" spans="23:24">
      <c r="W1687" s="72"/>
      <c r="X1687" s="73"/>
    </row>
    <row r="1688" spans="23:24">
      <c r="W1688" s="72"/>
      <c r="X1688" s="73"/>
    </row>
    <row r="1689" spans="23:24">
      <c r="W1689" s="72"/>
      <c r="X1689" s="73"/>
    </row>
    <row r="1690" spans="23:24">
      <c r="W1690" s="72"/>
      <c r="X1690" s="73"/>
    </row>
    <row r="1691" spans="23:24">
      <c r="W1691" s="72"/>
      <c r="X1691" s="73"/>
    </row>
    <row r="1692" spans="23:24">
      <c r="W1692" s="72"/>
      <c r="X1692" s="73"/>
    </row>
    <row r="1693" spans="23:24">
      <c r="W1693" s="72"/>
      <c r="X1693" s="73"/>
    </row>
    <row r="1694" spans="23:24">
      <c r="W1694" s="72"/>
      <c r="X1694" s="73"/>
    </row>
    <row r="1695" spans="23:24">
      <c r="W1695" s="72"/>
      <c r="X1695" s="73"/>
    </row>
    <row r="1696" spans="23:24">
      <c r="W1696" s="72"/>
      <c r="X1696" s="73"/>
    </row>
    <row r="1697" spans="23:24">
      <c r="W1697" s="72"/>
      <c r="X1697" s="73"/>
    </row>
    <row r="1698" spans="23:24">
      <c r="W1698" s="72"/>
      <c r="X1698" s="73"/>
    </row>
    <row r="1699" spans="23:24">
      <c r="W1699" s="72"/>
      <c r="X1699" s="73"/>
    </row>
    <row r="1700" spans="23:24">
      <c r="W1700" s="72"/>
      <c r="X1700" s="73"/>
    </row>
    <row r="1701" spans="23:24">
      <c r="W1701" s="72"/>
      <c r="X1701" s="73"/>
    </row>
    <row r="1702" spans="23:24">
      <c r="W1702" s="72"/>
      <c r="X1702" s="73"/>
    </row>
    <row r="1703" spans="23:24">
      <c r="W1703" s="72"/>
      <c r="X1703" s="73"/>
    </row>
    <row r="1704" spans="23:24">
      <c r="W1704" s="72"/>
      <c r="X1704" s="73"/>
    </row>
    <row r="1705" spans="23:24">
      <c r="W1705" s="72"/>
      <c r="X1705" s="73"/>
    </row>
    <row r="1706" spans="23:24">
      <c r="W1706" s="72"/>
      <c r="X1706" s="73"/>
    </row>
    <row r="1707" spans="23:24">
      <c r="W1707" s="72"/>
      <c r="X1707" s="73"/>
    </row>
    <row r="1708" spans="23:24">
      <c r="W1708" s="72"/>
      <c r="X1708" s="73"/>
    </row>
    <row r="1709" spans="23:24">
      <c r="W1709" s="72"/>
      <c r="X1709" s="73"/>
    </row>
    <row r="1710" spans="23:24">
      <c r="W1710" s="72"/>
      <c r="X1710" s="73"/>
    </row>
    <row r="1711" spans="23:24">
      <c r="W1711" s="72"/>
      <c r="X1711" s="73"/>
    </row>
    <row r="1712" spans="23:24">
      <c r="W1712" s="72"/>
      <c r="X1712" s="73"/>
    </row>
    <row r="1713" spans="23:24">
      <c r="W1713" s="72"/>
      <c r="X1713" s="73"/>
    </row>
    <row r="1714" spans="23:24">
      <c r="W1714" s="72"/>
      <c r="X1714" s="73"/>
    </row>
    <row r="1715" spans="23:24">
      <c r="W1715" s="72"/>
      <c r="X1715" s="73"/>
    </row>
    <row r="1716" spans="23:24">
      <c r="W1716" s="72"/>
      <c r="X1716" s="73"/>
    </row>
    <row r="1717" spans="23:24">
      <c r="W1717" s="72"/>
      <c r="X1717" s="73"/>
    </row>
    <row r="1718" spans="23:24">
      <c r="W1718" s="72"/>
      <c r="X1718" s="73"/>
    </row>
    <row r="1719" spans="23:24">
      <c r="W1719" s="72"/>
      <c r="X1719" s="73"/>
    </row>
    <row r="1720" spans="23:24">
      <c r="W1720" s="72"/>
      <c r="X1720" s="73"/>
    </row>
    <row r="1721" spans="23:24">
      <c r="W1721" s="72"/>
      <c r="X1721" s="73"/>
    </row>
    <row r="1722" spans="23:24">
      <c r="W1722" s="72"/>
      <c r="X1722" s="73"/>
    </row>
    <row r="1723" spans="23:24">
      <c r="W1723" s="72"/>
      <c r="X1723" s="73"/>
    </row>
    <row r="1724" spans="23:24">
      <c r="W1724" s="72"/>
      <c r="X1724" s="73"/>
    </row>
    <row r="1725" spans="23:24">
      <c r="W1725" s="72"/>
      <c r="X1725" s="73"/>
    </row>
    <row r="1726" spans="23:24">
      <c r="W1726" s="72"/>
      <c r="X1726" s="73"/>
    </row>
    <row r="1727" spans="23:24">
      <c r="W1727" s="72"/>
      <c r="X1727" s="73"/>
    </row>
    <row r="1728" spans="23:24">
      <c r="W1728" s="72"/>
      <c r="X1728" s="73"/>
    </row>
    <row r="1729" spans="23:24">
      <c r="W1729" s="72"/>
      <c r="X1729" s="73"/>
    </row>
    <row r="1730" spans="23:24">
      <c r="W1730" s="72"/>
      <c r="X1730" s="73"/>
    </row>
    <row r="1731" spans="23:24">
      <c r="W1731" s="72"/>
      <c r="X1731" s="73"/>
    </row>
    <row r="1732" spans="23:24">
      <c r="W1732" s="74"/>
      <c r="X1732" s="10"/>
    </row>
    <row r="1733" spans="23:24">
      <c r="W1733" s="74"/>
      <c r="X1733" s="10"/>
    </row>
    <row r="1734" spans="23:24">
      <c r="W1734" s="74"/>
      <c r="X1734" s="10"/>
    </row>
    <row r="1735" spans="23:24">
      <c r="W1735" s="74"/>
      <c r="X1735" s="10"/>
    </row>
    <row r="1736" spans="23:24">
      <c r="W1736" s="74"/>
      <c r="X1736" s="10"/>
    </row>
    <row r="1737" spans="23:24">
      <c r="W1737" s="74"/>
      <c r="X1737" s="10"/>
    </row>
    <row r="1738" spans="23:24">
      <c r="W1738" s="74"/>
      <c r="X1738" s="75"/>
    </row>
    <row r="1739" spans="23:24">
      <c r="W1739" s="74"/>
      <c r="X1739" s="75"/>
    </row>
    <row r="1740" spans="23:24">
      <c r="W1740" s="74"/>
      <c r="X1740" s="10"/>
    </row>
    <row r="1741" spans="23:24">
      <c r="W1741" s="74"/>
      <c r="X1741" s="10"/>
    </row>
    <row r="1742" spans="23:24">
      <c r="W1742" s="74"/>
      <c r="X1742" s="10"/>
    </row>
    <row r="1743" spans="23:24">
      <c r="W1743" s="74"/>
      <c r="X1743" s="10"/>
    </row>
    <row r="1744" spans="23:24">
      <c r="W1744" s="74"/>
      <c r="X1744" s="10"/>
    </row>
    <row r="1745" spans="23:24">
      <c r="W1745" s="74"/>
      <c r="X1745" s="10"/>
    </row>
    <row r="1746" spans="23:24">
      <c r="W1746" s="74"/>
      <c r="X1746" s="10"/>
    </row>
    <row r="1747" spans="23:24">
      <c r="W1747" s="74"/>
      <c r="X1747" s="10"/>
    </row>
    <row r="1748" spans="23:24">
      <c r="W1748" s="74"/>
      <c r="X1748" s="10"/>
    </row>
    <row r="1749" spans="23:24">
      <c r="W1749" s="74"/>
      <c r="X1749" s="10"/>
    </row>
    <row r="1750" spans="23:24">
      <c r="W1750" s="74"/>
      <c r="X1750" s="10"/>
    </row>
    <row r="1751" spans="23:24">
      <c r="W1751" s="74"/>
      <c r="X1751" s="10"/>
    </row>
    <row r="1752" spans="23:24">
      <c r="W1752" s="74"/>
      <c r="X1752" s="10"/>
    </row>
    <row r="1753" spans="23:24">
      <c r="W1753" s="74"/>
      <c r="X1753" s="10"/>
    </row>
    <row r="1754" spans="23:24">
      <c r="W1754" s="74"/>
      <c r="X1754" s="10"/>
    </row>
    <row r="1755" spans="23:24">
      <c r="W1755" s="74"/>
      <c r="X1755" s="10"/>
    </row>
    <row r="1756" spans="23:24">
      <c r="W1756" s="74"/>
      <c r="X1756" s="10"/>
    </row>
    <row r="1757" spans="23:24">
      <c r="W1757" s="74"/>
      <c r="X1757" s="10"/>
    </row>
    <row r="1758" spans="23:24">
      <c r="W1758" s="74"/>
      <c r="X1758" s="10"/>
    </row>
    <row r="1759" spans="23:24">
      <c r="W1759" s="74"/>
      <c r="X1759" s="10"/>
    </row>
    <row r="1760" spans="23:24">
      <c r="W1760" s="74"/>
      <c r="X1760" s="10"/>
    </row>
    <row r="1761" spans="23:24">
      <c r="W1761" s="74"/>
      <c r="X1761" s="10"/>
    </row>
    <row r="1762" spans="23:24">
      <c r="W1762" s="74"/>
      <c r="X1762" s="10"/>
    </row>
    <row r="1763" spans="23:24">
      <c r="W1763" s="74"/>
      <c r="X1763" s="10"/>
    </row>
    <row r="1764" spans="23:24">
      <c r="W1764" s="74"/>
      <c r="X1764" s="10"/>
    </row>
    <row r="1765" spans="23:24">
      <c r="W1765" s="74"/>
      <c r="X1765" s="10"/>
    </row>
    <row r="1766" spans="23:24">
      <c r="W1766" s="74"/>
      <c r="X1766" s="75"/>
    </row>
    <row r="1767" spans="23:24">
      <c r="W1767" s="74"/>
      <c r="X1767" s="75"/>
    </row>
    <row r="1768" spans="23:24">
      <c r="W1768" s="74"/>
      <c r="X1768" s="10"/>
    </row>
    <row r="1769" spans="23:24">
      <c r="W1769" s="74"/>
      <c r="X1769" s="10"/>
    </row>
    <row r="1770" spans="23:24">
      <c r="W1770" s="74"/>
      <c r="X1770" s="10"/>
    </row>
    <row r="1771" spans="23:24">
      <c r="W1771" s="74"/>
      <c r="X1771" s="10"/>
    </row>
    <row r="1772" spans="23:24">
      <c r="W1772" s="74"/>
      <c r="X1772" s="10"/>
    </row>
    <row r="1773" spans="23:24">
      <c r="W1773" s="74"/>
      <c r="X1773" s="10"/>
    </row>
    <row r="1774" spans="23:24">
      <c r="W1774" s="74"/>
      <c r="X1774" s="10"/>
    </row>
    <row r="1775" spans="23:24">
      <c r="W1775" s="74"/>
      <c r="X1775" s="10"/>
    </row>
    <row r="1776" spans="23:24">
      <c r="W1776" s="74"/>
      <c r="X1776" s="10"/>
    </row>
    <row r="1777" spans="23:24">
      <c r="W1777" s="74"/>
      <c r="X1777" s="10"/>
    </row>
    <row r="1778" spans="23:24">
      <c r="W1778" s="74"/>
      <c r="X1778" s="10"/>
    </row>
    <row r="1779" spans="23:24">
      <c r="W1779" s="74"/>
      <c r="X1779" s="10"/>
    </row>
    <row r="1780" spans="23:24">
      <c r="W1780" s="74"/>
      <c r="X1780" s="10"/>
    </row>
    <row r="1781" spans="23:24">
      <c r="W1781" s="74"/>
      <c r="X1781" s="10"/>
    </row>
    <row r="1782" spans="23:24">
      <c r="W1782" s="74"/>
      <c r="X1782" s="10"/>
    </row>
    <row r="1783" spans="23:24">
      <c r="W1783" s="74"/>
      <c r="X1783" s="10"/>
    </row>
    <row r="1784" spans="23:24">
      <c r="W1784" s="74"/>
      <c r="X1784" s="10"/>
    </row>
    <row r="1785" spans="23:24">
      <c r="W1785" s="74"/>
      <c r="X1785" s="10"/>
    </row>
    <row r="1786" spans="23:24">
      <c r="W1786" s="74"/>
      <c r="X1786" s="10"/>
    </row>
    <row r="1787" spans="23:24">
      <c r="W1787" s="74"/>
      <c r="X1787" s="10"/>
    </row>
    <row r="1788" spans="23:24">
      <c r="W1788" s="74"/>
      <c r="X1788" s="10"/>
    </row>
    <row r="1789" spans="23:24">
      <c r="W1789" s="74"/>
      <c r="X1789" s="10"/>
    </row>
    <row r="1790" spans="23:24">
      <c r="W1790" s="74"/>
      <c r="X1790" s="10"/>
    </row>
    <row r="1791" spans="23:24">
      <c r="W1791" s="74"/>
      <c r="X1791" s="10"/>
    </row>
    <row r="1792" spans="23:24">
      <c r="W1792" s="74"/>
      <c r="X1792" s="10"/>
    </row>
    <row r="1793" spans="23:24">
      <c r="W1793" s="74"/>
      <c r="X1793" s="10"/>
    </row>
    <row r="1794" spans="23:24">
      <c r="W1794" s="74"/>
      <c r="X1794" s="10"/>
    </row>
    <row r="1795" spans="23:24">
      <c r="W1795" s="74"/>
      <c r="X1795" s="75"/>
    </row>
    <row r="1796" spans="23:24">
      <c r="W1796" s="74"/>
      <c r="X1796" s="75"/>
    </row>
    <row r="1797" spans="23:24">
      <c r="W1797" s="74"/>
      <c r="X1797" s="10"/>
    </row>
    <row r="1798" spans="23:24">
      <c r="W1798" s="74"/>
      <c r="X1798" s="10"/>
    </row>
    <row r="1799" spans="23:24">
      <c r="W1799" s="74"/>
      <c r="X1799" s="10"/>
    </row>
    <row r="1800" spans="23:24">
      <c r="W1800" s="74"/>
      <c r="X1800" s="10"/>
    </row>
    <row r="1801" spans="23:24">
      <c r="W1801" s="74"/>
      <c r="X1801" s="10"/>
    </row>
    <row r="1802" spans="23:24">
      <c r="W1802" s="74"/>
      <c r="X1802" s="10"/>
    </row>
    <row r="1803" spans="23:24">
      <c r="W1803" s="74"/>
      <c r="X1803" s="10"/>
    </row>
    <row r="1804" spans="23:24">
      <c r="W1804" s="74"/>
      <c r="X1804" s="10"/>
    </row>
    <row r="1805" spans="23:24">
      <c r="W1805" s="74"/>
      <c r="X1805" s="10"/>
    </row>
    <row r="1806" spans="23:24">
      <c r="W1806" s="74"/>
      <c r="X1806" s="10"/>
    </row>
    <row r="1807" spans="23:24">
      <c r="W1807" s="74"/>
      <c r="X1807" s="10"/>
    </row>
    <row r="1808" spans="23:24">
      <c r="W1808" s="74"/>
      <c r="X1808" s="10"/>
    </row>
    <row r="1809" spans="23:24">
      <c r="W1809" s="74"/>
      <c r="X1809" s="10"/>
    </row>
    <row r="1810" spans="23:24">
      <c r="W1810" s="74"/>
      <c r="X1810" s="10"/>
    </row>
    <row r="1811" spans="23:24">
      <c r="W1811" s="74"/>
      <c r="X1811" s="10"/>
    </row>
    <row r="1812" spans="23:24">
      <c r="W1812" s="74"/>
      <c r="X1812" s="10"/>
    </row>
    <row r="1813" spans="23:24">
      <c r="W1813" s="74"/>
      <c r="X1813" s="10"/>
    </row>
    <row r="1814" spans="23:24">
      <c r="W1814" s="74"/>
      <c r="X1814" s="10"/>
    </row>
    <row r="1815" spans="23:24">
      <c r="W1815" s="74"/>
      <c r="X1815" s="10"/>
    </row>
    <row r="1816" spans="23:24">
      <c r="W1816" s="74"/>
      <c r="X1816" s="10"/>
    </row>
    <row r="1817" spans="23:24">
      <c r="W1817" s="74"/>
      <c r="X1817" s="10"/>
    </row>
    <row r="1818" spans="23:24">
      <c r="W1818" s="74"/>
      <c r="X1818" s="10"/>
    </row>
    <row r="1819" spans="23:24">
      <c r="W1819" s="74"/>
      <c r="X1819" s="10"/>
    </row>
    <row r="1820" spans="23:24">
      <c r="W1820" s="74"/>
      <c r="X1820" s="10"/>
    </row>
    <row r="1821" spans="23:24">
      <c r="W1821" s="74"/>
      <c r="X1821" s="10"/>
    </row>
    <row r="1822" spans="23:24">
      <c r="W1822" s="74"/>
      <c r="X1822" s="75"/>
    </row>
    <row r="1823" spans="23:24">
      <c r="W1823" s="74"/>
      <c r="X1823" s="75"/>
    </row>
    <row r="1824" spans="23:24">
      <c r="W1824" s="74"/>
      <c r="X1824" s="10"/>
    </row>
    <row r="1825" spans="23:24">
      <c r="W1825" s="74"/>
      <c r="X1825" s="10"/>
    </row>
    <row r="1826" spans="23:24">
      <c r="W1826" s="74"/>
      <c r="X1826" s="10"/>
    </row>
    <row r="1827" spans="23:24">
      <c r="W1827" s="74"/>
      <c r="X1827" s="10"/>
    </row>
    <row r="1828" spans="23:24">
      <c r="W1828" s="74"/>
      <c r="X1828" s="10"/>
    </row>
    <row r="1829" spans="23:24">
      <c r="W1829" s="74"/>
      <c r="X1829" s="10"/>
    </row>
    <row r="1830" spans="23:24">
      <c r="W1830" s="74"/>
      <c r="X1830" s="10"/>
    </row>
    <row r="1831" spans="23:24">
      <c r="W1831" s="74"/>
      <c r="X1831" s="10"/>
    </row>
    <row r="1832" spans="23:24">
      <c r="W1832" s="74"/>
      <c r="X1832" s="10"/>
    </row>
    <row r="1833" spans="23:24">
      <c r="W1833" s="74"/>
      <c r="X1833" s="10"/>
    </row>
    <row r="1834" spans="23:24">
      <c r="W1834" s="74"/>
      <c r="X1834" s="10"/>
    </row>
    <row r="1835" spans="23:24">
      <c r="W1835" s="74"/>
      <c r="X1835" s="10"/>
    </row>
    <row r="1836" spans="23:24">
      <c r="W1836" s="74"/>
      <c r="X1836" s="10"/>
    </row>
    <row r="1837" spans="23:24">
      <c r="W1837" s="74"/>
      <c r="X1837" s="10"/>
    </row>
    <row r="1838" spans="23:24">
      <c r="W1838" s="74"/>
      <c r="X1838" s="10"/>
    </row>
    <row r="1839" spans="23:24">
      <c r="W1839" s="74"/>
      <c r="X1839" s="10"/>
    </row>
    <row r="1840" spans="23:24">
      <c r="W1840" s="74"/>
      <c r="X1840" s="10"/>
    </row>
    <row r="1841" spans="23:24">
      <c r="W1841" s="74"/>
      <c r="X1841" s="10"/>
    </row>
    <row r="1842" spans="23:24">
      <c r="W1842" s="74"/>
      <c r="X1842" s="10"/>
    </row>
    <row r="1843" spans="23:24">
      <c r="W1843" s="74"/>
      <c r="X1843" s="10"/>
    </row>
    <row r="1844" spans="23:24">
      <c r="W1844" s="74"/>
      <c r="X1844" s="10"/>
    </row>
    <row r="1845" spans="23:24">
      <c r="W1845" s="74"/>
      <c r="X1845" s="10"/>
    </row>
    <row r="1846" spans="23:24">
      <c r="W1846" s="74"/>
      <c r="X1846" s="10"/>
    </row>
    <row r="1847" spans="23:24">
      <c r="W1847" s="74"/>
      <c r="X1847" s="10"/>
    </row>
    <row r="1848" spans="23:24">
      <c r="W1848" s="74"/>
      <c r="X1848" s="10"/>
    </row>
    <row r="1849" spans="23:24">
      <c r="W1849" s="74"/>
      <c r="X1849" s="10"/>
    </row>
    <row r="1850" spans="23:24">
      <c r="W1850" s="74"/>
      <c r="X1850" s="75"/>
    </row>
    <row r="1851" spans="23:24">
      <c r="W1851" s="74"/>
      <c r="X1851" s="75"/>
    </row>
    <row r="1852" spans="23:24">
      <c r="W1852" s="74"/>
      <c r="X1852" s="10"/>
    </row>
    <row r="1853" spans="23:24">
      <c r="W1853" s="74"/>
      <c r="X1853" s="10"/>
    </row>
    <row r="1854" spans="23:24">
      <c r="W1854" s="74"/>
      <c r="X1854" s="10"/>
    </row>
    <row r="1855" spans="23:24">
      <c r="W1855" s="74"/>
      <c r="X1855" s="10"/>
    </row>
    <row r="1856" spans="23:24">
      <c r="W1856" s="74"/>
      <c r="X1856" s="10"/>
    </row>
    <row r="1857" spans="23:24">
      <c r="W1857" s="74"/>
      <c r="X1857" s="10"/>
    </row>
    <row r="1858" spans="23:24">
      <c r="W1858" s="74"/>
      <c r="X1858" s="10"/>
    </row>
    <row r="1859" spans="23:24">
      <c r="W1859" s="74"/>
      <c r="X1859" s="10"/>
    </row>
    <row r="1860" spans="23:24">
      <c r="W1860" s="74"/>
      <c r="X1860" s="10"/>
    </row>
    <row r="1861" spans="23:24">
      <c r="W1861" s="74"/>
      <c r="X1861" s="10"/>
    </row>
    <row r="1862" spans="23:24">
      <c r="W1862" s="74"/>
      <c r="X1862" s="10"/>
    </row>
    <row r="1863" spans="23:24">
      <c r="W1863" s="74"/>
      <c r="X1863" s="10"/>
    </row>
    <row r="1864" spans="23:24">
      <c r="W1864" s="74"/>
      <c r="X1864" s="10"/>
    </row>
    <row r="1865" spans="23:24">
      <c r="W1865" s="74"/>
      <c r="X1865" s="10"/>
    </row>
    <row r="1866" spans="23:24">
      <c r="W1866" s="74"/>
      <c r="X1866" s="10"/>
    </row>
    <row r="1867" spans="23:24">
      <c r="W1867" s="74"/>
      <c r="X1867" s="10"/>
    </row>
    <row r="1868" spans="23:24">
      <c r="W1868" s="74"/>
      <c r="X1868" s="10"/>
    </row>
    <row r="1869" spans="23:24">
      <c r="W1869" s="74"/>
      <c r="X1869" s="10"/>
    </row>
    <row r="1870" spans="23:24">
      <c r="W1870" s="74"/>
      <c r="X1870" s="10"/>
    </row>
    <row r="1871" spans="23:24">
      <c r="W1871" s="74"/>
      <c r="X1871" s="10"/>
    </row>
    <row r="1872" spans="23:24">
      <c r="W1872" s="74"/>
      <c r="X1872" s="10"/>
    </row>
    <row r="1873" spans="23:24">
      <c r="W1873" s="74"/>
      <c r="X1873" s="10"/>
    </row>
    <row r="1874" spans="23:24">
      <c r="W1874" s="74"/>
      <c r="X1874" s="10"/>
    </row>
    <row r="1875" spans="23:24">
      <c r="W1875" s="74"/>
      <c r="X1875" s="10"/>
    </row>
    <row r="1876" spans="23:24">
      <c r="W1876" s="74"/>
      <c r="X1876" s="10"/>
    </row>
    <row r="1877" spans="23:24">
      <c r="W1877" s="74"/>
      <c r="X1877" s="10"/>
    </row>
    <row r="1878" spans="23:24">
      <c r="W1878" s="74"/>
      <c r="X1878" s="75"/>
    </row>
    <row r="1879" spans="23:24">
      <c r="W1879" s="74"/>
      <c r="X1879" s="75"/>
    </row>
    <row r="1880" spans="23:24">
      <c r="W1880" s="74"/>
      <c r="X1880" s="10"/>
    </row>
    <row r="1881" spans="23:24">
      <c r="W1881" s="74"/>
      <c r="X1881" s="10"/>
    </row>
    <row r="1882" spans="23:24">
      <c r="W1882" s="74"/>
      <c r="X1882" s="10"/>
    </row>
    <row r="1883" spans="23:24">
      <c r="W1883" s="74"/>
      <c r="X1883" s="10"/>
    </row>
    <row r="1884" spans="23:24">
      <c r="W1884" s="74"/>
      <c r="X1884" s="10"/>
    </row>
    <row r="1885" spans="23:24">
      <c r="W1885" s="74"/>
      <c r="X1885" s="10"/>
    </row>
    <row r="1886" spans="23:24">
      <c r="W1886" s="74"/>
      <c r="X1886" s="10"/>
    </row>
    <row r="1887" spans="23:24">
      <c r="W1887" s="74"/>
      <c r="X1887" s="10"/>
    </row>
    <row r="1888" spans="23:24">
      <c r="W1888" s="74"/>
      <c r="X1888" s="10"/>
    </row>
    <row r="1889" spans="23:24">
      <c r="W1889" s="74"/>
      <c r="X1889" s="10"/>
    </row>
    <row r="1890" spans="23:24">
      <c r="W1890" s="74"/>
      <c r="X1890" s="10"/>
    </row>
    <row r="1891" spans="23:24">
      <c r="W1891" s="74"/>
      <c r="X1891" s="10"/>
    </row>
    <row r="1892" spans="23:24">
      <c r="W1892" s="74"/>
      <c r="X1892" s="10"/>
    </row>
    <row r="1893" spans="23:24">
      <c r="W1893" s="74"/>
      <c r="X1893" s="10"/>
    </row>
    <row r="1894" spans="23:24">
      <c r="W1894" s="74"/>
      <c r="X1894" s="10"/>
    </row>
    <row r="1895" spans="23:24">
      <c r="W1895" s="74"/>
      <c r="X1895" s="10"/>
    </row>
    <row r="1896" spans="23:24">
      <c r="W1896" s="74"/>
      <c r="X1896" s="10"/>
    </row>
    <row r="1897" spans="23:24">
      <c r="W1897" s="74"/>
      <c r="X1897" s="10"/>
    </row>
    <row r="1898" spans="23:24">
      <c r="W1898" s="74"/>
      <c r="X1898" s="10"/>
    </row>
    <row r="1899" spans="23:24">
      <c r="W1899" s="74"/>
      <c r="X1899" s="10"/>
    </row>
    <row r="1900" spans="23:24">
      <c r="W1900" s="74"/>
      <c r="X1900" s="10"/>
    </row>
    <row r="1901" spans="23:24">
      <c r="W1901" s="74"/>
      <c r="X1901" s="10"/>
    </row>
    <row r="1902" spans="23:24">
      <c r="W1902" s="74"/>
      <c r="X1902" s="10"/>
    </row>
    <row r="1903" spans="23:24">
      <c r="W1903" s="74"/>
      <c r="X1903" s="10"/>
    </row>
    <row r="1904" spans="23:24">
      <c r="W1904" s="74"/>
      <c r="X1904" s="75"/>
    </row>
    <row r="1905" spans="23:24">
      <c r="W1905" s="74"/>
      <c r="X1905" s="10"/>
    </row>
    <row r="1906" spans="23:24">
      <c r="W1906" s="74"/>
      <c r="X1906" s="75"/>
    </row>
    <row r="1907" spans="23:24">
      <c r="W1907" s="74"/>
      <c r="X1907" s="10"/>
    </row>
    <row r="1908" spans="23:24">
      <c r="W1908" s="74"/>
      <c r="X1908" s="10"/>
    </row>
    <row r="1909" spans="23:24">
      <c r="W1909" s="74"/>
      <c r="X1909" s="10"/>
    </row>
    <row r="1910" spans="23:24">
      <c r="W1910" s="74"/>
      <c r="X1910" s="10"/>
    </row>
    <row r="1911" spans="23:24">
      <c r="W1911" s="74"/>
      <c r="X1911" s="10"/>
    </row>
    <row r="1912" spans="23:24">
      <c r="W1912" s="74"/>
      <c r="X1912" s="10"/>
    </row>
    <row r="1913" spans="23:24">
      <c r="W1913" s="74"/>
      <c r="X1913" s="10"/>
    </row>
    <row r="1914" spans="23:24">
      <c r="W1914" s="74"/>
      <c r="X1914" s="10"/>
    </row>
    <row r="1915" spans="23:24">
      <c r="W1915" s="74"/>
      <c r="X1915" s="10"/>
    </row>
    <row r="1916" spans="23:24">
      <c r="W1916" s="74"/>
      <c r="X1916" s="10"/>
    </row>
    <row r="1917" spans="23:24">
      <c r="W1917" s="74"/>
      <c r="X1917" s="10"/>
    </row>
    <row r="1918" spans="23:24">
      <c r="W1918" s="74"/>
      <c r="X1918" s="10"/>
    </row>
    <row r="1919" spans="23:24">
      <c r="W1919" s="74"/>
      <c r="X1919" s="10"/>
    </row>
    <row r="1920" spans="23:24">
      <c r="W1920" s="74"/>
      <c r="X1920" s="10"/>
    </row>
    <row r="1921" spans="23:24">
      <c r="W1921" s="74"/>
      <c r="X1921" s="76"/>
    </row>
    <row r="1922" spans="23:24">
      <c r="W1922" s="74"/>
      <c r="X1922" s="10"/>
    </row>
    <row r="1923" spans="23:24">
      <c r="W1923" s="74"/>
      <c r="X1923" s="10"/>
    </row>
    <row r="1924" spans="23:24">
      <c r="W1924" s="74"/>
      <c r="X1924" s="10"/>
    </row>
    <row r="1925" spans="23:24">
      <c r="W1925" s="74"/>
      <c r="X1925" s="10"/>
    </row>
    <row r="1926" spans="23:24">
      <c r="W1926" s="74"/>
      <c r="X1926" s="10"/>
    </row>
    <row r="1927" spans="23:24">
      <c r="W1927" s="74"/>
      <c r="X1927" s="10"/>
    </row>
    <row r="1928" spans="23:24">
      <c r="W1928" s="74"/>
      <c r="X1928" s="10"/>
    </row>
    <row r="1929" spans="23:24">
      <c r="W1929" s="74"/>
      <c r="X1929" s="10"/>
    </row>
    <row r="1930" spans="23:24">
      <c r="W1930" s="74"/>
      <c r="X1930" s="10"/>
    </row>
    <row r="1931" spans="23:24">
      <c r="W1931" s="74"/>
      <c r="X1931" s="10"/>
    </row>
    <row r="1932" spans="23:24">
      <c r="W1932" s="74"/>
      <c r="X1932" s="10"/>
    </row>
    <row r="1933" spans="23:24">
      <c r="W1933" s="74"/>
      <c r="X1933" s="10"/>
    </row>
    <row r="1934" spans="23:24">
      <c r="W1934" s="74"/>
      <c r="X1934" s="75"/>
    </row>
    <row r="1935" spans="23:24">
      <c r="W1935" s="74"/>
      <c r="X1935" s="75"/>
    </row>
    <row r="1936" spans="23:24">
      <c r="W1936" s="74"/>
      <c r="X1936" s="10"/>
    </row>
    <row r="1937" spans="23:24">
      <c r="W1937" s="74"/>
      <c r="X1937" s="10"/>
    </row>
    <row r="1938" spans="23:24">
      <c r="W1938" s="74"/>
      <c r="X1938" s="10"/>
    </row>
    <row r="1939" spans="23:24">
      <c r="W1939" s="74"/>
      <c r="X1939" s="10"/>
    </row>
    <row r="1940" spans="23:24">
      <c r="W1940" s="74"/>
      <c r="X1940" s="10"/>
    </row>
    <row r="1941" spans="23:24">
      <c r="W1941" s="74"/>
      <c r="X1941" s="10"/>
    </row>
    <row r="1942" spans="23:24">
      <c r="W1942" s="74"/>
      <c r="X1942" s="10"/>
    </row>
    <row r="1943" spans="23:24">
      <c r="W1943" s="74"/>
      <c r="X1943" s="10"/>
    </row>
    <row r="1944" spans="23:24">
      <c r="W1944" s="74"/>
      <c r="X1944" s="10"/>
    </row>
    <row r="1945" spans="23:24">
      <c r="W1945" s="74"/>
      <c r="X1945" s="10"/>
    </row>
    <row r="1946" spans="23:24">
      <c r="W1946" s="74"/>
      <c r="X1946" s="10"/>
    </row>
    <row r="1947" spans="23:24">
      <c r="W1947" s="74"/>
      <c r="X1947" s="10"/>
    </row>
    <row r="1948" spans="23:24">
      <c r="W1948" s="74"/>
      <c r="X1948" s="10"/>
    </row>
    <row r="1949" spans="23:24">
      <c r="W1949" s="74"/>
      <c r="X1949" s="10"/>
    </row>
    <row r="1950" spans="23:24">
      <c r="W1950" s="74"/>
      <c r="X1950" s="10"/>
    </row>
    <row r="1951" spans="23:24">
      <c r="W1951" s="74"/>
      <c r="X1951" s="10"/>
    </row>
    <row r="1952" spans="23:24">
      <c r="W1952" s="74"/>
      <c r="X1952" s="10"/>
    </row>
    <row r="1953" spans="23:24">
      <c r="W1953" s="74"/>
      <c r="X1953" s="10"/>
    </row>
    <row r="1954" spans="23:24">
      <c r="W1954" s="74"/>
      <c r="X1954" s="10"/>
    </row>
    <row r="1955" spans="23:24">
      <c r="W1955" s="74"/>
      <c r="X1955" s="10"/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87"/>
  <sheetViews>
    <sheetView workbookViewId="0">
      <pane xSplit="4" ySplit="1" topLeftCell="E8" activePane="bottomRight" state="frozen"/>
      <selection/>
      <selection pane="topRight"/>
      <selection pane="bottomLeft"/>
      <selection pane="bottomRight" activeCell="E26" sqref="E26"/>
    </sheetView>
  </sheetViews>
  <sheetFormatPr defaultColWidth="9" defaultRowHeight="16.5"/>
  <cols>
    <col min="1" max="1" width="11.125" style="18" customWidth="1"/>
    <col min="2" max="2" width="19.625" style="18" customWidth="1"/>
    <col min="3" max="3" width="9" style="18"/>
    <col min="4" max="4" width="10.75" style="35" customWidth="1"/>
    <col min="5" max="11" width="9" style="8"/>
    <col min="12" max="12" width="13" style="8" customWidth="1"/>
    <col min="13" max="17" width="9" style="8"/>
    <col min="18" max="20" width="9.125" style="8" customWidth="1"/>
    <col min="21" max="21" width="10.5" style="8" customWidth="1"/>
    <col min="22" max="22" width="9" style="36"/>
    <col min="23" max="16384" width="9" style="8"/>
  </cols>
  <sheetData>
    <row r="1" spans="1:22">
      <c r="A1" s="37" t="s">
        <v>2238</v>
      </c>
      <c r="B1" s="37" t="s">
        <v>2239</v>
      </c>
      <c r="C1" s="37" t="s">
        <v>2240</v>
      </c>
      <c r="D1" s="38" t="s">
        <v>999</v>
      </c>
      <c r="E1" s="14" t="s">
        <v>2241</v>
      </c>
      <c r="F1" s="14" t="s">
        <v>2242</v>
      </c>
      <c r="G1" s="14"/>
      <c r="H1" s="14" t="s">
        <v>999</v>
      </c>
      <c r="I1" s="14" t="s">
        <v>2243</v>
      </c>
      <c r="K1" s="8" t="s">
        <v>999</v>
      </c>
      <c r="L1" s="8" t="s">
        <v>2244</v>
      </c>
      <c r="O1" s="42" t="s">
        <v>56</v>
      </c>
      <c r="P1" s="8">
        <v>30</v>
      </c>
      <c r="R1" s="43" t="s">
        <v>2245</v>
      </c>
      <c r="S1" s="43" t="s">
        <v>31</v>
      </c>
      <c r="T1" s="44" t="s">
        <v>999</v>
      </c>
      <c r="U1" s="44" t="s">
        <v>31</v>
      </c>
      <c r="V1" s="36" t="s">
        <v>2246</v>
      </c>
    </row>
    <row r="2" spans="1:22">
      <c r="A2" s="39">
        <v>90000</v>
      </c>
      <c r="B2" s="39"/>
      <c r="C2" s="39" t="s">
        <v>56</v>
      </c>
      <c r="D2" s="40">
        <v>1</v>
      </c>
      <c r="E2" s="14">
        <f t="shared" ref="E2:E7" si="0">VLOOKUP(D2,K:L,2,FALSE)*VLOOKUP(C2,O:P,2,FALSE)</f>
        <v>9</v>
      </c>
      <c r="F2" s="14">
        <f>VLOOKUP(D2,H:I,2,FALSE)*VLOOKUP(C2,O:P,2,FALSE)*5</f>
        <v>1650</v>
      </c>
      <c r="G2" s="14"/>
      <c r="H2" s="14">
        <v>1</v>
      </c>
      <c r="I2" s="14">
        <f>10+ROUND(H2*1.3,0)</f>
        <v>11</v>
      </c>
      <c r="K2" s="8">
        <v>1</v>
      </c>
      <c r="L2" s="8">
        <v>0.3</v>
      </c>
      <c r="O2" s="19" t="s">
        <v>65</v>
      </c>
      <c r="P2" s="8">
        <v>100</v>
      </c>
      <c r="R2" s="45">
        <v>1</v>
      </c>
      <c r="S2" s="45">
        <f ca="1" t="shared" ref="S2:S33" si="1">SUMIF(D:E,R2,E:E)</f>
        <v>57</v>
      </c>
      <c r="T2" s="45">
        <v>1</v>
      </c>
      <c r="U2" s="46">
        <v>51</v>
      </c>
      <c r="V2" s="36">
        <f ca="1">U2-S2</f>
        <v>-6</v>
      </c>
    </row>
    <row r="3" spans="1:22">
      <c r="A3" s="39">
        <v>90001</v>
      </c>
      <c r="B3" s="39"/>
      <c r="C3" s="39" t="s">
        <v>56</v>
      </c>
      <c r="D3" s="40">
        <v>1</v>
      </c>
      <c r="E3" s="14">
        <f t="shared" si="0"/>
        <v>9</v>
      </c>
      <c r="F3" s="14">
        <f t="shared" ref="F3:F65" si="2">VLOOKUP(D3,H:I,2,FALSE)*VLOOKUP(C3,O:P,2,FALSE)*5</f>
        <v>1650</v>
      </c>
      <c r="G3" s="14"/>
      <c r="H3" s="14">
        <v>2</v>
      </c>
      <c r="I3" s="14">
        <f t="shared" ref="I3:I66" si="3">10+ROUND(H3*1.3,0)</f>
        <v>13</v>
      </c>
      <c r="K3" s="8">
        <v>2</v>
      </c>
      <c r="L3" s="8">
        <v>1</v>
      </c>
      <c r="O3" s="19" t="s">
        <v>62</v>
      </c>
      <c r="P3" s="8">
        <v>100</v>
      </c>
      <c r="R3" s="45">
        <v>2</v>
      </c>
      <c r="S3" s="45">
        <f ca="1" t="shared" si="1"/>
        <v>250</v>
      </c>
      <c r="T3" s="45">
        <v>2</v>
      </c>
      <c r="U3" s="46">
        <v>128</v>
      </c>
      <c r="V3" s="36">
        <f ca="1" t="shared" ref="V3:V61" si="4">U3-S3</f>
        <v>-122</v>
      </c>
    </row>
    <row r="4" spans="1:22">
      <c r="A4" s="39">
        <v>90002</v>
      </c>
      <c r="B4" s="39"/>
      <c r="C4" s="39" t="s">
        <v>56</v>
      </c>
      <c r="D4" s="40">
        <v>15</v>
      </c>
      <c r="E4" s="14">
        <f t="shared" si="0"/>
        <v>2643</v>
      </c>
      <c r="F4" s="14">
        <f t="shared" si="2"/>
        <v>4500</v>
      </c>
      <c r="G4" s="14"/>
      <c r="H4" s="14">
        <v>3</v>
      </c>
      <c r="I4" s="14">
        <f t="shared" si="3"/>
        <v>14</v>
      </c>
      <c r="K4" s="8">
        <v>3</v>
      </c>
      <c r="L4" s="8">
        <v>0.8</v>
      </c>
      <c r="O4" s="19" t="s">
        <v>67</v>
      </c>
      <c r="P4" s="8">
        <v>250</v>
      </c>
      <c r="R4" s="45">
        <v>3</v>
      </c>
      <c r="S4" s="45">
        <f ca="1" t="shared" si="1"/>
        <v>320</v>
      </c>
      <c r="T4" s="45">
        <v>3</v>
      </c>
      <c r="U4" s="46">
        <v>216</v>
      </c>
      <c r="V4" s="36">
        <f ca="1" t="shared" si="4"/>
        <v>-104</v>
      </c>
    </row>
    <row r="5" spans="1:22">
      <c r="A5" s="15">
        <v>1</v>
      </c>
      <c r="B5" s="15" t="s">
        <v>60</v>
      </c>
      <c r="C5" s="15" t="s">
        <v>56</v>
      </c>
      <c r="D5" s="41">
        <v>1</v>
      </c>
      <c r="E5" s="14">
        <f t="shared" si="0"/>
        <v>9</v>
      </c>
      <c r="F5" s="14">
        <f t="shared" si="2"/>
        <v>1650</v>
      </c>
      <c r="G5" s="14"/>
      <c r="H5" s="14">
        <v>4</v>
      </c>
      <c r="I5" s="14">
        <f t="shared" si="3"/>
        <v>15</v>
      </c>
      <c r="K5" s="8">
        <v>4</v>
      </c>
      <c r="L5" s="8">
        <v>2.2</v>
      </c>
      <c r="O5" s="19" t="s">
        <v>70</v>
      </c>
      <c r="P5" s="8">
        <v>100</v>
      </c>
      <c r="R5" s="45">
        <v>4</v>
      </c>
      <c r="S5" s="45">
        <f ca="1" t="shared" si="1"/>
        <v>1220</v>
      </c>
      <c r="T5" s="45">
        <v>4</v>
      </c>
      <c r="U5" s="46">
        <v>316</v>
      </c>
      <c r="V5" s="36">
        <f ca="1" t="shared" si="4"/>
        <v>-904</v>
      </c>
    </row>
    <row r="6" spans="1:22">
      <c r="A6" s="15">
        <v>2</v>
      </c>
      <c r="B6" s="15" t="s">
        <v>61</v>
      </c>
      <c r="C6" s="15" t="s">
        <v>62</v>
      </c>
      <c r="D6" s="41">
        <v>1</v>
      </c>
      <c r="E6" s="14">
        <f t="shared" si="0"/>
        <v>30</v>
      </c>
      <c r="F6" s="14">
        <f t="shared" si="2"/>
        <v>5500</v>
      </c>
      <c r="G6" s="14"/>
      <c r="H6" s="14">
        <v>5</v>
      </c>
      <c r="I6" s="14">
        <f t="shared" si="3"/>
        <v>17</v>
      </c>
      <c r="K6" s="8">
        <v>5</v>
      </c>
      <c r="L6" s="8">
        <v>3</v>
      </c>
      <c r="O6" s="8" t="s">
        <v>2247</v>
      </c>
      <c r="P6" s="8">
        <v>200</v>
      </c>
      <c r="Q6" s="8" t="s">
        <v>2248</v>
      </c>
      <c r="R6" s="45">
        <v>5</v>
      </c>
      <c r="S6" s="45">
        <f ca="1" t="shared" si="1"/>
        <v>6400</v>
      </c>
      <c r="T6" s="45">
        <v>5</v>
      </c>
      <c r="U6" s="46">
        <v>480</v>
      </c>
      <c r="V6" s="36">
        <f ca="1" t="shared" si="4"/>
        <v>-5920</v>
      </c>
    </row>
    <row r="7" spans="1:22">
      <c r="A7" s="15">
        <v>3</v>
      </c>
      <c r="B7" s="15" t="s">
        <v>63</v>
      </c>
      <c r="C7" s="15" t="s">
        <v>56</v>
      </c>
      <c r="D7" s="41">
        <v>2</v>
      </c>
      <c r="E7" s="14">
        <f t="shared" si="0"/>
        <v>30</v>
      </c>
      <c r="F7" s="14">
        <f t="shared" si="2"/>
        <v>1950</v>
      </c>
      <c r="G7" s="14"/>
      <c r="H7" s="14">
        <v>6</v>
      </c>
      <c r="I7" s="14">
        <f t="shared" si="3"/>
        <v>18</v>
      </c>
      <c r="K7" s="8">
        <v>6</v>
      </c>
      <c r="L7" s="8">
        <v>3.7</v>
      </c>
      <c r="O7" s="8" t="s">
        <v>2249</v>
      </c>
      <c r="P7" s="8">
        <v>100</v>
      </c>
      <c r="R7" s="45">
        <v>6</v>
      </c>
      <c r="S7" s="45">
        <f ca="1" t="shared" si="1"/>
        <v>5000</v>
      </c>
      <c r="T7" s="45">
        <v>6</v>
      </c>
      <c r="U7" s="46">
        <v>900</v>
      </c>
      <c r="V7" s="36">
        <f ca="1" t="shared" si="4"/>
        <v>-4100</v>
      </c>
    </row>
    <row r="8" spans="1:22">
      <c r="A8" s="15">
        <v>4</v>
      </c>
      <c r="B8" s="15" t="s">
        <v>64</v>
      </c>
      <c r="C8" s="15" t="s">
        <v>65</v>
      </c>
      <c r="D8" s="41">
        <v>2</v>
      </c>
      <c r="E8" s="14">
        <v>220</v>
      </c>
      <c r="F8" s="14">
        <f t="shared" si="2"/>
        <v>6500</v>
      </c>
      <c r="G8" s="14"/>
      <c r="H8" s="14">
        <v>7</v>
      </c>
      <c r="I8" s="14">
        <f t="shared" si="3"/>
        <v>19</v>
      </c>
      <c r="K8" s="8">
        <v>7</v>
      </c>
      <c r="L8" s="8">
        <v>12.9</v>
      </c>
      <c r="O8" s="8" t="s">
        <v>2250</v>
      </c>
      <c r="P8" s="8">
        <v>100</v>
      </c>
      <c r="R8" s="45">
        <v>7</v>
      </c>
      <c r="S8" s="45">
        <f ca="1" t="shared" si="1"/>
        <v>7800</v>
      </c>
      <c r="T8" s="45">
        <v>7</v>
      </c>
      <c r="U8" s="46">
        <v>1325</v>
      </c>
      <c r="V8" s="36">
        <f ca="1" t="shared" si="4"/>
        <v>-6475</v>
      </c>
    </row>
    <row r="9" spans="1:22">
      <c r="A9" s="15">
        <v>5</v>
      </c>
      <c r="B9" s="15" t="s">
        <v>66</v>
      </c>
      <c r="C9" s="15" t="s">
        <v>67</v>
      </c>
      <c r="D9" s="41">
        <v>3</v>
      </c>
      <c r="E9" s="14">
        <v>320</v>
      </c>
      <c r="F9" s="14">
        <f t="shared" si="2"/>
        <v>17500</v>
      </c>
      <c r="G9" s="14"/>
      <c r="H9" s="14">
        <v>8</v>
      </c>
      <c r="I9" s="14">
        <f t="shared" si="3"/>
        <v>20</v>
      </c>
      <c r="K9" s="8">
        <v>8</v>
      </c>
      <c r="L9" s="8">
        <v>5</v>
      </c>
      <c r="R9" s="45">
        <v>8</v>
      </c>
      <c r="S9" s="45">
        <f ca="1" t="shared" si="1"/>
        <v>45000</v>
      </c>
      <c r="T9" s="45">
        <v>8</v>
      </c>
      <c r="U9" s="46">
        <v>2268</v>
      </c>
      <c r="V9" s="36">
        <f ca="1" t="shared" si="4"/>
        <v>-42732</v>
      </c>
    </row>
    <row r="10" spans="1:22">
      <c r="A10" s="15">
        <v>6</v>
      </c>
      <c r="B10" s="15" t="s">
        <v>68</v>
      </c>
      <c r="C10" s="15" t="s">
        <v>70</v>
      </c>
      <c r="D10" s="41">
        <v>4</v>
      </c>
      <c r="E10" s="14">
        <v>320</v>
      </c>
      <c r="F10" s="14">
        <f t="shared" si="2"/>
        <v>7500</v>
      </c>
      <c r="G10" s="14"/>
      <c r="H10" s="14">
        <v>9</v>
      </c>
      <c r="I10" s="14">
        <f t="shared" si="3"/>
        <v>22</v>
      </c>
      <c r="K10" s="8">
        <v>9</v>
      </c>
      <c r="L10" s="8">
        <v>9</v>
      </c>
      <c r="R10" s="45">
        <v>9</v>
      </c>
      <c r="S10" s="45">
        <f ca="1" t="shared" si="1"/>
        <v>71950</v>
      </c>
      <c r="T10" s="45">
        <v>9</v>
      </c>
      <c r="U10" s="46">
        <v>3132</v>
      </c>
      <c r="V10" s="36">
        <f ca="1" t="shared" si="4"/>
        <v>-68818</v>
      </c>
    </row>
    <row r="11" spans="1:22">
      <c r="A11" s="15">
        <v>7</v>
      </c>
      <c r="B11" s="15" t="s">
        <v>71</v>
      </c>
      <c r="C11" s="15" t="s">
        <v>56</v>
      </c>
      <c r="D11" s="41">
        <v>4</v>
      </c>
      <c r="E11" s="14">
        <v>900</v>
      </c>
      <c r="F11" s="14">
        <f t="shared" si="2"/>
        <v>2250</v>
      </c>
      <c r="G11" s="14"/>
      <c r="H11" s="14">
        <v>10</v>
      </c>
      <c r="I11" s="14">
        <f t="shared" si="3"/>
        <v>23</v>
      </c>
      <c r="K11" s="8">
        <v>10</v>
      </c>
      <c r="L11" s="8">
        <v>15.1</v>
      </c>
      <c r="R11" s="45">
        <v>10</v>
      </c>
      <c r="S11" s="45">
        <f ca="1" t="shared" si="1"/>
        <v>112784</v>
      </c>
      <c r="T11" s="45">
        <v>10</v>
      </c>
      <c r="U11" s="46">
        <v>4921</v>
      </c>
      <c r="V11" s="36">
        <f ca="1" t="shared" si="4"/>
        <v>-107863</v>
      </c>
    </row>
    <row r="12" spans="1:22">
      <c r="A12" s="15">
        <v>8</v>
      </c>
      <c r="B12" s="15" t="s">
        <v>73</v>
      </c>
      <c r="C12" s="15" t="s">
        <v>56</v>
      </c>
      <c r="D12" s="41">
        <v>5</v>
      </c>
      <c r="E12" s="14">
        <v>1400</v>
      </c>
      <c r="F12" s="14">
        <f t="shared" si="2"/>
        <v>2550</v>
      </c>
      <c r="G12" s="14"/>
      <c r="H12" s="14">
        <v>11</v>
      </c>
      <c r="I12" s="14">
        <f t="shared" si="3"/>
        <v>24</v>
      </c>
      <c r="K12" s="8">
        <v>11</v>
      </c>
      <c r="L12" s="8">
        <v>16.9</v>
      </c>
      <c r="R12" s="45">
        <v>11</v>
      </c>
      <c r="S12" s="45">
        <f ca="1" t="shared" si="1"/>
        <v>107962</v>
      </c>
      <c r="T12" s="45">
        <v>11</v>
      </c>
      <c r="U12" s="46">
        <v>7392</v>
      </c>
      <c r="V12" s="36">
        <f ca="1" t="shared" si="4"/>
        <v>-100570</v>
      </c>
    </row>
    <row r="13" spans="1:22">
      <c r="A13" s="15">
        <v>9</v>
      </c>
      <c r="B13" s="15" t="s">
        <v>75</v>
      </c>
      <c r="C13" s="15" t="s">
        <v>56</v>
      </c>
      <c r="D13" s="41">
        <v>5</v>
      </c>
      <c r="E13" s="14">
        <v>1800</v>
      </c>
      <c r="F13" s="14">
        <f t="shared" si="2"/>
        <v>2550</v>
      </c>
      <c r="G13" s="14"/>
      <c r="H13" s="14">
        <v>12</v>
      </c>
      <c r="I13" s="14">
        <f t="shared" si="3"/>
        <v>26</v>
      </c>
      <c r="K13" s="8">
        <v>12</v>
      </c>
      <c r="L13" s="8">
        <v>29.4</v>
      </c>
      <c r="R13" s="45">
        <v>12</v>
      </c>
      <c r="S13" s="45">
        <f ca="1" t="shared" si="1"/>
        <v>0</v>
      </c>
      <c r="T13" s="45">
        <v>12</v>
      </c>
      <c r="U13" s="46">
        <v>10692</v>
      </c>
      <c r="V13" s="36">
        <f ca="1" t="shared" si="4"/>
        <v>10692</v>
      </c>
    </row>
    <row r="14" spans="1:22">
      <c r="A14" s="15">
        <v>10</v>
      </c>
      <c r="B14" s="15" t="s">
        <v>76</v>
      </c>
      <c r="C14" s="15" t="s">
        <v>62</v>
      </c>
      <c r="D14" s="41">
        <v>5</v>
      </c>
      <c r="E14" s="14">
        <v>3200</v>
      </c>
      <c r="F14" s="14">
        <f t="shared" si="2"/>
        <v>8500</v>
      </c>
      <c r="G14" s="14"/>
      <c r="H14" s="14">
        <v>13</v>
      </c>
      <c r="I14" s="14">
        <f t="shared" si="3"/>
        <v>27</v>
      </c>
      <c r="K14" s="8">
        <v>13</v>
      </c>
      <c r="L14" s="8">
        <v>93.7</v>
      </c>
      <c r="R14" s="45">
        <v>13</v>
      </c>
      <c r="S14" s="45">
        <f ca="1" t="shared" si="1"/>
        <v>0</v>
      </c>
      <c r="T14" s="45">
        <v>13</v>
      </c>
      <c r="U14" s="46">
        <v>15010</v>
      </c>
      <c r="V14" s="36">
        <f ca="1" t="shared" si="4"/>
        <v>15010</v>
      </c>
    </row>
    <row r="15" spans="1:22">
      <c r="A15" s="15">
        <v>11</v>
      </c>
      <c r="B15" s="15" t="s">
        <v>77</v>
      </c>
      <c r="C15" s="15" t="s">
        <v>67</v>
      </c>
      <c r="D15" s="41">
        <v>6</v>
      </c>
      <c r="E15" s="14">
        <v>5000</v>
      </c>
      <c r="F15" s="14">
        <f t="shared" si="2"/>
        <v>22500</v>
      </c>
      <c r="G15" s="14"/>
      <c r="H15" s="14">
        <v>14</v>
      </c>
      <c r="I15" s="14">
        <f t="shared" si="3"/>
        <v>28</v>
      </c>
      <c r="K15" s="8">
        <v>14</v>
      </c>
      <c r="L15" s="8">
        <v>69.5</v>
      </c>
      <c r="R15" s="45">
        <v>14</v>
      </c>
      <c r="S15" s="45">
        <f ca="1" t="shared" si="1"/>
        <v>0</v>
      </c>
      <c r="T15" s="45">
        <v>14</v>
      </c>
      <c r="U15" s="46">
        <v>20526</v>
      </c>
      <c r="V15" s="36">
        <f ca="1" t="shared" si="4"/>
        <v>20526</v>
      </c>
    </row>
    <row r="16" spans="1:22">
      <c r="A16" s="15">
        <v>12</v>
      </c>
      <c r="B16" s="15" t="s">
        <v>81</v>
      </c>
      <c r="C16" s="15" t="s">
        <v>62</v>
      </c>
      <c r="D16" s="41">
        <v>7</v>
      </c>
      <c r="E16" s="14">
        <v>7800</v>
      </c>
      <c r="F16" s="14">
        <f t="shared" si="2"/>
        <v>9500</v>
      </c>
      <c r="G16" s="14"/>
      <c r="H16" s="14">
        <v>15</v>
      </c>
      <c r="I16" s="14">
        <f t="shared" si="3"/>
        <v>30</v>
      </c>
      <c r="K16" s="8">
        <v>15</v>
      </c>
      <c r="L16" s="8">
        <v>88.1</v>
      </c>
      <c r="R16" s="45">
        <v>15</v>
      </c>
      <c r="S16" s="45">
        <f ca="1" t="shared" si="1"/>
        <v>11453</v>
      </c>
      <c r="T16" s="45">
        <v>15</v>
      </c>
      <c r="U16" s="46">
        <v>27432</v>
      </c>
      <c r="V16" s="36">
        <f ca="1" t="shared" si="4"/>
        <v>15979</v>
      </c>
    </row>
    <row r="17" spans="1:22">
      <c r="A17" s="15">
        <v>13</v>
      </c>
      <c r="B17" s="15" t="s">
        <v>82</v>
      </c>
      <c r="C17" s="15" t="s">
        <v>62</v>
      </c>
      <c r="D17" s="41">
        <v>8</v>
      </c>
      <c r="E17" s="14">
        <v>10000</v>
      </c>
      <c r="F17" s="14">
        <f t="shared" si="2"/>
        <v>10000</v>
      </c>
      <c r="G17" s="14"/>
      <c r="H17" s="14">
        <v>16</v>
      </c>
      <c r="I17" s="14">
        <f t="shared" si="3"/>
        <v>31</v>
      </c>
      <c r="K17" s="8">
        <v>16</v>
      </c>
      <c r="L17" s="8">
        <v>66.4</v>
      </c>
      <c r="R17" s="14">
        <v>16</v>
      </c>
      <c r="S17" s="14">
        <f ca="1" t="shared" si="1"/>
        <v>6640</v>
      </c>
      <c r="T17" s="14">
        <v>16</v>
      </c>
      <c r="U17" s="15">
        <v>35971</v>
      </c>
      <c r="V17" s="36">
        <f ca="1" t="shared" si="4"/>
        <v>29331</v>
      </c>
    </row>
    <row r="18" spans="1:22">
      <c r="A18" s="15">
        <v>14</v>
      </c>
      <c r="B18" s="15" t="s">
        <v>83</v>
      </c>
      <c r="C18" s="15" t="s">
        <v>67</v>
      </c>
      <c r="D18" s="41">
        <v>8</v>
      </c>
      <c r="E18" s="14">
        <v>15000</v>
      </c>
      <c r="F18" s="14">
        <f t="shared" si="2"/>
        <v>25000</v>
      </c>
      <c r="G18" s="14"/>
      <c r="H18" s="14">
        <v>17</v>
      </c>
      <c r="I18" s="14">
        <f t="shared" si="3"/>
        <v>32</v>
      </c>
      <c r="K18" s="8">
        <v>17</v>
      </c>
      <c r="L18" s="8">
        <v>113.4</v>
      </c>
      <c r="R18" s="14">
        <v>17</v>
      </c>
      <c r="S18" s="14">
        <f ca="1" t="shared" si="1"/>
        <v>11340</v>
      </c>
      <c r="T18" s="14">
        <v>17</v>
      </c>
      <c r="U18" s="15">
        <v>49680</v>
      </c>
      <c r="V18" s="36">
        <f ca="1" t="shared" si="4"/>
        <v>38340</v>
      </c>
    </row>
    <row r="19" spans="1:22">
      <c r="A19" s="15">
        <v>15</v>
      </c>
      <c r="B19" s="15" t="s">
        <v>84</v>
      </c>
      <c r="C19" s="15" t="s">
        <v>62</v>
      </c>
      <c r="D19" s="41">
        <v>8</v>
      </c>
      <c r="E19" s="14">
        <v>20000</v>
      </c>
      <c r="F19" s="14">
        <f t="shared" si="2"/>
        <v>10000</v>
      </c>
      <c r="G19" s="14"/>
      <c r="H19" s="14">
        <v>18</v>
      </c>
      <c r="I19" s="14">
        <f t="shared" si="3"/>
        <v>33</v>
      </c>
      <c r="K19" s="8">
        <v>18</v>
      </c>
      <c r="L19" s="8">
        <v>118.8</v>
      </c>
      <c r="R19" s="14">
        <v>18</v>
      </c>
      <c r="S19" s="14">
        <f ca="1" t="shared" si="1"/>
        <v>11880</v>
      </c>
      <c r="T19" s="14">
        <v>18</v>
      </c>
      <c r="U19" s="15">
        <v>62784</v>
      </c>
      <c r="V19" s="36">
        <f ca="1" t="shared" si="4"/>
        <v>50904</v>
      </c>
    </row>
    <row r="20" spans="1:22">
      <c r="A20" s="15">
        <v>16</v>
      </c>
      <c r="B20" s="15" t="s">
        <v>85</v>
      </c>
      <c r="C20" s="15" t="s">
        <v>65</v>
      </c>
      <c r="D20" s="41">
        <v>9</v>
      </c>
      <c r="E20" s="14">
        <v>27000</v>
      </c>
      <c r="F20" s="14">
        <f t="shared" si="2"/>
        <v>11000</v>
      </c>
      <c r="G20" s="14"/>
      <c r="H20" s="14">
        <v>19</v>
      </c>
      <c r="I20" s="14">
        <f t="shared" si="3"/>
        <v>35</v>
      </c>
      <c r="K20" s="8">
        <v>19</v>
      </c>
      <c r="L20" s="8">
        <v>141.6</v>
      </c>
      <c r="R20" s="14">
        <v>19</v>
      </c>
      <c r="S20" s="14">
        <f ca="1" t="shared" si="1"/>
        <v>14160</v>
      </c>
      <c r="T20" s="14">
        <v>19</v>
      </c>
      <c r="U20" s="15">
        <v>82962</v>
      </c>
      <c r="V20" s="36">
        <f ca="1" t="shared" si="4"/>
        <v>68802</v>
      </c>
    </row>
    <row r="21" spans="1:22">
      <c r="A21" s="15">
        <v>17</v>
      </c>
      <c r="B21" s="15" t="s">
        <v>86</v>
      </c>
      <c r="C21" s="15" t="s">
        <v>67</v>
      </c>
      <c r="D21" s="41">
        <v>9</v>
      </c>
      <c r="E21" s="14">
        <v>40000</v>
      </c>
      <c r="F21" s="14">
        <f t="shared" si="2"/>
        <v>27500</v>
      </c>
      <c r="G21" s="14"/>
      <c r="H21" s="14">
        <v>20</v>
      </c>
      <c r="I21" s="14">
        <f t="shared" si="3"/>
        <v>36</v>
      </c>
      <c r="K21" s="8">
        <v>20</v>
      </c>
      <c r="L21" s="8">
        <v>259.2</v>
      </c>
      <c r="R21" s="14">
        <v>20</v>
      </c>
      <c r="S21" s="14">
        <f ca="1" t="shared" si="1"/>
        <v>150336</v>
      </c>
      <c r="T21" s="14">
        <v>20</v>
      </c>
      <c r="U21" s="15">
        <v>102030</v>
      </c>
      <c r="V21" s="36">
        <f ca="1" t="shared" si="4"/>
        <v>-48306</v>
      </c>
    </row>
    <row r="22" spans="1:22">
      <c r="A22" s="15">
        <v>18</v>
      </c>
      <c r="B22" s="15" t="s">
        <v>87</v>
      </c>
      <c r="C22" s="15" t="s">
        <v>62</v>
      </c>
      <c r="D22" s="41">
        <v>10</v>
      </c>
      <c r="E22" s="14">
        <v>50000</v>
      </c>
      <c r="F22" s="14">
        <f t="shared" si="2"/>
        <v>11500</v>
      </c>
      <c r="G22" s="14"/>
      <c r="H22" s="14">
        <v>21</v>
      </c>
      <c r="I22" s="14">
        <f t="shared" si="3"/>
        <v>37</v>
      </c>
      <c r="K22" s="8">
        <v>21</v>
      </c>
      <c r="L22" s="8">
        <v>152.6</v>
      </c>
      <c r="R22" s="14">
        <v>21</v>
      </c>
      <c r="S22" s="14">
        <f ca="1" t="shared" si="1"/>
        <v>39676</v>
      </c>
      <c r="T22" s="14">
        <v>21</v>
      </c>
      <c r="U22" s="15">
        <v>130410</v>
      </c>
      <c r="V22" s="36">
        <f ca="1" t="shared" si="4"/>
        <v>90734</v>
      </c>
    </row>
    <row r="23" spans="1:22">
      <c r="A23" s="15">
        <v>19</v>
      </c>
      <c r="B23" s="15" t="s">
        <v>89</v>
      </c>
      <c r="C23" s="15" t="s">
        <v>67</v>
      </c>
      <c r="D23" s="41">
        <v>10</v>
      </c>
      <c r="E23" s="14">
        <v>62784</v>
      </c>
      <c r="F23" s="14">
        <f t="shared" si="2"/>
        <v>28750</v>
      </c>
      <c r="G23" s="14"/>
      <c r="H23" s="14">
        <v>22</v>
      </c>
      <c r="I23" s="14">
        <f t="shared" si="3"/>
        <v>39</v>
      </c>
      <c r="K23" s="8">
        <v>22</v>
      </c>
      <c r="L23" s="8">
        <v>162.1</v>
      </c>
      <c r="R23" s="14">
        <v>22</v>
      </c>
      <c r="S23" s="14">
        <f ca="1" t="shared" si="1"/>
        <v>64840</v>
      </c>
      <c r="T23" s="14">
        <v>22</v>
      </c>
      <c r="U23" s="15">
        <v>164105</v>
      </c>
      <c r="V23" s="36">
        <f ca="1" t="shared" si="4"/>
        <v>99265</v>
      </c>
    </row>
    <row r="24" spans="1:22">
      <c r="A24" s="15">
        <v>20</v>
      </c>
      <c r="B24" s="15" t="s">
        <v>90</v>
      </c>
      <c r="C24" s="15" t="s">
        <v>62</v>
      </c>
      <c r="D24" s="41">
        <v>11</v>
      </c>
      <c r="E24" s="14">
        <v>82962</v>
      </c>
      <c r="F24" s="14">
        <f t="shared" si="2"/>
        <v>12000</v>
      </c>
      <c r="G24" s="14"/>
      <c r="H24" s="14">
        <v>23</v>
      </c>
      <c r="I24" s="14">
        <f t="shared" si="3"/>
        <v>40</v>
      </c>
      <c r="K24" s="8">
        <v>23</v>
      </c>
      <c r="L24" s="8">
        <v>193.3</v>
      </c>
      <c r="R24" s="14">
        <v>23</v>
      </c>
      <c r="S24" s="14">
        <f ca="1" t="shared" si="1"/>
        <v>69588</v>
      </c>
      <c r="T24" s="14">
        <v>23</v>
      </c>
      <c r="U24" s="15">
        <v>203700</v>
      </c>
      <c r="V24" s="36">
        <f ca="1" t="shared" si="4"/>
        <v>134112</v>
      </c>
    </row>
    <row r="25" spans="1:22">
      <c r="A25" s="15">
        <v>21</v>
      </c>
      <c r="B25" s="15" t="s">
        <v>91</v>
      </c>
      <c r="C25" s="15" t="s">
        <v>67</v>
      </c>
      <c r="D25" s="41">
        <v>11</v>
      </c>
      <c r="E25" s="14">
        <v>25000</v>
      </c>
      <c r="F25" s="14">
        <f t="shared" si="2"/>
        <v>30000</v>
      </c>
      <c r="G25" s="14"/>
      <c r="H25" s="14">
        <v>24</v>
      </c>
      <c r="I25" s="14">
        <f t="shared" si="3"/>
        <v>41</v>
      </c>
      <c r="K25" s="8">
        <v>24</v>
      </c>
      <c r="L25" s="8">
        <v>200.1</v>
      </c>
      <c r="R25" s="14">
        <v>24</v>
      </c>
      <c r="S25" s="14">
        <f ca="1" t="shared" si="1"/>
        <v>116058</v>
      </c>
      <c r="T25" s="14">
        <v>24</v>
      </c>
      <c r="U25" s="15">
        <v>249804</v>
      </c>
      <c r="V25" s="36">
        <f ca="1" t="shared" si="4"/>
        <v>133746</v>
      </c>
    </row>
    <row r="26" spans="1:22">
      <c r="A26" s="15">
        <v>22</v>
      </c>
      <c r="B26" s="15" t="s">
        <v>92</v>
      </c>
      <c r="C26" s="15" t="s">
        <v>65</v>
      </c>
      <c r="D26" s="41">
        <v>20</v>
      </c>
      <c r="E26" s="14">
        <f t="shared" ref="E26:E89" si="5">VLOOKUP(D26,K:L,2,FALSE)*VLOOKUP(C26,O:P,2,FALSE)</f>
        <v>25920</v>
      </c>
      <c r="F26" s="14">
        <f t="shared" si="2"/>
        <v>18000</v>
      </c>
      <c r="G26" s="14"/>
      <c r="H26" s="14">
        <v>25</v>
      </c>
      <c r="I26" s="14">
        <f t="shared" si="3"/>
        <v>43</v>
      </c>
      <c r="K26" s="8">
        <v>25</v>
      </c>
      <c r="L26" s="8">
        <v>219.1</v>
      </c>
      <c r="R26" s="14">
        <v>25</v>
      </c>
      <c r="S26" s="14">
        <f ca="1" t="shared" si="1"/>
        <v>536795</v>
      </c>
      <c r="T26" s="14">
        <v>25</v>
      </c>
      <c r="U26" s="15">
        <v>303137</v>
      </c>
      <c r="V26" s="36">
        <f ca="1" t="shared" si="4"/>
        <v>-233658</v>
      </c>
    </row>
    <row r="27" spans="1:22">
      <c r="A27" s="15">
        <v>23</v>
      </c>
      <c r="B27" s="15" t="s">
        <v>93</v>
      </c>
      <c r="C27" s="15" t="s">
        <v>67</v>
      </c>
      <c r="D27" s="41">
        <v>20</v>
      </c>
      <c r="E27" s="14">
        <f t="shared" si="5"/>
        <v>64800</v>
      </c>
      <c r="F27" s="14">
        <f t="shared" si="2"/>
        <v>45000</v>
      </c>
      <c r="G27" s="14"/>
      <c r="H27" s="14">
        <v>26</v>
      </c>
      <c r="I27" s="14">
        <f t="shared" si="3"/>
        <v>44</v>
      </c>
      <c r="K27" s="8">
        <v>26</v>
      </c>
      <c r="L27" s="8">
        <v>299.5</v>
      </c>
      <c r="R27" s="14">
        <v>26</v>
      </c>
      <c r="S27" s="14">
        <f ca="1" t="shared" si="1"/>
        <v>143760</v>
      </c>
      <c r="T27" s="14">
        <v>26</v>
      </c>
      <c r="U27" s="15">
        <v>364374</v>
      </c>
      <c r="V27" s="36">
        <f ca="1" t="shared" si="4"/>
        <v>220614</v>
      </c>
    </row>
    <row r="28" spans="1:22">
      <c r="A28" s="15">
        <v>24</v>
      </c>
      <c r="B28" s="15" t="s">
        <v>94</v>
      </c>
      <c r="C28" s="15" t="s">
        <v>56</v>
      </c>
      <c r="D28" s="41">
        <v>20</v>
      </c>
      <c r="E28" s="14">
        <f t="shared" si="5"/>
        <v>7776</v>
      </c>
      <c r="F28" s="14">
        <f t="shared" si="2"/>
        <v>5400</v>
      </c>
      <c r="G28" s="14"/>
      <c r="H28" s="14">
        <v>27</v>
      </c>
      <c r="I28" s="14">
        <f t="shared" si="3"/>
        <v>45</v>
      </c>
      <c r="K28" s="8">
        <v>27</v>
      </c>
      <c r="L28" s="8">
        <v>630.3</v>
      </c>
      <c r="R28" s="14">
        <v>27</v>
      </c>
      <c r="S28" s="14">
        <f ca="1" t="shared" si="1"/>
        <v>302544</v>
      </c>
      <c r="T28" s="14">
        <v>27</v>
      </c>
      <c r="U28" s="15">
        <v>447372</v>
      </c>
      <c r="V28" s="36">
        <f ca="1" t="shared" si="4"/>
        <v>144828</v>
      </c>
    </row>
    <row r="29" spans="1:22">
      <c r="A29" s="15">
        <v>25</v>
      </c>
      <c r="B29" s="15" t="s">
        <v>95</v>
      </c>
      <c r="C29" s="15" t="s">
        <v>65</v>
      </c>
      <c r="D29" s="41">
        <v>20</v>
      </c>
      <c r="E29" s="14">
        <f t="shared" si="5"/>
        <v>25920</v>
      </c>
      <c r="F29" s="14">
        <f t="shared" si="2"/>
        <v>18000</v>
      </c>
      <c r="G29" s="14"/>
      <c r="H29" s="14">
        <v>28</v>
      </c>
      <c r="I29" s="14">
        <f t="shared" si="3"/>
        <v>46</v>
      </c>
      <c r="K29" s="8">
        <v>28</v>
      </c>
      <c r="L29" s="8">
        <v>279.6</v>
      </c>
      <c r="R29" s="14">
        <v>28</v>
      </c>
      <c r="S29" s="14">
        <f ca="1" t="shared" si="1"/>
        <v>92268</v>
      </c>
      <c r="T29" s="14">
        <v>28</v>
      </c>
      <c r="U29" s="15">
        <v>528156</v>
      </c>
      <c r="V29" s="36">
        <f ca="1" t="shared" si="4"/>
        <v>435888</v>
      </c>
    </row>
    <row r="30" spans="1:22">
      <c r="A30" s="15">
        <v>26</v>
      </c>
      <c r="B30" s="15" t="s">
        <v>96</v>
      </c>
      <c r="C30" s="15" t="s">
        <v>56</v>
      </c>
      <c r="D30" s="41">
        <v>21</v>
      </c>
      <c r="E30" s="14">
        <f t="shared" si="5"/>
        <v>4578</v>
      </c>
      <c r="F30" s="14">
        <f t="shared" si="2"/>
        <v>5550</v>
      </c>
      <c r="G30" s="14"/>
      <c r="H30" s="14">
        <v>29</v>
      </c>
      <c r="I30" s="14">
        <f t="shared" si="3"/>
        <v>48</v>
      </c>
      <c r="K30" s="8">
        <v>29</v>
      </c>
      <c r="L30" s="8">
        <v>728.9</v>
      </c>
      <c r="R30" s="14">
        <v>29</v>
      </c>
      <c r="S30" s="14">
        <f ca="1" t="shared" si="1"/>
        <v>400895</v>
      </c>
      <c r="T30" s="14">
        <v>29</v>
      </c>
      <c r="U30" s="15">
        <v>635544</v>
      </c>
      <c r="V30" s="36">
        <f ca="1" t="shared" si="4"/>
        <v>234649</v>
      </c>
    </row>
    <row r="31" spans="1:22">
      <c r="A31" s="15">
        <v>27</v>
      </c>
      <c r="B31" s="15" t="s">
        <v>97</v>
      </c>
      <c r="C31" s="15" t="s">
        <v>65</v>
      </c>
      <c r="D31" s="41">
        <v>21</v>
      </c>
      <c r="E31" s="14">
        <f t="shared" si="5"/>
        <v>15260</v>
      </c>
      <c r="F31" s="14">
        <f t="shared" si="2"/>
        <v>18500</v>
      </c>
      <c r="G31" s="14"/>
      <c r="H31" s="14">
        <v>30</v>
      </c>
      <c r="I31" s="14">
        <f t="shared" si="3"/>
        <v>49</v>
      </c>
      <c r="K31" s="8">
        <v>30</v>
      </c>
      <c r="L31" s="8">
        <v>347.9</v>
      </c>
      <c r="R31" s="14">
        <v>30</v>
      </c>
      <c r="S31" s="14">
        <f ca="1" t="shared" si="1"/>
        <v>209232</v>
      </c>
      <c r="T31" s="14">
        <v>30</v>
      </c>
      <c r="U31" s="15">
        <v>757512</v>
      </c>
      <c r="V31" s="36">
        <f ca="1" t="shared" si="4"/>
        <v>548280</v>
      </c>
    </row>
    <row r="32" spans="1:22">
      <c r="A32" s="15">
        <v>28</v>
      </c>
      <c r="B32" s="15" t="s">
        <v>98</v>
      </c>
      <c r="C32" s="15" t="s">
        <v>56</v>
      </c>
      <c r="D32" s="41">
        <v>21</v>
      </c>
      <c r="E32" s="14">
        <f t="shared" si="5"/>
        <v>4578</v>
      </c>
      <c r="F32" s="14">
        <f t="shared" si="2"/>
        <v>5550</v>
      </c>
      <c r="G32" s="14"/>
      <c r="H32" s="14">
        <v>31</v>
      </c>
      <c r="I32" s="14">
        <f t="shared" si="3"/>
        <v>50</v>
      </c>
      <c r="K32" s="8">
        <v>31</v>
      </c>
      <c r="L32" s="8">
        <v>557.7</v>
      </c>
      <c r="R32" s="14">
        <v>31</v>
      </c>
      <c r="S32" s="14">
        <f ca="1" t="shared" si="1"/>
        <v>306735</v>
      </c>
      <c r="T32" s="14">
        <v>31</v>
      </c>
      <c r="U32" s="15">
        <v>895365</v>
      </c>
      <c r="V32" s="36">
        <f ca="1" t="shared" si="4"/>
        <v>588630</v>
      </c>
    </row>
    <row r="33" spans="1:22">
      <c r="A33" s="15">
        <v>29</v>
      </c>
      <c r="B33" s="15" t="s">
        <v>99</v>
      </c>
      <c r="C33" s="15" t="s">
        <v>62</v>
      </c>
      <c r="D33" s="41">
        <v>22</v>
      </c>
      <c r="E33" s="14">
        <f t="shared" si="5"/>
        <v>16210</v>
      </c>
      <c r="F33" s="14">
        <f t="shared" si="2"/>
        <v>19500</v>
      </c>
      <c r="G33" s="14"/>
      <c r="H33" s="14">
        <v>32</v>
      </c>
      <c r="I33" s="14">
        <f t="shared" si="3"/>
        <v>52</v>
      </c>
      <c r="K33" s="8">
        <v>32</v>
      </c>
      <c r="L33" s="8">
        <v>591.9</v>
      </c>
      <c r="R33" s="14">
        <v>32</v>
      </c>
      <c r="S33" s="14">
        <f ca="1" t="shared" si="1"/>
        <v>343302</v>
      </c>
      <c r="T33" s="14">
        <v>32</v>
      </c>
      <c r="U33" s="15">
        <v>1050336</v>
      </c>
      <c r="V33" s="36">
        <f ca="1" t="shared" si="4"/>
        <v>707034</v>
      </c>
    </row>
    <row r="34" spans="1:22">
      <c r="A34" s="15">
        <v>30</v>
      </c>
      <c r="B34" s="15" t="s">
        <v>100</v>
      </c>
      <c r="C34" s="15" t="s">
        <v>62</v>
      </c>
      <c r="D34" s="41">
        <v>22</v>
      </c>
      <c r="E34" s="14">
        <f t="shared" si="5"/>
        <v>16210</v>
      </c>
      <c r="F34" s="14">
        <f t="shared" si="2"/>
        <v>19500</v>
      </c>
      <c r="G34" s="14"/>
      <c r="H34" s="14">
        <v>33</v>
      </c>
      <c r="I34" s="14">
        <f t="shared" si="3"/>
        <v>53</v>
      </c>
      <c r="K34" s="8">
        <v>33</v>
      </c>
      <c r="L34" s="8">
        <v>388.1</v>
      </c>
      <c r="R34" s="14">
        <v>33</v>
      </c>
      <c r="S34" s="14">
        <f ca="1" t="shared" ref="S34:S61" si="6">SUMIF(D:E,R34,E:E)</f>
        <v>186288</v>
      </c>
      <c r="T34" s="14">
        <v>33</v>
      </c>
      <c r="U34" s="15">
        <v>1223694</v>
      </c>
      <c r="V34" s="36">
        <f ca="1" t="shared" si="4"/>
        <v>1037406</v>
      </c>
    </row>
    <row r="35" spans="1:22">
      <c r="A35" s="15">
        <v>31</v>
      </c>
      <c r="B35" s="15" t="s">
        <v>101</v>
      </c>
      <c r="C35" s="15" t="s">
        <v>65</v>
      </c>
      <c r="D35" s="41">
        <v>22</v>
      </c>
      <c r="E35" s="14">
        <f t="shared" si="5"/>
        <v>16210</v>
      </c>
      <c r="F35" s="14">
        <f t="shared" si="2"/>
        <v>19500</v>
      </c>
      <c r="G35" s="14"/>
      <c r="H35" s="14">
        <v>34</v>
      </c>
      <c r="I35" s="14">
        <f t="shared" si="3"/>
        <v>54</v>
      </c>
      <c r="K35" s="8">
        <v>34</v>
      </c>
      <c r="L35" s="8">
        <v>486.6</v>
      </c>
      <c r="R35" s="14">
        <v>34</v>
      </c>
      <c r="S35" s="14">
        <f ca="1" t="shared" si="6"/>
        <v>379548</v>
      </c>
      <c r="T35" s="14">
        <v>34</v>
      </c>
      <c r="U35" s="15">
        <v>1416906</v>
      </c>
      <c r="V35" s="36">
        <f ca="1" t="shared" si="4"/>
        <v>1037358</v>
      </c>
    </row>
    <row r="36" spans="1:22">
      <c r="A36" s="15">
        <v>32</v>
      </c>
      <c r="B36" s="15" t="s">
        <v>102</v>
      </c>
      <c r="C36" s="15" t="s">
        <v>56</v>
      </c>
      <c r="D36" s="41">
        <v>23</v>
      </c>
      <c r="E36" s="14">
        <f t="shared" si="5"/>
        <v>5799</v>
      </c>
      <c r="F36" s="14">
        <f t="shared" si="2"/>
        <v>6000</v>
      </c>
      <c r="G36" s="14"/>
      <c r="H36" s="14">
        <v>35</v>
      </c>
      <c r="I36" s="14">
        <f t="shared" si="3"/>
        <v>56</v>
      </c>
      <c r="K36" s="8">
        <v>35</v>
      </c>
      <c r="L36" s="8">
        <v>344.6</v>
      </c>
      <c r="R36" s="14">
        <v>35</v>
      </c>
      <c r="S36" s="14">
        <f ca="1" t="shared" si="6"/>
        <v>723660</v>
      </c>
      <c r="T36" s="14">
        <v>35</v>
      </c>
      <c r="U36" s="15">
        <v>1659960</v>
      </c>
      <c r="V36" s="36">
        <f ca="1" t="shared" si="4"/>
        <v>936300</v>
      </c>
    </row>
    <row r="37" spans="1:22">
      <c r="A37" s="15">
        <v>33</v>
      </c>
      <c r="B37" s="15" t="s">
        <v>103</v>
      </c>
      <c r="C37" s="15" t="s">
        <v>62</v>
      </c>
      <c r="D37" s="41">
        <v>23</v>
      </c>
      <c r="E37" s="14">
        <f t="shared" si="5"/>
        <v>19330</v>
      </c>
      <c r="F37" s="14">
        <f t="shared" si="2"/>
        <v>20000</v>
      </c>
      <c r="G37" s="14"/>
      <c r="H37" s="14">
        <v>36</v>
      </c>
      <c r="I37" s="14">
        <f t="shared" si="3"/>
        <v>57</v>
      </c>
      <c r="K37" s="8">
        <v>36</v>
      </c>
      <c r="L37" s="8">
        <v>534.9</v>
      </c>
      <c r="R37" s="14">
        <v>36</v>
      </c>
      <c r="S37" s="14">
        <f ca="1" t="shared" si="6"/>
        <v>417222</v>
      </c>
      <c r="T37" s="14">
        <v>36</v>
      </c>
      <c r="U37" s="15">
        <v>1899540</v>
      </c>
      <c r="V37" s="36">
        <f ca="1" t="shared" si="4"/>
        <v>1482318</v>
      </c>
    </row>
    <row r="38" spans="1:22">
      <c r="A38" s="15">
        <v>34</v>
      </c>
      <c r="B38" s="15" t="s">
        <v>104</v>
      </c>
      <c r="C38" s="15" t="s">
        <v>62</v>
      </c>
      <c r="D38" s="41">
        <v>23</v>
      </c>
      <c r="E38" s="14">
        <f t="shared" si="5"/>
        <v>19330</v>
      </c>
      <c r="F38" s="14">
        <f t="shared" si="2"/>
        <v>20000</v>
      </c>
      <c r="G38" s="14"/>
      <c r="H38" s="14">
        <v>37</v>
      </c>
      <c r="I38" s="14">
        <f t="shared" si="3"/>
        <v>58</v>
      </c>
      <c r="K38" s="8">
        <v>37</v>
      </c>
      <c r="L38" s="8">
        <v>496.9</v>
      </c>
      <c r="R38" s="14">
        <v>37</v>
      </c>
      <c r="S38" s="14">
        <f ca="1" t="shared" si="6"/>
        <v>49690</v>
      </c>
      <c r="T38" s="14">
        <v>37</v>
      </c>
      <c r="U38" s="15">
        <v>2197325</v>
      </c>
      <c r="V38" s="36">
        <f ca="1" t="shared" si="4"/>
        <v>2147635</v>
      </c>
    </row>
    <row r="39" spans="1:22">
      <c r="A39" s="15">
        <v>35</v>
      </c>
      <c r="B39" s="15" t="s">
        <v>105</v>
      </c>
      <c r="C39" s="15" t="s">
        <v>56</v>
      </c>
      <c r="D39" s="41">
        <v>23</v>
      </c>
      <c r="E39" s="14">
        <f t="shared" si="5"/>
        <v>5799</v>
      </c>
      <c r="F39" s="14">
        <f t="shared" si="2"/>
        <v>6000</v>
      </c>
      <c r="G39" s="14"/>
      <c r="H39" s="14">
        <v>38</v>
      </c>
      <c r="I39" s="14">
        <f t="shared" si="3"/>
        <v>59</v>
      </c>
      <c r="K39" s="8">
        <v>38</v>
      </c>
      <c r="L39" s="8">
        <v>773.7</v>
      </c>
      <c r="R39" s="14">
        <v>38</v>
      </c>
      <c r="S39" s="14">
        <f ca="1" t="shared" si="6"/>
        <v>889755</v>
      </c>
      <c r="T39" s="14">
        <v>38</v>
      </c>
      <c r="U39" s="15">
        <v>2526642</v>
      </c>
      <c r="V39" s="36">
        <f ca="1" t="shared" si="4"/>
        <v>1636887</v>
      </c>
    </row>
    <row r="40" spans="1:22">
      <c r="A40" s="15">
        <v>36</v>
      </c>
      <c r="B40" s="15" t="s">
        <v>106</v>
      </c>
      <c r="C40" s="15" t="s">
        <v>62</v>
      </c>
      <c r="D40" s="41">
        <v>24</v>
      </c>
      <c r="E40" s="14">
        <f t="shared" si="5"/>
        <v>20010</v>
      </c>
      <c r="F40" s="14">
        <f t="shared" si="2"/>
        <v>20500</v>
      </c>
      <c r="G40" s="14"/>
      <c r="H40" s="14">
        <v>39</v>
      </c>
      <c r="I40" s="14">
        <f t="shared" si="3"/>
        <v>61</v>
      </c>
      <c r="K40" s="8">
        <v>39</v>
      </c>
      <c r="L40" s="8">
        <v>352.5</v>
      </c>
      <c r="R40" s="14">
        <v>39</v>
      </c>
      <c r="S40" s="14">
        <f ca="1" t="shared" si="6"/>
        <v>35250</v>
      </c>
      <c r="T40" s="14">
        <v>39</v>
      </c>
      <c r="U40" s="15">
        <v>2889486</v>
      </c>
      <c r="V40" s="36">
        <f ca="1" t="shared" si="4"/>
        <v>2854236</v>
      </c>
    </row>
    <row r="41" spans="1:22">
      <c r="A41" s="15">
        <v>37</v>
      </c>
      <c r="B41" s="15" t="s">
        <v>108</v>
      </c>
      <c r="C41" s="15" t="s">
        <v>62</v>
      </c>
      <c r="D41" s="41">
        <v>24</v>
      </c>
      <c r="E41" s="14">
        <f t="shared" si="5"/>
        <v>20010</v>
      </c>
      <c r="F41" s="14">
        <f t="shared" si="2"/>
        <v>20500</v>
      </c>
      <c r="G41" s="14"/>
      <c r="H41" s="14">
        <v>40</v>
      </c>
      <c r="I41" s="14">
        <f t="shared" si="3"/>
        <v>62</v>
      </c>
      <c r="K41" s="8">
        <v>40</v>
      </c>
      <c r="L41" s="8">
        <v>548.3</v>
      </c>
      <c r="R41" s="14">
        <v>40</v>
      </c>
      <c r="S41" s="14">
        <f ca="1" t="shared" si="6"/>
        <v>54830</v>
      </c>
      <c r="T41" s="14">
        <v>40</v>
      </c>
      <c r="U41" s="15">
        <v>3288131</v>
      </c>
      <c r="V41" s="36">
        <f ca="1" t="shared" si="4"/>
        <v>3233301</v>
      </c>
    </row>
    <row r="42" spans="1:22">
      <c r="A42" s="15">
        <v>38</v>
      </c>
      <c r="B42" s="15" t="s">
        <v>110</v>
      </c>
      <c r="C42" s="15" t="s">
        <v>56</v>
      </c>
      <c r="D42" s="41">
        <v>24</v>
      </c>
      <c r="E42" s="14">
        <f t="shared" si="5"/>
        <v>6003</v>
      </c>
      <c r="F42" s="14">
        <f t="shared" si="2"/>
        <v>6150</v>
      </c>
      <c r="G42" s="14"/>
      <c r="H42" s="14">
        <v>41</v>
      </c>
      <c r="I42" s="14">
        <f t="shared" si="3"/>
        <v>63</v>
      </c>
      <c r="K42" s="8">
        <v>41</v>
      </c>
      <c r="L42" s="8">
        <v>856.1</v>
      </c>
      <c r="R42" s="14">
        <v>41</v>
      </c>
      <c r="S42" s="14">
        <f ca="1" t="shared" si="6"/>
        <v>753368</v>
      </c>
      <c r="T42" s="14">
        <v>41</v>
      </c>
      <c r="U42" s="15">
        <v>3770688</v>
      </c>
      <c r="V42" s="36">
        <f ca="1" t="shared" si="4"/>
        <v>3017320</v>
      </c>
    </row>
    <row r="43" spans="1:22">
      <c r="A43" s="15">
        <v>39</v>
      </c>
      <c r="B43" s="15" t="s">
        <v>111</v>
      </c>
      <c r="C43" s="15" t="s">
        <v>67</v>
      </c>
      <c r="D43" s="41">
        <v>24</v>
      </c>
      <c r="E43" s="14">
        <f t="shared" si="5"/>
        <v>50025</v>
      </c>
      <c r="F43" s="14">
        <f t="shared" si="2"/>
        <v>51250</v>
      </c>
      <c r="G43" s="14"/>
      <c r="H43" s="14">
        <v>42</v>
      </c>
      <c r="I43" s="14">
        <f t="shared" si="3"/>
        <v>65</v>
      </c>
      <c r="K43" s="8">
        <v>42</v>
      </c>
      <c r="L43" s="8">
        <v>550.6</v>
      </c>
      <c r="R43" s="14">
        <v>42</v>
      </c>
      <c r="S43" s="14">
        <f ca="1" t="shared" si="6"/>
        <v>55060</v>
      </c>
      <c r="T43" s="14">
        <v>42</v>
      </c>
      <c r="U43" s="15">
        <v>4250808</v>
      </c>
      <c r="V43" s="36">
        <f ca="1" t="shared" si="4"/>
        <v>4195748</v>
      </c>
    </row>
    <row r="44" spans="1:22">
      <c r="A44" s="15">
        <v>40</v>
      </c>
      <c r="B44" s="15" t="s">
        <v>112</v>
      </c>
      <c r="C44" s="15" t="s">
        <v>62</v>
      </c>
      <c r="D44" s="41">
        <v>25</v>
      </c>
      <c r="E44" s="14">
        <f t="shared" si="5"/>
        <v>21910</v>
      </c>
      <c r="F44" s="14">
        <f t="shared" si="2"/>
        <v>21500</v>
      </c>
      <c r="G44" s="14"/>
      <c r="H44" s="14">
        <v>43</v>
      </c>
      <c r="I44" s="14">
        <f t="shared" si="3"/>
        <v>66</v>
      </c>
      <c r="K44" s="8">
        <v>43</v>
      </c>
      <c r="L44" s="8">
        <v>1357.2</v>
      </c>
      <c r="R44" s="14">
        <v>43</v>
      </c>
      <c r="S44" s="14">
        <f ca="1" t="shared" si="6"/>
        <v>1628640</v>
      </c>
      <c r="T44" s="14">
        <v>43</v>
      </c>
      <c r="U44" s="15">
        <v>4826731</v>
      </c>
      <c r="V44" s="36">
        <f ca="1" t="shared" si="4"/>
        <v>3198091</v>
      </c>
    </row>
    <row r="45" spans="1:22">
      <c r="A45" s="15">
        <v>41</v>
      </c>
      <c r="B45" s="15" t="s">
        <v>113</v>
      </c>
      <c r="C45" s="15" t="s">
        <v>67</v>
      </c>
      <c r="D45" s="41">
        <v>25</v>
      </c>
      <c r="E45" s="14">
        <f t="shared" si="5"/>
        <v>54775</v>
      </c>
      <c r="F45" s="14">
        <f t="shared" si="2"/>
        <v>53750</v>
      </c>
      <c r="G45" s="14"/>
      <c r="H45" s="14">
        <v>44</v>
      </c>
      <c r="I45" s="14">
        <f t="shared" si="3"/>
        <v>67</v>
      </c>
      <c r="K45" s="8">
        <v>44</v>
      </c>
      <c r="L45" s="8">
        <v>325.4</v>
      </c>
      <c r="R45" s="14">
        <v>44</v>
      </c>
      <c r="S45" s="14">
        <f ca="1" t="shared" si="6"/>
        <v>32540</v>
      </c>
      <c r="T45" s="14">
        <v>44</v>
      </c>
      <c r="U45" s="15">
        <v>5455296</v>
      </c>
      <c r="V45" s="36">
        <f ca="1" t="shared" si="4"/>
        <v>5422756</v>
      </c>
    </row>
    <row r="46" spans="1:22">
      <c r="A46" s="15">
        <v>42</v>
      </c>
      <c r="B46" s="15" t="s">
        <v>114</v>
      </c>
      <c r="C46" s="15" t="s">
        <v>56</v>
      </c>
      <c r="D46" s="41">
        <v>26</v>
      </c>
      <c r="E46" s="14">
        <f t="shared" si="5"/>
        <v>8985</v>
      </c>
      <c r="F46" s="14">
        <f t="shared" si="2"/>
        <v>6600</v>
      </c>
      <c r="G46" s="14"/>
      <c r="H46" s="14">
        <v>45</v>
      </c>
      <c r="I46" s="14">
        <f t="shared" si="3"/>
        <v>69</v>
      </c>
      <c r="K46" s="8">
        <v>45</v>
      </c>
      <c r="L46" s="8">
        <v>437.7</v>
      </c>
      <c r="R46" s="14">
        <v>45</v>
      </c>
      <c r="S46" s="14">
        <f ca="1" t="shared" si="6"/>
        <v>1247445</v>
      </c>
      <c r="T46" s="14">
        <v>45</v>
      </c>
      <c r="U46" s="15">
        <v>6139386</v>
      </c>
      <c r="V46" s="36">
        <f ca="1" t="shared" si="4"/>
        <v>4891941</v>
      </c>
    </row>
    <row r="47" spans="1:22">
      <c r="A47" s="15">
        <v>43</v>
      </c>
      <c r="B47" s="15" t="s">
        <v>115</v>
      </c>
      <c r="C47" s="15" t="s">
        <v>62</v>
      </c>
      <c r="D47" s="41">
        <v>26</v>
      </c>
      <c r="E47" s="14">
        <f t="shared" si="5"/>
        <v>29950</v>
      </c>
      <c r="F47" s="14">
        <f t="shared" si="2"/>
        <v>22000</v>
      </c>
      <c r="G47" s="14"/>
      <c r="H47" s="14">
        <v>46</v>
      </c>
      <c r="I47" s="14">
        <f t="shared" si="3"/>
        <v>70</v>
      </c>
      <c r="K47" s="8">
        <v>46</v>
      </c>
      <c r="L47" s="8">
        <v>9816.6</v>
      </c>
      <c r="R47" s="14">
        <v>46</v>
      </c>
      <c r="S47" s="14">
        <f ca="1" t="shared" si="6"/>
        <v>981660</v>
      </c>
      <c r="T47" s="14">
        <v>46</v>
      </c>
      <c r="U47" s="15">
        <v>6947189</v>
      </c>
      <c r="V47" s="36">
        <f ca="1" t="shared" si="4"/>
        <v>5965529</v>
      </c>
    </row>
    <row r="48" spans="1:22">
      <c r="A48" s="15">
        <v>44</v>
      </c>
      <c r="B48" s="15" t="s">
        <v>116</v>
      </c>
      <c r="C48" s="15" t="s">
        <v>67</v>
      </c>
      <c r="D48" s="41">
        <v>26</v>
      </c>
      <c r="E48" s="14">
        <f t="shared" si="5"/>
        <v>74875</v>
      </c>
      <c r="F48" s="14">
        <f t="shared" si="2"/>
        <v>55000</v>
      </c>
      <c r="G48" s="14"/>
      <c r="H48" s="14">
        <v>47</v>
      </c>
      <c r="I48" s="14">
        <f t="shared" si="3"/>
        <v>71</v>
      </c>
      <c r="K48" s="8">
        <v>47</v>
      </c>
      <c r="L48" s="8">
        <v>9935.9</v>
      </c>
      <c r="R48" s="14">
        <v>47</v>
      </c>
      <c r="S48" s="14">
        <f ca="1" t="shared" si="6"/>
        <v>7750002</v>
      </c>
      <c r="T48" s="14">
        <v>47</v>
      </c>
      <c r="U48" s="15">
        <v>7756224</v>
      </c>
      <c r="V48" s="36">
        <f ca="1" t="shared" si="4"/>
        <v>6222</v>
      </c>
    </row>
    <row r="49" spans="1:22">
      <c r="A49" s="15">
        <v>45</v>
      </c>
      <c r="B49" s="15" t="s">
        <v>117</v>
      </c>
      <c r="C49" s="15" t="s">
        <v>62</v>
      </c>
      <c r="D49" s="41">
        <v>27</v>
      </c>
      <c r="E49" s="14">
        <f t="shared" si="5"/>
        <v>63030</v>
      </c>
      <c r="F49" s="14">
        <f t="shared" si="2"/>
        <v>22500</v>
      </c>
      <c r="G49" s="14"/>
      <c r="H49" s="14">
        <v>48</v>
      </c>
      <c r="I49" s="14">
        <f t="shared" si="3"/>
        <v>72</v>
      </c>
      <c r="K49" s="8">
        <v>48</v>
      </c>
      <c r="L49" s="8">
        <v>10291.4</v>
      </c>
      <c r="R49" s="14">
        <v>48</v>
      </c>
      <c r="S49" s="14">
        <f ca="1" t="shared" si="6"/>
        <v>8747690</v>
      </c>
      <c r="T49" s="14">
        <v>48</v>
      </c>
      <c r="U49" s="15">
        <v>8704152</v>
      </c>
      <c r="V49" s="36">
        <f ca="1" t="shared" si="4"/>
        <v>-43538</v>
      </c>
    </row>
    <row r="50" spans="1:22">
      <c r="A50" s="15">
        <v>46</v>
      </c>
      <c r="B50" s="15" t="s">
        <v>118</v>
      </c>
      <c r="C50" s="15" t="s">
        <v>56</v>
      </c>
      <c r="D50" s="41">
        <v>27</v>
      </c>
      <c r="E50" s="14">
        <f t="shared" si="5"/>
        <v>18909</v>
      </c>
      <c r="F50" s="14">
        <f t="shared" si="2"/>
        <v>6750</v>
      </c>
      <c r="G50" s="14"/>
      <c r="H50" s="14">
        <v>49</v>
      </c>
      <c r="I50" s="14">
        <f t="shared" si="3"/>
        <v>74</v>
      </c>
      <c r="K50" s="8">
        <v>49</v>
      </c>
      <c r="L50" s="8">
        <v>10543.2</v>
      </c>
      <c r="R50" s="14">
        <v>49</v>
      </c>
      <c r="S50" s="14">
        <f ca="1" t="shared" si="6"/>
        <v>1054320</v>
      </c>
      <c r="T50" s="14">
        <v>49</v>
      </c>
      <c r="U50" s="15">
        <v>9730156</v>
      </c>
      <c r="V50" s="36">
        <f ca="1" t="shared" si="4"/>
        <v>8675836</v>
      </c>
    </row>
    <row r="51" spans="1:22">
      <c r="A51" s="15">
        <v>47</v>
      </c>
      <c r="B51" s="15" t="s">
        <v>119</v>
      </c>
      <c r="C51" s="15" t="s">
        <v>67</v>
      </c>
      <c r="D51" s="41">
        <v>27</v>
      </c>
      <c r="E51" s="14">
        <f t="shared" si="5"/>
        <v>157575</v>
      </c>
      <c r="F51" s="14">
        <f t="shared" si="2"/>
        <v>56250</v>
      </c>
      <c r="G51" s="14"/>
      <c r="H51" s="14">
        <v>50</v>
      </c>
      <c r="I51" s="14">
        <f t="shared" si="3"/>
        <v>75</v>
      </c>
      <c r="K51" s="8">
        <v>50</v>
      </c>
      <c r="L51" s="8">
        <v>10671.5</v>
      </c>
      <c r="R51" s="14">
        <v>50</v>
      </c>
      <c r="S51" s="14">
        <f ca="1" t="shared" si="6"/>
        <v>8323770</v>
      </c>
      <c r="T51" s="14">
        <v>50</v>
      </c>
      <c r="U51" s="15">
        <v>10838100</v>
      </c>
      <c r="V51" s="36">
        <f ca="1" t="shared" si="4"/>
        <v>2514330</v>
      </c>
    </row>
    <row r="52" spans="1:22">
      <c r="A52" s="15">
        <v>48</v>
      </c>
      <c r="B52" s="15" t="s">
        <v>120</v>
      </c>
      <c r="C52" s="15" t="s">
        <v>62</v>
      </c>
      <c r="D52" s="41">
        <v>28</v>
      </c>
      <c r="E52" s="14">
        <f t="shared" si="5"/>
        <v>27960</v>
      </c>
      <c r="F52" s="14">
        <f t="shared" si="2"/>
        <v>23000</v>
      </c>
      <c r="G52" s="14"/>
      <c r="H52" s="14">
        <v>51</v>
      </c>
      <c r="I52" s="14">
        <f t="shared" si="3"/>
        <v>76</v>
      </c>
      <c r="K52" s="8">
        <v>51</v>
      </c>
      <c r="L52" s="8">
        <v>10655.4</v>
      </c>
      <c r="R52" s="14">
        <v>51</v>
      </c>
      <c r="S52" s="14">
        <f ca="1" t="shared" si="6"/>
        <v>1065540</v>
      </c>
      <c r="T52" s="14">
        <v>51</v>
      </c>
      <c r="U52" s="15">
        <v>12031920</v>
      </c>
      <c r="V52" s="36">
        <f ca="1" t="shared" si="4"/>
        <v>10966380</v>
      </c>
    </row>
    <row r="53" spans="1:22">
      <c r="A53" s="15">
        <v>49</v>
      </c>
      <c r="B53" s="15" t="s">
        <v>121</v>
      </c>
      <c r="C53" s="15" t="s">
        <v>62</v>
      </c>
      <c r="D53" s="41">
        <v>28</v>
      </c>
      <c r="E53" s="14">
        <f t="shared" si="5"/>
        <v>27960</v>
      </c>
      <c r="F53" s="14">
        <f t="shared" si="2"/>
        <v>23000</v>
      </c>
      <c r="G53" s="14"/>
      <c r="H53" s="14">
        <v>52</v>
      </c>
      <c r="I53" s="14">
        <f t="shared" si="3"/>
        <v>78</v>
      </c>
      <c r="K53" s="8">
        <v>52</v>
      </c>
      <c r="L53" s="8">
        <v>10994.6</v>
      </c>
      <c r="R53" s="14">
        <v>52</v>
      </c>
      <c r="S53" s="14">
        <f ca="1" t="shared" si="6"/>
        <v>9455356</v>
      </c>
      <c r="T53" s="14">
        <v>52</v>
      </c>
      <c r="U53" s="15">
        <v>13409825</v>
      </c>
      <c r="V53" s="36">
        <f ca="1" t="shared" si="4"/>
        <v>3954469</v>
      </c>
    </row>
    <row r="54" spans="1:22">
      <c r="A54" s="15">
        <v>50</v>
      </c>
      <c r="B54" s="15" t="s">
        <v>123</v>
      </c>
      <c r="C54" s="15" t="s">
        <v>56</v>
      </c>
      <c r="D54" s="41">
        <v>28</v>
      </c>
      <c r="E54" s="14">
        <f t="shared" si="5"/>
        <v>8388</v>
      </c>
      <c r="F54" s="14">
        <f t="shared" si="2"/>
        <v>6900</v>
      </c>
      <c r="G54" s="14"/>
      <c r="H54" s="14">
        <v>53</v>
      </c>
      <c r="I54" s="14">
        <f t="shared" si="3"/>
        <v>79</v>
      </c>
      <c r="K54" s="8">
        <v>53</v>
      </c>
      <c r="L54" s="8">
        <v>11230.9</v>
      </c>
      <c r="R54" s="14">
        <v>53</v>
      </c>
      <c r="S54" s="14">
        <f ca="1" t="shared" si="6"/>
        <v>11792445</v>
      </c>
      <c r="T54" s="14">
        <v>53</v>
      </c>
      <c r="U54" s="15">
        <v>14893200</v>
      </c>
      <c r="V54" s="36">
        <f ca="1" t="shared" si="4"/>
        <v>3100755</v>
      </c>
    </row>
    <row r="55" spans="1:22">
      <c r="A55" s="15">
        <v>51</v>
      </c>
      <c r="B55" s="15" t="s">
        <v>124</v>
      </c>
      <c r="C55" s="15" t="s">
        <v>62</v>
      </c>
      <c r="D55" s="41">
        <v>29</v>
      </c>
      <c r="E55" s="14">
        <f t="shared" si="5"/>
        <v>72890</v>
      </c>
      <c r="F55" s="14">
        <f t="shared" si="2"/>
        <v>24000</v>
      </c>
      <c r="G55" s="14"/>
      <c r="H55" s="14">
        <v>54</v>
      </c>
      <c r="I55" s="14">
        <f t="shared" si="3"/>
        <v>80</v>
      </c>
      <c r="K55" s="8">
        <v>54</v>
      </c>
      <c r="L55" s="8">
        <v>11346.5</v>
      </c>
      <c r="R55" s="14">
        <v>54</v>
      </c>
      <c r="S55" s="14">
        <f ca="1" t="shared" si="6"/>
        <v>1134650</v>
      </c>
      <c r="T55" s="14">
        <v>54</v>
      </c>
      <c r="U55" s="15">
        <v>16486884</v>
      </c>
      <c r="V55" s="36">
        <f ca="1" t="shared" si="4"/>
        <v>15352234</v>
      </c>
    </row>
    <row r="56" spans="1:22">
      <c r="A56" s="15">
        <v>52</v>
      </c>
      <c r="B56" s="15" t="s">
        <v>125</v>
      </c>
      <c r="C56" s="15" t="s">
        <v>62</v>
      </c>
      <c r="D56" s="41">
        <v>29</v>
      </c>
      <c r="E56" s="14">
        <f t="shared" si="5"/>
        <v>72890</v>
      </c>
      <c r="F56" s="14">
        <f t="shared" si="2"/>
        <v>24000</v>
      </c>
      <c r="G56" s="14"/>
      <c r="H56" s="14">
        <v>55</v>
      </c>
      <c r="I56" s="14">
        <f t="shared" si="3"/>
        <v>82</v>
      </c>
      <c r="K56" s="8">
        <v>55</v>
      </c>
      <c r="L56" s="8">
        <v>11322.7</v>
      </c>
      <c r="R56" s="14">
        <v>55</v>
      </c>
      <c r="S56" s="14">
        <f ca="1" t="shared" si="6"/>
        <v>33968100</v>
      </c>
      <c r="T56" s="14">
        <v>55</v>
      </c>
      <c r="U56" s="15">
        <v>18196292</v>
      </c>
      <c r="V56" s="36">
        <f ca="1" t="shared" si="4"/>
        <v>-15771808</v>
      </c>
    </row>
    <row r="57" spans="1:22">
      <c r="A57" s="15">
        <v>53</v>
      </c>
      <c r="B57" s="15" t="s">
        <v>126</v>
      </c>
      <c r="C57" s="15" t="s">
        <v>67</v>
      </c>
      <c r="D57" s="41">
        <v>29</v>
      </c>
      <c r="E57" s="14">
        <f t="shared" si="5"/>
        <v>182225</v>
      </c>
      <c r="F57" s="14">
        <f t="shared" si="2"/>
        <v>60000</v>
      </c>
      <c r="G57" s="14"/>
      <c r="H57" s="14">
        <v>56</v>
      </c>
      <c r="I57" s="14">
        <f t="shared" si="3"/>
        <v>83</v>
      </c>
      <c r="K57" s="8">
        <v>56</v>
      </c>
      <c r="L57" s="8">
        <v>11877.1</v>
      </c>
      <c r="R57" s="14">
        <v>56</v>
      </c>
      <c r="S57" s="14">
        <f ca="1" t="shared" si="6"/>
        <v>1187710</v>
      </c>
      <c r="T57" s="14">
        <v>56</v>
      </c>
      <c r="U57" s="15">
        <v>20143608</v>
      </c>
      <c r="V57" s="36">
        <f ca="1" t="shared" si="4"/>
        <v>18955898</v>
      </c>
    </row>
    <row r="58" spans="1:22">
      <c r="A58" s="15">
        <v>54</v>
      </c>
      <c r="B58" s="15" t="s">
        <v>127</v>
      </c>
      <c r="C58" s="15" t="s">
        <v>56</v>
      </c>
      <c r="D58" s="41">
        <v>30</v>
      </c>
      <c r="E58" s="14">
        <f t="shared" si="5"/>
        <v>10437</v>
      </c>
      <c r="F58" s="14">
        <f t="shared" si="2"/>
        <v>7350</v>
      </c>
      <c r="G58" s="14"/>
      <c r="H58" s="14">
        <v>57</v>
      </c>
      <c r="I58" s="14">
        <f t="shared" si="3"/>
        <v>84</v>
      </c>
      <c r="K58" s="8">
        <v>57</v>
      </c>
      <c r="L58" s="8">
        <v>12380.2</v>
      </c>
      <c r="R58" s="14">
        <v>57</v>
      </c>
      <c r="S58" s="14">
        <f ca="1" t="shared" si="6"/>
        <v>6561506</v>
      </c>
      <c r="T58" s="14">
        <v>57</v>
      </c>
      <c r="U58" s="15">
        <v>22229640</v>
      </c>
      <c r="V58" s="36">
        <f ca="1" t="shared" si="4"/>
        <v>15668134</v>
      </c>
    </row>
    <row r="59" spans="1:22">
      <c r="A59" s="15">
        <v>55</v>
      </c>
      <c r="B59" s="15" t="s">
        <v>128</v>
      </c>
      <c r="C59" s="15" t="s">
        <v>62</v>
      </c>
      <c r="D59" s="41">
        <v>30</v>
      </c>
      <c r="E59" s="14">
        <f t="shared" si="5"/>
        <v>34790</v>
      </c>
      <c r="F59" s="14">
        <f t="shared" si="2"/>
        <v>24500</v>
      </c>
      <c r="G59" s="14"/>
      <c r="H59" s="14">
        <v>58</v>
      </c>
      <c r="I59" s="14">
        <f t="shared" si="3"/>
        <v>85</v>
      </c>
      <c r="K59" s="8">
        <v>58</v>
      </c>
      <c r="L59" s="8">
        <v>12821.6</v>
      </c>
      <c r="R59" s="14">
        <v>58</v>
      </c>
      <c r="S59" s="14">
        <f ca="1" t="shared" si="6"/>
        <v>9616200</v>
      </c>
      <c r="T59" s="14">
        <v>58</v>
      </c>
      <c r="U59" s="15">
        <v>24460868</v>
      </c>
      <c r="V59" s="36">
        <f ca="1" t="shared" si="4"/>
        <v>14844668</v>
      </c>
    </row>
    <row r="60" spans="1:22">
      <c r="A60" s="15">
        <v>56</v>
      </c>
      <c r="B60" s="15" t="s">
        <v>130</v>
      </c>
      <c r="C60" s="15" t="s">
        <v>62</v>
      </c>
      <c r="D60" s="41">
        <v>30</v>
      </c>
      <c r="E60" s="14">
        <f t="shared" si="5"/>
        <v>34790</v>
      </c>
      <c r="F60" s="14">
        <f t="shared" si="2"/>
        <v>24500</v>
      </c>
      <c r="G60" s="14"/>
      <c r="H60" s="14">
        <v>59</v>
      </c>
      <c r="I60" s="14">
        <f t="shared" si="3"/>
        <v>87</v>
      </c>
      <c r="K60" s="8">
        <v>59</v>
      </c>
      <c r="L60" s="8">
        <v>13258.1</v>
      </c>
      <c r="R60" s="14">
        <v>59</v>
      </c>
      <c r="S60" s="14">
        <f ca="1" t="shared" si="6"/>
        <v>1325810</v>
      </c>
      <c r="T60" s="14">
        <v>59</v>
      </c>
      <c r="U60" s="15">
        <v>26980332</v>
      </c>
      <c r="V60" s="36">
        <f ca="1" t="shared" si="4"/>
        <v>25654522</v>
      </c>
    </row>
    <row r="61" spans="1:22">
      <c r="A61" s="15">
        <v>57</v>
      </c>
      <c r="B61" s="15" t="s">
        <v>131</v>
      </c>
      <c r="C61" s="15" t="s">
        <v>67</v>
      </c>
      <c r="D61" s="41">
        <v>30</v>
      </c>
      <c r="E61" s="14">
        <f t="shared" si="5"/>
        <v>86975</v>
      </c>
      <c r="F61" s="14">
        <f t="shared" si="2"/>
        <v>61250</v>
      </c>
      <c r="G61" s="14"/>
      <c r="H61" s="14">
        <v>60</v>
      </c>
      <c r="I61" s="14">
        <f t="shared" si="3"/>
        <v>88</v>
      </c>
      <c r="K61" s="8">
        <v>60</v>
      </c>
      <c r="L61" s="8">
        <v>13606.7</v>
      </c>
      <c r="R61" s="14">
        <v>60</v>
      </c>
      <c r="S61" s="14">
        <f ca="1" t="shared" si="6"/>
        <v>38506961</v>
      </c>
      <c r="T61" s="14">
        <v>60</v>
      </c>
      <c r="U61" s="15">
        <v>29671416</v>
      </c>
      <c r="V61" s="36">
        <f ca="1" t="shared" si="4"/>
        <v>-8835545</v>
      </c>
    </row>
    <row r="62" spans="1:12">
      <c r="A62" s="15">
        <v>58</v>
      </c>
      <c r="B62" s="15" t="s">
        <v>133</v>
      </c>
      <c r="C62" s="15" t="s">
        <v>62</v>
      </c>
      <c r="D62" s="41">
        <v>31</v>
      </c>
      <c r="E62" s="14">
        <f t="shared" si="5"/>
        <v>55770</v>
      </c>
      <c r="F62" s="14">
        <f t="shared" si="2"/>
        <v>25000</v>
      </c>
      <c r="G62" s="14"/>
      <c r="H62" s="14">
        <v>61</v>
      </c>
      <c r="I62" s="14">
        <f t="shared" si="3"/>
        <v>89</v>
      </c>
      <c r="K62" s="8">
        <v>61</v>
      </c>
      <c r="L62" s="8">
        <v>13606.7</v>
      </c>
    </row>
    <row r="63" spans="1:12">
      <c r="A63" s="15">
        <v>59</v>
      </c>
      <c r="B63" s="15" t="s">
        <v>134</v>
      </c>
      <c r="C63" s="15" t="s">
        <v>62</v>
      </c>
      <c r="D63" s="41">
        <v>31</v>
      </c>
      <c r="E63" s="14">
        <f t="shared" si="5"/>
        <v>55770</v>
      </c>
      <c r="F63" s="14">
        <f t="shared" si="2"/>
        <v>25000</v>
      </c>
      <c r="G63" s="14"/>
      <c r="H63" s="14">
        <v>62</v>
      </c>
      <c r="I63" s="14">
        <f t="shared" si="3"/>
        <v>91</v>
      </c>
      <c r="K63" s="8">
        <v>62</v>
      </c>
      <c r="L63" s="8">
        <v>13606.7</v>
      </c>
    </row>
    <row r="64" spans="1:12">
      <c r="A64" s="15">
        <v>60</v>
      </c>
      <c r="B64" s="15" t="s">
        <v>135</v>
      </c>
      <c r="C64" s="15" t="s">
        <v>67</v>
      </c>
      <c r="D64" s="41">
        <v>31</v>
      </c>
      <c r="E64" s="14">
        <f t="shared" si="5"/>
        <v>139425</v>
      </c>
      <c r="F64" s="14">
        <f t="shared" si="2"/>
        <v>62500</v>
      </c>
      <c r="G64" s="14"/>
      <c r="H64" s="14">
        <v>63</v>
      </c>
      <c r="I64" s="14">
        <f t="shared" si="3"/>
        <v>92</v>
      </c>
      <c r="K64" s="8">
        <v>63</v>
      </c>
      <c r="L64" s="8">
        <v>13606.7</v>
      </c>
    </row>
    <row r="65" spans="1:12">
      <c r="A65" s="15">
        <v>61</v>
      </c>
      <c r="B65" s="15" t="s">
        <v>136</v>
      </c>
      <c r="C65" s="15" t="s">
        <v>56</v>
      </c>
      <c r="D65" s="41">
        <v>32</v>
      </c>
      <c r="E65" s="14">
        <f t="shared" si="5"/>
        <v>17757</v>
      </c>
      <c r="F65" s="14">
        <f t="shared" si="2"/>
        <v>7800</v>
      </c>
      <c r="G65" s="14"/>
      <c r="H65" s="14">
        <v>64</v>
      </c>
      <c r="I65" s="14">
        <f t="shared" si="3"/>
        <v>93</v>
      </c>
      <c r="K65" s="8">
        <v>64</v>
      </c>
      <c r="L65" s="8">
        <v>13606.7</v>
      </c>
    </row>
    <row r="66" spans="1:12">
      <c r="A66" s="15">
        <v>62</v>
      </c>
      <c r="B66" s="15" t="s">
        <v>137</v>
      </c>
      <c r="C66" s="15" t="s">
        <v>62</v>
      </c>
      <c r="D66" s="41">
        <v>32</v>
      </c>
      <c r="E66" s="14">
        <f t="shared" si="5"/>
        <v>59190</v>
      </c>
      <c r="F66" s="14">
        <f t="shared" ref="F66:F129" si="7">VLOOKUP(D66,H:I,2,FALSE)*VLOOKUP(C66,O:P,2,FALSE)*5</f>
        <v>26000</v>
      </c>
      <c r="G66" s="14"/>
      <c r="H66" s="14">
        <v>65</v>
      </c>
      <c r="I66" s="14">
        <f t="shared" si="3"/>
        <v>95</v>
      </c>
      <c r="K66" s="8">
        <v>65</v>
      </c>
      <c r="L66" s="8">
        <v>13606.7</v>
      </c>
    </row>
    <row r="67" spans="1:12">
      <c r="A67" s="15">
        <v>63</v>
      </c>
      <c r="B67" s="15" t="s">
        <v>139</v>
      </c>
      <c r="C67" s="15" t="s">
        <v>62</v>
      </c>
      <c r="D67" s="41">
        <v>32</v>
      </c>
      <c r="E67" s="14">
        <f t="shared" si="5"/>
        <v>59190</v>
      </c>
      <c r="F67" s="14">
        <f t="shared" si="7"/>
        <v>26000</v>
      </c>
      <c r="G67" s="14"/>
      <c r="H67" s="14">
        <v>66</v>
      </c>
      <c r="I67" s="14">
        <f t="shared" ref="I67:I69" si="8">10+ROUND(H67*1.3,0)</f>
        <v>96</v>
      </c>
      <c r="K67" s="8">
        <v>66</v>
      </c>
      <c r="L67" s="8">
        <v>13606.7</v>
      </c>
    </row>
    <row r="68" spans="1:12">
      <c r="A68" s="15">
        <v>64</v>
      </c>
      <c r="B68" s="15" t="s">
        <v>140</v>
      </c>
      <c r="C68" s="15" t="s">
        <v>67</v>
      </c>
      <c r="D68" s="41">
        <v>32</v>
      </c>
      <c r="E68" s="14">
        <f t="shared" si="5"/>
        <v>147975</v>
      </c>
      <c r="F68" s="14">
        <f t="shared" si="7"/>
        <v>65000</v>
      </c>
      <c r="G68" s="14"/>
      <c r="H68" s="14">
        <v>67</v>
      </c>
      <c r="I68" s="14">
        <f t="shared" si="8"/>
        <v>97</v>
      </c>
      <c r="K68" s="8">
        <v>67</v>
      </c>
      <c r="L68" s="8">
        <v>13606.7</v>
      </c>
    </row>
    <row r="69" spans="1:12">
      <c r="A69" s="15">
        <v>65</v>
      </c>
      <c r="B69" s="15" t="s">
        <v>141</v>
      </c>
      <c r="C69" s="15" t="s">
        <v>62</v>
      </c>
      <c r="D69" s="41">
        <v>33</v>
      </c>
      <c r="E69" s="14">
        <f t="shared" si="5"/>
        <v>38810</v>
      </c>
      <c r="F69" s="14">
        <f t="shared" si="7"/>
        <v>26500</v>
      </c>
      <c r="G69" s="14"/>
      <c r="H69" s="14">
        <v>68</v>
      </c>
      <c r="I69" s="14">
        <f t="shared" si="8"/>
        <v>98</v>
      </c>
      <c r="K69" s="8">
        <v>68</v>
      </c>
      <c r="L69" s="8">
        <v>13606.7</v>
      </c>
    </row>
    <row r="70" spans="1:9">
      <c r="A70" s="15">
        <v>66</v>
      </c>
      <c r="B70" s="15" t="s">
        <v>142</v>
      </c>
      <c r="C70" s="15" t="s">
        <v>56</v>
      </c>
      <c r="D70" s="41">
        <v>33</v>
      </c>
      <c r="E70" s="14">
        <f t="shared" si="5"/>
        <v>11643</v>
      </c>
      <c r="F70" s="14">
        <f t="shared" si="7"/>
        <v>7950</v>
      </c>
      <c r="G70" s="14"/>
      <c r="H70" s="14"/>
      <c r="I70" s="14"/>
    </row>
    <row r="71" spans="1:9">
      <c r="A71" s="15">
        <v>67</v>
      </c>
      <c r="B71" s="15" t="s">
        <v>143</v>
      </c>
      <c r="C71" s="15" t="s">
        <v>67</v>
      </c>
      <c r="D71" s="41">
        <v>33</v>
      </c>
      <c r="E71" s="14">
        <f t="shared" si="5"/>
        <v>97025</v>
      </c>
      <c r="F71" s="14">
        <f t="shared" si="7"/>
        <v>66250</v>
      </c>
      <c r="G71" s="14"/>
      <c r="H71" s="14"/>
      <c r="I71" s="14"/>
    </row>
    <row r="72" spans="1:9">
      <c r="A72" s="15">
        <v>68</v>
      </c>
      <c r="B72" s="15" t="s">
        <v>144</v>
      </c>
      <c r="C72" s="15" t="s">
        <v>62</v>
      </c>
      <c r="D72" s="41">
        <v>34</v>
      </c>
      <c r="E72" s="14">
        <f t="shared" si="5"/>
        <v>48660</v>
      </c>
      <c r="F72" s="14">
        <f t="shared" si="7"/>
        <v>27000</v>
      </c>
      <c r="G72" s="14"/>
      <c r="H72" s="14"/>
      <c r="I72" s="14"/>
    </row>
    <row r="73" spans="1:9">
      <c r="A73" s="15">
        <v>69</v>
      </c>
      <c r="B73" s="15" t="s">
        <v>145</v>
      </c>
      <c r="C73" s="15" t="s">
        <v>62</v>
      </c>
      <c r="D73" s="41">
        <v>34</v>
      </c>
      <c r="E73" s="14">
        <f t="shared" si="5"/>
        <v>48660</v>
      </c>
      <c r="F73" s="14">
        <f t="shared" si="7"/>
        <v>27000</v>
      </c>
      <c r="G73" s="14"/>
      <c r="H73" s="14"/>
      <c r="I73" s="14"/>
    </row>
    <row r="74" spans="1:9">
      <c r="A74" s="15">
        <v>70</v>
      </c>
      <c r="B74" s="15" t="s">
        <v>146</v>
      </c>
      <c r="C74" s="15" t="s">
        <v>65</v>
      </c>
      <c r="D74" s="41">
        <v>34</v>
      </c>
      <c r="E74" s="14">
        <f t="shared" si="5"/>
        <v>48660</v>
      </c>
      <c r="F74" s="14">
        <f t="shared" si="7"/>
        <v>27000</v>
      </c>
      <c r="G74" s="14"/>
      <c r="H74" s="14"/>
      <c r="I74" s="14"/>
    </row>
    <row r="75" spans="1:9">
      <c r="A75" s="15">
        <v>71</v>
      </c>
      <c r="B75" s="15" t="s">
        <v>147</v>
      </c>
      <c r="C75" s="15" t="s">
        <v>67</v>
      </c>
      <c r="D75" s="41">
        <v>34</v>
      </c>
      <c r="E75" s="14">
        <f t="shared" si="5"/>
        <v>121650</v>
      </c>
      <c r="F75" s="14">
        <f t="shared" si="7"/>
        <v>67500</v>
      </c>
      <c r="G75" s="14"/>
      <c r="H75" s="14"/>
      <c r="I75" s="14"/>
    </row>
    <row r="76" spans="1:9">
      <c r="A76" s="15">
        <v>72</v>
      </c>
      <c r="B76" s="15" t="s">
        <v>148</v>
      </c>
      <c r="C76" s="15" t="s">
        <v>56</v>
      </c>
      <c r="D76" s="41">
        <v>34</v>
      </c>
      <c r="E76" s="14">
        <f t="shared" si="5"/>
        <v>14598</v>
      </c>
      <c r="F76" s="14">
        <f t="shared" si="7"/>
        <v>8100</v>
      </c>
      <c r="G76" s="14"/>
      <c r="H76" s="14"/>
      <c r="I76" s="14"/>
    </row>
    <row r="77" spans="1:9">
      <c r="A77" s="15">
        <v>73</v>
      </c>
      <c r="B77" s="15" t="s">
        <v>149</v>
      </c>
      <c r="C77" s="15" t="s">
        <v>65</v>
      </c>
      <c r="D77" s="41">
        <v>34</v>
      </c>
      <c r="E77" s="14">
        <f t="shared" si="5"/>
        <v>48660</v>
      </c>
      <c r="F77" s="14">
        <f t="shared" si="7"/>
        <v>27000</v>
      </c>
      <c r="G77" s="14"/>
      <c r="H77" s="14"/>
      <c r="I77" s="14"/>
    </row>
    <row r="78" spans="1:9">
      <c r="A78" s="15">
        <v>74</v>
      </c>
      <c r="B78" s="15" t="s">
        <v>150</v>
      </c>
      <c r="C78" s="15" t="s">
        <v>62</v>
      </c>
      <c r="D78" s="47">
        <v>36</v>
      </c>
      <c r="E78" s="14">
        <f t="shared" si="5"/>
        <v>53490</v>
      </c>
      <c r="F78" s="14">
        <f t="shared" si="7"/>
        <v>28500</v>
      </c>
      <c r="G78" s="14"/>
      <c r="H78" s="14"/>
      <c r="I78" s="14"/>
    </row>
    <row r="79" spans="1:9">
      <c r="A79" s="15">
        <v>75</v>
      </c>
      <c r="B79" s="15" t="s">
        <v>151</v>
      </c>
      <c r="C79" s="15" t="s">
        <v>62</v>
      </c>
      <c r="D79" s="47">
        <v>36</v>
      </c>
      <c r="E79" s="14">
        <f t="shared" si="5"/>
        <v>53490</v>
      </c>
      <c r="F79" s="14">
        <f t="shared" si="7"/>
        <v>28500</v>
      </c>
      <c r="G79" s="14"/>
      <c r="H79" s="14"/>
      <c r="I79" s="14"/>
    </row>
    <row r="80" spans="1:9">
      <c r="A80" s="15">
        <v>76</v>
      </c>
      <c r="B80" s="15" t="s">
        <v>152</v>
      </c>
      <c r="C80" s="15" t="s">
        <v>62</v>
      </c>
      <c r="D80" s="47">
        <v>36</v>
      </c>
      <c r="E80" s="14">
        <f t="shared" si="5"/>
        <v>53490</v>
      </c>
      <c r="F80" s="14">
        <f t="shared" si="7"/>
        <v>28500</v>
      </c>
      <c r="G80" s="14"/>
      <c r="H80" s="14"/>
      <c r="I80" s="14"/>
    </row>
    <row r="81" spans="1:9">
      <c r="A81" s="15">
        <v>77</v>
      </c>
      <c r="B81" s="15" t="s">
        <v>153</v>
      </c>
      <c r="C81" s="15" t="s">
        <v>62</v>
      </c>
      <c r="D81" s="47">
        <v>36</v>
      </c>
      <c r="E81" s="14">
        <f t="shared" si="5"/>
        <v>53490</v>
      </c>
      <c r="F81" s="14">
        <f t="shared" si="7"/>
        <v>28500</v>
      </c>
      <c r="G81" s="14"/>
      <c r="H81" s="14"/>
      <c r="I81" s="14"/>
    </row>
    <row r="82" spans="1:9">
      <c r="A82" s="15">
        <v>78</v>
      </c>
      <c r="B82" s="15" t="s">
        <v>154</v>
      </c>
      <c r="C82" s="15" t="s">
        <v>67</v>
      </c>
      <c r="D82" s="47">
        <v>36</v>
      </c>
      <c r="E82" s="14">
        <f t="shared" si="5"/>
        <v>133725</v>
      </c>
      <c r="F82" s="14">
        <f t="shared" si="7"/>
        <v>71250</v>
      </c>
      <c r="G82" s="14"/>
      <c r="H82" s="14"/>
      <c r="I82" s="14"/>
    </row>
    <row r="83" spans="1:9">
      <c r="A83" s="15">
        <v>79</v>
      </c>
      <c r="B83" s="15" t="s">
        <v>155</v>
      </c>
      <c r="C83" s="15" t="s">
        <v>56</v>
      </c>
      <c r="D83" s="47">
        <v>36</v>
      </c>
      <c r="E83" s="14">
        <f t="shared" si="5"/>
        <v>16047</v>
      </c>
      <c r="F83" s="14">
        <f t="shared" si="7"/>
        <v>8550</v>
      </c>
      <c r="G83" s="14"/>
      <c r="H83" s="14"/>
      <c r="I83" s="14"/>
    </row>
    <row r="84" spans="1:9">
      <c r="A84" s="15">
        <v>80</v>
      </c>
      <c r="B84" s="15" t="s">
        <v>156</v>
      </c>
      <c r="C84" s="15" t="s">
        <v>62</v>
      </c>
      <c r="D84" s="41">
        <v>38</v>
      </c>
      <c r="E84" s="14">
        <f t="shared" si="5"/>
        <v>77370</v>
      </c>
      <c r="F84" s="14">
        <f t="shared" si="7"/>
        <v>29500</v>
      </c>
      <c r="G84" s="14"/>
      <c r="H84" s="14"/>
      <c r="I84" s="14"/>
    </row>
    <row r="85" spans="1:9">
      <c r="A85" s="15">
        <v>81</v>
      </c>
      <c r="B85" s="15" t="s">
        <v>157</v>
      </c>
      <c r="C85" s="15" t="s">
        <v>62</v>
      </c>
      <c r="D85" s="41">
        <v>38</v>
      </c>
      <c r="E85" s="14">
        <f t="shared" si="5"/>
        <v>77370</v>
      </c>
      <c r="F85" s="14">
        <f t="shared" si="7"/>
        <v>29500</v>
      </c>
      <c r="G85" s="14"/>
      <c r="H85" s="14"/>
      <c r="I85" s="14"/>
    </row>
    <row r="86" spans="1:9">
      <c r="A86" s="15">
        <v>82</v>
      </c>
      <c r="B86" s="15" t="s">
        <v>158</v>
      </c>
      <c r="C86" s="15" t="s">
        <v>62</v>
      </c>
      <c r="D86" s="41">
        <v>38</v>
      </c>
      <c r="E86" s="14">
        <f t="shared" si="5"/>
        <v>77370</v>
      </c>
      <c r="F86" s="14">
        <f t="shared" si="7"/>
        <v>29500</v>
      </c>
      <c r="G86" s="14"/>
      <c r="H86" s="14"/>
      <c r="I86" s="14"/>
    </row>
    <row r="87" spans="1:9">
      <c r="A87" s="15">
        <v>83</v>
      </c>
      <c r="B87" s="15" t="s">
        <v>159</v>
      </c>
      <c r="C87" s="15" t="s">
        <v>67</v>
      </c>
      <c r="D87" s="41">
        <v>38</v>
      </c>
      <c r="E87" s="14">
        <f t="shared" si="5"/>
        <v>193425</v>
      </c>
      <c r="F87" s="14">
        <f t="shared" si="7"/>
        <v>73750</v>
      </c>
      <c r="G87" s="14"/>
      <c r="H87" s="14"/>
      <c r="I87" s="14"/>
    </row>
    <row r="88" spans="1:9">
      <c r="A88" s="15">
        <v>84</v>
      </c>
      <c r="B88" s="15" t="s">
        <v>160</v>
      </c>
      <c r="C88" s="15" t="s">
        <v>65</v>
      </c>
      <c r="D88" s="41">
        <v>38</v>
      </c>
      <c r="E88" s="14">
        <f t="shared" si="5"/>
        <v>77370</v>
      </c>
      <c r="F88" s="14">
        <f t="shared" si="7"/>
        <v>29500</v>
      </c>
      <c r="G88" s="14"/>
      <c r="H88" s="14"/>
      <c r="I88" s="14"/>
    </row>
    <row r="89" spans="1:9">
      <c r="A89" s="15">
        <v>85</v>
      </c>
      <c r="B89" s="15" t="s">
        <v>161</v>
      </c>
      <c r="C89" s="15" t="s">
        <v>62</v>
      </c>
      <c r="D89" s="41">
        <v>38</v>
      </c>
      <c r="E89" s="14">
        <f t="shared" si="5"/>
        <v>77370</v>
      </c>
      <c r="F89" s="14">
        <f t="shared" si="7"/>
        <v>29500</v>
      </c>
      <c r="G89" s="14"/>
      <c r="H89" s="14"/>
      <c r="I89" s="14"/>
    </row>
    <row r="90" spans="1:9">
      <c r="A90" s="15">
        <v>86</v>
      </c>
      <c r="B90" s="15" t="s">
        <v>162</v>
      </c>
      <c r="C90" s="15" t="s">
        <v>62</v>
      </c>
      <c r="D90" s="41">
        <v>38</v>
      </c>
      <c r="E90" s="14">
        <f t="shared" ref="E90:E153" si="9">VLOOKUP(D90,K:L,2,FALSE)*VLOOKUP(C90,O:P,2,FALSE)</f>
        <v>77370</v>
      </c>
      <c r="F90" s="14">
        <f t="shared" si="7"/>
        <v>29500</v>
      </c>
      <c r="G90" s="14"/>
      <c r="H90" s="14"/>
      <c r="I90" s="14"/>
    </row>
    <row r="91" spans="1:9">
      <c r="A91" s="15">
        <v>87</v>
      </c>
      <c r="B91" s="15" t="s">
        <v>163</v>
      </c>
      <c r="C91" s="15" t="s">
        <v>62</v>
      </c>
      <c r="D91" s="41">
        <v>38</v>
      </c>
      <c r="E91" s="14">
        <f t="shared" si="9"/>
        <v>77370</v>
      </c>
      <c r="F91" s="14">
        <f t="shared" si="7"/>
        <v>29500</v>
      </c>
      <c r="G91" s="14"/>
      <c r="H91" s="14"/>
      <c r="I91" s="14"/>
    </row>
    <row r="92" spans="1:9">
      <c r="A92" s="15">
        <v>88</v>
      </c>
      <c r="B92" s="15" t="s">
        <v>164</v>
      </c>
      <c r="C92" s="15" t="s">
        <v>62</v>
      </c>
      <c r="D92" s="41">
        <v>38</v>
      </c>
      <c r="E92" s="14">
        <f t="shared" si="9"/>
        <v>77370</v>
      </c>
      <c r="F92" s="14">
        <f t="shared" si="7"/>
        <v>29500</v>
      </c>
      <c r="G92" s="14"/>
      <c r="H92" s="14"/>
      <c r="I92" s="14"/>
    </row>
    <row r="93" spans="1:9">
      <c r="A93" s="15">
        <v>89</v>
      </c>
      <c r="B93" s="15" t="s">
        <v>165</v>
      </c>
      <c r="C93" s="15" t="s">
        <v>62</v>
      </c>
      <c r="D93" s="41">
        <v>41</v>
      </c>
      <c r="E93" s="14">
        <f t="shared" si="9"/>
        <v>85610</v>
      </c>
      <c r="F93" s="14">
        <f t="shared" si="7"/>
        <v>31500</v>
      </c>
      <c r="G93" s="14"/>
      <c r="H93" s="14"/>
      <c r="I93" s="14"/>
    </row>
    <row r="94" spans="1:9">
      <c r="A94" s="15">
        <v>90</v>
      </c>
      <c r="B94" s="15" t="s">
        <v>166</v>
      </c>
      <c r="C94" s="15" t="s">
        <v>67</v>
      </c>
      <c r="D94" s="41">
        <v>41</v>
      </c>
      <c r="E94" s="14">
        <f t="shared" si="9"/>
        <v>214025</v>
      </c>
      <c r="F94" s="14">
        <f t="shared" si="7"/>
        <v>78750</v>
      </c>
      <c r="G94" s="14"/>
      <c r="H94" s="14"/>
      <c r="I94" s="14"/>
    </row>
    <row r="95" spans="1:9">
      <c r="A95" s="15">
        <v>91</v>
      </c>
      <c r="B95" s="15" t="s">
        <v>167</v>
      </c>
      <c r="C95" s="15" t="s">
        <v>62</v>
      </c>
      <c r="D95" s="41">
        <v>41</v>
      </c>
      <c r="E95" s="14">
        <f t="shared" si="9"/>
        <v>85610</v>
      </c>
      <c r="F95" s="14">
        <f t="shared" si="7"/>
        <v>31500</v>
      </c>
      <c r="G95" s="14"/>
      <c r="H95" s="14"/>
      <c r="I95" s="14"/>
    </row>
    <row r="96" spans="1:9">
      <c r="A96" s="15">
        <v>92</v>
      </c>
      <c r="B96" s="15" t="s">
        <v>168</v>
      </c>
      <c r="C96" s="15" t="s">
        <v>65</v>
      </c>
      <c r="D96" s="41">
        <v>41</v>
      </c>
      <c r="E96" s="14">
        <f t="shared" si="9"/>
        <v>85610</v>
      </c>
      <c r="F96" s="14">
        <f t="shared" si="7"/>
        <v>31500</v>
      </c>
      <c r="G96" s="14"/>
      <c r="H96" s="14"/>
      <c r="I96" s="14"/>
    </row>
    <row r="97" spans="1:9">
      <c r="A97" s="15">
        <v>93</v>
      </c>
      <c r="B97" s="15" t="s">
        <v>169</v>
      </c>
      <c r="C97" s="15" t="s">
        <v>56</v>
      </c>
      <c r="D97" s="41">
        <v>41</v>
      </c>
      <c r="E97" s="14">
        <f t="shared" si="9"/>
        <v>25683</v>
      </c>
      <c r="F97" s="14">
        <f t="shared" si="7"/>
        <v>9450</v>
      </c>
      <c r="G97" s="14"/>
      <c r="H97" s="14"/>
      <c r="I97" s="14"/>
    </row>
    <row r="98" spans="1:9">
      <c r="A98" s="15">
        <v>94</v>
      </c>
      <c r="B98" s="15" t="s">
        <v>170</v>
      </c>
      <c r="C98" s="15" t="s">
        <v>62</v>
      </c>
      <c r="D98" s="41">
        <v>41</v>
      </c>
      <c r="E98" s="14">
        <f t="shared" si="9"/>
        <v>85610</v>
      </c>
      <c r="F98" s="14">
        <f t="shared" si="7"/>
        <v>31500</v>
      </c>
      <c r="G98" s="14"/>
      <c r="H98" s="14"/>
      <c r="I98" s="14"/>
    </row>
    <row r="99" spans="1:9">
      <c r="A99" s="15">
        <v>95</v>
      </c>
      <c r="B99" s="15" t="s">
        <v>171</v>
      </c>
      <c r="C99" s="15" t="s">
        <v>65</v>
      </c>
      <c r="D99" s="41">
        <v>41</v>
      </c>
      <c r="E99" s="14">
        <f t="shared" si="9"/>
        <v>85610</v>
      </c>
      <c r="F99" s="14">
        <f t="shared" si="7"/>
        <v>31500</v>
      </c>
      <c r="G99" s="14"/>
      <c r="H99" s="14"/>
      <c r="I99" s="14"/>
    </row>
    <row r="100" spans="1:9">
      <c r="A100" s="15">
        <v>96</v>
      </c>
      <c r="B100" s="15" t="s">
        <v>172</v>
      </c>
      <c r="C100" s="15" t="s">
        <v>62</v>
      </c>
      <c r="D100" s="41">
        <v>43</v>
      </c>
      <c r="E100" s="14">
        <f t="shared" si="9"/>
        <v>135720</v>
      </c>
      <c r="F100" s="14">
        <f t="shared" si="7"/>
        <v>33000</v>
      </c>
      <c r="G100" s="14"/>
      <c r="H100" s="14"/>
      <c r="I100" s="14"/>
    </row>
    <row r="101" spans="1:9">
      <c r="A101" s="15">
        <v>97</v>
      </c>
      <c r="B101" s="15" t="s">
        <v>173</v>
      </c>
      <c r="C101" s="15" t="s">
        <v>62</v>
      </c>
      <c r="D101" s="41">
        <v>43</v>
      </c>
      <c r="E101" s="14">
        <f t="shared" si="9"/>
        <v>135720</v>
      </c>
      <c r="F101" s="14">
        <f t="shared" si="7"/>
        <v>33000</v>
      </c>
      <c r="G101" s="14"/>
      <c r="H101" s="14"/>
      <c r="I101" s="14"/>
    </row>
    <row r="102" spans="1:9">
      <c r="A102" s="15">
        <v>98</v>
      </c>
      <c r="B102" s="15" t="s">
        <v>174</v>
      </c>
      <c r="C102" s="15" t="s">
        <v>67</v>
      </c>
      <c r="D102" s="41">
        <v>43</v>
      </c>
      <c r="E102" s="14">
        <f t="shared" si="9"/>
        <v>339300</v>
      </c>
      <c r="F102" s="14">
        <f t="shared" si="7"/>
        <v>82500</v>
      </c>
      <c r="G102" s="14"/>
      <c r="H102" s="14"/>
      <c r="I102" s="14"/>
    </row>
    <row r="103" spans="1:9">
      <c r="A103" s="15">
        <v>99</v>
      </c>
      <c r="B103" s="15" t="s">
        <v>175</v>
      </c>
      <c r="C103" s="15" t="s">
        <v>62</v>
      </c>
      <c r="D103" s="41">
        <v>43</v>
      </c>
      <c r="E103" s="14">
        <f t="shared" si="9"/>
        <v>135720</v>
      </c>
      <c r="F103" s="14">
        <f t="shared" si="7"/>
        <v>33000</v>
      </c>
      <c r="G103" s="14"/>
      <c r="H103" s="14"/>
      <c r="I103" s="14"/>
    </row>
    <row r="104" spans="1:9">
      <c r="A104" s="15">
        <v>100</v>
      </c>
      <c r="B104" s="15" t="s">
        <v>176</v>
      </c>
      <c r="C104" s="15" t="s">
        <v>62</v>
      </c>
      <c r="D104" s="41">
        <v>43</v>
      </c>
      <c r="E104" s="14">
        <f t="shared" si="9"/>
        <v>135720</v>
      </c>
      <c r="F104" s="14">
        <f t="shared" si="7"/>
        <v>33000</v>
      </c>
      <c r="G104" s="14"/>
      <c r="H104" s="14"/>
      <c r="I104" s="14"/>
    </row>
    <row r="105" spans="1:9">
      <c r="A105" s="15">
        <v>101</v>
      </c>
      <c r="B105" s="15" t="s">
        <v>177</v>
      </c>
      <c r="C105" s="15" t="s">
        <v>62</v>
      </c>
      <c r="D105" s="41">
        <v>43</v>
      </c>
      <c r="E105" s="14">
        <f t="shared" si="9"/>
        <v>135720</v>
      </c>
      <c r="F105" s="14">
        <f t="shared" si="7"/>
        <v>33000</v>
      </c>
      <c r="G105" s="14"/>
      <c r="H105" s="14"/>
      <c r="I105" s="14"/>
    </row>
    <row r="106" spans="1:9">
      <c r="A106" s="15">
        <v>102</v>
      </c>
      <c r="B106" s="15" t="s">
        <v>178</v>
      </c>
      <c r="C106" s="15" t="s">
        <v>65</v>
      </c>
      <c r="D106" s="41">
        <v>43</v>
      </c>
      <c r="E106" s="14">
        <f t="shared" si="9"/>
        <v>135720</v>
      </c>
      <c r="F106" s="14">
        <f t="shared" si="7"/>
        <v>33000</v>
      </c>
      <c r="G106" s="14"/>
      <c r="H106" s="14"/>
      <c r="I106" s="14"/>
    </row>
    <row r="107" spans="1:9">
      <c r="A107" s="15">
        <v>103</v>
      </c>
      <c r="B107" s="15" t="s">
        <v>179</v>
      </c>
      <c r="C107" s="15" t="s">
        <v>67</v>
      </c>
      <c r="D107" s="41">
        <v>43</v>
      </c>
      <c r="E107" s="14">
        <f t="shared" si="9"/>
        <v>339300</v>
      </c>
      <c r="F107" s="14">
        <f t="shared" si="7"/>
        <v>82500</v>
      </c>
      <c r="G107" s="14"/>
      <c r="H107" s="14"/>
      <c r="I107" s="14"/>
    </row>
    <row r="108" spans="1:9">
      <c r="A108" s="15">
        <v>104</v>
      </c>
      <c r="B108" s="15" t="s">
        <v>180</v>
      </c>
      <c r="C108" s="15" t="s">
        <v>62</v>
      </c>
      <c r="D108" s="41">
        <v>45</v>
      </c>
      <c r="E108" s="14">
        <f t="shared" si="9"/>
        <v>43770</v>
      </c>
      <c r="F108" s="14">
        <f t="shared" si="7"/>
        <v>34500</v>
      </c>
      <c r="G108" s="14"/>
      <c r="H108" s="14"/>
      <c r="I108" s="14"/>
    </row>
    <row r="109" spans="1:9">
      <c r="A109" s="15">
        <v>105</v>
      </c>
      <c r="B109" s="15" t="s">
        <v>181</v>
      </c>
      <c r="C109" s="15" t="s">
        <v>62</v>
      </c>
      <c r="D109" s="41">
        <v>45</v>
      </c>
      <c r="E109" s="14">
        <f t="shared" si="9"/>
        <v>43770</v>
      </c>
      <c r="F109" s="14">
        <f t="shared" si="7"/>
        <v>34500</v>
      </c>
      <c r="G109" s="14"/>
      <c r="H109" s="14"/>
      <c r="I109" s="14"/>
    </row>
    <row r="110" spans="1:9">
      <c r="A110" s="15">
        <v>106</v>
      </c>
      <c r="B110" s="15" t="s">
        <v>182</v>
      </c>
      <c r="C110" s="15" t="s">
        <v>65</v>
      </c>
      <c r="D110" s="41">
        <v>45</v>
      </c>
      <c r="E110" s="14">
        <f t="shared" si="9"/>
        <v>43770</v>
      </c>
      <c r="F110" s="14">
        <f t="shared" si="7"/>
        <v>34500</v>
      </c>
      <c r="G110" s="14"/>
      <c r="H110" s="14"/>
      <c r="I110" s="14"/>
    </row>
    <row r="111" spans="1:9">
      <c r="A111" s="15">
        <v>107</v>
      </c>
      <c r="B111" s="15" t="s">
        <v>183</v>
      </c>
      <c r="C111" s="15" t="s">
        <v>62</v>
      </c>
      <c r="D111" s="41">
        <v>45</v>
      </c>
      <c r="E111" s="14">
        <f t="shared" si="9"/>
        <v>43770</v>
      </c>
      <c r="F111" s="14">
        <f t="shared" si="7"/>
        <v>34500</v>
      </c>
      <c r="G111" s="14"/>
      <c r="H111" s="14"/>
      <c r="I111" s="14"/>
    </row>
    <row r="112" spans="1:9">
      <c r="A112" s="15">
        <v>108</v>
      </c>
      <c r="B112" s="15" t="s">
        <v>184</v>
      </c>
      <c r="C112" s="15" t="s">
        <v>67</v>
      </c>
      <c r="D112" s="41">
        <v>45</v>
      </c>
      <c r="E112" s="14">
        <f t="shared" si="9"/>
        <v>109425</v>
      </c>
      <c r="F112" s="14">
        <f t="shared" si="7"/>
        <v>86250</v>
      </c>
      <c r="G112" s="14"/>
      <c r="H112" s="14"/>
      <c r="I112" s="14"/>
    </row>
    <row r="113" spans="1:9">
      <c r="A113" s="15">
        <v>109</v>
      </c>
      <c r="B113" s="15" t="s">
        <v>186</v>
      </c>
      <c r="C113" s="15" t="s">
        <v>65</v>
      </c>
      <c r="D113" s="41">
        <v>45</v>
      </c>
      <c r="E113" s="14">
        <f t="shared" si="9"/>
        <v>43770</v>
      </c>
      <c r="F113" s="14">
        <f t="shared" si="7"/>
        <v>34500</v>
      </c>
      <c r="G113" s="14"/>
      <c r="H113" s="14"/>
      <c r="I113" s="14"/>
    </row>
    <row r="114" spans="1:9">
      <c r="A114" s="15">
        <v>110</v>
      </c>
      <c r="B114" s="15" t="s">
        <v>187</v>
      </c>
      <c r="C114" s="15" t="s">
        <v>62</v>
      </c>
      <c r="D114" s="41">
        <v>47</v>
      </c>
      <c r="E114" s="14">
        <f t="shared" si="9"/>
        <v>993590</v>
      </c>
      <c r="F114" s="14">
        <f t="shared" si="7"/>
        <v>35500</v>
      </c>
      <c r="G114" s="14"/>
      <c r="H114" s="14"/>
      <c r="I114" s="14"/>
    </row>
    <row r="115" spans="1:9">
      <c r="A115" s="15">
        <v>111</v>
      </c>
      <c r="B115" s="15" t="s">
        <v>188</v>
      </c>
      <c r="C115" s="15" t="s">
        <v>62</v>
      </c>
      <c r="D115" s="41">
        <v>47</v>
      </c>
      <c r="E115" s="14">
        <f t="shared" si="9"/>
        <v>993590</v>
      </c>
      <c r="F115" s="14">
        <f t="shared" si="7"/>
        <v>35500</v>
      </c>
      <c r="G115" s="14"/>
      <c r="H115" s="14"/>
      <c r="I115" s="14"/>
    </row>
    <row r="116" spans="1:9">
      <c r="A116" s="15">
        <v>112</v>
      </c>
      <c r="B116" s="15" t="s">
        <v>189</v>
      </c>
      <c r="C116" s="15" t="s">
        <v>62</v>
      </c>
      <c r="D116" s="41">
        <v>47</v>
      </c>
      <c r="E116" s="14">
        <f t="shared" si="9"/>
        <v>993590</v>
      </c>
      <c r="F116" s="14">
        <f t="shared" si="7"/>
        <v>35500</v>
      </c>
      <c r="G116" s="14"/>
      <c r="H116" s="14"/>
      <c r="I116" s="14"/>
    </row>
    <row r="117" spans="1:9">
      <c r="A117" s="15">
        <v>113</v>
      </c>
      <c r="B117" s="15" t="s">
        <v>190</v>
      </c>
      <c r="C117" s="15" t="s">
        <v>67</v>
      </c>
      <c r="D117" s="41">
        <v>47</v>
      </c>
      <c r="E117" s="14">
        <f t="shared" si="9"/>
        <v>2483975</v>
      </c>
      <c r="F117" s="14">
        <f t="shared" si="7"/>
        <v>88750</v>
      </c>
      <c r="G117" s="14"/>
      <c r="H117" s="14"/>
      <c r="I117" s="14"/>
    </row>
    <row r="118" spans="1:9">
      <c r="A118" s="15">
        <v>114</v>
      </c>
      <c r="B118" s="15" t="s">
        <v>191</v>
      </c>
      <c r="C118" s="15" t="s">
        <v>56</v>
      </c>
      <c r="D118" s="41">
        <v>47</v>
      </c>
      <c r="E118" s="14">
        <f t="shared" si="9"/>
        <v>298077</v>
      </c>
      <c r="F118" s="14">
        <f t="shared" si="7"/>
        <v>10650</v>
      </c>
      <c r="G118" s="14"/>
      <c r="H118" s="14"/>
      <c r="I118" s="14"/>
    </row>
    <row r="119" spans="1:9">
      <c r="A119" s="15">
        <v>115</v>
      </c>
      <c r="B119" s="15" t="s">
        <v>192</v>
      </c>
      <c r="C119" s="15" t="s">
        <v>62</v>
      </c>
      <c r="D119" s="41">
        <v>47</v>
      </c>
      <c r="E119" s="14">
        <f t="shared" si="9"/>
        <v>993590</v>
      </c>
      <c r="F119" s="14">
        <f t="shared" si="7"/>
        <v>35500</v>
      </c>
      <c r="G119" s="14"/>
      <c r="H119" s="14"/>
      <c r="I119" s="14"/>
    </row>
    <row r="120" spans="1:9">
      <c r="A120" s="15">
        <v>116</v>
      </c>
      <c r="B120" s="15" t="s">
        <v>193</v>
      </c>
      <c r="C120" s="15" t="s">
        <v>62</v>
      </c>
      <c r="D120" s="41">
        <v>48</v>
      </c>
      <c r="E120" s="14">
        <f t="shared" si="9"/>
        <v>1029140</v>
      </c>
      <c r="F120" s="14">
        <f t="shared" si="7"/>
        <v>36000</v>
      </c>
      <c r="G120" s="14"/>
      <c r="H120" s="14"/>
      <c r="I120" s="14"/>
    </row>
    <row r="121" spans="1:9">
      <c r="A121" s="15">
        <v>117</v>
      </c>
      <c r="B121" s="15" t="s">
        <v>194</v>
      </c>
      <c r="C121" s="15" t="s">
        <v>62</v>
      </c>
      <c r="D121" s="41">
        <v>48</v>
      </c>
      <c r="E121" s="14">
        <f t="shared" si="9"/>
        <v>1029140</v>
      </c>
      <c r="F121" s="14">
        <f t="shared" si="7"/>
        <v>36000</v>
      </c>
      <c r="G121" s="14"/>
      <c r="H121" s="14"/>
      <c r="I121" s="14"/>
    </row>
    <row r="122" spans="1:9">
      <c r="A122" s="15">
        <v>118</v>
      </c>
      <c r="B122" s="15" t="s">
        <v>195</v>
      </c>
      <c r="C122" s="15" t="s">
        <v>67</v>
      </c>
      <c r="D122" s="41">
        <v>48</v>
      </c>
      <c r="E122" s="14">
        <f t="shared" si="9"/>
        <v>2572850</v>
      </c>
      <c r="F122" s="14">
        <f t="shared" si="7"/>
        <v>90000</v>
      </c>
      <c r="G122" s="14"/>
      <c r="H122" s="14"/>
      <c r="I122" s="14"/>
    </row>
    <row r="123" spans="1:9">
      <c r="A123" s="15">
        <v>119</v>
      </c>
      <c r="B123" s="15" t="s">
        <v>196</v>
      </c>
      <c r="C123" s="15" t="s">
        <v>65</v>
      </c>
      <c r="D123" s="41">
        <v>48</v>
      </c>
      <c r="E123" s="14">
        <f t="shared" si="9"/>
        <v>1029140</v>
      </c>
      <c r="F123" s="14">
        <f t="shared" si="7"/>
        <v>36000</v>
      </c>
      <c r="G123" s="14"/>
      <c r="H123" s="14"/>
      <c r="I123" s="14"/>
    </row>
    <row r="124" spans="1:9">
      <c r="A124" s="15">
        <v>120</v>
      </c>
      <c r="B124" s="15" t="s">
        <v>197</v>
      </c>
      <c r="C124" s="15" t="s">
        <v>62</v>
      </c>
      <c r="D124" s="41">
        <v>48</v>
      </c>
      <c r="E124" s="14">
        <f t="shared" si="9"/>
        <v>1029140</v>
      </c>
      <c r="F124" s="14">
        <f t="shared" si="7"/>
        <v>36000</v>
      </c>
      <c r="G124" s="14"/>
      <c r="H124" s="14"/>
      <c r="I124" s="14"/>
    </row>
    <row r="125" spans="1:9">
      <c r="A125" s="15">
        <v>121</v>
      </c>
      <c r="B125" s="15" t="s">
        <v>198</v>
      </c>
      <c r="C125" s="15" t="s">
        <v>62</v>
      </c>
      <c r="D125" s="41">
        <v>48</v>
      </c>
      <c r="E125" s="14">
        <f t="shared" si="9"/>
        <v>1029140</v>
      </c>
      <c r="F125" s="14">
        <f t="shared" si="7"/>
        <v>36000</v>
      </c>
      <c r="G125" s="14"/>
      <c r="H125" s="14"/>
      <c r="I125" s="14"/>
    </row>
    <row r="126" spans="1:9">
      <c r="A126" s="15">
        <v>122</v>
      </c>
      <c r="B126" s="15" t="s">
        <v>199</v>
      </c>
      <c r="C126" s="15" t="s">
        <v>62</v>
      </c>
      <c r="D126" s="41">
        <v>50</v>
      </c>
      <c r="E126" s="14">
        <f t="shared" si="9"/>
        <v>1067150</v>
      </c>
      <c r="F126" s="14">
        <f t="shared" si="7"/>
        <v>37500</v>
      </c>
      <c r="G126" s="14"/>
      <c r="H126" s="14"/>
      <c r="I126" s="14"/>
    </row>
    <row r="127" spans="1:9">
      <c r="A127" s="15">
        <v>123</v>
      </c>
      <c r="B127" s="15" t="s">
        <v>200</v>
      </c>
      <c r="C127" s="15" t="s">
        <v>62</v>
      </c>
      <c r="D127" s="41">
        <v>50</v>
      </c>
      <c r="E127" s="14">
        <f t="shared" si="9"/>
        <v>1067150</v>
      </c>
      <c r="F127" s="14">
        <f t="shared" si="7"/>
        <v>37500</v>
      </c>
      <c r="G127" s="14"/>
      <c r="H127" s="14"/>
      <c r="I127" s="14"/>
    </row>
    <row r="128" spans="1:9">
      <c r="A128" s="15">
        <v>124</v>
      </c>
      <c r="B128" s="15" t="s">
        <v>201</v>
      </c>
      <c r="C128" s="15" t="s">
        <v>67</v>
      </c>
      <c r="D128" s="41">
        <v>50</v>
      </c>
      <c r="E128" s="14">
        <f t="shared" si="9"/>
        <v>2667875</v>
      </c>
      <c r="F128" s="14">
        <f t="shared" si="7"/>
        <v>93750</v>
      </c>
      <c r="G128" s="14"/>
      <c r="H128" s="14"/>
      <c r="I128" s="14"/>
    </row>
    <row r="129" spans="1:9">
      <c r="A129" s="15">
        <v>125</v>
      </c>
      <c r="B129" s="15" t="s">
        <v>202</v>
      </c>
      <c r="C129" s="15" t="s">
        <v>56</v>
      </c>
      <c r="D129" s="41">
        <v>50</v>
      </c>
      <c r="E129" s="14">
        <f t="shared" si="9"/>
        <v>320145</v>
      </c>
      <c r="F129" s="14">
        <f t="shared" si="7"/>
        <v>11250</v>
      </c>
      <c r="G129" s="14"/>
      <c r="H129" s="14"/>
      <c r="I129" s="14"/>
    </row>
    <row r="130" spans="1:9">
      <c r="A130" s="15">
        <v>126</v>
      </c>
      <c r="B130" s="15" t="s">
        <v>203</v>
      </c>
      <c r="C130" s="15" t="s">
        <v>62</v>
      </c>
      <c r="D130" s="41">
        <v>50</v>
      </c>
      <c r="E130" s="14">
        <f t="shared" si="9"/>
        <v>1067150</v>
      </c>
      <c r="F130" s="14">
        <f t="shared" ref="F130:F193" si="10">VLOOKUP(D130,H:I,2,FALSE)*VLOOKUP(C130,O:P,2,FALSE)*5</f>
        <v>37500</v>
      </c>
      <c r="G130" s="14"/>
      <c r="H130" s="14"/>
      <c r="I130" s="14"/>
    </row>
    <row r="131" spans="1:9">
      <c r="A131" s="15">
        <v>127</v>
      </c>
      <c r="B131" s="15" t="s">
        <v>204</v>
      </c>
      <c r="C131" s="15" t="s">
        <v>62</v>
      </c>
      <c r="D131" s="41">
        <v>50</v>
      </c>
      <c r="E131" s="14">
        <f t="shared" si="9"/>
        <v>1067150</v>
      </c>
      <c r="F131" s="14">
        <f t="shared" si="10"/>
        <v>37500</v>
      </c>
      <c r="G131" s="14"/>
      <c r="H131" s="14"/>
      <c r="I131" s="14"/>
    </row>
    <row r="132" spans="1:9">
      <c r="A132" s="15">
        <v>128</v>
      </c>
      <c r="B132" s="15" t="s">
        <v>205</v>
      </c>
      <c r="C132" s="15" t="s">
        <v>65</v>
      </c>
      <c r="D132" s="41">
        <v>52</v>
      </c>
      <c r="E132" s="14">
        <f t="shared" si="9"/>
        <v>1099460</v>
      </c>
      <c r="F132" s="14">
        <f t="shared" si="10"/>
        <v>39000</v>
      </c>
      <c r="G132" s="14"/>
      <c r="H132" s="14"/>
      <c r="I132" s="14"/>
    </row>
    <row r="133" spans="1:9">
      <c r="A133" s="15">
        <v>129</v>
      </c>
      <c r="B133" s="15" t="s">
        <v>206</v>
      </c>
      <c r="C133" s="15" t="s">
        <v>62</v>
      </c>
      <c r="D133" s="41">
        <v>52</v>
      </c>
      <c r="E133" s="14">
        <f t="shared" si="9"/>
        <v>1099460</v>
      </c>
      <c r="F133" s="14">
        <f t="shared" si="10"/>
        <v>39000</v>
      </c>
      <c r="G133" s="14"/>
      <c r="H133" s="14"/>
      <c r="I133" s="14"/>
    </row>
    <row r="134" spans="1:9">
      <c r="A134" s="15">
        <v>130</v>
      </c>
      <c r="B134" s="15" t="s">
        <v>207</v>
      </c>
      <c r="C134" s="15" t="s">
        <v>67</v>
      </c>
      <c r="D134" s="41">
        <v>52</v>
      </c>
      <c r="E134" s="14">
        <f t="shared" si="9"/>
        <v>2748650</v>
      </c>
      <c r="F134" s="14">
        <f t="shared" si="10"/>
        <v>97500</v>
      </c>
      <c r="G134" s="14"/>
      <c r="H134" s="14"/>
      <c r="I134" s="14"/>
    </row>
    <row r="135" spans="1:9">
      <c r="A135" s="15">
        <v>131</v>
      </c>
      <c r="B135" s="15" t="s">
        <v>208</v>
      </c>
      <c r="C135" s="15" t="s">
        <v>56</v>
      </c>
      <c r="D135" s="41">
        <v>52</v>
      </c>
      <c r="E135" s="14">
        <f t="shared" si="9"/>
        <v>329838</v>
      </c>
      <c r="F135" s="14">
        <f t="shared" si="10"/>
        <v>11700</v>
      </c>
      <c r="G135" s="14"/>
      <c r="H135" s="14"/>
      <c r="I135" s="14"/>
    </row>
    <row r="136" spans="1:9">
      <c r="A136" s="15">
        <v>132</v>
      </c>
      <c r="B136" s="15" t="s">
        <v>209</v>
      </c>
      <c r="C136" s="15" t="s">
        <v>67</v>
      </c>
      <c r="D136" s="41">
        <v>52</v>
      </c>
      <c r="E136" s="14">
        <f t="shared" si="9"/>
        <v>2748650</v>
      </c>
      <c r="F136" s="14">
        <f t="shared" si="10"/>
        <v>97500</v>
      </c>
      <c r="G136" s="14"/>
      <c r="H136" s="14"/>
      <c r="I136" s="14"/>
    </row>
    <row r="137" spans="1:9">
      <c r="A137" s="15">
        <v>133</v>
      </c>
      <c r="B137" s="15" t="s">
        <v>210</v>
      </c>
      <c r="C137" s="15" t="s">
        <v>56</v>
      </c>
      <c r="D137" s="41">
        <v>52</v>
      </c>
      <c r="E137" s="14">
        <f t="shared" si="9"/>
        <v>329838</v>
      </c>
      <c r="F137" s="14">
        <f t="shared" si="10"/>
        <v>11700</v>
      </c>
      <c r="G137" s="14"/>
      <c r="H137" s="14"/>
      <c r="I137" s="14"/>
    </row>
    <row r="138" spans="1:9">
      <c r="A138" s="15">
        <v>134</v>
      </c>
      <c r="B138" s="15" t="s">
        <v>211</v>
      </c>
      <c r="C138" s="15" t="s">
        <v>62</v>
      </c>
      <c r="D138" s="41">
        <v>53</v>
      </c>
      <c r="E138" s="14">
        <f t="shared" si="9"/>
        <v>1123090</v>
      </c>
      <c r="F138" s="14">
        <f t="shared" si="10"/>
        <v>39500</v>
      </c>
      <c r="G138" s="14"/>
      <c r="H138" s="14"/>
      <c r="I138" s="14"/>
    </row>
    <row r="139" spans="1:9">
      <c r="A139" s="15">
        <v>135</v>
      </c>
      <c r="B139" s="15" t="s">
        <v>212</v>
      </c>
      <c r="C139" s="15" t="s">
        <v>62</v>
      </c>
      <c r="D139" s="41">
        <v>53</v>
      </c>
      <c r="E139" s="14">
        <f t="shared" si="9"/>
        <v>1123090</v>
      </c>
      <c r="F139" s="14">
        <f t="shared" si="10"/>
        <v>39500</v>
      </c>
      <c r="G139" s="14"/>
      <c r="H139" s="14"/>
      <c r="I139" s="14"/>
    </row>
    <row r="140" spans="1:9">
      <c r="A140" s="15">
        <v>136</v>
      </c>
      <c r="B140" s="15" t="s">
        <v>213</v>
      </c>
      <c r="C140" s="15" t="s">
        <v>62</v>
      </c>
      <c r="D140" s="41">
        <v>53</v>
      </c>
      <c r="E140" s="14">
        <f t="shared" si="9"/>
        <v>1123090</v>
      </c>
      <c r="F140" s="14">
        <f t="shared" si="10"/>
        <v>39500</v>
      </c>
      <c r="G140" s="14"/>
      <c r="H140" s="14"/>
      <c r="I140" s="14"/>
    </row>
    <row r="141" spans="1:9">
      <c r="A141" s="15">
        <v>137</v>
      </c>
      <c r="B141" s="15" t="s">
        <v>214</v>
      </c>
      <c r="C141" s="15" t="s">
        <v>62</v>
      </c>
      <c r="D141" s="41">
        <v>53</v>
      </c>
      <c r="E141" s="14">
        <f t="shared" si="9"/>
        <v>1123090</v>
      </c>
      <c r="F141" s="14">
        <f t="shared" si="10"/>
        <v>39500</v>
      </c>
      <c r="G141" s="14"/>
      <c r="H141" s="14"/>
      <c r="I141" s="14"/>
    </row>
    <row r="142" spans="1:9">
      <c r="A142" s="15">
        <v>138</v>
      </c>
      <c r="B142" s="15" t="s">
        <v>215</v>
      </c>
      <c r="C142" s="15" t="s">
        <v>65</v>
      </c>
      <c r="D142" s="41">
        <v>53</v>
      </c>
      <c r="E142" s="14">
        <f t="shared" si="9"/>
        <v>1123090</v>
      </c>
      <c r="F142" s="14">
        <f t="shared" si="10"/>
        <v>39500</v>
      </c>
      <c r="G142" s="14"/>
      <c r="H142" s="14"/>
      <c r="I142" s="14"/>
    </row>
    <row r="143" spans="1:9">
      <c r="A143" s="15">
        <v>139</v>
      </c>
      <c r="B143" s="15" t="s">
        <v>216</v>
      </c>
      <c r="C143" s="15" t="s">
        <v>67</v>
      </c>
      <c r="D143" s="41">
        <v>53</v>
      </c>
      <c r="E143" s="14">
        <f t="shared" si="9"/>
        <v>2807725</v>
      </c>
      <c r="F143" s="14">
        <f t="shared" si="10"/>
        <v>98750</v>
      </c>
      <c r="G143" s="14"/>
      <c r="H143" s="14"/>
      <c r="I143" s="14"/>
    </row>
    <row r="144" spans="1:9">
      <c r="A144" s="15">
        <v>140</v>
      </c>
      <c r="B144" s="15" t="s">
        <v>217</v>
      </c>
      <c r="C144" s="31" t="s">
        <v>62</v>
      </c>
      <c r="D144" s="31">
        <v>53</v>
      </c>
      <c r="E144" s="14">
        <f t="shared" si="9"/>
        <v>1123090</v>
      </c>
      <c r="F144" s="14">
        <f t="shared" si="10"/>
        <v>39500</v>
      </c>
      <c r="G144" s="14"/>
      <c r="H144" s="14"/>
      <c r="I144" s="14"/>
    </row>
    <row r="145" spans="1:9">
      <c r="A145" s="15">
        <v>141</v>
      </c>
      <c r="B145" s="15" t="s">
        <v>218</v>
      </c>
      <c r="C145" s="19" t="s">
        <v>62</v>
      </c>
      <c r="D145" s="19">
        <v>53</v>
      </c>
      <c r="E145" s="14">
        <f t="shared" si="9"/>
        <v>1123090</v>
      </c>
      <c r="F145" s="14">
        <f t="shared" si="10"/>
        <v>39500</v>
      </c>
      <c r="G145" s="14"/>
      <c r="H145" s="14"/>
      <c r="I145" s="14"/>
    </row>
    <row r="146" spans="1:9">
      <c r="A146" s="15">
        <v>142</v>
      </c>
      <c r="B146" s="15" t="s">
        <v>219</v>
      </c>
      <c r="C146" s="19" t="s">
        <v>62</v>
      </c>
      <c r="D146" s="19">
        <v>55</v>
      </c>
      <c r="E146" s="14">
        <f t="shared" si="9"/>
        <v>1132270</v>
      </c>
      <c r="F146" s="14">
        <f t="shared" si="10"/>
        <v>41000</v>
      </c>
      <c r="G146" s="14"/>
      <c r="H146" s="14"/>
      <c r="I146" s="14"/>
    </row>
    <row r="147" spans="1:9">
      <c r="A147" s="15">
        <v>143</v>
      </c>
      <c r="B147" s="15" t="s">
        <v>220</v>
      </c>
      <c r="C147" s="19" t="s">
        <v>65</v>
      </c>
      <c r="D147" s="19">
        <v>55</v>
      </c>
      <c r="E147" s="14">
        <f t="shared" si="9"/>
        <v>1132270</v>
      </c>
      <c r="F147" s="14">
        <f t="shared" si="10"/>
        <v>41000</v>
      </c>
      <c r="G147" s="14"/>
      <c r="H147" s="14"/>
      <c r="I147" s="14"/>
    </row>
    <row r="148" spans="1:9">
      <c r="A148" s="15">
        <v>144</v>
      </c>
      <c r="B148" s="15" t="s">
        <v>221</v>
      </c>
      <c r="C148" s="19" t="s">
        <v>67</v>
      </c>
      <c r="D148" s="19">
        <v>55</v>
      </c>
      <c r="E148" s="14">
        <f t="shared" si="9"/>
        <v>2830675</v>
      </c>
      <c r="F148" s="14">
        <f t="shared" si="10"/>
        <v>102500</v>
      </c>
      <c r="G148" s="14"/>
      <c r="H148" s="14"/>
      <c r="I148" s="14"/>
    </row>
    <row r="149" spans="1:9">
      <c r="A149" s="15">
        <v>145</v>
      </c>
      <c r="B149" s="15" t="s">
        <v>222</v>
      </c>
      <c r="C149" s="19" t="s">
        <v>62</v>
      </c>
      <c r="D149" s="19">
        <v>55</v>
      </c>
      <c r="E149" s="14">
        <f t="shared" si="9"/>
        <v>1132270</v>
      </c>
      <c r="F149" s="14">
        <f t="shared" si="10"/>
        <v>41000</v>
      </c>
      <c r="G149" s="14"/>
      <c r="H149" s="14"/>
      <c r="I149" s="14"/>
    </row>
    <row r="150" spans="1:9">
      <c r="A150" s="15">
        <v>146</v>
      </c>
      <c r="B150" s="15" t="s">
        <v>223</v>
      </c>
      <c r="C150" s="19" t="s">
        <v>62</v>
      </c>
      <c r="D150" s="19">
        <v>55</v>
      </c>
      <c r="E150" s="14">
        <f t="shared" si="9"/>
        <v>1132270</v>
      </c>
      <c r="F150" s="14">
        <f t="shared" si="10"/>
        <v>41000</v>
      </c>
      <c r="G150" s="14"/>
      <c r="H150" s="14"/>
      <c r="I150" s="14"/>
    </row>
    <row r="151" spans="1:9">
      <c r="A151" s="15">
        <v>147</v>
      </c>
      <c r="B151" s="15" t="s">
        <v>224</v>
      </c>
      <c r="C151" s="19" t="s">
        <v>67</v>
      </c>
      <c r="D151" s="19">
        <v>55</v>
      </c>
      <c r="E151" s="14">
        <f t="shared" si="9"/>
        <v>2830675</v>
      </c>
      <c r="F151" s="14">
        <f t="shared" si="10"/>
        <v>102500</v>
      </c>
      <c r="G151" s="14"/>
      <c r="H151" s="14"/>
      <c r="I151" s="14"/>
    </row>
    <row r="152" spans="1:9">
      <c r="A152" s="15">
        <v>148</v>
      </c>
      <c r="B152" s="15" t="s">
        <v>225</v>
      </c>
      <c r="C152" s="19" t="s">
        <v>56</v>
      </c>
      <c r="D152" s="19">
        <v>57</v>
      </c>
      <c r="E152" s="14">
        <f t="shared" si="9"/>
        <v>371406</v>
      </c>
      <c r="F152" s="14">
        <f t="shared" si="10"/>
        <v>12600</v>
      </c>
      <c r="G152" s="14"/>
      <c r="H152" s="14"/>
      <c r="I152" s="14"/>
    </row>
    <row r="153" spans="1:9">
      <c r="A153" s="15">
        <v>149</v>
      </c>
      <c r="B153" s="15" t="s">
        <v>226</v>
      </c>
      <c r="C153" s="19" t="s">
        <v>65</v>
      </c>
      <c r="D153" s="19">
        <v>57</v>
      </c>
      <c r="E153" s="14">
        <f t="shared" si="9"/>
        <v>1238020</v>
      </c>
      <c r="F153" s="14">
        <f t="shared" si="10"/>
        <v>42000</v>
      </c>
      <c r="G153" s="14"/>
      <c r="H153" s="14"/>
      <c r="I153" s="14"/>
    </row>
    <row r="154" spans="1:9">
      <c r="A154" s="15">
        <v>150</v>
      </c>
      <c r="B154" s="15" t="s">
        <v>227</v>
      </c>
      <c r="C154" s="19" t="s">
        <v>62</v>
      </c>
      <c r="D154" s="19">
        <v>57</v>
      </c>
      <c r="E154" s="14">
        <f t="shared" ref="E154:E217" si="11">VLOOKUP(D154,K:L,2,FALSE)*VLOOKUP(C154,O:P,2,FALSE)</f>
        <v>1238020</v>
      </c>
      <c r="F154" s="14">
        <f t="shared" si="10"/>
        <v>42000</v>
      </c>
      <c r="G154" s="14"/>
      <c r="H154" s="14"/>
      <c r="I154" s="14"/>
    </row>
    <row r="155" spans="1:9">
      <c r="A155" s="15">
        <v>151</v>
      </c>
      <c r="B155" s="15" t="s">
        <v>228</v>
      </c>
      <c r="C155" s="19" t="s">
        <v>62</v>
      </c>
      <c r="D155" s="19">
        <v>57</v>
      </c>
      <c r="E155" s="14">
        <f t="shared" si="11"/>
        <v>1238020</v>
      </c>
      <c r="F155" s="14">
        <f t="shared" si="10"/>
        <v>42000</v>
      </c>
      <c r="G155" s="14"/>
      <c r="H155" s="14"/>
      <c r="I155" s="14"/>
    </row>
    <row r="156" spans="1:9">
      <c r="A156" s="15">
        <v>152</v>
      </c>
      <c r="B156" s="15" t="s">
        <v>229</v>
      </c>
      <c r="C156" s="19" t="s">
        <v>62</v>
      </c>
      <c r="D156" s="19">
        <v>57</v>
      </c>
      <c r="E156" s="14">
        <f t="shared" si="11"/>
        <v>1238020</v>
      </c>
      <c r="F156" s="14">
        <f t="shared" si="10"/>
        <v>42000</v>
      </c>
      <c r="G156" s="14"/>
      <c r="H156" s="14"/>
      <c r="I156" s="14"/>
    </row>
    <row r="157" spans="1:9">
      <c r="A157" s="15">
        <v>153</v>
      </c>
      <c r="B157" s="15" t="s">
        <v>230</v>
      </c>
      <c r="C157" s="19" t="s">
        <v>67</v>
      </c>
      <c r="D157" s="19">
        <v>58</v>
      </c>
      <c r="E157" s="14">
        <f t="shared" si="11"/>
        <v>3205400</v>
      </c>
      <c r="F157" s="14">
        <f t="shared" si="10"/>
        <v>106250</v>
      </c>
      <c r="G157" s="14"/>
      <c r="H157" s="14"/>
      <c r="I157" s="14"/>
    </row>
    <row r="158" spans="1:9">
      <c r="A158" s="15">
        <v>154</v>
      </c>
      <c r="B158" s="15" t="s">
        <v>231</v>
      </c>
      <c r="C158" s="19" t="s">
        <v>62</v>
      </c>
      <c r="D158" s="19">
        <v>58</v>
      </c>
      <c r="E158" s="14">
        <f t="shared" si="11"/>
        <v>1282160</v>
      </c>
      <c r="F158" s="14">
        <f t="shared" si="10"/>
        <v>42500</v>
      </c>
      <c r="G158" s="14"/>
      <c r="H158" s="14"/>
      <c r="I158" s="14"/>
    </row>
    <row r="159" spans="1:9">
      <c r="A159" s="15">
        <v>155</v>
      </c>
      <c r="B159" s="15" t="s">
        <v>232</v>
      </c>
      <c r="C159" s="19" t="s">
        <v>65</v>
      </c>
      <c r="D159" s="19">
        <v>58</v>
      </c>
      <c r="E159" s="14">
        <f t="shared" si="11"/>
        <v>1282160</v>
      </c>
      <c r="F159" s="14">
        <f t="shared" si="10"/>
        <v>42500</v>
      </c>
      <c r="G159" s="14"/>
      <c r="H159" s="14"/>
      <c r="I159" s="14"/>
    </row>
    <row r="160" spans="1:9">
      <c r="A160" s="15">
        <v>156</v>
      </c>
      <c r="B160" s="15" t="s">
        <v>233</v>
      </c>
      <c r="C160" s="19" t="s">
        <v>62</v>
      </c>
      <c r="D160" s="19">
        <v>58</v>
      </c>
      <c r="E160" s="14">
        <f t="shared" si="11"/>
        <v>1282160</v>
      </c>
      <c r="F160" s="14">
        <f t="shared" si="10"/>
        <v>42500</v>
      </c>
      <c r="G160" s="14"/>
      <c r="H160" s="14"/>
      <c r="I160" s="14"/>
    </row>
    <row r="161" spans="1:9">
      <c r="A161" s="15">
        <v>157</v>
      </c>
      <c r="B161" s="15" t="s">
        <v>234</v>
      </c>
      <c r="C161" s="19" t="s">
        <v>62</v>
      </c>
      <c r="D161" s="19">
        <v>58</v>
      </c>
      <c r="E161" s="14">
        <f t="shared" si="11"/>
        <v>1282160</v>
      </c>
      <c r="F161" s="14">
        <f t="shared" si="10"/>
        <v>42500</v>
      </c>
      <c r="G161" s="14"/>
      <c r="H161" s="14"/>
      <c r="I161" s="14"/>
    </row>
    <row r="162" spans="1:9">
      <c r="A162" s="15">
        <v>158</v>
      </c>
      <c r="B162" s="15" t="s">
        <v>235</v>
      </c>
      <c r="C162" s="19" t="s">
        <v>67</v>
      </c>
      <c r="D162" s="19">
        <v>60</v>
      </c>
      <c r="E162" s="14">
        <f t="shared" si="11"/>
        <v>3401675</v>
      </c>
      <c r="F162" s="14">
        <f t="shared" si="10"/>
        <v>110000</v>
      </c>
      <c r="G162" s="14"/>
      <c r="H162" s="14"/>
      <c r="I162" s="14"/>
    </row>
    <row r="163" spans="1:9">
      <c r="A163" s="15">
        <v>159</v>
      </c>
      <c r="B163" s="15" t="s">
        <v>236</v>
      </c>
      <c r="C163" s="19" t="s">
        <v>56</v>
      </c>
      <c r="D163" s="19">
        <v>60</v>
      </c>
      <c r="E163" s="14">
        <f t="shared" si="11"/>
        <v>408201</v>
      </c>
      <c r="F163" s="14">
        <f t="shared" si="10"/>
        <v>13200</v>
      </c>
      <c r="G163" s="14"/>
      <c r="H163" s="14"/>
      <c r="I163" s="14"/>
    </row>
    <row r="164" spans="1:9">
      <c r="A164" s="15">
        <v>160</v>
      </c>
      <c r="B164" s="15" t="s">
        <v>237</v>
      </c>
      <c r="C164" s="19" t="s">
        <v>65</v>
      </c>
      <c r="D164" s="19">
        <v>60</v>
      </c>
      <c r="E164" s="14">
        <f t="shared" si="11"/>
        <v>1360670</v>
      </c>
      <c r="F164" s="14">
        <f t="shared" si="10"/>
        <v>44000</v>
      </c>
      <c r="G164" s="14"/>
      <c r="H164" s="14"/>
      <c r="I164" s="14"/>
    </row>
    <row r="165" spans="1:9">
      <c r="A165" s="15">
        <v>161</v>
      </c>
      <c r="B165" s="15" t="s">
        <v>238</v>
      </c>
      <c r="C165" s="19" t="s">
        <v>62</v>
      </c>
      <c r="D165" s="19">
        <v>60</v>
      </c>
      <c r="E165" s="14">
        <f t="shared" si="11"/>
        <v>1360670</v>
      </c>
      <c r="F165" s="14">
        <f t="shared" si="10"/>
        <v>44000</v>
      </c>
      <c r="G165" s="14"/>
      <c r="H165" s="14"/>
      <c r="I165" s="14"/>
    </row>
    <row r="166" spans="1:9">
      <c r="A166" s="15">
        <v>162</v>
      </c>
      <c r="B166" s="15" t="s">
        <v>239</v>
      </c>
      <c r="C166" s="19" t="s">
        <v>67</v>
      </c>
      <c r="D166" s="19">
        <v>60</v>
      </c>
      <c r="E166" s="14">
        <f t="shared" si="11"/>
        <v>3401675</v>
      </c>
      <c r="F166" s="14">
        <f t="shared" si="10"/>
        <v>110000</v>
      </c>
      <c r="G166" s="14"/>
      <c r="H166" s="14"/>
      <c r="I166" s="14"/>
    </row>
    <row r="167" spans="1:9">
      <c r="A167" s="15">
        <v>163</v>
      </c>
      <c r="B167" s="15" t="s">
        <v>240</v>
      </c>
      <c r="C167" s="19" t="s">
        <v>62</v>
      </c>
      <c r="D167" s="19">
        <v>62</v>
      </c>
      <c r="E167" s="14">
        <f t="shared" si="11"/>
        <v>1360670</v>
      </c>
      <c r="F167" s="14">
        <f t="shared" si="10"/>
        <v>45500</v>
      </c>
      <c r="G167" s="14"/>
      <c r="H167" s="14"/>
      <c r="I167" s="14"/>
    </row>
    <row r="168" spans="1:9">
      <c r="A168" s="15">
        <v>164</v>
      </c>
      <c r="B168" s="15" t="s">
        <v>241</v>
      </c>
      <c r="C168" s="19" t="s">
        <v>62</v>
      </c>
      <c r="D168" s="19">
        <v>62</v>
      </c>
      <c r="E168" s="14">
        <f t="shared" si="11"/>
        <v>1360670</v>
      </c>
      <c r="F168" s="14">
        <f t="shared" si="10"/>
        <v>45500</v>
      </c>
      <c r="G168" s="14"/>
      <c r="H168" s="14"/>
      <c r="I168" s="14"/>
    </row>
    <row r="169" spans="1:9">
      <c r="A169" s="15">
        <v>165</v>
      </c>
      <c r="B169" s="15" t="s">
        <v>242</v>
      </c>
      <c r="C169" s="19" t="s">
        <v>67</v>
      </c>
      <c r="D169" s="19">
        <v>62</v>
      </c>
      <c r="E169" s="14">
        <f t="shared" si="11"/>
        <v>3401675</v>
      </c>
      <c r="F169" s="14">
        <f t="shared" si="10"/>
        <v>113750</v>
      </c>
      <c r="G169" s="14"/>
      <c r="H169" s="14"/>
      <c r="I169" s="14"/>
    </row>
    <row r="170" spans="1:9">
      <c r="A170" s="15">
        <v>166</v>
      </c>
      <c r="B170" s="15" t="s">
        <v>243</v>
      </c>
      <c r="C170" s="19" t="s">
        <v>56</v>
      </c>
      <c r="D170" s="19">
        <v>62</v>
      </c>
      <c r="E170" s="14">
        <f t="shared" si="11"/>
        <v>408201</v>
      </c>
      <c r="F170" s="14">
        <f t="shared" si="10"/>
        <v>13650</v>
      </c>
      <c r="G170" s="14"/>
      <c r="H170" s="14"/>
      <c r="I170" s="14"/>
    </row>
    <row r="171" spans="1:9">
      <c r="A171" s="15">
        <v>167</v>
      </c>
      <c r="B171" s="15" t="s">
        <v>244</v>
      </c>
      <c r="C171" s="19" t="s">
        <v>62</v>
      </c>
      <c r="D171" s="19">
        <v>62</v>
      </c>
      <c r="E171" s="14">
        <f t="shared" si="11"/>
        <v>1360670</v>
      </c>
      <c r="F171" s="14">
        <f t="shared" si="10"/>
        <v>45500</v>
      </c>
      <c r="G171" s="14"/>
      <c r="H171" s="14"/>
      <c r="I171" s="14"/>
    </row>
    <row r="172" spans="1:9">
      <c r="A172" s="15">
        <v>168</v>
      </c>
      <c r="B172" s="15" t="s">
        <v>245</v>
      </c>
      <c r="C172" s="19" t="s">
        <v>62</v>
      </c>
      <c r="D172" s="19">
        <v>62</v>
      </c>
      <c r="E172" s="14">
        <f t="shared" si="11"/>
        <v>1360670</v>
      </c>
      <c r="F172" s="14">
        <f t="shared" si="10"/>
        <v>45500</v>
      </c>
      <c r="G172" s="14"/>
      <c r="H172" s="14"/>
      <c r="I172" s="14"/>
    </row>
    <row r="173" spans="1:9">
      <c r="A173" s="15">
        <v>169</v>
      </c>
      <c r="B173" s="15" t="s">
        <v>246</v>
      </c>
      <c r="C173" s="19" t="s">
        <v>65</v>
      </c>
      <c r="D173" s="19">
        <v>64</v>
      </c>
      <c r="E173" s="14">
        <f t="shared" si="11"/>
        <v>1360670</v>
      </c>
      <c r="F173" s="14">
        <f t="shared" si="10"/>
        <v>46500</v>
      </c>
      <c r="G173" s="14"/>
      <c r="H173" s="14"/>
      <c r="I173" s="14"/>
    </row>
    <row r="174" spans="1:9">
      <c r="A174" s="15">
        <v>170</v>
      </c>
      <c r="B174" s="15" t="s">
        <v>247</v>
      </c>
      <c r="C174" s="19" t="s">
        <v>62</v>
      </c>
      <c r="D174" s="19">
        <v>64</v>
      </c>
      <c r="E174" s="14">
        <f t="shared" si="11"/>
        <v>1360670</v>
      </c>
      <c r="F174" s="14">
        <f t="shared" si="10"/>
        <v>46500</v>
      </c>
      <c r="G174" s="14"/>
      <c r="H174" s="14"/>
      <c r="I174" s="14"/>
    </row>
    <row r="175" spans="1:9">
      <c r="A175" s="15">
        <v>171</v>
      </c>
      <c r="B175" s="15" t="s">
        <v>248</v>
      </c>
      <c r="C175" s="19" t="s">
        <v>67</v>
      </c>
      <c r="D175" s="19">
        <v>64</v>
      </c>
      <c r="E175" s="14">
        <f t="shared" si="11"/>
        <v>3401675</v>
      </c>
      <c r="F175" s="14">
        <f t="shared" si="10"/>
        <v>116250</v>
      </c>
      <c r="G175" s="14"/>
      <c r="H175" s="14"/>
      <c r="I175" s="14"/>
    </row>
    <row r="176" spans="1:9">
      <c r="A176" s="15">
        <v>172</v>
      </c>
      <c r="B176" s="15" t="s">
        <v>249</v>
      </c>
      <c r="C176" s="19" t="s">
        <v>56</v>
      </c>
      <c r="D176" s="19">
        <v>64</v>
      </c>
      <c r="E176" s="14">
        <f t="shared" si="11"/>
        <v>408201</v>
      </c>
      <c r="F176" s="14">
        <f t="shared" si="10"/>
        <v>13950</v>
      </c>
      <c r="G176" s="14"/>
      <c r="H176" s="14"/>
      <c r="I176" s="14"/>
    </row>
    <row r="177" spans="1:9">
      <c r="A177" s="15">
        <v>173</v>
      </c>
      <c r="B177" s="15" t="s">
        <v>250</v>
      </c>
      <c r="C177" s="19" t="s">
        <v>62</v>
      </c>
      <c r="D177" s="19">
        <v>64</v>
      </c>
      <c r="E177" s="14">
        <f t="shared" si="11"/>
        <v>1360670</v>
      </c>
      <c r="F177" s="14">
        <f t="shared" si="10"/>
        <v>46500</v>
      </c>
      <c r="G177" s="14"/>
      <c r="H177" s="14"/>
      <c r="I177" s="14"/>
    </row>
    <row r="178" spans="1:9">
      <c r="A178" s="15">
        <v>174</v>
      </c>
      <c r="B178" s="15" t="s">
        <v>251</v>
      </c>
      <c r="C178" s="19" t="s">
        <v>65</v>
      </c>
      <c r="D178" s="19">
        <v>64</v>
      </c>
      <c r="E178" s="14">
        <f t="shared" si="11"/>
        <v>1360670</v>
      </c>
      <c r="F178" s="14">
        <f t="shared" si="10"/>
        <v>46500</v>
      </c>
      <c r="G178" s="14"/>
      <c r="H178" s="14"/>
      <c r="I178" s="14"/>
    </row>
    <row r="179" spans="1:9">
      <c r="A179" s="15">
        <v>175</v>
      </c>
      <c r="B179" s="15" t="s">
        <v>252</v>
      </c>
      <c r="C179" s="19" t="s">
        <v>62</v>
      </c>
      <c r="D179" s="19">
        <v>66</v>
      </c>
      <c r="E179" s="14">
        <f t="shared" si="11"/>
        <v>1360670</v>
      </c>
      <c r="F179" s="14">
        <f t="shared" si="10"/>
        <v>48000</v>
      </c>
      <c r="G179" s="14"/>
      <c r="H179" s="14"/>
      <c r="I179" s="14"/>
    </row>
    <row r="180" spans="1:9">
      <c r="A180" s="15">
        <v>176</v>
      </c>
      <c r="B180" s="15"/>
      <c r="C180" s="19" t="s">
        <v>62</v>
      </c>
      <c r="D180" s="19">
        <v>66</v>
      </c>
      <c r="E180" s="14">
        <f t="shared" si="11"/>
        <v>1360670</v>
      </c>
      <c r="F180" s="14">
        <f t="shared" si="10"/>
        <v>48000</v>
      </c>
      <c r="G180" s="14"/>
      <c r="H180" s="14"/>
      <c r="I180" s="14"/>
    </row>
    <row r="181" spans="1:9">
      <c r="A181" s="15">
        <v>177</v>
      </c>
      <c r="B181" s="15"/>
      <c r="C181" s="19" t="s">
        <v>67</v>
      </c>
      <c r="D181" s="19">
        <v>66</v>
      </c>
      <c r="E181" s="14">
        <f t="shared" si="11"/>
        <v>3401675</v>
      </c>
      <c r="F181" s="14">
        <f t="shared" si="10"/>
        <v>120000</v>
      </c>
      <c r="G181" s="14"/>
      <c r="H181" s="14"/>
      <c r="I181" s="14"/>
    </row>
    <row r="182" spans="1:9">
      <c r="A182" s="15">
        <v>178</v>
      </c>
      <c r="B182" s="15"/>
      <c r="C182" s="19" t="s">
        <v>56</v>
      </c>
      <c r="D182" s="19">
        <v>66</v>
      </c>
      <c r="E182" s="14">
        <f t="shared" si="11"/>
        <v>408201</v>
      </c>
      <c r="F182" s="14">
        <f t="shared" si="10"/>
        <v>14400</v>
      </c>
      <c r="G182" s="14"/>
      <c r="H182" s="14"/>
      <c r="I182" s="14"/>
    </row>
    <row r="183" spans="1:9">
      <c r="A183" s="15">
        <v>179</v>
      </c>
      <c r="B183" s="15"/>
      <c r="C183" s="19" t="s">
        <v>62</v>
      </c>
      <c r="D183" s="19">
        <v>66</v>
      </c>
      <c r="E183" s="14">
        <f t="shared" si="11"/>
        <v>1360670</v>
      </c>
      <c r="F183" s="14">
        <f t="shared" si="10"/>
        <v>48000</v>
      </c>
      <c r="G183" s="14"/>
      <c r="H183" s="14"/>
      <c r="I183" s="14"/>
    </row>
    <row r="184" spans="1:9">
      <c r="A184" s="15">
        <v>180</v>
      </c>
      <c r="B184" s="15"/>
      <c r="C184" s="19" t="s">
        <v>62</v>
      </c>
      <c r="D184" s="19">
        <v>66</v>
      </c>
      <c r="E184" s="14">
        <f t="shared" si="11"/>
        <v>1360670</v>
      </c>
      <c r="F184" s="14">
        <f t="shared" si="10"/>
        <v>48000</v>
      </c>
      <c r="G184" s="14"/>
      <c r="H184" s="14"/>
      <c r="I184" s="14"/>
    </row>
    <row r="185" spans="1:9">
      <c r="A185" s="15">
        <v>181</v>
      </c>
      <c r="B185" s="15"/>
      <c r="C185" s="19" t="s">
        <v>67</v>
      </c>
      <c r="D185" s="19">
        <v>68</v>
      </c>
      <c r="E185" s="14">
        <f t="shared" si="11"/>
        <v>3401675</v>
      </c>
      <c r="F185" s="14">
        <f t="shared" si="10"/>
        <v>122500</v>
      </c>
      <c r="G185" s="14"/>
      <c r="H185" s="14"/>
      <c r="I185" s="14"/>
    </row>
    <row r="186" spans="1:9">
      <c r="A186" s="15">
        <v>182</v>
      </c>
      <c r="B186" s="15"/>
      <c r="C186" s="19" t="s">
        <v>56</v>
      </c>
      <c r="D186" s="19">
        <v>68</v>
      </c>
      <c r="E186" s="14">
        <f t="shared" si="11"/>
        <v>408201</v>
      </c>
      <c r="F186" s="14">
        <f t="shared" si="10"/>
        <v>14700</v>
      </c>
      <c r="G186" s="14"/>
      <c r="H186" s="14"/>
      <c r="I186" s="14"/>
    </row>
    <row r="187" spans="1:9">
      <c r="A187" s="15">
        <v>183</v>
      </c>
      <c r="B187" s="15"/>
      <c r="C187" s="19" t="s">
        <v>62</v>
      </c>
      <c r="D187" s="19">
        <v>68</v>
      </c>
      <c r="E187" s="14">
        <f t="shared" si="11"/>
        <v>1360670</v>
      </c>
      <c r="F187" s="14">
        <f t="shared" si="10"/>
        <v>49000</v>
      </c>
      <c r="G187" s="14"/>
      <c r="H187" s="14"/>
      <c r="I187" s="14"/>
    </row>
    <row r="188" spans="1:9">
      <c r="A188" s="15">
        <v>184</v>
      </c>
      <c r="B188" s="15"/>
      <c r="C188" s="19" t="s">
        <v>62</v>
      </c>
      <c r="D188" s="19">
        <v>68</v>
      </c>
      <c r="E188" s="14">
        <f t="shared" si="11"/>
        <v>1360670</v>
      </c>
      <c r="F188" s="14">
        <f t="shared" si="10"/>
        <v>49000</v>
      </c>
      <c r="G188" s="14"/>
      <c r="H188" s="14"/>
      <c r="I188" s="14"/>
    </row>
    <row r="189" spans="1:9">
      <c r="A189" s="15">
        <v>185</v>
      </c>
      <c r="B189" s="15"/>
      <c r="C189" s="19" t="s">
        <v>62</v>
      </c>
      <c r="D189" s="19">
        <v>68</v>
      </c>
      <c r="E189" s="14">
        <f t="shared" si="11"/>
        <v>1360670</v>
      </c>
      <c r="F189" s="14">
        <f t="shared" si="10"/>
        <v>49000</v>
      </c>
      <c r="G189" s="14"/>
      <c r="H189" s="14"/>
      <c r="I189" s="14"/>
    </row>
    <row r="190" spans="1:9">
      <c r="A190" s="15">
        <v>186</v>
      </c>
      <c r="B190" s="15"/>
      <c r="C190" s="19" t="s">
        <v>62</v>
      </c>
      <c r="D190" s="19">
        <v>68</v>
      </c>
      <c r="E190" s="14">
        <f t="shared" si="11"/>
        <v>1360670</v>
      </c>
      <c r="F190" s="14">
        <f t="shared" si="10"/>
        <v>49000</v>
      </c>
      <c r="G190" s="14"/>
      <c r="H190" s="14"/>
      <c r="I190" s="14"/>
    </row>
    <row r="191" spans="1:9">
      <c r="A191" s="15">
        <v>187</v>
      </c>
      <c r="B191" s="15"/>
      <c r="C191" s="34" t="s">
        <v>67</v>
      </c>
      <c r="D191" s="34">
        <v>68</v>
      </c>
      <c r="E191" s="14">
        <f t="shared" si="11"/>
        <v>3401675</v>
      </c>
      <c r="F191" s="14">
        <f t="shared" si="10"/>
        <v>122500</v>
      </c>
      <c r="G191" s="14"/>
      <c r="H191" s="14"/>
      <c r="I191" s="14"/>
    </row>
    <row r="192" spans="1:9">
      <c r="A192" s="15">
        <v>220001</v>
      </c>
      <c r="B192" s="15" t="s">
        <v>273</v>
      </c>
      <c r="C192" s="15" t="s">
        <v>2247</v>
      </c>
      <c r="D192" s="41">
        <v>25</v>
      </c>
      <c r="E192" s="14">
        <f t="shared" si="11"/>
        <v>43820</v>
      </c>
      <c r="F192" s="14">
        <f t="shared" si="10"/>
        <v>43000</v>
      </c>
      <c r="G192" s="14">
        <f>F192*10</f>
        <v>430000</v>
      </c>
      <c r="H192" s="14"/>
      <c r="I192" s="14"/>
    </row>
    <row r="193" spans="1:9">
      <c r="A193" s="15">
        <v>220002</v>
      </c>
      <c r="B193" s="15" t="s">
        <v>274</v>
      </c>
      <c r="C193" s="15" t="s">
        <v>2247</v>
      </c>
      <c r="D193" s="41">
        <v>25</v>
      </c>
      <c r="E193" s="14">
        <f t="shared" si="11"/>
        <v>43820</v>
      </c>
      <c r="F193" s="14">
        <f t="shared" si="10"/>
        <v>43000</v>
      </c>
      <c r="G193" s="14">
        <f t="shared" ref="G193:G241" si="12">F193*10</f>
        <v>430000</v>
      </c>
      <c r="H193" s="14"/>
      <c r="I193" s="14"/>
    </row>
    <row r="194" spans="1:9">
      <c r="A194" s="15">
        <v>220003</v>
      </c>
      <c r="B194" s="15" t="s">
        <v>275</v>
      </c>
      <c r="C194" s="15" t="s">
        <v>2247</v>
      </c>
      <c r="D194" s="41">
        <v>25</v>
      </c>
      <c r="E194" s="14">
        <f t="shared" si="11"/>
        <v>43820</v>
      </c>
      <c r="F194" s="14">
        <f t="shared" ref="F194:F257" si="13">VLOOKUP(D194,H:I,2,FALSE)*VLOOKUP(C194,O:P,2,FALSE)*5</f>
        <v>43000</v>
      </c>
      <c r="G194" s="14">
        <f t="shared" si="12"/>
        <v>430000</v>
      </c>
      <c r="H194" s="14"/>
      <c r="I194" s="14"/>
    </row>
    <row r="195" spans="1:9">
      <c r="A195" s="15">
        <v>220004</v>
      </c>
      <c r="B195" s="15" t="s">
        <v>276</v>
      </c>
      <c r="C195" s="15" t="s">
        <v>2247</v>
      </c>
      <c r="D195" s="41">
        <v>25</v>
      </c>
      <c r="E195" s="14">
        <f t="shared" si="11"/>
        <v>43820</v>
      </c>
      <c r="F195" s="14">
        <f t="shared" si="13"/>
        <v>43000</v>
      </c>
      <c r="G195" s="14">
        <f t="shared" si="12"/>
        <v>430000</v>
      </c>
      <c r="H195" s="14"/>
      <c r="I195" s="14"/>
    </row>
    <row r="196" spans="1:9">
      <c r="A196" s="15">
        <v>220005</v>
      </c>
      <c r="B196" s="15" t="s">
        <v>277</v>
      </c>
      <c r="C196" s="15" t="s">
        <v>2247</v>
      </c>
      <c r="D196" s="41">
        <v>25</v>
      </c>
      <c r="E196" s="14">
        <f t="shared" si="11"/>
        <v>43820</v>
      </c>
      <c r="F196" s="14">
        <f t="shared" si="13"/>
        <v>43000</v>
      </c>
      <c r="G196" s="14">
        <f t="shared" si="12"/>
        <v>430000</v>
      </c>
      <c r="H196" s="14"/>
      <c r="I196" s="14"/>
    </row>
    <row r="197" spans="1:9">
      <c r="A197" s="15">
        <v>220006</v>
      </c>
      <c r="B197" s="15" t="s">
        <v>278</v>
      </c>
      <c r="C197" s="15" t="s">
        <v>2247</v>
      </c>
      <c r="D197" s="41">
        <v>25</v>
      </c>
      <c r="E197" s="14">
        <f t="shared" si="11"/>
        <v>43820</v>
      </c>
      <c r="F197" s="14">
        <f t="shared" si="13"/>
        <v>43000</v>
      </c>
      <c r="G197" s="14">
        <f t="shared" si="12"/>
        <v>430000</v>
      </c>
      <c r="H197" s="14"/>
      <c r="I197" s="14"/>
    </row>
    <row r="198" spans="1:9">
      <c r="A198" s="15">
        <v>220007</v>
      </c>
      <c r="B198" s="15" t="s">
        <v>279</v>
      </c>
      <c r="C198" s="15" t="s">
        <v>2247</v>
      </c>
      <c r="D198" s="41">
        <v>25</v>
      </c>
      <c r="E198" s="14">
        <f t="shared" si="11"/>
        <v>43820</v>
      </c>
      <c r="F198" s="14">
        <f t="shared" si="13"/>
        <v>43000</v>
      </c>
      <c r="G198" s="14">
        <f t="shared" si="12"/>
        <v>430000</v>
      </c>
      <c r="H198" s="14"/>
      <c r="I198" s="14"/>
    </row>
    <row r="199" spans="1:9">
      <c r="A199" s="15">
        <v>220008</v>
      </c>
      <c r="B199" s="15" t="s">
        <v>280</v>
      </c>
      <c r="C199" s="15" t="s">
        <v>2247</v>
      </c>
      <c r="D199" s="41">
        <v>25</v>
      </c>
      <c r="E199" s="14">
        <f t="shared" si="11"/>
        <v>43820</v>
      </c>
      <c r="F199" s="14">
        <f t="shared" si="13"/>
        <v>43000</v>
      </c>
      <c r="G199" s="14">
        <f t="shared" si="12"/>
        <v>430000</v>
      </c>
      <c r="H199" s="14"/>
      <c r="I199" s="14"/>
    </row>
    <row r="200" spans="1:9">
      <c r="A200" s="15">
        <v>220009</v>
      </c>
      <c r="B200" s="15" t="s">
        <v>281</v>
      </c>
      <c r="C200" s="15" t="s">
        <v>2247</v>
      </c>
      <c r="D200" s="41">
        <v>25</v>
      </c>
      <c r="E200" s="14">
        <f t="shared" si="11"/>
        <v>43820</v>
      </c>
      <c r="F200" s="14">
        <f t="shared" si="13"/>
        <v>43000</v>
      </c>
      <c r="G200" s="14">
        <f t="shared" si="12"/>
        <v>430000</v>
      </c>
      <c r="H200" s="14"/>
      <c r="I200" s="14"/>
    </row>
    <row r="201" spans="1:9">
      <c r="A201" s="15">
        <v>220010</v>
      </c>
      <c r="B201" s="15" t="s">
        <v>282</v>
      </c>
      <c r="C201" s="15" t="s">
        <v>2247</v>
      </c>
      <c r="D201" s="41">
        <v>25</v>
      </c>
      <c r="E201" s="14">
        <f t="shared" si="11"/>
        <v>43820</v>
      </c>
      <c r="F201" s="14">
        <f t="shared" si="13"/>
        <v>43000</v>
      </c>
      <c r="G201" s="14">
        <f t="shared" si="12"/>
        <v>430000</v>
      </c>
      <c r="H201" s="14"/>
      <c r="I201" s="14"/>
    </row>
    <row r="202" spans="1:9">
      <c r="A202" s="15">
        <v>220011</v>
      </c>
      <c r="B202" s="15" t="s">
        <v>283</v>
      </c>
      <c r="C202" s="15" t="s">
        <v>2247</v>
      </c>
      <c r="D202" s="41">
        <v>35</v>
      </c>
      <c r="E202" s="14">
        <f t="shared" si="11"/>
        <v>68920</v>
      </c>
      <c r="F202" s="14">
        <f t="shared" si="13"/>
        <v>56000</v>
      </c>
      <c r="G202" s="14">
        <f t="shared" si="12"/>
        <v>560000</v>
      </c>
      <c r="H202" s="14"/>
      <c r="I202" s="14"/>
    </row>
    <row r="203" spans="1:9">
      <c r="A203" s="15">
        <v>220012</v>
      </c>
      <c r="B203" s="15" t="s">
        <v>284</v>
      </c>
      <c r="C203" s="15" t="s">
        <v>2247</v>
      </c>
      <c r="D203" s="41">
        <v>35</v>
      </c>
      <c r="E203" s="14">
        <f t="shared" si="11"/>
        <v>68920</v>
      </c>
      <c r="F203" s="14">
        <f t="shared" si="13"/>
        <v>56000</v>
      </c>
      <c r="G203" s="14">
        <f t="shared" si="12"/>
        <v>560000</v>
      </c>
      <c r="H203" s="14"/>
      <c r="I203" s="14"/>
    </row>
    <row r="204" spans="1:9">
      <c r="A204" s="15">
        <v>220013</v>
      </c>
      <c r="B204" s="15" t="s">
        <v>285</v>
      </c>
      <c r="C204" s="15" t="s">
        <v>2247</v>
      </c>
      <c r="D204" s="41">
        <v>35</v>
      </c>
      <c r="E204" s="14">
        <f t="shared" si="11"/>
        <v>68920</v>
      </c>
      <c r="F204" s="14">
        <f t="shared" si="13"/>
        <v>56000</v>
      </c>
      <c r="G204" s="14">
        <f t="shared" si="12"/>
        <v>560000</v>
      </c>
      <c r="H204" s="14"/>
      <c r="I204" s="14"/>
    </row>
    <row r="205" spans="1:9">
      <c r="A205" s="15">
        <v>220014</v>
      </c>
      <c r="B205" s="15" t="s">
        <v>286</v>
      </c>
      <c r="C205" s="15" t="s">
        <v>2247</v>
      </c>
      <c r="D205" s="41">
        <v>35</v>
      </c>
      <c r="E205" s="14">
        <f t="shared" si="11"/>
        <v>68920</v>
      </c>
      <c r="F205" s="14">
        <f t="shared" si="13"/>
        <v>56000</v>
      </c>
      <c r="G205" s="14">
        <f t="shared" si="12"/>
        <v>560000</v>
      </c>
      <c r="H205" s="14"/>
      <c r="I205" s="14"/>
    </row>
    <row r="206" spans="1:9">
      <c r="A206" s="15">
        <v>220015</v>
      </c>
      <c r="B206" s="15" t="s">
        <v>287</v>
      </c>
      <c r="C206" s="15" t="s">
        <v>2247</v>
      </c>
      <c r="D206" s="41">
        <v>35</v>
      </c>
      <c r="E206" s="14">
        <f t="shared" si="11"/>
        <v>68920</v>
      </c>
      <c r="F206" s="14">
        <f t="shared" si="13"/>
        <v>56000</v>
      </c>
      <c r="G206" s="14">
        <f t="shared" si="12"/>
        <v>560000</v>
      </c>
      <c r="H206" s="14"/>
      <c r="I206" s="14"/>
    </row>
    <row r="207" spans="1:9">
      <c r="A207" s="15">
        <v>220016</v>
      </c>
      <c r="B207" s="15" t="s">
        <v>288</v>
      </c>
      <c r="C207" s="15" t="s">
        <v>2247</v>
      </c>
      <c r="D207" s="41">
        <v>35</v>
      </c>
      <c r="E207" s="14">
        <f t="shared" si="11"/>
        <v>68920</v>
      </c>
      <c r="F207" s="14">
        <f t="shared" si="13"/>
        <v>56000</v>
      </c>
      <c r="G207" s="14">
        <f t="shared" si="12"/>
        <v>560000</v>
      </c>
      <c r="H207" s="14"/>
      <c r="I207" s="14"/>
    </row>
    <row r="208" spans="1:9">
      <c r="A208" s="15">
        <v>220017</v>
      </c>
      <c r="B208" s="15" t="s">
        <v>289</v>
      </c>
      <c r="C208" s="15" t="s">
        <v>2247</v>
      </c>
      <c r="D208" s="41">
        <v>35</v>
      </c>
      <c r="E208" s="14">
        <f t="shared" si="11"/>
        <v>68920</v>
      </c>
      <c r="F208" s="14">
        <f t="shared" si="13"/>
        <v>56000</v>
      </c>
      <c r="G208" s="14">
        <f t="shared" si="12"/>
        <v>560000</v>
      </c>
      <c r="H208" s="14"/>
      <c r="I208" s="14"/>
    </row>
    <row r="209" spans="1:9">
      <c r="A209" s="15">
        <v>220018</v>
      </c>
      <c r="B209" s="15" t="s">
        <v>290</v>
      </c>
      <c r="C209" s="15" t="s">
        <v>2247</v>
      </c>
      <c r="D209" s="41">
        <v>35</v>
      </c>
      <c r="E209" s="14">
        <f t="shared" si="11"/>
        <v>68920</v>
      </c>
      <c r="F209" s="14">
        <f t="shared" si="13"/>
        <v>56000</v>
      </c>
      <c r="G209" s="14">
        <f t="shared" si="12"/>
        <v>560000</v>
      </c>
      <c r="H209" s="14"/>
      <c r="I209" s="14"/>
    </row>
    <row r="210" spans="1:9">
      <c r="A210" s="15">
        <v>220019</v>
      </c>
      <c r="B210" s="15" t="s">
        <v>291</v>
      </c>
      <c r="C210" s="15" t="s">
        <v>2247</v>
      </c>
      <c r="D210" s="41">
        <v>35</v>
      </c>
      <c r="E210" s="14">
        <f t="shared" si="11"/>
        <v>68920</v>
      </c>
      <c r="F210" s="14">
        <f t="shared" si="13"/>
        <v>56000</v>
      </c>
      <c r="G210" s="14">
        <f t="shared" si="12"/>
        <v>560000</v>
      </c>
      <c r="H210" s="14"/>
      <c r="I210" s="14"/>
    </row>
    <row r="211" spans="1:9">
      <c r="A211" s="15">
        <v>220020</v>
      </c>
      <c r="B211" s="15" t="s">
        <v>292</v>
      </c>
      <c r="C211" s="15" t="s">
        <v>2247</v>
      </c>
      <c r="D211" s="41">
        <v>35</v>
      </c>
      <c r="E211" s="14">
        <f t="shared" si="11"/>
        <v>68920</v>
      </c>
      <c r="F211" s="14">
        <f t="shared" si="13"/>
        <v>56000</v>
      </c>
      <c r="G211" s="14">
        <f t="shared" si="12"/>
        <v>560000</v>
      </c>
      <c r="H211" s="14"/>
      <c r="I211" s="14"/>
    </row>
    <row r="212" spans="1:9">
      <c r="A212" s="15">
        <v>220021</v>
      </c>
      <c r="B212" s="15" t="s">
        <v>293</v>
      </c>
      <c r="C212" s="15" t="s">
        <v>2247</v>
      </c>
      <c r="D212" s="41">
        <v>45</v>
      </c>
      <c r="E212" s="14">
        <f>VLOOKUP(D212,K:L,2,FALSE)*VLOOKUP(C212,O:P,2,FALSE)</f>
        <v>87540</v>
      </c>
      <c r="F212" s="14">
        <f t="shared" si="13"/>
        <v>69000</v>
      </c>
      <c r="G212" s="14">
        <f t="shared" si="12"/>
        <v>690000</v>
      </c>
      <c r="H212" s="14"/>
      <c r="I212" s="14"/>
    </row>
    <row r="213" spans="1:9">
      <c r="A213" s="15">
        <v>220022</v>
      </c>
      <c r="B213" s="15" t="s">
        <v>294</v>
      </c>
      <c r="C213" s="15" t="s">
        <v>2247</v>
      </c>
      <c r="D213" s="41">
        <v>45</v>
      </c>
      <c r="E213" s="14">
        <f t="shared" si="11"/>
        <v>87540</v>
      </c>
      <c r="F213" s="14">
        <f t="shared" si="13"/>
        <v>69000</v>
      </c>
      <c r="G213" s="14">
        <f t="shared" si="12"/>
        <v>690000</v>
      </c>
      <c r="H213" s="14"/>
      <c r="I213" s="14"/>
    </row>
    <row r="214" spans="1:9">
      <c r="A214" s="15">
        <v>220023</v>
      </c>
      <c r="B214" s="15" t="s">
        <v>295</v>
      </c>
      <c r="C214" s="15" t="s">
        <v>2247</v>
      </c>
      <c r="D214" s="41">
        <v>45</v>
      </c>
      <c r="E214" s="14">
        <f t="shared" si="11"/>
        <v>87540</v>
      </c>
      <c r="F214" s="14">
        <f t="shared" si="13"/>
        <v>69000</v>
      </c>
      <c r="G214" s="14">
        <f t="shared" si="12"/>
        <v>690000</v>
      </c>
      <c r="H214" s="14"/>
      <c r="I214" s="14"/>
    </row>
    <row r="215" spans="1:9">
      <c r="A215" s="15">
        <v>220024</v>
      </c>
      <c r="B215" s="15" t="s">
        <v>296</v>
      </c>
      <c r="C215" s="15" t="s">
        <v>2247</v>
      </c>
      <c r="D215" s="41">
        <v>45</v>
      </c>
      <c r="E215" s="14">
        <f t="shared" si="11"/>
        <v>87540</v>
      </c>
      <c r="F215" s="14">
        <f t="shared" si="13"/>
        <v>69000</v>
      </c>
      <c r="G215" s="14">
        <f t="shared" si="12"/>
        <v>690000</v>
      </c>
      <c r="H215" s="14"/>
      <c r="I215" s="14"/>
    </row>
    <row r="216" spans="1:9">
      <c r="A216" s="15">
        <v>220025</v>
      </c>
      <c r="B216" s="15" t="s">
        <v>297</v>
      </c>
      <c r="C216" s="15" t="s">
        <v>2247</v>
      </c>
      <c r="D216" s="41">
        <v>45</v>
      </c>
      <c r="E216" s="14">
        <f t="shared" si="11"/>
        <v>87540</v>
      </c>
      <c r="F216" s="14">
        <f t="shared" si="13"/>
        <v>69000</v>
      </c>
      <c r="G216" s="14">
        <f t="shared" si="12"/>
        <v>690000</v>
      </c>
      <c r="H216" s="14"/>
      <c r="I216" s="14"/>
    </row>
    <row r="217" spans="1:9">
      <c r="A217" s="15">
        <v>220026</v>
      </c>
      <c r="B217" s="15" t="s">
        <v>298</v>
      </c>
      <c r="C217" s="15" t="s">
        <v>2247</v>
      </c>
      <c r="D217" s="41">
        <v>45</v>
      </c>
      <c r="E217" s="14">
        <f t="shared" si="11"/>
        <v>87540</v>
      </c>
      <c r="F217" s="14">
        <f t="shared" si="13"/>
        <v>69000</v>
      </c>
      <c r="G217" s="14">
        <f t="shared" si="12"/>
        <v>690000</v>
      </c>
      <c r="H217" s="14"/>
      <c r="I217" s="14"/>
    </row>
    <row r="218" spans="1:9">
      <c r="A218" s="15">
        <v>220027</v>
      </c>
      <c r="B218" s="15" t="s">
        <v>299</v>
      </c>
      <c r="C218" s="15" t="s">
        <v>2247</v>
      </c>
      <c r="D218" s="41">
        <v>45</v>
      </c>
      <c r="E218" s="14">
        <f t="shared" ref="E218:E281" si="14">VLOOKUP(D218,K:L,2,FALSE)*VLOOKUP(C218,O:P,2,FALSE)</f>
        <v>87540</v>
      </c>
      <c r="F218" s="14">
        <f t="shared" si="13"/>
        <v>69000</v>
      </c>
      <c r="G218" s="14">
        <f t="shared" si="12"/>
        <v>690000</v>
      </c>
      <c r="H218" s="14"/>
      <c r="I218" s="14"/>
    </row>
    <row r="219" spans="1:9">
      <c r="A219" s="15">
        <v>220028</v>
      </c>
      <c r="B219" s="15" t="s">
        <v>300</v>
      </c>
      <c r="C219" s="15" t="s">
        <v>2247</v>
      </c>
      <c r="D219" s="41">
        <v>45</v>
      </c>
      <c r="E219" s="14">
        <f t="shared" si="14"/>
        <v>87540</v>
      </c>
      <c r="F219" s="14">
        <f t="shared" si="13"/>
        <v>69000</v>
      </c>
      <c r="G219" s="14">
        <f t="shared" si="12"/>
        <v>690000</v>
      </c>
      <c r="H219" s="14"/>
      <c r="I219" s="14"/>
    </row>
    <row r="220" spans="1:9">
      <c r="A220" s="15">
        <v>220029</v>
      </c>
      <c r="B220" s="15" t="s">
        <v>301</v>
      </c>
      <c r="C220" s="15" t="s">
        <v>2247</v>
      </c>
      <c r="D220" s="41">
        <v>45</v>
      </c>
      <c r="E220" s="14">
        <f t="shared" si="14"/>
        <v>87540</v>
      </c>
      <c r="F220" s="14">
        <f t="shared" si="13"/>
        <v>69000</v>
      </c>
      <c r="G220" s="14">
        <f t="shared" si="12"/>
        <v>690000</v>
      </c>
      <c r="H220" s="14"/>
      <c r="I220" s="14"/>
    </row>
    <row r="221" spans="1:9">
      <c r="A221" s="15">
        <v>220030</v>
      </c>
      <c r="B221" s="15" t="s">
        <v>302</v>
      </c>
      <c r="C221" s="15" t="s">
        <v>2247</v>
      </c>
      <c r="D221" s="41">
        <v>45</v>
      </c>
      <c r="E221" s="14">
        <f t="shared" si="14"/>
        <v>87540</v>
      </c>
      <c r="F221" s="14">
        <f t="shared" si="13"/>
        <v>69000</v>
      </c>
      <c r="G221" s="14">
        <f t="shared" si="12"/>
        <v>690000</v>
      </c>
      <c r="H221" s="14"/>
      <c r="I221" s="14"/>
    </row>
    <row r="222" spans="1:9">
      <c r="A222" s="15">
        <v>220031</v>
      </c>
      <c r="B222" s="15" t="s">
        <v>303</v>
      </c>
      <c r="C222" s="15" t="s">
        <v>2247</v>
      </c>
      <c r="D222" s="41">
        <v>55</v>
      </c>
      <c r="E222" s="14">
        <f>VLOOKUP(D222,K:L,2,FALSE)*VLOOKUP(C222,O:P,2,FALSE)</f>
        <v>2264540</v>
      </c>
      <c r="F222" s="14">
        <f t="shared" si="13"/>
        <v>82000</v>
      </c>
      <c r="G222" s="14">
        <f t="shared" si="12"/>
        <v>820000</v>
      </c>
      <c r="H222" s="14"/>
      <c r="I222" s="14"/>
    </row>
    <row r="223" spans="1:9">
      <c r="A223" s="15">
        <v>220032</v>
      </c>
      <c r="B223" s="15" t="s">
        <v>304</v>
      </c>
      <c r="C223" s="15" t="s">
        <v>2247</v>
      </c>
      <c r="D223" s="41">
        <v>55</v>
      </c>
      <c r="E223" s="14">
        <f t="shared" si="14"/>
        <v>2264540</v>
      </c>
      <c r="F223" s="14">
        <f t="shared" si="13"/>
        <v>82000</v>
      </c>
      <c r="G223" s="14">
        <f t="shared" si="12"/>
        <v>820000</v>
      </c>
      <c r="H223" s="14"/>
      <c r="I223" s="14"/>
    </row>
    <row r="224" spans="1:9">
      <c r="A224" s="15">
        <v>220033</v>
      </c>
      <c r="B224" s="15" t="s">
        <v>305</v>
      </c>
      <c r="C224" s="15" t="s">
        <v>2247</v>
      </c>
      <c r="D224" s="41">
        <v>55</v>
      </c>
      <c r="E224" s="14">
        <f t="shared" si="14"/>
        <v>2264540</v>
      </c>
      <c r="F224" s="14">
        <f t="shared" si="13"/>
        <v>82000</v>
      </c>
      <c r="G224" s="14">
        <f t="shared" si="12"/>
        <v>820000</v>
      </c>
      <c r="H224" s="14"/>
      <c r="I224" s="14"/>
    </row>
    <row r="225" spans="1:9">
      <c r="A225" s="15">
        <v>220034</v>
      </c>
      <c r="B225" s="15" t="s">
        <v>306</v>
      </c>
      <c r="C225" s="15" t="s">
        <v>2247</v>
      </c>
      <c r="D225" s="41">
        <v>55</v>
      </c>
      <c r="E225" s="14">
        <f t="shared" si="14"/>
        <v>2264540</v>
      </c>
      <c r="F225" s="14">
        <f t="shared" si="13"/>
        <v>82000</v>
      </c>
      <c r="G225" s="14">
        <f t="shared" si="12"/>
        <v>820000</v>
      </c>
      <c r="H225" s="14"/>
      <c r="I225" s="14"/>
    </row>
    <row r="226" spans="1:9">
      <c r="A226" s="15">
        <v>220035</v>
      </c>
      <c r="B226" s="15" t="s">
        <v>307</v>
      </c>
      <c r="C226" s="15" t="s">
        <v>2247</v>
      </c>
      <c r="D226" s="41">
        <v>55</v>
      </c>
      <c r="E226" s="14">
        <f t="shared" si="14"/>
        <v>2264540</v>
      </c>
      <c r="F226" s="14">
        <f t="shared" si="13"/>
        <v>82000</v>
      </c>
      <c r="G226" s="14">
        <f t="shared" si="12"/>
        <v>820000</v>
      </c>
      <c r="H226" s="14"/>
      <c r="I226" s="14"/>
    </row>
    <row r="227" spans="1:9">
      <c r="A227" s="15">
        <v>220036</v>
      </c>
      <c r="B227" s="15" t="s">
        <v>308</v>
      </c>
      <c r="C227" s="15" t="s">
        <v>2247</v>
      </c>
      <c r="D227" s="41">
        <v>55</v>
      </c>
      <c r="E227" s="14">
        <f t="shared" si="14"/>
        <v>2264540</v>
      </c>
      <c r="F227" s="14">
        <f t="shared" si="13"/>
        <v>82000</v>
      </c>
      <c r="G227" s="14">
        <f t="shared" si="12"/>
        <v>820000</v>
      </c>
      <c r="H227" s="14"/>
      <c r="I227" s="14"/>
    </row>
    <row r="228" spans="1:9">
      <c r="A228" s="15">
        <v>220037</v>
      </c>
      <c r="B228" s="15" t="s">
        <v>309</v>
      </c>
      <c r="C228" s="15" t="s">
        <v>2247</v>
      </c>
      <c r="D228" s="41">
        <v>55</v>
      </c>
      <c r="E228" s="14">
        <f t="shared" si="14"/>
        <v>2264540</v>
      </c>
      <c r="F228" s="14">
        <f t="shared" si="13"/>
        <v>82000</v>
      </c>
      <c r="G228" s="14">
        <f t="shared" si="12"/>
        <v>820000</v>
      </c>
      <c r="H228" s="14"/>
      <c r="I228" s="14"/>
    </row>
    <row r="229" spans="1:9">
      <c r="A229" s="15">
        <v>220038</v>
      </c>
      <c r="B229" s="15" t="s">
        <v>310</v>
      </c>
      <c r="C229" s="15" t="s">
        <v>2247</v>
      </c>
      <c r="D229" s="41">
        <v>55</v>
      </c>
      <c r="E229" s="14">
        <f t="shared" si="14"/>
        <v>2264540</v>
      </c>
      <c r="F229" s="14">
        <f t="shared" si="13"/>
        <v>82000</v>
      </c>
      <c r="G229" s="14">
        <f t="shared" si="12"/>
        <v>820000</v>
      </c>
      <c r="H229" s="14"/>
      <c r="I229" s="14"/>
    </row>
    <row r="230" spans="1:9">
      <c r="A230" s="15">
        <v>220039</v>
      </c>
      <c r="B230" s="15" t="s">
        <v>311</v>
      </c>
      <c r="C230" s="15" t="s">
        <v>2247</v>
      </c>
      <c r="D230" s="41">
        <v>55</v>
      </c>
      <c r="E230" s="14">
        <f t="shared" si="14"/>
        <v>2264540</v>
      </c>
      <c r="F230" s="14">
        <f t="shared" si="13"/>
        <v>82000</v>
      </c>
      <c r="G230" s="14">
        <f t="shared" si="12"/>
        <v>820000</v>
      </c>
      <c r="H230" s="14"/>
      <c r="I230" s="14"/>
    </row>
    <row r="231" spans="1:9">
      <c r="A231" s="15">
        <v>220040</v>
      </c>
      <c r="B231" s="15" t="s">
        <v>312</v>
      </c>
      <c r="C231" s="15" t="s">
        <v>2247</v>
      </c>
      <c r="D231" s="41">
        <v>55</v>
      </c>
      <c r="E231" s="14">
        <f t="shared" si="14"/>
        <v>2264540</v>
      </c>
      <c r="F231" s="14">
        <f t="shared" si="13"/>
        <v>82000</v>
      </c>
      <c r="G231" s="14">
        <f t="shared" si="12"/>
        <v>820000</v>
      </c>
      <c r="H231" s="14"/>
      <c r="I231" s="14"/>
    </row>
    <row r="232" spans="1:9">
      <c r="A232" s="15">
        <v>220041</v>
      </c>
      <c r="B232" s="15" t="s">
        <v>313</v>
      </c>
      <c r="C232" s="15" t="s">
        <v>2247</v>
      </c>
      <c r="D232" s="41">
        <v>60</v>
      </c>
      <c r="E232" s="14">
        <f t="shared" si="14"/>
        <v>2721340</v>
      </c>
      <c r="F232" s="14">
        <f t="shared" si="13"/>
        <v>88000</v>
      </c>
      <c r="G232" s="14">
        <f t="shared" si="12"/>
        <v>880000</v>
      </c>
      <c r="H232" s="14"/>
      <c r="I232" s="14"/>
    </row>
    <row r="233" spans="1:9">
      <c r="A233" s="15">
        <v>220042</v>
      </c>
      <c r="B233" s="15" t="s">
        <v>314</v>
      </c>
      <c r="C233" s="15" t="s">
        <v>2247</v>
      </c>
      <c r="D233" s="41">
        <v>60</v>
      </c>
      <c r="E233" s="14">
        <f t="shared" si="14"/>
        <v>2721340</v>
      </c>
      <c r="F233" s="14">
        <f t="shared" si="13"/>
        <v>88000</v>
      </c>
      <c r="G233" s="14">
        <f t="shared" si="12"/>
        <v>880000</v>
      </c>
      <c r="H233" s="14"/>
      <c r="I233" s="14"/>
    </row>
    <row r="234" spans="1:9">
      <c r="A234" s="15">
        <v>220043</v>
      </c>
      <c r="B234" s="15" t="s">
        <v>315</v>
      </c>
      <c r="C234" s="15" t="s">
        <v>2247</v>
      </c>
      <c r="D234" s="41">
        <v>60</v>
      </c>
      <c r="E234" s="14">
        <f t="shared" si="14"/>
        <v>2721340</v>
      </c>
      <c r="F234" s="14">
        <f t="shared" si="13"/>
        <v>88000</v>
      </c>
      <c r="G234" s="14">
        <f t="shared" si="12"/>
        <v>880000</v>
      </c>
      <c r="H234" s="14"/>
      <c r="I234" s="14"/>
    </row>
    <row r="235" spans="1:9">
      <c r="A235" s="15">
        <v>220044</v>
      </c>
      <c r="B235" s="15" t="s">
        <v>316</v>
      </c>
      <c r="C235" s="15" t="s">
        <v>2247</v>
      </c>
      <c r="D235" s="41">
        <v>60</v>
      </c>
      <c r="E235" s="14">
        <f t="shared" si="14"/>
        <v>2721340</v>
      </c>
      <c r="F235" s="14">
        <f t="shared" si="13"/>
        <v>88000</v>
      </c>
      <c r="G235" s="14">
        <f t="shared" si="12"/>
        <v>880000</v>
      </c>
      <c r="H235" s="14"/>
      <c r="I235" s="14"/>
    </row>
    <row r="236" spans="1:9">
      <c r="A236" s="15">
        <v>220045</v>
      </c>
      <c r="B236" s="15" t="s">
        <v>317</v>
      </c>
      <c r="C236" s="15" t="s">
        <v>2247</v>
      </c>
      <c r="D236" s="41">
        <v>60</v>
      </c>
      <c r="E236" s="14">
        <f t="shared" si="14"/>
        <v>2721340</v>
      </c>
      <c r="F236" s="14">
        <f t="shared" si="13"/>
        <v>88000</v>
      </c>
      <c r="G236" s="14">
        <f t="shared" si="12"/>
        <v>880000</v>
      </c>
      <c r="H236" s="14"/>
      <c r="I236" s="14"/>
    </row>
    <row r="237" spans="1:9">
      <c r="A237" s="15">
        <v>220046</v>
      </c>
      <c r="B237" s="15" t="s">
        <v>318</v>
      </c>
      <c r="C237" s="15" t="s">
        <v>2247</v>
      </c>
      <c r="D237" s="41">
        <v>60</v>
      </c>
      <c r="E237" s="14">
        <f t="shared" si="14"/>
        <v>2721340</v>
      </c>
      <c r="F237" s="14">
        <f t="shared" si="13"/>
        <v>88000</v>
      </c>
      <c r="G237" s="14">
        <f t="shared" si="12"/>
        <v>880000</v>
      </c>
      <c r="H237" s="14"/>
      <c r="I237" s="14"/>
    </row>
    <row r="238" spans="1:9">
      <c r="A238" s="15">
        <v>220047</v>
      </c>
      <c r="B238" s="15" t="s">
        <v>319</v>
      </c>
      <c r="C238" s="15" t="s">
        <v>2247</v>
      </c>
      <c r="D238" s="41">
        <v>60</v>
      </c>
      <c r="E238" s="14">
        <f t="shared" si="14"/>
        <v>2721340</v>
      </c>
      <c r="F238" s="14">
        <f t="shared" si="13"/>
        <v>88000</v>
      </c>
      <c r="G238" s="14">
        <f t="shared" si="12"/>
        <v>880000</v>
      </c>
      <c r="H238" s="14"/>
      <c r="I238" s="14"/>
    </row>
    <row r="239" spans="1:9">
      <c r="A239" s="15">
        <v>220048</v>
      </c>
      <c r="B239" s="15" t="s">
        <v>320</v>
      </c>
      <c r="C239" s="15" t="s">
        <v>2247</v>
      </c>
      <c r="D239" s="41">
        <v>60</v>
      </c>
      <c r="E239" s="14">
        <f t="shared" si="14"/>
        <v>2721340</v>
      </c>
      <c r="F239" s="14">
        <f t="shared" si="13"/>
        <v>88000</v>
      </c>
      <c r="G239" s="14">
        <f t="shared" si="12"/>
        <v>880000</v>
      </c>
      <c r="H239" s="14"/>
      <c r="I239" s="14"/>
    </row>
    <row r="240" spans="1:9">
      <c r="A240" s="15">
        <v>220049</v>
      </c>
      <c r="B240" s="15" t="s">
        <v>321</v>
      </c>
      <c r="C240" s="15" t="s">
        <v>2247</v>
      </c>
      <c r="D240" s="41">
        <v>60</v>
      </c>
      <c r="E240" s="14">
        <f t="shared" si="14"/>
        <v>2721340</v>
      </c>
      <c r="F240" s="14">
        <f t="shared" si="13"/>
        <v>88000</v>
      </c>
      <c r="G240" s="14">
        <f t="shared" si="12"/>
        <v>880000</v>
      </c>
      <c r="H240" s="14"/>
      <c r="I240" s="14"/>
    </row>
    <row r="241" spans="1:9">
      <c r="A241" s="15">
        <v>220050</v>
      </c>
      <c r="B241" s="15" t="s">
        <v>322</v>
      </c>
      <c r="C241" s="15" t="s">
        <v>2247</v>
      </c>
      <c r="D241" s="41">
        <v>60</v>
      </c>
      <c r="E241" s="14">
        <f t="shared" si="14"/>
        <v>2721340</v>
      </c>
      <c r="F241" s="14">
        <f t="shared" si="13"/>
        <v>88000</v>
      </c>
      <c r="G241" s="14">
        <f t="shared" si="12"/>
        <v>880000</v>
      </c>
      <c r="H241" s="14"/>
      <c r="I241" s="14"/>
    </row>
    <row r="242" spans="1:9">
      <c r="A242" s="15">
        <v>230001</v>
      </c>
      <c r="B242" s="15" t="s">
        <v>324</v>
      </c>
      <c r="C242" s="15" t="s">
        <v>2249</v>
      </c>
      <c r="D242" s="41">
        <v>15</v>
      </c>
      <c r="E242" s="14">
        <f>VLOOKUP(D242,K:L,2,FALSE)*VLOOKUP(C242,O:P,2,FALSE)</f>
        <v>8810</v>
      </c>
      <c r="F242" s="14">
        <f t="shared" si="13"/>
        <v>15000</v>
      </c>
      <c r="G242" s="14">
        <f>F242*3</f>
        <v>45000</v>
      </c>
      <c r="H242" s="14"/>
      <c r="I242" s="14"/>
    </row>
    <row r="243" spans="1:9">
      <c r="A243" s="15">
        <v>230002</v>
      </c>
      <c r="B243" s="15" t="s">
        <v>325</v>
      </c>
      <c r="C243" s="15" t="s">
        <v>2249</v>
      </c>
      <c r="D243" s="41">
        <v>16</v>
      </c>
      <c r="E243" s="14">
        <f t="shared" si="14"/>
        <v>6640</v>
      </c>
      <c r="F243" s="14">
        <f t="shared" si="13"/>
        <v>15500</v>
      </c>
      <c r="G243" s="14">
        <f t="shared" ref="G243:G287" si="15">F243*3</f>
        <v>46500</v>
      </c>
      <c r="H243" s="14"/>
      <c r="I243" s="14"/>
    </row>
    <row r="244" spans="1:9">
      <c r="A244" s="15">
        <v>230003</v>
      </c>
      <c r="B244" s="15" t="s">
        <v>326</v>
      </c>
      <c r="C244" s="15" t="s">
        <v>2249</v>
      </c>
      <c r="D244" s="41">
        <v>17</v>
      </c>
      <c r="E244" s="14">
        <f t="shared" si="14"/>
        <v>11340</v>
      </c>
      <c r="F244" s="14">
        <f t="shared" si="13"/>
        <v>16000</v>
      </c>
      <c r="G244" s="14">
        <f t="shared" si="15"/>
        <v>48000</v>
      </c>
      <c r="H244" s="14"/>
      <c r="I244" s="14"/>
    </row>
    <row r="245" spans="1:9">
      <c r="A245" s="15">
        <v>230004</v>
      </c>
      <c r="B245" s="15" t="s">
        <v>327</v>
      </c>
      <c r="C245" s="15" t="s">
        <v>2249</v>
      </c>
      <c r="D245" s="41">
        <v>18</v>
      </c>
      <c r="E245" s="14">
        <f t="shared" si="14"/>
        <v>11880</v>
      </c>
      <c r="F245" s="14">
        <f t="shared" si="13"/>
        <v>16500</v>
      </c>
      <c r="G245" s="14">
        <f t="shared" si="15"/>
        <v>49500</v>
      </c>
      <c r="H245" s="14"/>
      <c r="I245" s="14"/>
    </row>
    <row r="246" spans="1:9">
      <c r="A246" s="15">
        <v>230005</v>
      </c>
      <c r="B246" s="15" t="s">
        <v>328</v>
      </c>
      <c r="C246" s="15" t="s">
        <v>2249</v>
      </c>
      <c r="D246" s="41">
        <v>19</v>
      </c>
      <c r="E246" s="14">
        <f t="shared" si="14"/>
        <v>14160</v>
      </c>
      <c r="F246" s="14">
        <f t="shared" si="13"/>
        <v>17500</v>
      </c>
      <c r="G246" s="14">
        <f t="shared" si="15"/>
        <v>52500</v>
      </c>
      <c r="H246" s="14"/>
      <c r="I246" s="14"/>
    </row>
    <row r="247" spans="1:9">
      <c r="A247" s="15">
        <v>230006</v>
      </c>
      <c r="B247" s="15" t="s">
        <v>329</v>
      </c>
      <c r="C247" s="15" t="s">
        <v>2249</v>
      </c>
      <c r="D247" s="41">
        <v>20</v>
      </c>
      <c r="E247" s="14">
        <f t="shared" si="14"/>
        <v>25920</v>
      </c>
      <c r="F247" s="14">
        <f t="shared" si="13"/>
        <v>18000</v>
      </c>
      <c r="G247" s="14">
        <f t="shared" si="15"/>
        <v>54000</v>
      </c>
      <c r="H247" s="14"/>
      <c r="I247" s="14"/>
    </row>
    <row r="248" spans="1:9">
      <c r="A248" s="15">
        <v>230007</v>
      </c>
      <c r="B248" s="15" t="s">
        <v>330</v>
      </c>
      <c r="C248" s="15" t="s">
        <v>2249</v>
      </c>
      <c r="D248" s="41">
        <v>21</v>
      </c>
      <c r="E248" s="14">
        <f t="shared" si="14"/>
        <v>15260</v>
      </c>
      <c r="F248" s="14">
        <f t="shared" si="13"/>
        <v>18500</v>
      </c>
      <c r="G248" s="14">
        <f t="shared" si="15"/>
        <v>55500</v>
      </c>
      <c r="H248" s="14"/>
      <c r="I248" s="14"/>
    </row>
    <row r="249" spans="1:9">
      <c r="A249" s="15">
        <v>230008</v>
      </c>
      <c r="B249" s="15" t="s">
        <v>331</v>
      </c>
      <c r="C249" s="15" t="s">
        <v>2249</v>
      </c>
      <c r="D249" s="41">
        <v>22</v>
      </c>
      <c r="E249" s="14">
        <f t="shared" si="14"/>
        <v>16210</v>
      </c>
      <c r="F249" s="14">
        <f t="shared" si="13"/>
        <v>19500</v>
      </c>
      <c r="G249" s="14">
        <f t="shared" si="15"/>
        <v>58500</v>
      </c>
      <c r="H249" s="14"/>
      <c r="I249" s="14"/>
    </row>
    <row r="250" spans="1:9">
      <c r="A250" s="15">
        <v>230009</v>
      </c>
      <c r="B250" s="15" t="s">
        <v>332</v>
      </c>
      <c r="C250" s="15" t="s">
        <v>2249</v>
      </c>
      <c r="D250" s="41">
        <v>23</v>
      </c>
      <c r="E250" s="14">
        <f t="shared" si="14"/>
        <v>19330</v>
      </c>
      <c r="F250" s="14">
        <f t="shared" si="13"/>
        <v>20000</v>
      </c>
      <c r="G250" s="14">
        <f t="shared" si="15"/>
        <v>60000</v>
      </c>
      <c r="H250" s="14"/>
      <c r="I250" s="14"/>
    </row>
    <row r="251" spans="1:9">
      <c r="A251" s="15">
        <v>230010</v>
      </c>
      <c r="B251" s="15" t="s">
        <v>333</v>
      </c>
      <c r="C251" s="15" t="s">
        <v>2249</v>
      </c>
      <c r="D251" s="41">
        <v>24</v>
      </c>
      <c r="E251" s="14">
        <f t="shared" si="14"/>
        <v>20010</v>
      </c>
      <c r="F251" s="14">
        <f t="shared" si="13"/>
        <v>20500</v>
      </c>
      <c r="G251" s="14">
        <f t="shared" si="15"/>
        <v>61500</v>
      </c>
      <c r="H251" s="14"/>
      <c r="I251" s="14"/>
    </row>
    <row r="252" spans="1:9">
      <c r="A252" s="15">
        <v>230011</v>
      </c>
      <c r="B252" s="15" t="s">
        <v>334</v>
      </c>
      <c r="C252" s="15" t="s">
        <v>2249</v>
      </c>
      <c r="D252" s="41">
        <v>25</v>
      </c>
      <c r="E252" s="14">
        <f t="shared" si="14"/>
        <v>21910</v>
      </c>
      <c r="F252" s="14">
        <f t="shared" si="13"/>
        <v>21500</v>
      </c>
      <c r="G252" s="14">
        <f t="shared" si="15"/>
        <v>64500</v>
      </c>
      <c r="H252" s="14"/>
      <c r="I252" s="14"/>
    </row>
    <row r="253" spans="1:9">
      <c r="A253" s="15">
        <v>230012</v>
      </c>
      <c r="B253" s="15" t="s">
        <v>335</v>
      </c>
      <c r="C253" s="15" t="s">
        <v>2249</v>
      </c>
      <c r="D253" s="41">
        <v>26</v>
      </c>
      <c r="E253" s="14">
        <f t="shared" si="14"/>
        <v>29950</v>
      </c>
      <c r="F253" s="14">
        <f t="shared" si="13"/>
        <v>22000</v>
      </c>
      <c r="G253" s="14">
        <f t="shared" si="15"/>
        <v>66000</v>
      </c>
      <c r="H253" s="14"/>
      <c r="I253" s="14"/>
    </row>
    <row r="254" spans="1:9">
      <c r="A254" s="15">
        <v>230013</v>
      </c>
      <c r="B254" s="15" t="s">
        <v>336</v>
      </c>
      <c r="C254" s="15" t="s">
        <v>2249</v>
      </c>
      <c r="D254" s="41">
        <v>27</v>
      </c>
      <c r="E254" s="14">
        <f t="shared" si="14"/>
        <v>63030</v>
      </c>
      <c r="F254" s="14">
        <f t="shared" si="13"/>
        <v>22500</v>
      </c>
      <c r="G254" s="14">
        <f t="shared" si="15"/>
        <v>67500</v>
      </c>
      <c r="H254" s="14"/>
      <c r="I254" s="14"/>
    </row>
    <row r="255" spans="1:9">
      <c r="A255" s="15">
        <v>230014</v>
      </c>
      <c r="B255" s="15" t="s">
        <v>337</v>
      </c>
      <c r="C255" s="15" t="s">
        <v>2249</v>
      </c>
      <c r="D255" s="41">
        <v>28</v>
      </c>
      <c r="E255" s="14">
        <f t="shared" si="14"/>
        <v>27960</v>
      </c>
      <c r="F255" s="14">
        <f t="shared" si="13"/>
        <v>23000</v>
      </c>
      <c r="G255" s="14">
        <f t="shared" si="15"/>
        <v>69000</v>
      </c>
      <c r="H255" s="14"/>
      <c r="I255" s="14"/>
    </row>
    <row r="256" spans="1:9">
      <c r="A256" s="15">
        <v>230015</v>
      </c>
      <c r="B256" s="15" t="s">
        <v>338</v>
      </c>
      <c r="C256" s="15" t="s">
        <v>2249</v>
      </c>
      <c r="D256" s="41">
        <v>29</v>
      </c>
      <c r="E256" s="14">
        <f t="shared" si="14"/>
        <v>72890</v>
      </c>
      <c r="F256" s="14">
        <f t="shared" si="13"/>
        <v>24000</v>
      </c>
      <c r="G256" s="14">
        <f t="shared" si="15"/>
        <v>72000</v>
      </c>
      <c r="H256" s="14"/>
      <c r="I256" s="14"/>
    </row>
    <row r="257" spans="1:9">
      <c r="A257" s="15">
        <v>230016</v>
      </c>
      <c r="B257" s="15" t="s">
        <v>339</v>
      </c>
      <c r="C257" s="15" t="s">
        <v>2249</v>
      </c>
      <c r="D257" s="41">
        <v>30</v>
      </c>
      <c r="E257" s="14">
        <f t="shared" si="14"/>
        <v>34790</v>
      </c>
      <c r="F257" s="14">
        <f t="shared" si="13"/>
        <v>24500</v>
      </c>
      <c r="G257" s="14">
        <f t="shared" si="15"/>
        <v>73500</v>
      </c>
      <c r="H257" s="14"/>
      <c r="I257" s="14"/>
    </row>
    <row r="258" spans="1:9">
      <c r="A258" s="15">
        <v>230017</v>
      </c>
      <c r="B258" s="15" t="s">
        <v>340</v>
      </c>
      <c r="C258" s="15" t="s">
        <v>2249</v>
      </c>
      <c r="D258" s="41">
        <v>31</v>
      </c>
      <c r="E258" s="14">
        <f t="shared" si="14"/>
        <v>55770</v>
      </c>
      <c r="F258" s="14">
        <f t="shared" ref="F258:F287" si="16">VLOOKUP(D258,H:I,2,FALSE)*VLOOKUP(C258,O:P,2,FALSE)*5</f>
        <v>25000</v>
      </c>
      <c r="G258" s="14">
        <f t="shared" si="15"/>
        <v>75000</v>
      </c>
      <c r="H258" s="14"/>
      <c r="I258" s="14"/>
    </row>
    <row r="259" spans="1:9">
      <c r="A259" s="15">
        <v>230018</v>
      </c>
      <c r="B259" s="15" t="s">
        <v>341</v>
      </c>
      <c r="C259" s="15" t="s">
        <v>2249</v>
      </c>
      <c r="D259" s="41">
        <v>32</v>
      </c>
      <c r="E259" s="14">
        <f t="shared" si="14"/>
        <v>59190</v>
      </c>
      <c r="F259" s="14">
        <f t="shared" si="16"/>
        <v>26000</v>
      </c>
      <c r="G259" s="14">
        <f t="shared" si="15"/>
        <v>78000</v>
      </c>
      <c r="H259" s="14"/>
      <c r="I259" s="14"/>
    </row>
    <row r="260" spans="1:9">
      <c r="A260" s="15">
        <v>230019</v>
      </c>
      <c r="B260" s="15" t="s">
        <v>342</v>
      </c>
      <c r="C260" s="15" t="s">
        <v>2249</v>
      </c>
      <c r="D260" s="41">
        <v>33</v>
      </c>
      <c r="E260" s="14">
        <f t="shared" si="14"/>
        <v>38810</v>
      </c>
      <c r="F260" s="14">
        <f t="shared" si="16"/>
        <v>26500</v>
      </c>
      <c r="G260" s="14">
        <f t="shared" si="15"/>
        <v>79500</v>
      </c>
      <c r="H260" s="14"/>
      <c r="I260" s="14"/>
    </row>
    <row r="261" spans="1:9">
      <c r="A261" s="15">
        <v>230020</v>
      </c>
      <c r="B261" s="15" t="s">
        <v>343</v>
      </c>
      <c r="C261" s="15" t="s">
        <v>2249</v>
      </c>
      <c r="D261" s="41">
        <v>34</v>
      </c>
      <c r="E261" s="14">
        <f t="shared" si="14"/>
        <v>48660</v>
      </c>
      <c r="F261" s="14">
        <f t="shared" si="16"/>
        <v>27000</v>
      </c>
      <c r="G261" s="14">
        <f t="shared" si="15"/>
        <v>81000</v>
      </c>
      <c r="H261" s="14"/>
      <c r="I261" s="14"/>
    </row>
    <row r="262" spans="1:9">
      <c r="A262" s="15">
        <v>230021</v>
      </c>
      <c r="B262" s="15" t="s">
        <v>344</v>
      </c>
      <c r="C262" s="15" t="s">
        <v>2249</v>
      </c>
      <c r="D262" s="41">
        <v>35</v>
      </c>
      <c r="E262" s="14">
        <f t="shared" si="14"/>
        <v>34460</v>
      </c>
      <c r="F262" s="14">
        <f t="shared" si="16"/>
        <v>28000</v>
      </c>
      <c r="G262" s="14">
        <f t="shared" si="15"/>
        <v>84000</v>
      </c>
      <c r="H262" s="14"/>
      <c r="I262" s="14"/>
    </row>
    <row r="263" spans="1:9">
      <c r="A263" s="15">
        <v>230022</v>
      </c>
      <c r="B263" s="15" t="s">
        <v>345</v>
      </c>
      <c r="C263" s="15" t="s">
        <v>2249</v>
      </c>
      <c r="D263" s="41">
        <v>36</v>
      </c>
      <c r="E263" s="14">
        <f t="shared" si="14"/>
        <v>53490</v>
      </c>
      <c r="F263" s="14">
        <f t="shared" si="16"/>
        <v>28500</v>
      </c>
      <c r="G263" s="14">
        <f t="shared" si="15"/>
        <v>85500</v>
      </c>
      <c r="H263" s="14"/>
      <c r="I263" s="14"/>
    </row>
    <row r="264" spans="1:9">
      <c r="A264" s="15">
        <v>230023</v>
      </c>
      <c r="B264" s="15" t="s">
        <v>346</v>
      </c>
      <c r="C264" s="15" t="s">
        <v>2249</v>
      </c>
      <c r="D264" s="41">
        <v>37</v>
      </c>
      <c r="E264" s="14">
        <f t="shared" si="14"/>
        <v>49690</v>
      </c>
      <c r="F264" s="14">
        <f t="shared" si="16"/>
        <v>29000</v>
      </c>
      <c r="G264" s="14">
        <f t="shared" si="15"/>
        <v>87000</v>
      </c>
      <c r="H264" s="14"/>
      <c r="I264" s="14"/>
    </row>
    <row r="265" spans="1:9">
      <c r="A265" s="15">
        <v>230024</v>
      </c>
      <c r="B265" s="15" t="s">
        <v>347</v>
      </c>
      <c r="C265" s="15" t="s">
        <v>2249</v>
      </c>
      <c r="D265" s="41">
        <v>38</v>
      </c>
      <c r="E265" s="14">
        <f t="shared" si="14"/>
        <v>77370</v>
      </c>
      <c r="F265" s="14">
        <f t="shared" si="16"/>
        <v>29500</v>
      </c>
      <c r="G265" s="14">
        <f t="shared" si="15"/>
        <v>88500</v>
      </c>
      <c r="H265" s="14"/>
      <c r="I265" s="14"/>
    </row>
    <row r="266" spans="1:9">
      <c r="A266" s="15">
        <v>230025</v>
      </c>
      <c r="B266" s="15" t="s">
        <v>348</v>
      </c>
      <c r="C266" s="15" t="s">
        <v>2249</v>
      </c>
      <c r="D266" s="41">
        <v>39</v>
      </c>
      <c r="E266" s="14">
        <f t="shared" si="14"/>
        <v>35250</v>
      </c>
      <c r="F266" s="14">
        <f t="shared" si="16"/>
        <v>30500</v>
      </c>
      <c r="G266" s="14">
        <f t="shared" si="15"/>
        <v>91500</v>
      </c>
      <c r="H266" s="14"/>
      <c r="I266" s="14"/>
    </row>
    <row r="267" spans="1:9">
      <c r="A267" s="15">
        <v>230026</v>
      </c>
      <c r="B267" s="15" t="s">
        <v>349</v>
      </c>
      <c r="C267" s="15" t="s">
        <v>2249</v>
      </c>
      <c r="D267" s="41">
        <v>40</v>
      </c>
      <c r="E267" s="14">
        <f>VLOOKUP(D267,K:L,2,FALSE)*VLOOKUP(C267,O:P,2,FALSE)</f>
        <v>54830</v>
      </c>
      <c r="F267" s="14">
        <f t="shared" si="16"/>
        <v>31000</v>
      </c>
      <c r="G267" s="14">
        <f t="shared" si="15"/>
        <v>93000</v>
      </c>
      <c r="H267" s="14"/>
      <c r="I267" s="14"/>
    </row>
    <row r="268" spans="1:9">
      <c r="A268" s="15">
        <v>230027</v>
      </c>
      <c r="B268" s="15" t="s">
        <v>350</v>
      </c>
      <c r="C268" s="15" t="s">
        <v>2249</v>
      </c>
      <c r="D268" s="41">
        <v>41</v>
      </c>
      <c r="E268" s="14">
        <f t="shared" si="14"/>
        <v>85610</v>
      </c>
      <c r="F268" s="14">
        <f t="shared" si="16"/>
        <v>31500</v>
      </c>
      <c r="G268" s="14">
        <f t="shared" si="15"/>
        <v>94500</v>
      </c>
      <c r="H268" s="14"/>
      <c r="I268" s="14"/>
    </row>
    <row r="269" spans="1:9">
      <c r="A269" s="15">
        <v>230028</v>
      </c>
      <c r="B269" s="15" t="s">
        <v>351</v>
      </c>
      <c r="C269" s="15" t="s">
        <v>2249</v>
      </c>
      <c r="D269" s="41">
        <v>42</v>
      </c>
      <c r="E269" s="14">
        <f t="shared" si="14"/>
        <v>55060</v>
      </c>
      <c r="F269" s="14">
        <f t="shared" si="16"/>
        <v>32500</v>
      </c>
      <c r="G269" s="14">
        <f t="shared" si="15"/>
        <v>97500</v>
      </c>
      <c r="H269" s="14"/>
      <c r="I269" s="14"/>
    </row>
    <row r="270" spans="1:9">
      <c r="A270" s="15">
        <v>230029</v>
      </c>
      <c r="B270" s="15" t="s">
        <v>352</v>
      </c>
      <c r="C270" s="15" t="s">
        <v>2249</v>
      </c>
      <c r="D270" s="41">
        <v>43</v>
      </c>
      <c r="E270" s="14">
        <f t="shared" si="14"/>
        <v>135720</v>
      </c>
      <c r="F270" s="14">
        <f t="shared" si="16"/>
        <v>33000</v>
      </c>
      <c r="G270" s="14">
        <f t="shared" si="15"/>
        <v>99000</v>
      </c>
      <c r="H270" s="14"/>
      <c r="I270" s="14"/>
    </row>
    <row r="271" spans="1:9">
      <c r="A271" s="15">
        <v>230030</v>
      </c>
      <c r="B271" s="15" t="s">
        <v>353</v>
      </c>
      <c r="C271" s="15" t="s">
        <v>2249</v>
      </c>
      <c r="D271" s="41">
        <v>44</v>
      </c>
      <c r="E271" s="14">
        <f t="shared" si="14"/>
        <v>32540</v>
      </c>
      <c r="F271" s="14">
        <f t="shared" si="16"/>
        <v>33500</v>
      </c>
      <c r="G271" s="14">
        <f t="shared" si="15"/>
        <v>100500</v>
      </c>
      <c r="H271" s="14"/>
      <c r="I271" s="14"/>
    </row>
    <row r="272" spans="1:9">
      <c r="A272" s="15">
        <v>230031</v>
      </c>
      <c r="B272" s="15" t="s">
        <v>354</v>
      </c>
      <c r="C272" s="15" t="s">
        <v>2249</v>
      </c>
      <c r="D272" s="41">
        <v>45</v>
      </c>
      <c r="E272" s="14">
        <f t="shared" si="14"/>
        <v>43770</v>
      </c>
      <c r="F272" s="14">
        <f t="shared" si="16"/>
        <v>34500</v>
      </c>
      <c r="G272" s="14">
        <f t="shared" si="15"/>
        <v>103500</v>
      </c>
      <c r="H272" s="14"/>
      <c r="I272" s="14"/>
    </row>
    <row r="273" spans="1:9">
      <c r="A273" s="15">
        <v>230032</v>
      </c>
      <c r="B273" s="15" t="s">
        <v>355</v>
      </c>
      <c r="C273" s="15" t="s">
        <v>2249</v>
      </c>
      <c r="D273" s="41">
        <v>46</v>
      </c>
      <c r="E273" s="14">
        <f t="shared" si="14"/>
        <v>981660</v>
      </c>
      <c r="F273" s="14">
        <f t="shared" si="16"/>
        <v>35000</v>
      </c>
      <c r="G273" s="14">
        <f t="shared" si="15"/>
        <v>105000</v>
      </c>
      <c r="H273" s="14"/>
      <c r="I273" s="14"/>
    </row>
    <row r="274" spans="1:9">
      <c r="A274" s="15">
        <v>230033</v>
      </c>
      <c r="B274" s="15" t="s">
        <v>356</v>
      </c>
      <c r="C274" s="15" t="s">
        <v>2249</v>
      </c>
      <c r="D274" s="41">
        <v>47</v>
      </c>
      <c r="E274" s="14">
        <f t="shared" si="14"/>
        <v>993590</v>
      </c>
      <c r="F274" s="14">
        <f t="shared" si="16"/>
        <v>35500</v>
      </c>
      <c r="G274" s="14">
        <f t="shared" si="15"/>
        <v>106500</v>
      </c>
      <c r="H274" s="14"/>
      <c r="I274" s="14"/>
    </row>
    <row r="275" spans="1:9">
      <c r="A275" s="15">
        <v>230034</v>
      </c>
      <c r="B275" s="15" t="s">
        <v>357</v>
      </c>
      <c r="C275" s="15" t="s">
        <v>2249</v>
      </c>
      <c r="D275" s="41">
        <v>48</v>
      </c>
      <c r="E275" s="14">
        <f t="shared" si="14"/>
        <v>1029140</v>
      </c>
      <c r="F275" s="14">
        <f t="shared" si="16"/>
        <v>36000</v>
      </c>
      <c r="G275" s="14">
        <f t="shared" si="15"/>
        <v>108000</v>
      </c>
      <c r="H275" s="14"/>
      <c r="I275" s="14"/>
    </row>
    <row r="276" spans="1:9">
      <c r="A276" s="15">
        <v>230035</v>
      </c>
      <c r="B276" s="15" t="s">
        <v>358</v>
      </c>
      <c r="C276" s="15" t="s">
        <v>2249</v>
      </c>
      <c r="D276" s="41">
        <v>49</v>
      </c>
      <c r="E276" s="14">
        <f t="shared" si="14"/>
        <v>1054320</v>
      </c>
      <c r="F276" s="14">
        <f t="shared" si="16"/>
        <v>37000</v>
      </c>
      <c r="G276" s="14">
        <f t="shared" si="15"/>
        <v>111000</v>
      </c>
      <c r="H276" s="14"/>
      <c r="I276" s="14"/>
    </row>
    <row r="277" spans="1:9">
      <c r="A277" s="15">
        <v>230036</v>
      </c>
      <c r="B277" s="15" t="s">
        <v>359</v>
      </c>
      <c r="C277" s="15" t="s">
        <v>2249</v>
      </c>
      <c r="D277" s="41">
        <v>50</v>
      </c>
      <c r="E277" s="14">
        <f t="shared" si="14"/>
        <v>1067150</v>
      </c>
      <c r="F277" s="14">
        <f t="shared" si="16"/>
        <v>37500</v>
      </c>
      <c r="G277" s="14">
        <f t="shared" si="15"/>
        <v>112500</v>
      </c>
      <c r="H277" s="14"/>
      <c r="I277" s="14"/>
    </row>
    <row r="278" spans="1:9">
      <c r="A278" s="15">
        <v>230037</v>
      </c>
      <c r="B278" s="15" t="s">
        <v>360</v>
      </c>
      <c r="C278" s="15" t="s">
        <v>2249</v>
      </c>
      <c r="D278" s="41">
        <v>51</v>
      </c>
      <c r="E278" s="14">
        <f t="shared" si="14"/>
        <v>1065540</v>
      </c>
      <c r="F278" s="14">
        <f t="shared" si="16"/>
        <v>38000</v>
      </c>
      <c r="G278" s="14">
        <f t="shared" si="15"/>
        <v>114000</v>
      </c>
      <c r="H278" s="14"/>
      <c r="I278" s="14"/>
    </row>
    <row r="279" spans="1:9">
      <c r="A279" s="15">
        <v>230038</v>
      </c>
      <c r="B279" s="15" t="s">
        <v>361</v>
      </c>
      <c r="C279" s="15" t="s">
        <v>2249</v>
      </c>
      <c r="D279" s="41">
        <v>52</v>
      </c>
      <c r="E279" s="14">
        <f t="shared" si="14"/>
        <v>1099460</v>
      </c>
      <c r="F279" s="14">
        <f t="shared" si="16"/>
        <v>39000</v>
      </c>
      <c r="G279" s="14">
        <f t="shared" si="15"/>
        <v>117000</v>
      </c>
      <c r="H279" s="14"/>
      <c r="I279" s="14"/>
    </row>
    <row r="280" spans="1:9">
      <c r="A280" s="15">
        <v>230039</v>
      </c>
      <c r="B280" s="15" t="s">
        <v>362</v>
      </c>
      <c r="C280" s="15" t="s">
        <v>2249</v>
      </c>
      <c r="D280" s="41">
        <v>53</v>
      </c>
      <c r="E280" s="14">
        <f t="shared" si="14"/>
        <v>1123090</v>
      </c>
      <c r="F280" s="14">
        <f t="shared" si="16"/>
        <v>39500</v>
      </c>
      <c r="G280" s="14">
        <f t="shared" si="15"/>
        <v>118500</v>
      </c>
      <c r="H280" s="14"/>
      <c r="I280" s="14"/>
    </row>
    <row r="281" spans="1:9">
      <c r="A281" s="15">
        <v>230040</v>
      </c>
      <c r="B281" s="15" t="s">
        <v>363</v>
      </c>
      <c r="C281" s="15" t="s">
        <v>2249</v>
      </c>
      <c r="D281" s="41">
        <v>54</v>
      </c>
      <c r="E281" s="14">
        <f t="shared" si="14"/>
        <v>1134650</v>
      </c>
      <c r="F281" s="14">
        <f t="shared" si="16"/>
        <v>40000</v>
      </c>
      <c r="G281" s="14">
        <f t="shared" si="15"/>
        <v>120000</v>
      </c>
      <c r="H281" s="14"/>
      <c r="I281" s="14"/>
    </row>
    <row r="282" spans="1:9">
      <c r="A282" s="15">
        <v>230041</v>
      </c>
      <c r="B282" s="15" t="s">
        <v>364</v>
      </c>
      <c r="C282" s="15" t="s">
        <v>2249</v>
      </c>
      <c r="D282" s="41">
        <v>55</v>
      </c>
      <c r="E282" s="14">
        <f t="shared" ref="E282:E287" si="17">VLOOKUP(D282,K:L,2,FALSE)*VLOOKUP(C282,O:P,2,FALSE)</f>
        <v>1132270</v>
      </c>
      <c r="F282" s="14">
        <f t="shared" si="16"/>
        <v>41000</v>
      </c>
      <c r="G282" s="14">
        <f t="shared" si="15"/>
        <v>123000</v>
      </c>
      <c r="H282" s="14"/>
      <c r="I282" s="14"/>
    </row>
    <row r="283" spans="1:9">
      <c r="A283" s="15">
        <v>230042</v>
      </c>
      <c r="B283" s="15" t="s">
        <v>365</v>
      </c>
      <c r="C283" s="15" t="s">
        <v>2249</v>
      </c>
      <c r="D283" s="41">
        <v>56</v>
      </c>
      <c r="E283" s="14">
        <f t="shared" si="17"/>
        <v>1187710</v>
      </c>
      <c r="F283" s="14">
        <f t="shared" si="16"/>
        <v>41500</v>
      </c>
      <c r="G283" s="14">
        <f t="shared" si="15"/>
        <v>124500</v>
      </c>
      <c r="H283" s="14"/>
      <c r="I283" s="14"/>
    </row>
    <row r="284" spans="1:9">
      <c r="A284" s="15">
        <v>230043</v>
      </c>
      <c r="B284" s="15" t="s">
        <v>366</v>
      </c>
      <c r="C284" s="15" t="s">
        <v>2249</v>
      </c>
      <c r="D284" s="41">
        <v>57</v>
      </c>
      <c r="E284" s="14">
        <f t="shared" si="17"/>
        <v>1238020</v>
      </c>
      <c r="F284" s="14">
        <f t="shared" si="16"/>
        <v>42000</v>
      </c>
      <c r="G284" s="14">
        <f t="shared" si="15"/>
        <v>126000</v>
      </c>
      <c r="H284" s="14"/>
      <c r="I284" s="14"/>
    </row>
    <row r="285" spans="1:9">
      <c r="A285" s="15">
        <v>230044</v>
      </c>
      <c r="B285" s="15" t="s">
        <v>367</v>
      </c>
      <c r="C285" s="15" t="s">
        <v>2249</v>
      </c>
      <c r="D285" s="41">
        <v>58</v>
      </c>
      <c r="E285" s="14">
        <f t="shared" si="17"/>
        <v>1282160</v>
      </c>
      <c r="F285" s="14">
        <f t="shared" si="16"/>
        <v>42500</v>
      </c>
      <c r="G285" s="14">
        <f t="shared" si="15"/>
        <v>127500</v>
      </c>
      <c r="H285" s="14"/>
      <c r="I285" s="14"/>
    </row>
    <row r="286" spans="1:9">
      <c r="A286" s="15">
        <v>230045</v>
      </c>
      <c r="B286" s="15" t="s">
        <v>368</v>
      </c>
      <c r="C286" s="15" t="s">
        <v>2249</v>
      </c>
      <c r="D286" s="41">
        <v>59</v>
      </c>
      <c r="E286" s="14">
        <f t="shared" si="17"/>
        <v>1325810</v>
      </c>
      <c r="F286" s="14">
        <f t="shared" si="16"/>
        <v>43500</v>
      </c>
      <c r="G286" s="14">
        <f t="shared" si="15"/>
        <v>130500</v>
      </c>
      <c r="H286" s="14"/>
      <c r="I286" s="14"/>
    </row>
    <row r="287" spans="1:9">
      <c r="A287" s="15">
        <v>230046</v>
      </c>
      <c r="B287" s="15" t="s">
        <v>369</v>
      </c>
      <c r="C287" s="15" t="s">
        <v>2249</v>
      </c>
      <c r="D287" s="41">
        <v>60</v>
      </c>
      <c r="E287" s="14">
        <f t="shared" si="17"/>
        <v>1360670</v>
      </c>
      <c r="F287" s="14">
        <f t="shared" si="16"/>
        <v>44000</v>
      </c>
      <c r="G287" s="14">
        <f t="shared" si="15"/>
        <v>132000</v>
      </c>
      <c r="H287" s="14"/>
      <c r="I287" s="14"/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692"/>
  <sheetViews>
    <sheetView topLeftCell="A263" workbookViewId="0">
      <selection activeCell="I274" sqref="I274"/>
    </sheetView>
  </sheetViews>
  <sheetFormatPr defaultColWidth="9" defaultRowHeight="16.5"/>
  <cols>
    <col min="1" max="1" width="9" style="18"/>
    <col min="2" max="2" width="8.5" style="19" customWidth="1"/>
    <col min="3" max="3" width="13.25" style="19" customWidth="1"/>
    <col min="4" max="4" width="21.625" style="19" customWidth="1"/>
    <col min="5" max="5" width="12.75" style="18" customWidth="1"/>
    <col min="6" max="6" width="9" style="18"/>
    <col min="7" max="7" width="14.25" style="18" customWidth="1"/>
    <col min="8" max="16384" width="9" style="18"/>
  </cols>
  <sheetData>
    <row r="1" spans="1:38">
      <c r="A1" s="15"/>
      <c r="B1" s="20" t="s">
        <v>998</v>
      </c>
      <c r="C1" s="20" t="s">
        <v>2251</v>
      </c>
      <c r="D1" s="20" t="s">
        <v>51</v>
      </c>
      <c r="E1" s="15"/>
      <c r="F1" s="20" t="s">
        <v>53</v>
      </c>
      <c r="G1" s="15" t="s">
        <v>48</v>
      </c>
      <c r="H1" s="20" t="s">
        <v>2252</v>
      </c>
      <c r="I1" s="18" t="s">
        <v>2</v>
      </c>
      <c r="J1" s="18" t="s">
        <v>3</v>
      </c>
      <c r="AH1" s="18" t="s">
        <v>48</v>
      </c>
      <c r="AI1" s="18" t="s">
        <v>2253</v>
      </c>
      <c r="AK1" s="8" t="s">
        <v>999</v>
      </c>
      <c r="AL1" s="8" t="s">
        <v>2254</v>
      </c>
    </row>
    <row r="2" spans="1:38">
      <c r="A2" s="15">
        <f>B2+100000</f>
        <v>100001</v>
      </c>
      <c r="B2" s="21">
        <v>1</v>
      </c>
      <c r="C2" s="21">
        <v>20</v>
      </c>
      <c r="D2" s="21" t="s">
        <v>378</v>
      </c>
      <c r="E2" s="21" t="s">
        <v>2255</v>
      </c>
      <c r="F2" s="15">
        <v>1</v>
      </c>
      <c r="G2" s="15" t="s">
        <v>54</v>
      </c>
      <c r="H2" s="15" t="str">
        <f>IF(E2="monster","普通怪物","boss")</f>
        <v>普通怪物</v>
      </c>
      <c r="I2" s="18">
        <f>VLOOKUP(F2,映射!A:B,2,FALSE)*VLOOKUP(G2,映射!T:U,2,FALSE)*VLOOKUP(H2,映射!O:P,2,FALSE)</f>
        <v>3</v>
      </c>
      <c r="J2" s="18">
        <f>VLOOKUP(F2,AK:AL,2,FALSE)*VLOOKUP(G2,AH:AI,2,FALSE)*VLOOKUP(H2,AF:AG,2,FALSE)</f>
        <v>32</v>
      </c>
      <c r="AF2" s="18" t="s">
        <v>1001</v>
      </c>
      <c r="AG2" s="18">
        <v>1</v>
      </c>
      <c r="AH2" s="15" t="s">
        <v>54</v>
      </c>
      <c r="AI2" s="18">
        <v>1</v>
      </c>
      <c r="AK2" s="8">
        <v>1</v>
      </c>
      <c r="AL2" s="8">
        <f>30+AK2*2</f>
        <v>32</v>
      </c>
    </row>
    <row r="3" spans="1:38">
      <c r="A3" s="15">
        <f t="shared" ref="A3:A66" si="0">B3+100000</f>
        <v>100002</v>
      </c>
      <c r="B3" s="22">
        <v>2</v>
      </c>
      <c r="C3" s="22">
        <v>4</v>
      </c>
      <c r="D3" s="22" t="s">
        <v>381</v>
      </c>
      <c r="E3" s="22" t="s">
        <v>2255</v>
      </c>
      <c r="F3" s="15">
        <v>2</v>
      </c>
      <c r="G3" s="15" t="s">
        <v>54</v>
      </c>
      <c r="H3" s="15" t="str">
        <f t="shared" ref="H3:H66" si="1">IF(E3="monster","普通怪物","boss")</f>
        <v>普通怪物</v>
      </c>
      <c r="I3" s="18">
        <f>VLOOKUP(F3,映射!A:B,2,FALSE)*VLOOKUP(G3,映射!T:U,2,FALSE)*VLOOKUP(H3,映射!O:P,2,FALSE)</f>
        <v>4</v>
      </c>
      <c r="J3" s="18">
        <f t="shared" ref="J3:J66" si="2">VLOOKUP(F3,AK:AL,2,FALSE)*VLOOKUP(G3,AH:AI,2,FALSE)*VLOOKUP(H3,AF:AG,2,FALSE)</f>
        <v>34</v>
      </c>
      <c r="AF3" s="18" t="s">
        <v>2256</v>
      </c>
      <c r="AG3" s="18">
        <v>5</v>
      </c>
      <c r="AH3" s="26" t="s">
        <v>565</v>
      </c>
      <c r="AI3" s="18">
        <v>1</v>
      </c>
      <c r="AK3" s="8">
        <v>2</v>
      </c>
      <c r="AL3" s="8">
        <f t="shared" ref="AL3:AL61" si="3">30+AK3*2</f>
        <v>34</v>
      </c>
    </row>
    <row r="4" ht="33" spans="1:38">
      <c r="A4" s="15">
        <f t="shared" si="0"/>
        <v>100003</v>
      </c>
      <c r="B4" s="22">
        <v>3</v>
      </c>
      <c r="C4" s="22">
        <v>24</v>
      </c>
      <c r="D4" s="22" t="s">
        <v>383</v>
      </c>
      <c r="E4" s="22" t="s">
        <v>2257</v>
      </c>
      <c r="F4" s="15">
        <v>2</v>
      </c>
      <c r="G4" s="15" t="s">
        <v>54</v>
      </c>
      <c r="H4" s="15" t="str">
        <f t="shared" si="1"/>
        <v>boss</v>
      </c>
      <c r="I4" s="18">
        <f>VLOOKUP(F4,映射!A:B,2,FALSE)*VLOOKUP(G4,映射!T:U,2,FALSE)*VLOOKUP(H4,映射!O:P,2,FALSE)</f>
        <v>20</v>
      </c>
      <c r="J4" s="18">
        <f t="shared" si="2"/>
        <v>170</v>
      </c>
      <c r="AH4" s="26" t="s">
        <v>572</v>
      </c>
      <c r="AI4" s="18">
        <v>3</v>
      </c>
      <c r="AK4" s="8">
        <v>3</v>
      </c>
      <c r="AL4" s="8">
        <f t="shared" si="3"/>
        <v>36</v>
      </c>
    </row>
    <row r="5" spans="1:38">
      <c r="A5" s="15">
        <f t="shared" si="0"/>
        <v>100004</v>
      </c>
      <c r="B5" s="22">
        <v>4</v>
      </c>
      <c r="C5" s="22">
        <v>1000</v>
      </c>
      <c r="D5" s="22" t="s">
        <v>384</v>
      </c>
      <c r="E5" s="22" t="s">
        <v>2255</v>
      </c>
      <c r="F5" s="15">
        <v>4</v>
      </c>
      <c r="G5" s="15" t="s">
        <v>54</v>
      </c>
      <c r="H5" s="15" t="str">
        <f t="shared" si="1"/>
        <v>普通怪物</v>
      </c>
      <c r="I5" s="18">
        <f>VLOOKUP(F5,映射!A:B,2,FALSE)*VLOOKUP(G5,映射!T:U,2,FALSE)*VLOOKUP(H5,映射!O:P,2,FALSE)</f>
        <v>4</v>
      </c>
      <c r="J5" s="18">
        <f t="shared" si="2"/>
        <v>38</v>
      </c>
      <c r="AH5" s="15" t="s">
        <v>272</v>
      </c>
      <c r="AI5" s="18">
        <v>3</v>
      </c>
      <c r="AK5" s="8">
        <v>4</v>
      </c>
      <c r="AL5" s="8">
        <f t="shared" si="3"/>
        <v>38</v>
      </c>
    </row>
    <row r="6" spans="1:38">
      <c r="A6" s="15">
        <f t="shared" si="0"/>
        <v>100005</v>
      </c>
      <c r="B6" s="22">
        <v>5</v>
      </c>
      <c r="C6" s="22">
        <v>6</v>
      </c>
      <c r="D6" s="22" t="s">
        <v>385</v>
      </c>
      <c r="E6" s="22" t="s">
        <v>2255</v>
      </c>
      <c r="F6" s="15">
        <v>5</v>
      </c>
      <c r="G6" s="15" t="s">
        <v>54</v>
      </c>
      <c r="H6" s="15" t="str">
        <f t="shared" si="1"/>
        <v>普通怪物</v>
      </c>
      <c r="I6" s="18">
        <f>VLOOKUP(F6,映射!A:B,2,FALSE)*VLOOKUP(G6,映射!T:U,2,FALSE)*VLOOKUP(H6,映射!O:P,2,FALSE)</f>
        <v>4</v>
      </c>
      <c r="J6" s="18">
        <f t="shared" si="2"/>
        <v>40</v>
      </c>
      <c r="AH6" s="15" t="s">
        <v>323</v>
      </c>
      <c r="AI6" s="18">
        <v>5</v>
      </c>
      <c r="AK6" s="8">
        <v>5</v>
      </c>
      <c r="AL6" s="8">
        <f t="shared" si="3"/>
        <v>40</v>
      </c>
    </row>
    <row r="7" spans="1:38">
      <c r="A7" s="15">
        <f t="shared" si="0"/>
        <v>100006</v>
      </c>
      <c r="B7" s="22">
        <v>6</v>
      </c>
      <c r="C7" s="22">
        <v>97</v>
      </c>
      <c r="D7" s="22" t="s">
        <v>386</v>
      </c>
      <c r="E7" s="22" t="s">
        <v>2258</v>
      </c>
      <c r="F7" s="15">
        <v>6</v>
      </c>
      <c r="G7" s="15" t="s">
        <v>54</v>
      </c>
      <c r="H7" s="15" t="str">
        <f t="shared" si="1"/>
        <v>boss</v>
      </c>
      <c r="I7" s="18">
        <f>VLOOKUP(F7,映射!A:B,2,FALSE)*VLOOKUP(G7,映射!T:U,2,FALSE)*VLOOKUP(H7,映射!O:P,2,FALSE)</f>
        <v>25</v>
      </c>
      <c r="J7" s="18">
        <f t="shared" si="2"/>
        <v>210</v>
      </c>
      <c r="AH7" s="15" t="s">
        <v>700</v>
      </c>
      <c r="AI7" s="18">
        <v>50</v>
      </c>
      <c r="AK7" s="8">
        <v>6</v>
      </c>
      <c r="AL7" s="8">
        <f t="shared" si="3"/>
        <v>42</v>
      </c>
    </row>
    <row r="8" spans="1:38">
      <c r="A8" s="15">
        <f t="shared" si="0"/>
        <v>100007</v>
      </c>
      <c r="B8" s="22">
        <v>7</v>
      </c>
      <c r="C8" s="22">
        <v>9</v>
      </c>
      <c r="D8" s="22" t="s">
        <v>387</v>
      </c>
      <c r="E8" s="22" t="s">
        <v>2255</v>
      </c>
      <c r="F8" s="15">
        <v>6</v>
      </c>
      <c r="G8" s="15" t="s">
        <v>54</v>
      </c>
      <c r="H8" s="15" t="str">
        <f t="shared" si="1"/>
        <v>普通怪物</v>
      </c>
      <c r="I8" s="18">
        <f>VLOOKUP(F8,映射!A:B,2,FALSE)*VLOOKUP(G8,映射!T:U,2,FALSE)*VLOOKUP(H8,映射!O:P,2,FALSE)</f>
        <v>5</v>
      </c>
      <c r="J8" s="18">
        <f t="shared" si="2"/>
        <v>42</v>
      </c>
      <c r="AH8" s="15" t="s">
        <v>701</v>
      </c>
      <c r="AI8" s="18">
        <v>1</v>
      </c>
      <c r="AK8" s="8">
        <v>7</v>
      </c>
      <c r="AL8" s="8">
        <f t="shared" si="3"/>
        <v>44</v>
      </c>
    </row>
    <row r="9" spans="1:38">
      <c r="A9" s="15">
        <f t="shared" si="0"/>
        <v>100008</v>
      </c>
      <c r="B9" s="22">
        <v>8</v>
      </c>
      <c r="C9" s="22">
        <v>44</v>
      </c>
      <c r="D9" s="22" t="s">
        <v>83</v>
      </c>
      <c r="E9" s="22" t="s">
        <v>2259</v>
      </c>
      <c r="F9" s="15">
        <v>7</v>
      </c>
      <c r="G9" s="15" t="s">
        <v>54</v>
      </c>
      <c r="H9" s="15" t="str">
        <f t="shared" si="1"/>
        <v>boss</v>
      </c>
      <c r="I9" s="18">
        <f>VLOOKUP(F9,映射!A:B,2,FALSE)*VLOOKUP(G9,映射!T:U,2,FALSE)*VLOOKUP(H9,映射!O:P,2,FALSE)</f>
        <v>25</v>
      </c>
      <c r="J9" s="18">
        <f t="shared" si="2"/>
        <v>220</v>
      </c>
      <c r="AH9" s="15" t="s">
        <v>707</v>
      </c>
      <c r="AI9" s="18">
        <v>1</v>
      </c>
      <c r="AK9" s="8">
        <v>8</v>
      </c>
      <c r="AL9" s="8">
        <f t="shared" si="3"/>
        <v>46</v>
      </c>
    </row>
    <row r="10" spans="1:38">
      <c r="A10" s="15">
        <f t="shared" si="0"/>
        <v>100009</v>
      </c>
      <c r="B10" s="22">
        <v>9</v>
      </c>
      <c r="C10" s="22">
        <v>26</v>
      </c>
      <c r="D10" s="22" t="s">
        <v>388</v>
      </c>
      <c r="E10" s="22" t="s">
        <v>2255</v>
      </c>
      <c r="F10" s="15">
        <v>7</v>
      </c>
      <c r="G10" s="15" t="s">
        <v>54</v>
      </c>
      <c r="H10" s="15" t="str">
        <f t="shared" si="1"/>
        <v>普通怪物</v>
      </c>
      <c r="I10" s="18">
        <f>VLOOKUP(F10,映射!A:B,2,FALSE)*VLOOKUP(G10,映射!T:U,2,FALSE)*VLOOKUP(H10,映射!O:P,2,FALSE)</f>
        <v>5</v>
      </c>
      <c r="J10" s="18">
        <f t="shared" si="2"/>
        <v>44</v>
      </c>
      <c r="AH10" s="15" t="s">
        <v>730</v>
      </c>
      <c r="AI10" s="18">
        <v>2</v>
      </c>
      <c r="AK10" s="8">
        <v>9</v>
      </c>
      <c r="AL10" s="8">
        <f t="shared" si="3"/>
        <v>48</v>
      </c>
    </row>
    <row r="11" spans="1:38">
      <c r="A11" s="15">
        <f t="shared" si="0"/>
        <v>100010</v>
      </c>
      <c r="B11" s="22">
        <v>10</v>
      </c>
      <c r="C11" s="22">
        <v>18</v>
      </c>
      <c r="D11" s="22" t="s">
        <v>389</v>
      </c>
      <c r="E11" s="22" t="s">
        <v>2260</v>
      </c>
      <c r="F11" s="15">
        <v>8</v>
      </c>
      <c r="G11" s="15" t="s">
        <v>54</v>
      </c>
      <c r="H11" s="15" t="str">
        <f t="shared" si="1"/>
        <v>boss</v>
      </c>
      <c r="I11" s="18">
        <f>VLOOKUP(F11,映射!A:B,2,FALSE)*VLOOKUP(G11,映射!T:U,2,FALSE)*VLOOKUP(H11,映射!O:P,2,FALSE)</f>
        <v>30</v>
      </c>
      <c r="J11" s="18">
        <f t="shared" si="2"/>
        <v>230</v>
      </c>
      <c r="AK11" s="8">
        <v>10</v>
      </c>
      <c r="AL11" s="8">
        <f t="shared" si="3"/>
        <v>50</v>
      </c>
    </row>
    <row r="12" spans="1:38">
      <c r="A12" s="15">
        <f t="shared" si="0"/>
        <v>100011</v>
      </c>
      <c r="B12" s="22">
        <v>11</v>
      </c>
      <c r="C12" s="22">
        <v>28</v>
      </c>
      <c r="D12" s="22" t="s">
        <v>87</v>
      </c>
      <c r="E12" s="22" t="s">
        <v>2255</v>
      </c>
      <c r="F12" s="15">
        <v>8</v>
      </c>
      <c r="G12" s="15" t="s">
        <v>54</v>
      </c>
      <c r="H12" s="15" t="str">
        <f t="shared" si="1"/>
        <v>普通怪物</v>
      </c>
      <c r="I12" s="18">
        <f>VLOOKUP(F12,映射!A:B,2,FALSE)*VLOOKUP(G12,映射!T:U,2,FALSE)*VLOOKUP(H12,映射!O:P,2,FALSE)</f>
        <v>6</v>
      </c>
      <c r="J12" s="18">
        <f t="shared" si="2"/>
        <v>46</v>
      </c>
      <c r="AK12" s="8">
        <v>11</v>
      </c>
      <c r="AL12" s="8">
        <f t="shared" si="3"/>
        <v>52</v>
      </c>
    </row>
    <row r="13" spans="1:38">
      <c r="A13" s="15">
        <f t="shared" si="0"/>
        <v>100012</v>
      </c>
      <c r="B13" s="22">
        <v>12</v>
      </c>
      <c r="C13" s="22">
        <v>29</v>
      </c>
      <c r="D13" s="22" t="s">
        <v>390</v>
      </c>
      <c r="E13" s="22" t="s">
        <v>2261</v>
      </c>
      <c r="F13" s="15">
        <v>9</v>
      </c>
      <c r="G13" s="15" t="s">
        <v>54</v>
      </c>
      <c r="H13" s="15" t="str">
        <f t="shared" si="1"/>
        <v>boss</v>
      </c>
      <c r="I13" s="18">
        <f>VLOOKUP(F13,映射!A:B,2,FALSE)*VLOOKUP(G13,映射!T:U,2,FALSE)*VLOOKUP(H13,映射!O:P,2,FALSE)</f>
        <v>30</v>
      </c>
      <c r="J13" s="18">
        <f t="shared" si="2"/>
        <v>240</v>
      </c>
      <c r="AK13" s="8">
        <v>12</v>
      </c>
      <c r="AL13" s="8">
        <f t="shared" si="3"/>
        <v>54</v>
      </c>
    </row>
    <row r="14" spans="1:38">
      <c r="A14" s="15">
        <f t="shared" si="0"/>
        <v>100013</v>
      </c>
      <c r="B14" s="22">
        <v>13</v>
      </c>
      <c r="C14" s="22">
        <v>30</v>
      </c>
      <c r="D14" s="22" t="s">
        <v>391</v>
      </c>
      <c r="E14" s="22" t="s">
        <v>2255</v>
      </c>
      <c r="F14" s="15">
        <v>9</v>
      </c>
      <c r="G14" s="15" t="s">
        <v>54</v>
      </c>
      <c r="H14" s="15" t="str">
        <f t="shared" si="1"/>
        <v>普通怪物</v>
      </c>
      <c r="I14" s="18">
        <f>VLOOKUP(F14,映射!A:B,2,FALSE)*VLOOKUP(G14,映射!T:U,2,FALSE)*VLOOKUP(H14,映射!O:P,2,FALSE)</f>
        <v>6</v>
      </c>
      <c r="J14" s="18">
        <f t="shared" si="2"/>
        <v>48</v>
      </c>
      <c r="AK14" s="8">
        <v>13</v>
      </c>
      <c r="AL14" s="8">
        <f t="shared" si="3"/>
        <v>56</v>
      </c>
    </row>
    <row r="15" spans="1:38">
      <c r="A15" s="15">
        <f t="shared" si="0"/>
        <v>100014</v>
      </c>
      <c r="B15" s="22">
        <v>14</v>
      </c>
      <c r="C15" s="22">
        <v>31</v>
      </c>
      <c r="D15" s="22" t="s">
        <v>392</v>
      </c>
      <c r="E15" s="22" t="s">
        <v>2262</v>
      </c>
      <c r="F15" s="15">
        <v>10</v>
      </c>
      <c r="G15" s="15" t="s">
        <v>54</v>
      </c>
      <c r="H15" s="15" t="str">
        <f t="shared" si="1"/>
        <v>boss</v>
      </c>
      <c r="I15" s="18">
        <f>VLOOKUP(F15,映射!A:B,2,FALSE)*VLOOKUP(G15,映射!T:U,2,FALSE)*VLOOKUP(H15,映射!O:P,2,FALSE)</f>
        <v>35</v>
      </c>
      <c r="J15" s="18">
        <f t="shared" si="2"/>
        <v>250</v>
      </c>
      <c r="AK15" s="8">
        <v>14</v>
      </c>
      <c r="AL15" s="8">
        <f t="shared" si="3"/>
        <v>58</v>
      </c>
    </row>
    <row r="16" spans="1:38">
      <c r="A16" s="15">
        <f t="shared" si="0"/>
        <v>100015</v>
      </c>
      <c r="B16" s="22">
        <v>15</v>
      </c>
      <c r="C16" s="22">
        <v>3</v>
      </c>
      <c r="D16" s="22" t="s">
        <v>393</v>
      </c>
      <c r="E16" s="22" t="s">
        <v>2255</v>
      </c>
      <c r="F16" s="15">
        <v>10</v>
      </c>
      <c r="G16" s="15" t="s">
        <v>54</v>
      </c>
      <c r="H16" s="15" t="str">
        <f t="shared" si="1"/>
        <v>普通怪物</v>
      </c>
      <c r="I16" s="18">
        <f>VLOOKUP(F16,映射!A:B,2,FALSE)*VLOOKUP(G16,映射!T:U,2,FALSE)*VLOOKUP(H16,映射!O:P,2,FALSE)</f>
        <v>7</v>
      </c>
      <c r="J16" s="18">
        <f t="shared" si="2"/>
        <v>50</v>
      </c>
      <c r="AK16" s="8">
        <v>15</v>
      </c>
      <c r="AL16" s="8">
        <f t="shared" si="3"/>
        <v>60</v>
      </c>
    </row>
    <row r="17" spans="1:38">
      <c r="A17" s="15">
        <f t="shared" si="0"/>
        <v>100016</v>
      </c>
      <c r="B17" s="22">
        <v>16</v>
      </c>
      <c r="C17" s="22">
        <v>32</v>
      </c>
      <c r="D17" s="22" t="s">
        <v>394</v>
      </c>
      <c r="E17" s="22" t="s">
        <v>2263</v>
      </c>
      <c r="F17" s="15">
        <v>11</v>
      </c>
      <c r="G17" s="15" t="s">
        <v>54</v>
      </c>
      <c r="H17" s="15" t="str">
        <f t="shared" si="1"/>
        <v>boss</v>
      </c>
      <c r="I17" s="18">
        <f>VLOOKUP(F17,映射!A:B,2,FALSE)*VLOOKUP(G17,映射!T:U,2,FALSE)*VLOOKUP(H17,映射!O:P,2,FALSE)</f>
        <v>400</v>
      </c>
      <c r="J17" s="18">
        <f t="shared" si="2"/>
        <v>260</v>
      </c>
      <c r="AK17" s="8">
        <v>16</v>
      </c>
      <c r="AL17" s="8">
        <f t="shared" si="3"/>
        <v>62</v>
      </c>
    </row>
    <row r="18" spans="1:38">
      <c r="A18" s="15">
        <f t="shared" si="0"/>
        <v>100017</v>
      </c>
      <c r="B18" s="22">
        <v>17</v>
      </c>
      <c r="C18" s="22">
        <v>5</v>
      </c>
      <c r="D18" s="22" t="s">
        <v>395</v>
      </c>
      <c r="E18" s="22" t="s">
        <v>2255</v>
      </c>
      <c r="F18" s="15">
        <v>11</v>
      </c>
      <c r="G18" s="15" t="s">
        <v>54</v>
      </c>
      <c r="H18" s="15" t="str">
        <f t="shared" si="1"/>
        <v>普通怪物</v>
      </c>
      <c r="I18" s="18">
        <f>VLOOKUP(F18,映射!A:B,2,FALSE)*VLOOKUP(G18,映射!T:U,2,FALSE)*VLOOKUP(H18,映射!O:P,2,FALSE)</f>
        <v>80</v>
      </c>
      <c r="J18" s="18">
        <f t="shared" si="2"/>
        <v>52</v>
      </c>
      <c r="AK18" s="8">
        <v>17</v>
      </c>
      <c r="AL18" s="8">
        <f t="shared" si="3"/>
        <v>64</v>
      </c>
    </row>
    <row r="19" spans="1:38">
      <c r="A19" s="15">
        <f t="shared" si="0"/>
        <v>100018</v>
      </c>
      <c r="B19" s="22">
        <v>18</v>
      </c>
      <c r="C19" s="22">
        <v>33</v>
      </c>
      <c r="D19" s="22" t="s">
        <v>396</v>
      </c>
      <c r="E19" s="22" t="s">
        <v>2255</v>
      </c>
      <c r="F19" s="15">
        <v>12</v>
      </c>
      <c r="G19" s="15" t="s">
        <v>54</v>
      </c>
      <c r="H19" s="15" t="str">
        <f t="shared" si="1"/>
        <v>普通怪物</v>
      </c>
      <c r="I19" s="18">
        <f>VLOOKUP(F19,映射!A:B,2,FALSE)*VLOOKUP(G19,映射!T:U,2,FALSE)*VLOOKUP(H19,映射!O:P,2,FALSE)</f>
        <v>90</v>
      </c>
      <c r="J19" s="18">
        <f t="shared" si="2"/>
        <v>54</v>
      </c>
      <c r="AK19" s="8">
        <v>18</v>
      </c>
      <c r="AL19" s="8">
        <f t="shared" si="3"/>
        <v>66</v>
      </c>
    </row>
    <row r="20" spans="1:38">
      <c r="A20" s="15">
        <f t="shared" si="0"/>
        <v>100019</v>
      </c>
      <c r="B20" s="22">
        <v>19</v>
      </c>
      <c r="C20" s="22">
        <v>27</v>
      </c>
      <c r="D20" s="22" t="s">
        <v>397</v>
      </c>
      <c r="E20" s="22" t="s">
        <v>2255</v>
      </c>
      <c r="F20" s="15">
        <v>12</v>
      </c>
      <c r="G20" s="15" t="s">
        <v>54</v>
      </c>
      <c r="H20" s="15" t="str">
        <f t="shared" si="1"/>
        <v>普通怪物</v>
      </c>
      <c r="I20" s="18">
        <f>VLOOKUP(F20,映射!A:B,2,FALSE)*VLOOKUP(G20,映射!T:U,2,FALSE)*VLOOKUP(H20,映射!O:P,2,FALSE)</f>
        <v>90</v>
      </c>
      <c r="J20" s="18">
        <f t="shared" si="2"/>
        <v>54</v>
      </c>
      <c r="AK20" s="8">
        <v>19</v>
      </c>
      <c r="AL20" s="8">
        <f t="shared" si="3"/>
        <v>68</v>
      </c>
    </row>
    <row r="21" spans="1:38">
      <c r="A21" s="15">
        <f t="shared" si="0"/>
        <v>100020</v>
      </c>
      <c r="B21" s="22">
        <v>20</v>
      </c>
      <c r="C21" s="22">
        <v>17</v>
      </c>
      <c r="D21" s="22" t="s">
        <v>398</v>
      </c>
      <c r="E21" s="22" t="s">
        <v>2255</v>
      </c>
      <c r="F21" s="15">
        <v>13</v>
      </c>
      <c r="G21" s="15" t="s">
        <v>54</v>
      </c>
      <c r="H21" s="15" t="str">
        <f t="shared" si="1"/>
        <v>普通怪物</v>
      </c>
      <c r="I21" s="18">
        <f>VLOOKUP(F21,映射!A:B,2,FALSE)*VLOOKUP(G21,映射!T:U,2,FALSE)*VLOOKUP(H21,映射!O:P,2,FALSE)</f>
        <v>100</v>
      </c>
      <c r="J21" s="18">
        <f t="shared" si="2"/>
        <v>56</v>
      </c>
      <c r="AK21" s="8">
        <v>20</v>
      </c>
      <c r="AL21" s="8">
        <f t="shared" si="3"/>
        <v>70</v>
      </c>
    </row>
    <row r="22" spans="1:38">
      <c r="A22" s="15">
        <f t="shared" si="0"/>
        <v>100021</v>
      </c>
      <c r="B22" s="22">
        <v>21</v>
      </c>
      <c r="C22" s="22">
        <v>34</v>
      </c>
      <c r="D22" s="22" t="s">
        <v>399</v>
      </c>
      <c r="E22" s="22" t="s">
        <v>2255</v>
      </c>
      <c r="F22" s="15">
        <v>13</v>
      </c>
      <c r="G22" s="15" t="s">
        <v>54</v>
      </c>
      <c r="H22" s="15" t="str">
        <f t="shared" si="1"/>
        <v>普通怪物</v>
      </c>
      <c r="I22" s="18">
        <f>VLOOKUP(F22,映射!A:B,2,FALSE)*VLOOKUP(G22,映射!T:U,2,FALSE)*VLOOKUP(H22,映射!O:P,2,FALSE)</f>
        <v>100</v>
      </c>
      <c r="J22" s="18">
        <f t="shared" si="2"/>
        <v>56</v>
      </c>
      <c r="AK22" s="8">
        <v>21</v>
      </c>
      <c r="AL22" s="8">
        <f t="shared" si="3"/>
        <v>72</v>
      </c>
    </row>
    <row r="23" spans="1:38">
      <c r="A23" s="15">
        <f t="shared" si="0"/>
        <v>100022</v>
      </c>
      <c r="B23" s="23">
        <v>22</v>
      </c>
      <c r="C23" s="23">
        <v>10074</v>
      </c>
      <c r="D23" s="23" t="s">
        <v>400</v>
      </c>
      <c r="E23" s="23" t="s">
        <v>2255</v>
      </c>
      <c r="F23" s="15">
        <v>14</v>
      </c>
      <c r="G23" s="15" t="s">
        <v>54</v>
      </c>
      <c r="H23" s="15" t="str">
        <f t="shared" si="1"/>
        <v>普通怪物</v>
      </c>
      <c r="I23" s="18">
        <f>VLOOKUP(F23,映射!A:B,2,FALSE)*VLOOKUP(G23,映射!T:U,2,FALSE)*VLOOKUP(H23,映射!O:P,2,FALSE)</f>
        <v>110</v>
      </c>
      <c r="J23" s="18">
        <f t="shared" si="2"/>
        <v>58</v>
      </c>
      <c r="AK23" s="8">
        <v>22</v>
      </c>
      <c r="AL23" s="8">
        <f t="shared" si="3"/>
        <v>74</v>
      </c>
    </row>
    <row r="24" spans="1:38">
      <c r="A24" s="15">
        <f t="shared" si="0"/>
        <v>100023</v>
      </c>
      <c r="B24" s="22">
        <v>23</v>
      </c>
      <c r="C24" s="22">
        <v>45</v>
      </c>
      <c r="D24" s="22" t="s">
        <v>401</v>
      </c>
      <c r="E24" s="22" t="s">
        <v>2255</v>
      </c>
      <c r="F24" s="15">
        <v>14</v>
      </c>
      <c r="G24" s="15" t="s">
        <v>54</v>
      </c>
      <c r="H24" s="15" t="str">
        <f t="shared" si="1"/>
        <v>普通怪物</v>
      </c>
      <c r="I24" s="18">
        <f>VLOOKUP(F24,映射!A:B,2,FALSE)*VLOOKUP(G24,映射!T:U,2,FALSE)*VLOOKUP(H24,映射!O:P,2,FALSE)</f>
        <v>110</v>
      </c>
      <c r="J24" s="18">
        <f t="shared" si="2"/>
        <v>58</v>
      </c>
      <c r="AK24" s="8">
        <v>23</v>
      </c>
      <c r="AL24" s="8">
        <f t="shared" si="3"/>
        <v>76</v>
      </c>
    </row>
    <row r="25" spans="1:38">
      <c r="A25" s="15">
        <f t="shared" si="0"/>
        <v>100024</v>
      </c>
      <c r="B25" s="22">
        <v>24</v>
      </c>
      <c r="C25" s="22">
        <v>1000</v>
      </c>
      <c r="D25" s="22" t="s">
        <v>384</v>
      </c>
      <c r="E25" s="22" t="s">
        <v>2255</v>
      </c>
      <c r="F25" s="15">
        <v>15</v>
      </c>
      <c r="G25" s="15" t="s">
        <v>54</v>
      </c>
      <c r="H25" s="15" t="str">
        <f t="shared" si="1"/>
        <v>普通怪物</v>
      </c>
      <c r="I25" s="18">
        <f>VLOOKUP(F25,映射!A:B,2,FALSE)*VLOOKUP(G25,映射!T:U,2,FALSE)*VLOOKUP(H25,映射!O:P,2,FALSE)</f>
        <v>120</v>
      </c>
      <c r="J25" s="18">
        <f t="shared" si="2"/>
        <v>60</v>
      </c>
      <c r="AK25" s="8">
        <v>24</v>
      </c>
      <c r="AL25" s="8">
        <f t="shared" si="3"/>
        <v>78</v>
      </c>
    </row>
    <row r="26" spans="1:38">
      <c r="A26" s="15">
        <f t="shared" si="0"/>
        <v>100025</v>
      </c>
      <c r="B26" s="22">
        <v>25</v>
      </c>
      <c r="C26" s="22">
        <v>6</v>
      </c>
      <c r="D26" s="22" t="s">
        <v>385</v>
      </c>
      <c r="E26" s="22" t="s">
        <v>2255</v>
      </c>
      <c r="F26" s="15">
        <v>15</v>
      </c>
      <c r="G26" s="15" t="s">
        <v>54</v>
      </c>
      <c r="H26" s="15" t="str">
        <f t="shared" si="1"/>
        <v>普通怪物</v>
      </c>
      <c r="I26" s="18">
        <f>VLOOKUP(F26,映射!A:B,2,FALSE)*VLOOKUP(G26,映射!T:U,2,FALSE)*VLOOKUP(H26,映射!O:P,2,FALSE)</f>
        <v>120</v>
      </c>
      <c r="J26" s="18">
        <f t="shared" si="2"/>
        <v>60</v>
      </c>
      <c r="AK26" s="8">
        <v>25</v>
      </c>
      <c r="AL26" s="8">
        <f t="shared" si="3"/>
        <v>80</v>
      </c>
    </row>
    <row r="27" spans="1:38">
      <c r="A27" s="15">
        <f t="shared" si="0"/>
        <v>100026</v>
      </c>
      <c r="B27" s="22">
        <v>26</v>
      </c>
      <c r="C27" s="22">
        <v>46</v>
      </c>
      <c r="D27" s="22" t="s">
        <v>111</v>
      </c>
      <c r="E27" s="22" t="s">
        <v>2264</v>
      </c>
      <c r="F27" s="15">
        <v>16</v>
      </c>
      <c r="G27" s="15" t="s">
        <v>54</v>
      </c>
      <c r="H27" s="15" t="str">
        <f t="shared" si="1"/>
        <v>boss</v>
      </c>
      <c r="I27" s="18">
        <f>VLOOKUP(F27,映射!A:B,2,FALSE)*VLOOKUP(G27,映射!T:U,2,FALSE)*VLOOKUP(H27,映射!O:P,2,FALSE)</f>
        <v>650</v>
      </c>
      <c r="J27" s="18">
        <f t="shared" si="2"/>
        <v>310</v>
      </c>
      <c r="AK27" s="8">
        <v>26</v>
      </c>
      <c r="AL27" s="8">
        <f t="shared" si="3"/>
        <v>82</v>
      </c>
    </row>
    <row r="28" spans="1:38">
      <c r="A28" s="15">
        <f t="shared" si="0"/>
        <v>100027</v>
      </c>
      <c r="B28" s="22">
        <v>27</v>
      </c>
      <c r="C28" s="22">
        <v>1000</v>
      </c>
      <c r="D28" s="22" t="s">
        <v>384</v>
      </c>
      <c r="E28" s="22" t="s">
        <v>2255</v>
      </c>
      <c r="F28" s="15">
        <v>16</v>
      </c>
      <c r="G28" s="15" t="s">
        <v>54</v>
      </c>
      <c r="H28" s="15" t="str">
        <f t="shared" si="1"/>
        <v>普通怪物</v>
      </c>
      <c r="I28" s="18">
        <f>VLOOKUP(F28,映射!A:B,2,FALSE)*VLOOKUP(G28,映射!T:U,2,FALSE)*VLOOKUP(H28,映射!O:P,2,FALSE)</f>
        <v>130</v>
      </c>
      <c r="J28" s="18">
        <f t="shared" si="2"/>
        <v>62</v>
      </c>
      <c r="AK28" s="8">
        <v>27</v>
      </c>
      <c r="AL28" s="8">
        <f t="shared" si="3"/>
        <v>84</v>
      </c>
    </row>
    <row r="29" spans="1:38">
      <c r="A29" s="15">
        <f t="shared" si="0"/>
        <v>100028</v>
      </c>
      <c r="B29" s="22">
        <v>28</v>
      </c>
      <c r="C29" s="22">
        <v>48</v>
      </c>
      <c r="D29" s="22" t="s">
        <v>402</v>
      </c>
      <c r="E29" s="22" t="s">
        <v>2265</v>
      </c>
      <c r="F29" s="15">
        <v>17</v>
      </c>
      <c r="G29" s="15" t="s">
        <v>54</v>
      </c>
      <c r="H29" s="15" t="str">
        <f t="shared" si="1"/>
        <v>boss</v>
      </c>
      <c r="I29" s="18">
        <f>VLOOKUP(F29,映射!A:B,2,FALSE)*VLOOKUP(G29,映射!T:U,2,FALSE)*VLOOKUP(H29,映射!O:P,2,FALSE)</f>
        <v>750</v>
      </c>
      <c r="J29" s="18">
        <f t="shared" si="2"/>
        <v>320</v>
      </c>
      <c r="AK29" s="8">
        <v>28</v>
      </c>
      <c r="AL29" s="8">
        <f t="shared" si="3"/>
        <v>86</v>
      </c>
    </row>
    <row r="30" spans="1:38">
      <c r="A30" s="15">
        <f t="shared" si="0"/>
        <v>100029</v>
      </c>
      <c r="B30" s="22">
        <v>29</v>
      </c>
      <c r="C30" s="22">
        <v>49</v>
      </c>
      <c r="D30" s="22" t="s">
        <v>403</v>
      </c>
      <c r="E30" s="22" t="s">
        <v>2255</v>
      </c>
      <c r="F30" s="15">
        <v>17</v>
      </c>
      <c r="G30" s="15" t="s">
        <v>54</v>
      </c>
      <c r="H30" s="15" t="str">
        <f t="shared" si="1"/>
        <v>普通怪物</v>
      </c>
      <c r="I30" s="18">
        <f>VLOOKUP(F30,映射!A:B,2,FALSE)*VLOOKUP(G30,映射!T:U,2,FALSE)*VLOOKUP(H30,映射!O:P,2,FALSE)</f>
        <v>150</v>
      </c>
      <c r="J30" s="18">
        <f t="shared" si="2"/>
        <v>64</v>
      </c>
      <c r="AK30" s="8">
        <v>29</v>
      </c>
      <c r="AL30" s="8">
        <f t="shared" si="3"/>
        <v>88</v>
      </c>
    </row>
    <row r="31" spans="1:38">
      <c r="A31" s="15">
        <f t="shared" si="0"/>
        <v>100030</v>
      </c>
      <c r="B31" s="22">
        <v>30</v>
      </c>
      <c r="C31" s="22">
        <v>50</v>
      </c>
      <c r="D31" s="22" t="s">
        <v>404</v>
      </c>
      <c r="E31" s="22" t="s">
        <v>2266</v>
      </c>
      <c r="F31" s="15">
        <v>18</v>
      </c>
      <c r="G31" s="15" t="s">
        <v>54</v>
      </c>
      <c r="H31" s="15" t="str">
        <f t="shared" si="1"/>
        <v>boss</v>
      </c>
      <c r="I31" s="18">
        <f>VLOOKUP(F31,映射!A:B,2,FALSE)*VLOOKUP(G31,映射!T:U,2,FALSE)*VLOOKUP(H31,映射!O:P,2,FALSE)</f>
        <v>800</v>
      </c>
      <c r="J31" s="18">
        <f t="shared" si="2"/>
        <v>330</v>
      </c>
      <c r="AK31" s="8">
        <v>30</v>
      </c>
      <c r="AL31" s="8">
        <f t="shared" si="3"/>
        <v>90</v>
      </c>
    </row>
    <row r="32" spans="1:38">
      <c r="A32" s="15">
        <f t="shared" si="0"/>
        <v>100031</v>
      </c>
      <c r="B32" s="22">
        <v>31</v>
      </c>
      <c r="C32" s="22">
        <v>51</v>
      </c>
      <c r="D32" s="22" t="s">
        <v>405</v>
      </c>
      <c r="E32" s="22" t="s">
        <v>2255</v>
      </c>
      <c r="F32" s="15">
        <v>18</v>
      </c>
      <c r="G32" s="15" t="s">
        <v>54</v>
      </c>
      <c r="H32" s="15" t="str">
        <f t="shared" si="1"/>
        <v>普通怪物</v>
      </c>
      <c r="I32" s="18">
        <f>VLOOKUP(F32,映射!A:B,2,FALSE)*VLOOKUP(G32,映射!T:U,2,FALSE)*VLOOKUP(H32,映射!O:P,2,FALSE)</f>
        <v>160</v>
      </c>
      <c r="J32" s="18">
        <f t="shared" si="2"/>
        <v>66</v>
      </c>
      <c r="AK32" s="8">
        <v>31</v>
      </c>
      <c r="AL32" s="8">
        <f t="shared" si="3"/>
        <v>92</v>
      </c>
    </row>
    <row r="33" hidden="1" spans="1:38">
      <c r="A33" s="15">
        <f t="shared" si="0"/>
        <v>100032</v>
      </c>
      <c r="B33" s="15">
        <v>32</v>
      </c>
      <c r="C33" s="15">
        <v>52</v>
      </c>
      <c r="D33" s="15" t="s">
        <v>406</v>
      </c>
      <c r="E33" s="22" t="s">
        <v>2267</v>
      </c>
      <c r="F33" s="15">
        <v>19</v>
      </c>
      <c r="G33" s="15" t="s">
        <v>54</v>
      </c>
      <c r="H33" s="15" t="str">
        <f t="shared" si="1"/>
        <v>boss</v>
      </c>
      <c r="I33" s="18">
        <f>VLOOKUP(F33,映射!A:B,2,FALSE)*VLOOKUP(G33,映射!T:U,2,FALSE)*VLOOKUP(H33,映射!O:P,2,FALSE)</f>
        <v>900</v>
      </c>
      <c r="J33" s="18">
        <f t="shared" si="2"/>
        <v>340</v>
      </c>
      <c r="AK33" s="8">
        <v>32</v>
      </c>
      <c r="AL33" s="8">
        <f t="shared" si="3"/>
        <v>94</v>
      </c>
    </row>
    <row r="34" hidden="1" spans="1:38">
      <c r="A34" s="15">
        <f t="shared" si="0"/>
        <v>100033</v>
      </c>
      <c r="B34" s="15">
        <v>33</v>
      </c>
      <c r="C34" s="15">
        <v>20</v>
      </c>
      <c r="D34" s="24" t="s">
        <v>378</v>
      </c>
      <c r="E34" s="15" t="s">
        <v>2255</v>
      </c>
      <c r="F34" s="15">
        <v>19</v>
      </c>
      <c r="G34" s="15" t="s">
        <v>54</v>
      </c>
      <c r="H34" s="15" t="str">
        <f t="shared" si="1"/>
        <v>普通怪物</v>
      </c>
      <c r="I34" s="18">
        <f>VLOOKUP(F34,映射!A:B,2,FALSE)*VLOOKUP(G34,映射!T:U,2,FALSE)*VLOOKUP(H34,映射!O:P,2,FALSE)</f>
        <v>180</v>
      </c>
      <c r="J34" s="18">
        <f t="shared" si="2"/>
        <v>68</v>
      </c>
      <c r="AK34" s="8">
        <v>33</v>
      </c>
      <c r="AL34" s="8">
        <f t="shared" si="3"/>
        <v>96</v>
      </c>
    </row>
    <row r="35" hidden="1" spans="1:38">
      <c r="A35" s="15">
        <f t="shared" si="0"/>
        <v>100034</v>
      </c>
      <c r="B35" s="15">
        <v>34</v>
      </c>
      <c r="C35" s="15">
        <v>54</v>
      </c>
      <c r="D35" s="20" t="s">
        <v>408</v>
      </c>
      <c r="E35" s="15" t="s">
        <v>2255</v>
      </c>
      <c r="F35" s="15">
        <v>20</v>
      </c>
      <c r="G35" s="15" t="s">
        <v>54</v>
      </c>
      <c r="H35" s="15" t="str">
        <f t="shared" si="1"/>
        <v>普通怪物</v>
      </c>
      <c r="I35" s="18">
        <f>VLOOKUP(F35,映射!A:B,2,FALSE)*VLOOKUP(G35,映射!T:U,2,FALSE)*VLOOKUP(H35,映射!O:P,2,FALSE)</f>
        <v>190</v>
      </c>
      <c r="J35" s="18">
        <f t="shared" si="2"/>
        <v>70</v>
      </c>
      <c r="AK35" s="8">
        <v>34</v>
      </c>
      <c r="AL35" s="8">
        <f t="shared" si="3"/>
        <v>98</v>
      </c>
    </row>
    <row r="36" hidden="1" spans="1:38">
      <c r="A36" s="15">
        <f t="shared" si="0"/>
        <v>100035</v>
      </c>
      <c r="B36" s="15">
        <v>35</v>
      </c>
      <c r="C36" s="15">
        <v>55</v>
      </c>
      <c r="D36" s="20" t="s">
        <v>409</v>
      </c>
      <c r="E36" s="15" t="s">
        <v>2255</v>
      </c>
      <c r="F36" s="15">
        <v>20</v>
      </c>
      <c r="G36" s="15" t="s">
        <v>54</v>
      </c>
      <c r="H36" s="15" t="str">
        <f t="shared" si="1"/>
        <v>普通怪物</v>
      </c>
      <c r="I36" s="18">
        <f>VLOOKUP(F36,映射!A:B,2,FALSE)*VLOOKUP(G36,映射!T:U,2,FALSE)*VLOOKUP(H36,映射!O:P,2,FALSE)</f>
        <v>190</v>
      </c>
      <c r="J36" s="18">
        <f t="shared" si="2"/>
        <v>70</v>
      </c>
      <c r="AK36" s="8">
        <v>35</v>
      </c>
      <c r="AL36" s="8">
        <f t="shared" si="3"/>
        <v>100</v>
      </c>
    </row>
    <row r="37" hidden="1" spans="1:38">
      <c r="A37" s="15">
        <f t="shared" si="0"/>
        <v>100036</v>
      </c>
      <c r="B37" s="15">
        <v>36</v>
      </c>
      <c r="C37" s="15">
        <v>3</v>
      </c>
      <c r="D37" s="20" t="s">
        <v>393</v>
      </c>
      <c r="E37" s="15" t="s">
        <v>2255</v>
      </c>
      <c r="F37" s="15">
        <v>20</v>
      </c>
      <c r="G37" s="15" t="s">
        <v>54</v>
      </c>
      <c r="H37" s="15" t="str">
        <f t="shared" si="1"/>
        <v>普通怪物</v>
      </c>
      <c r="I37" s="18">
        <f>VLOOKUP(F37,映射!A:B,2,FALSE)*VLOOKUP(G37,映射!T:U,2,FALSE)*VLOOKUP(H37,映射!O:P,2,FALSE)</f>
        <v>190</v>
      </c>
      <c r="J37" s="18">
        <f t="shared" si="2"/>
        <v>70</v>
      </c>
      <c r="AK37" s="8">
        <v>36</v>
      </c>
      <c r="AL37" s="8">
        <f t="shared" si="3"/>
        <v>102</v>
      </c>
    </row>
    <row r="38" hidden="1" spans="1:38">
      <c r="A38" s="15">
        <f t="shared" si="0"/>
        <v>100037</v>
      </c>
      <c r="B38" s="15">
        <v>37</v>
      </c>
      <c r="C38" s="15">
        <v>57</v>
      </c>
      <c r="D38" s="20" t="s">
        <v>410</v>
      </c>
      <c r="E38" s="15" t="s">
        <v>2268</v>
      </c>
      <c r="F38" s="15">
        <v>21</v>
      </c>
      <c r="G38" s="15" t="s">
        <v>54</v>
      </c>
      <c r="H38" s="15" t="str">
        <f t="shared" si="1"/>
        <v>boss</v>
      </c>
      <c r="I38" s="18">
        <f>VLOOKUP(F38,映射!A:B,2,FALSE)*VLOOKUP(G38,映射!T:U,2,FALSE)*VLOOKUP(H38,映射!O:P,2,FALSE)</f>
        <v>1050</v>
      </c>
      <c r="J38" s="18">
        <f t="shared" si="2"/>
        <v>360</v>
      </c>
      <c r="AK38" s="8">
        <v>37</v>
      </c>
      <c r="AL38" s="8">
        <f t="shared" si="3"/>
        <v>104</v>
      </c>
    </row>
    <row r="39" hidden="1" spans="1:38">
      <c r="A39" s="15">
        <f t="shared" si="0"/>
        <v>100038</v>
      </c>
      <c r="B39" s="15">
        <v>38</v>
      </c>
      <c r="C39" s="15">
        <v>58</v>
      </c>
      <c r="D39" s="20" t="s">
        <v>411</v>
      </c>
      <c r="E39" s="15" t="s">
        <v>2255</v>
      </c>
      <c r="F39" s="15">
        <v>21</v>
      </c>
      <c r="G39" s="15" t="s">
        <v>54</v>
      </c>
      <c r="H39" s="15" t="str">
        <f t="shared" si="1"/>
        <v>普通怪物</v>
      </c>
      <c r="I39" s="18">
        <f>VLOOKUP(F39,映射!A:B,2,FALSE)*VLOOKUP(G39,映射!T:U,2,FALSE)*VLOOKUP(H39,映射!O:P,2,FALSE)</f>
        <v>210</v>
      </c>
      <c r="J39" s="18">
        <f t="shared" si="2"/>
        <v>72</v>
      </c>
      <c r="AK39" s="8">
        <v>38</v>
      </c>
      <c r="AL39" s="8">
        <f t="shared" si="3"/>
        <v>106</v>
      </c>
    </row>
    <row r="40" hidden="1" spans="1:38">
      <c r="A40" s="15">
        <f t="shared" si="0"/>
        <v>100039</v>
      </c>
      <c r="B40" s="15">
        <v>39</v>
      </c>
      <c r="C40" s="15">
        <v>59</v>
      </c>
      <c r="D40" s="20" t="s">
        <v>412</v>
      </c>
      <c r="E40" s="15" t="s">
        <v>2255</v>
      </c>
      <c r="F40" s="15">
        <v>22</v>
      </c>
      <c r="G40" s="15" t="s">
        <v>54</v>
      </c>
      <c r="H40" s="15" t="str">
        <f t="shared" si="1"/>
        <v>普通怪物</v>
      </c>
      <c r="I40" s="18">
        <f>VLOOKUP(F40,映射!A:B,2,FALSE)*VLOOKUP(G40,映射!T:U,2,FALSE)*VLOOKUP(H40,映射!O:P,2,FALSE)</f>
        <v>230</v>
      </c>
      <c r="J40" s="18">
        <f t="shared" si="2"/>
        <v>74</v>
      </c>
      <c r="AK40" s="8">
        <v>39</v>
      </c>
      <c r="AL40" s="8">
        <f t="shared" si="3"/>
        <v>108</v>
      </c>
    </row>
    <row r="41" hidden="1" spans="1:38">
      <c r="A41" s="15">
        <f t="shared" si="0"/>
        <v>100040</v>
      </c>
      <c r="B41" s="15">
        <v>40</v>
      </c>
      <c r="C41" s="15">
        <v>60</v>
      </c>
      <c r="D41" s="20" t="s">
        <v>413</v>
      </c>
      <c r="E41" s="15" t="s">
        <v>2269</v>
      </c>
      <c r="F41" s="15">
        <v>22</v>
      </c>
      <c r="G41" s="15" t="s">
        <v>54</v>
      </c>
      <c r="H41" s="15" t="str">
        <f t="shared" si="1"/>
        <v>boss</v>
      </c>
      <c r="I41" s="18">
        <f>VLOOKUP(F41,映射!A:B,2,FALSE)*VLOOKUP(G41,映射!T:U,2,FALSE)*VLOOKUP(H41,映射!O:P,2,FALSE)</f>
        <v>1150</v>
      </c>
      <c r="J41" s="18">
        <f t="shared" si="2"/>
        <v>370</v>
      </c>
      <c r="AK41" s="8">
        <v>40</v>
      </c>
      <c r="AL41" s="8">
        <f t="shared" si="3"/>
        <v>110</v>
      </c>
    </row>
    <row r="42" hidden="1" spans="1:38">
      <c r="A42" s="15">
        <f t="shared" si="0"/>
        <v>100041</v>
      </c>
      <c r="B42" s="15">
        <v>41</v>
      </c>
      <c r="C42" s="15">
        <v>61</v>
      </c>
      <c r="D42" s="20" t="s">
        <v>414</v>
      </c>
      <c r="E42" s="15" t="s">
        <v>2255</v>
      </c>
      <c r="F42" s="15">
        <v>23</v>
      </c>
      <c r="G42" s="15" t="s">
        <v>54</v>
      </c>
      <c r="H42" s="15" t="str">
        <f t="shared" si="1"/>
        <v>普通怪物</v>
      </c>
      <c r="I42" s="18">
        <f>VLOOKUP(F42,映射!A:B,2,FALSE)*VLOOKUP(G42,映射!T:U,2,FALSE)*VLOOKUP(H42,映射!O:P,2,FALSE)</f>
        <v>250</v>
      </c>
      <c r="J42" s="18">
        <f t="shared" si="2"/>
        <v>76</v>
      </c>
      <c r="AK42" s="8">
        <v>41</v>
      </c>
      <c r="AL42" s="8">
        <f t="shared" si="3"/>
        <v>112</v>
      </c>
    </row>
    <row r="43" hidden="1" spans="1:38">
      <c r="A43" s="15">
        <f t="shared" si="0"/>
        <v>100042</v>
      </c>
      <c r="B43" s="15">
        <v>42</v>
      </c>
      <c r="C43" s="15">
        <v>62</v>
      </c>
      <c r="D43" s="20" t="s">
        <v>134</v>
      </c>
      <c r="E43" s="15" t="s">
        <v>2255</v>
      </c>
      <c r="F43" s="15">
        <v>23</v>
      </c>
      <c r="G43" s="15" t="s">
        <v>54</v>
      </c>
      <c r="H43" s="15" t="str">
        <f t="shared" si="1"/>
        <v>普通怪物</v>
      </c>
      <c r="I43" s="18">
        <f>VLOOKUP(F43,映射!A:B,2,FALSE)*VLOOKUP(G43,映射!T:U,2,FALSE)*VLOOKUP(H43,映射!O:P,2,FALSE)</f>
        <v>250</v>
      </c>
      <c r="J43" s="18">
        <f t="shared" si="2"/>
        <v>76</v>
      </c>
      <c r="AK43" s="8">
        <v>42</v>
      </c>
      <c r="AL43" s="8">
        <f t="shared" si="3"/>
        <v>114</v>
      </c>
    </row>
    <row r="44" hidden="1" spans="1:38">
      <c r="A44" s="15">
        <f t="shared" si="0"/>
        <v>100043</v>
      </c>
      <c r="B44" s="15">
        <v>43</v>
      </c>
      <c r="C44" s="15">
        <v>63</v>
      </c>
      <c r="D44" s="20" t="s">
        <v>415</v>
      </c>
      <c r="E44" s="15" t="s">
        <v>2270</v>
      </c>
      <c r="F44" s="15">
        <v>23</v>
      </c>
      <c r="G44" s="15" t="s">
        <v>54</v>
      </c>
      <c r="H44" s="15" t="str">
        <f t="shared" si="1"/>
        <v>boss</v>
      </c>
      <c r="I44" s="18">
        <f>VLOOKUP(F44,映射!A:B,2,FALSE)*VLOOKUP(G44,映射!T:U,2,FALSE)*VLOOKUP(H44,映射!O:P,2,FALSE)</f>
        <v>1250</v>
      </c>
      <c r="J44" s="18">
        <f t="shared" si="2"/>
        <v>380</v>
      </c>
      <c r="AK44" s="8">
        <v>43</v>
      </c>
      <c r="AL44" s="8">
        <f t="shared" si="3"/>
        <v>116</v>
      </c>
    </row>
    <row r="45" hidden="1" spans="1:38">
      <c r="A45" s="15">
        <f t="shared" si="0"/>
        <v>100044</v>
      </c>
      <c r="B45" s="15">
        <v>44</v>
      </c>
      <c r="C45" s="15">
        <v>3</v>
      </c>
      <c r="D45" s="20" t="s">
        <v>393</v>
      </c>
      <c r="E45" s="15" t="s">
        <v>2255</v>
      </c>
      <c r="F45" s="15">
        <v>23</v>
      </c>
      <c r="G45" s="15" t="s">
        <v>54</v>
      </c>
      <c r="H45" s="15" t="str">
        <f t="shared" si="1"/>
        <v>普通怪物</v>
      </c>
      <c r="I45" s="18">
        <f>VLOOKUP(F45,映射!A:B,2,FALSE)*VLOOKUP(G45,映射!T:U,2,FALSE)*VLOOKUP(H45,映射!O:P,2,FALSE)</f>
        <v>250</v>
      </c>
      <c r="J45" s="18">
        <f t="shared" si="2"/>
        <v>76</v>
      </c>
      <c r="AK45" s="8">
        <v>44</v>
      </c>
      <c r="AL45" s="8">
        <f t="shared" si="3"/>
        <v>118</v>
      </c>
    </row>
    <row r="46" hidden="1" spans="1:38">
      <c r="A46" s="15">
        <f t="shared" si="0"/>
        <v>100045</v>
      </c>
      <c r="B46" s="15">
        <v>45</v>
      </c>
      <c r="C46" s="15">
        <v>65</v>
      </c>
      <c r="D46" s="20" t="s">
        <v>416</v>
      </c>
      <c r="E46" s="15" t="s">
        <v>2255</v>
      </c>
      <c r="F46" s="15">
        <v>24</v>
      </c>
      <c r="G46" s="15" t="s">
        <v>54</v>
      </c>
      <c r="H46" s="15" t="str">
        <f t="shared" si="1"/>
        <v>普通怪物</v>
      </c>
      <c r="I46" s="18">
        <f>VLOOKUP(F46,映射!A:B,2,FALSE)*VLOOKUP(G46,映射!T:U,2,FALSE)*VLOOKUP(H46,映射!O:P,2,FALSE)</f>
        <v>270</v>
      </c>
      <c r="J46" s="18">
        <f t="shared" si="2"/>
        <v>78</v>
      </c>
      <c r="AK46" s="8">
        <v>45</v>
      </c>
      <c r="AL46" s="8">
        <f t="shared" si="3"/>
        <v>120</v>
      </c>
    </row>
    <row r="47" hidden="1" spans="1:38">
      <c r="A47" s="15">
        <f t="shared" si="0"/>
        <v>100046</v>
      </c>
      <c r="B47" s="15">
        <v>46</v>
      </c>
      <c r="C47" s="15">
        <v>66</v>
      </c>
      <c r="D47" s="20" t="s">
        <v>417</v>
      </c>
      <c r="E47" s="15" t="s">
        <v>2271</v>
      </c>
      <c r="F47" s="15">
        <v>24</v>
      </c>
      <c r="G47" s="15" t="s">
        <v>54</v>
      </c>
      <c r="H47" s="15" t="str">
        <f t="shared" si="1"/>
        <v>boss</v>
      </c>
      <c r="I47" s="18">
        <f>VLOOKUP(F47,映射!A:B,2,FALSE)*VLOOKUP(G47,映射!T:U,2,FALSE)*VLOOKUP(H47,映射!O:P,2,FALSE)</f>
        <v>1350</v>
      </c>
      <c r="J47" s="18">
        <f t="shared" si="2"/>
        <v>390</v>
      </c>
      <c r="AK47" s="8">
        <v>46</v>
      </c>
      <c r="AL47" s="8">
        <f t="shared" si="3"/>
        <v>122</v>
      </c>
    </row>
    <row r="48" hidden="1" spans="1:38">
      <c r="A48" s="15">
        <f t="shared" si="0"/>
        <v>100047</v>
      </c>
      <c r="B48" s="15">
        <v>47</v>
      </c>
      <c r="C48" s="15">
        <v>67</v>
      </c>
      <c r="D48" s="20" t="s">
        <v>418</v>
      </c>
      <c r="E48" s="15" t="s">
        <v>2255</v>
      </c>
      <c r="F48" s="15">
        <v>24</v>
      </c>
      <c r="G48" s="15" t="s">
        <v>54</v>
      </c>
      <c r="H48" s="15" t="str">
        <f t="shared" si="1"/>
        <v>普通怪物</v>
      </c>
      <c r="I48" s="18">
        <f>VLOOKUP(F48,映射!A:B,2,FALSE)*VLOOKUP(G48,映射!T:U,2,FALSE)*VLOOKUP(H48,映射!O:P,2,FALSE)</f>
        <v>270</v>
      </c>
      <c r="J48" s="18">
        <f t="shared" si="2"/>
        <v>78</v>
      </c>
      <c r="AK48" s="8">
        <v>47</v>
      </c>
      <c r="AL48" s="8">
        <f t="shared" si="3"/>
        <v>124</v>
      </c>
    </row>
    <row r="49" hidden="1" spans="1:38">
      <c r="A49" s="15">
        <f t="shared" si="0"/>
        <v>100048</v>
      </c>
      <c r="B49" s="15">
        <v>48</v>
      </c>
      <c r="C49" s="15">
        <v>35</v>
      </c>
      <c r="D49" s="20" t="s">
        <v>419</v>
      </c>
      <c r="E49" s="15" t="s">
        <v>2255</v>
      </c>
      <c r="F49" s="15">
        <v>25</v>
      </c>
      <c r="G49" s="15" t="s">
        <v>54</v>
      </c>
      <c r="H49" s="15" t="str">
        <f t="shared" si="1"/>
        <v>普通怪物</v>
      </c>
      <c r="I49" s="18">
        <f>VLOOKUP(F49,映射!A:B,2,FALSE)*VLOOKUP(G49,映射!T:U,2,FALSE)*VLOOKUP(H49,映射!O:P,2,FALSE)</f>
        <v>290</v>
      </c>
      <c r="J49" s="18">
        <f t="shared" si="2"/>
        <v>80</v>
      </c>
      <c r="AK49" s="8">
        <v>48</v>
      </c>
      <c r="AL49" s="8">
        <f t="shared" si="3"/>
        <v>126</v>
      </c>
    </row>
    <row r="50" hidden="1" spans="1:38">
      <c r="A50" s="15">
        <f t="shared" si="0"/>
        <v>100049</v>
      </c>
      <c r="B50" s="15">
        <v>49</v>
      </c>
      <c r="C50" s="15">
        <v>76</v>
      </c>
      <c r="D50" s="20" t="s">
        <v>420</v>
      </c>
      <c r="E50" s="15" t="s">
        <v>2255</v>
      </c>
      <c r="F50" s="15">
        <v>25</v>
      </c>
      <c r="G50" s="15" t="s">
        <v>54</v>
      </c>
      <c r="H50" s="15" t="str">
        <f t="shared" si="1"/>
        <v>普通怪物</v>
      </c>
      <c r="I50" s="18">
        <f>VLOOKUP(F50,映射!A:B,2,FALSE)*VLOOKUP(G50,映射!T:U,2,FALSE)*VLOOKUP(H50,映射!O:P,2,FALSE)</f>
        <v>290</v>
      </c>
      <c r="J50" s="18">
        <f t="shared" si="2"/>
        <v>80</v>
      </c>
      <c r="AK50" s="8">
        <v>49</v>
      </c>
      <c r="AL50" s="8">
        <f t="shared" si="3"/>
        <v>128</v>
      </c>
    </row>
    <row r="51" hidden="1" spans="1:38">
      <c r="A51" s="15">
        <f t="shared" si="0"/>
        <v>100050</v>
      </c>
      <c r="B51" s="15">
        <v>50</v>
      </c>
      <c r="C51" s="15">
        <v>77</v>
      </c>
      <c r="D51" s="20" t="s">
        <v>421</v>
      </c>
      <c r="E51" s="15" t="s">
        <v>2255</v>
      </c>
      <c r="F51" s="15">
        <v>26</v>
      </c>
      <c r="G51" s="15" t="s">
        <v>54</v>
      </c>
      <c r="H51" s="15" t="str">
        <f t="shared" si="1"/>
        <v>普通怪物</v>
      </c>
      <c r="I51" s="18">
        <f>VLOOKUP(F51,映射!A:B,2,FALSE)*VLOOKUP(G51,映射!T:U,2,FALSE)*VLOOKUP(H51,映射!O:P,2,FALSE)</f>
        <v>310</v>
      </c>
      <c r="J51" s="18">
        <f t="shared" si="2"/>
        <v>82</v>
      </c>
      <c r="AK51" s="8">
        <v>50</v>
      </c>
      <c r="AL51" s="8">
        <f t="shared" si="3"/>
        <v>130</v>
      </c>
    </row>
    <row r="52" hidden="1" spans="1:38">
      <c r="A52" s="15">
        <f t="shared" si="0"/>
        <v>100051</v>
      </c>
      <c r="B52" s="15">
        <v>51</v>
      </c>
      <c r="C52" s="15">
        <v>78</v>
      </c>
      <c r="D52" s="20" t="s">
        <v>422</v>
      </c>
      <c r="E52" s="15" t="s">
        <v>2272</v>
      </c>
      <c r="F52" s="15">
        <v>26</v>
      </c>
      <c r="G52" s="15" t="s">
        <v>54</v>
      </c>
      <c r="H52" s="15" t="str">
        <f t="shared" si="1"/>
        <v>boss</v>
      </c>
      <c r="I52" s="18">
        <f>VLOOKUP(F52,映射!A:B,2,FALSE)*VLOOKUP(G52,映射!T:U,2,FALSE)*VLOOKUP(H52,映射!O:P,2,FALSE)</f>
        <v>1550</v>
      </c>
      <c r="J52" s="18">
        <f t="shared" si="2"/>
        <v>410</v>
      </c>
      <c r="AK52" s="8">
        <v>51</v>
      </c>
      <c r="AL52" s="8">
        <f t="shared" si="3"/>
        <v>132</v>
      </c>
    </row>
    <row r="53" hidden="1" spans="1:38">
      <c r="A53" s="15">
        <f t="shared" si="0"/>
        <v>100052</v>
      </c>
      <c r="B53" s="15">
        <v>52</v>
      </c>
      <c r="C53" s="15">
        <v>79</v>
      </c>
      <c r="D53" s="20" t="s">
        <v>423</v>
      </c>
      <c r="E53" s="15" t="s">
        <v>2255</v>
      </c>
      <c r="F53" s="15">
        <v>27</v>
      </c>
      <c r="G53" s="15" t="s">
        <v>54</v>
      </c>
      <c r="H53" s="15" t="str">
        <f t="shared" si="1"/>
        <v>普通怪物</v>
      </c>
      <c r="I53" s="18">
        <f>VLOOKUP(F53,映射!A:B,2,FALSE)*VLOOKUP(G53,映射!T:U,2,FALSE)*VLOOKUP(H53,映射!O:P,2,FALSE)</f>
        <v>340</v>
      </c>
      <c r="J53" s="18">
        <f t="shared" si="2"/>
        <v>84</v>
      </c>
      <c r="AK53" s="8">
        <v>52</v>
      </c>
      <c r="AL53" s="8">
        <f t="shared" si="3"/>
        <v>134</v>
      </c>
    </row>
    <row r="54" spans="1:38">
      <c r="A54" s="15">
        <f t="shared" si="0"/>
        <v>100053</v>
      </c>
      <c r="B54" s="15">
        <v>53</v>
      </c>
      <c r="C54" s="15">
        <v>10061</v>
      </c>
      <c r="D54" s="15" t="s">
        <v>424</v>
      </c>
      <c r="E54" s="15" t="s">
        <v>2255</v>
      </c>
      <c r="F54" s="15">
        <v>27</v>
      </c>
      <c r="G54" s="15" t="s">
        <v>54</v>
      </c>
      <c r="H54" s="15" t="str">
        <f t="shared" si="1"/>
        <v>普通怪物</v>
      </c>
      <c r="I54" s="18">
        <f>VLOOKUP(F54,映射!A:B,2,FALSE)*VLOOKUP(G54,映射!T:U,2,FALSE)*VLOOKUP(H54,映射!O:P,2,FALSE)</f>
        <v>340</v>
      </c>
      <c r="J54" s="18">
        <f t="shared" si="2"/>
        <v>84</v>
      </c>
      <c r="AK54" s="8">
        <v>53</v>
      </c>
      <c r="AL54" s="8">
        <f t="shared" si="3"/>
        <v>136</v>
      </c>
    </row>
    <row r="55" spans="1:38">
      <c r="A55" s="15">
        <f t="shared" si="0"/>
        <v>100054</v>
      </c>
      <c r="B55" s="15">
        <v>54</v>
      </c>
      <c r="C55" s="15">
        <v>10025</v>
      </c>
      <c r="D55" s="15" t="s">
        <v>425</v>
      </c>
      <c r="E55" s="15" t="s">
        <v>2255</v>
      </c>
      <c r="F55" s="15">
        <v>28</v>
      </c>
      <c r="G55" s="15" t="s">
        <v>54</v>
      </c>
      <c r="H55" s="15" t="str">
        <f t="shared" si="1"/>
        <v>普通怪物</v>
      </c>
      <c r="I55" s="18">
        <f>VLOOKUP(F55,映射!A:B,2,FALSE)*VLOOKUP(G55,映射!T:U,2,FALSE)*VLOOKUP(H55,映射!O:P,2,FALSE)</f>
        <v>360</v>
      </c>
      <c r="J55" s="18">
        <f t="shared" si="2"/>
        <v>86</v>
      </c>
      <c r="AK55" s="8">
        <v>54</v>
      </c>
      <c r="AL55" s="8">
        <f t="shared" si="3"/>
        <v>138</v>
      </c>
    </row>
    <row r="56" spans="1:38">
      <c r="A56" s="15">
        <f t="shared" si="0"/>
        <v>100055</v>
      </c>
      <c r="B56" s="25">
        <v>55</v>
      </c>
      <c r="C56" s="25">
        <v>80</v>
      </c>
      <c r="D56" s="15" t="s">
        <v>426</v>
      </c>
      <c r="E56" s="15" t="s">
        <v>2255</v>
      </c>
      <c r="F56" s="15">
        <v>28</v>
      </c>
      <c r="G56" s="15" t="s">
        <v>54</v>
      </c>
      <c r="H56" s="15" t="str">
        <f t="shared" si="1"/>
        <v>普通怪物</v>
      </c>
      <c r="I56" s="18">
        <f>VLOOKUP(F56,映射!A:B,2,FALSE)*VLOOKUP(G56,映射!T:U,2,FALSE)*VLOOKUP(H56,映射!O:P,2,FALSE)</f>
        <v>360</v>
      </c>
      <c r="J56" s="18">
        <f t="shared" si="2"/>
        <v>86</v>
      </c>
      <c r="AK56" s="8">
        <v>55</v>
      </c>
      <c r="AL56" s="8">
        <f t="shared" si="3"/>
        <v>140</v>
      </c>
    </row>
    <row r="57" spans="1:38">
      <c r="A57" s="15">
        <f t="shared" si="0"/>
        <v>100056</v>
      </c>
      <c r="B57" s="15">
        <v>56</v>
      </c>
      <c r="C57" s="15">
        <v>81</v>
      </c>
      <c r="D57" s="15" t="s">
        <v>427</v>
      </c>
      <c r="E57" s="15" t="s">
        <v>2273</v>
      </c>
      <c r="F57" s="15">
        <v>29</v>
      </c>
      <c r="G57" s="15" t="s">
        <v>54</v>
      </c>
      <c r="H57" s="15" t="str">
        <f t="shared" si="1"/>
        <v>boss</v>
      </c>
      <c r="I57" s="18">
        <f>VLOOKUP(F57,映射!A:B,2,FALSE)*VLOOKUP(G57,映射!T:U,2,FALSE)*VLOOKUP(H57,映射!O:P,2,FALSE)</f>
        <v>1950</v>
      </c>
      <c r="J57" s="18">
        <f t="shared" si="2"/>
        <v>440</v>
      </c>
      <c r="AK57" s="8">
        <v>56</v>
      </c>
      <c r="AL57" s="8">
        <f t="shared" si="3"/>
        <v>142</v>
      </c>
    </row>
    <row r="58" spans="1:38">
      <c r="A58" s="15">
        <f t="shared" si="0"/>
        <v>100057</v>
      </c>
      <c r="B58" s="15">
        <v>57</v>
      </c>
      <c r="C58" s="15">
        <v>82</v>
      </c>
      <c r="D58" s="15" t="s">
        <v>429</v>
      </c>
      <c r="E58" s="15" t="s">
        <v>2255</v>
      </c>
      <c r="F58" s="15">
        <v>29</v>
      </c>
      <c r="G58" s="15" t="s">
        <v>54</v>
      </c>
      <c r="H58" s="15" t="str">
        <f t="shared" si="1"/>
        <v>普通怪物</v>
      </c>
      <c r="I58" s="18">
        <f>VLOOKUP(F58,映射!A:B,2,FALSE)*VLOOKUP(G58,映射!T:U,2,FALSE)*VLOOKUP(H58,映射!O:P,2,FALSE)</f>
        <v>390</v>
      </c>
      <c r="J58" s="18">
        <f t="shared" si="2"/>
        <v>88</v>
      </c>
      <c r="AK58" s="8">
        <v>57</v>
      </c>
      <c r="AL58" s="8">
        <f t="shared" si="3"/>
        <v>144</v>
      </c>
    </row>
    <row r="59" spans="1:38">
      <c r="A59" s="15">
        <f t="shared" si="0"/>
        <v>100058</v>
      </c>
      <c r="B59" s="15">
        <v>58</v>
      </c>
      <c r="C59" s="15">
        <v>10145</v>
      </c>
      <c r="D59" s="15" t="s">
        <v>432</v>
      </c>
      <c r="E59" s="15" t="s">
        <v>2255</v>
      </c>
      <c r="F59" s="15">
        <v>29</v>
      </c>
      <c r="G59" s="15" t="s">
        <v>54</v>
      </c>
      <c r="H59" s="15" t="str">
        <f t="shared" si="1"/>
        <v>普通怪物</v>
      </c>
      <c r="I59" s="18">
        <f>VLOOKUP(F59,映射!A:B,2,FALSE)*VLOOKUP(G59,映射!T:U,2,FALSE)*VLOOKUP(H59,映射!O:P,2,FALSE)</f>
        <v>390</v>
      </c>
      <c r="J59" s="18">
        <f t="shared" si="2"/>
        <v>88</v>
      </c>
      <c r="AK59" s="8">
        <v>58</v>
      </c>
      <c r="AL59" s="8">
        <f t="shared" si="3"/>
        <v>146</v>
      </c>
    </row>
    <row r="60" spans="1:38">
      <c r="A60" s="15">
        <f t="shared" si="0"/>
        <v>100059</v>
      </c>
      <c r="B60" s="15">
        <v>59</v>
      </c>
      <c r="C60" s="15">
        <v>83</v>
      </c>
      <c r="D60" s="15" t="s">
        <v>434</v>
      </c>
      <c r="E60" s="15" t="s">
        <v>2255</v>
      </c>
      <c r="F60" s="15">
        <v>30</v>
      </c>
      <c r="G60" s="15" t="s">
        <v>54</v>
      </c>
      <c r="H60" s="15" t="str">
        <f t="shared" si="1"/>
        <v>普通怪物</v>
      </c>
      <c r="I60" s="18">
        <f>VLOOKUP(F60,映射!A:B,2,FALSE)*VLOOKUP(G60,映射!T:U,2,FALSE)*VLOOKUP(H60,映射!O:P,2,FALSE)</f>
        <v>420</v>
      </c>
      <c r="J60" s="18">
        <f t="shared" si="2"/>
        <v>90</v>
      </c>
      <c r="AK60" s="8">
        <v>59</v>
      </c>
      <c r="AL60" s="8">
        <f t="shared" si="3"/>
        <v>148</v>
      </c>
    </row>
    <row r="61" spans="1:38">
      <c r="A61" s="15">
        <f t="shared" si="0"/>
        <v>100060</v>
      </c>
      <c r="B61" s="15">
        <v>60</v>
      </c>
      <c r="C61" s="15">
        <v>84</v>
      </c>
      <c r="D61" s="15" t="s">
        <v>436</v>
      </c>
      <c r="E61" s="15" t="s">
        <v>2274</v>
      </c>
      <c r="F61" s="15">
        <v>30</v>
      </c>
      <c r="G61" s="15" t="s">
        <v>54</v>
      </c>
      <c r="H61" s="15" t="str">
        <f t="shared" si="1"/>
        <v>boss</v>
      </c>
      <c r="I61" s="18">
        <f>VLOOKUP(F61,映射!A:B,2,FALSE)*VLOOKUP(G61,映射!T:U,2,FALSE)*VLOOKUP(H61,映射!O:P,2,FALSE)</f>
        <v>2100</v>
      </c>
      <c r="J61" s="18">
        <f t="shared" si="2"/>
        <v>450</v>
      </c>
      <c r="AK61" s="8">
        <v>60</v>
      </c>
      <c r="AL61" s="8">
        <f t="shared" si="3"/>
        <v>150</v>
      </c>
    </row>
    <row r="62" spans="1:10">
      <c r="A62" s="15">
        <f t="shared" si="0"/>
        <v>100061</v>
      </c>
      <c r="B62" s="15">
        <v>61</v>
      </c>
      <c r="C62" s="15">
        <v>85</v>
      </c>
      <c r="D62" s="15" t="s">
        <v>437</v>
      </c>
      <c r="E62" s="15" t="s">
        <v>2255</v>
      </c>
      <c r="F62" s="15">
        <v>30</v>
      </c>
      <c r="G62" s="15" t="s">
        <v>54</v>
      </c>
      <c r="H62" s="15" t="str">
        <f t="shared" si="1"/>
        <v>普通怪物</v>
      </c>
      <c r="I62" s="18">
        <f>VLOOKUP(F62,映射!A:B,2,FALSE)*VLOOKUP(G62,映射!T:U,2,FALSE)*VLOOKUP(H62,映射!O:P,2,FALSE)</f>
        <v>420</v>
      </c>
      <c r="J62" s="18">
        <f t="shared" si="2"/>
        <v>90</v>
      </c>
    </row>
    <row r="63" spans="1:10">
      <c r="A63" s="15">
        <f t="shared" si="0"/>
        <v>100062</v>
      </c>
      <c r="B63" s="15">
        <v>62</v>
      </c>
      <c r="C63" s="15">
        <v>10073</v>
      </c>
      <c r="D63" s="15" t="s">
        <v>438</v>
      </c>
      <c r="E63" s="15" t="s">
        <v>2255</v>
      </c>
      <c r="F63" s="15">
        <v>30</v>
      </c>
      <c r="G63" s="15" t="s">
        <v>54</v>
      </c>
      <c r="H63" s="15" t="str">
        <f t="shared" si="1"/>
        <v>普通怪物</v>
      </c>
      <c r="I63" s="18">
        <f>VLOOKUP(F63,映射!A:B,2,FALSE)*VLOOKUP(G63,映射!T:U,2,FALSE)*VLOOKUP(H63,映射!O:P,2,FALSE)</f>
        <v>420</v>
      </c>
      <c r="J63" s="18">
        <f t="shared" si="2"/>
        <v>90</v>
      </c>
    </row>
    <row r="64" spans="1:10">
      <c r="A64" s="15">
        <f t="shared" si="0"/>
        <v>100063</v>
      </c>
      <c r="B64" s="15">
        <v>63</v>
      </c>
      <c r="C64" s="15">
        <v>10028</v>
      </c>
      <c r="D64" s="15" t="s">
        <v>439</v>
      </c>
      <c r="E64" s="15" t="s">
        <v>2255</v>
      </c>
      <c r="F64" s="15">
        <v>30</v>
      </c>
      <c r="G64" s="15" t="s">
        <v>54</v>
      </c>
      <c r="H64" s="15" t="str">
        <f t="shared" si="1"/>
        <v>普通怪物</v>
      </c>
      <c r="I64" s="18">
        <f>VLOOKUP(F64,映射!A:B,2,FALSE)*VLOOKUP(G64,映射!T:U,2,FALSE)*VLOOKUP(H64,映射!O:P,2,FALSE)</f>
        <v>420</v>
      </c>
      <c r="J64" s="18">
        <f t="shared" si="2"/>
        <v>90</v>
      </c>
    </row>
    <row r="65" spans="1:10">
      <c r="A65" s="15">
        <f t="shared" si="0"/>
        <v>100064</v>
      </c>
      <c r="B65" s="15">
        <v>64</v>
      </c>
      <c r="C65" s="15">
        <v>10026</v>
      </c>
      <c r="D65" s="15" t="s">
        <v>440</v>
      </c>
      <c r="E65" s="15" t="s">
        <v>2255</v>
      </c>
      <c r="F65" s="15">
        <v>31</v>
      </c>
      <c r="G65" s="15" t="s">
        <v>54</v>
      </c>
      <c r="H65" s="15" t="str">
        <f t="shared" si="1"/>
        <v>普通怪物</v>
      </c>
      <c r="I65" s="18">
        <f>VLOOKUP(F65,映射!A:B,2,FALSE)*VLOOKUP(G65,映射!T:U,2,FALSE)*VLOOKUP(H65,映射!O:P,2,FALSE)</f>
        <v>450</v>
      </c>
      <c r="J65" s="18">
        <f t="shared" si="2"/>
        <v>92</v>
      </c>
    </row>
    <row r="66" spans="1:10">
      <c r="A66" s="15">
        <f t="shared" si="0"/>
        <v>100065</v>
      </c>
      <c r="B66" s="15">
        <v>65</v>
      </c>
      <c r="C66" s="15">
        <v>26</v>
      </c>
      <c r="D66" s="15" t="s">
        <v>388</v>
      </c>
      <c r="E66" s="15" t="s">
        <v>2255</v>
      </c>
      <c r="F66" s="15">
        <v>31</v>
      </c>
      <c r="G66" s="15" t="s">
        <v>54</v>
      </c>
      <c r="H66" s="15" t="str">
        <f t="shared" si="1"/>
        <v>普通怪物</v>
      </c>
      <c r="I66" s="18">
        <f>VLOOKUP(F66,映射!A:B,2,FALSE)*VLOOKUP(G66,映射!T:U,2,FALSE)*VLOOKUP(H66,映射!O:P,2,FALSE)</f>
        <v>450</v>
      </c>
      <c r="J66" s="18">
        <f t="shared" si="2"/>
        <v>92</v>
      </c>
    </row>
    <row r="67" spans="1:10">
      <c r="A67" s="15">
        <f t="shared" ref="A67:A173" si="4">B67+100000</f>
        <v>100066</v>
      </c>
      <c r="B67" s="15">
        <v>66</v>
      </c>
      <c r="C67" s="15">
        <v>86</v>
      </c>
      <c r="D67" s="15" t="s">
        <v>441</v>
      </c>
      <c r="E67" s="15" t="s">
        <v>2275</v>
      </c>
      <c r="F67" s="15">
        <v>32</v>
      </c>
      <c r="G67" s="15" t="s">
        <v>54</v>
      </c>
      <c r="H67" s="15" t="str">
        <f t="shared" ref="H67:H130" si="5">IF(E67="monster","普通怪物","boss")</f>
        <v>boss</v>
      </c>
      <c r="I67" s="18">
        <f>VLOOKUP(F67,映射!A:B,2,FALSE)*VLOOKUP(G67,映射!T:U,2,FALSE)*VLOOKUP(H67,映射!O:P,2,FALSE)</f>
        <v>2400</v>
      </c>
      <c r="J67" s="18">
        <f t="shared" ref="J67:J130" si="6">VLOOKUP(F67,AK:AL,2,FALSE)*VLOOKUP(G67,AH:AI,2,FALSE)*VLOOKUP(H67,AF:AG,2,FALSE)</f>
        <v>470</v>
      </c>
    </row>
    <row r="68" spans="1:10">
      <c r="A68" s="15">
        <f t="shared" si="4"/>
        <v>100067</v>
      </c>
      <c r="B68" s="15">
        <v>67</v>
      </c>
      <c r="C68" s="15">
        <v>10091</v>
      </c>
      <c r="D68" s="15" t="s">
        <v>442</v>
      </c>
      <c r="E68" s="15" t="s">
        <v>2255</v>
      </c>
      <c r="F68" s="15">
        <v>32</v>
      </c>
      <c r="G68" s="15" t="s">
        <v>54</v>
      </c>
      <c r="H68" s="15" t="str">
        <f t="shared" si="5"/>
        <v>普通怪物</v>
      </c>
      <c r="I68" s="18">
        <f>VLOOKUP(F68,映射!A:B,2,FALSE)*VLOOKUP(G68,映射!T:U,2,FALSE)*VLOOKUP(H68,映射!O:P,2,FALSE)</f>
        <v>480</v>
      </c>
      <c r="J68" s="18">
        <f t="shared" si="6"/>
        <v>94</v>
      </c>
    </row>
    <row r="69" spans="1:10">
      <c r="A69" s="15">
        <f t="shared" si="4"/>
        <v>100068</v>
      </c>
      <c r="B69" s="15">
        <v>68</v>
      </c>
      <c r="C69" s="15">
        <v>3</v>
      </c>
      <c r="D69" s="15" t="s">
        <v>393</v>
      </c>
      <c r="E69" s="15" t="s">
        <v>2255</v>
      </c>
      <c r="F69" s="15">
        <v>32</v>
      </c>
      <c r="G69" s="15" t="s">
        <v>54</v>
      </c>
      <c r="H69" s="15" t="str">
        <f t="shared" si="5"/>
        <v>普通怪物</v>
      </c>
      <c r="I69" s="18">
        <f>VLOOKUP(F69,映射!A:B,2,FALSE)*VLOOKUP(G69,映射!T:U,2,FALSE)*VLOOKUP(H69,映射!O:P,2,FALSE)</f>
        <v>480</v>
      </c>
      <c r="J69" s="18">
        <f t="shared" si="6"/>
        <v>94</v>
      </c>
    </row>
    <row r="70" spans="1:10">
      <c r="A70" s="15">
        <f t="shared" si="4"/>
        <v>100069</v>
      </c>
      <c r="B70" s="15">
        <v>69</v>
      </c>
      <c r="C70" s="15">
        <v>10034</v>
      </c>
      <c r="D70" s="15" t="s">
        <v>443</v>
      </c>
      <c r="E70" s="15" t="s">
        <v>2255</v>
      </c>
      <c r="F70" s="15">
        <v>33</v>
      </c>
      <c r="G70" s="15" t="s">
        <v>54</v>
      </c>
      <c r="H70" s="15" t="str">
        <f t="shared" si="5"/>
        <v>普通怪物</v>
      </c>
      <c r="I70" s="18">
        <f>VLOOKUP(F70,映射!A:B,2,FALSE)*VLOOKUP(G70,映射!T:U,2,FALSE)*VLOOKUP(H70,映射!O:P,2,FALSE)</f>
        <v>510</v>
      </c>
      <c r="J70" s="18">
        <f t="shared" si="6"/>
        <v>96</v>
      </c>
    </row>
    <row r="71" spans="1:10">
      <c r="A71" s="15">
        <f t="shared" si="4"/>
        <v>100070</v>
      </c>
      <c r="B71" s="15">
        <v>70</v>
      </c>
      <c r="C71" s="15">
        <v>10048</v>
      </c>
      <c r="D71" s="15" t="s">
        <v>444</v>
      </c>
      <c r="E71" s="15" t="s">
        <v>2255</v>
      </c>
      <c r="F71" s="15">
        <v>33</v>
      </c>
      <c r="G71" s="15" t="s">
        <v>54</v>
      </c>
      <c r="H71" s="15" t="str">
        <f t="shared" si="5"/>
        <v>普通怪物</v>
      </c>
      <c r="I71" s="18">
        <f>VLOOKUP(F71,映射!A:B,2,FALSE)*VLOOKUP(G71,映射!T:U,2,FALSE)*VLOOKUP(H71,映射!O:P,2,FALSE)</f>
        <v>510</v>
      </c>
      <c r="J71" s="18">
        <f t="shared" si="6"/>
        <v>96</v>
      </c>
    </row>
    <row r="72" spans="1:10">
      <c r="A72" s="15">
        <f t="shared" si="4"/>
        <v>100071</v>
      </c>
      <c r="B72" s="15">
        <v>71</v>
      </c>
      <c r="C72" s="15">
        <v>87</v>
      </c>
      <c r="D72" s="15" t="s">
        <v>445</v>
      </c>
      <c r="E72" s="15" t="s">
        <v>2276</v>
      </c>
      <c r="F72" s="15">
        <v>34</v>
      </c>
      <c r="G72" s="15" t="s">
        <v>54</v>
      </c>
      <c r="H72" s="15" t="str">
        <f t="shared" si="5"/>
        <v>boss</v>
      </c>
      <c r="I72" s="18">
        <f>VLOOKUP(F72,映射!A:B,2,FALSE)*VLOOKUP(G72,映射!T:U,2,FALSE)*VLOOKUP(H72,映射!O:P,2,FALSE)</f>
        <v>2700</v>
      </c>
      <c r="J72" s="18">
        <f t="shared" si="6"/>
        <v>490</v>
      </c>
    </row>
    <row r="73" spans="1:10">
      <c r="A73" s="15">
        <f t="shared" si="4"/>
        <v>100072</v>
      </c>
      <c r="B73" s="15">
        <v>72</v>
      </c>
      <c r="C73" s="15">
        <v>10010</v>
      </c>
      <c r="D73" s="15" t="s">
        <v>446</v>
      </c>
      <c r="E73" s="15" t="s">
        <v>2255</v>
      </c>
      <c r="F73" s="15">
        <v>34</v>
      </c>
      <c r="G73" s="15" t="s">
        <v>54</v>
      </c>
      <c r="H73" s="15" t="str">
        <f t="shared" si="5"/>
        <v>普通怪物</v>
      </c>
      <c r="I73" s="18">
        <f>VLOOKUP(F73,映射!A:B,2,FALSE)*VLOOKUP(G73,映射!T:U,2,FALSE)*VLOOKUP(H73,映射!O:P,2,FALSE)</f>
        <v>540</v>
      </c>
      <c r="J73" s="18">
        <f t="shared" si="6"/>
        <v>98</v>
      </c>
    </row>
    <row r="74" spans="1:10">
      <c r="A74" s="15">
        <f t="shared" si="4"/>
        <v>100073</v>
      </c>
      <c r="B74" s="15">
        <v>73</v>
      </c>
      <c r="C74" s="15">
        <v>10063</v>
      </c>
      <c r="D74" s="15" t="s">
        <v>447</v>
      </c>
      <c r="E74" s="15" t="s">
        <v>2255</v>
      </c>
      <c r="F74" s="15">
        <v>34</v>
      </c>
      <c r="G74" s="15" t="s">
        <v>54</v>
      </c>
      <c r="H74" s="15" t="str">
        <f t="shared" si="5"/>
        <v>普通怪物</v>
      </c>
      <c r="I74" s="18">
        <f>VLOOKUP(F74,映射!A:B,2,FALSE)*VLOOKUP(G74,映射!T:U,2,FALSE)*VLOOKUP(H74,映射!O:P,2,FALSE)</f>
        <v>540</v>
      </c>
      <c r="J74" s="18">
        <f t="shared" si="6"/>
        <v>98</v>
      </c>
    </row>
    <row r="75" spans="1:10">
      <c r="A75" s="15">
        <f t="shared" si="4"/>
        <v>100074</v>
      </c>
      <c r="B75" s="15">
        <v>74</v>
      </c>
      <c r="C75" s="15">
        <v>10030</v>
      </c>
      <c r="D75" s="15" t="s">
        <v>448</v>
      </c>
      <c r="E75" s="15" t="s">
        <v>2255</v>
      </c>
      <c r="F75" s="15">
        <v>35</v>
      </c>
      <c r="G75" s="15" t="s">
        <v>54</v>
      </c>
      <c r="H75" s="15" t="str">
        <f t="shared" si="5"/>
        <v>普通怪物</v>
      </c>
      <c r="I75" s="18">
        <f>VLOOKUP(F75,映射!A:B,2,FALSE)*VLOOKUP(G75,映射!T:U,2,FALSE)*VLOOKUP(H75,映射!O:P,2,FALSE)</f>
        <v>580</v>
      </c>
      <c r="J75" s="18">
        <f t="shared" si="6"/>
        <v>100</v>
      </c>
    </row>
    <row r="76" spans="1:10">
      <c r="A76" s="15">
        <f t="shared" si="4"/>
        <v>100075</v>
      </c>
      <c r="B76" s="15">
        <v>75</v>
      </c>
      <c r="C76" s="15">
        <v>88</v>
      </c>
      <c r="D76" s="15" t="s">
        <v>449</v>
      </c>
      <c r="E76" s="15" t="s">
        <v>2277</v>
      </c>
      <c r="F76" s="15">
        <v>35</v>
      </c>
      <c r="G76" s="15" t="s">
        <v>54</v>
      </c>
      <c r="H76" s="15" t="str">
        <f t="shared" si="5"/>
        <v>boss</v>
      </c>
      <c r="I76" s="18">
        <f>VLOOKUP(F76,映射!A:B,2,FALSE)*VLOOKUP(G76,映射!T:U,2,FALSE)*VLOOKUP(H76,映射!O:P,2,FALSE)</f>
        <v>2900</v>
      </c>
      <c r="J76" s="18">
        <f t="shared" si="6"/>
        <v>500</v>
      </c>
    </row>
    <row r="77" spans="1:10">
      <c r="A77" s="15">
        <f t="shared" si="4"/>
        <v>100076</v>
      </c>
      <c r="B77" s="15">
        <v>76</v>
      </c>
      <c r="C77" s="15">
        <v>10068</v>
      </c>
      <c r="D77" s="15" t="s">
        <v>450</v>
      </c>
      <c r="E77" s="15" t="s">
        <v>2255</v>
      </c>
      <c r="F77" s="15">
        <v>36</v>
      </c>
      <c r="G77" s="15" t="s">
        <v>54</v>
      </c>
      <c r="H77" s="15" t="str">
        <f t="shared" si="5"/>
        <v>普通怪物</v>
      </c>
      <c r="I77" s="18">
        <f>VLOOKUP(F77,映射!A:B,2,FALSE)*VLOOKUP(G77,映射!T:U,2,FALSE)*VLOOKUP(H77,映射!O:P,2,FALSE)</f>
        <v>610</v>
      </c>
      <c r="J77" s="18">
        <f t="shared" si="6"/>
        <v>102</v>
      </c>
    </row>
    <row r="78" spans="1:10">
      <c r="A78" s="15">
        <f t="shared" si="4"/>
        <v>100077</v>
      </c>
      <c r="B78" s="15">
        <v>77</v>
      </c>
      <c r="C78" s="15">
        <v>10006</v>
      </c>
      <c r="D78" s="15" t="s">
        <v>451</v>
      </c>
      <c r="E78" s="15" t="s">
        <v>2255</v>
      </c>
      <c r="F78" s="15">
        <v>36</v>
      </c>
      <c r="G78" s="15" t="s">
        <v>54</v>
      </c>
      <c r="H78" s="15" t="str">
        <f t="shared" si="5"/>
        <v>普通怪物</v>
      </c>
      <c r="I78" s="18">
        <f>VLOOKUP(F78,映射!A:B,2,FALSE)*VLOOKUP(G78,映射!T:U,2,FALSE)*VLOOKUP(H78,映射!O:P,2,FALSE)</f>
        <v>610</v>
      </c>
      <c r="J78" s="18">
        <f t="shared" si="6"/>
        <v>102</v>
      </c>
    </row>
    <row r="79" spans="1:10">
      <c r="A79" s="15">
        <f t="shared" si="4"/>
        <v>100078</v>
      </c>
      <c r="B79" s="15">
        <v>78</v>
      </c>
      <c r="C79" s="15">
        <v>10015</v>
      </c>
      <c r="D79" s="15" t="s">
        <v>452</v>
      </c>
      <c r="E79" s="15" t="s">
        <v>2255</v>
      </c>
      <c r="F79" s="15">
        <v>37</v>
      </c>
      <c r="G79" s="15" t="s">
        <v>54</v>
      </c>
      <c r="H79" s="15" t="str">
        <f t="shared" si="5"/>
        <v>普通怪物</v>
      </c>
      <c r="I79" s="18">
        <f>VLOOKUP(F79,映射!A:B,2,FALSE)*VLOOKUP(G79,映射!T:U,2,FALSE)*VLOOKUP(H79,映射!O:P,2,FALSE)</f>
        <v>650</v>
      </c>
      <c r="J79" s="18">
        <f t="shared" si="6"/>
        <v>104</v>
      </c>
    </row>
    <row r="80" spans="1:10">
      <c r="A80" s="15">
        <f t="shared" si="4"/>
        <v>100079</v>
      </c>
      <c r="B80" s="15">
        <v>79</v>
      </c>
      <c r="C80" s="15">
        <v>89</v>
      </c>
      <c r="D80" s="15" t="s">
        <v>453</v>
      </c>
      <c r="E80" s="15" t="s">
        <v>2278</v>
      </c>
      <c r="F80" s="15">
        <v>37</v>
      </c>
      <c r="G80" s="15" t="s">
        <v>54</v>
      </c>
      <c r="H80" s="15" t="str">
        <f t="shared" si="5"/>
        <v>boss</v>
      </c>
      <c r="I80" s="18">
        <f>VLOOKUP(F80,映射!A:B,2,FALSE)*VLOOKUP(G80,映射!T:U,2,FALSE)*VLOOKUP(H80,映射!O:P,2,FALSE)</f>
        <v>3250</v>
      </c>
      <c r="J80" s="18">
        <f t="shared" si="6"/>
        <v>520</v>
      </c>
    </row>
    <row r="81" spans="1:10">
      <c r="A81" s="15">
        <f t="shared" si="4"/>
        <v>100080</v>
      </c>
      <c r="B81" s="15">
        <v>80</v>
      </c>
      <c r="C81" s="15">
        <v>10117</v>
      </c>
      <c r="D81" s="15" t="s">
        <v>454</v>
      </c>
      <c r="E81" s="15" t="s">
        <v>2255</v>
      </c>
      <c r="F81" s="15">
        <v>38</v>
      </c>
      <c r="G81" s="15" t="s">
        <v>54</v>
      </c>
      <c r="H81" s="15" t="str">
        <f t="shared" si="5"/>
        <v>普通怪物</v>
      </c>
      <c r="I81" s="18">
        <f>VLOOKUP(F81,映射!A:B,2,FALSE)*VLOOKUP(G81,映射!T:U,2,FALSE)*VLOOKUP(H81,映射!O:P,2,FALSE)</f>
        <v>690</v>
      </c>
      <c r="J81" s="18">
        <f t="shared" si="6"/>
        <v>106</v>
      </c>
    </row>
    <row r="82" spans="1:10">
      <c r="A82" s="15">
        <f t="shared" si="4"/>
        <v>100081</v>
      </c>
      <c r="B82" s="15">
        <v>81</v>
      </c>
      <c r="C82" s="15">
        <v>10124</v>
      </c>
      <c r="D82" s="15" t="s">
        <v>455</v>
      </c>
      <c r="E82" s="15" t="s">
        <v>2255</v>
      </c>
      <c r="F82" s="15">
        <v>38</v>
      </c>
      <c r="G82" s="15" t="s">
        <v>54</v>
      </c>
      <c r="H82" s="15" t="str">
        <f t="shared" si="5"/>
        <v>普通怪物</v>
      </c>
      <c r="I82" s="18">
        <f>VLOOKUP(F82,映射!A:B,2,FALSE)*VLOOKUP(G82,映射!T:U,2,FALSE)*VLOOKUP(H82,映射!O:P,2,FALSE)</f>
        <v>690</v>
      </c>
      <c r="J82" s="18">
        <f t="shared" si="6"/>
        <v>106</v>
      </c>
    </row>
    <row r="83" spans="1:10">
      <c r="A83" s="15">
        <f t="shared" si="4"/>
        <v>100082</v>
      </c>
      <c r="B83" s="15">
        <v>82</v>
      </c>
      <c r="C83" s="15">
        <v>10152</v>
      </c>
      <c r="D83" s="15" t="s">
        <v>456</v>
      </c>
      <c r="E83" s="15" t="s">
        <v>2255</v>
      </c>
      <c r="F83" s="15">
        <v>39</v>
      </c>
      <c r="G83" s="15" t="s">
        <v>54</v>
      </c>
      <c r="H83" s="15" t="str">
        <f t="shared" si="5"/>
        <v>普通怪物</v>
      </c>
      <c r="I83" s="18">
        <f>VLOOKUP(F83,映射!A:B,2,FALSE)*VLOOKUP(G83,映射!T:U,2,FALSE)*VLOOKUP(H83,映射!O:P,2,FALSE)</f>
        <v>730</v>
      </c>
      <c r="J83" s="18">
        <f t="shared" si="6"/>
        <v>108</v>
      </c>
    </row>
    <row r="84" spans="1:10">
      <c r="A84" s="15">
        <f t="shared" si="4"/>
        <v>100083</v>
      </c>
      <c r="B84" s="15">
        <v>83</v>
      </c>
      <c r="C84" s="15">
        <v>90</v>
      </c>
      <c r="D84" s="15" t="s">
        <v>457</v>
      </c>
      <c r="E84" s="15" t="s">
        <v>2279</v>
      </c>
      <c r="F84" s="15">
        <v>39</v>
      </c>
      <c r="G84" s="15" t="s">
        <v>54</v>
      </c>
      <c r="H84" s="15" t="str">
        <f t="shared" si="5"/>
        <v>boss</v>
      </c>
      <c r="I84" s="18">
        <f>VLOOKUP(F84,映射!A:B,2,FALSE)*VLOOKUP(G84,映射!T:U,2,FALSE)*VLOOKUP(H84,映射!O:P,2,FALSE)</f>
        <v>3650</v>
      </c>
      <c r="J84" s="18">
        <f t="shared" si="6"/>
        <v>540</v>
      </c>
    </row>
    <row r="85" spans="1:10">
      <c r="A85" s="15">
        <f t="shared" si="4"/>
        <v>100084</v>
      </c>
      <c r="B85" s="15">
        <v>84</v>
      </c>
      <c r="C85" s="15">
        <v>30</v>
      </c>
      <c r="D85" s="15" t="s">
        <v>391</v>
      </c>
      <c r="E85" s="15" t="s">
        <v>2255</v>
      </c>
      <c r="F85" s="15">
        <v>39</v>
      </c>
      <c r="G85" s="15" t="s">
        <v>54</v>
      </c>
      <c r="H85" s="15" t="str">
        <f t="shared" si="5"/>
        <v>普通怪物</v>
      </c>
      <c r="I85" s="18">
        <f>VLOOKUP(F85,映射!A:B,2,FALSE)*VLOOKUP(G85,映射!T:U,2,FALSE)*VLOOKUP(H85,映射!O:P,2,FALSE)</f>
        <v>730</v>
      </c>
      <c r="J85" s="18">
        <f t="shared" si="6"/>
        <v>108</v>
      </c>
    </row>
    <row r="86" spans="1:10">
      <c r="A86" s="15">
        <f t="shared" si="4"/>
        <v>100085</v>
      </c>
      <c r="B86" s="15">
        <v>85</v>
      </c>
      <c r="C86" s="15">
        <v>10131</v>
      </c>
      <c r="D86" s="15" t="s">
        <v>459</v>
      </c>
      <c r="E86" s="15" t="s">
        <v>2255</v>
      </c>
      <c r="F86" s="15">
        <v>40</v>
      </c>
      <c r="G86" s="15" t="s">
        <v>54</v>
      </c>
      <c r="H86" s="15" t="str">
        <f t="shared" si="5"/>
        <v>普通怪物</v>
      </c>
      <c r="I86" s="18">
        <f>VLOOKUP(F86,映射!A:B,2,FALSE)*VLOOKUP(G86,映射!T:U,2,FALSE)*VLOOKUP(H86,映射!O:P,2,FALSE)</f>
        <v>770</v>
      </c>
      <c r="J86" s="18">
        <f t="shared" si="6"/>
        <v>110</v>
      </c>
    </row>
    <row r="87" spans="1:10">
      <c r="A87" s="15">
        <f t="shared" si="4"/>
        <v>100086</v>
      </c>
      <c r="B87" s="15">
        <v>86</v>
      </c>
      <c r="C87" s="15">
        <v>10147</v>
      </c>
      <c r="D87" s="15" t="s">
        <v>184</v>
      </c>
      <c r="E87" s="15" t="s">
        <v>2255</v>
      </c>
      <c r="F87" s="15">
        <v>40</v>
      </c>
      <c r="G87" s="15" t="s">
        <v>54</v>
      </c>
      <c r="H87" s="15" t="str">
        <f t="shared" si="5"/>
        <v>普通怪物</v>
      </c>
      <c r="I87" s="18">
        <f>VLOOKUP(F87,映射!A:B,2,FALSE)*VLOOKUP(G87,映射!T:U,2,FALSE)*VLOOKUP(H87,映射!O:P,2,FALSE)</f>
        <v>770</v>
      </c>
      <c r="J87" s="18">
        <f t="shared" si="6"/>
        <v>110</v>
      </c>
    </row>
    <row r="88" spans="1:10">
      <c r="A88" s="15">
        <f t="shared" si="4"/>
        <v>100087</v>
      </c>
      <c r="B88" s="15">
        <v>87</v>
      </c>
      <c r="C88" s="15">
        <v>91</v>
      </c>
      <c r="D88" s="15" t="s">
        <v>462</v>
      </c>
      <c r="E88" s="15" t="s">
        <v>2280</v>
      </c>
      <c r="F88" s="15">
        <v>40</v>
      </c>
      <c r="G88" s="15" t="s">
        <v>54</v>
      </c>
      <c r="H88" s="15" t="str">
        <f t="shared" si="5"/>
        <v>boss</v>
      </c>
      <c r="I88" s="18">
        <f>VLOOKUP(F88,映射!A:B,2,FALSE)*VLOOKUP(G88,映射!T:U,2,FALSE)*VLOOKUP(H88,映射!O:P,2,FALSE)</f>
        <v>3850</v>
      </c>
      <c r="J88" s="18">
        <f t="shared" si="6"/>
        <v>550</v>
      </c>
    </row>
    <row r="89" spans="1:10">
      <c r="A89" s="15">
        <f t="shared" si="4"/>
        <v>100088</v>
      </c>
      <c r="B89" s="15">
        <v>88</v>
      </c>
      <c r="C89" s="15">
        <v>5</v>
      </c>
      <c r="D89" s="15" t="s">
        <v>395</v>
      </c>
      <c r="E89" s="15" t="s">
        <v>2255</v>
      </c>
      <c r="F89" s="15">
        <v>40</v>
      </c>
      <c r="G89" s="15" t="s">
        <v>54</v>
      </c>
      <c r="H89" s="15" t="str">
        <f t="shared" si="5"/>
        <v>普通怪物</v>
      </c>
      <c r="I89" s="18">
        <f>VLOOKUP(F89,映射!A:B,2,FALSE)*VLOOKUP(G89,映射!T:U,2,FALSE)*VLOOKUP(H89,映射!O:P,2,FALSE)</f>
        <v>770</v>
      </c>
      <c r="J89" s="18">
        <f t="shared" si="6"/>
        <v>110</v>
      </c>
    </row>
    <row r="90" spans="1:10">
      <c r="A90" s="15">
        <f t="shared" si="4"/>
        <v>100089</v>
      </c>
      <c r="B90" s="15">
        <v>89</v>
      </c>
      <c r="C90" s="15">
        <v>4</v>
      </c>
      <c r="D90" s="15" t="s">
        <v>381</v>
      </c>
      <c r="E90" s="15" t="s">
        <v>2255</v>
      </c>
      <c r="F90" s="15">
        <v>41</v>
      </c>
      <c r="G90" s="15" t="s">
        <v>54</v>
      </c>
      <c r="H90" s="15" t="str">
        <f t="shared" si="5"/>
        <v>普通怪物</v>
      </c>
      <c r="I90" s="18">
        <f>VLOOKUP(F90,映射!A:B,2,FALSE)*VLOOKUP(G90,映射!T:U,2,FALSE)*VLOOKUP(H90,映射!O:P,2,FALSE)</f>
        <v>820</v>
      </c>
      <c r="J90" s="18">
        <f t="shared" si="6"/>
        <v>112</v>
      </c>
    </row>
    <row r="91" spans="1:10">
      <c r="A91" s="15">
        <f t="shared" si="4"/>
        <v>100090</v>
      </c>
      <c r="B91" s="15">
        <v>90</v>
      </c>
      <c r="C91" s="15">
        <v>54</v>
      </c>
      <c r="D91" s="15" t="s">
        <v>408</v>
      </c>
      <c r="E91" s="15" t="s">
        <v>2255</v>
      </c>
      <c r="F91" s="15">
        <v>41</v>
      </c>
      <c r="G91" s="15" t="s">
        <v>54</v>
      </c>
      <c r="H91" s="15" t="str">
        <f t="shared" si="5"/>
        <v>普通怪物</v>
      </c>
      <c r="I91" s="18">
        <f>VLOOKUP(F91,映射!A:B,2,FALSE)*VLOOKUP(G91,映射!T:U,2,FALSE)*VLOOKUP(H91,映射!O:P,2,FALSE)</f>
        <v>820</v>
      </c>
      <c r="J91" s="18">
        <f t="shared" si="6"/>
        <v>112</v>
      </c>
    </row>
    <row r="92" spans="1:10">
      <c r="A92" s="15">
        <f t="shared" si="4"/>
        <v>100091</v>
      </c>
      <c r="B92" s="15">
        <v>91</v>
      </c>
      <c r="C92" s="15">
        <v>92</v>
      </c>
      <c r="D92" s="15" t="s">
        <v>464</v>
      </c>
      <c r="E92" s="15" t="s">
        <v>2255</v>
      </c>
      <c r="F92" s="15">
        <v>41</v>
      </c>
      <c r="G92" s="15" t="s">
        <v>54</v>
      </c>
      <c r="H92" s="15" t="str">
        <f t="shared" si="5"/>
        <v>普通怪物</v>
      </c>
      <c r="I92" s="18">
        <f>VLOOKUP(F92,映射!A:B,2,FALSE)*VLOOKUP(G92,映射!T:U,2,FALSE)*VLOOKUP(H92,映射!O:P,2,FALSE)</f>
        <v>820</v>
      </c>
      <c r="J92" s="18">
        <f t="shared" si="6"/>
        <v>112</v>
      </c>
    </row>
    <row r="93" spans="1:10">
      <c r="A93" s="15">
        <f t="shared" si="4"/>
        <v>100092</v>
      </c>
      <c r="B93" s="15">
        <v>92</v>
      </c>
      <c r="C93" s="15">
        <v>93</v>
      </c>
      <c r="D93" s="15" t="s">
        <v>465</v>
      </c>
      <c r="E93" s="15" t="s">
        <v>2281</v>
      </c>
      <c r="F93" s="15">
        <v>42</v>
      </c>
      <c r="G93" s="15" t="s">
        <v>54</v>
      </c>
      <c r="H93" s="15" t="str">
        <f t="shared" si="5"/>
        <v>boss</v>
      </c>
      <c r="I93" s="18">
        <f>VLOOKUP(F93,映射!A:B,2,FALSE)*VLOOKUP(G93,映射!T:U,2,FALSE)*VLOOKUP(H93,映射!O:P,2,FALSE)</f>
        <v>4300</v>
      </c>
      <c r="J93" s="18">
        <f t="shared" si="6"/>
        <v>570</v>
      </c>
    </row>
    <row r="94" spans="1:10">
      <c r="A94" s="15">
        <f t="shared" si="4"/>
        <v>100093</v>
      </c>
      <c r="B94" s="15">
        <v>93</v>
      </c>
      <c r="C94" s="15">
        <v>10155</v>
      </c>
      <c r="D94" s="15" t="s">
        <v>466</v>
      </c>
      <c r="E94" s="15" t="s">
        <v>2255</v>
      </c>
      <c r="F94" s="15">
        <v>42</v>
      </c>
      <c r="G94" s="15" t="s">
        <v>54</v>
      </c>
      <c r="H94" s="15" t="str">
        <f t="shared" si="5"/>
        <v>普通怪物</v>
      </c>
      <c r="I94" s="18">
        <f>VLOOKUP(F94,映射!A:B,2,FALSE)*VLOOKUP(G94,映射!T:U,2,FALSE)*VLOOKUP(H94,映射!O:P,2,FALSE)</f>
        <v>860</v>
      </c>
      <c r="J94" s="18">
        <f t="shared" si="6"/>
        <v>114</v>
      </c>
    </row>
    <row r="95" spans="1:10">
      <c r="A95" s="15">
        <f t="shared" si="4"/>
        <v>100094</v>
      </c>
      <c r="B95" s="15">
        <v>94</v>
      </c>
      <c r="C95" s="15">
        <v>10156</v>
      </c>
      <c r="D95" s="15" t="s">
        <v>467</v>
      </c>
      <c r="E95" s="15" t="s">
        <v>2255</v>
      </c>
      <c r="F95" s="15">
        <v>42</v>
      </c>
      <c r="G95" s="15" t="s">
        <v>54</v>
      </c>
      <c r="H95" s="15" t="str">
        <f t="shared" si="5"/>
        <v>普通怪物</v>
      </c>
      <c r="I95" s="18">
        <f>VLOOKUP(F95,映射!A:B,2,FALSE)*VLOOKUP(G95,映射!T:U,2,FALSE)*VLOOKUP(H95,映射!O:P,2,FALSE)</f>
        <v>860</v>
      </c>
      <c r="J95" s="18">
        <f t="shared" si="6"/>
        <v>114</v>
      </c>
    </row>
    <row r="96" spans="1:10">
      <c r="A96" s="15">
        <f t="shared" si="4"/>
        <v>100095</v>
      </c>
      <c r="B96" s="15">
        <v>95</v>
      </c>
      <c r="C96" s="15">
        <v>10148</v>
      </c>
      <c r="D96" s="15" t="s">
        <v>468</v>
      </c>
      <c r="E96" s="15" t="s">
        <v>2255</v>
      </c>
      <c r="F96" s="15">
        <v>43</v>
      </c>
      <c r="G96" s="15" t="s">
        <v>54</v>
      </c>
      <c r="H96" s="15" t="str">
        <f t="shared" si="5"/>
        <v>普通怪物</v>
      </c>
      <c r="I96" s="18">
        <f>VLOOKUP(F96,映射!A:B,2,FALSE)*VLOOKUP(G96,映射!T:U,2,FALSE)*VLOOKUP(H96,映射!O:P,2,FALSE)</f>
        <v>910</v>
      </c>
      <c r="J96" s="18">
        <f t="shared" si="6"/>
        <v>116</v>
      </c>
    </row>
    <row r="97" spans="1:10">
      <c r="A97" s="15">
        <f t="shared" si="4"/>
        <v>100096</v>
      </c>
      <c r="B97" s="15">
        <v>96</v>
      </c>
      <c r="C97" s="15">
        <v>94</v>
      </c>
      <c r="D97" s="15" t="s">
        <v>469</v>
      </c>
      <c r="E97" s="15" t="s">
        <v>2282</v>
      </c>
      <c r="F97" s="15">
        <v>43</v>
      </c>
      <c r="G97" s="15" t="s">
        <v>54</v>
      </c>
      <c r="H97" s="15" t="str">
        <f t="shared" si="5"/>
        <v>boss</v>
      </c>
      <c r="I97" s="18">
        <f>VLOOKUP(F97,映射!A:B,2,FALSE)*VLOOKUP(G97,映射!T:U,2,FALSE)*VLOOKUP(H97,映射!O:P,2,FALSE)</f>
        <v>4550</v>
      </c>
      <c r="J97" s="18">
        <f t="shared" si="6"/>
        <v>580</v>
      </c>
    </row>
    <row r="98" spans="1:10">
      <c r="A98" s="15">
        <f t="shared" si="4"/>
        <v>100097</v>
      </c>
      <c r="B98" s="15">
        <v>97</v>
      </c>
      <c r="C98" s="15">
        <v>95</v>
      </c>
      <c r="D98" s="15" t="s">
        <v>470</v>
      </c>
      <c r="E98" s="15" t="s">
        <v>2283</v>
      </c>
      <c r="F98" s="15">
        <v>43</v>
      </c>
      <c r="G98" s="15" t="s">
        <v>54</v>
      </c>
      <c r="H98" s="15" t="str">
        <f t="shared" si="5"/>
        <v>boss</v>
      </c>
      <c r="I98" s="18">
        <f>VLOOKUP(F98,映射!A:B,2,FALSE)*VLOOKUP(G98,映射!T:U,2,FALSE)*VLOOKUP(H98,映射!O:P,2,FALSE)</f>
        <v>4550</v>
      </c>
      <c r="J98" s="18">
        <f t="shared" si="6"/>
        <v>580</v>
      </c>
    </row>
    <row r="99" spans="1:10">
      <c r="A99" s="15">
        <f t="shared" si="4"/>
        <v>100098</v>
      </c>
      <c r="B99" s="15">
        <v>98</v>
      </c>
      <c r="C99" s="15">
        <v>10132</v>
      </c>
      <c r="D99" s="15" t="s">
        <v>471</v>
      </c>
      <c r="E99" s="15" t="s">
        <v>2255</v>
      </c>
      <c r="F99" s="15">
        <v>44</v>
      </c>
      <c r="G99" s="15" t="s">
        <v>54</v>
      </c>
      <c r="H99" s="15" t="str">
        <f t="shared" si="5"/>
        <v>普通怪物</v>
      </c>
      <c r="I99" s="18">
        <f>VLOOKUP(F99,映射!A:B,2,FALSE)*VLOOKUP(G99,映射!T:U,2,FALSE)*VLOOKUP(H99,映射!O:P,2,FALSE)</f>
        <v>960</v>
      </c>
      <c r="J99" s="18">
        <f t="shared" si="6"/>
        <v>118</v>
      </c>
    </row>
    <row r="100" spans="1:10">
      <c r="A100" s="15">
        <f t="shared" si="4"/>
        <v>100099</v>
      </c>
      <c r="B100" s="15">
        <v>99</v>
      </c>
      <c r="C100" s="15">
        <v>10133</v>
      </c>
      <c r="D100" s="15" t="s">
        <v>472</v>
      </c>
      <c r="E100" s="15" t="s">
        <v>2255</v>
      </c>
      <c r="F100" s="15">
        <v>44</v>
      </c>
      <c r="G100" s="15" t="s">
        <v>54</v>
      </c>
      <c r="H100" s="15" t="str">
        <f t="shared" si="5"/>
        <v>普通怪物</v>
      </c>
      <c r="I100" s="18">
        <f>VLOOKUP(F100,映射!A:B,2,FALSE)*VLOOKUP(G100,映射!T:U,2,FALSE)*VLOOKUP(H100,映射!O:P,2,FALSE)</f>
        <v>960</v>
      </c>
      <c r="J100" s="18">
        <f t="shared" si="6"/>
        <v>118</v>
      </c>
    </row>
    <row r="101" spans="1:10">
      <c r="A101" s="15">
        <f t="shared" si="4"/>
        <v>100105</v>
      </c>
      <c r="B101" s="15">
        <v>105</v>
      </c>
      <c r="C101" s="15">
        <v>10134</v>
      </c>
      <c r="D101" s="15" t="s">
        <v>474</v>
      </c>
      <c r="E101" s="15" t="s">
        <v>2255</v>
      </c>
      <c r="F101" s="15">
        <v>44</v>
      </c>
      <c r="G101" s="15" t="s">
        <v>54</v>
      </c>
      <c r="H101" s="15" t="str">
        <f t="shared" si="5"/>
        <v>普通怪物</v>
      </c>
      <c r="I101" s="18">
        <f>VLOOKUP(F101,映射!A:B,2,FALSE)*VLOOKUP(G101,映射!T:U,2,FALSE)*VLOOKUP(H101,映射!O:P,2,FALSE)</f>
        <v>960</v>
      </c>
      <c r="J101" s="18">
        <f t="shared" si="6"/>
        <v>118</v>
      </c>
    </row>
    <row r="102" spans="1:10">
      <c r="A102" s="15">
        <f t="shared" si="4"/>
        <v>100106</v>
      </c>
      <c r="B102" s="15">
        <v>106</v>
      </c>
      <c r="C102" s="15">
        <v>10140</v>
      </c>
      <c r="D102" s="15" t="s">
        <v>475</v>
      </c>
      <c r="E102" s="15" t="s">
        <v>2255</v>
      </c>
      <c r="F102" s="15">
        <v>45</v>
      </c>
      <c r="G102" s="15" t="s">
        <v>54</v>
      </c>
      <c r="H102" s="15" t="str">
        <f t="shared" si="5"/>
        <v>普通怪物</v>
      </c>
      <c r="I102" s="18">
        <f>VLOOKUP(F102,映射!A:B,2,FALSE)*VLOOKUP(G102,映射!T:U,2,FALSE)*VLOOKUP(H102,映射!O:P,2,FALSE)</f>
        <v>1010</v>
      </c>
      <c r="J102" s="18">
        <f t="shared" si="6"/>
        <v>120</v>
      </c>
    </row>
    <row r="103" spans="1:10">
      <c r="A103" s="15">
        <f t="shared" si="4"/>
        <v>100107</v>
      </c>
      <c r="B103" s="15">
        <v>107</v>
      </c>
      <c r="C103" s="15">
        <v>10140</v>
      </c>
      <c r="D103" s="15" t="s">
        <v>475</v>
      </c>
      <c r="E103" s="15" t="s">
        <v>2255</v>
      </c>
      <c r="F103" s="15">
        <v>45</v>
      </c>
      <c r="G103" s="15" t="s">
        <v>54</v>
      </c>
      <c r="H103" s="15" t="str">
        <f t="shared" si="5"/>
        <v>普通怪物</v>
      </c>
      <c r="I103" s="18">
        <f>VLOOKUP(F103,映射!A:B,2,FALSE)*VLOOKUP(G103,映射!T:U,2,FALSE)*VLOOKUP(H103,映射!O:P,2,FALSE)</f>
        <v>1010</v>
      </c>
      <c r="J103" s="18">
        <f t="shared" si="6"/>
        <v>120</v>
      </c>
    </row>
    <row r="104" spans="1:10">
      <c r="A104" s="15">
        <f t="shared" si="4"/>
        <v>100108</v>
      </c>
      <c r="B104" s="15">
        <v>108</v>
      </c>
      <c r="C104" s="15">
        <v>96</v>
      </c>
      <c r="D104" s="15" t="s">
        <v>476</v>
      </c>
      <c r="E104" s="15" t="s">
        <v>2284</v>
      </c>
      <c r="F104" s="15">
        <v>45</v>
      </c>
      <c r="G104" s="15" t="s">
        <v>54</v>
      </c>
      <c r="H104" s="15" t="str">
        <f t="shared" si="5"/>
        <v>boss</v>
      </c>
      <c r="I104" s="18">
        <f>VLOOKUP(F104,映射!A:B,2,FALSE)*VLOOKUP(G104,映射!T:U,2,FALSE)*VLOOKUP(H104,映射!O:P,2,FALSE)</f>
        <v>5050</v>
      </c>
      <c r="J104" s="18">
        <f t="shared" si="6"/>
        <v>600</v>
      </c>
    </row>
    <row r="105" spans="1:10">
      <c r="A105" s="15">
        <f t="shared" ref="A105:A147" si="7">B105+100000</f>
        <v>100109</v>
      </c>
      <c r="B105" s="15">
        <v>109</v>
      </c>
      <c r="C105" s="27">
        <v>10099</v>
      </c>
      <c r="D105" s="15" t="s">
        <v>477</v>
      </c>
      <c r="E105" s="15" t="s">
        <v>2255</v>
      </c>
      <c r="F105" s="15">
        <v>45</v>
      </c>
      <c r="G105" s="15" t="s">
        <v>54</v>
      </c>
      <c r="H105" s="15" t="str">
        <f t="shared" si="5"/>
        <v>普通怪物</v>
      </c>
      <c r="I105" s="18">
        <f>VLOOKUP(F105,映射!A:B,2,FALSE)*VLOOKUP(G105,映射!T:U,2,FALSE)*VLOOKUP(H105,映射!O:P,2,FALSE)</f>
        <v>1010</v>
      </c>
      <c r="J105" s="18">
        <f t="shared" si="6"/>
        <v>120</v>
      </c>
    </row>
    <row r="106" spans="1:10">
      <c r="A106" s="15">
        <f t="shared" si="7"/>
        <v>100110</v>
      </c>
      <c r="B106" s="15">
        <v>110</v>
      </c>
      <c r="C106" s="27">
        <v>10123</v>
      </c>
      <c r="D106" s="15" t="s">
        <v>478</v>
      </c>
      <c r="E106" s="15" t="s">
        <v>2255</v>
      </c>
      <c r="F106" s="15">
        <v>45</v>
      </c>
      <c r="G106" s="15" t="s">
        <v>54</v>
      </c>
      <c r="H106" s="15" t="str">
        <f t="shared" si="5"/>
        <v>普通怪物</v>
      </c>
      <c r="I106" s="18">
        <f>VLOOKUP(F106,映射!A:B,2,FALSE)*VLOOKUP(G106,映射!T:U,2,FALSE)*VLOOKUP(H106,映射!O:P,2,FALSE)</f>
        <v>1010</v>
      </c>
      <c r="J106" s="18">
        <f t="shared" si="6"/>
        <v>120</v>
      </c>
    </row>
    <row r="107" spans="1:10">
      <c r="A107" s="15">
        <f t="shared" si="7"/>
        <v>100111</v>
      </c>
      <c r="B107" s="15">
        <v>111</v>
      </c>
      <c r="C107" s="27">
        <v>10153</v>
      </c>
      <c r="D107" s="15" t="s">
        <v>479</v>
      </c>
      <c r="E107" s="15" t="s">
        <v>2255</v>
      </c>
      <c r="F107" s="15">
        <v>47</v>
      </c>
      <c r="G107" s="15" t="s">
        <v>54</v>
      </c>
      <c r="H107" s="15" t="str">
        <f t="shared" si="5"/>
        <v>普通怪物</v>
      </c>
      <c r="I107" s="18">
        <f>VLOOKUP(F107,映射!A:B,2,FALSE)*VLOOKUP(G107,映射!T:U,2,FALSE)*VLOOKUP(H107,映射!O:P,2,FALSE)</f>
        <v>1120</v>
      </c>
      <c r="J107" s="18">
        <f t="shared" si="6"/>
        <v>124</v>
      </c>
    </row>
    <row r="108" spans="1:10">
      <c r="A108" s="15">
        <f t="shared" si="7"/>
        <v>100112</v>
      </c>
      <c r="B108" s="15">
        <v>112</v>
      </c>
      <c r="C108" s="27">
        <v>10089</v>
      </c>
      <c r="D108" s="15" t="s">
        <v>480</v>
      </c>
      <c r="E108" s="15" t="s">
        <v>2255</v>
      </c>
      <c r="F108" s="15">
        <v>47</v>
      </c>
      <c r="G108" s="15" t="s">
        <v>54</v>
      </c>
      <c r="H108" s="15" t="str">
        <f t="shared" si="5"/>
        <v>普通怪物</v>
      </c>
      <c r="I108" s="18">
        <f>VLOOKUP(F108,映射!A:B,2,FALSE)*VLOOKUP(G108,映射!T:U,2,FALSE)*VLOOKUP(H108,映射!O:P,2,FALSE)</f>
        <v>1120</v>
      </c>
      <c r="J108" s="18">
        <f t="shared" si="6"/>
        <v>124</v>
      </c>
    </row>
    <row r="109" spans="1:10">
      <c r="A109" s="15">
        <f t="shared" si="7"/>
        <v>100113</v>
      </c>
      <c r="B109" s="15">
        <v>113</v>
      </c>
      <c r="C109" s="27">
        <v>105</v>
      </c>
      <c r="D109" s="15" t="s">
        <v>481</v>
      </c>
      <c r="E109" s="15" t="s">
        <v>2285</v>
      </c>
      <c r="F109" s="15">
        <v>47</v>
      </c>
      <c r="G109" s="15" t="s">
        <v>54</v>
      </c>
      <c r="H109" s="15" t="str">
        <f t="shared" si="5"/>
        <v>boss</v>
      </c>
      <c r="I109" s="18">
        <f>VLOOKUP(F109,映射!A:B,2,FALSE)*VLOOKUP(G109,映射!T:U,2,FALSE)*VLOOKUP(H109,映射!O:P,2,FALSE)</f>
        <v>5600</v>
      </c>
      <c r="J109" s="18">
        <f t="shared" si="6"/>
        <v>620</v>
      </c>
    </row>
    <row r="110" spans="1:10">
      <c r="A110" s="15">
        <f t="shared" si="7"/>
        <v>100114</v>
      </c>
      <c r="B110" s="15">
        <v>114</v>
      </c>
      <c r="C110" s="27">
        <v>106</v>
      </c>
      <c r="D110" s="15" t="s">
        <v>482</v>
      </c>
      <c r="E110" s="15" t="s">
        <v>2255</v>
      </c>
      <c r="F110" s="15">
        <v>47</v>
      </c>
      <c r="G110" s="15" t="s">
        <v>54</v>
      </c>
      <c r="H110" s="15" t="str">
        <f t="shared" si="5"/>
        <v>普通怪物</v>
      </c>
      <c r="I110" s="18">
        <f>VLOOKUP(F110,映射!A:B,2,FALSE)*VLOOKUP(G110,映射!T:U,2,FALSE)*VLOOKUP(H110,映射!O:P,2,FALSE)</f>
        <v>1120</v>
      </c>
      <c r="J110" s="18">
        <f t="shared" si="6"/>
        <v>124</v>
      </c>
    </row>
    <row r="111" spans="1:10">
      <c r="A111" s="15">
        <f t="shared" si="7"/>
        <v>100115</v>
      </c>
      <c r="B111" s="15">
        <v>115</v>
      </c>
      <c r="C111" s="27">
        <v>10064</v>
      </c>
      <c r="D111" s="15" t="s">
        <v>483</v>
      </c>
      <c r="E111" s="15" t="s">
        <v>2255</v>
      </c>
      <c r="F111" s="15">
        <v>47</v>
      </c>
      <c r="G111" s="15" t="s">
        <v>54</v>
      </c>
      <c r="H111" s="15" t="str">
        <f t="shared" si="5"/>
        <v>普通怪物</v>
      </c>
      <c r="I111" s="18">
        <f>VLOOKUP(F111,映射!A:B,2,FALSE)*VLOOKUP(G111,映射!T:U,2,FALSE)*VLOOKUP(H111,映射!O:P,2,FALSE)</f>
        <v>1120</v>
      </c>
      <c r="J111" s="18">
        <f t="shared" si="6"/>
        <v>124</v>
      </c>
    </row>
    <row r="112" spans="1:10">
      <c r="A112" s="15">
        <f t="shared" si="7"/>
        <v>100116</v>
      </c>
      <c r="B112" s="15">
        <v>116</v>
      </c>
      <c r="C112" s="27">
        <v>107</v>
      </c>
      <c r="D112" s="15" t="s">
        <v>484</v>
      </c>
      <c r="E112" s="15" t="s">
        <v>2286</v>
      </c>
      <c r="F112" s="15">
        <v>47</v>
      </c>
      <c r="G112" s="15" t="s">
        <v>54</v>
      </c>
      <c r="H112" s="15" t="str">
        <f t="shared" si="5"/>
        <v>boss</v>
      </c>
      <c r="I112" s="18">
        <f>VLOOKUP(F112,映射!A:B,2,FALSE)*VLOOKUP(G112,映射!T:U,2,FALSE)*VLOOKUP(H112,映射!O:P,2,FALSE)</f>
        <v>5600</v>
      </c>
      <c r="J112" s="18">
        <f t="shared" si="6"/>
        <v>620</v>
      </c>
    </row>
    <row r="113" spans="1:10">
      <c r="A113" s="15">
        <f t="shared" si="7"/>
        <v>100117</v>
      </c>
      <c r="B113" s="15">
        <v>117</v>
      </c>
      <c r="C113" s="27">
        <v>10002</v>
      </c>
      <c r="D113" s="15" t="s">
        <v>485</v>
      </c>
      <c r="E113" s="15" t="s">
        <v>2255</v>
      </c>
      <c r="F113" s="15">
        <v>49</v>
      </c>
      <c r="G113" s="15" t="s">
        <v>54</v>
      </c>
      <c r="H113" s="15" t="str">
        <f t="shared" si="5"/>
        <v>普通怪物</v>
      </c>
      <c r="I113" s="18">
        <f>VLOOKUP(F113,映射!A:B,2,FALSE)*VLOOKUP(G113,映射!T:U,2,FALSE)*VLOOKUP(H113,映射!O:P,2,FALSE)</f>
        <v>1240</v>
      </c>
      <c r="J113" s="18">
        <f t="shared" si="6"/>
        <v>128</v>
      </c>
    </row>
    <row r="114" spans="1:10">
      <c r="A114" s="15">
        <f t="shared" si="7"/>
        <v>100118</v>
      </c>
      <c r="B114" s="15">
        <v>118</v>
      </c>
      <c r="C114" s="27">
        <v>10011</v>
      </c>
      <c r="D114" s="15" t="s">
        <v>486</v>
      </c>
      <c r="E114" s="15" t="s">
        <v>2255</v>
      </c>
      <c r="F114" s="15">
        <v>49</v>
      </c>
      <c r="G114" s="15" t="s">
        <v>54</v>
      </c>
      <c r="H114" s="15" t="str">
        <f t="shared" si="5"/>
        <v>普通怪物</v>
      </c>
      <c r="I114" s="18">
        <f>VLOOKUP(F114,映射!A:B,2,FALSE)*VLOOKUP(G114,映射!T:U,2,FALSE)*VLOOKUP(H114,映射!O:P,2,FALSE)</f>
        <v>1240</v>
      </c>
      <c r="J114" s="18">
        <f t="shared" si="6"/>
        <v>128</v>
      </c>
    </row>
    <row r="115" spans="1:10">
      <c r="A115" s="15">
        <f t="shared" si="7"/>
        <v>100119</v>
      </c>
      <c r="B115" s="15">
        <v>119</v>
      </c>
      <c r="C115" s="27">
        <v>10036</v>
      </c>
      <c r="D115" s="15" t="s">
        <v>487</v>
      </c>
      <c r="E115" s="15" t="s">
        <v>2255</v>
      </c>
      <c r="F115" s="15">
        <v>49</v>
      </c>
      <c r="G115" s="15" t="s">
        <v>54</v>
      </c>
      <c r="H115" s="15" t="str">
        <f t="shared" si="5"/>
        <v>普通怪物</v>
      </c>
      <c r="I115" s="18">
        <f>VLOOKUP(F115,映射!A:B,2,FALSE)*VLOOKUP(G115,映射!T:U,2,FALSE)*VLOOKUP(H115,映射!O:P,2,FALSE)</f>
        <v>1240</v>
      </c>
      <c r="J115" s="18">
        <f t="shared" si="6"/>
        <v>128</v>
      </c>
    </row>
    <row r="116" spans="1:10">
      <c r="A116" s="15">
        <f t="shared" si="7"/>
        <v>100120</v>
      </c>
      <c r="B116" s="15">
        <v>120</v>
      </c>
      <c r="C116" s="27">
        <v>10055</v>
      </c>
      <c r="D116" s="15" t="s">
        <v>488</v>
      </c>
      <c r="E116" s="15" t="s">
        <v>2255</v>
      </c>
      <c r="F116" s="15">
        <v>49</v>
      </c>
      <c r="G116" s="15" t="s">
        <v>54</v>
      </c>
      <c r="H116" s="15" t="str">
        <f t="shared" si="5"/>
        <v>普通怪物</v>
      </c>
      <c r="I116" s="18">
        <f>VLOOKUP(F116,映射!A:B,2,FALSE)*VLOOKUP(G116,映射!T:U,2,FALSE)*VLOOKUP(H116,映射!O:P,2,FALSE)</f>
        <v>1240</v>
      </c>
      <c r="J116" s="18">
        <f t="shared" si="6"/>
        <v>128</v>
      </c>
    </row>
    <row r="117" spans="1:10">
      <c r="A117" s="15">
        <f t="shared" si="7"/>
        <v>100121</v>
      </c>
      <c r="B117" s="15">
        <v>121</v>
      </c>
      <c r="C117" s="27">
        <v>108</v>
      </c>
      <c r="D117" s="15" t="s">
        <v>490</v>
      </c>
      <c r="E117" s="15" t="s">
        <v>2287</v>
      </c>
      <c r="F117" s="15">
        <v>50</v>
      </c>
      <c r="G117" s="15" t="s">
        <v>54</v>
      </c>
      <c r="H117" s="15" t="str">
        <f t="shared" si="5"/>
        <v>boss</v>
      </c>
      <c r="I117" s="18">
        <f>VLOOKUP(F117,映射!A:B,2,FALSE)*VLOOKUP(G117,映射!T:U,2,FALSE)*VLOOKUP(H117,映射!O:P,2,FALSE)</f>
        <v>6500</v>
      </c>
      <c r="J117" s="18">
        <f t="shared" si="6"/>
        <v>650</v>
      </c>
    </row>
    <row r="118" spans="1:10">
      <c r="A118" s="15">
        <f t="shared" si="7"/>
        <v>100122</v>
      </c>
      <c r="B118" s="15">
        <v>122</v>
      </c>
      <c r="C118" s="27">
        <v>10101</v>
      </c>
      <c r="D118" s="15" t="s">
        <v>492</v>
      </c>
      <c r="E118" s="15" t="s">
        <v>2255</v>
      </c>
      <c r="F118" s="15">
        <v>50</v>
      </c>
      <c r="G118" s="15" t="s">
        <v>54</v>
      </c>
      <c r="H118" s="15" t="str">
        <f t="shared" si="5"/>
        <v>普通怪物</v>
      </c>
      <c r="I118" s="18">
        <f>VLOOKUP(F118,映射!A:B,2,FALSE)*VLOOKUP(G118,映射!T:U,2,FALSE)*VLOOKUP(H118,映射!O:P,2,FALSE)</f>
        <v>1300</v>
      </c>
      <c r="J118" s="18">
        <f t="shared" si="6"/>
        <v>130</v>
      </c>
    </row>
    <row r="119" spans="1:10">
      <c r="A119" s="15">
        <f t="shared" si="7"/>
        <v>100123</v>
      </c>
      <c r="B119" s="15">
        <v>123</v>
      </c>
      <c r="C119" s="27">
        <v>10107</v>
      </c>
      <c r="D119" s="15" t="s">
        <v>494</v>
      </c>
      <c r="E119" s="15" t="s">
        <v>2255</v>
      </c>
      <c r="F119" s="15">
        <v>50</v>
      </c>
      <c r="G119" s="15" t="s">
        <v>54</v>
      </c>
      <c r="H119" s="15" t="str">
        <f t="shared" si="5"/>
        <v>普通怪物</v>
      </c>
      <c r="I119" s="18">
        <f>VLOOKUP(F119,映射!A:B,2,FALSE)*VLOOKUP(G119,映射!T:U,2,FALSE)*VLOOKUP(H119,映射!O:P,2,FALSE)</f>
        <v>1300</v>
      </c>
      <c r="J119" s="18">
        <f t="shared" si="6"/>
        <v>130</v>
      </c>
    </row>
    <row r="120" spans="1:10">
      <c r="A120" s="15">
        <f t="shared" si="7"/>
        <v>100124</v>
      </c>
      <c r="B120" s="15">
        <v>124</v>
      </c>
      <c r="C120" s="27">
        <v>10150</v>
      </c>
      <c r="D120" s="15" t="s">
        <v>496</v>
      </c>
      <c r="E120" s="15" t="s">
        <v>2255</v>
      </c>
      <c r="F120" s="15">
        <v>50</v>
      </c>
      <c r="G120" s="15" t="s">
        <v>54</v>
      </c>
      <c r="H120" s="15" t="str">
        <f t="shared" si="5"/>
        <v>普通怪物</v>
      </c>
      <c r="I120" s="18">
        <f>VLOOKUP(F120,映射!A:B,2,FALSE)*VLOOKUP(G120,映射!T:U,2,FALSE)*VLOOKUP(H120,映射!O:P,2,FALSE)</f>
        <v>1300</v>
      </c>
      <c r="J120" s="18">
        <f t="shared" si="6"/>
        <v>130</v>
      </c>
    </row>
    <row r="121" spans="1:10">
      <c r="A121" s="15">
        <f t="shared" si="7"/>
        <v>100125</v>
      </c>
      <c r="B121" s="15">
        <v>125</v>
      </c>
      <c r="C121" s="27">
        <v>10157</v>
      </c>
      <c r="D121" s="15" t="s">
        <v>497</v>
      </c>
      <c r="E121" s="15" t="s">
        <v>2255</v>
      </c>
      <c r="F121" s="15">
        <v>50</v>
      </c>
      <c r="G121" s="15" t="s">
        <v>54</v>
      </c>
      <c r="H121" s="15" t="str">
        <f t="shared" si="5"/>
        <v>普通怪物</v>
      </c>
      <c r="I121" s="18">
        <f>VLOOKUP(F121,映射!A:B,2,FALSE)*VLOOKUP(G121,映射!T:U,2,FALSE)*VLOOKUP(H121,映射!O:P,2,FALSE)</f>
        <v>1300</v>
      </c>
      <c r="J121" s="18">
        <f t="shared" si="6"/>
        <v>130</v>
      </c>
    </row>
    <row r="122" spans="1:10">
      <c r="A122" s="15">
        <f t="shared" si="7"/>
        <v>100126</v>
      </c>
      <c r="B122" s="15">
        <v>126</v>
      </c>
      <c r="C122" s="27">
        <v>109</v>
      </c>
      <c r="D122" s="15" t="s">
        <v>498</v>
      </c>
      <c r="E122" s="15" t="s">
        <v>2288</v>
      </c>
      <c r="F122" s="15">
        <v>52</v>
      </c>
      <c r="G122" s="15" t="s">
        <v>54</v>
      </c>
      <c r="H122" s="15" t="str">
        <f t="shared" si="5"/>
        <v>boss</v>
      </c>
      <c r="I122" s="18">
        <f>VLOOKUP(F122,映射!A:B,2,FALSE)*VLOOKUP(G122,映射!T:U,2,FALSE)*VLOOKUP(H122,映射!O:P,2,FALSE)</f>
        <v>7150</v>
      </c>
      <c r="J122" s="18">
        <f t="shared" si="6"/>
        <v>670</v>
      </c>
    </row>
    <row r="123" spans="1:10">
      <c r="A123" s="15">
        <f t="shared" si="7"/>
        <v>100127</v>
      </c>
      <c r="B123" s="15">
        <v>127</v>
      </c>
      <c r="C123" s="27">
        <v>10083</v>
      </c>
      <c r="D123" s="15" t="s">
        <v>499</v>
      </c>
      <c r="E123" s="15" t="s">
        <v>2255</v>
      </c>
      <c r="F123" s="15">
        <v>52</v>
      </c>
      <c r="G123" s="15" t="s">
        <v>54</v>
      </c>
      <c r="H123" s="15" t="str">
        <f t="shared" si="5"/>
        <v>普通怪物</v>
      </c>
      <c r="I123" s="18">
        <f>VLOOKUP(F123,映射!A:B,2,FALSE)*VLOOKUP(G123,映射!T:U,2,FALSE)*VLOOKUP(H123,映射!O:P,2,FALSE)</f>
        <v>1430</v>
      </c>
      <c r="J123" s="18">
        <f t="shared" si="6"/>
        <v>134</v>
      </c>
    </row>
    <row r="124" spans="1:10">
      <c r="A124" s="15">
        <f t="shared" si="7"/>
        <v>100128</v>
      </c>
      <c r="B124" s="15">
        <v>128</v>
      </c>
      <c r="C124" s="27">
        <v>110</v>
      </c>
      <c r="D124" s="15" t="s">
        <v>500</v>
      </c>
      <c r="E124" s="15" t="s">
        <v>2255</v>
      </c>
      <c r="F124" s="15">
        <v>52</v>
      </c>
      <c r="G124" s="15" t="s">
        <v>54</v>
      </c>
      <c r="H124" s="15" t="str">
        <f t="shared" si="5"/>
        <v>普通怪物</v>
      </c>
      <c r="I124" s="18">
        <f>VLOOKUP(F124,映射!A:B,2,FALSE)*VLOOKUP(G124,映射!T:U,2,FALSE)*VLOOKUP(H124,映射!O:P,2,FALSE)</f>
        <v>1430</v>
      </c>
      <c r="J124" s="18">
        <f t="shared" si="6"/>
        <v>134</v>
      </c>
    </row>
    <row r="125" spans="1:10">
      <c r="A125" s="15">
        <f t="shared" si="7"/>
        <v>100129</v>
      </c>
      <c r="B125" s="15">
        <v>129</v>
      </c>
      <c r="C125" s="27">
        <v>111</v>
      </c>
      <c r="D125" s="15" t="s">
        <v>501</v>
      </c>
      <c r="E125" s="15" t="s">
        <v>2289</v>
      </c>
      <c r="F125" s="15">
        <v>52</v>
      </c>
      <c r="G125" s="15" t="s">
        <v>54</v>
      </c>
      <c r="H125" s="15" t="str">
        <f t="shared" si="5"/>
        <v>boss</v>
      </c>
      <c r="I125" s="18">
        <f>VLOOKUP(F125,映射!A:B,2,FALSE)*VLOOKUP(G125,映射!T:U,2,FALSE)*VLOOKUP(H125,映射!O:P,2,FALSE)</f>
        <v>7150</v>
      </c>
      <c r="J125" s="18">
        <f t="shared" si="6"/>
        <v>670</v>
      </c>
    </row>
    <row r="126" spans="1:10">
      <c r="A126" s="15">
        <f t="shared" si="7"/>
        <v>100130</v>
      </c>
      <c r="B126" s="15">
        <v>130</v>
      </c>
      <c r="C126" s="27">
        <v>10149</v>
      </c>
      <c r="D126" s="15" t="s">
        <v>502</v>
      </c>
      <c r="E126" s="15" t="s">
        <v>2255</v>
      </c>
      <c r="F126" s="15">
        <v>54</v>
      </c>
      <c r="G126" s="15" t="s">
        <v>54</v>
      </c>
      <c r="H126" s="15" t="str">
        <f t="shared" si="5"/>
        <v>普通怪物</v>
      </c>
      <c r="I126" s="18">
        <f>VLOOKUP(F126,映射!A:B,2,FALSE)*VLOOKUP(G126,映射!T:U,2,FALSE)*VLOOKUP(H126,映射!O:P,2,FALSE)</f>
        <v>1570</v>
      </c>
      <c r="J126" s="18">
        <f t="shared" si="6"/>
        <v>138</v>
      </c>
    </row>
    <row r="127" spans="1:10">
      <c r="A127" s="15">
        <f t="shared" si="7"/>
        <v>100131</v>
      </c>
      <c r="B127" s="15">
        <v>131</v>
      </c>
      <c r="C127" s="27">
        <v>10116</v>
      </c>
      <c r="D127" s="15" t="s">
        <v>503</v>
      </c>
      <c r="E127" s="15" t="s">
        <v>2255</v>
      </c>
      <c r="F127" s="15">
        <v>54</v>
      </c>
      <c r="G127" s="15" t="s">
        <v>54</v>
      </c>
      <c r="H127" s="15" t="str">
        <f t="shared" si="5"/>
        <v>普通怪物</v>
      </c>
      <c r="I127" s="18">
        <f>VLOOKUP(F127,映射!A:B,2,FALSE)*VLOOKUP(G127,映射!T:U,2,FALSE)*VLOOKUP(H127,映射!O:P,2,FALSE)</f>
        <v>1570</v>
      </c>
      <c r="J127" s="18">
        <f t="shared" si="6"/>
        <v>138</v>
      </c>
    </row>
    <row r="128" spans="1:10">
      <c r="A128" s="15">
        <f t="shared" si="7"/>
        <v>100132</v>
      </c>
      <c r="B128" s="15">
        <v>132</v>
      </c>
      <c r="C128" s="27">
        <v>112</v>
      </c>
      <c r="D128" s="15" t="s">
        <v>504</v>
      </c>
      <c r="E128" s="15" t="s">
        <v>2290</v>
      </c>
      <c r="F128" s="15">
        <v>54</v>
      </c>
      <c r="G128" s="15" t="s">
        <v>54</v>
      </c>
      <c r="H128" s="15" t="str">
        <f t="shared" si="5"/>
        <v>boss</v>
      </c>
      <c r="I128" s="18">
        <f>VLOOKUP(F128,映射!A:B,2,FALSE)*VLOOKUP(G128,映射!T:U,2,FALSE)*VLOOKUP(H128,映射!O:P,2,FALSE)</f>
        <v>7850</v>
      </c>
      <c r="J128" s="18">
        <f t="shared" si="6"/>
        <v>690</v>
      </c>
    </row>
    <row r="129" spans="1:10">
      <c r="A129" s="15">
        <f t="shared" si="7"/>
        <v>100133</v>
      </c>
      <c r="B129" s="15">
        <v>133</v>
      </c>
      <c r="C129" s="27">
        <v>10040</v>
      </c>
      <c r="D129" s="15" t="s">
        <v>505</v>
      </c>
      <c r="E129" s="15" t="s">
        <v>2255</v>
      </c>
      <c r="F129" s="15">
        <v>54</v>
      </c>
      <c r="G129" s="15" t="s">
        <v>54</v>
      </c>
      <c r="H129" s="15" t="str">
        <f t="shared" si="5"/>
        <v>普通怪物</v>
      </c>
      <c r="I129" s="18">
        <f>VLOOKUP(F129,映射!A:B,2,FALSE)*VLOOKUP(G129,映射!T:U,2,FALSE)*VLOOKUP(H129,映射!O:P,2,FALSE)</f>
        <v>1570</v>
      </c>
      <c r="J129" s="18">
        <f t="shared" si="6"/>
        <v>138</v>
      </c>
    </row>
    <row r="130" spans="1:10">
      <c r="A130" s="15">
        <f t="shared" si="7"/>
        <v>100134</v>
      </c>
      <c r="B130" s="15">
        <v>134</v>
      </c>
      <c r="C130" s="27">
        <v>10076</v>
      </c>
      <c r="D130" s="15" t="s">
        <v>506</v>
      </c>
      <c r="E130" s="15" t="s">
        <v>2255</v>
      </c>
      <c r="F130" s="15">
        <v>54</v>
      </c>
      <c r="G130" s="15" t="s">
        <v>54</v>
      </c>
      <c r="H130" s="15" t="str">
        <f t="shared" si="5"/>
        <v>普通怪物</v>
      </c>
      <c r="I130" s="18">
        <f>VLOOKUP(F130,映射!A:B,2,FALSE)*VLOOKUP(G130,映射!T:U,2,FALSE)*VLOOKUP(H130,映射!O:P,2,FALSE)</f>
        <v>1570</v>
      </c>
      <c r="J130" s="18">
        <f t="shared" si="6"/>
        <v>138</v>
      </c>
    </row>
    <row r="131" spans="1:10">
      <c r="A131" s="15">
        <f t="shared" si="7"/>
        <v>100135</v>
      </c>
      <c r="B131" s="15">
        <v>135</v>
      </c>
      <c r="C131" s="27">
        <v>10072</v>
      </c>
      <c r="D131" s="15" t="s">
        <v>507</v>
      </c>
      <c r="E131" s="15" t="s">
        <v>2255</v>
      </c>
      <c r="F131" s="15">
        <v>56</v>
      </c>
      <c r="G131" s="15" t="s">
        <v>54</v>
      </c>
      <c r="H131" s="15" t="str">
        <f t="shared" ref="H131:H195" si="8">IF(E131="monster","普通怪物","boss")</f>
        <v>普通怪物</v>
      </c>
      <c r="I131" s="18">
        <f>VLOOKUP(F131,映射!A:B,2,FALSE)*VLOOKUP(G131,映射!T:U,2,FALSE)*VLOOKUP(H131,映射!O:P,2,FALSE)</f>
        <v>1720</v>
      </c>
      <c r="J131" s="18">
        <f t="shared" ref="J131:J194" si="9">VLOOKUP(F131,AK:AL,2,FALSE)*VLOOKUP(G131,AH:AI,2,FALSE)*VLOOKUP(H131,AF:AG,2,FALSE)</f>
        <v>142</v>
      </c>
    </row>
    <row r="132" spans="1:10">
      <c r="A132" s="15">
        <f t="shared" si="7"/>
        <v>100136</v>
      </c>
      <c r="B132" s="15">
        <v>136</v>
      </c>
      <c r="C132" s="27">
        <v>10081</v>
      </c>
      <c r="D132" s="15" t="s">
        <v>508</v>
      </c>
      <c r="E132" s="15" t="s">
        <v>2255</v>
      </c>
      <c r="F132" s="15">
        <v>56</v>
      </c>
      <c r="G132" s="15" t="s">
        <v>54</v>
      </c>
      <c r="H132" s="15" t="str">
        <f t="shared" si="8"/>
        <v>普通怪物</v>
      </c>
      <c r="I132" s="18">
        <f>VLOOKUP(F132,映射!A:B,2,FALSE)*VLOOKUP(G132,映射!T:U,2,FALSE)*VLOOKUP(H132,映射!O:P,2,FALSE)</f>
        <v>1720</v>
      </c>
      <c r="J132" s="18">
        <f t="shared" si="9"/>
        <v>142</v>
      </c>
    </row>
    <row r="133" spans="1:10">
      <c r="A133" s="15">
        <f t="shared" si="7"/>
        <v>100137</v>
      </c>
      <c r="B133" s="15">
        <v>137</v>
      </c>
      <c r="C133" s="27">
        <v>113</v>
      </c>
      <c r="D133" s="15" t="s">
        <v>509</v>
      </c>
      <c r="E133" s="15" t="s">
        <v>2291</v>
      </c>
      <c r="F133" s="15">
        <v>56</v>
      </c>
      <c r="G133" s="15" t="s">
        <v>54</v>
      </c>
      <c r="H133" s="15" t="str">
        <f t="shared" si="8"/>
        <v>boss</v>
      </c>
      <c r="I133" s="18">
        <f>VLOOKUP(F133,映射!A:B,2,FALSE)*VLOOKUP(G133,映射!T:U,2,FALSE)*VLOOKUP(H133,映射!O:P,2,FALSE)</f>
        <v>8600</v>
      </c>
      <c r="J133" s="18">
        <f t="shared" si="9"/>
        <v>710</v>
      </c>
    </row>
    <row r="134" spans="1:10">
      <c r="A134" s="15">
        <f t="shared" si="7"/>
        <v>100138</v>
      </c>
      <c r="B134" s="15">
        <v>138</v>
      </c>
      <c r="C134" s="27">
        <v>10003</v>
      </c>
      <c r="D134" s="15" t="s">
        <v>510</v>
      </c>
      <c r="E134" s="15" t="s">
        <v>2255</v>
      </c>
      <c r="F134" s="15">
        <v>56</v>
      </c>
      <c r="G134" s="15" t="s">
        <v>54</v>
      </c>
      <c r="H134" s="15" t="str">
        <f t="shared" si="8"/>
        <v>普通怪物</v>
      </c>
      <c r="I134" s="18">
        <f>VLOOKUP(F134,映射!A:B,2,FALSE)*VLOOKUP(G134,映射!T:U,2,FALSE)*VLOOKUP(H134,映射!O:P,2,FALSE)</f>
        <v>1720</v>
      </c>
      <c r="J134" s="18">
        <f t="shared" si="9"/>
        <v>142</v>
      </c>
    </row>
    <row r="135" spans="1:10">
      <c r="A135" s="15">
        <f t="shared" si="7"/>
        <v>100139</v>
      </c>
      <c r="B135" s="15">
        <v>139</v>
      </c>
      <c r="C135" s="15">
        <v>10018</v>
      </c>
      <c r="D135" s="15" t="s">
        <v>511</v>
      </c>
      <c r="E135" s="15" t="s">
        <v>2255</v>
      </c>
      <c r="F135" s="15">
        <v>56</v>
      </c>
      <c r="G135" s="15" t="s">
        <v>54</v>
      </c>
      <c r="H135" s="15" t="str">
        <f t="shared" si="8"/>
        <v>普通怪物</v>
      </c>
      <c r="I135" s="18">
        <f>VLOOKUP(F135,映射!A:B,2,FALSE)*VLOOKUP(G135,映射!T:U,2,FALSE)*VLOOKUP(H135,映射!O:P,2,FALSE)</f>
        <v>1720</v>
      </c>
      <c r="J135" s="18">
        <f t="shared" si="9"/>
        <v>142</v>
      </c>
    </row>
    <row r="136" spans="1:10">
      <c r="A136" s="15">
        <f t="shared" si="7"/>
        <v>100140</v>
      </c>
      <c r="B136" s="15">
        <v>140</v>
      </c>
      <c r="C136" s="15">
        <v>10022</v>
      </c>
      <c r="D136" s="15" t="s">
        <v>512</v>
      </c>
      <c r="E136" s="15" t="s">
        <v>2255</v>
      </c>
      <c r="F136" s="15">
        <v>58</v>
      </c>
      <c r="G136" s="15" t="s">
        <v>54</v>
      </c>
      <c r="H136" s="15" t="str">
        <f t="shared" si="8"/>
        <v>普通怪物</v>
      </c>
      <c r="I136" s="18">
        <f>VLOOKUP(F136,映射!A:B,2,FALSE)*VLOOKUP(G136,映射!T:U,2,FALSE)*VLOOKUP(H136,映射!O:P,2,FALSE)</f>
        <v>1880</v>
      </c>
      <c r="J136" s="18">
        <f t="shared" si="9"/>
        <v>146</v>
      </c>
    </row>
    <row r="137" spans="1:10">
      <c r="A137" s="15">
        <f t="shared" si="7"/>
        <v>100141</v>
      </c>
      <c r="B137" s="15">
        <v>141</v>
      </c>
      <c r="C137" s="15">
        <v>10027</v>
      </c>
      <c r="D137" s="15" t="s">
        <v>513</v>
      </c>
      <c r="E137" s="15" t="s">
        <v>2255</v>
      </c>
      <c r="F137" s="15">
        <v>58</v>
      </c>
      <c r="G137" s="15" t="s">
        <v>54</v>
      </c>
      <c r="H137" s="15" t="str">
        <f t="shared" si="8"/>
        <v>普通怪物</v>
      </c>
      <c r="I137" s="18">
        <f>VLOOKUP(F137,映射!A:B,2,FALSE)*VLOOKUP(G137,映射!T:U,2,FALSE)*VLOOKUP(H137,映射!O:P,2,FALSE)</f>
        <v>1880</v>
      </c>
      <c r="J137" s="18">
        <f t="shared" si="9"/>
        <v>146</v>
      </c>
    </row>
    <row r="138" spans="1:10">
      <c r="A138" s="15">
        <f t="shared" si="7"/>
        <v>100142</v>
      </c>
      <c r="B138" s="15">
        <v>142</v>
      </c>
      <c r="C138" s="15">
        <v>63</v>
      </c>
      <c r="D138" s="15" t="s">
        <v>415</v>
      </c>
      <c r="E138" s="15" t="s">
        <v>2270</v>
      </c>
      <c r="F138" s="15">
        <v>58</v>
      </c>
      <c r="G138" s="15" t="s">
        <v>54</v>
      </c>
      <c r="H138" s="15" t="str">
        <f t="shared" si="8"/>
        <v>boss</v>
      </c>
      <c r="I138" s="18">
        <f>VLOOKUP(F138,映射!A:B,2,FALSE)*VLOOKUP(G138,映射!T:U,2,FALSE)*VLOOKUP(H138,映射!O:P,2,FALSE)</f>
        <v>9400</v>
      </c>
      <c r="J138" s="18">
        <f t="shared" si="9"/>
        <v>730</v>
      </c>
    </row>
    <row r="139" spans="1:10">
      <c r="A139" s="15">
        <f t="shared" si="7"/>
        <v>100143</v>
      </c>
      <c r="B139" s="15">
        <v>143</v>
      </c>
      <c r="C139" s="15">
        <v>10032</v>
      </c>
      <c r="D139" s="15" t="s">
        <v>514</v>
      </c>
      <c r="E139" s="15" t="s">
        <v>2255</v>
      </c>
      <c r="F139" s="15">
        <v>58</v>
      </c>
      <c r="G139" s="15" t="s">
        <v>54</v>
      </c>
      <c r="H139" s="15" t="str">
        <f t="shared" si="8"/>
        <v>普通怪物</v>
      </c>
      <c r="I139" s="18">
        <f>VLOOKUP(F139,映射!A:B,2,FALSE)*VLOOKUP(G139,映射!T:U,2,FALSE)*VLOOKUP(H139,映射!O:P,2,FALSE)</f>
        <v>1880</v>
      </c>
      <c r="J139" s="18">
        <f t="shared" si="9"/>
        <v>146</v>
      </c>
    </row>
    <row r="140" spans="1:10">
      <c r="A140" s="15">
        <f t="shared" si="7"/>
        <v>100144</v>
      </c>
      <c r="B140" s="15">
        <v>144</v>
      </c>
      <c r="C140" s="15">
        <v>10045</v>
      </c>
      <c r="D140" s="15" t="s">
        <v>515</v>
      </c>
      <c r="E140" s="15" t="s">
        <v>2255</v>
      </c>
      <c r="F140" s="15">
        <v>58</v>
      </c>
      <c r="G140" s="15" t="s">
        <v>54</v>
      </c>
      <c r="H140" s="15" t="str">
        <f t="shared" si="8"/>
        <v>普通怪物</v>
      </c>
      <c r="I140" s="18">
        <f>VLOOKUP(F140,映射!A:B,2,FALSE)*VLOOKUP(G140,映射!T:U,2,FALSE)*VLOOKUP(H140,映射!O:P,2,FALSE)</f>
        <v>1880</v>
      </c>
      <c r="J140" s="18">
        <f t="shared" si="9"/>
        <v>146</v>
      </c>
    </row>
    <row r="141" spans="1:10">
      <c r="A141" s="15">
        <f t="shared" si="7"/>
        <v>100145</v>
      </c>
      <c r="B141" s="15">
        <v>145</v>
      </c>
      <c r="C141" s="15">
        <v>114</v>
      </c>
      <c r="D141" s="15" t="s">
        <v>517</v>
      </c>
      <c r="E141" s="15" t="s">
        <v>2292</v>
      </c>
      <c r="F141" s="15">
        <v>60</v>
      </c>
      <c r="G141" s="15" t="s">
        <v>54</v>
      </c>
      <c r="H141" s="15" t="str">
        <f t="shared" si="8"/>
        <v>boss</v>
      </c>
      <c r="I141" s="18">
        <f>VLOOKUP(F141,映射!A:B,2,FALSE)*VLOOKUP(G141,映射!T:U,2,FALSE)*VLOOKUP(H141,映射!O:P,2,FALSE)</f>
        <v>10300</v>
      </c>
      <c r="J141" s="18">
        <f t="shared" si="9"/>
        <v>750</v>
      </c>
    </row>
    <row r="142" spans="1:10">
      <c r="A142" s="15">
        <f t="shared" si="7"/>
        <v>100146</v>
      </c>
      <c r="B142" s="15">
        <v>146</v>
      </c>
      <c r="C142" s="15">
        <v>10060</v>
      </c>
      <c r="D142" s="15" t="s">
        <v>519</v>
      </c>
      <c r="E142" s="15" t="s">
        <v>2255</v>
      </c>
      <c r="F142" s="15">
        <v>60</v>
      </c>
      <c r="G142" s="15" t="s">
        <v>54</v>
      </c>
      <c r="H142" s="15" t="str">
        <f t="shared" si="8"/>
        <v>普通怪物</v>
      </c>
      <c r="I142" s="18">
        <f>VLOOKUP(F142,映射!A:B,2,FALSE)*VLOOKUP(G142,映射!T:U,2,FALSE)*VLOOKUP(H142,映射!O:P,2,FALSE)</f>
        <v>2060</v>
      </c>
      <c r="J142" s="18">
        <f t="shared" si="9"/>
        <v>150</v>
      </c>
    </row>
    <row r="143" spans="1:10">
      <c r="A143" s="15">
        <f t="shared" si="7"/>
        <v>100147</v>
      </c>
      <c r="B143" s="15">
        <v>147</v>
      </c>
      <c r="C143" s="15">
        <v>10095</v>
      </c>
      <c r="D143" s="15" t="s">
        <v>520</v>
      </c>
      <c r="E143" s="15" t="s">
        <v>2255</v>
      </c>
      <c r="F143" s="15">
        <v>60</v>
      </c>
      <c r="G143" s="15" t="s">
        <v>54</v>
      </c>
      <c r="H143" s="15" t="str">
        <f t="shared" si="8"/>
        <v>普通怪物</v>
      </c>
      <c r="I143" s="18">
        <f>VLOOKUP(F143,映射!A:B,2,FALSE)*VLOOKUP(G143,映射!T:U,2,FALSE)*VLOOKUP(H143,映射!O:P,2,FALSE)</f>
        <v>2060</v>
      </c>
      <c r="J143" s="18">
        <f t="shared" si="9"/>
        <v>150</v>
      </c>
    </row>
    <row r="144" spans="1:10">
      <c r="A144" s="15">
        <f t="shared" si="7"/>
        <v>100148</v>
      </c>
      <c r="B144" s="15">
        <v>148</v>
      </c>
      <c r="C144" s="15">
        <v>10111</v>
      </c>
      <c r="D144" s="15" t="s">
        <v>521</v>
      </c>
      <c r="E144" s="15" t="s">
        <v>2255</v>
      </c>
      <c r="F144" s="15">
        <v>60</v>
      </c>
      <c r="G144" s="15" t="s">
        <v>54</v>
      </c>
      <c r="H144" s="15" t="str">
        <f t="shared" si="8"/>
        <v>普通怪物</v>
      </c>
      <c r="I144" s="18">
        <f>VLOOKUP(F144,映射!A:B,2,FALSE)*VLOOKUP(G144,映射!T:U,2,FALSE)*VLOOKUP(H144,映射!O:P,2,FALSE)</f>
        <v>2060</v>
      </c>
      <c r="J144" s="18">
        <f t="shared" si="9"/>
        <v>150</v>
      </c>
    </row>
    <row r="145" spans="1:10">
      <c r="A145" s="15">
        <f t="shared" si="7"/>
        <v>100149</v>
      </c>
      <c r="B145" s="15">
        <v>149</v>
      </c>
      <c r="C145" s="15">
        <v>10113</v>
      </c>
      <c r="D145" s="15" t="s">
        <v>522</v>
      </c>
      <c r="E145" s="15" t="s">
        <v>2255</v>
      </c>
      <c r="F145" s="15">
        <v>60</v>
      </c>
      <c r="G145" s="15" t="s">
        <v>54</v>
      </c>
      <c r="H145" s="15" t="str">
        <f t="shared" si="8"/>
        <v>普通怪物</v>
      </c>
      <c r="I145" s="18">
        <f>VLOOKUP(F145,映射!A:B,2,FALSE)*VLOOKUP(G145,映射!T:U,2,FALSE)*VLOOKUP(H145,映射!O:P,2,FALSE)</f>
        <v>2060</v>
      </c>
      <c r="J145" s="18">
        <f t="shared" si="9"/>
        <v>150</v>
      </c>
    </row>
    <row r="146" spans="1:10">
      <c r="A146" s="15">
        <f t="shared" si="7"/>
        <v>100150</v>
      </c>
      <c r="B146" s="15">
        <v>150</v>
      </c>
      <c r="C146" s="15">
        <v>115</v>
      </c>
      <c r="D146" s="15" t="s">
        <v>523</v>
      </c>
      <c r="E146" s="15" t="s">
        <v>2293</v>
      </c>
      <c r="F146" s="15">
        <v>60</v>
      </c>
      <c r="G146" s="15" t="s">
        <v>54</v>
      </c>
      <c r="H146" s="15" t="str">
        <f t="shared" si="8"/>
        <v>boss</v>
      </c>
      <c r="I146" s="18">
        <f>VLOOKUP(F146,映射!A:B,2,FALSE)*VLOOKUP(G146,映射!T:U,2,FALSE)*VLOOKUP(H146,映射!O:P,2,FALSE)</f>
        <v>10300</v>
      </c>
      <c r="J146" s="18">
        <f t="shared" si="9"/>
        <v>750</v>
      </c>
    </row>
    <row r="147" spans="1:10">
      <c r="A147" s="15">
        <f t="shared" si="7"/>
        <v>100151</v>
      </c>
      <c r="B147" s="15">
        <v>151</v>
      </c>
      <c r="C147" s="15">
        <v>10009</v>
      </c>
      <c r="D147" s="15" t="s">
        <v>2294</v>
      </c>
      <c r="E147" s="15" t="s">
        <v>2255</v>
      </c>
      <c r="F147" s="15">
        <v>17</v>
      </c>
      <c r="G147" s="15" t="s">
        <v>54</v>
      </c>
      <c r="H147" s="15" t="str">
        <f t="shared" ref="H147" si="10">IF(E147="monster","普通怪物","boss")</f>
        <v>普通怪物</v>
      </c>
      <c r="I147" s="18">
        <f>VLOOKUP(F147,映射!A:B,2,FALSE)*VLOOKUP(G147,映射!T:U,2,FALSE)*VLOOKUP(H147,映射!O:P,2,FALSE)</f>
        <v>150</v>
      </c>
      <c r="J147" s="18">
        <f t="shared" si="9"/>
        <v>64</v>
      </c>
    </row>
    <row r="148" spans="1:10">
      <c r="A148" s="15">
        <f t="shared" si="4"/>
        <v>150000</v>
      </c>
      <c r="B148" s="15">
        <v>50000</v>
      </c>
      <c r="C148" s="15">
        <v>21</v>
      </c>
      <c r="D148" s="15" t="s">
        <v>566</v>
      </c>
      <c r="E148" s="15" t="s">
        <v>2255</v>
      </c>
      <c r="F148" s="15">
        <v>1</v>
      </c>
      <c r="G148" s="26" t="s">
        <v>565</v>
      </c>
      <c r="H148" s="15" t="str">
        <f t="shared" si="8"/>
        <v>普通怪物</v>
      </c>
      <c r="I148" s="18">
        <f>VLOOKUP(F148,映射!A:B,2,FALSE)*VLOOKUP(G148,映射!T:U,2,FALSE)*VLOOKUP(H148,映射!O:P,2,FALSE)</f>
        <v>3</v>
      </c>
      <c r="J148" s="18">
        <f t="shared" si="9"/>
        <v>32</v>
      </c>
    </row>
    <row r="149" spans="1:10">
      <c r="A149" s="15">
        <f t="shared" si="4"/>
        <v>150001</v>
      </c>
      <c r="B149" s="15">
        <v>50001</v>
      </c>
      <c r="C149" s="15">
        <v>72</v>
      </c>
      <c r="D149" s="15" t="s">
        <v>567</v>
      </c>
      <c r="E149" s="15" t="s">
        <v>2255</v>
      </c>
      <c r="F149" s="15">
        <v>20</v>
      </c>
      <c r="G149" s="26" t="s">
        <v>565</v>
      </c>
      <c r="H149" s="15" t="str">
        <f t="shared" si="8"/>
        <v>普通怪物</v>
      </c>
      <c r="I149" s="18">
        <f>VLOOKUP(F149,映射!A:B,2,FALSE)*VLOOKUP(G149,映射!T:U,2,FALSE)*VLOOKUP(H149,映射!O:P,2,FALSE)</f>
        <v>190</v>
      </c>
      <c r="J149" s="18">
        <f t="shared" si="9"/>
        <v>70</v>
      </c>
    </row>
    <row r="150" spans="1:10">
      <c r="A150" s="15">
        <f t="shared" si="4"/>
        <v>150002</v>
      </c>
      <c r="B150" s="15">
        <v>50002</v>
      </c>
      <c r="C150" s="15">
        <v>70</v>
      </c>
      <c r="D150" s="15" t="s">
        <v>568</v>
      </c>
      <c r="E150" s="15" t="s">
        <v>2255</v>
      </c>
      <c r="F150" s="15">
        <v>20</v>
      </c>
      <c r="G150" s="26" t="s">
        <v>565</v>
      </c>
      <c r="H150" s="15" t="str">
        <f t="shared" si="8"/>
        <v>普通怪物</v>
      </c>
      <c r="I150" s="18">
        <f>VLOOKUP(F150,映射!A:B,2,FALSE)*VLOOKUP(G150,映射!T:U,2,FALSE)*VLOOKUP(H150,映射!O:P,2,FALSE)</f>
        <v>190</v>
      </c>
      <c r="J150" s="18">
        <f t="shared" si="9"/>
        <v>70</v>
      </c>
    </row>
    <row r="151" spans="1:10">
      <c r="A151" s="15">
        <f t="shared" si="4"/>
        <v>150003</v>
      </c>
      <c r="B151" s="15">
        <v>50003</v>
      </c>
      <c r="C151" s="15">
        <v>71</v>
      </c>
      <c r="D151" s="15" t="s">
        <v>569</v>
      </c>
      <c r="E151" s="15" t="s">
        <v>2255</v>
      </c>
      <c r="F151" s="15">
        <v>20</v>
      </c>
      <c r="G151" s="26" t="s">
        <v>565</v>
      </c>
      <c r="H151" s="15" t="str">
        <f t="shared" si="8"/>
        <v>普通怪物</v>
      </c>
      <c r="I151" s="18">
        <f>VLOOKUP(F151,映射!A:B,2,FALSE)*VLOOKUP(G151,映射!T:U,2,FALSE)*VLOOKUP(H151,映射!O:P,2,FALSE)</f>
        <v>190</v>
      </c>
      <c r="J151" s="18">
        <f t="shared" si="9"/>
        <v>70</v>
      </c>
    </row>
    <row r="152" spans="1:10">
      <c r="A152" s="15">
        <f t="shared" si="4"/>
        <v>150004</v>
      </c>
      <c r="B152" s="15">
        <v>50004</v>
      </c>
      <c r="C152" s="15">
        <v>75</v>
      </c>
      <c r="D152" s="15" t="s">
        <v>570</v>
      </c>
      <c r="E152" s="15" t="s">
        <v>2255</v>
      </c>
      <c r="F152" s="15">
        <v>20</v>
      </c>
      <c r="G152" s="26" t="s">
        <v>565</v>
      </c>
      <c r="H152" s="15" t="str">
        <f t="shared" si="8"/>
        <v>普通怪物</v>
      </c>
      <c r="I152" s="18">
        <f>VLOOKUP(F152,映射!A:B,2,FALSE)*VLOOKUP(G152,映射!T:U,2,FALSE)*VLOOKUP(H152,映射!O:P,2,FALSE)</f>
        <v>190</v>
      </c>
      <c r="J152" s="18">
        <f t="shared" si="9"/>
        <v>70</v>
      </c>
    </row>
    <row r="153" spans="1:10">
      <c r="A153" s="15">
        <f t="shared" si="4"/>
        <v>150005</v>
      </c>
      <c r="B153" s="15">
        <v>50005</v>
      </c>
      <c r="C153" s="15">
        <v>74</v>
      </c>
      <c r="D153" s="15" t="s">
        <v>571</v>
      </c>
      <c r="E153" s="15" t="s">
        <v>2255</v>
      </c>
      <c r="F153" s="15">
        <v>20</v>
      </c>
      <c r="G153" s="26" t="s">
        <v>565</v>
      </c>
      <c r="H153" s="15" t="str">
        <f t="shared" si="8"/>
        <v>普通怪物</v>
      </c>
      <c r="I153" s="18">
        <f>VLOOKUP(F153,映射!A:B,2,FALSE)*VLOOKUP(G153,映射!T:U,2,FALSE)*VLOOKUP(H153,映射!O:P,2,FALSE)</f>
        <v>190</v>
      </c>
      <c r="J153" s="18">
        <f t="shared" si="9"/>
        <v>70</v>
      </c>
    </row>
    <row r="154" spans="1:10">
      <c r="A154" s="15">
        <f t="shared" si="4"/>
        <v>130000</v>
      </c>
      <c r="B154" s="15">
        <v>30000</v>
      </c>
      <c r="C154" s="15">
        <v>73</v>
      </c>
      <c r="D154" s="15" t="s">
        <v>573</v>
      </c>
      <c r="E154" s="15" t="s">
        <v>2255</v>
      </c>
      <c r="F154" s="15">
        <v>15</v>
      </c>
      <c r="G154" s="26" t="s">
        <v>572</v>
      </c>
      <c r="H154" s="15" t="str">
        <f t="shared" si="8"/>
        <v>普通怪物</v>
      </c>
      <c r="I154" s="18">
        <f>VLOOKUP(F154,映射!A:B,2,FALSE)*VLOOKUP(G154,映射!T:U,2,FALSE)*VLOOKUP(H154,映射!O:P,2,FALSE)</f>
        <v>1440</v>
      </c>
      <c r="J154" s="18">
        <f t="shared" si="9"/>
        <v>180</v>
      </c>
    </row>
    <row r="155" spans="1:10">
      <c r="A155" s="15">
        <f t="shared" si="4"/>
        <v>130001</v>
      </c>
      <c r="B155" s="15">
        <v>30001</v>
      </c>
      <c r="C155" s="15">
        <v>68</v>
      </c>
      <c r="D155" s="15" t="s">
        <v>574</v>
      </c>
      <c r="E155" s="15" t="s">
        <v>2255</v>
      </c>
      <c r="F155" s="15">
        <v>25</v>
      </c>
      <c r="G155" s="26" t="s">
        <v>572</v>
      </c>
      <c r="H155" s="15" t="str">
        <f t="shared" si="8"/>
        <v>普通怪物</v>
      </c>
      <c r="I155" s="18">
        <f>VLOOKUP(F155,映射!A:B,2,FALSE)*VLOOKUP(G155,映射!T:U,2,FALSE)*VLOOKUP(H155,映射!O:P,2,FALSE)</f>
        <v>3480</v>
      </c>
      <c r="J155" s="18">
        <f t="shared" si="9"/>
        <v>240</v>
      </c>
    </row>
    <row r="156" spans="1:10">
      <c r="A156" s="15">
        <f t="shared" si="4"/>
        <v>130002</v>
      </c>
      <c r="B156" s="15">
        <v>30002</v>
      </c>
      <c r="C156" s="15">
        <v>102</v>
      </c>
      <c r="D156" s="15" t="s">
        <v>575</v>
      </c>
      <c r="E156" s="15" t="s">
        <v>2255</v>
      </c>
      <c r="F156" s="15">
        <v>25</v>
      </c>
      <c r="G156" s="26" t="s">
        <v>572</v>
      </c>
      <c r="H156" s="15" t="str">
        <f t="shared" si="8"/>
        <v>普通怪物</v>
      </c>
      <c r="I156" s="18">
        <f>VLOOKUP(F156,映射!A:B,2,FALSE)*VLOOKUP(G156,映射!T:U,2,FALSE)*VLOOKUP(H156,映射!O:P,2,FALSE)</f>
        <v>3480</v>
      </c>
      <c r="J156" s="18">
        <f t="shared" si="9"/>
        <v>240</v>
      </c>
    </row>
    <row r="157" spans="1:10">
      <c r="A157" s="15">
        <f t="shared" si="4"/>
        <v>130003</v>
      </c>
      <c r="B157" s="15">
        <v>30003</v>
      </c>
      <c r="C157" s="15">
        <v>103</v>
      </c>
      <c r="D157" s="15" t="s">
        <v>576</v>
      </c>
      <c r="E157" s="15" t="s">
        <v>2255</v>
      </c>
      <c r="F157" s="15">
        <v>25</v>
      </c>
      <c r="G157" s="26" t="s">
        <v>572</v>
      </c>
      <c r="H157" s="15" t="str">
        <f t="shared" si="8"/>
        <v>普通怪物</v>
      </c>
      <c r="I157" s="18">
        <f>VLOOKUP(F157,映射!A:B,2,FALSE)*VLOOKUP(G157,映射!T:U,2,FALSE)*VLOOKUP(H157,映射!O:P,2,FALSE)</f>
        <v>3480</v>
      </c>
      <c r="J157" s="18">
        <f t="shared" si="9"/>
        <v>240</v>
      </c>
    </row>
    <row r="158" spans="1:10">
      <c r="A158" s="15">
        <f t="shared" si="4"/>
        <v>130004</v>
      </c>
      <c r="B158" s="15">
        <v>30004</v>
      </c>
      <c r="C158" s="15">
        <v>104</v>
      </c>
      <c r="D158" s="15" t="s">
        <v>577</v>
      </c>
      <c r="E158" s="15" t="s">
        <v>2255</v>
      </c>
      <c r="F158" s="15">
        <v>25</v>
      </c>
      <c r="G158" s="26" t="s">
        <v>572</v>
      </c>
      <c r="H158" s="15" t="str">
        <f t="shared" si="8"/>
        <v>普通怪物</v>
      </c>
      <c r="I158" s="18">
        <f>VLOOKUP(F158,映射!A:B,2,FALSE)*VLOOKUP(G158,映射!T:U,2,FALSE)*VLOOKUP(H158,映射!O:P,2,FALSE)</f>
        <v>3480</v>
      </c>
      <c r="J158" s="18">
        <f t="shared" si="9"/>
        <v>240</v>
      </c>
    </row>
    <row r="159" spans="1:10">
      <c r="A159" s="15">
        <f t="shared" si="4"/>
        <v>130005</v>
      </c>
      <c r="B159" s="15">
        <v>30005</v>
      </c>
      <c r="C159" s="15">
        <v>98</v>
      </c>
      <c r="D159" s="15" t="s">
        <v>578</v>
      </c>
      <c r="E159" s="15" t="s">
        <v>2255</v>
      </c>
      <c r="F159" s="15">
        <v>25</v>
      </c>
      <c r="G159" s="26" t="s">
        <v>572</v>
      </c>
      <c r="H159" s="15" t="str">
        <f t="shared" si="8"/>
        <v>普通怪物</v>
      </c>
      <c r="I159" s="18">
        <f>VLOOKUP(F159,映射!A:B,2,FALSE)*VLOOKUP(G159,映射!T:U,2,FALSE)*VLOOKUP(H159,映射!O:P,2,FALSE)</f>
        <v>3480</v>
      </c>
      <c r="J159" s="18">
        <f t="shared" si="9"/>
        <v>240</v>
      </c>
    </row>
    <row r="160" spans="1:10">
      <c r="A160" s="15">
        <f t="shared" si="4"/>
        <v>130006</v>
      </c>
      <c r="B160" s="15">
        <v>30006</v>
      </c>
      <c r="C160" s="15">
        <v>99</v>
      </c>
      <c r="D160" s="15" t="s">
        <v>579</v>
      </c>
      <c r="E160" s="15" t="s">
        <v>2255</v>
      </c>
      <c r="F160" s="15">
        <v>25</v>
      </c>
      <c r="G160" s="26" t="s">
        <v>572</v>
      </c>
      <c r="H160" s="15" t="str">
        <f t="shared" si="8"/>
        <v>普通怪物</v>
      </c>
      <c r="I160" s="18">
        <f>VLOOKUP(F160,映射!A:B,2,FALSE)*VLOOKUP(G160,映射!T:U,2,FALSE)*VLOOKUP(H160,映射!O:P,2,FALSE)</f>
        <v>3480</v>
      </c>
      <c r="J160" s="18">
        <f t="shared" si="9"/>
        <v>240</v>
      </c>
    </row>
    <row r="161" spans="1:10">
      <c r="A161" s="15">
        <f t="shared" si="4"/>
        <v>130007</v>
      </c>
      <c r="B161" s="15">
        <v>30007</v>
      </c>
      <c r="C161" s="15">
        <v>100</v>
      </c>
      <c r="D161" s="15" t="s">
        <v>580</v>
      </c>
      <c r="E161" s="15" t="s">
        <v>2255</v>
      </c>
      <c r="F161" s="15">
        <v>25</v>
      </c>
      <c r="G161" s="26" t="s">
        <v>572</v>
      </c>
      <c r="H161" s="15" t="str">
        <f t="shared" si="8"/>
        <v>普通怪物</v>
      </c>
      <c r="I161" s="18">
        <f>VLOOKUP(F161,映射!A:B,2,FALSE)*VLOOKUP(G161,映射!T:U,2,FALSE)*VLOOKUP(H161,映射!O:P,2,FALSE)</f>
        <v>3480</v>
      </c>
      <c r="J161" s="18">
        <f t="shared" si="9"/>
        <v>240</v>
      </c>
    </row>
    <row r="162" spans="1:10">
      <c r="A162" s="15">
        <f t="shared" si="4"/>
        <v>130008</v>
      </c>
      <c r="B162" s="15">
        <v>30008</v>
      </c>
      <c r="C162" s="15">
        <v>101</v>
      </c>
      <c r="D162" s="15" t="s">
        <v>581</v>
      </c>
      <c r="E162" s="15" t="s">
        <v>2255</v>
      </c>
      <c r="F162" s="15">
        <v>25</v>
      </c>
      <c r="G162" s="26" t="s">
        <v>572</v>
      </c>
      <c r="H162" s="15" t="str">
        <f t="shared" si="8"/>
        <v>普通怪物</v>
      </c>
      <c r="I162" s="18">
        <f>VLOOKUP(F162,映射!A:B,2,FALSE)*VLOOKUP(G162,映射!T:U,2,FALSE)*VLOOKUP(H162,映射!O:P,2,FALSE)</f>
        <v>3480</v>
      </c>
      <c r="J162" s="18">
        <f t="shared" si="9"/>
        <v>240</v>
      </c>
    </row>
    <row r="163" spans="1:10">
      <c r="A163" s="15">
        <f t="shared" si="4"/>
        <v>120001</v>
      </c>
      <c r="B163" s="15">
        <v>20001</v>
      </c>
      <c r="C163" s="15">
        <v>10131</v>
      </c>
      <c r="D163" s="15" t="s">
        <v>459</v>
      </c>
      <c r="E163" s="15" t="s">
        <v>2255</v>
      </c>
      <c r="F163" s="15">
        <v>17</v>
      </c>
      <c r="G163" s="15" t="s">
        <v>272</v>
      </c>
      <c r="H163" s="15" t="str">
        <f t="shared" si="8"/>
        <v>普通怪物</v>
      </c>
      <c r="I163" s="18">
        <f>VLOOKUP(F163,映射!A:B,2,FALSE)*VLOOKUP(G163,映射!T:U,2,FALSE)*VLOOKUP(H163,映射!O:P,2,FALSE)</f>
        <v>150</v>
      </c>
      <c r="J163" s="18">
        <f t="shared" si="9"/>
        <v>192</v>
      </c>
    </row>
    <row r="164" spans="1:10">
      <c r="A164" s="15">
        <f t="shared" si="4"/>
        <v>120002</v>
      </c>
      <c r="B164" s="15">
        <v>20002</v>
      </c>
      <c r="C164" s="15">
        <v>10130</v>
      </c>
      <c r="D164" s="15" t="s">
        <v>583</v>
      </c>
      <c r="E164" s="15" t="s">
        <v>2255</v>
      </c>
      <c r="F164" s="15">
        <v>17</v>
      </c>
      <c r="G164" s="15" t="s">
        <v>272</v>
      </c>
      <c r="H164" s="15" t="str">
        <f t="shared" si="8"/>
        <v>普通怪物</v>
      </c>
      <c r="I164" s="18">
        <f>VLOOKUP(F164,映射!A:B,2,FALSE)*VLOOKUP(G164,映射!T:U,2,FALSE)*VLOOKUP(H164,映射!O:P,2,FALSE)</f>
        <v>150</v>
      </c>
      <c r="J164" s="18">
        <f t="shared" si="9"/>
        <v>192</v>
      </c>
    </row>
    <row r="165" spans="1:10">
      <c r="A165" s="15">
        <f t="shared" si="4"/>
        <v>120003</v>
      </c>
      <c r="B165" s="15">
        <v>20003</v>
      </c>
      <c r="C165" s="15">
        <v>10052</v>
      </c>
      <c r="D165" s="15" t="s">
        <v>584</v>
      </c>
      <c r="E165" s="15" t="s">
        <v>2255</v>
      </c>
      <c r="F165" s="15">
        <v>17</v>
      </c>
      <c r="G165" s="15" t="s">
        <v>272</v>
      </c>
      <c r="H165" s="15" t="str">
        <f t="shared" si="8"/>
        <v>普通怪物</v>
      </c>
      <c r="I165" s="18">
        <f>VLOOKUP(F165,映射!A:B,2,FALSE)*VLOOKUP(G165,映射!T:U,2,FALSE)*VLOOKUP(H165,映射!O:P,2,FALSE)</f>
        <v>150</v>
      </c>
      <c r="J165" s="18">
        <f t="shared" si="9"/>
        <v>192</v>
      </c>
    </row>
    <row r="166" spans="1:10">
      <c r="A166" s="15">
        <f t="shared" si="4"/>
        <v>120004</v>
      </c>
      <c r="B166" s="15">
        <v>20004</v>
      </c>
      <c r="C166" s="15">
        <v>10144</v>
      </c>
      <c r="D166" s="15" t="s">
        <v>393</v>
      </c>
      <c r="E166" s="15" t="s">
        <v>2255</v>
      </c>
      <c r="F166" s="15">
        <v>17</v>
      </c>
      <c r="G166" s="15" t="s">
        <v>272</v>
      </c>
      <c r="H166" s="15" t="str">
        <f t="shared" si="8"/>
        <v>普通怪物</v>
      </c>
      <c r="I166" s="18">
        <f>VLOOKUP(F166,映射!A:B,2,FALSE)*VLOOKUP(G166,映射!T:U,2,FALSE)*VLOOKUP(H166,映射!O:P,2,FALSE)</f>
        <v>150</v>
      </c>
      <c r="J166" s="18">
        <f t="shared" si="9"/>
        <v>192</v>
      </c>
    </row>
    <row r="167" spans="1:10">
      <c r="A167" s="15">
        <f t="shared" si="4"/>
        <v>120005</v>
      </c>
      <c r="B167" s="15">
        <v>20005</v>
      </c>
      <c r="C167" s="15">
        <v>10101</v>
      </c>
      <c r="D167" s="15" t="s">
        <v>492</v>
      </c>
      <c r="E167" s="15" t="s">
        <v>2255</v>
      </c>
      <c r="F167" s="15">
        <v>17</v>
      </c>
      <c r="G167" s="15" t="s">
        <v>272</v>
      </c>
      <c r="H167" s="15" t="str">
        <f t="shared" si="8"/>
        <v>普通怪物</v>
      </c>
      <c r="I167" s="18">
        <f>VLOOKUP(F167,映射!A:B,2,FALSE)*VLOOKUP(G167,映射!T:U,2,FALSE)*VLOOKUP(H167,映射!O:P,2,FALSE)</f>
        <v>150</v>
      </c>
      <c r="J167" s="18">
        <f t="shared" si="9"/>
        <v>192</v>
      </c>
    </row>
    <row r="168" spans="1:10">
      <c r="A168" s="15">
        <f t="shared" si="4"/>
        <v>120006</v>
      </c>
      <c r="B168" s="15">
        <v>20006</v>
      </c>
      <c r="C168" s="15">
        <v>10058</v>
      </c>
      <c r="D168" s="15" t="s">
        <v>585</v>
      </c>
      <c r="E168" s="15" t="s">
        <v>2255</v>
      </c>
      <c r="F168" s="15">
        <v>17</v>
      </c>
      <c r="G168" s="15" t="s">
        <v>272</v>
      </c>
      <c r="H168" s="15" t="str">
        <f t="shared" si="8"/>
        <v>普通怪物</v>
      </c>
      <c r="I168" s="18">
        <f>VLOOKUP(F168,映射!A:B,2,FALSE)*VLOOKUP(G168,映射!T:U,2,FALSE)*VLOOKUP(H168,映射!O:P,2,FALSE)</f>
        <v>150</v>
      </c>
      <c r="J168" s="18">
        <f t="shared" si="9"/>
        <v>192</v>
      </c>
    </row>
    <row r="169" spans="1:10">
      <c r="A169" s="15">
        <f t="shared" si="4"/>
        <v>120007</v>
      </c>
      <c r="B169" s="15">
        <v>20007</v>
      </c>
      <c r="C169" s="15">
        <v>10049</v>
      </c>
      <c r="D169" s="15" t="s">
        <v>586</v>
      </c>
      <c r="E169" s="15" t="s">
        <v>2255</v>
      </c>
      <c r="F169" s="15">
        <v>17</v>
      </c>
      <c r="G169" s="15" t="s">
        <v>272</v>
      </c>
      <c r="H169" s="15" t="str">
        <f t="shared" si="8"/>
        <v>普通怪物</v>
      </c>
      <c r="I169" s="18">
        <f>VLOOKUP(F169,映射!A:B,2,FALSE)*VLOOKUP(G169,映射!T:U,2,FALSE)*VLOOKUP(H169,映射!O:P,2,FALSE)</f>
        <v>150</v>
      </c>
      <c r="J169" s="18">
        <f t="shared" si="9"/>
        <v>192</v>
      </c>
    </row>
    <row r="170" spans="1:10">
      <c r="A170" s="15">
        <f t="shared" si="4"/>
        <v>120008</v>
      </c>
      <c r="B170" s="15">
        <v>20008</v>
      </c>
      <c r="C170" s="15">
        <v>10093</v>
      </c>
      <c r="D170" s="15" t="s">
        <v>587</v>
      </c>
      <c r="E170" s="15" t="s">
        <v>2255</v>
      </c>
      <c r="F170" s="15">
        <v>17</v>
      </c>
      <c r="G170" s="15" t="s">
        <v>272</v>
      </c>
      <c r="H170" s="15" t="str">
        <f t="shared" si="8"/>
        <v>普通怪物</v>
      </c>
      <c r="I170" s="18">
        <f>VLOOKUP(F170,映射!A:B,2,FALSE)*VLOOKUP(G170,映射!T:U,2,FALSE)*VLOOKUP(H170,映射!O:P,2,FALSE)</f>
        <v>150</v>
      </c>
      <c r="J170" s="18">
        <f t="shared" si="9"/>
        <v>192</v>
      </c>
    </row>
    <row r="171" spans="1:10">
      <c r="A171" s="15">
        <f t="shared" si="4"/>
        <v>120009</v>
      </c>
      <c r="B171" s="15">
        <v>20009</v>
      </c>
      <c r="C171" s="15">
        <v>10078</v>
      </c>
      <c r="D171" s="15" t="s">
        <v>588</v>
      </c>
      <c r="E171" s="15" t="s">
        <v>2255</v>
      </c>
      <c r="F171" s="15">
        <v>17</v>
      </c>
      <c r="G171" s="15" t="s">
        <v>272</v>
      </c>
      <c r="H171" s="15" t="str">
        <f t="shared" si="8"/>
        <v>普通怪物</v>
      </c>
      <c r="I171" s="18">
        <f>VLOOKUP(F171,映射!A:B,2,FALSE)*VLOOKUP(G171,映射!T:U,2,FALSE)*VLOOKUP(H171,映射!O:P,2,FALSE)</f>
        <v>150</v>
      </c>
      <c r="J171" s="18">
        <f t="shared" si="9"/>
        <v>192</v>
      </c>
    </row>
    <row r="172" spans="1:10">
      <c r="A172" s="15">
        <f t="shared" si="4"/>
        <v>120010</v>
      </c>
      <c r="B172" s="15">
        <v>20010</v>
      </c>
      <c r="C172" s="15">
        <v>10013</v>
      </c>
      <c r="D172" s="15" t="s">
        <v>589</v>
      </c>
      <c r="E172" s="15" t="s">
        <v>2255</v>
      </c>
      <c r="F172" s="15">
        <v>17</v>
      </c>
      <c r="G172" s="15" t="s">
        <v>272</v>
      </c>
      <c r="H172" s="15" t="str">
        <f t="shared" si="8"/>
        <v>普通怪物</v>
      </c>
      <c r="I172" s="18">
        <f>VLOOKUP(F172,映射!A:B,2,FALSE)*VLOOKUP(G172,映射!T:U,2,FALSE)*VLOOKUP(H172,映射!O:P,2,FALSE)</f>
        <v>150</v>
      </c>
      <c r="J172" s="18">
        <f t="shared" si="9"/>
        <v>192</v>
      </c>
    </row>
    <row r="173" spans="1:10">
      <c r="A173" s="15">
        <f t="shared" si="4"/>
        <v>120011</v>
      </c>
      <c r="B173" s="15">
        <v>20011</v>
      </c>
      <c r="C173" s="15">
        <v>10131</v>
      </c>
      <c r="D173" s="15" t="s">
        <v>459</v>
      </c>
      <c r="E173" s="15" t="s">
        <v>2255</v>
      </c>
      <c r="F173" s="15">
        <v>17</v>
      </c>
      <c r="G173" s="15" t="s">
        <v>272</v>
      </c>
      <c r="H173" s="15" t="str">
        <f t="shared" si="8"/>
        <v>普通怪物</v>
      </c>
      <c r="I173" s="18">
        <f>VLOOKUP(F173,映射!A:B,2,FALSE)*VLOOKUP(G173,映射!T:U,2,FALSE)*VLOOKUP(H173,映射!O:P,2,FALSE)</f>
        <v>150</v>
      </c>
      <c r="J173" s="18">
        <f t="shared" si="9"/>
        <v>192</v>
      </c>
    </row>
    <row r="174" spans="1:10">
      <c r="A174" s="15">
        <f t="shared" ref="A174:A237" si="11">B174+100000</f>
        <v>120012</v>
      </c>
      <c r="B174" s="15">
        <v>20012</v>
      </c>
      <c r="C174" s="15">
        <v>10107</v>
      </c>
      <c r="D174" s="15" t="s">
        <v>494</v>
      </c>
      <c r="E174" s="15" t="s">
        <v>2255</v>
      </c>
      <c r="F174" s="15">
        <v>17</v>
      </c>
      <c r="G174" s="15" t="s">
        <v>272</v>
      </c>
      <c r="H174" s="15" t="str">
        <f t="shared" si="8"/>
        <v>普通怪物</v>
      </c>
      <c r="I174" s="18">
        <f>VLOOKUP(F174,映射!A:B,2,FALSE)*VLOOKUP(G174,映射!T:U,2,FALSE)*VLOOKUP(H174,映射!O:P,2,FALSE)</f>
        <v>150</v>
      </c>
      <c r="J174" s="18">
        <f t="shared" si="9"/>
        <v>192</v>
      </c>
    </row>
    <row r="175" spans="1:10">
      <c r="A175" s="15">
        <f t="shared" si="11"/>
        <v>120013</v>
      </c>
      <c r="B175" s="15">
        <v>20013</v>
      </c>
      <c r="C175" s="15">
        <v>10044</v>
      </c>
      <c r="D175" s="15" t="s">
        <v>590</v>
      </c>
      <c r="E175" s="15" t="s">
        <v>2255</v>
      </c>
      <c r="F175" s="15">
        <v>17</v>
      </c>
      <c r="G175" s="15" t="s">
        <v>272</v>
      </c>
      <c r="H175" s="15" t="str">
        <f t="shared" si="8"/>
        <v>普通怪物</v>
      </c>
      <c r="I175" s="18">
        <f>VLOOKUP(F175,映射!A:B,2,FALSE)*VLOOKUP(G175,映射!T:U,2,FALSE)*VLOOKUP(H175,映射!O:P,2,FALSE)</f>
        <v>150</v>
      </c>
      <c r="J175" s="18">
        <f t="shared" si="9"/>
        <v>192</v>
      </c>
    </row>
    <row r="176" spans="1:10">
      <c r="A176" s="15">
        <f t="shared" si="11"/>
        <v>120014</v>
      </c>
      <c r="B176" s="15">
        <v>20014</v>
      </c>
      <c r="C176" s="15">
        <v>10066</v>
      </c>
      <c r="D176" s="15" t="s">
        <v>591</v>
      </c>
      <c r="E176" s="15" t="s">
        <v>2255</v>
      </c>
      <c r="F176" s="15">
        <v>17</v>
      </c>
      <c r="G176" s="15" t="s">
        <v>272</v>
      </c>
      <c r="H176" s="15" t="str">
        <f t="shared" si="8"/>
        <v>普通怪物</v>
      </c>
      <c r="I176" s="18">
        <f>VLOOKUP(F176,映射!A:B,2,FALSE)*VLOOKUP(G176,映射!T:U,2,FALSE)*VLOOKUP(H176,映射!O:P,2,FALSE)</f>
        <v>150</v>
      </c>
      <c r="J176" s="18">
        <f t="shared" si="9"/>
        <v>192</v>
      </c>
    </row>
    <row r="177" spans="1:10">
      <c r="A177" s="15">
        <f t="shared" si="11"/>
        <v>120015</v>
      </c>
      <c r="B177" s="15">
        <v>20015</v>
      </c>
      <c r="C177" s="15">
        <v>10070</v>
      </c>
      <c r="D177" s="15" t="s">
        <v>592</v>
      </c>
      <c r="E177" s="15" t="s">
        <v>2255</v>
      </c>
      <c r="F177" s="15">
        <v>17</v>
      </c>
      <c r="G177" s="15" t="s">
        <v>272</v>
      </c>
      <c r="H177" s="15" t="str">
        <f t="shared" si="8"/>
        <v>普通怪物</v>
      </c>
      <c r="I177" s="18">
        <f>VLOOKUP(F177,映射!A:B,2,FALSE)*VLOOKUP(G177,映射!T:U,2,FALSE)*VLOOKUP(H177,映射!O:P,2,FALSE)</f>
        <v>150</v>
      </c>
      <c r="J177" s="18">
        <f t="shared" si="9"/>
        <v>192</v>
      </c>
    </row>
    <row r="178" spans="1:10">
      <c r="A178" s="15">
        <f t="shared" si="11"/>
        <v>120016</v>
      </c>
      <c r="B178" s="15">
        <v>20016</v>
      </c>
      <c r="C178" s="15">
        <v>10071</v>
      </c>
      <c r="D178" s="15" t="s">
        <v>593</v>
      </c>
      <c r="E178" s="15" t="s">
        <v>2255</v>
      </c>
      <c r="F178" s="15">
        <v>17</v>
      </c>
      <c r="G178" s="15" t="s">
        <v>272</v>
      </c>
      <c r="H178" s="15" t="str">
        <f t="shared" si="8"/>
        <v>普通怪物</v>
      </c>
      <c r="I178" s="18">
        <f>VLOOKUP(F178,映射!A:B,2,FALSE)*VLOOKUP(G178,映射!T:U,2,FALSE)*VLOOKUP(H178,映射!O:P,2,FALSE)</f>
        <v>150</v>
      </c>
      <c r="J178" s="18">
        <f t="shared" si="9"/>
        <v>192</v>
      </c>
    </row>
    <row r="179" spans="1:10">
      <c r="A179" s="15">
        <f t="shared" si="11"/>
        <v>120017</v>
      </c>
      <c r="B179" s="15">
        <v>20017</v>
      </c>
      <c r="C179" s="15">
        <v>10135</v>
      </c>
      <c r="D179" s="15" t="s">
        <v>594</v>
      </c>
      <c r="E179" s="15" t="s">
        <v>2255</v>
      </c>
      <c r="F179" s="15">
        <v>17</v>
      </c>
      <c r="G179" s="15" t="s">
        <v>272</v>
      </c>
      <c r="H179" s="15" t="str">
        <f t="shared" si="8"/>
        <v>普通怪物</v>
      </c>
      <c r="I179" s="18">
        <f>VLOOKUP(F179,映射!A:B,2,FALSE)*VLOOKUP(G179,映射!T:U,2,FALSE)*VLOOKUP(H179,映射!O:P,2,FALSE)</f>
        <v>150</v>
      </c>
      <c r="J179" s="18">
        <f t="shared" si="9"/>
        <v>192</v>
      </c>
    </row>
    <row r="180" spans="1:10">
      <c r="A180" s="15">
        <f t="shared" si="11"/>
        <v>120018</v>
      </c>
      <c r="B180" s="15">
        <v>20018</v>
      </c>
      <c r="C180" s="15">
        <v>10023</v>
      </c>
      <c r="D180" s="15" t="s">
        <v>595</v>
      </c>
      <c r="E180" s="15" t="s">
        <v>2255</v>
      </c>
      <c r="F180" s="15">
        <v>17</v>
      </c>
      <c r="G180" s="15" t="s">
        <v>272</v>
      </c>
      <c r="H180" s="15" t="str">
        <f t="shared" si="8"/>
        <v>普通怪物</v>
      </c>
      <c r="I180" s="18">
        <f>VLOOKUP(F180,映射!A:B,2,FALSE)*VLOOKUP(G180,映射!T:U,2,FALSE)*VLOOKUP(H180,映射!O:P,2,FALSE)</f>
        <v>150</v>
      </c>
      <c r="J180" s="18">
        <f t="shared" si="9"/>
        <v>192</v>
      </c>
    </row>
    <row r="181" spans="1:10">
      <c r="A181" s="15">
        <f t="shared" si="11"/>
        <v>120019</v>
      </c>
      <c r="B181" s="15">
        <v>20019</v>
      </c>
      <c r="C181" s="15">
        <v>10157</v>
      </c>
      <c r="D181" s="15" t="s">
        <v>497</v>
      </c>
      <c r="E181" s="15" t="s">
        <v>2255</v>
      </c>
      <c r="F181" s="15">
        <v>17</v>
      </c>
      <c r="G181" s="15" t="s">
        <v>272</v>
      </c>
      <c r="H181" s="15" t="str">
        <f t="shared" si="8"/>
        <v>普通怪物</v>
      </c>
      <c r="I181" s="18">
        <f>VLOOKUP(F181,映射!A:B,2,FALSE)*VLOOKUP(G181,映射!T:U,2,FALSE)*VLOOKUP(H181,映射!O:P,2,FALSE)</f>
        <v>150</v>
      </c>
      <c r="J181" s="18">
        <f t="shared" si="9"/>
        <v>192</v>
      </c>
    </row>
    <row r="182" spans="1:10">
      <c r="A182" s="15">
        <f t="shared" si="11"/>
        <v>120020</v>
      </c>
      <c r="B182" s="15">
        <v>20020</v>
      </c>
      <c r="C182" s="15">
        <v>10148</v>
      </c>
      <c r="D182" s="15" t="s">
        <v>468</v>
      </c>
      <c r="E182" s="15" t="s">
        <v>2255</v>
      </c>
      <c r="F182" s="15">
        <v>17</v>
      </c>
      <c r="G182" s="15" t="s">
        <v>272</v>
      </c>
      <c r="H182" s="15" t="str">
        <f t="shared" si="8"/>
        <v>普通怪物</v>
      </c>
      <c r="I182" s="18">
        <f>VLOOKUP(F182,映射!A:B,2,FALSE)*VLOOKUP(G182,映射!T:U,2,FALSE)*VLOOKUP(H182,映射!O:P,2,FALSE)</f>
        <v>150</v>
      </c>
      <c r="J182" s="18">
        <f t="shared" si="9"/>
        <v>192</v>
      </c>
    </row>
    <row r="183" spans="1:10">
      <c r="A183" s="15">
        <f t="shared" si="11"/>
        <v>120021</v>
      </c>
      <c r="B183" s="15">
        <v>20021</v>
      </c>
      <c r="C183" s="15">
        <v>10110</v>
      </c>
      <c r="D183" s="15" t="s">
        <v>596</v>
      </c>
      <c r="E183" s="15" t="s">
        <v>2255</v>
      </c>
      <c r="F183" s="15">
        <v>17</v>
      </c>
      <c r="G183" s="15" t="s">
        <v>272</v>
      </c>
      <c r="H183" s="15" t="str">
        <f t="shared" si="8"/>
        <v>普通怪物</v>
      </c>
      <c r="I183" s="18">
        <f>VLOOKUP(F183,映射!A:B,2,FALSE)*VLOOKUP(G183,映射!T:U,2,FALSE)*VLOOKUP(H183,映射!O:P,2,FALSE)</f>
        <v>150</v>
      </c>
      <c r="J183" s="18">
        <f t="shared" si="9"/>
        <v>192</v>
      </c>
    </row>
    <row r="184" spans="1:10">
      <c r="A184" s="15">
        <f t="shared" si="11"/>
        <v>120022</v>
      </c>
      <c r="B184" s="15">
        <v>20022</v>
      </c>
      <c r="C184" s="15">
        <v>10137</v>
      </c>
      <c r="D184" s="15" t="s">
        <v>597</v>
      </c>
      <c r="E184" s="15" t="s">
        <v>2255</v>
      </c>
      <c r="F184" s="15">
        <v>17</v>
      </c>
      <c r="G184" s="15" t="s">
        <v>272</v>
      </c>
      <c r="H184" s="15" t="str">
        <f t="shared" si="8"/>
        <v>普通怪物</v>
      </c>
      <c r="I184" s="18">
        <f>VLOOKUP(F184,映射!A:B,2,FALSE)*VLOOKUP(G184,映射!T:U,2,FALSE)*VLOOKUP(H184,映射!O:P,2,FALSE)</f>
        <v>150</v>
      </c>
      <c r="J184" s="18">
        <f t="shared" si="9"/>
        <v>192</v>
      </c>
    </row>
    <row r="185" spans="1:10">
      <c r="A185" s="15">
        <f t="shared" si="11"/>
        <v>120023</v>
      </c>
      <c r="B185" s="15">
        <v>20023</v>
      </c>
      <c r="C185" s="15">
        <v>10145</v>
      </c>
      <c r="D185" s="15" t="s">
        <v>432</v>
      </c>
      <c r="E185" s="15" t="s">
        <v>2255</v>
      </c>
      <c r="F185" s="15">
        <v>17</v>
      </c>
      <c r="G185" s="15" t="s">
        <v>272</v>
      </c>
      <c r="H185" s="15" t="str">
        <f t="shared" si="8"/>
        <v>普通怪物</v>
      </c>
      <c r="I185" s="18">
        <f>VLOOKUP(F185,映射!A:B,2,FALSE)*VLOOKUP(G185,映射!T:U,2,FALSE)*VLOOKUP(H185,映射!O:P,2,FALSE)</f>
        <v>150</v>
      </c>
      <c r="J185" s="18">
        <f t="shared" si="9"/>
        <v>192</v>
      </c>
    </row>
    <row r="186" spans="1:10">
      <c r="A186" s="15">
        <f t="shared" si="11"/>
        <v>120024</v>
      </c>
      <c r="B186" s="15">
        <v>20024</v>
      </c>
      <c r="C186" s="15">
        <v>10021</v>
      </c>
      <c r="D186" s="15" t="s">
        <v>598</v>
      </c>
      <c r="E186" s="15" t="s">
        <v>2255</v>
      </c>
      <c r="F186" s="15">
        <v>17</v>
      </c>
      <c r="G186" s="15" t="s">
        <v>272</v>
      </c>
      <c r="H186" s="15" t="str">
        <f t="shared" si="8"/>
        <v>普通怪物</v>
      </c>
      <c r="I186" s="18">
        <f>VLOOKUP(F186,映射!A:B,2,FALSE)*VLOOKUP(G186,映射!T:U,2,FALSE)*VLOOKUP(H186,映射!O:P,2,FALSE)</f>
        <v>150</v>
      </c>
      <c r="J186" s="18">
        <f t="shared" si="9"/>
        <v>192</v>
      </c>
    </row>
    <row r="187" spans="1:10">
      <c r="A187" s="15">
        <f t="shared" si="11"/>
        <v>120025</v>
      </c>
      <c r="B187" s="15">
        <v>20025</v>
      </c>
      <c r="C187" s="15">
        <v>10002</v>
      </c>
      <c r="D187" s="15" t="s">
        <v>485</v>
      </c>
      <c r="E187" s="15" t="s">
        <v>2255</v>
      </c>
      <c r="F187" s="15">
        <v>22</v>
      </c>
      <c r="G187" s="15" t="s">
        <v>272</v>
      </c>
      <c r="H187" s="15" t="str">
        <f t="shared" si="8"/>
        <v>普通怪物</v>
      </c>
      <c r="I187" s="18">
        <f>VLOOKUP(F187,映射!A:B,2,FALSE)*VLOOKUP(G187,映射!T:U,2,FALSE)*VLOOKUP(H187,映射!O:P,2,FALSE)</f>
        <v>230</v>
      </c>
      <c r="J187" s="18">
        <f t="shared" si="9"/>
        <v>222</v>
      </c>
    </row>
    <row r="188" spans="1:10">
      <c r="A188" s="15">
        <f t="shared" si="11"/>
        <v>120026</v>
      </c>
      <c r="B188" s="15">
        <v>20026</v>
      </c>
      <c r="C188" s="15">
        <v>10103</v>
      </c>
      <c r="D188" s="15" t="s">
        <v>600</v>
      </c>
      <c r="E188" s="15" t="s">
        <v>2255</v>
      </c>
      <c r="F188" s="15">
        <v>22</v>
      </c>
      <c r="G188" s="15" t="s">
        <v>272</v>
      </c>
      <c r="H188" s="15" t="str">
        <f t="shared" si="8"/>
        <v>普通怪物</v>
      </c>
      <c r="I188" s="18">
        <f>VLOOKUP(F188,映射!A:B,2,FALSE)*VLOOKUP(G188,映射!T:U,2,FALSE)*VLOOKUP(H188,映射!O:P,2,FALSE)</f>
        <v>230</v>
      </c>
      <c r="J188" s="18">
        <f t="shared" si="9"/>
        <v>222</v>
      </c>
    </row>
    <row r="189" spans="1:10">
      <c r="A189" s="15">
        <f t="shared" si="11"/>
        <v>120027</v>
      </c>
      <c r="B189" s="15">
        <v>20027</v>
      </c>
      <c r="C189" s="15">
        <v>10012</v>
      </c>
      <c r="D189" s="15" t="s">
        <v>601</v>
      </c>
      <c r="E189" s="15" t="s">
        <v>2255</v>
      </c>
      <c r="F189" s="15">
        <v>22</v>
      </c>
      <c r="G189" s="15" t="s">
        <v>272</v>
      </c>
      <c r="H189" s="15" t="str">
        <f t="shared" si="8"/>
        <v>普通怪物</v>
      </c>
      <c r="I189" s="18">
        <f>VLOOKUP(F189,映射!A:B,2,FALSE)*VLOOKUP(G189,映射!T:U,2,FALSE)*VLOOKUP(H189,映射!O:P,2,FALSE)</f>
        <v>230</v>
      </c>
      <c r="J189" s="18">
        <f t="shared" si="9"/>
        <v>222</v>
      </c>
    </row>
    <row r="190" spans="1:10">
      <c r="A190" s="15">
        <f t="shared" si="11"/>
        <v>120028</v>
      </c>
      <c r="B190" s="15">
        <v>20028</v>
      </c>
      <c r="C190" s="15">
        <v>10007</v>
      </c>
      <c r="D190" s="15" t="s">
        <v>602</v>
      </c>
      <c r="E190" s="15" t="s">
        <v>2255</v>
      </c>
      <c r="F190" s="15">
        <v>22</v>
      </c>
      <c r="G190" s="15" t="s">
        <v>272</v>
      </c>
      <c r="H190" s="15" t="str">
        <f t="shared" si="8"/>
        <v>普通怪物</v>
      </c>
      <c r="I190" s="18">
        <f>VLOOKUP(F190,映射!A:B,2,FALSE)*VLOOKUP(G190,映射!T:U,2,FALSE)*VLOOKUP(H190,映射!O:P,2,FALSE)</f>
        <v>230</v>
      </c>
      <c r="J190" s="18">
        <f t="shared" si="9"/>
        <v>222</v>
      </c>
    </row>
    <row r="191" spans="1:10">
      <c r="A191" s="15">
        <f t="shared" si="11"/>
        <v>120029</v>
      </c>
      <c r="B191" s="15">
        <v>20029</v>
      </c>
      <c r="C191" s="15">
        <v>10148</v>
      </c>
      <c r="D191" s="15" t="s">
        <v>468</v>
      </c>
      <c r="E191" s="15" t="s">
        <v>2255</v>
      </c>
      <c r="F191" s="15">
        <v>22</v>
      </c>
      <c r="G191" s="15" t="s">
        <v>272</v>
      </c>
      <c r="H191" s="15" t="str">
        <f t="shared" si="8"/>
        <v>普通怪物</v>
      </c>
      <c r="I191" s="18">
        <f>VLOOKUP(F191,映射!A:B,2,FALSE)*VLOOKUP(G191,映射!T:U,2,FALSE)*VLOOKUP(H191,映射!O:P,2,FALSE)</f>
        <v>230</v>
      </c>
      <c r="J191" s="18">
        <f t="shared" si="9"/>
        <v>222</v>
      </c>
    </row>
    <row r="192" spans="1:10">
      <c r="A192" s="15">
        <f t="shared" si="11"/>
        <v>120030</v>
      </c>
      <c r="B192" s="15">
        <v>20030</v>
      </c>
      <c r="C192" s="15">
        <v>10059</v>
      </c>
      <c r="D192" s="15" t="s">
        <v>603</v>
      </c>
      <c r="E192" s="15" t="s">
        <v>2255</v>
      </c>
      <c r="F192" s="15">
        <v>22</v>
      </c>
      <c r="G192" s="15" t="s">
        <v>272</v>
      </c>
      <c r="H192" s="15" t="str">
        <f t="shared" si="8"/>
        <v>普通怪物</v>
      </c>
      <c r="I192" s="18">
        <f>VLOOKUP(F192,映射!A:B,2,FALSE)*VLOOKUP(G192,映射!T:U,2,FALSE)*VLOOKUP(H192,映射!O:P,2,FALSE)</f>
        <v>230</v>
      </c>
      <c r="J192" s="18">
        <f t="shared" si="9"/>
        <v>222</v>
      </c>
    </row>
    <row r="193" spans="1:10">
      <c r="A193" s="15">
        <f t="shared" si="11"/>
        <v>120031</v>
      </c>
      <c r="B193" s="15">
        <v>20031</v>
      </c>
      <c r="C193" s="15">
        <v>10039</v>
      </c>
      <c r="D193" s="15" t="s">
        <v>604</v>
      </c>
      <c r="E193" s="15" t="s">
        <v>2255</v>
      </c>
      <c r="F193" s="15">
        <v>22</v>
      </c>
      <c r="G193" s="15" t="s">
        <v>272</v>
      </c>
      <c r="H193" s="15" t="str">
        <f t="shared" si="8"/>
        <v>普通怪物</v>
      </c>
      <c r="I193" s="18">
        <f>VLOOKUP(F193,映射!A:B,2,FALSE)*VLOOKUP(G193,映射!T:U,2,FALSE)*VLOOKUP(H193,映射!O:P,2,FALSE)</f>
        <v>230</v>
      </c>
      <c r="J193" s="18">
        <f t="shared" si="9"/>
        <v>222</v>
      </c>
    </row>
    <row r="194" spans="1:10">
      <c r="A194" s="15">
        <f t="shared" si="11"/>
        <v>120032</v>
      </c>
      <c r="B194" s="15">
        <v>20032</v>
      </c>
      <c r="C194" s="15">
        <v>10112</v>
      </c>
      <c r="D194" s="15" t="s">
        <v>389</v>
      </c>
      <c r="E194" s="15" t="s">
        <v>2260</v>
      </c>
      <c r="F194" s="15">
        <v>22</v>
      </c>
      <c r="G194" s="15" t="s">
        <v>272</v>
      </c>
      <c r="H194" s="15" t="str">
        <f t="shared" si="8"/>
        <v>boss</v>
      </c>
      <c r="I194" s="18">
        <f>VLOOKUP(F194,映射!A:B,2,FALSE)*VLOOKUP(G194,映射!T:U,2,FALSE)*VLOOKUP(H194,映射!O:P,2,FALSE)</f>
        <v>1150</v>
      </c>
      <c r="J194" s="18">
        <f t="shared" si="9"/>
        <v>1110</v>
      </c>
    </row>
    <row r="195" spans="1:10">
      <c r="A195" s="15">
        <f t="shared" si="11"/>
        <v>120033</v>
      </c>
      <c r="B195" s="15">
        <v>20033</v>
      </c>
      <c r="C195" s="15">
        <v>10110</v>
      </c>
      <c r="D195" s="15" t="s">
        <v>596</v>
      </c>
      <c r="E195" s="15" t="s">
        <v>2255</v>
      </c>
      <c r="F195" s="15">
        <v>22</v>
      </c>
      <c r="G195" s="15" t="s">
        <v>272</v>
      </c>
      <c r="H195" s="15" t="str">
        <f t="shared" si="8"/>
        <v>普通怪物</v>
      </c>
      <c r="I195" s="18">
        <f>VLOOKUP(F195,映射!A:B,2,FALSE)*VLOOKUP(G195,映射!T:U,2,FALSE)*VLOOKUP(H195,映射!O:P,2,FALSE)</f>
        <v>230</v>
      </c>
      <c r="J195" s="18">
        <f t="shared" ref="J195:J258" si="12">VLOOKUP(F195,AK:AL,2,FALSE)*VLOOKUP(G195,AH:AI,2,FALSE)*VLOOKUP(H195,AF:AG,2,FALSE)</f>
        <v>222</v>
      </c>
    </row>
    <row r="196" spans="1:10">
      <c r="A196" s="15">
        <f t="shared" si="11"/>
        <v>120034</v>
      </c>
      <c r="B196" s="15">
        <v>20034</v>
      </c>
      <c r="C196" s="15">
        <v>10121</v>
      </c>
      <c r="D196" s="15" t="s">
        <v>605</v>
      </c>
      <c r="E196" s="15" t="s">
        <v>2255</v>
      </c>
      <c r="F196" s="15">
        <v>22</v>
      </c>
      <c r="G196" s="15" t="s">
        <v>272</v>
      </c>
      <c r="H196" s="15" t="str">
        <f t="shared" ref="H196:H259" si="13">IF(E196="monster","普通怪物","boss")</f>
        <v>普通怪物</v>
      </c>
      <c r="I196" s="18">
        <f>VLOOKUP(F196,映射!A:B,2,FALSE)*VLOOKUP(G196,映射!T:U,2,FALSE)*VLOOKUP(H196,映射!O:P,2,FALSE)</f>
        <v>230</v>
      </c>
      <c r="J196" s="18">
        <f t="shared" si="12"/>
        <v>222</v>
      </c>
    </row>
    <row r="197" spans="1:10">
      <c r="A197" s="15">
        <f t="shared" si="11"/>
        <v>120035</v>
      </c>
      <c r="B197" s="15">
        <v>20035</v>
      </c>
      <c r="C197" s="15">
        <v>10140</v>
      </c>
      <c r="D197" s="15" t="s">
        <v>475</v>
      </c>
      <c r="E197" s="15" t="s">
        <v>2255</v>
      </c>
      <c r="F197" s="15">
        <v>22</v>
      </c>
      <c r="G197" s="15" t="s">
        <v>272</v>
      </c>
      <c r="H197" s="15" t="str">
        <f t="shared" si="13"/>
        <v>普通怪物</v>
      </c>
      <c r="I197" s="18">
        <f>VLOOKUP(F197,映射!A:B,2,FALSE)*VLOOKUP(G197,映射!T:U,2,FALSE)*VLOOKUP(H197,映射!O:P,2,FALSE)</f>
        <v>230</v>
      </c>
      <c r="J197" s="18">
        <f t="shared" si="12"/>
        <v>222</v>
      </c>
    </row>
    <row r="198" spans="1:10">
      <c r="A198" s="15">
        <f t="shared" si="11"/>
        <v>120036</v>
      </c>
      <c r="B198" s="15">
        <v>20036</v>
      </c>
      <c r="C198" s="15">
        <v>10107</v>
      </c>
      <c r="D198" s="15" t="s">
        <v>494</v>
      </c>
      <c r="E198" s="15" t="s">
        <v>2255</v>
      </c>
      <c r="F198" s="15">
        <v>22</v>
      </c>
      <c r="G198" s="15" t="s">
        <v>272</v>
      </c>
      <c r="H198" s="15" t="str">
        <f t="shared" si="13"/>
        <v>普通怪物</v>
      </c>
      <c r="I198" s="18">
        <f>VLOOKUP(F198,映射!A:B,2,FALSE)*VLOOKUP(G198,映射!T:U,2,FALSE)*VLOOKUP(H198,映射!O:P,2,FALSE)</f>
        <v>230</v>
      </c>
      <c r="J198" s="18">
        <f t="shared" si="12"/>
        <v>222</v>
      </c>
    </row>
    <row r="199" spans="1:10">
      <c r="A199" s="15">
        <f t="shared" si="11"/>
        <v>120037</v>
      </c>
      <c r="B199" s="15">
        <v>20037</v>
      </c>
      <c r="C199" s="15">
        <v>10088</v>
      </c>
      <c r="D199" s="15" t="s">
        <v>606</v>
      </c>
      <c r="E199" s="15" t="s">
        <v>2255</v>
      </c>
      <c r="F199" s="15">
        <v>22</v>
      </c>
      <c r="G199" s="15" t="s">
        <v>272</v>
      </c>
      <c r="H199" s="15" t="str">
        <f t="shared" si="13"/>
        <v>普通怪物</v>
      </c>
      <c r="I199" s="18">
        <f>VLOOKUP(F199,映射!A:B,2,FALSE)*VLOOKUP(G199,映射!T:U,2,FALSE)*VLOOKUP(H199,映射!O:P,2,FALSE)</f>
        <v>230</v>
      </c>
      <c r="J199" s="18">
        <f t="shared" si="12"/>
        <v>222</v>
      </c>
    </row>
    <row r="200" spans="1:10">
      <c r="A200" s="15">
        <f t="shared" si="11"/>
        <v>120038</v>
      </c>
      <c r="B200" s="15">
        <v>20038</v>
      </c>
      <c r="C200" s="15">
        <v>10011</v>
      </c>
      <c r="D200" s="15" t="s">
        <v>486</v>
      </c>
      <c r="E200" s="15" t="s">
        <v>2255</v>
      </c>
      <c r="F200" s="15">
        <v>22</v>
      </c>
      <c r="G200" s="15" t="s">
        <v>272</v>
      </c>
      <c r="H200" s="15" t="str">
        <f t="shared" si="13"/>
        <v>普通怪物</v>
      </c>
      <c r="I200" s="18">
        <f>VLOOKUP(F200,映射!A:B,2,FALSE)*VLOOKUP(G200,映射!T:U,2,FALSE)*VLOOKUP(H200,映射!O:P,2,FALSE)</f>
        <v>230</v>
      </c>
      <c r="J200" s="18">
        <f t="shared" si="12"/>
        <v>222</v>
      </c>
    </row>
    <row r="201" spans="1:10">
      <c r="A201" s="15">
        <f t="shared" si="11"/>
        <v>120039</v>
      </c>
      <c r="B201" s="15">
        <v>20039</v>
      </c>
      <c r="C201" s="25">
        <v>10030</v>
      </c>
      <c r="D201" s="15" t="s">
        <v>448</v>
      </c>
      <c r="E201" s="15" t="s">
        <v>2255</v>
      </c>
      <c r="F201" s="15">
        <v>22</v>
      </c>
      <c r="G201" s="15" t="s">
        <v>272</v>
      </c>
      <c r="H201" s="15" t="str">
        <f t="shared" si="13"/>
        <v>普通怪物</v>
      </c>
      <c r="I201" s="18">
        <f>VLOOKUP(F201,映射!A:B,2,FALSE)*VLOOKUP(G201,映射!T:U,2,FALSE)*VLOOKUP(H201,映射!O:P,2,FALSE)</f>
        <v>230</v>
      </c>
      <c r="J201" s="18">
        <f t="shared" si="12"/>
        <v>222</v>
      </c>
    </row>
    <row r="202" spans="1:10">
      <c r="A202" s="15">
        <f t="shared" si="11"/>
        <v>120040</v>
      </c>
      <c r="B202" s="15">
        <v>20040</v>
      </c>
      <c r="C202" s="25">
        <v>10133</v>
      </c>
      <c r="D202" s="15" t="s">
        <v>472</v>
      </c>
      <c r="E202" s="15" t="s">
        <v>2255</v>
      </c>
      <c r="F202" s="15">
        <v>22</v>
      </c>
      <c r="G202" s="15" t="s">
        <v>272</v>
      </c>
      <c r="H202" s="15" t="str">
        <f t="shared" si="13"/>
        <v>普通怪物</v>
      </c>
      <c r="I202" s="18">
        <f>VLOOKUP(F202,映射!A:B,2,FALSE)*VLOOKUP(G202,映射!T:U,2,FALSE)*VLOOKUP(H202,映射!O:P,2,FALSE)</f>
        <v>230</v>
      </c>
      <c r="J202" s="18">
        <f t="shared" si="12"/>
        <v>222</v>
      </c>
    </row>
    <row r="203" spans="1:10">
      <c r="A203" s="15">
        <f t="shared" si="11"/>
        <v>120041</v>
      </c>
      <c r="B203" s="15">
        <v>20041</v>
      </c>
      <c r="C203" s="25">
        <v>10114</v>
      </c>
      <c r="D203" s="15" t="s">
        <v>607</v>
      </c>
      <c r="E203" s="15" t="s">
        <v>2255</v>
      </c>
      <c r="F203" s="15">
        <v>22</v>
      </c>
      <c r="G203" s="15" t="s">
        <v>272</v>
      </c>
      <c r="H203" s="15" t="str">
        <f t="shared" si="13"/>
        <v>普通怪物</v>
      </c>
      <c r="I203" s="18">
        <f>VLOOKUP(F203,映射!A:B,2,FALSE)*VLOOKUP(G203,映射!T:U,2,FALSE)*VLOOKUP(H203,映射!O:P,2,FALSE)</f>
        <v>230</v>
      </c>
      <c r="J203" s="18">
        <f t="shared" si="12"/>
        <v>222</v>
      </c>
    </row>
    <row r="204" spans="1:10">
      <c r="A204" s="15">
        <f t="shared" si="11"/>
        <v>120042</v>
      </c>
      <c r="B204" s="15">
        <v>20042</v>
      </c>
      <c r="C204" s="25">
        <v>10027</v>
      </c>
      <c r="D204" s="15" t="s">
        <v>513</v>
      </c>
      <c r="E204" s="15" t="s">
        <v>2255</v>
      </c>
      <c r="F204" s="15">
        <v>22</v>
      </c>
      <c r="G204" s="15" t="s">
        <v>272</v>
      </c>
      <c r="H204" s="15" t="str">
        <f t="shared" si="13"/>
        <v>普通怪物</v>
      </c>
      <c r="I204" s="18">
        <f>VLOOKUP(F204,映射!A:B,2,FALSE)*VLOOKUP(G204,映射!T:U,2,FALSE)*VLOOKUP(H204,映射!O:P,2,FALSE)</f>
        <v>230</v>
      </c>
      <c r="J204" s="18">
        <f t="shared" si="12"/>
        <v>222</v>
      </c>
    </row>
    <row r="205" spans="1:10">
      <c r="A205" s="15">
        <f t="shared" si="11"/>
        <v>120043</v>
      </c>
      <c r="B205" s="15">
        <v>20043</v>
      </c>
      <c r="C205" s="15">
        <v>10016</v>
      </c>
      <c r="D205" s="15" t="s">
        <v>608</v>
      </c>
      <c r="E205" s="15" t="s">
        <v>2255</v>
      </c>
      <c r="F205" s="15">
        <v>22</v>
      </c>
      <c r="G205" s="15" t="s">
        <v>272</v>
      </c>
      <c r="H205" s="15" t="str">
        <f t="shared" si="13"/>
        <v>普通怪物</v>
      </c>
      <c r="I205" s="18">
        <f>VLOOKUP(F205,映射!A:B,2,FALSE)*VLOOKUP(G205,映射!T:U,2,FALSE)*VLOOKUP(H205,映射!O:P,2,FALSE)</f>
        <v>230</v>
      </c>
      <c r="J205" s="18">
        <f t="shared" si="12"/>
        <v>222</v>
      </c>
    </row>
    <row r="206" spans="1:10">
      <c r="A206" s="15">
        <f t="shared" si="11"/>
        <v>120044</v>
      </c>
      <c r="B206" s="15">
        <v>20044</v>
      </c>
      <c r="C206" s="15">
        <v>10082</v>
      </c>
      <c r="D206" s="15" t="s">
        <v>609</v>
      </c>
      <c r="E206" s="15" t="s">
        <v>2255</v>
      </c>
      <c r="F206" s="15">
        <v>22</v>
      </c>
      <c r="G206" s="15" t="s">
        <v>272</v>
      </c>
      <c r="H206" s="15" t="str">
        <f t="shared" si="13"/>
        <v>普通怪物</v>
      </c>
      <c r="I206" s="18">
        <f>VLOOKUP(F206,映射!A:B,2,FALSE)*VLOOKUP(G206,映射!T:U,2,FALSE)*VLOOKUP(H206,映射!O:P,2,FALSE)</f>
        <v>230</v>
      </c>
      <c r="J206" s="18">
        <f t="shared" si="12"/>
        <v>222</v>
      </c>
    </row>
    <row r="207" spans="1:10">
      <c r="A207" s="15">
        <f t="shared" si="11"/>
        <v>120045</v>
      </c>
      <c r="B207" s="15">
        <v>20045</v>
      </c>
      <c r="C207" s="15">
        <v>10131</v>
      </c>
      <c r="D207" s="15" t="s">
        <v>459</v>
      </c>
      <c r="E207" s="15" t="s">
        <v>2255</v>
      </c>
      <c r="F207" s="15">
        <v>22</v>
      </c>
      <c r="G207" s="15" t="s">
        <v>272</v>
      </c>
      <c r="H207" s="15" t="str">
        <f t="shared" si="13"/>
        <v>普通怪物</v>
      </c>
      <c r="I207" s="18">
        <f>VLOOKUP(F207,映射!A:B,2,FALSE)*VLOOKUP(G207,映射!T:U,2,FALSE)*VLOOKUP(H207,映射!O:P,2,FALSE)</f>
        <v>230</v>
      </c>
      <c r="J207" s="18">
        <f t="shared" si="12"/>
        <v>222</v>
      </c>
    </row>
    <row r="208" spans="1:10">
      <c r="A208" s="15">
        <f t="shared" si="11"/>
        <v>120046</v>
      </c>
      <c r="B208" s="15">
        <v>20046</v>
      </c>
      <c r="C208" s="15">
        <v>10048</v>
      </c>
      <c r="D208" s="15" t="s">
        <v>444</v>
      </c>
      <c r="E208" s="15" t="s">
        <v>2255</v>
      </c>
      <c r="F208" s="15">
        <v>22</v>
      </c>
      <c r="G208" s="15" t="s">
        <v>272</v>
      </c>
      <c r="H208" s="15" t="str">
        <f t="shared" si="13"/>
        <v>普通怪物</v>
      </c>
      <c r="I208" s="18">
        <f>VLOOKUP(F208,映射!A:B,2,FALSE)*VLOOKUP(G208,映射!T:U,2,FALSE)*VLOOKUP(H208,映射!O:P,2,FALSE)</f>
        <v>230</v>
      </c>
      <c r="J208" s="18">
        <f t="shared" si="12"/>
        <v>222</v>
      </c>
    </row>
    <row r="209" spans="1:10">
      <c r="A209" s="15">
        <f t="shared" si="11"/>
        <v>120047</v>
      </c>
      <c r="B209" s="15">
        <v>20047</v>
      </c>
      <c r="C209" s="15">
        <v>10023</v>
      </c>
      <c r="D209" s="15" t="s">
        <v>595</v>
      </c>
      <c r="E209" s="15" t="s">
        <v>2255</v>
      </c>
      <c r="F209" s="15">
        <v>22</v>
      </c>
      <c r="G209" s="15" t="s">
        <v>272</v>
      </c>
      <c r="H209" s="15" t="str">
        <f t="shared" si="13"/>
        <v>普通怪物</v>
      </c>
      <c r="I209" s="18">
        <f>VLOOKUP(F209,映射!A:B,2,FALSE)*VLOOKUP(G209,映射!T:U,2,FALSE)*VLOOKUP(H209,映射!O:P,2,FALSE)</f>
        <v>230</v>
      </c>
      <c r="J209" s="18">
        <f t="shared" si="12"/>
        <v>222</v>
      </c>
    </row>
    <row r="210" spans="1:10">
      <c r="A210" s="15">
        <f t="shared" si="11"/>
        <v>120048</v>
      </c>
      <c r="B210" s="15">
        <v>20048</v>
      </c>
      <c r="C210" s="15">
        <v>10146</v>
      </c>
      <c r="D210" s="15" t="s">
        <v>610</v>
      </c>
      <c r="E210" s="15" t="s">
        <v>2255</v>
      </c>
      <c r="F210" s="15">
        <v>22</v>
      </c>
      <c r="G210" s="15" t="s">
        <v>272</v>
      </c>
      <c r="H210" s="15" t="str">
        <f t="shared" si="13"/>
        <v>普通怪物</v>
      </c>
      <c r="I210" s="18">
        <f>VLOOKUP(F210,映射!A:B,2,FALSE)*VLOOKUP(G210,映射!T:U,2,FALSE)*VLOOKUP(H210,映射!O:P,2,FALSE)</f>
        <v>230</v>
      </c>
      <c r="J210" s="18">
        <f t="shared" si="12"/>
        <v>222</v>
      </c>
    </row>
    <row r="211" spans="1:10">
      <c r="A211" s="15">
        <f t="shared" si="11"/>
        <v>120049</v>
      </c>
      <c r="B211" s="15">
        <v>20049</v>
      </c>
      <c r="C211" s="15">
        <v>10022</v>
      </c>
      <c r="D211" s="15" t="s">
        <v>512</v>
      </c>
      <c r="E211" s="15" t="s">
        <v>2255</v>
      </c>
      <c r="F211" s="15">
        <v>27</v>
      </c>
      <c r="G211" s="15" t="s">
        <v>272</v>
      </c>
      <c r="H211" s="15" t="str">
        <f t="shared" si="13"/>
        <v>普通怪物</v>
      </c>
      <c r="I211" s="18">
        <f>VLOOKUP(F211,映射!A:B,2,FALSE)*VLOOKUP(G211,映射!T:U,2,FALSE)*VLOOKUP(H211,映射!O:P,2,FALSE)</f>
        <v>340</v>
      </c>
      <c r="J211" s="18">
        <f t="shared" si="12"/>
        <v>252</v>
      </c>
    </row>
    <row r="212" spans="1:10">
      <c r="A212" s="15">
        <f t="shared" si="11"/>
        <v>120050</v>
      </c>
      <c r="B212" s="15">
        <v>20050</v>
      </c>
      <c r="C212" s="15">
        <v>10040</v>
      </c>
      <c r="D212" s="15" t="s">
        <v>505</v>
      </c>
      <c r="E212" s="15" t="s">
        <v>2255</v>
      </c>
      <c r="F212" s="15">
        <v>27</v>
      </c>
      <c r="G212" s="15" t="s">
        <v>272</v>
      </c>
      <c r="H212" s="15" t="str">
        <f t="shared" si="13"/>
        <v>普通怪物</v>
      </c>
      <c r="I212" s="18">
        <f>VLOOKUP(F212,映射!A:B,2,FALSE)*VLOOKUP(G212,映射!T:U,2,FALSE)*VLOOKUP(H212,映射!O:P,2,FALSE)</f>
        <v>340</v>
      </c>
      <c r="J212" s="18">
        <f t="shared" si="12"/>
        <v>252</v>
      </c>
    </row>
    <row r="213" spans="1:10">
      <c r="A213" s="15">
        <f t="shared" si="11"/>
        <v>120051</v>
      </c>
      <c r="B213" s="15">
        <v>20051</v>
      </c>
      <c r="C213" s="15">
        <v>10099</v>
      </c>
      <c r="D213" s="15" t="s">
        <v>477</v>
      </c>
      <c r="E213" s="15" t="s">
        <v>2255</v>
      </c>
      <c r="F213" s="15">
        <v>27</v>
      </c>
      <c r="G213" s="15" t="s">
        <v>272</v>
      </c>
      <c r="H213" s="15" t="str">
        <f t="shared" si="13"/>
        <v>普通怪物</v>
      </c>
      <c r="I213" s="18">
        <f>VLOOKUP(F213,映射!A:B,2,FALSE)*VLOOKUP(G213,映射!T:U,2,FALSE)*VLOOKUP(H213,映射!O:P,2,FALSE)</f>
        <v>340</v>
      </c>
      <c r="J213" s="18">
        <f t="shared" si="12"/>
        <v>252</v>
      </c>
    </row>
    <row r="214" spans="1:10">
      <c r="A214" s="15">
        <f t="shared" si="11"/>
        <v>120052</v>
      </c>
      <c r="B214" s="15">
        <v>20052</v>
      </c>
      <c r="C214" s="15">
        <v>10131</v>
      </c>
      <c r="D214" s="15" t="s">
        <v>459</v>
      </c>
      <c r="E214" s="15" t="s">
        <v>2255</v>
      </c>
      <c r="F214" s="15">
        <v>27</v>
      </c>
      <c r="G214" s="15" t="s">
        <v>272</v>
      </c>
      <c r="H214" s="15" t="str">
        <f t="shared" si="13"/>
        <v>普通怪物</v>
      </c>
      <c r="I214" s="18">
        <f>VLOOKUP(F214,映射!A:B,2,FALSE)*VLOOKUP(G214,映射!T:U,2,FALSE)*VLOOKUP(H214,映射!O:P,2,FALSE)</f>
        <v>340</v>
      </c>
      <c r="J214" s="18">
        <f t="shared" si="12"/>
        <v>252</v>
      </c>
    </row>
    <row r="215" spans="1:10">
      <c r="A215" s="15">
        <f t="shared" si="11"/>
        <v>120053</v>
      </c>
      <c r="B215" s="28">
        <v>20053</v>
      </c>
      <c r="C215" s="15">
        <v>10103</v>
      </c>
      <c r="D215" s="15" t="s">
        <v>600</v>
      </c>
      <c r="E215" s="15" t="s">
        <v>2255</v>
      </c>
      <c r="F215" s="15">
        <v>27</v>
      </c>
      <c r="G215" s="15" t="s">
        <v>272</v>
      </c>
      <c r="H215" s="15" t="str">
        <f t="shared" si="13"/>
        <v>普通怪物</v>
      </c>
      <c r="I215" s="18">
        <f>VLOOKUP(F215,映射!A:B,2,FALSE)*VLOOKUP(G215,映射!T:U,2,FALSE)*VLOOKUP(H215,映射!O:P,2,FALSE)</f>
        <v>340</v>
      </c>
      <c r="J215" s="18">
        <f t="shared" si="12"/>
        <v>252</v>
      </c>
    </row>
    <row r="216" spans="1:10">
      <c r="A216" s="15">
        <f t="shared" si="11"/>
        <v>120054</v>
      </c>
      <c r="B216" s="28">
        <v>20054</v>
      </c>
      <c r="C216" s="15">
        <v>10083</v>
      </c>
      <c r="D216" s="15" t="s">
        <v>499</v>
      </c>
      <c r="E216" s="15" t="s">
        <v>2255</v>
      </c>
      <c r="F216" s="15">
        <v>27</v>
      </c>
      <c r="G216" s="15" t="s">
        <v>272</v>
      </c>
      <c r="H216" s="15" t="str">
        <f t="shared" si="13"/>
        <v>普通怪物</v>
      </c>
      <c r="I216" s="18">
        <f>VLOOKUP(F216,映射!A:B,2,FALSE)*VLOOKUP(G216,映射!T:U,2,FALSE)*VLOOKUP(H216,映射!O:P,2,FALSE)</f>
        <v>340</v>
      </c>
      <c r="J216" s="18">
        <f t="shared" si="12"/>
        <v>252</v>
      </c>
    </row>
    <row r="217" spans="1:10">
      <c r="A217" s="15">
        <f t="shared" si="11"/>
        <v>120055</v>
      </c>
      <c r="B217" s="28">
        <v>20055</v>
      </c>
      <c r="C217" s="15">
        <v>10062</v>
      </c>
      <c r="D217" s="15" t="s">
        <v>611</v>
      </c>
      <c r="E217" s="15" t="s">
        <v>2255</v>
      </c>
      <c r="F217" s="15">
        <v>27</v>
      </c>
      <c r="G217" s="15" t="s">
        <v>272</v>
      </c>
      <c r="H217" s="15" t="str">
        <f t="shared" si="13"/>
        <v>普通怪物</v>
      </c>
      <c r="I217" s="18">
        <f>VLOOKUP(F217,映射!A:B,2,FALSE)*VLOOKUP(G217,映射!T:U,2,FALSE)*VLOOKUP(H217,映射!O:P,2,FALSE)</f>
        <v>340</v>
      </c>
      <c r="J217" s="18">
        <f t="shared" si="12"/>
        <v>252</v>
      </c>
    </row>
    <row r="218" spans="1:10">
      <c r="A218" s="15">
        <f t="shared" si="11"/>
        <v>120056</v>
      </c>
      <c r="B218" s="28">
        <v>20056</v>
      </c>
      <c r="C218" s="15">
        <v>10084</v>
      </c>
      <c r="D218" s="15" t="s">
        <v>612</v>
      </c>
      <c r="E218" s="15" t="s">
        <v>2255</v>
      </c>
      <c r="F218" s="15">
        <v>27</v>
      </c>
      <c r="G218" s="15" t="s">
        <v>272</v>
      </c>
      <c r="H218" s="15" t="str">
        <f t="shared" si="13"/>
        <v>普通怪物</v>
      </c>
      <c r="I218" s="18">
        <f>VLOOKUP(F218,映射!A:B,2,FALSE)*VLOOKUP(G218,映射!T:U,2,FALSE)*VLOOKUP(H218,映射!O:P,2,FALSE)</f>
        <v>340</v>
      </c>
      <c r="J218" s="18">
        <f t="shared" si="12"/>
        <v>252</v>
      </c>
    </row>
    <row r="219" spans="1:10">
      <c r="A219" s="15">
        <f t="shared" si="11"/>
        <v>120057</v>
      </c>
      <c r="B219" s="28">
        <v>20057</v>
      </c>
      <c r="C219" s="15">
        <v>10008</v>
      </c>
      <c r="D219" s="15" t="s">
        <v>613</v>
      </c>
      <c r="E219" s="15" t="s">
        <v>2255</v>
      </c>
      <c r="F219" s="15">
        <v>27</v>
      </c>
      <c r="G219" s="15" t="s">
        <v>272</v>
      </c>
      <c r="H219" s="15" t="str">
        <f t="shared" si="13"/>
        <v>普通怪物</v>
      </c>
      <c r="I219" s="18">
        <f>VLOOKUP(F219,映射!A:B,2,FALSE)*VLOOKUP(G219,映射!T:U,2,FALSE)*VLOOKUP(H219,映射!O:P,2,FALSE)</f>
        <v>340</v>
      </c>
      <c r="J219" s="18">
        <f t="shared" si="12"/>
        <v>252</v>
      </c>
    </row>
    <row r="220" spans="1:10">
      <c r="A220" s="15">
        <f t="shared" si="11"/>
        <v>120058</v>
      </c>
      <c r="B220" s="28">
        <v>20058</v>
      </c>
      <c r="C220" s="15">
        <v>10047</v>
      </c>
      <c r="D220" s="15" t="s">
        <v>614</v>
      </c>
      <c r="E220" s="15" t="s">
        <v>2255</v>
      </c>
      <c r="F220" s="15">
        <v>27</v>
      </c>
      <c r="G220" s="15" t="s">
        <v>272</v>
      </c>
      <c r="H220" s="15" t="str">
        <f t="shared" si="13"/>
        <v>普通怪物</v>
      </c>
      <c r="I220" s="18">
        <f>VLOOKUP(F220,映射!A:B,2,FALSE)*VLOOKUP(G220,映射!T:U,2,FALSE)*VLOOKUP(H220,映射!O:P,2,FALSE)</f>
        <v>340</v>
      </c>
      <c r="J220" s="18">
        <f t="shared" si="12"/>
        <v>252</v>
      </c>
    </row>
    <row r="221" spans="1:10">
      <c r="A221" s="15">
        <f t="shared" si="11"/>
        <v>120059</v>
      </c>
      <c r="B221" s="28">
        <v>20059</v>
      </c>
      <c r="C221" s="15">
        <v>10037</v>
      </c>
      <c r="D221" s="15" t="s">
        <v>615</v>
      </c>
      <c r="E221" s="15" t="s">
        <v>2255</v>
      </c>
      <c r="F221" s="15">
        <v>27</v>
      </c>
      <c r="G221" s="15" t="s">
        <v>272</v>
      </c>
      <c r="H221" s="15" t="str">
        <f t="shared" si="13"/>
        <v>普通怪物</v>
      </c>
      <c r="I221" s="18">
        <f>VLOOKUP(F221,映射!A:B,2,FALSE)*VLOOKUP(G221,映射!T:U,2,FALSE)*VLOOKUP(H221,映射!O:P,2,FALSE)</f>
        <v>340</v>
      </c>
      <c r="J221" s="18">
        <f t="shared" si="12"/>
        <v>252</v>
      </c>
    </row>
    <row r="222" spans="1:10">
      <c r="A222" s="15">
        <f t="shared" si="11"/>
        <v>120060</v>
      </c>
      <c r="B222" s="28">
        <v>20060</v>
      </c>
      <c r="C222" s="15">
        <v>10013</v>
      </c>
      <c r="D222" s="15" t="s">
        <v>589</v>
      </c>
      <c r="E222" s="15" t="s">
        <v>2255</v>
      </c>
      <c r="F222" s="15">
        <v>27</v>
      </c>
      <c r="G222" s="15" t="s">
        <v>272</v>
      </c>
      <c r="H222" s="15" t="str">
        <f t="shared" si="13"/>
        <v>普通怪物</v>
      </c>
      <c r="I222" s="18">
        <f>VLOOKUP(F222,映射!A:B,2,FALSE)*VLOOKUP(G222,映射!T:U,2,FALSE)*VLOOKUP(H222,映射!O:P,2,FALSE)</f>
        <v>340</v>
      </c>
      <c r="J222" s="18">
        <f t="shared" si="12"/>
        <v>252</v>
      </c>
    </row>
    <row r="223" spans="1:10">
      <c r="A223" s="15">
        <f t="shared" si="11"/>
        <v>120061</v>
      </c>
      <c r="B223" s="28">
        <v>20061</v>
      </c>
      <c r="C223" s="15">
        <v>10000</v>
      </c>
      <c r="D223" s="15" t="s">
        <v>398</v>
      </c>
      <c r="E223" s="15" t="s">
        <v>2255</v>
      </c>
      <c r="F223" s="15">
        <v>27</v>
      </c>
      <c r="G223" s="15" t="s">
        <v>272</v>
      </c>
      <c r="H223" s="15" t="str">
        <f t="shared" si="13"/>
        <v>普通怪物</v>
      </c>
      <c r="I223" s="18">
        <f>VLOOKUP(F223,映射!A:B,2,FALSE)*VLOOKUP(G223,映射!T:U,2,FALSE)*VLOOKUP(H223,映射!O:P,2,FALSE)</f>
        <v>340</v>
      </c>
      <c r="J223" s="18">
        <f t="shared" si="12"/>
        <v>252</v>
      </c>
    </row>
    <row r="224" spans="1:10">
      <c r="A224" s="15">
        <f t="shared" si="11"/>
        <v>120062</v>
      </c>
      <c r="B224" s="28">
        <v>20062</v>
      </c>
      <c r="C224" s="15">
        <v>10027</v>
      </c>
      <c r="D224" s="15" t="s">
        <v>513</v>
      </c>
      <c r="E224" s="15" t="s">
        <v>2255</v>
      </c>
      <c r="F224" s="15">
        <v>27</v>
      </c>
      <c r="G224" s="15" t="s">
        <v>272</v>
      </c>
      <c r="H224" s="15" t="str">
        <f t="shared" si="13"/>
        <v>普通怪物</v>
      </c>
      <c r="I224" s="18">
        <f>VLOOKUP(F224,映射!A:B,2,FALSE)*VLOOKUP(G224,映射!T:U,2,FALSE)*VLOOKUP(H224,映射!O:P,2,FALSE)</f>
        <v>340</v>
      </c>
      <c r="J224" s="18">
        <f t="shared" si="12"/>
        <v>252</v>
      </c>
    </row>
    <row r="225" spans="1:10">
      <c r="A225" s="15">
        <f t="shared" si="11"/>
        <v>120063</v>
      </c>
      <c r="B225" s="28">
        <v>20063</v>
      </c>
      <c r="C225" s="15">
        <v>10096</v>
      </c>
      <c r="D225" s="15" t="s">
        <v>616</v>
      </c>
      <c r="E225" s="15" t="s">
        <v>2255</v>
      </c>
      <c r="F225" s="15">
        <v>27</v>
      </c>
      <c r="G225" s="15" t="s">
        <v>272</v>
      </c>
      <c r="H225" s="15" t="str">
        <f t="shared" si="13"/>
        <v>普通怪物</v>
      </c>
      <c r="I225" s="18">
        <f>VLOOKUP(F225,映射!A:B,2,FALSE)*VLOOKUP(G225,映射!T:U,2,FALSE)*VLOOKUP(H225,映射!O:P,2,FALSE)</f>
        <v>340</v>
      </c>
      <c r="J225" s="18">
        <f t="shared" si="12"/>
        <v>252</v>
      </c>
    </row>
    <row r="226" spans="1:10">
      <c r="A226" s="15">
        <f t="shared" si="11"/>
        <v>120064</v>
      </c>
      <c r="B226" s="28">
        <v>20064</v>
      </c>
      <c r="C226" s="15">
        <v>10044</v>
      </c>
      <c r="D226" s="15" t="s">
        <v>590</v>
      </c>
      <c r="E226" s="15" t="s">
        <v>2255</v>
      </c>
      <c r="F226" s="15">
        <v>27</v>
      </c>
      <c r="G226" s="15" t="s">
        <v>272</v>
      </c>
      <c r="H226" s="15" t="str">
        <f t="shared" si="13"/>
        <v>普通怪物</v>
      </c>
      <c r="I226" s="18">
        <f>VLOOKUP(F226,映射!A:B,2,FALSE)*VLOOKUP(G226,映射!T:U,2,FALSE)*VLOOKUP(H226,映射!O:P,2,FALSE)</f>
        <v>340</v>
      </c>
      <c r="J226" s="18">
        <f t="shared" si="12"/>
        <v>252</v>
      </c>
    </row>
    <row r="227" spans="1:10">
      <c r="A227" s="15">
        <f t="shared" si="11"/>
        <v>120065</v>
      </c>
      <c r="B227" s="28">
        <v>20065</v>
      </c>
      <c r="C227" s="15">
        <v>10084</v>
      </c>
      <c r="D227" s="15" t="s">
        <v>612</v>
      </c>
      <c r="E227" s="15" t="s">
        <v>2255</v>
      </c>
      <c r="F227" s="15">
        <v>27</v>
      </c>
      <c r="G227" s="15" t="s">
        <v>272</v>
      </c>
      <c r="H227" s="15" t="str">
        <f t="shared" si="13"/>
        <v>普通怪物</v>
      </c>
      <c r="I227" s="18">
        <f>VLOOKUP(F227,映射!A:B,2,FALSE)*VLOOKUP(G227,映射!T:U,2,FALSE)*VLOOKUP(H227,映射!O:P,2,FALSE)</f>
        <v>340</v>
      </c>
      <c r="J227" s="18">
        <f t="shared" si="12"/>
        <v>252</v>
      </c>
    </row>
    <row r="228" spans="1:10">
      <c r="A228" s="15">
        <f t="shared" si="11"/>
        <v>120066</v>
      </c>
      <c r="B228" s="28">
        <v>20066</v>
      </c>
      <c r="C228" s="15">
        <v>10156</v>
      </c>
      <c r="D228" s="15" t="s">
        <v>467</v>
      </c>
      <c r="E228" s="15" t="s">
        <v>2255</v>
      </c>
      <c r="F228" s="15">
        <v>27</v>
      </c>
      <c r="G228" s="15" t="s">
        <v>272</v>
      </c>
      <c r="H228" s="15" t="str">
        <f t="shared" si="13"/>
        <v>普通怪物</v>
      </c>
      <c r="I228" s="18">
        <f>VLOOKUP(F228,映射!A:B,2,FALSE)*VLOOKUP(G228,映射!T:U,2,FALSE)*VLOOKUP(H228,映射!O:P,2,FALSE)</f>
        <v>340</v>
      </c>
      <c r="J228" s="18">
        <f t="shared" si="12"/>
        <v>252</v>
      </c>
    </row>
    <row r="229" spans="1:10">
      <c r="A229" s="15">
        <f t="shared" si="11"/>
        <v>120067</v>
      </c>
      <c r="B229" s="28">
        <v>20067</v>
      </c>
      <c r="C229" s="15">
        <v>10143</v>
      </c>
      <c r="D229" s="15" t="s">
        <v>617</v>
      </c>
      <c r="E229" s="15" t="s">
        <v>2255</v>
      </c>
      <c r="F229" s="15">
        <v>27</v>
      </c>
      <c r="G229" s="15" t="s">
        <v>272</v>
      </c>
      <c r="H229" s="15" t="str">
        <f t="shared" si="13"/>
        <v>普通怪物</v>
      </c>
      <c r="I229" s="18">
        <f>VLOOKUP(F229,映射!A:B,2,FALSE)*VLOOKUP(G229,映射!T:U,2,FALSE)*VLOOKUP(H229,映射!O:P,2,FALSE)</f>
        <v>340</v>
      </c>
      <c r="J229" s="18">
        <f t="shared" si="12"/>
        <v>252</v>
      </c>
    </row>
    <row r="230" spans="1:10">
      <c r="A230" s="15">
        <f t="shared" si="11"/>
        <v>120068</v>
      </c>
      <c r="B230" s="28">
        <v>20068</v>
      </c>
      <c r="C230" s="15">
        <v>10077</v>
      </c>
      <c r="D230" s="15" t="s">
        <v>395</v>
      </c>
      <c r="E230" s="15" t="s">
        <v>2255</v>
      </c>
      <c r="F230" s="15">
        <v>27</v>
      </c>
      <c r="G230" s="15" t="s">
        <v>272</v>
      </c>
      <c r="H230" s="15" t="str">
        <f t="shared" si="13"/>
        <v>普通怪物</v>
      </c>
      <c r="I230" s="18">
        <f>VLOOKUP(F230,映射!A:B,2,FALSE)*VLOOKUP(G230,映射!T:U,2,FALSE)*VLOOKUP(H230,映射!O:P,2,FALSE)</f>
        <v>340</v>
      </c>
      <c r="J230" s="18">
        <f t="shared" si="12"/>
        <v>252</v>
      </c>
    </row>
    <row r="231" spans="1:10">
      <c r="A231" s="15">
        <f t="shared" si="11"/>
        <v>120069</v>
      </c>
      <c r="B231" s="28">
        <v>20069</v>
      </c>
      <c r="C231" s="15">
        <v>10093</v>
      </c>
      <c r="D231" s="15" t="s">
        <v>587</v>
      </c>
      <c r="E231" s="15" t="s">
        <v>2255</v>
      </c>
      <c r="F231" s="15">
        <v>27</v>
      </c>
      <c r="G231" s="15" t="s">
        <v>272</v>
      </c>
      <c r="H231" s="15" t="str">
        <f t="shared" si="13"/>
        <v>普通怪物</v>
      </c>
      <c r="I231" s="18">
        <f>VLOOKUP(F231,映射!A:B,2,FALSE)*VLOOKUP(G231,映射!T:U,2,FALSE)*VLOOKUP(H231,映射!O:P,2,FALSE)</f>
        <v>340</v>
      </c>
      <c r="J231" s="18">
        <f t="shared" si="12"/>
        <v>252</v>
      </c>
    </row>
    <row r="232" spans="1:10">
      <c r="A232" s="15">
        <f t="shared" si="11"/>
        <v>120070</v>
      </c>
      <c r="B232" s="28">
        <v>20070</v>
      </c>
      <c r="C232" s="15">
        <v>10117</v>
      </c>
      <c r="D232" s="15" t="s">
        <v>454</v>
      </c>
      <c r="E232" s="15" t="s">
        <v>2255</v>
      </c>
      <c r="F232" s="15">
        <v>27</v>
      </c>
      <c r="G232" s="15" t="s">
        <v>272</v>
      </c>
      <c r="H232" s="15" t="str">
        <f t="shared" si="13"/>
        <v>普通怪物</v>
      </c>
      <c r="I232" s="18">
        <f>VLOOKUP(F232,映射!A:B,2,FALSE)*VLOOKUP(G232,映射!T:U,2,FALSE)*VLOOKUP(H232,映射!O:P,2,FALSE)</f>
        <v>340</v>
      </c>
      <c r="J232" s="18">
        <f t="shared" si="12"/>
        <v>252</v>
      </c>
    </row>
    <row r="233" spans="1:10">
      <c r="A233" s="15">
        <f t="shared" si="11"/>
        <v>120071</v>
      </c>
      <c r="B233" s="28">
        <v>20071</v>
      </c>
      <c r="C233" s="15">
        <v>10048</v>
      </c>
      <c r="D233" s="15" t="s">
        <v>444</v>
      </c>
      <c r="E233" s="15" t="s">
        <v>2255</v>
      </c>
      <c r="F233" s="15">
        <v>27</v>
      </c>
      <c r="G233" s="15" t="s">
        <v>272</v>
      </c>
      <c r="H233" s="15" t="str">
        <f t="shared" si="13"/>
        <v>普通怪物</v>
      </c>
      <c r="I233" s="18">
        <f>VLOOKUP(F233,映射!A:B,2,FALSE)*VLOOKUP(G233,映射!T:U,2,FALSE)*VLOOKUP(H233,映射!O:P,2,FALSE)</f>
        <v>340</v>
      </c>
      <c r="J233" s="18">
        <f t="shared" si="12"/>
        <v>252</v>
      </c>
    </row>
    <row r="234" spans="1:10">
      <c r="A234" s="15">
        <f t="shared" si="11"/>
        <v>120072</v>
      </c>
      <c r="B234" s="28">
        <v>20072</v>
      </c>
      <c r="C234" s="15">
        <v>10050</v>
      </c>
      <c r="D234" s="15" t="s">
        <v>618</v>
      </c>
      <c r="E234" s="15" t="s">
        <v>2255</v>
      </c>
      <c r="F234" s="15">
        <v>27</v>
      </c>
      <c r="G234" s="15" t="s">
        <v>272</v>
      </c>
      <c r="H234" s="15" t="str">
        <f t="shared" si="13"/>
        <v>普通怪物</v>
      </c>
      <c r="I234" s="18">
        <f>VLOOKUP(F234,映射!A:B,2,FALSE)*VLOOKUP(G234,映射!T:U,2,FALSE)*VLOOKUP(H234,映射!O:P,2,FALSE)</f>
        <v>340</v>
      </c>
      <c r="J234" s="18">
        <f t="shared" si="12"/>
        <v>252</v>
      </c>
    </row>
    <row r="235" spans="1:10">
      <c r="A235" s="15">
        <f t="shared" si="11"/>
        <v>120073</v>
      </c>
      <c r="B235" s="28">
        <v>20073</v>
      </c>
      <c r="C235" s="15">
        <v>10036</v>
      </c>
      <c r="D235" s="15" t="s">
        <v>487</v>
      </c>
      <c r="E235" s="15" t="s">
        <v>2255</v>
      </c>
      <c r="F235" s="15">
        <v>32</v>
      </c>
      <c r="G235" s="15" t="s">
        <v>272</v>
      </c>
      <c r="H235" s="15" t="str">
        <f t="shared" si="13"/>
        <v>普通怪物</v>
      </c>
      <c r="I235" s="18">
        <f>VLOOKUP(F235,映射!A:B,2,FALSE)*VLOOKUP(G235,映射!T:U,2,FALSE)*VLOOKUP(H235,映射!O:P,2,FALSE)</f>
        <v>480</v>
      </c>
      <c r="J235" s="18">
        <f t="shared" si="12"/>
        <v>282</v>
      </c>
    </row>
    <row r="236" spans="1:10">
      <c r="A236" s="15">
        <f t="shared" si="11"/>
        <v>120074</v>
      </c>
      <c r="B236" s="28">
        <v>20074</v>
      </c>
      <c r="C236" s="15">
        <v>10107</v>
      </c>
      <c r="D236" s="15" t="s">
        <v>494</v>
      </c>
      <c r="E236" s="15" t="s">
        <v>2255</v>
      </c>
      <c r="F236" s="15">
        <v>32</v>
      </c>
      <c r="G236" s="15" t="s">
        <v>272</v>
      </c>
      <c r="H236" s="15" t="str">
        <f t="shared" si="13"/>
        <v>普通怪物</v>
      </c>
      <c r="I236" s="18">
        <f>VLOOKUP(F236,映射!A:B,2,FALSE)*VLOOKUP(G236,映射!T:U,2,FALSE)*VLOOKUP(H236,映射!O:P,2,FALSE)</f>
        <v>480</v>
      </c>
      <c r="J236" s="18">
        <f t="shared" si="12"/>
        <v>282</v>
      </c>
    </row>
    <row r="237" spans="1:10">
      <c r="A237" s="15">
        <f t="shared" si="11"/>
        <v>120075</v>
      </c>
      <c r="B237" s="28">
        <v>20075</v>
      </c>
      <c r="C237" s="15">
        <v>10104</v>
      </c>
      <c r="D237" s="15" t="s">
        <v>620</v>
      </c>
      <c r="E237" s="15" t="s">
        <v>2255</v>
      </c>
      <c r="F237" s="15">
        <v>32</v>
      </c>
      <c r="G237" s="15" t="s">
        <v>272</v>
      </c>
      <c r="H237" s="15" t="str">
        <f t="shared" si="13"/>
        <v>普通怪物</v>
      </c>
      <c r="I237" s="18">
        <f>VLOOKUP(F237,映射!A:B,2,FALSE)*VLOOKUP(G237,映射!T:U,2,FALSE)*VLOOKUP(H237,映射!O:P,2,FALSE)</f>
        <v>480</v>
      </c>
      <c r="J237" s="18">
        <f t="shared" si="12"/>
        <v>282</v>
      </c>
    </row>
    <row r="238" spans="1:10">
      <c r="A238" s="15">
        <f t="shared" ref="A238:A301" si="14">B238+100000</f>
        <v>120076</v>
      </c>
      <c r="B238" s="28">
        <v>20076</v>
      </c>
      <c r="C238" s="15">
        <v>10015</v>
      </c>
      <c r="D238" s="15" t="s">
        <v>452</v>
      </c>
      <c r="E238" s="15" t="s">
        <v>2255</v>
      </c>
      <c r="F238" s="15">
        <v>32</v>
      </c>
      <c r="G238" s="15" t="s">
        <v>272</v>
      </c>
      <c r="H238" s="15" t="str">
        <f t="shared" si="13"/>
        <v>普通怪物</v>
      </c>
      <c r="I238" s="18">
        <f>VLOOKUP(F238,映射!A:B,2,FALSE)*VLOOKUP(G238,映射!T:U,2,FALSE)*VLOOKUP(H238,映射!O:P,2,FALSE)</f>
        <v>480</v>
      </c>
      <c r="J238" s="18">
        <f t="shared" si="12"/>
        <v>282</v>
      </c>
    </row>
    <row r="239" spans="1:10">
      <c r="A239" s="15">
        <f t="shared" si="14"/>
        <v>120077</v>
      </c>
      <c r="B239" s="28">
        <v>20077</v>
      </c>
      <c r="C239" s="15">
        <v>10085</v>
      </c>
      <c r="D239" s="15" t="s">
        <v>621</v>
      </c>
      <c r="E239" s="15" t="s">
        <v>2255</v>
      </c>
      <c r="F239" s="15">
        <v>32</v>
      </c>
      <c r="G239" s="15" t="s">
        <v>272</v>
      </c>
      <c r="H239" s="15" t="str">
        <f t="shared" si="13"/>
        <v>普通怪物</v>
      </c>
      <c r="I239" s="18">
        <f>VLOOKUP(F239,映射!A:B,2,FALSE)*VLOOKUP(G239,映射!T:U,2,FALSE)*VLOOKUP(H239,映射!O:P,2,FALSE)</f>
        <v>480</v>
      </c>
      <c r="J239" s="18">
        <f t="shared" si="12"/>
        <v>282</v>
      </c>
    </row>
    <row r="240" spans="1:10">
      <c r="A240" s="15">
        <f t="shared" si="14"/>
        <v>120078</v>
      </c>
      <c r="B240" s="28">
        <v>20078</v>
      </c>
      <c r="C240" s="15">
        <v>10115</v>
      </c>
      <c r="D240" s="15" t="s">
        <v>622</v>
      </c>
      <c r="E240" s="15" t="s">
        <v>2255</v>
      </c>
      <c r="F240" s="15">
        <v>32</v>
      </c>
      <c r="G240" s="15" t="s">
        <v>272</v>
      </c>
      <c r="H240" s="15" t="str">
        <f t="shared" si="13"/>
        <v>普通怪物</v>
      </c>
      <c r="I240" s="18">
        <f>VLOOKUP(F240,映射!A:B,2,FALSE)*VLOOKUP(G240,映射!T:U,2,FALSE)*VLOOKUP(H240,映射!O:P,2,FALSE)</f>
        <v>480</v>
      </c>
      <c r="J240" s="18">
        <f t="shared" si="12"/>
        <v>282</v>
      </c>
    </row>
    <row r="241" spans="1:10">
      <c r="A241" s="15">
        <f t="shared" si="14"/>
        <v>120079</v>
      </c>
      <c r="B241" s="28">
        <v>20079</v>
      </c>
      <c r="C241" s="15">
        <v>10085</v>
      </c>
      <c r="D241" s="15" t="s">
        <v>621</v>
      </c>
      <c r="E241" s="15" t="s">
        <v>2255</v>
      </c>
      <c r="F241" s="15">
        <v>32</v>
      </c>
      <c r="G241" s="15" t="s">
        <v>272</v>
      </c>
      <c r="H241" s="15" t="str">
        <f t="shared" si="13"/>
        <v>普通怪物</v>
      </c>
      <c r="I241" s="18">
        <f>VLOOKUP(F241,映射!A:B,2,FALSE)*VLOOKUP(G241,映射!T:U,2,FALSE)*VLOOKUP(H241,映射!O:P,2,FALSE)</f>
        <v>480</v>
      </c>
      <c r="J241" s="18">
        <f t="shared" si="12"/>
        <v>282</v>
      </c>
    </row>
    <row r="242" spans="1:10">
      <c r="A242" s="15">
        <f t="shared" si="14"/>
        <v>120080</v>
      </c>
      <c r="B242" s="28">
        <v>20080</v>
      </c>
      <c r="C242" s="15">
        <v>10077</v>
      </c>
      <c r="D242" s="15" t="s">
        <v>395</v>
      </c>
      <c r="E242" s="15" t="s">
        <v>2255</v>
      </c>
      <c r="F242" s="15">
        <v>32</v>
      </c>
      <c r="G242" s="15" t="s">
        <v>272</v>
      </c>
      <c r="H242" s="15" t="str">
        <f t="shared" si="13"/>
        <v>普通怪物</v>
      </c>
      <c r="I242" s="18">
        <f>VLOOKUP(F242,映射!A:B,2,FALSE)*VLOOKUP(G242,映射!T:U,2,FALSE)*VLOOKUP(H242,映射!O:P,2,FALSE)</f>
        <v>480</v>
      </c>
      <c r="J242" s="18">
        <f t="shared" si="12"/>
        <v>282</v>
      </c>
    </row>
    <row r="243" spans="1:10">
      <c r="A243" s="15">
        <f t="shared" si="14"/>
        <v>120081</v>
      </c>
      <c r="B243" s="28">
        <v>20081</v>
      </c>
      <c r="C243" s="15">
        <v>10097</v>
      </c>
      <c r="D243" s="15" t="s">
        <v>623</v>
      </c>
      <c r="E243" s="15" t="s">
        <v>2255</v>
      </c>
      <c r="F243" s="15">
        <v>32</v>
      </c>
      <c r="G243" s="15" t="s">
        <v>272</v>
      </c>
      <c r="H243" s="15" t="str">
        <f t="shared" si="13"/>
        <v>普通怪物</v>
      </c>
      <c r="I243" s="18">
        <f>VLOOKUP(F243,映射!A:B,2,FALSE)*VLOOKUP(G243,映射!T:U,2,FALSE)*VLOOKUP(H243,映射!O:P,2,FALSE)</f>
        <v>480</v>
      </c>
      <c r="J243" s="18">
        <f t="shared" si="12"/>
        <v>282</v>
      </c>
    </row>
    <row r="244" spans="1:10">
      <c r="A244" s="15">
        <f t="shared" si="14"/>
        <v>120082</v>
      </c>
      <c r="B244" s="28">
        <v>20082</v>
      </c>
      <c r="C244" s="15">
        <v>10155</v>
      </c>
      <c r="D244" s="15" t="s">
        <v>466</v>
      </c>
      <c r="E244" s="15" t="s">
        <v>2255</v>
      </c>
      <c r="F244" s="15">
        <v>32</v>
      </c>
      <c r="G244" s="15" t="s">
        <v>272</v>
      </c>
      <c r="H244" s="15" t="str">
        <f t="shared" si="13"/>
        <v>普通怪物</v>
      </c>
      <c r="I244" s="18">
        <f>VLOOKUP(F244,映射!A:B,2,FALSE)*VLOOKUP(G244,映射!T:U,2,FALSE)*VLOOKUP(H244,映射!O:P,2,FALSE)</f>
        <v>480</v>
      </c>
      <c r="J244" s="18">
        <f t="shared" si="12"/>
        <v>282</v>
      </c>
    </row>
    <row r="245" spans="1:10">
      <c r="A245" s="15">
        <f t="shared" si="14"/>
        <v>120083</v>
      </c>
      <c r="B245" s="28">
        <v>20083</v>
      </c>
      <c r="C245" s="15">
        <v>10061</v>
      </c>
      <c r="D245" s="15" t="s">
        <v>424</v>
      </c>
      <c r="E245" s="15" t="s">
        <v>2255</v>
      </c>
      <c r="F245" s="15">
        <v>32</v>
      </c>
      <c r="G245" s="15" t="s">
        <v>272</v>
      </c>
      <c r="H245" s="15" t="str">
        <f t="shared" si="13"/>
        <v>普通怪物</v>
      </c>
      <c r="I245" s="18">
        <f>VLOOKUP(F245,映射!A:B,2,FALSE)*VLOOKUP(G245,映射!T:U,2,FALSE)*VLOOKUP(H245,映射!O:P,2,FALSE)</f>
        <v>480</v>
      </c>
      <c r="J245" s="18">
        <f t="shared" si="12"/>
        <v>282</v>
      </c>
    </row>
    <row r="246" spans="1:10">
      <c r="A246" s="15">
        <f t="shared" si="14"/>
        <v>120084</v>
      </c>
      <c r="B246" s="28">
        <v>20084</v>
      </c>
      <c r="C246" s="15">
        <v>10100</v>
      </c>
      <c r="D246" s="15" t="s">
        <v>624</v>
      </c>
      <c r="E246" s="15" t="s">
        <v>2255</v>
      </c>
      <c r="F246" s="15">
        <v>32</v>
      </c>
      <c r="G246" s="15" t="s">
        <v>272</v>
      </c>
      <c r="H246" s="15" t="str">
        <f t="shared" si="13"/>
        <v>普通怪物</v>
      </c>
      <c r="I246" s="18">
        <f>VLOOKUP(F246,映射!A:B,2,FALSE)*VLOOKUP(G246,映射!T:U,2,FALSE)*VLOOKUP(H246,映射!O:P,2,FALSE)</f>
        <v>480</v>
      </c>
      <c r="J246" s="18">
        <f t="shared" si="12"/>
        <v>282</v>
      </c>
    </row>
    <row r="247" spans="1:10">
      <c r="A247" s="15">
        <f t="shared" si="14"/>
        <v>120085</v>
      </c>
      <c r="B247" s="28">
        <v>20085</v>
      </c>
      <c r="C247" s="15">
        <v>10128</v>
      </c>
      <c r="D247" s="15" t="s">
        <v>625</v>
      </c>
      <c r="E247" s="15" t="s">
        <v>2255</v>
      </c>
      <c r="F247" s="15">
        <v>32</v>
      </c>
      <c r="G247" s="15" t="s">
        <v>272</v>
      </c>
      <c r="H247" s="15" t="str">
        <f t="shared" si="13"/>
        <v>普通怪物</v>
      </c>
      <c r="I247" s="18">
        <f>VLOOKUP(F247,映射!A:B,2,FALSE)*VLOOKUP(G247,映射!T:U,2,FALSE)*VLOOKUP(H247,映射!O:P,2,FALSE)</f>
        <v>480</v>
      </c>
      <c r="J247" s="18">
        <f t="shared" si="12"/>
        <v>282</v>
      </c>
    </row>
    <row r="248" spans="1:10">
      <c r="A248" s="15">
        <f t="shared" si="14"/>
        <v>120086</v>
      </c>
      <c r="B248" s="28">
        <v>20086</v>
      </c>
      <c r="C248" s="15">
        <v>10129</v>
      </c>
      <c r="D248" s="15" t="s">
        <v>397</v>
      </c>
      <c r="E248" s="15" t="s">
        <v>2255</v>
      </c>
      <c r="F248" s="15">
        <v>32</v>
      </c>
      <c r="G248" s="15" t="s">
        <v>272</v>
      </c>
      <c r="H248" s="15" t="str">
        <f t="shared" si="13"/>
        <v>普通怪物</v>
      </c>
      <c r="I248" s="18">
        <f>VLOOKUP(F248,映射!A:B,2,FALSE)*VLOOKUP(G248,映射!T:U,2,FALSE)*VLOOKUP(H248,映射!O:P,2,FALSE)</f>
        <v>480</v>
      </c>
      <c r="J248" s="18">
        <f t="shared" si="12"/>
        <v>282</v>
      </c>
    </row>
    <row r="249" spans="1:10">
      <c r="A249" s="15">
        <f t="shared" si="14"/>
        <v>120087</v>
      </c>
      <c r="B249" s="28">
        <v>20087</v>
      </c>
      <c r="C249" s="15">
        <v>10098</v>
      </c>
      <c r="D249" s="15" t="s">
        <v>626</v>
      </c>
      <c r="E249" s="15" t="s">
        <v>2255</v>
      </c>
      <c r="F249" s="15">
        <v>32</v>
      </c>
      <c r="G249" s="15" t="s">
        <v>272</v>
      </c>
      <c r="H249" s="15" t="str">
        <f t="shared" si="13"/>
        <v>普通怪物</v>
      </c>
      <c r="I249" s="18">
        <f>VLOOKUP(F249,映射!A:B,2,FALSE)*VLOOKUP(G249,映射!T:U,2,FALSE)*VLOOKUP(H249,映射!O:P,2,FALSE)</f>
        <v>480</v>
      </c>
      <c r="J249" s="18">
        <f t="shared" si="12"/>
        <v>282</v>
      </c>
    </row>
    <row r="250" spans="1:10">
      <c r="A250" s="15">
        <f t="shared" si="14"/>
        <v>120088</v>
      </c>
      <c r="B250" s="28">
        <v>20088</v>
      </c>
      <c r="C250" s="15">
        <v>10064</v>
      </c>
      <c r="D250" s="15" t="s">
        <v>483</v>
      </c>
      <c r="E250" s="15" t="s">
        <v>2255</v>
      </c>
      <c r="F250" s="15">
        <v>32</v>
      </c>
      <c r="G250" s="15" t="s">
        <v>272</v>
      </c>
      <c r="H250" s="15" t="str">
        <f t="shared" si="13"/>
        <v>普通怪物</v>
      </c>
      <c r="I250" s="18">
        <f>VLOOKUP(F250,映射!A:B,2,FALSE)*VLOOKUP(G250,映射!T:U,2,FALSE)*VLOOKUP(H250,映射!O:P,2,FALSE)</f>
        <v>480</v>
      </c>
      <c r="J250" s="18">
        <f t="shared" si="12"/>
        <v>282</v>
      </c>
    </row>
    <row r="251" spans="1:10">
      <c r="A251" s="15">
        <f t="shared" si="14"/>
        <v>120089</v>
      </c>
      <c r="B251" s="28">
        <v>20089</v>
      </c>
      <c r="C251" s="15">
        <v>10113</v>
      </c>
      <c r="D251" s="15" t="s">
        <v>522</v>
      </c>
      <c r="E251" s="15" t="s">
        <v>2255</v>
      </c>
      <c r="F251" s="15">
        <v>32</v>
      </c>
      <c r="G251" s="15" t="s">
        <v>272</v>
      </c>
      <c r="H251" s="15" t="str">
        <f t="shared" si="13"/>
        <v>普通怪物</v>
      </c>
      <c r="I251" s="18">
        <f>VLOOKUP(F251,映射!A:B,2,FALSE)*VLOOKUP(G251,映射!T:U,2,FALSE)*VLOOKUP(H251,映射!O:P,2,FALSE)</f>
        <v>480</v>
      </c>
      <c r="J251" s="18">
        <f t="shared" si="12"/>
        <v>282</v>
      </c>
    </row>
    <row r="252" spans="1:10">
      <c r="A252" s="15">
        <f t="shared" si="14"/>
        <v>120090</v>
      </c>
      <c r="B252" s="28">
        <v>20090</v>
      </c>
      <c r="C252" s="15">
        <v>10155</v>
      </c>
      <c r="D252" s="15" t="s">
        <v>466</v>
      </c>
      <c r="E252" s="15" t="s">
        <v>2255</v>
      </c>
      <c r="F252" s="15">
        <v>32</v>
      </c>
      <c r="G252" s="15" t="s">
        <v>272</v>
      </c>
      <c r="H252" s="15" t="str">
        <f t="shared" si="13"/>
        <v>普通怪物</v>
      </c>
      <c r="I252" s="18">
        <f>VLOOKUP(F252,映射!A:B,2,FALSE)*VLOOKUP(G252,映射!T:U,2,FALSE)*VLOOKUP(H252,映射!O:P,2,FALSE)</f>
        <v>480</v>
      </c>
      <c r="J252" s="18">
        <f t="shared" si="12"/>
        <v>282</v>
      </c>
    </row>
    <row r="253" spans="1:10">
      <c r="A253" s="15">
        <f t="shared" si="14"/>
        <v>120091</v>
      </c>
      <c r="B253" s="28">
        <v>20091</v>
      </c>
      <c r="C253" s="15">
        <v>10118</v>
      </c>
      <c r="D253" s="15" t="s">
        <v>627</v>
      </c>
      <c r="E253" s="15" t="s">
        <v>2255</v>
      </c>
      <c r="F253" s="15">
        <v>32</v>
      </c>
      <c r="G253" s="15" t="s">
        <v>272</v>
      </c>
      <c r="H253" s="15" t="str">
        <f t="shared" si="13"/>
        <v>普通怪物</v>
      </c>
      <c r="I253" s="18">
        <f>VLOOKUP(F253,映射!A:B,2,FALSE)*VLOOKUP(G253,映射!T:U,2,FALSE)*VLOOKUP(H253,映射!O:P,2,FALSE)</f>
        <v>480</v>
      </c>
      <c r="J253" s="18">
        <f t="shared" si="12"/>
        <v>282</v>
      </c>
    </row>
    <row r="254" spans="1:10">
      <c r="A254" s="15">
        <f t="shared" si="14"/>
        <v>120092</v>
      </c>
      <c r="B254" s="28">
        <v>20092</v>
      </c>
      <c r="C254" s="15">
        <v>10126</v>
      </c>
      <c r="D254" s="15" t="s">
        <v>628</v>
      </c>
      <c r="E254" s="15" t="s">
        <v>2255</v>
      </c>
      <c r="F254" s="15">
        <v>32</v>
      </c>
      <c r="G254" s="15" t="s">
        <v>272</v>
      </c>
      <c r="H254" s="15" t="str">
        <f t="shared" si="13"/>
        <v>普通怪物</v>
      </c>
      <c r="I254" s="18">
        <f>VLOOKUP(F254,映射!A:B,2,FALSE)*VLOOKUP(G254,映射!T:U,2,FALSE)*VLOOKUP(H254,映射!O:P,2,FALSE)</f>
        <v>480</v>
      </c>
      <c r="J254" s="18">
        <f t="shared" si="12"/>
        <v>282</v>
      </c>
    </row>
    <row r="255" spans="1:10">
      <c r="A255" s="15">
        <f t="shared" si="14"/>
        <v>120093</v>
      </c>
      <c r="B255" s="28">
        <v>20093</v>
      </c>
      <c r="C255" s="15">
        <v>10095</v>
      </c>
      <c r="D255" s="15" t="s">
        <v>520</v>
      </c>
      <c r="E255" s="15" t="s">
        <v>2255</v>
      </c>
      <c r="F255" s="15">
        <v>32</v>
      </c>
      <c r="G255" s="15" t="s">
        <v>272</v>
      </c>
      <c r="H255" s="15" t="str">
        <f t="shared" si="13"/>
        <v>普通怪物</v>
      </c>
      <c r="I255" s="18">
        <f>VLOOKUP(F255,映射!A:B,2,FALSE)*VLOOKUP(G255,映射!T:U,2,FALSE)*VLOOKUP(H255,映射!O:P,2,FALSE)</f>
        <v>480</v>
      </c>
      <c r="J255" s="18">
        <f t="shared" si="12"/>
        <v>282</v>
      </c>
    </row>
    <row r="256" spans="1:10">
      <c r="A256" s="15">
        <f t="shared" si="14"/>
        <v>120094</v>
      </c>
      <c r="B256" s="28">
        <v>20094</v>
      </c>
      <c r="C256" s="15">
        <v>10112</v>
      </c>
      <c r="D256" s="15" t="s">
        <v>389</v>
      </c>
      <c r="E256" s="15" t="s">
        <v>2260</v>
      </c>
      <c r="F256" s="15">
        <v>32</v>
      </c>
      <c r="G256" s="15" t="s">
        <v>272</v>
      </c>
      <c r="H256" s="15" t="str">
        <f t="shared" si="13"/>
        <v>boss</v>
      </c>
      <c r="I256" s="18">
        <f>VLOOKUP(F256,映射!A:B,2,FALSE)*VLOOKUP(G256,映射!T:U,2,FALSE)*VLOOKUP(H256,映射!O:P,2,FALSE)</f>
        <v>2400</v>
      </c>
      <c r="J256" s="18">
        <f t="shared" si="12"/>
        <v>1410</v>
      </c>
    </row>
    <row r="257" spans="1:10">
      <c r="A257" s="15">
        <f t="shared" si="14"/>
        <v>120095</v>
      </c>
      <c r="B257" s="28">
        <v>20095</v>
      </c>
      <c r="C257" s="15">
        <v>10065</v>
      </c>
      <c r="D257" s="15" t="s">
        <v>629</v>
      </c>
      <c r="E257" s="15" t="s">
        <v>2255</v>
      </c>
      <c r="F257" s="15">
        <v>32</v>
      </c>
      <c r="G257" s="15" t="s">
        <v>272</v>
      </c>
      <c r="H257" s="15" t="str">
        <f t="shared" si="13"/>
        <v>普通怪物</v>
      </c>
      <c r="I257" s="18">
        <f>VLOOKUP(F257,映射!A:B,2,FALSE)*VLOOKUP(G257,映射!T:U,2,FALSE)*VLOOKUP(H257,映射!O:P,2,FALSE)</f>
        <v>480</v>
      </c>
      <c r="J257" s="18">
        <f t="shared" si="12"/>
        <v>282</v>
      </c>
    </row>
    <row r="258" spans="1:10">
      <c r="A258" s="15">
        <f t="shared" si="14"/>
        <v>120096</v>
      </c>
      <c r="B258" s="28">
        <v>20096</v>
      </c>
      <c r="C258" s="15">
        <v>10030</v>
      </c>
      <c r="D258" s="15" t="s">
        <v>448</v>
      </c>
      <c r="E258" s="15" t="s">
        <v>2255</v>
      </c>
      <c r="F258" s="15">
        <v>32</v>
      </c>
      <c r="G258" s="15" t="s">
        <v>272</v>
      </c>
      <c r="H258" s="15" t="str">
        <f t="shared" si="13"/>
        <v>普通怪物</v>
      </c>
      <c r="I258" s="18">
        <f>VLOOKUP(F258,映射!A:B,2,FALSE)*VLOOKUP(G258,映射!T:U,2,FALSE)*VLOOKUP(H258,映射!O:P,2,FALSE)</f>
        <v>480</v>
      </c>
      <c r="J258" s="18">
        <f t="shared" si="12"/>
        <v>282</v>
      </c>
    </row>
    <row r="259" spans="1:10">
      <c r="A259" s="15">
        <f t="shared" si="14"/>
        <v>120097</v>
      </c>
      <c r="B259" s="28">
        <v>20097</v>
      </c>
      <c r="C259" s="15">
        <v>10129</v>
      </c>
      <c r="D259" s="15" t="s">
        <v>397</v>
      </c>
      <c r="E259" s="15" t="s">
        <v>2255</v>
      </c>
      <c r="F259" s="15">
        <v>37</v>
      </c>
      <c r="G259" s="15" t="s">
        <v>272</v>
      </c>
      <c r="H259" s="15" t="str">
        <f t="shared" si="13"/>
        <v>普通怪物</v>
      </c>
      <c r="I259" s="18">
        <f>VLOOKUP(F259,映射!A:B,2,FALSE)*VLOOKUP(G259,映射!T:U,2,FALSE)*VLOOKUP(H259,映射!O:P,2,FALSE)</f>
        <v>650</v>
      </c>
      <c r="J259" s="18">
        <f t="shared" ref="J259:J322" si="15">VLOOKUP(F259,AK:AL,2,FALSE)*VLOOKUP(G259,AH:AI,2,FALSE)*VLOOKUP(H259,AF:AG,2,FALSE)</f>
        <v>312</v>
      </c>
    </row>
    <row r="260" spans="1:10">
      <c r="A260" s="15">
        <f t="shared" si="14"/>
        <v>120098</v>
      </c>
      <c r="B260" s="28">
        <v>20098</v>
      </c>
      <c r="C260" s="15">
        <v>10122</v>
      </c>
      <c r="D260" s="15" t="s">
        <v>630</v>
      </c>
      <c r="E260" s="15" t="s">
        <v>2255</v>
      </c>
      <c r="F260" s="15">
        <v>37</v>
      </c>
      <c r="G260" s="15" t="s">
        <v>272</v>
      </c>
      <c r="H260" s="15" t="str">
        <f t="shared" ref="H260:H323" si="16">IF(E260="monster","普通怪物","boss")</f>
        <v>普通怪物</v>
      </c>
      <c r="I260" s="18">
        <f>VLOOKUP(F260,映射!A:B,2,FALSE)*VLOOKUP(G260,映射!T:U,2,FALSE)*VLOOKUP(H260,映射!O:P,2,FALSE)</f>
        <v>650</v>
      </c>
      <c r="J260" s="18">
        <f t="shared" si="15"/>
        <v>312</v>
      </c>
    </row>
    <row r="261" spans="1:10">
      <c r="A261" s="15">
        <f t="shared" si="14"/>
        <v>120099</v>
      </c>
      <c r="B261" s="28">
        <v>20099</v>
      </c>
      <c r="C261" s="15">
        <v>10057</v>
      </c>
      <c r="D261" s="15" t="s">
        <v>631</v>
      </c>
      <c r="E261" s="15" t="s">
        <v>2255</v>
      </c>
      <c r="F261" s="15">
        <v>37</v>
      </c>
      <c r="G261" s="15" t="s">
        <v>272</v>
      </c>
      <c r="H261" s="15" t="str">
        <f t="shared" si="16"/>
        <v>普通怪物</v>
      </c>
      <c r="I261" s="18">
        <f>VLOOKUP(F261,映射!A:B,2,FALSE)*VLOOKUP(G261,映射!T:U,2,FALSE)*VLOOKUP(H261,映射!O:P,2,FALSE)</f>
        <v>650</v>
      </c>
      <c r="J261" s="18">
        <f t="shared" si="15"/>
        <v>312</v>
      </c>
    </row>
    <row r="262" spans="1:10">
      <c r="A262" s="15">
        <f t="shared" si="14"/>
        <v>120100</v>
      </c>
      <c r="B262" s="28">
        <v>20100</v>
      </c>
      <c r="C262" s="15">
        <v>10142</v>
      </c>
      <c r="D262" s="15" t="s">
        <v>632</v>
      </c>
      <c r="E262" s="15" t="s">
        <v>2255</v>
      </c>
      <c r="F262" s="15">
        <v>37</v>
      </c>
      <c r="G262" s="15" t="s">
        <v>272</v>
      </c>
      <c r="H262" s="15" t="str">
        <f t="shared" si="16"/>
        <v>普通怪物</v>
      </c>
      <c r="I262" s="18">
        <f>VLOOKUP(F262,映射!A:B,2,FALSE)*VLOOKUP(G262,映射!T:U,2,FALSE)*VLOOKUP(H262,映射!O:P,2,FALSE)</f>
        <v>650</v>
      </c>
      <c r="J262" s="18">
        <f t="shared" si="15"/>
        <v>312</v>
      </c>
    </row>
    <row r="263" spans="1:10">
      <c r="A263" s="15">
        <f t="shared" si="14"/>
        <v>120101</v>
      </c>
      <c r="B263" s="28">
        <v>20101</v>
      </c>
      <c r="C263" s="15">
        <v>10113</v>
      </c>
      <c r="D263" s="15" t="s">
        <v>522</v>
      </c>
      <c r="E263" s="15" t="s">
        <v>2255</v>
      </c>
      <c r="F263" s="15">
        <v>37</v>
      </c>
      <c r="G263" s="15" t="s">
        <v>272</v>
      </c>
      <c r="H263" s="15" t="str">
        <f t="shared" si="16"/>
        <v>普通怪物</v>
      </c>
      <c r="I263" s="18">
        <f>VLOOKUP(F263,映射!A:B,2,FALSE)*VLOOKUP(G263,映射!T:U,2,FALSE)*VLOOKUP(H263,映射!O:P,2,FALSE)</f>
        <v>650</v>
      </c>
      <c r="J263" s="18">
        <f t="shared" si="15"/>
        <v>312</v>
      </c>
    </row>
    <row r="264" spans="1:10">
      <c r="A264" s="15">
        <f t="shared" si="14"/>
        <v>120102</v>
      </c>
      <c r="B264" s="28">
        <v>20102</v>
      </c>
      <c r="C264" s="15">
        <v>10059</v>
      </c>
      <c r="D264" s="15" t="s">
        <v>603</v>
      </c>
      <c r="E264" s="15" t="s">
        <v>2255</v>
      </c>
      <c r="F264" s="15">
        <v>37</v>
      </c>
      <c r="G264" s="15" t="s">
        <v>272</v>
      </c>
      <c r="H264" s="15" t="str">
        <f t="shared" si="16"/>
        <v>普通怪物</v>
      </c>
      <c r="I264" s="18">
        <f>VLOOKUP(F264,映射!A:B,2,FALSE)*VLOOKUP(G264,映射!T:U,2,FALSE)*VLOOKUP(H264,映射!O:P,2,FALSE)</f>
        <v>650</v>
      </c>
      <c r="J264" s="18">
        <f t="shared" si="15"/>
        <v>312</v>
      </c>
    </row>
    <row r="265" spans="1:10">
      <c r="A265" s="15">
        <f t="shared" si="14"/>
        <v>120103</v>
      </c>
      <c r="B265" s="28">
        <v>20103</v>
      </c>
      <c r="C265" s="15">
        <v>10083</v>
      </c>
      <c r="D265" s="15" t="s">
        <v>499</v>
      </c>
      <c r="E265" s="15" t="s">
        <v>2255</v>
      </c>
      <c r="F265" s="15">
        <v>37</v>
      </c>
      <c r="G265" s="15" t="s">
        <v>272</v>
      </c>
      <c r="H265" s="15" t="str">
        <f t="shared" si="16"/>
        <v>普通怪物</v>
      </c>
      <c r="I265" s="18">
        <f>VLOOKUP(F265,映射!A:B,2,FALSE)*VLOOKUP(G265,映射!T:U,2,FALSE)*VLOOKUP(H265,映射!O:P,2,FALSE)</f>
        <v>650</v>
      </c>
      <c r="J265" s="18">
        <f t="shared" si="15"/>
        <v>312</v>
      </c>
    </row>
    <row r="266" spans="1:10">
      <c r="A266" s="15">
        <f t="shared" si="14"/>
        <v>120104</v>
      </c>
      <c r="B266" s="28">
        <v>20104</v>
      </c>
      <c r="C266" s="15">
        <v>10006</v>
      </c>
      <c r="D266" s="15" t="s">
        <v>451</v>
      </c>
      <c r="E266" s="15" t="s">
        <v>2255</v>
      </c>
      <c r="F266" s="15">
        <v>37</v>
      </c>
      <c r="G266" s="15" t="s">
        <v>272</v>
      </c>
      <c r="H266" s="15" t="str">
        <f t="shared" si="16"/>
        <v>普通怪物</v>
      </c>
      <c r="I266" s="18">
        <f>VLOOKUP(F266,映射!A:B,2,FALSE)*VLOOKUP(G266,映射!T:U,2,FALSE)*VLOOKUP(H266,映射!O:P,2,FALSE)</f>
        <v>650</v>
      </c>
      <c r="J266" s="18">
        <f t="shared" si="15"/>
        <v>312</v>
      </c>
    </row>
    <row r="267" spans="1:10">
      <c r="A267" s="15">
        <f t="shared" si="14"/>
        <v>120105</v>
      </c>
      <c r="B267" s="28">
        <v>20105</v>
      </c>
      <c r="C267" s="15">
        <v>10121</v>
      </c>
      <c r="D267" s="15" t="s">
        <v>605</v>
      </c>
      <c r="E267" s="15" t="s">
        <v>2255</v>
      </c>
      <c r="F267" s="15">
        <v>37</v>
      </c>
      <c r="G267" s="15" t="s">
        <v>272</v>
      </c>
      <c r="H267" s="15" t="str">
        <f t="shared" si="16"/>
        <v>普通怪物</v>
      </c>
      <c r="I267" s="18">
        <f>VLOOKUP(F267,映射!A:B,2,FALSE)*VLOOKUP(G267,映射!T:U,2,FALSE)*VLOOKUP(H267,映射!O:P,2,FALSE)</f>
        <v>650</v>
      </c>
      <c r="J267" s="18">
        <f t="shared" si="15"/>
        <v>312</v>
      </c>
    </row>
    <row r="268" spans="1:10">
      <c r="A268" s="15">
        <f t="shared" si="14"/>
        <v>120106</v>
      </c>
      <c r="B268" s="28">
        <v>20106</v>
      </c>
      <c r="C268" s="15">
        <v>10158</v>
      </c>
      <c r="D268" s="15" t="s">
        <v>633</v>
      </c>
      <c r="E268" s="15" t="s">
        <v>2255</v>
      </c>
      <c r="F268" s="15">
        <v>37</v>
      </c>
      <c r="G268" s="15" t="s">
        <v>272</v>
      </c>
      <c r="H268" s="15" t="str">
        <f t="shared" si="16"/>
        <v>普通怪物</v>
      </c>
      <c r="I268" s="18">
        <f>VLOOKUP(F268,映射!A:B,2,FALSE)*VLOOKUP(G268,映射!T:U,2,FALSE)*VLOOKUP(H268,映射!O:P,2,FALSE)</f>
        <v>650</v>
      </c>
      <c r="J268" s="18">
        <f t="shared" si="15"/>
        <v>312</v>
      </c>
    </row>
    <row r="269" spans="1:10">
      <c r="A269" s="15">
        <f t="shared" si="14"/>
        <v>120107</v>
      </c>
      <c r="B269" s="28">
        <v>20107</v>
      </c>
      <c r="C269" s="15">
        <v>10025</v>
      </c>
      <c r="D269" s="15" t="s">
        <v>425</v>
      </c>
      <c r="E269" s="15" t="s">
        <v>2255</v>
      </c>
      <c r="F269" s="15">
        <v>37</v>
      </c>
      <c r="G269" s="15" t="s">
        <v>272</v>
      </c>
      <c r="H269" s="15" t="str">
        <f t="shared" si="16"/>
        <v>普通怪物</v>
      </c>
      <c r="I269" s="18">
        <f>VLOOKUP(F269,映射!A:B,2,FALSE)*VLOOKUP(G269,映射!T:U,2,FALSE)*VLOOKUP(H269,映射!O:P,2,FALSE)</f>
        <v>650</v>
      </c>
      <c r="J269" s="18">
        <f t="shared" si="15"/>
        <v>312</v>
      </c>
    </row>
    <row r="270" spans="1:10">
      <c r="A270" s="15">
        <f t="shared" si="14"/>
        <v>120108</v>
      </c>
      <c r="B270" s="28">
        <v>20108</v>
      </c>
      <c r="C270" s="15">
        <v>10121</v>
      </c>
      <c r="D270" s="15" t="s">
        <v>605</v>
      </c>
      <c r="E270" s="15" t="s">
        <v>2255</v>
      </c>
      <c r="F270" s="15">
        <v>37</v>
      </c>
      <c r="G270" s="15" t="s">
        <v>272</v>
      </c>
      <c r="H270" s="15" t="str">
        <f t="shared" si="16"/>
        <v>普通怪物</v>
      </c>
      <c r="I270" s="18">
        <f>VLOOKUP(F270,映射!A:B,2,FALSE)*VLOOKUP(G270,映射!T:U,2,FALSE)*VLOOKUP(H270,映射!O:P,2,FALSE)</f>
        <v>650</v>
      </c>
      <c r="J270" s="18">
        <f t="shared" si="15"/>
        <v>312</v>
      </c>
    </row>
    <row r="271" spans="1:10">
      <c r="A271" s="15">
        <f t="shared" si="14"/>
        <v>120109</v>
      </c>
      <c r="B271" s="28">
        <v>20109</v>
      </c>
      <c r="C271" s="15">
        <v>10106</v>
      </c>
      <c r="D271" s="15" t="s">
        <v>634</v>
      </c>
      <c r="E271" s="15" t="s">
        <v>2255</v>
      </c>
      <c r="F271" s="15">
        <v>37</v>
      </c>
      <c r="G271" s="15" t="s">
        <v>272</v>
      </c>
      <c r="H271" s="15" t="str">
        <f t="shared" si="16"/>
        <v>普通怪物</v>
      </c>
      <c r="I271" s="18">
        <f>VLOOKUP(F271,映射!A:B,2,FALSE)*VLOOKUP(G271,映射!T:U,2,FALSE)*VLOOKUP(H271,映射!O:P,2,FALSE)</f>
        <v>650</v>
      </c>
      <c r="J271" s="18">
        <f t="shared" si="15"/>
        <v>312</v>
      </c>
    </row>
    <row r="272" spans="1:10">
      <c r="A272" s="15">
        <f t="shared" si="14"/>
        <v>120110</v>
      </c>
      <c r="B272" s="28">
        <v>20110</v>
      </c>
      <c r="C272" s="15">
        <v>10125</v>
      </c>
      <c r="D272" s="15" t="s">
        <v>635</v>
      </c>
      <c r="E272" s="15" t="s">
        <v>2255</v>
      </c>
      <c r="F272" s="15">
        <v>37</v>
      </c>
      <c r="G272" s="15" t="s">
        <v>272</v>
      </c>
      <c r="H272" s="15" t="str">
        <f t="shared" si="16"/>
        <v>普通怪物</v>
      </c>
      <c r="I272" s="18">
        <f>VLOOKUP(F272,映射!A:B,2,FALSE)*VLOOKUP(G272,映射!T:U,2,FALSE)*VLOOKUP(H272,映射!O:P,2,FALSE)</f>
        <v>650</v>
      </c>
      <c r="J272" s="18">
        <f t="shared" si="15"/>
        <v>312</v>
      </c>
    </row>
    <row r="273" spans="1:10">
      <c r="A273" s="15">
        <f t="shared" si="14"/>
        <v>120111</v>
      </c>
      <c r="B273" s="28">
        <v>20111</v>
      </c>
      <c r="C273" s="15">
        <v>10052</v>
      </c>
      <c r="D273" s="15" t="s">
        <v>584</v>
      </c>
      <c r="E273" s="15" t="s">
        <v>2255</v>
      </c>
      <c r="F273" s="15">
        <v>37</v>
      </c>
      <c r="G273" s="15" t="s">
        <v>272</v>
      </c>
      <c r="H273" s="15" t="str">
        <f t="shared" si="16"/>
        <v>普通怪物</v>
      </c>
      <c r="I273" s="18">
        <f>VLOOKUP(F273,映射!A:B,2,FALSE)*VLOOKUP(G273,映射!T:U,2,FALSE)*VLOOKUP(H273,映射!O:P,2,FALSE)</f>
        <v>650</v>
      </c>
      <c r="J273" s="18">
        <f t="shared" si="15"/>
        <v>312</v>
      </c>
    </row>
    <row r="274" spans="1:10">
      <c r="A274" s="15">
        <f t="shared" si="14"/>
        <v>120112</v>
      </c>
      <c r="B274" s="28">
        <v>20112</v>
      </c>
      <c r="C274" s="15">
        <v>10044</v>
      </c>
      <c r="D274" s="15" t="s">
        <v>590</v>
      </c>
      <c r="E274" s="15" t="s">
        <v>2255</v>
      </c>
      <c r="F274" s="15">
        <v>37</v>
      </c>
      <c r="G274" s="15" t="s">
        <v>272</v>
      </c>
      <c r="H274" s="15" t="str">
        <f t="shared" si="16"/>
        <v>普通怪物</v>
      </c>
      <c r="I274" s="18">
        <f>VLOOKUP(F274,映射!A:B,2,FALSE)*VLOOKUP(G274,映射!T:U,2,FALSE)*VLOOKUP(H274,映射!O:P,2,FALSE)</f>
        <v>650</v>
      </c>
      <c r="J274" s="18">
        <f t="shared" si="15"/>
        <v>312</v>
      </c>
    </row>
    <row r="275" spans="1:10">
      <c r="A275" s="15">
        <f t="shared" si="14"/>
        <v>120113</v>
      </c>
      <c r="B275" s="28">
        <v>20113</v>
      </c>
      <c r="C275" s="15">
        <v>10090</v>
      </c>
      <c r="D275" s="15" t="s">
        <v>636</v>
      </c>
      <c r="E275" s="15" t="s">
        <v>2255</v>
      </c>
      <c r="F275" s="15">
        <v>37</v>
      </c>
      <c r="G275" s="15" t="s">
        <v>272</v>
      </c>
      <c r="H275" s="15" t="str">
        <f t="shared" si="16"/>
        <v>普通怪物</v>
      </c>
      <c r="I275" s="18">
        <f>VLOOKUP(F275,映射!A:B,2,FALSE)*VLOOKUP(G275,映射!T:U,2,FALSE)*VLOOKUP(H275,映射!O:P,2,FALSE)</f>
        <v>650</v>
      </c>
      <c r="J275" s="18">
        <f t="shared" si="15"/>
        <v>312</v>
      </c>
    </row>
    <row r="276" spans="1:10">
      <c r="A276" s="15">
        <f t="shared" si="14"/>
        <v>120114</v>
      </c>
      <c r="B276" s="28">
        <v>20114</v>
      </c>
      <c r="C276" s="15">
        <v>10085</v>
      </c>
      <c r="D276" s="15" t="s">
        <v>621</v>
      </c>
      <c r="E276" s="15" t="s">
        <v>2255</v>
      </c>
      <c r="F276" s="15">
        <v>37</v>
      </c>
      <c r="G276" s="15" t="s">
        <v>272</v>
      </c>
      <c r="H276" s="15" t="str">
        <f t="shared" si="16"/>
        <v>普通怪物</v>
      </c>
      <c r="I276" s="18">
        <f>VLOOKUP(F276,映射!A:B,2,FALSE)*VLOOKUP(G276,映射!T:U,2,FALSE)*VLOOKUP(H276,映射!O:P,2,FALSE)</f>
        <v>650</v>
      </c>
      <c r="J276" s="18">
        <f t="shared" si="15"/>
        <v>312</v>
      </c>
    </row>
    <row r="277" spans="1:10">
      <c r="A277" s="15">
        <f t="shared" si="14"/>
        <v>120115</v>
      </c>
      <c r="B277" s="28">
        <v>20115</v>
      </c>
      <c r="C277" s="15">
        <v>10017</v>
      </c>
      <c r="D277" s="15" t="s">
        <v>637</v>
      </c>
      <c r="E277" s="15" t="s">
        <v>2255</v>
      </c>
      <c r="F277" s="15">
        <v>37</v>
      </c>
      <c r="G277" s="15" t="s">
        <v>272</v>
      </c>
      <c r="H277" s="15" t="str">
        <f t="shared" si="16"/>
        <v>普通怪物</v>
      </c>
      <c r="I277" s="18">
        <f>VLOOKUP(F277,映射!A:B,2,FALSE)*VLOOKUP(G277,映射!T:U,2,FALSE)*VLOOKUP(H277,映射!O:P,2,FALSE)</f>
        <v>650</v>
      </c>
      <c r="J277" s="18">
        <f t="shared" si="15"/>
        <v>312</v>
      </c>
    </row>
    <row r="278" spans="1:10">
      <c r="A278" s="15">
        <f t="shared" si="14"/>
        <v>120116</v>
      </c>
      <c r="B278" s="28">
        <v>20116</v>
      </c>
      <c r="C278" s="15">
        <v>10111</v>
      </c>
      <c r="D278" s="15" t="s">
        <v>521</v>
      </c>
      <c r="E278" s="15" t="s">
        <v>2255</v>
      </c>
      <c r="F278" s="15">
        <v>37</v>
      </c>
      <c r="G278" s="15" t="s">
        <v>272</v>
      </c>
      <c r="H278" s="15" t="str">
        <f t="shared" si="16"/>
        <v>普通怪物</v>
      </c>
      <c r="I278" s="18">
        <f>VLOOKUP(F278,映射!A:B,2,FALSE)*VLOOKUP(G278,映射!T:U,2,FALSE)*VLOOKUP(H278,映射!O:P,2,FALSE)</f>
        <v>650</v>
      </c>
      <c r="J278" s="18">
        <f t="shared" si="15"/>
        <v>312</v>
      </c>
    </row>
    <row r="279" spans="1:10">
      <c r="A279" s="15">
        <f t="shared" si="14"/>
        <v>120117</v>
      </c>
      <c r="B279" s="28">
        <v>20117</v>
      </c>
      <c r="C279" s="15">
        <v>10104</v>
      </c>
      <c r="D279" s="15" t="s">
        <v>620</v>
      </c>
      <c r="E279" s="15" t="s">
        <v>2255</v>
      </c>
      <c r="F279" s="15">
        <v>37</v>
      </c>
      <c r="G279" s="15" t="s">
        <v>272</v>
      </c>
      <c r="H279" s="15" t="str">
        <f t="shared" si="16"/>
        <v>普通怪物</v>
      </c>
      <c r="I279" s="18">
        <f>VLOOKUP(F279,映射!A:B,2,FALSE)*VLOOKUP(G279,映射!T:U,2,FALSE)*VLOOKUP(H279,映射!O:P,2,FALSE)</f>
        <v>650</v>
      </c>
      <c r="J279" s="18">
        <f t="shared" si="15"/>
        <v>312</v>
      </c>
    </row>
    <row r="280" spans="1:10">
      <c r="A280" s="15">
        <f t="shared" si="14"/>
        <v>120118</v>
      </c>
      <c r="B280" s="28">
        <v>20118</v>
      </c>
      <c r="C280" s="15">
        <v>10080</v>
      </c>
      <c r="D280" s="15" t="s">
        <v>638</v>
      </c>
      <c r="E280" s="15" t="s">
        <v>2255</v>
      </c>
      <c r="F280" s="15">
        <v>37</v>
      </c>
      <c r="G280" s="15" t="s">
        <v>272</v>
      </c>
      <c r="H280" s="15" t="str">
        <f t="shared" si="16"/>
        <v>普通怪物</v>
      </c>
      <c r="I280" s="18">
        <f>VLOOKUP(F280,映射!A:B,2,FALSE)*VLOOKUP(G280,映射!T:U,2,FALSE)*VLOOKUP(H280,映射!O:P,2,FALSE)</f>
        <v>650</v>
      </c>
      <c r="J280" s="18">
        <f t="shared" si="15"/>
        <v>312</v>
      </c>
    </row>
    <row r="281" spans="1:10">
      <c r="A281" s="15">
        <f t="shared" si="14"/>
        <v>120119</v>
      </c>
      <c r="B281" s="28">
        <v>20119</v>
      </c>
      <c r="C281" s="15">
        <v>10075</v>
      </c>
      <c r="D281" s="15" t="s">
        <v>639</v>
      </c>
      <c r="E281" s="15" t="s">
        <v>2255</v>
      </c>
      <c r="F281" s="15">
        <v>37</v>
      </c>
      <c r="G281" s="15" t="s">
        <v>272</v>
      </c>
      <c r="H281" s="15" t="str">
        <f t="shared" si="16"/>
        <v>普通怪物</v>
      </c>
      <c r="I281" s="18">
        <f>VLOOKUP(F281,映射!A:B,2,FALSE)*VLOOKUP(G281,映射!T:U,2,FALSE)*VLOOKUP(H281,映射!O:P,2,FALSE)</f>
        <v>650</v>
      </c>
      <c r="J281" s="18">
        <f t="shared" si="15"/>
        <v>312</v>
      </c>
    </row>
    <row r="282" spans="1:10">
      <c r="A282" s="15">
        <f t="shared" si="14"/>
        <v>120120</v>
      </c>
      <c r="B282" s="28">
        <v>20120</v>
      </c>
      <c r="C282" s="15">
        <v>10131</v>
      </c>
      <c r="D282" s="15" t="s">
        <v>459</v>
      </c>
      <c r="E282" s="15" t="s">
        <v>2255</v>
      </c>
      <c r="F282" s="15">
        <v>37</v>
      </c>
      <c r="G282" s="15" t="s">
        <v>272</v>
      </c>
      <c r="H282" s="15" t="str">
        <f t="shared" si="16"/>
        <v>普通怪物</v>
      </c>
      <c r="I282" s="18">
        <f>VLOOKUP(F282,映射!A:B,2,FALSE)*VLOOKUP(G282,映射!T:U,2,FALSE)*VLOOKUP(H282,映射!O:P,2,FALSE)</f>
        <v>650</v>
      </c>
      <c r="J282" s="18">
        <f t="shared" si="15"/>
        <v>312</v>
      </c>
    </row>
    <row r="283" spans="1:10">
      <c r="A283" s="15">
        <f t="shared" si="14"/>
        <v>120121</v>
      </c>
      <c r="B283" s="28">
        <v>20121</v>
      </c>
      <c r="C283" s="15">
        <v>10101</v>
      </c>
      <c r="D283" s="15" t="s">
        <v>492</v>
      </c>
      <c r="E283" s="15" t="s">
        <v>2255</v>
      </c>
      <c r="F283" s="15">
        <v>42</v>
      </c>
      <c r="G283" s="15" t="s">
        <v>272</v>
      </c>
      <c r="H283" s="15" t="str">
        <f t="shared" si="16"/>
        <v>普通怪物</v>
      </c>
      <c r="I283" s="18">
        <f>VLOOKUP(F283,映射!A:B,2,FALSE)*VLOOKUP(G283,映射!T:U,2,FALSE)*VLOOKUP(H283,映射!O:P,2,FALSE)</f>
        <v>860</v>
      </c>
      <c r="J283" s="18">
        <f t="shared" si="15"/>
        <v>342</v>
      </c>
    </row>
    <row r="284" spans="1:10">
      <c r="A284" s="15">
        <f t="shared" si="14"/>
        <v>120122</v>
      </c>
      <c r="B284" s="28">
        <v>20122</v>
      </c>
      <c r="C284" s="15">
        <v>10118</v>
      </c>
      <c r="D284" s="15" t="s">
        <v>627</v>
      </c>
      <c r="E284" s="15" t="s">
        <v>2255</v>
      </c>
      <c r="F284" s="15">
        <v>42</v>
      </c>
      <c r="G284" s="15" t="s">
        <v>272</v>
      </c>
      <c r="H284" s="15" t="str">
        <f t="shared" si="16"/>
        <v>普通怪物</v>
      </c>
      <c r="I284" s="18">
        <f>VLOOKUP(F284,映射!A:B,2,FALSE)*VLOOKUP(G284,映射!T:U,2,FALSE)*VLOOKUP(H284,映射!O:P,2,FALSE)</f>
        <v>860</v>
      </c>
      <c r="J284" s="18">
        <f t="shared" si="15"/>
        <v>342</v>
      </c>
    </row>
    <row r="285" spans="1:10">
      <c r="A285" s="15">
        <f t="shared" si="14"/>
        <v>120123</v>
      </c>
      <c r="B285" s="28">
        <v>20123</v>
      </c>
      <c r="C285" s="15">
        <v>10054</v>
      </c>
      <c r="D285" s="15" t="s">
        <v>641</v>
      </c>
      <c r="E285" s="15" t="s">
        <v>2255</v>
      </c>
      <c r="F285" s="15">
        <v>42</v>
      </c>
      <c r="G285" s="15" t="s">
        <v>272</v>
      </c>
      <c r="H285" s="15" t="str">
        <f t="shared" si="16"/>
        <v>普通怪物</v>
      </c>
      <c r="I285" s="18">
        <f>VLOOKUP(F285,映射!A:B,2,FALSE)*VLOOKUP(G285,映射!T:U,2,FALSE)*VLOOKUP(H285,映射!O:P,2,FALSE)</f>
        <v>860</v>
      </c>
      <c r="J285" s="18">
        <f t="shared" si="15"/>
        <v>342</v>
      </c>
    </row>
    <row r="286" spans="1:10">
      <c r="A286" s="15">
        <f t="shared" si="14"/>
        <v>120124</v>
      </c>
      <c r="B286" s="28">
        <v>20124</v>
      </c>
      <c r="C286" s="15">
        <v>10047</v>
      </c>
      <c r="D286" s="15" t="s">
        <v>614</v>
      </c>
      <c r="E286" s="15" t="s">
        <v>2255</v>
      </c>
      <c r="F286" s="15">
        <v>42</v>
      </c>
      <c r="G286" s="15" t="s">
        <v>272</v>
      </c>
      <c r="H286" s="15" t="str">
        <f t="shared" si="16"/>
        <v>普通怪物</v>
      </c>
      <c r="I286" s="18">
        <f>VLOOKUP(F286,映射!A:B,2,FALSE)*VLOOKUP(G286,映射!T:U,2,FALSE)*VLOOKUP(H286,映射!O:P,2,FALSE)</f>
        <v>860</v>
      </c>
      <c r="J286" s="18">
        <f t="shared" si="15"/>
        <v>342</v>
      </c>
    </row>
    <row r="287" spans="1:10">
      <c r="A287" s="15">
        <f t="shared" si="14"/>
        <v>120125</v>
      </c>
      <c r="B287" s="28">
        <v>20125</v>
      </c>
      <c r="C287" s="15">
        <v>10138</v>
      </c>
      <c r="D287" s="15" t="s">
        <v>642</v>
      </c>
      <c r="E287" s="15" t="s">
        <v>2255</v>
      </c>
      <c r="F287" s="15">
        <v>42</v>
      </c>
      <c r="G287" s="15" t="s">
        <v>272</v>
      </c>
      <c r="H287" s="15" t="str">
        <f t="shared" si="16"/>
        <v>普通怪物</v>
      </c>
      <c r="I287" s="18">
        <f>VLOOKUP(F287,映射!A:B,2,FALSE)*VLOOKUP(G287,映射!T:U,2,FALSE)*VLOOKUP(H287,映射!O:P,2,FALSE)</f>
        <v>860</v>
      </c>
      <c r="J287" s="18">
        <f t="shared" si="15"/>
        <v>342</v>
      </c>
    </row>
    <row r="288" spans="1:10">
      <c r="A288" s="15">
        <f t="shared" si="14"/>
        <v>120126</v>
      </c>
      <c r="B288" s="28">
        <v>20126</v>
      </c>
      <c r="C288" s="15">
        <v>10142</v>
      </c>
      <c r="D288" s="15" t="s">
        <v>632</v>
      </c>
      <c r="E288" s="15" t="s">
        <v>2255</v>
      </c>
      <c r="F288" s="15">
        <v>42</v>
      </c>
      <c r="G288" s="15" t="s">
        <v>272</v>
      </c>
      <c r="H288" s="15" t="str">
        <f t="shared" si="16"/>
        <v>普通怪物</v>
      </c>
      <c r="I288" s="18">
        <f>VLOOKUP(F288,映射!A:B,2,FALSE)*VLOOKUP(G288,映射!T:U,2,FALSE)*VLOOKUP(H288,映射!O:P,2,FALSE)</f>
        <v>860</v>
      </c>
      <c r="J288" s="18">
        <f t="shared" si="15"/>
        <v>342</v>
      </c>
    </row>
    <row r="289" spans="1:10">
      <c r="A289" s="15">
        <f t="shared" si="14"/>
        <v>120127</v>
      </c>
      <c r="B289" s="28">
        <v>20127</v>
      </c>
      <c r="C289" s="15">
        <v>10071</v>
      </c>
      <c r="D289" s="15" t="s">
        <v>593</v>
      </c>
      <c r="E289" s="15" t="s">
        <v>2255</v>
      </c>
      <c r="F289" s="15">
        <v>42</v>
      </c>
      <c r="G289" s="15" t="s">
        <v>272</v>
      </c>
      <c r="H289" s="15" t="str">
        <f t="shared" si="16"/>
        <v>普通怪物</v>
      </c>
      <c r="I289" s="18">
        <f>VLOOKUP(F289,映射!A:B,2,FALSE)*VLOOKUP(G289,映射!T:U,2,FALSE)*VLOOKUP(H289,映射!O:P,2,FALSE)</f>
        <v>860</v>
      </c>
      <c r="J289" s="18">
        <f t="shared" si="15"/>
        <v>342</v>
      </c>
    </row>
    <row r="290" spans="1:10">
      <c r="A290" s="15">
        <f t="shared" si="14"/>
        <v>120128</v>
      </c>
      <c r="B290" s="28">
        <v>20128</v>
      </c>
      <c r="C290" s="15">
        <v>10133</v>
      </c>
      <c r="D290" s="15" t="s">
        <v>472</v>
      </c>
      <c r="E290" s="15" t="s">
        <v>2255</v>
      </c>
      <c r="F290" s="15">
        <v>42</v>
      </c>
      <c r="G290" s="15" t="s">
        <v>272</v>
      </c>
      <c r="H290" s="15" t="str">
        <f t="shared" si="16"/>
        <v>普通怪物</v>
      </c>
      <c r="I290" s="18">
        <f>VLOOKUP(F290,映射!A:B,2,FALSE)*VLOOKUP(G290,映射!T:U,2,FALSE)*VLOOKUP(H290,映射!O:P,2,FALSE)</f>
        <v>860</v>
      </c>
      <c r="J290" s="18">
        <f t="shared" si="15"/>
        <v>342</v>
      </c>
    </row>
    <row r="291" spans="1:10">
      <c r="A291" s="15">
        <f t="shared" si="14"/>
        <v>120129</v>
      </c>
      <c r="B291" s="28">
        <v>20129</v>
      </c>
      <c r="C291" s="15">
        <v>10093</v>
      </c>
      <c r="D291" s="15" t="s">
        <v>587</v>
      </c>
      <c r="E291" s="15" t="s">
        <v>2255</v>
      </c>
      <c r="F291" s="15">
        <v>42</v>
      </c>
      <c r="G291" s="15" t="s">
        <v>272</v>
      </c>
      <c r="H291" s="15" t="str">
        <f t="shared" si="16"/>
        <v>普通怪物</v>
      </c>
      <c r="I291" s="18">
        <f>VLOOKUP(F291,映射!A:B,2,FALSE)*VLOOKUP(G291,映射!T:U,2,FALSE)*VLOOKUP(H291,映射!O:P,2,FALSE)</f>
        <v>860</v>
      </c>
      <c r="J291" s="18">
        <f t="shared" si="15"/>
        <v>342</v>
      </c>
    </row>
    <row r="292" spans="1:10">
      <c r="A292" s="15">
        <f t="shared" si="14"/>
        <v>120130</v>
      </c>
      <c r="B292" s="28">
        <v>20130</v>
      </c>
      <c r="C292" s="15">
        <v>10014</v>
      </c>
      <c r="D292" s="15" t="s">
        <v>643</v>
      </c>
      <c r="E292" s="15" t="s">
        <v>2255</v>
      </c>
      <c r="F292" s="15">
        <v>42</v>
      </c>
      <c r="G292" s="15" t="s">
        <v>272</v>
      </c>
      <c r="H292" s="15" t="str">
        <f t="shared" si="16"/>
        <v>普通怪物</v>
      </c>
      <c r="I292" s="18">
        <f>VLOOKUP(F292,映射!A:B,2,FALSE)*VLOOKUP(G292,映射!T:U,2,FALSE)*VLOOKUP(H292,映射!O:P,2,FALSE)</f>
        <v>860</v>
      </c>
      <c r="J292" s="18">
        <f t="shared" si="15"/>
        <v>342</v>
      </c>
    </row>
    <row r="293" spans="1:10">
      <c r="A293" s="15">
        <f t="shared" si="14"/>
        <v>120131</v>
      </c>
      <c r="B293" s="28">
        <v>20131</v>
      </c>
      <c r="C293" s="15">
        <v>10056</v>
      </c>
      <c r="D293" s="15" t="s">
        <v>644</v>
      </c>
      <c r="E293" s="15" t="s">
        <v>2255</v>
      </c>
      <c r="F293" s="15">
        <v>42</v>
      </c>
      <c r="G293" s="15" t="s">
        <v>272</v>
      </c>
      <c r="H293" s="15" t="str">
        <f t="shared" si="16"/>
        <v>普通怪物</v>
      </c>
      <c r="I293" s="18">
        <f>VLOOKUP(F293,映射!A:B,2,FALSE)*VLOOKUP(G293,映射!T:U,2,FALSE)*VLOOKUP(H293,映射!O:P,2,FALSE)</f>
        <v>860</v>
      </c>
      <c r="J293" s="18">
        <f t="shared" si="15"/>
        <v>342</v>
      </c>
    </row>
    <row r="294" spans="1:10">
      <c r="A294" s="15">
        <f t="shared" si="14"/>
        <v>120132</v>
      </c>
      <c r="B294" s="28">
        <v>20132</v>
      </c>
      <c r="C294" s="15">
        <v>10061</v>
      </c>
      <c r="D294" s="15" t="s">
        <v>424</v>
      </c>
      <c r="E294" s="15" t="s">
        <v>2255</v>
      </c>
      <c r="F294" s="15">
        <v>42</v>
      </c>
      <c r="G294" s="15" t="s">
        <v>272</v>
      </c>
      <c r="H294" s="15" t="str">
        <f t="shared" si="16"/>
        <v>普通怪物</v>
      </c>
      <c r="I294" s="18">
        <f>VLOOKUP(F294,映射!A:B,2,FALSE)*VLOOKUP(G294,映射!T:U,2,FALSE)*VLOOKUP(H294,映射!O:P,2,FALSE)</f>
        <v>860</v>
      </c>
      <c r="J294" s="18">
        <f t="shared" si="15"/>
        <v>342</v>
      </c>
    </row>
    <row r="295" spans="1:10">
      <c r="A295" s="15">
        <f t="shared" si="14"/>
        <v>120133</v>
      </c>
      <c r="B295" s="28">
        <v>20133</v>
      </c>
      <c r="C295" s="15">
        <v>10158</v>
      </c>
      <c r="D295" s="15" t="s">
        <v>633</v>
      </c>
      <c r="E295" s="15" t="s">
        <v>2255</v>
      </c>
      <c r="F295" s="15">
        <v>42</v>
      </c>
      <c r="G295" s="15" t="s">
        <v>272</v>
      </c>
      <c r="H295" s="15" t="str">
        <f t="shared" si="16"/>
        <v>普通怪物</v>
      </c>
      <c r="I295" s="18">
        <f>VLOOKUP(F295,映射!A:B,2,FALSE)*VLOOKUP(G295,映射!T:U,2,FALSE)*VLOOKUP(H295,映射!O:P,2,FALSE)</f>
        <v>860</v>
      </c>
      <c r="J295" s="18">
        <f t="shared" si="15"/>
        <v>342</v>
      </c>
    </row>
    <row r="296" spans="1:10">
      <c r="A296" s="15">
        <f t="shared" si="14"/>
        <v>120134</v>
      </c>
      <c r="B296" s="28">
        <v>20134</v>
      </c>
      <c r="C296" s="15">
        <v>10090</v>
      </c>
      <c r="D296" s="15" t="s">
        <v>636</v>
      </c>
      <c r="E296" s="15" t="s">
        <v>2255</v>
      </c>
      <c r="F296" s="15">
        <v>42</v>
      </c>
      <c r="G296" s="15" t="s">
        <v>272</v>
      </c>
      <c r="H296" s="15" t="str">
        <f t="shared" si="16"/>
        <v>普通怪物</v>
      </c>
      <c r="I296" s="18">
        <f>VLOOKUP(F296,映射!A:B,2,FALSE)*VLOOKUP(G296,映射!T:U,2,FALSE)*VLOOKUP(H296,映射!O:P,2,FALSE)</f>
        <v>860</v>
      </c>
      <c r="J296" s="18">
        <f t="shared" si="15"/>
        <v>342</v>
      </c>
    </row>
    <row r="297" spans="1:10">
      <c r="A297" s="15">
        <f t="shared" si="14"/>
        <v>120135</v>
      </c>
      <c r="B297" s="28">
        <v>20135</v>
      </c>
      <c r="C297" s="15">
        <v>10032</v>
      </c>
      <c r="D297" s="15" t="s">
        <v>514</v>
      </c>
      <c r="E297" s="15" t="s">
        <v>2255</v>
      </c>
      <c r="F297" s="15">
        <v>42</v>
      </c>
      <c r="G297" s="15" t="s">
        <v>272</v>
      </c>
      <c r="H297" s="15" t="str">
        <f t="shared" si="16"/>
        <v>普通怪物</v>
      </c>
      <c r="I297" s="18">
        <f>VLOOKUP(F297,映射!A:B,2,FALSE)*VLOOKUP(G297,映射!T:U,2,FALSE)*VLOOKUP(H297,映射!O:P,2,FALSE)</f>
        <v>860</v>
      </c>
      <c r="J297" s="18">
        <f t="shared" si="15"/>
        <v>342</v>
      </c>
    </row>
    <row r="298" spans="1:10">
      <c r="A298" s="15">
        <f t="shared" si="14"/>
        <v>120136</v>
      </c>
      <c r="B298" s="28">
        <v>20136</v>
      </c>
      <c r="C298" s="15">
        <v>10009</v>
      </c>
      <c r="D298" s="15" t="s">
        <v>412</v>
      </c>
      <c r="E298" s="15" t="s">
        <v>2255</v>
      </c>
      <c r="F298" s="15">
        <v>42</v>
      </c>
      <c r="G298" s="15" t="s">
        <v>272</v>
      </c>
      <c r="H298" s="15" t="str">
        <f t="shared" si="16"/>
        <v>普通怪物</v>
      </c>
      <c r="I298" s="18">
        <f>VLOOKUP(F298,映射!A:B,2,FALSE)*VLOOKUP(G298,映射!T:U,2,FALSE)*VLOOKUP(H298,映射!O:P,2,FALSE)</f>
        <v>860</v>
      </c>
      <c r="J298" s="18">
        <f t="shared" si="15"/>
        <v>342</v>
      </c>
    </row>
    <row r="299" spans="1:10">
      <c r="A299" s="15">
        <f t="shared" si="14"/>
        <v>120137</v>
      </c>
      <c r="B299" s="28">
        <v>20137</v>
      </c>
      <c r="C299" s="15">
        <v>10124</v>
      </c>
      <c r="D299" s="15" t="s">
        <v>455</v>
      </c>
      <c r="E299" s="15" t="s">
        <v>2255</v>
      </c>
      <c r="F299" s="15">
        <v>42</v>
      </c>
      <c r="G299" s="15" t="s">
        <v>272</v>
      </c>
      <c r="H299" s="15" t="str">
        <f t="shared" si="16"/>
        <v>普通怪物</v>
      </c>
      <c r="I299" s="18">
        <f>VLOOKUP(F299,映射!A:B,2,FALSE)*VLOOKUP(G299,映射!T:U,2,FALSE)*VLOOKUP(H299,映射!O:P,2,FALSE)</f>
        <v>860</v>
      </c>
      <c r="J299" s="18">
        <f t="shared" si="15"/>
        <v>342</v>
      </c>
    </row>
    <row r="300" spans="1:10">
      <c r="A300" s="15">
        <f t="shared" si="14"/>
        <v>120138</v>
      </c>
      <c r="B300" s="28">
        <v>20138</v>
      </c>
      <c r="C300" s="15">
        <v>10157</v>
      </c>
      <c r="D300" s="15" t="s">
        <v>497</v>
      </c>
      <c r="E300" s="15" t="s">
        <v>2255</v>
      </c>
      <c r="F300" s="15">
        <v>42</v>
      </c>
      <c r="G300" s="15" t="s">
        <v>272</v>
      </c>
      <c r="H300" s="15" t="str">
        <f t="shared" si="16"/>
        <v>普通怪物</v>
      </c>
      <c r="I300" s="18">
        <f>VLOOKUP(F300,映射!A:B,2,FALSE)*VLOOKUP(G300,映射!T:U,2,FALSE)*VLOOKUP(H300,映射!O:P,2,FALSE)</f>
        <v>860</v>
      </c>
      <c r="J300" s="18">
        <f t="shared" si="15"/>
        <v>342</v>
      </c>
    </row>
    <row r="301" spans="1:10">
      <c r="A301" s="15">
        <f t="shared" si="14"/>
        <v>120139</v>
      </c>
      <c r="B301" s="28">
        <v>20139</v>
      </c>
      <c r="C301" s="15">
        <v>10136</v>
      </c>
      <c r="D301" s="15" t="s">
        <v>645</v>
      </c>
      <c r="E301" s="15" t="s">
        <v>2255</v>
      </c>
      <c r="F301" s="15">
        <v>42</v>
      </c>
      <c r="G301" s="15" t="s">
        <v>272</v>
      </c>
      <c r="H301" s="15" t="str">
        <f t="shared" si="16"/>
        <v>普通怪物</v>
      </c>
      <c r="I301" s="18">
        <f>VLOOKUP(F301,映射!A:B,2,FALSE)*VLOOKUP(G301,映射!T:U,2,FALSE)*VLOOKUP(H301,映射!O:P,2,FALSE)</f>
        <v>860</v>
      </c>
      <c r="J301" s="18">
        <f t="shared" si="15"/>
        <v>342</v>
      </c>
    </row>
    <row r="302" spans="1:10">
      <c r="A302" s="15">
        <f t="shared" ref="A302:A365" si="17">B302+100000</f>
        <v>120140</v>
      </c>
      <c r="B302" s="28">
        <v>20140</v>
      </c>
      <c r="C302" s="15">
        <v>10053</v>
      </c>
      <c r="D302" s="15" t="s">
        <v>646</v>
      </c>
      <c r="E302" s="15" t="s">
        <v>2255</v>
      </c>
      <c r="F302" s="15">
        <v>42</v>
      </c>
      <c r="G302" s="15" t="s">
        <v>272</v>
      </c>
      <c r="H302" s="15" t="str">
        <f t="shared" si="16"/>
        <v>普通怪物</v>
      </c>
      <c r="I302" s="18">
        <f>VLOOKUP(F302,映射!A:B,2,FALSE)*VLOOKUP(G302,映射!T:U,2,FALSE)*VLOOKUP(H302,映射!O:P,2,FALSE)</f>
        <v>860</v>
      </c>
      <c r="J302" s="18">
        <f t="shared" si="15"/>
        <v>342</v>
      </c>
    </row>
    <row r="303" spans="1:10">
      <c r="A303" s="15">
        <f t="shared" si="17"/>
        <v>120141</v>
      </c>
      <c r="B303" s="28">
        <v>20141</v>
      </c>
      <c r="C303" s="15">
        <v>10076</v>
      </c>
      <c r="D303" s="15" t="s">
        <v>506</v>
      </c>
      <c r="E303" s="15" t="s">
        <v>2255</v>
      </c>
      <c r="F303" s="15">
        <v>42</v>
      </c>
      <c r="G303" s="15" t="s">
        <v>272</v>
      </c>
      <c r="H303" s="15" t="str">
        <f t="shared" si="16"/>
        <v>普通怪物</v>
      </c>
      <c r="I303" s="18">
        <f>VLOOKUP(F303,映射!A:B,2,FALSE)*VLOOKUP(G303,映射!T:U,2,FALSE)*VLOOKUP(H303,映射!O:P,2,FALSE)</f>
        <v>860</v>
      </c>
      <c r="J303" s="18">
        <f t="shared" si="15"/>
        <v>342</v>
      </c>
    </row>
    <row r="304" spans="1:10">
      <c r="A304" s="15">
        <f t="shared" si="17"/>
        <v>120142</v>
      </c>
      <c r="B304" s="28">
        <v>20142</v>
      </c>
      <c r="C304" s="15">
        <v>10074</v>
      </c>
      <c r="D304" s="15" t="s">
        <v>400</v>
      </c>
      <c r="E304" s="15" t="s">
        <v>2255</v>
      </c>
      <c r="F304" s="15">
        <v>42</v>
      </c>
      <c r="G304" s="15" t="s">
        <v>272</v>
      </c>
      <c r="H304" s="15" t="str">
        <f t="shared" si="16"/>
        <v>普通怪物</v>
      </c>
      <c r="I304" s="18">
        <f>VLOOKUP(F304,映射!A:B,2,FALSE)*VLOOKUP(G304,映射!T:U,2,FALSE)*VLOOKUP(H304,映射!O:P,2,FALSE)</f>
        <v>860</v>
      </c>
      <c r="J304" s="18">
        <f t="shared" si="15"/>
        <v>342</v>
      </c>
    </row>
    <row r="305" spans="1:10">
      <c r="A305" s="15">
        <f t="shared" si="17"/>
        <v>120143</v>
      </c>
      <c r="B305" s="28">
        <v>20143</v>
      </c>
      <c r="C305" s="15">
        <v>10072</v>
      </c>
      <c r="D305" s="15" t="s">
        <v>507</v>
      </c>
      <c r="E305" s="15" t="s">
        <v>2255</v>
      </c>
      <c r="F305" s="15">
        <v>42</v>
      </c>
      <c r="G305" s="15" t="s">
        <v>272</v>
      </c>
      <c r="H305" s="15" t="str">
        <f t="shared" si="16"/>
        <v>普通怪物</v>
      </c>
      <c r="I305" s="18">
        <f>VLOOKUP(F305,映射!A:B,2,FALSE)*VLOOKUP(G305,映射!T:U,2,FALSE)*VLOOKUP(H305,映射!O:P,2,FALSE)</f>
        <v>860</v>
      </c>
      <c r="J305" s="18">
        <f t="shared" si="15"/>
        <v>342</v>
      </c>
    </row>
    <row r="306" spans="1:10">
      <c r="A306" s="15">
        <f t="shared" si="17"/>
        <v>120144</v>
      </c>
      <c r="B306" s="28">
        <v>20144</v>
      </c>
      <c r="C306" s="15">
        <v>10038</v>
      </c>
      <c r="D306" s="15" t="s">
        <v>647</v>
      </c>
      <c r="E306" s="15" t="s">
        <v>2255</v>
      </c>
      <c r="F306" s="15">
        <v>42</v>
      </c>
      <c r="G306" s="15" t="s">
        <v>272</v>
      </c>
      <c r="H306" s="15" t="str">
        <f t="shared" si="16"/>
        <v>普通怪物</v>
      </c>
      <c r="I306" s="18">
        <f>VLOOKUP(F306,映射!A:B,2,FALSE)*VLOOKUP(G306,映射!T:U,2,FALSE)*VLOOKUP(H306,映射!O:P,2,FALSE)</f>
        <v>860</v>
      </c>
      <c r="J306" s="18">
        <f t="shared" si="15"/>
        <v>342</v>
      </c>
    </row>
    <row r="307" spans="1:10">
      <c r="A307" s="15">
        <f t="shared" si="17"/>
        <v>120145</v>
      </c>
      <c r="B307" s="28">
        <v>20145</v>
      </c>
      <c r="C307" s="15">
        <v>10007</v>
      </c>
      <c r="D307" s="15" t="s">
        <v>602</v>
      </c>
      <c r="E307" s="15" t="s">
        <v>2255</v>
      </c>
      <c r="F307" s="15">
        <v>47</v>
      </c>
      <c r="G307" s="15" t="s">
        <v>272</v>
      </c>
      <c r="H307" s="15" t="str">
        <f t="shared" si="16"/>
        <v>普通怪物</v>
      </c>
      <c r="I307" s="18">
        <f>VLOOKUP(F307,映射!A:B,2,FALSE)*VLOOKUP(G307,映射!T:U,2,FALSE)*VLOOKUP(H307,映射!O:P,2,FALSE)</f>
        <v>1120</v>
      </c>
      <c r="J307" s="18">
        <f t="shared" si="15"/>
        <v>372</v>
      </c>
    </row>
    <row r="308" spans="1:10">
      <c r="A308" s="15">
        <f t="shared" si="17"/>
        <v>120146</v>
      </c>
      <c r="B308" s="28">
        <v>20146</v>
      </c>
      <c r="C308" s="15">
        <v>10053</v>
      </c>
      <c r="D308" s="15" t="s">
        <v>646</v>
      </c>
      <c r="E308" s="15" t="s">
        <v>2255</v>
      </c>
      <c r="F308" s="15">
        <v>47</v>
      </c>
      <c r="G308" s="15" t="s">
        <v>272</v>
      </c>
      <c r="H308" s="15" t="str">
        <f t="shared" si="16"/>
        <v>普通怪物</v>
      </c>
      <c r="I308" s="18">
        <f>VLOOKUP(F308,映射!A:B,2,FALSE)*VLOOKUP(G308,映射!T:U,2,FALSE)*VLOOKUP(H308,映射!O:P,2,FALSE)</f>
        <v>1120</v>
      </c>
      <c r="J308" s="18">
        <f t="shared" si="15"/>
        <v>372</v>
      </c>
    </row>
    <row r="309" spans="1:10">
      <c r="A309" s="15">
        <f t="shared" si="17"/>
        <v>120147</v>
      </c>
      <c r="B309" s="28">
        <v>20147</v>
      </c>
      <c r="C309" s="15">
        <v>10035</v>
      </c>
      <c r="D309" s="15" t="s">
        <v>648</v>
      </c>
      <c r="E309" s="15" t="s">
        <v>2255</v>
      </c>
      <c r="F309" s="15">
        <v>47</v>
      </c>
      <c r="G309" s="15" t="s">
        <v>272</v>
      </c>
      <c r="H309" s="15" t="str">
        <f t="shared" si="16"/>
        <v>普通怪物</v>
      </c>
      <c r="I309" s="18">
        <f>VLOOKUP(F309,映射!A:B,2,FALSE)*VLOOKUP(G309,映射!T:U,2,FALSE)*VLOOKUP(H309,映射!O:P,2,FALSE)</f>
        <v>1120</v>
      </c>
      <c r="J309" s="18">
        <f t="shared" si="15"/>
        <v>372</v>
      </c>
    </row>
    <row r="310" spans="1:10">
      <c r="A310" s="15">
        <f t="shared" si="17"/>
        <v>120148</v>
      </c>
      <c r="B310" s="28">
        <v>20148</v>
      </c>
      <c r="C310" s="15">
        <v>10116</v>
      </c>
      <c r="D310" s="15" t="s">
        <v>503</v>
      </c>
      <c r="E310" s="15" t="s">
        <v>2255</v>
      </c>
      <c r="F310" s="15">
        <v>47</v>
      </c>
      <c r="G310" s="15" t="s">
        <v>272</v>
      </c>
      <c r="H310" s="15" t="str">
        <f t="shared" si="16"/>
        <v>普通怪物</v>
      </c>
      <c r="I310" s="18">
        <f>VLOOKUP(F310,映射!A:B,2,FALSE)*VLOOKUP(G310,映射!T:U,2,FALSE)*VLOOKUP(H310,映射!O:P,2,FALSE)</f>
        <v>1120</v>
      </c>
      <c r="J310" s="18">
        <f t="shared" si="15"/>
        <v>372</v>
      </c>
    </row>
    <row r="311" spans="1:10">
      <c r="A311" s="15">
        <f t="shared" si="17"/>
        <v>120149</v>
      </c>
      <c r="B311" s="28">
        <v>20149</v>
      </c>
      <c r="C311" s="15">
        <v>10037</v>
      </c>
      <c r="D311" s="15" t="s">
        <v>615</v>
      </c>
      <c r="E311" s="15" t="s">
        <v>2255</v>
      </c>
      <c r="F311" s="15">
        <v>47</v>
      </c>
      <c r="G311" s="15" t="s">
        <v>272</v>
      </c>
      <c r="H311" s="15" t="str">
        <f t="shared" si="16"/>
        <v>普通怪物</v>
      </c>
      <c r="I311" s="18">
        <f>VLOOKUP(F311,映射!A:B,2,FALSE)*VLOOKUP(G311,映射!T:U,2,FALSE)*VLOOKUP(H311,映射!O:P,2,FALSE)</f>
        <v>1120</v>
      </c>
      <c r="J311" s="18">
        <f t="shared" si="15"/>
        <v>372</v>
      </c>
    </row>
    <row r="312" spans="1:10">
      <c r="A312" s="15">
        <f t="shared" si="17"/>
        <v>120150</v>
      </c>
      <c r="B312" s="28">
        <v>20150</v>
      </c>
      <c r="C312" s="15">
        <v>10072</v>
      </c>
      <c r="D312" s="15" t="s">
        <v>507</v>
      </c>
      <c r="E312" s="15" t="s">
        <v>2255</v>
      </c>
      <c r="F312" s="15">
        <v>47</v>
      </c>
      <c r="G312" s="15" t="s">
        <v>272</v>
      </c>
      <c r="H312" s="15" t="str">
        <f t="shared" si="16"/>
        <v>普通怪物</v>
      </c>
      <c r="I312" s="18">
        <f>VLOOKUP(F312,映射!A:B,2,FALSE)*VLOOKUP(G312,映射!T:U,2,FALSE)*VLOOKUP(H312,映射!O:P,2,FALSE)</f>
        <v>1120</v>
      </c>
      <c r="J312" s="18">
        <f t="shared" si="15"/>
        <v>372</v>
      </c>
    </row>
    <row r="313" spans="1:10">
      <c r="A313" s="15">
        <f t="shared" si="17"/>
        <v>120151</v>
      </c>
      <c r="B313" s="28">
        <v>20151</v>
      </c>
      <c r="C313" s="15">
        <v>10045</v>
      </c>
      <c r="D313" s="15" t="s">
        <v>515</v>
      </c>
      <c r="E313" s="15" t="s">
        <v>2255</v>
      </c>
      <c r="F313" s="15">
        <v>47</v>
      </c>
      <c r="G313" s="15" t="s">
        <v>272</v>
      </c>
      <c r="H313" s="15" t="str">
        <f t="shared" si="16"/>
        <v>普通怪物</v>
      </c>
      <c r="I313" s="18">
        <f>VLOOKUP(F313,映射!A:B,2,FALSE)*VLOOKUP(G313,映射!T:U,2,FALSE)*VLOOKUP(H313,映射!O:P,2,FALSE)</f>
        <v>1120</v>
      </c>
      <c r="J313" s="18">
        <f t="shared" si="15"/>
        <v>372</v>
      </c>
    </row>
    <row r="314" spans="1:10">
      <c r="A314" s="15">
        <f t="shared" si="17"/>
        <v>120152</v>
      </c>
      <c r="B314" s="28">
        <v>20152</v>
      </c>
      <c r="C314" s="15">
        <v>10076</v>
      </c>
      <c r="D314" s="15" t="s">
        <v>506</v>
      </c>
      <c r="E314" s="15" t="s">
        <v>2255</v>
      </c>
      <c r="F314" s="15">
        <v>47</v>
      </c>
      <c r="G314" s="15" t="s">
        <v>272</v>
      </c>
      <c r="H314" s="15" t="str">
        <f t="shared" si="16"/>
        <v>普通怪物</v>
      </c>
      <c r="I314" s="18">
        <f>VLOOKUP(F314,映射!A:B,2,FALSE)*VLOOKUP(G314,映射!T:U,2,FALSE)*VLOOKUP(H314,映射!O:P,2,FALSE)</f>
        <v>1120</v>
      </c>
      <c r="J314" s="18">
        <f t="shared" si="15"/>
        <v>372</v>
      </c>
    </row>
    <row r="315" spans="1:10">
      <c r="A315" s="15">
        <f t="shared" si="17"/>
        <v>120153</v>
      </c>
      <c r="B315" s="28">
        <v>20153</v>
      </c>
      <c r="C315" s="15">
        <v>10153</v>
      </c>
      <c r="D315" s="15" t="s">
        <v>479</v>
      </c>
      <c r="E315" s="15" t="s">
        <v>2255</v>
      </c>
      <c r="F315" s="15">
        <v>47</v>
      </c>
      <c r="G315" s="15" t="s">
        <v>272</v>
      </c>
      <c r="H315" s="15" t="str">
        <f t="shared" si="16"/>
        <v>普通怪物</v>
      </c>
      <c r="I315" s="18">
        <f>VLOOKUP(F315,映射!A:B,2,FALSE)*VLOOKUP(G315,映射!T:U,2,FALSE)*VLOOKUP(H315,映射!O:P,2,FALSE)</f>
        <v>1120</v>
      </c>
      <c r="J315" s="18">
        <f t="shared" si="15"/>
        <v>372</v>
      </c>
    </row>
    <row r="316" spans="1:10">
      <c r="A316" s="15">
        <f t="shared" si="17"/>
        <v>120154</v>
      </c>
      <c r="B316" s="28">
        <v>20154</v>
      </c>
      <c r="C316" s="15">
        <v>10013</v>
      </c>
      <c r="D316" s="15" t="s">
        <v>589</v>
      </c>
      <c r="E316" s="15" t="s">
        <v>2255</v>
      </c>
      <c r="F316" s="15">
        <v>47</v>
      </c>
      <c r="G316" s="15" t="s">
        <v>272</v>
      </c>
      <c r="H316" s="15" t="str">
        <f t="shared" si="16"/>
        <v>普通怪物</v>
      </c>
      <c r="I316" s="18">
        <f>VLOOKUP(F316,映射!A:B,2,FALSE)*VLOOKUP(G316,映射!T:U,2,FALSE)*VLOOKUP(H316,映射!O:P,2,FALSE)</f>
        <v>1120</v>
      </c>
      <c r="J316" s="18">
        <f t="shared" si="15"/>
        <v>372</v>
      </c>
    </row>
    <row r="317" spans="1:10">
      <c r="A317" s="15">
        <f t="shared" si="17"/>
        <v>120155</v>
      </c>
      <c r="B317" s="28">
        <v>20155</v>
      </c>
      <c r="C317" s="15">
        <v>10085</v>
      </c>
      <c r="D317" s="15" t="s">
        <v>621</v>
      </c>
      <c r="E317" s="15" t="s">
        <v>2255</v>
      </c>
      <c r="F317" s="15">
        <v>47</v>
      </c>
      <c r="G317" s="15" t="s">
        <v>272</v>
      </c>
      <c r="H317" s="15" t="str">
        <f t="shared" si="16"/>
        <v>普通怪物</v>
      </c>
      <c r="I317" s="18">
        <f>VLOOKUP(F317,映射!A:B,2,FALSE)*VLOOKUP(G317,映射!T:U,2,FALSE)*VLOOKUP(H317,映射!O:P,2,FALSE)</f>
        <v>1120</v>
      </c>
      <c r="J317" s="18">
        <f t="shared" si="15"/>
        <v>372</v>
      </c>
    </row>
    <row r="318" spans="1:10">
      <c r="A318" s="15">
        <f t="shared" si="17"/>
        <v>120156</v>
      </c>
      <c r="B318" s="28">
        <v>20156</v>
      </c>
      <c r="C318" s="15">
        <v>10093</v>
      </c>
      <c r="D318" s="15" t="s">
        <v>587</v>
      </c>
      <c r="E318" s="15" t="s">
        <v>2255</v>
      </c>
      <c r="F318" s="15">
        <v>47</v>
      </c>
      <c r="G318" s="15" t="s">
        <v>272</v>
      </c>
      <c r="H318" s="15" t="str">
        <f t="shared" si="16"/>
        <v>普通怪物</v>
      </c>
      <c r="I318" s="18">
        <f>VLOOKUP(F318,映射!A:B,2,FALSE)*VLOOKUP(G318,映射!T:U,2,FALSE)*VLOOKUP(H318,映射!O:P,2,FALSE)</f>
        <v>1120</v>
      </c>
      <c r="J318" s="18">
        <f t="shared" si="15"/>
        <v>372</v>
      </c>
    </row>
    <row r="319" spans="1:10">
      <c r="A319" s="15">
        <f t="shared" si="17"/>
        <v>120157</v>
      </c>
      <c r="B319" s="28">
        <v>20157</v>
      </c>
      <c r="C319" s="15">
        <v>10024</v>
      </c>
      <c r="D319" s="15" t="s">
        <v>387</v>
      </c>
      <c r="E319" s="15" t="s">
        <v>2255</v>
      </c>
      <c r="F319" s="15">
        <v>47</v>
      </c>
      <c r="G319" s="15" t="s">
        <v>272</v>
      </c>
      <c r="H319" s="15" t="str">
        <f t="shared" si="16"/>
        <v>普通怪物</v>
      </c>
      <c r="I319" s="18">
        <f>VLOOKUP(F319,映射!A:B,2,FALSE)*VLOOKUP(G319,映射!T:U,2,FALSE)*VLOOKUP(H319,映射!O:P,2,FALSE)</f>
        <v>1120</v>
      </c>
      <c r="J319" s="18">
        <f t="shared" si="15"/>
        <v>372</v>
      </c>
    </row>
    <row r="320" spans="1:10">
      <c r="A320" s="15">
        <f t="shared" si="17"/>
        <v>120158</v>
      </c>
      <c r="B320" s="28">
        <v>20158</v>
      </c>
      <c r="C320" s="15">
        <v>10066</v>
      </c>
      <c r="D320" s="15" t="s">
        <v>591</v>
      </c>
      <c r="E320" s="15" t="s">
        <v>2255</v>
      </c>
      <c r="F320" s="15">
        <v>47</v>
      </c>
      <c r="G320" s="15" t="s">
        <v>272</v>
      </c>
      <c r="H320" s="15" t="str">
        <f t="shared" si="16"/>
        <v>普通怪物</v>
      </c>
      <c r="I320" s="18">
        <f>VLOOKUP(F320,映射!A:B,2,FALSE)*VLOOKUP(G320,映射!T:U,2,FALSE)*VLOOKUP(H320,映射!O:P,2,FALSE)</f>
        <v>1120</v>
      </c>
      <c r="J320" s="18">
        <f t="shared" si="15"/>
        <v>372</v>
      </c>
    </row>
    <row r="321" spans="1:10">
      <c r="A321" s="15">
        <f t="shared" si="17"/>
        <v>120159</v>
      </c>
      <c r="B321" s="28">
        <v>20159</v>
      </c>
      <c r="C321" s="15">
        <v>10045</v>
      </c>
      <c r="D321" s="15" t="s">
        <v>515</v>
      </c>
      <c r="E321" s="15" t="s">
        <v>2255</v>
      </c>
      <c r="F321" s="15">
        <v>47</v>
      </c>
      <c r="G321" s="15" t="s">
        <v>272</v>
      </c>
      <c r="H321" s="15" t="str">
        <f t="shared" si="16"/>
        <v>普通怪物</v>
      </c>
      <c r="I321" s="18">
        <f>VLOOKUP(F321,映射!A:B,2,FALSE)*VLOOKUP(G321,映射!T:U,2,FALSE)*VLOOKUP(H321,映射!O:P,2,FALSE)</f>
        <v>1120</v>
      </c>
      <c r="J321" s="18">
        <f t="shared" si="15"/>
        <v>372</v>
      </c>
    </row>
    <row r="322" spans="1:10">
      <c r="A322" s="15">
        <f t="shared" si="17"/>
        <v>120160</v>
      </c>
      <c r="B322" s="28">
        <v>20160</v>
      </c>
      <c r="C322" s="15">
        <v>10069</v>
      </c>
      <c r="D322" s="15" t="s">
        <v>649</v>
      </c>
      <c r="E322" s="15" t="s">
        <v>2255</v>
      </c>
      <c r="F322" s="15">
        <v>47</v>
      </c>
      <c r="G322" s="15" t="s">
        <v>272</v>
      </c>
      <c r="H322" s="15" t="str">
        <f t="shared" si="16"/>
        <v>普通怪物</v>
      </c>
      <c r="I322" s="18">
        <f>VLOOKUP(F322,映射!A:B,2,FALSE)*VLOOKUP(G322,映射!T:U,2,FALSE)*VLOOKUP(H322,映射!O:P,2,FALSE)</f>
        <v>1120</v>
      </c>
      <c r="J322" s="18">
        <f t="shared" si="15"/>
        <v>372</v>
      </c>
    </row>
    <row r="323" spans="1:10">
      <c r="A323" s="15">
        <f t="shared" si="17"/>
        <v>120161</v>
      </c>
      <c r="B323" s="28">
        <v>20161</v>
      </c>
      <c r="C323" s="15">
        <v>10074</v>
      </c>
      <c r="D323" s="15" t="s">
        <v>400</v>
      </c>
      <c r="E323" s="15" t="s">
        <v>2255</v>
      </c>
      <c r="F323" s="15">
        <v>47</v>
      </c>
      <c r="G323" s="15" t="s">
        <v>272</v>
      </c>
      <c r="H323" s="15" t="str">
        <f t="shared" si="16"/>
        <v>普通怪物</v>
      </c>
      <c r="I323" s="18">
        <f>VLOOKUP(F323,映射!A:B,2,FALSE)*VLOOKUP(G323,映射!T:U,2,FALSE)*VLOOKUP(H323,映射!O:P,2,FALSE)</f>
        <v>1120</v>
      </c>
      <c r="J323" s="18">
        <f t="shared" ref="J323:J386" si="18">VLOOKUP(F323,AK:AL,2,FALSE)*VLOOKUP(G323,AH:AI,2,FALSE)*VLOOKUP(H323,AF:AG,2,FALSE)</f>
        <v>372</v>
      </c>
    </row>
    <row r="324" spans="1:10">
      <c r="A324" s="15">
        <f t="shared" si="17"/>
        <v>120162</v>
      </c>
      <c r="B324" s="28">
        <v>20162</v>
      </c>
      <c r="C324" s="15">
        <v>10083</v>
      </c>
      <c r="D324" s="15" t="s">
        <v>499</v>
      </c>
      <c r="E324" s="15" t="s">
        <v>2255</v>
      </c>
      <c r="F324" s="15">
        <v>47</v>
      </c>
      <c r="G324" s="15" t="s">
        <v>272</v>
      </c>
      <c r="H324" s="15" t="str">
        <f t="shared" ref="H324:H387" si="19">IF(E324="monster","普通怪物","boss")</f>
        <v>普通怪物</v>
      </c>
      <c r="I324" s="18">
        <f>VLOOKUP(F324,映射!A:B,2,FALSE)*VLOOKUP(G324,映射!T:U,2,FALSE)*VLOOKUP(H324,映射!O:P,2,FALSE)</f>
        <v>1120</v>
      </c>
      <c r="J324" s="18">
        <f t="shared" si="18"/>
        <v>372</v>
      </c>
    </row>
    <row r="325" spans="1:10">
      <c r="A325" s="15">
        <f t="shared" si="17"/>
        <v>120163</v>
      </c>
      <c r="B325" s="28">
        <v>20163</v>
      </c>
      <c r="C325" s="15">
        <v>10094</v>
      </c>
      <c r="D325" s="15" t="s">
        <v>650</v>
      </c>
      <c r="E325" s="15" t="s">
        <v>2255</v>
      </c>
      <c r="F325" s="15">
        <v>47</v>
      </c>
      <c r="G325" s="15" t="s">
        <v>272</v>
      </c>
      <c r="H325" s="15" t="str">
        <f t="shared" si="19"/>
        <v>普通怪物</v>
      </c>
      <c r="I325" s="18">
        <f>VLOOKUP(F325,映射!A:B,2,FALSE)*VLOOKUP(G325,映射!T:U,2,FALSE)*VLOOKUP(H325,映射!O:P,2,FALSE)</f>
        <v>1120</v>
      </c>
      <c r="J325" s="18">
        <f t="shared" si="18"/>
        <v>372</v>
      </c>
    </row>
    <row r="326" spans="1:10">
      <c r="A326" s="15">
        <f t="shared" si="17"/>
        <v>120164</v>
      </c>
      <c r="B326" s="28">
        <v>20164</v>
      </c>
      <c r="C326" s="15">
        <v>10084</v>
      </c>
      <c r="D326" s="15" t="s">
        <v>612</v>
      </c>
      <c r="E326" s="15" t="s">
        <v>2255</v>
      </c>
      <c r="F326" s="15">
        <v>47</v>
      </c>
      <c r="G326" s="15" t="s">
        <v>272</v>
      </c>
      <c r="H326" s="15" t="str">
        <f t="shared" si="19"/>
        <v>普通怪物</v>
      </c>
      <c r="I326" s="18">
        <f>VLOOKUP(F326,映射!A:B,2,FALSE)*VLOOKUP(G326,映射!T:U,2,FALSE)*VLOOKUP(H326,映射!O:P,2,FALSE)</f>
        <v>1120</v>
      </c>
      <c r="J326" s="18">
        <f t="shared" si="18"/>
        <v>372</v>
      </c>
    </row>
    <row r="327" spans="1:10">
      <c r="A327" s="15">
        <f t="shared" si="17"/>
        <v>120165</v>
      </c>
      <c r="B327" s="28">
        <v>20165</v>
      </c>
      <c r="C327" s="15">
        <v>10153</v>
      </c>
      <c r="D327" s="15" t="s">
        <v>479</v>
      </c>
      <c r="E327" s="15" t="s">
        <v>2255</v>
      </c>
      <c r="F327" s="15">
        <v>47</v>
      </c>
      <c r="G327" s="15" t="s">
        <v>272</v>
      </c>
      <c r="H327" s="15" t="str">
        <f t="shared" si="19"/>
        <v>普通怪物</v>
      </c>
      <c r="I327" s="18">
        <f>VLOOKUP(F327,映射!A:B,2,FALSE)*VLOOKUP(G327,映射!T:U,2,FALSE)*VLOOKUP(H327,映射!O:P,2,FALSE)</f>
        <v>1120</v>
      </c>
      <c r="J327" s="18">
        <f t="shared" si="18"/>
        <v>372</v>
      </c>
    </row>
    <row r="328" spans="1:10">
      <c r="A328" s="15">
        <f t="shared" si="17"/>
        <v>120166</v>
      </c>
      <c r="B328" s="28">
        <v>20166</v>
      </c>
      <c r="C328" s="15">
        <v>10059</v>
      </c>
      <c r="D328" s="15" t="s">
        <v>603</v>
      </c>
      <c r="E328" s="15" t="s">
        <v>2255</v>
      </c>
      <c r="F328" s="15">
        <v>47</v>
      </c>
      <c r="G328" s="15" t="s">
        <v>272</v>
      </c>
      <c r="H328" s="15" t="str">
        <f t="shared" si="19"/>
        <v>普通怪物</v>
      </c>
      <c r="I328" s="18">
        <f>VLOOKUP(F328,映射!A:B,2,FALSE)*VLOOKUP(G328,映射!T:U,2,FALSE)*VLOOKUP(H328,映射!O:P,2,FALSE)</f>
        <v>1120</v>
      </c>
      <c r="J328" s="18">
        <f t="shared" si="18"/>
        <v>372</v>
      </c>
    </row>
    <row r="329" spans="1:10">
      <c r="A329" s="15">
        <f t="shared" si="17"/>
        <v>120167</v>
      </c>
      <c r="B329" s="28">
        <v>20167</v>
      </c>
      <c r="C329" s="15">
        <v>10082</v>
      </c>
      <c r="D329" s="15" t="s">
        <v>609</v>
      </c>
      <c r="E329" s="15" t="s">
        <v>2255</v>
      </c>
      <c r="F329" s="15">
        <v>47</v>
      </c>
      <c r="G329" s="15" t="s">
        <v>272</v>
      </c>
      <c r="H329" s="15" t="str">
        <f t="shared" si="19"/>
        <v>普通怪物</v>
      </c>
      <c r="I329" s="18">
        <f>VLOOKUP(F329,映射!A:B,2,FALSE)*VLOOKUP(G329,映射!T:U,2,FALSE)*VLOOKUP(H329,映射!O:P,2,FALSE)</f>
        <v>1120</v>
      </c>
      <c r="J329" s="18">
        <f t="shared" si="18"/>
        <v>372</v>
      </c>
    </row>
    <row r="330" spans="1:10">
      <c r="A330" s="15">
        <f t="shared" si="17"/>
        <v>120168</v>
      </c>
      <c r="B330" s="28">
        <v>20168</v>
      </c>
      <c r="C330" s="15">
        <v>10098</v>
      </c>
      <c r="D330" s="15" t="s">
        <v>626</v>
      </c>
      <c r="E330" s="15" t="s">
        <v>2255</v>
      </c>
      <c r="F330" s="15">
        <v>47</v>
      </c>
      <c r="G330" s="15" t="s">
        <v>272</v>
      </c>
      <c r="H330" s="15" t="str">
        <f t="shared" si="19"/>
        <v>普通怪物</v>
      </c>
      <c r="I330" s="18">
        <f>VLOOKUP(F330,映射!A:B,2,FALSE)*VLOOKUP(G330,映射!T:U,2,FALSE)*VLOOKUP(H330,映射!O:P,2,FALSE)</f>
        <v>1120</v>
      </c>
      <c r="J330" s="18">
        <f t="shared" si="18"/>
        <v>372</v>
      </c>
    </row>
    <row r="331" spans="1:10">
      <c r="A331" s="15">
        <f t="shared" si="17"/>
        <v>120169</v>
      </c>
      <c r="B331" s="28">
        <v>20169</v>
      </c>
      <c r="C331" s="15">
        <v>10055</v>
      </c>
      <c r="D331" s="15" t="s">
        <v>488</v>
      </c>
      <c r="E331" s="15" t="s">
        <v>2255</v>
      </c>
      <c r="F331" s="15">
        <v>52</v>
      </c>
      <c r="G331" s="15" t="s">
        <v>272</v>
      </c>
      <c r="H331" s="15" t="str">
        <f t="shared" si="19"/>
        <v>普通怪物</v>
      </c>
      <c r="I331" s="18">
        <f>VLOOKUP(F331,映射!A:B,2,FALSE)*VLOOKUP(G331,映射!T:U,2,FALSE)*VLOOKUP(H331,映射!O:P,2,FALSE)</f>
        <v>1430</v>
      </c>
      <c r="J331" s="18">
        <f t="shared" si="18"/>
        <v>402</v>
      </c>
    </row>
    <row r="332" spans="1:10">
      <c r="A332" s="15">
        <f t="shared" si="17"/>
        <v>120170</v>
      </c>
      <c r="B332" s="28">
        <v>20170</v>
      </c>
      <c r="C332" s="15">
        <v>10144</v>
      </c>
      <c r="D332" s="15" t="s">
        <v>393</v>
      </c>
      <c r="E332" s="15" t="s">
        <v>2255</v>
      </c>
      <c r="F332" s="15">
        <v>52</v>
      </c>
      <c r="G332" s="15" t="s">
        <v>272</v>
      </c>
      <c r="H332" s="15" t="str">
        <f t="shared" si="19"/>
        <v>普通怪物</v>
      </c>
      <c r="I332" s="18">
        <f>VLOOKUP(F332,映射!A:B,2,FALSE)*VLOOKUP(G332,映射!T:U,2,FALSE)*VLOOKUP(H332,映射!O:P,2,FALSE)</f>
        <v>1430</v>
      </c>
      <c r="J332" s="18">
        <f t="shared" si="18"/>
        <v>402</v>
      </c>
    </row>
    <row r="333" spans="1:10">
      <c r="A333" s="15">
        <f t="shared" si="17"/>
        <v>120171</v>
      </c>
      <c r="B333" s="28">
        <v>20171</v>
      </c>
      <c r="C333" s="15">
        <v>10081</v>
      </c>
      <c r="D333" s="15" t="s">
        <v>508</v>
      </c>
      <c r="E333" s="15" t="s">
        <v>2255</v>
      </c>
      <c r="F333" s="15">
        <v>52</v>
      </c>
      <c r="G333" s="15" t="s">
        <v>272</v>
      </c>
      <c r="H333" s="15" t="str">
        <f t="shared" si="19"/>
        <v>普通怪物</v>
      </c>
      <c r="I333" s="18">
        <f>VLOOKUP(F333,映射!A:B,2,FALSE)*VLOOKUP(G333,映射!T:U,2,FALSE)*VLOOKUP(H333,映射!O:P,2,FALSE)</f>
        <v>1430</v>
      </c>
      <c r="J333" s="18">
        <f t="shared" si="18"/>
        <v>402</v>
      </c>
    </row>
    <row r="334" spans="1:10">
      <c r="A334" s="15">
        <f t="shared" si="17"/>
        <v>120172</v>
      </c>
      <c r="B334" s="28">
        <v>20172</v>
      </c>
      <c r="C334" s="15">
        <v>10073</v>
      </c>
      <c r="D334" s="15" t="s">
        <v>438</v>
      </c>
      <c r="E334" s="15" t="s">
        <v>2255</v>
      </c>
      <c r="F334" s="15">
        <v>52</v>
      </c>
      <c r="G334" s="15" t="s">
        <v>272</v>
      </c>
      <c r="H334" s="15" t="str">
        <f t="shared" si="19"/>
        <v>普通怪物</v>
      </c>
      <c r="I334" s="18">
        <f>VLOOKUP(F334,映射!A:B,2,FALSE)*VLOOKUP(G334,映射!T:U,2,FALSE)*VLOOKUP(H334,映射!O:P,2,FALSE)</f>
        <v>1430</v>
      </c>
      <c r="J334" s="18">
        <f t="shared" si="18"/>
        <v>402</v>
      </c>
    </row>
    <row r="335" spans="1:10">
      <c r="A335" s="15">
        <f t="shared" si="17"/>
        <v>120173</v>
      </c>
      <c r="B335" s="28">
        <v>20173</v>
      </c>
      <c r="C335" s="15">
        <v>10060</v>
      </c>
      <c r="D335" s="15" t="s">
        <v>519</v>
      </c>
      <c r="E335" s="15" t="s">
        <v>2255</v>
      </c>
      <c r="F335" s="15">
        <v>52</v>
      </c>
      <c r="G335" s="15" t="s">
        <v>272</v>
      </c>
      <c r="H335" s="15" t="str">
        <f t="shared" si="19"/>
        <v>普通怪物</v>
      </c>
      <c r="I335" s="18">
        <f>VLOOKUP(F335,映射!A:B,2,FALSE)*VLOOKUP(G335,映射!T:U,2,FALSE)*VLOOKUP(H335,映射!O:P,2,FALSE)</f>
        <v>1430</v>
      </c>
      <c r="J335" s="18">
        <f t="shared" si="18"/>
        <v>402</v>
      </c>
    </row>
    <row r="336" spans="1:10">
      <c r="A336" s="15">
        <f t="shared" si="17"/>
        <v>120174</v>
      </c>
      <c r="B336" s="28">
        <v>20174</v>
      </c>
      <c r="C336" s="15">
        <v>10046</v>
      </c>
      <c r="D336" s="15" t="s">
        <v>652</v>
      </c>
      <c r="E336" s="15" t="s">
        <v>2255</v>
      </c>
      <c r="F336" s="15">
        <v>52</v>
      </c>
      <c r="G336" s="15" t="s">
        <v>272</v>
      </c>
      <c r="H336" s="15" t="str">
        <f t="shared" si="19"/>
        <v>普通怪物</v>
      </c>
      <c r="I336" s="18">
        <f>VLOOKUP(F336,映射!A:B,2,FALSE)*VLOOKUP(G336,映射!T:U,2,FALSE)*VLOOKUP(H336,映射!O:P,2,FALSE)</f>
        <v>1430</v>
      </c>
      <c r="J336" s="18">
        <f t="shared" si="18"/>
        <v>402</v>
      </c>
    </row>
    <row r="337" spans="1:10">
      <c r="A337" s="15">
        <f t="shared" si="17"/>
        <v>120175</v>
      </c>
      <c r="B337" s="28">
        <v>20175</v>
      </c>
      <c r="C337" s="15">
        <v>10094</v>
      </c>
      <c r="D337" s="15" t="s">
        <v>650</v>
      </c>
      <c r="E337" s="15" t="s">
        <v>2255</v>
      </c>
      <c r="F337" s="15">
        <v>52</v>
      </c>
      <c r="G337" s="15" t="s">
        <v>272</v>
      </c>
      <c r="H337" s="15" t="str">
        <f t="shared" si="19"/>
        <v>普通怪物</v>
      </c>
      <c r="I337" s="18">
        <f>VLOOKUP(F337,映射!A:B,2,FALSE)*VLOOKUP(G337,映射!T:U,2,FALSE)*VLOOKUP(H337,映射!O:P,2,FALSE)</f>
        <v>1430</v>
      </c>
      <c r="J337" s="18">
        <f t="shared" si="18"/>
        <v>402</v>
      </c>
    </row>
    <row r="338" spans="1:10">
      <c r="A338" s="15">
        <f t="shared" si="17"/>
        <v>120176</v>
      </c>
      <c r="B338" s="28">
        <v>20176</v>
      </c>
      <c r="C338" s="15">
        <v>10009</v>
      </c>
      <c r="D338" s="15" t="s">
        <v>412</v>
      </c>
      <c r="E338" s="15" t="s">
        <v>2255</v>
      </c>
      <c r="F338" s="15">
        <v>52</v>
      </c>
      <c r="G338" s="15" t="s">
        <v>272</v>
      </c>
      <c r="H338" s="15" t="str">
        <f t="shared" si="19"/>
        <v>普通怪物</v>
      </c>
      <c r="I338" s="18">
        <f>VLOOKUP(F338,映射!A:B,2,FALSE)*VLOOKUP(G338,映射!T:U,2,FALSE)*VLOOKUP(H338,映射!O:P,2,FALSE)</f>
        <v>1430</v>
      </c>
      <c r="J338" s="18">
        <f t="shared" si="18"/>
        <v>402</v>
      </c>
    </row>
    <row r="339" spans="1:10">
      <c r="A339" s="15">
        <f t="shared" si="17"/>
        <v>120177</v>
      </c>
      <c r="B339" s="28">
        <v>20177</v>
      </c>
      <c r="C339" s="15">
        <v>10004</v>
      </c>
      <c r="D339" s="15" t="s">
        <v>653</v>
      </c>
      <c r="E339" s="15" t="s">
        <v>2255</v>
      </c>
      <c r="F339" s="15">
        <v>52</v>
      </c>
      <c r="G339" s="15" t="s">
        <v>272</v>
      </c>
      <c r="H339" s="15" t="str">
        <f t="shared" si="19"/>
        <v>普通怪物</v>
      </c>
      <c r="I339" s="18">
        <f>VLOOKUP(F339,映射!A:B,2,FALSE)*VLOOKUP(G339,映射!T:U,2,FALSE)*VLOOKUP(H339,映射!O:P,2,FALSE)</f>
        <v>1430</v>
      </c>
      <c r="J339" s="18">
        <f t="shared" si="18"/>
        <v>402</v>
      </c>
    </row>
    <row r="340" spans="1:10">
      <c r="A340" s="15">
        <f t="shared" si="17"/>
        <v>120178</v>
      </c>
      <c r="B340" s="28">
        <v>20178</v>
      </c>
      <c r="C340" s="15">
        <v>10159</v>
      </c>
      <c r="D340" s="15" t="s">
        <v>654</v>
      </c>
      <c r="E340" s="15" t="s">
        <v>2255</v>
      </c>
      <c r="F340" s="15">
        <v>52</v>
      </c>
      <c r="G340" s="15" t="s">
        <v>272</v>
      </c>
      <c r="H340" s="15" t="str">
        <f t="shared" si="19"/>
        <v>普通怪物</v>
      </c>
      <c r="I340" s="18">
        <f>VLOOKUP(F340,映射!A:B,2,FALSE)*VLOOKUP(G340,映射!T:U,2,FALSE)*VLOOKUP(H340,映射!O:P,2,FALSE)</f>
        <v>1430</v>
      </c>
      <c r="J340" s="18">
        <f t="shared" si="18"/>
        <v>402</v>
      </c>
    </row>
    <row r="341" spans="1:10">
      <c r="A341" s="15">
        <f t="shared" si="17"/>
        <v>120179</v>
      </c>
      <c r="B341" s="28">
        <v>20179</v>
      </c>
      <c r="C341" s="15">
        <v>10062</v>
      </c>
      <c r="D341" s="15" t="s">
        <v>611</v>
      </c>
      <c r="E341" s="15" t="s">
        <v>2255</v>
      </c>
      <c r="F341" s="15">
        <v>52</v>
      </c>
      <c r="G341" s="15" t="s">
        <v>272</v>
      </c>
      <c r="H341" s="15" t="str">
        <f t="shared" si="19"/>
        <v>普通怪物</v>
      </c>
      <c r="I341" s="18">
        <f>VLOOKUP(F341,映射!A:B,2,FALSE)*VLOOKUP(G341,映射!T:U,2,FALSE)*VLOOKUP(H341,映射!O:P,2,FALSE)</f>
        <v>1430</v>
      </c>
      <c r="J341" s="18">
        <f t="shared" si="18"/>
        <v>402</v>
      </c>
    </row>
    <row r="342" spans="1:10">
      <c r="A342" s="15">
        <f t="shared" si="17"/>
        <v>120180</v>
      </c>
      <c r="B342" s="28">
        <v>20180</v>
      </c>
      <c r="C342" s="15">
        <v>10066</v>
      </c>
      <c r="D342" s="15" t="s">
        <v>591</v>
      </c>
      <c r="E342" s="15" t="s">
        <v>2255</v>
      </c>
      <c r="F342" s="15">
        <v>52</v>
      </c>
      <c r="G342" s="15" t="s">
        <v>272</v>
      </c>
      <c r="H342" s="15" t="str">
        <f t="shared" si="19"/>
        <v>普通怪物</v>
      </c>
      <c r="I342" s="18">
        <f>VLOOKUP(F342,映射!A:B,2,FALSE)*VLOOKUP(G342,映射!T:U,2,FALSE)*VLOOKUP(H342,映射!O:P,2,FALSE)</f>
        <v>1430</v>
      </c>
      <c r="J342" s="18">
        <f t="shared" si="18"/>
        <v>402</v>
      </c>
    </row>
    <row r="343" spans="1:10">
      <c r="A343" s="15">
        <f t="shared" si="17"/>
        <v>120181</v>
      </c>
      <c r="B343" s="28">
        <v>20181</v>
      </c>
      <c r="C343" s="15">
        <v>10019</v>
      </c>
      <c r="D343" s="15" t="s">
        <v>655</v>
      </c>
      <c r="E343" s="15" t="s">
        <v>2255</v>
      </c>
      <c r="F343" s="15">
        <v>52</v>
      </c>
      <c r="G343" s="15" t="s">
        <v>272</v>
      </c>
      <c r="H343" s="15" t="str">
        <f t="shared" si="19"/>
        <v>普通怪物</v>
      </c>
      <c r="I343" s="18">
        <f>VLOOKUP(F343,映射!A:B,2,FALSE)*VLOOKUP(G343,映射!T:U,2,FALSE)*VLOOKUP(H343,映射!O:P,2,FALSE)</f>
        <v>1430</v>
      </c>
      <c r="J343" s="18">
        <f t="shared" si="18"/>
        <v>402</v>
      </c>
    </row>
    <row r="344" spans="1:10">
      <c r="A344" s="15">
        <f t="shared" si="17"/>
        <v>120182</v>
      </c>
      <c r="B344" s="28">
        <v>20182</v>
      </c>
      <c r="C344" s="15">
        <v>10012</v>
      </c>
      <c r="D344" s="15" t="s">
        <v>601</v>
      </c>
      <c r="E344" s="15" t="s">
        <v>2255</v>
      </c>
      <c r="F344" s="15">
        <v>52</v>
      </c>
      <c r="G344" s="15" t="s">
        <v>272</v>
      </c>
      <c r="H344" s="15" t="str">
        <f t="shared" si="19"/>
        <v>普通怪物</v>
      </c>
      <c r="I344" s="18">
        <f>VLOOKUP(F344,映射!A:B,2,FALSE)*VLOOKUP(G344,映射!T:U,2,FALSE)*VLOOKUP(H344,映射!O:P,2,FALSE)</f>
        <v>1430</v>
      </c>
      <c r="J344" s="18">
        <f t="shared" si="18"/>
        <v>402</v>
      </c>
    </row>
    <row r="345" spans="1:10">
      <c r="A345" s="15">
        <f t="shared" si="17"/>
        <v>120183</v>
      </c>
      <c r="B345" s="28">
        <v>20183</v>
      </c>
      <c r="C345" s="15">
        <v>10072</v>
      </c>
      <c r="D345" s="15" t="s">
        <v>507</v>
      </c>
      <c r="E345" s="15" t="s">
        <v>2255</v>
      </c>
      <c r="F345" s="15">
        <v>52</v>
      </c>
      <c r="G345" s="15" t="s">
        <v>272</v>
      </c>
      <c r="H345" s="15" t="str">
        <f t="shared" si="19"/>
        <v>普通怪物</v>
      </c>
      <c r="I345" s="18">
        <f>VLOOKUP(F345,映射!A:B,2,FALSE)*VLOOKUP(G345,映射!T:U,2,FALSE)*VLOOKUP(H345,映射!O:P,2,FALSE)</f>
        <v>1430</v>
      </c>
      <c r="J345" s="18">
        <f t="shared" si="18"/>
        <v>402</v>
      </c>
    </row>
    <row r="346" spans="1:10">
      <c r="A346" s="15">
        <f t="shared" si="17"/>
        <v>120184</v>
      </c>
      <c r="B346" s="28">
        <v>20184</v>
      </c>
      <c r="C346" s="15">
        <v>10128</v>
      </c>
      <c r="D346" s="15" t="s">
        <v>625</v>
      </c>
      <c r="E346" s="15" t="s">
        <v>2255</v>
      </c>
      <c r="F346" s="15">
        <v>52</v>
      </c>
      <c r="G346" s="15" t="s">
        <v>272</v>
      </c>
      <c r="H346" s="15" t="str">
        <f t="shared" si="19"/>
        <v>普通怪物</v>
      </c>
      <c r="I346" s="18">
        <f>VLOOKUP(F346,映射!A:B,2,FALSE)*VLOOKUP(G346,映射!T:U,2,FALSE)*VLOOKUP(H346,映射!O:P,2,FALSE)</f>
        <v>1430</v>
      </c>
      <c r="J346" s="18">
        <f t="shared" si="18"/>
        <v>402</v>
      </c>
    </row>
    <row r="347" spans="1:10">
      <c r="A347" s="15">
        <f t="shared" si="17"/>
        <v>120185</v>
      </c>
      <c r="B347" s="28">
        <v>20185</v>
      </c>
      <c r="C347" s="15">
        <v>10017</v>
      </c>
      <c r="D347" s="15" t="s">
        <v>637</v>
      </c>
      <c r="E347" s="15" t="s">
        <v>2255</v>
      </c>
      <c r="F347" s="15">
        <v>52</v>
      </c>
      <c r="G347" s="15" t="s">
        <v>272</v>
      </c>
      <c r="H347" s="15" t="str">
        <f t="shared" si="19"/>
        <v>普通怪物</v>
      </c>
      <c r="I347" s="18">
        <f>VLOOKUP(F347,映射!A:B,2,FALSE)*VLOOKUP(G347,映射!T:U,2,FALSE)*VLOOKUP(H347,映射!O:P,2,FALSE)</f>
        <v>1430</v>
      </c>
      <c r="J347" s="18">
        <f t="shared" si="18"/>
        <v>402</v>
      </c>
    </row>
    <row r="348" spans="1:10">
      <c r="A348" s="15">
        <f t="shared" si="17"/>
        <v>120186</v>
      </c>
      <c r="B348" s="28">
        <v>20186</v>
      </c>
      <c r="C348" s="15">
        <v>10093</v>
      </c>
      <c r="D348" s="15" t="s">
        <v>587</v>
      </c>
      <c r="E348" s="15" t="s">
        <v>2255</v>
      </c>
      <c r="F348" s="15">
        <v>52</v>
      </c>
      <c r="G348" s="15" t="s">
        <v>272</v>
      </c>
      <c r="H348" s="15" t="str">
        <f t="shared" si="19"/>
        <v>普通怪物</v>
      </c>
      <c r="I348" s="18">
        <f>VLOOKUP(F348,映射!A:B,2,FALSE)*VLOOKUP(G348,映射!T:U,2,FALSE)*VLOOKUP(H348,映射!O:P,2,FALSE)</f>
        <v>1430</v>
      </c>
      <c r="J348" s="18">
        <f t="shared" si="18"/>
        <v>402</v>
      </c>
    </row>
    <row r="349" spans="1:10">
      <c r="A349" s="15">
        <f t="shared" si="17"/>
        <v>120187</v>
      </c>
      <c r="B349" s="28">
        <v>20187</v>
      </c>
      <c r="C349" s="15">
        <v>10127</v>
      </c>
      <c r="D349" s="15" t="s">
        <v>656</v>
      </c>
      <c r="E349" s="15" t="s">
        <v>2255</v>
      </c>
      <c r="F349" s="15">
        <v>52</v>
      </c>
      <c r="G349" s="15" t="s">
        <v>272</v>
      </c>
      <c r="H349" s="15" t="str">
        <f t="shared" si="19"/>
        <v>普通怪物</v>
      </c>
      <c r="I349" s="18">
        <f>VLOOKUP(F349,映射!A:B,2,FALSE)*VLOOKUP(G349,映射!T:U,2,FALSE)*VLOOKUP(H349,映射!O:P,2,FALSE)</f>
        <v>1430</v>
      </c>
      <c r="J349" s="18">
        <f t="shared" si="18"/>
        <v>402</v>
      </c>
    </row>
    <row r="350" spans="1:10">
      <c r="A350" s="15">
        <f t="shared" si="17"/>
        <v>120188</v>
      </c>
      <c r="B350" s="28">
        <v>20188</v>
      </c>
      <c r="C350" s="15">
        <v>10142</v>
      </c>
      <c r="D350" s="15" t="s">
        <v>632</v>
      </c>
      <c r="E350" s="15" t="s">
        <v>2255</v>
      </c>
      <c r="F350" s="15">
        <v>52</v>
      </c>
      <c r="G350" s="15" t="s">
        <v>272</v>
      </c>
      <c r="H350" s="15" t="str">
        <f t="shared" si="19"/>
        <v>普通怪物</v>
      </c>
      <c r="I350" s="18">
        <f>VLOOKUP(F350,映射!A:B,2,FALSE)*VLOOKUP(G350,映射!T:U,2,FALSE)*VLOOKUP(H350,映射!O:P,2,FALSE)</f>
        <v>1430</v>
      </c>
      <c r="J350" s="18">
        <f t="shared" si="18"/>
        <v>402</v>
      </c>
    </row>
    <row r="351" spans="1:10">
      <c r="A351" s="15">
        <f t="shared" si="17"/>
        <v>120189</v>
      </c>
      <c r="B351" s="28">
        <v>20189</v>
      </c>
      <c r="C351" s="15">
        <v>10024</v>
      </c>
      <c r="D351" s="15" t="s">
        <v>387</v>
      </c>
      <c r="E351" s="15" t="s">
        <v>2255</v>
      </c>
      <c r="F351" s="15">
        <v>52</v>
      </c>
      <c r="G351" s="15" t="s">
        <v>272</v>
      </c>
      <c r="H351" s="15" t="str">
        <f t="shared" si="19"/>
        <v>普通怪物</v>
      </c>
      <c r="I351" s="18">
        <f>VLOOKUP(F351,映射!A:B,2,FALSE)*VLOOKUP(G351,映射!T:U,2,FALSE)*VLOOKUP(H351,映射!O:P,2,FALSE)</f>
        <v>1430</v>
      </c>
      <c r="J351" s="18">
        <f t="shared" si="18"/>
        <v>402</v>
      </c>
    </row>
    <row r="352" spans="1:10">
      <c r="A352" s="15">
        <f t="shared" si="17"/>
        <v>120190</v>
      </c>
      <c r="B352" s="28">
        <v>20190</v>
      </c>
      <c r="C352" s="15">
        <v>10082</v>
      </c>
      <c r="D352" s="15" t="s">
        <v>609</v>
      </c>
      <c r="E352" s="15" t="s">
        <v>2255</v>
      </c>
      <c r="F352" s="15">
        <v>52</v>
      </c>
      <c r="G352" s="15" t="s">
        <v>272</v>
      </c>
      <c r="H352" s="15" t="str">
        <f t="shared" si="19"/>
        <v>普通怪物</v>
      </c>
      <c r="I352" s="18">
        <f>VLOOKUP(F352,映射!A:B,2,FALSE)*VLOOKUP(G352,映射!T:U,2,FALSE)*VLOOKUP(H352,映射!O:P,2,FALSE)</f>
        <v>1430</v>
      </c>
      <c r="J352" s="18">
        <f t="shared" si="18"/>
        <v>402</v>
      </c>
    </row>
    <row r="353" spans="1:10">
      <c r="A353" s="15">
        <f t="shared" si="17"/>
        <v>120191</v>
      </c>
      <c r="B353" s="28">
        <v>20191</v>
      </c>
      <c r="C353" s="15">
        <v>10073</v>
      </c>
      <c r="D353" s="15" t="s">
        <v>438</v>
      </c>
      <c r="E353" s="15" t="s">
        <v>2255</v>
      </c>
      <c r="F353" s="15">
        <v>52</v>
      </c>
      <c r="G353" s="15" t="s">
        <v>272</v>
      </c>
      <c r="H353" s="15" t="str">
        <f t="shared" si="19"/>
        <v>普通怪物</v>
      </c>
      <c r="I353" s="18">
        <f>VLOOKUP(F353,映射!A:B,2,FALSE)*VLOOKUP(G353,映射!T:U,2,FALSE)*VLOOKUP(H353,映射!O:P,2,FALSE)</f>
        <v>1430</v>
      </c>
      <c r="J353" s="18">
        <f t="shared" si="18"/>
        <v>402</v>
      </c>
    </row>
    <row r="354" spans="1:10">
      <c r="A354" s="15">
        <f t="shared" si="17"/>
        <v>120192</v>
      </c>
      <c r="B354" s="28">
        <v>20192</v>
      </c>
      <c r="C354" s="15">
        <v>10053</v>
      </c>
      <c r="D354" s="15" t="s">
        <v>646</v>
      </c>
      <c r="E354" s="15" t="s">
        <v>2255</v>
      </c>
      <c r="F354" s="15">
        <v>52</v>
      </c>
      <c r="G354" s="15" t="s">
        <v>272</v>
      </c>
      <c r="H354" s="15" t="str">
        <f t="shared" si="19"/>
        <v>普通怪物</v>
      </c>
      <c r="I354" s="18">
        <f>VLOOKUP(F354,映射!A:B,2,FALSE)*VLOOKUP(G354,映射!T:U,2,FALSE)*VLOOKUP(H354,映射!O:P,2,FALSE)</f>
        <v>1430</v>
      </c>
      <c r="J354" s="18">
        <f t="shared" si="18"/>
        <v>402</v>
      </c>
    </row>
    <row r="355" spans="1:10">
      <c r="A355" s="15">
        <f t="shared" si="17"/>
        <v>120193</v>
      </c>
      <c r="B355" s="28">
        <v>20193</v>
      </c>
      <c r="C355" s="15">
        <v>10085</v>
      </c>
      <c r="D355" s="15" t="s">
        <v>621</v>
      </c>
      <c r="E355" s="15" t="s">
        <v>2255</v>
      </c>
      <c r="F355" s="15">
        <v>57</v>
      </c>
      <c r="G355" s="15" t="s">
        <v>272</v>
      </c>
      <c r="H355" s="15" t="str">
        <f t="shared" si="19"/>
        <v>普通怪物</v>
      </c>
      <c r="I355" s="18">
        <f>VLOOKUP(F355,映射!A:B,2,FALSE)*VLOOKUP(G355,映射!T:U,2,FALSE)*VLOOKUP(H355,映射!O:P,2,FALSE)</f>
        <v>1800</v>
      </c>
      <c r="J355" s="18">
        <f t="shared" si="18"/>
        <v>432</v>
      </c>
    </row>
    <row r="356" spans="1:10">
      <c r="A356" s="15">
        <f t="shared" si="17"/>
        <v>120194</v>
      </c>
      <c r="B356" s="28">
        <v>20194</v>
      </c>
      <c r="C356" s="15">
        <v>10016</v>
      </c>
      <c r="D356" s="15" t="s">
        <v>608</v>
      </c>
      <c r="E356" s="15" t="s">
        <v>2255</v>
      </c>
      <c r="F356" s="15">
        <v>57</v>
      </c>
      <c r="G356" s="15" t="s">
        <v>272</v>
      </c>
      <c r="H356" s="15" t="str">
        <f t="shared" si="19"/>
        <v>普通怪物</v>
      </c>
      <c r="I356" s="18">
        <f>VLOOKUP(F356,映射!A:B,2,FALSE)*VLOOKUP(G356,映射!T:U,2,FALSE)*VLOOKUP(H356,映射!O:P,2,FALSE)</f>
        <v>1800</v>
      </c>
      <c r="J356" s="18">
        <f t="shared" si="18"/>
        <v>432</v>
      </c>
    </row>
    <row r="357" spans="1:10">
      <c r="A357" s="15">
        <f t="shared" si="17"/>
        <v>120195</v>
      </c>
      <c r="B357" s="28">
        <v>20195</v>
      </c>
      <c r="C357" s="15">
        <v>10072</v>
      </c>
      <c r="D357" s="15" t="s">
        <v>507</v>
      </c>
      <c r="E357" s="15" t="s">
        <v>2255</v>
      </c>
      <c r="F357" s="15">
        <v>57</v>
      </c>
      <c r="G357" s="15" t="s">
        <v>272</v>
      </c>
      <c r="H357" s="15" t="str">
        <f t="shared" si="19"/>
        <v>普通怪物</v>
      </c>
      <c r="I357" s="18">
        <f>VLOOKUP(F357,映射!A:B,2,FALSE)*VLOOKUP(G357,映射!T:U,2,FALSE)*VLOOKUP(H357,映射!O:P,2,FALSE)</f>
        <v>1800</v>
      </c>
      <c r="J357" s="18">
        <f t="shared" si="18"/>
        <v>432</v>
      </c>
    </row>
    <row r="358" spans="1:10">
      <c r="A358" s="15">
        <f t="shared" si="17"/>
        <v>120196</v>
      </c>
      <c r="B358" s="28">
        <v>20196</v>
      </c>
      <c r="C358" s="15">
        <v>10034</v>
      </c>
      <c r="D358" s="15" t="s">
        <v>443</v>
      </c>
      <c r="E358" s="15" t="s">
        <v>2255</v>
      </c>
      <c r="F358" s="15">
        <v>57</v>
      </c>
      <c r="G358" s="15" t="s">
        <v>272</v>
      </c>
      <c r="H358" s="15" t="str">
        <f t="shared" si="19"/>
        <v>普通怪物</v>
      </c>
      <c r="I358" s="18">
        <f>VLOOKUP(F358,映射!A:B,2,FALSE)*VLOOKUP(G358,映射!T:U,2,FALSE)*VLOOKUP(H358,映射!O:P,2,FALSE)</f>
        <v>1800</v>
      </c>
      <c r="J358" s="18">
        <f t="shared" si="18"/>
        <v>432</v>
      </c>
    </row>
    <row r="359" spans="1:10">
      <c r="A359" s="15">
        <f t="shared" si="17"/>
        <v>120197</v>
      </c>
      <c r="B359" s="28">
        <v>20197</v>
      </c>
      <c r="C359" s="15">
        <v>10010</v>
      </c>
      <c r="D359" s="15" t="s">
        <v>446</v>
      </c>
      <c r="E359" s="15" t="s">
        <v>2255</v>
      </c>
      <c r="F359" s="15">
        <v>57</v>
      </c>
      <c r="G359" s="15" t="s">
        <v>272</v>
      </c>
      <c r="H359" s="15" t="str">
        <f t="shared" si="19"/>
        <v>普通怪物</v>
      </c>
      <c r="I359" s="18">
        <f>VLOOKUP(F359,映射!A:B,2,FALSE)*VLOOKUP(G359,映射!T:U,2,FALSE)*VLOOKUP(H359,映射!O:P,2,FALSE)</f>
        <v>1800</v>
      </c>
      <c r="J359" s="18">
        <f t="shared" si="18"/>
        <v>432</v>
      </c>
    </row>
    <row r="360" spans="1:10">
      <c r="A360" s="15">
        <f t="shared" si="17"/>
        <v>120198</v>
      </c>
      <c r="B360" s="28">
        <v>20198</v>
      </c>
      <c r="C360" s="15">
        <v>10054</v>
      </c>
      <c r="D360" s="15" t="s">
        <v>641</v>
      </c>
      <c r="E360" s="15" t="s">
        <v>2255</v>
      </c>
      <c r="F360" s="15">
        <v>57</v>
      </c>
      <c r="G360" s="15" t="s">
        <v>272</v>
      </c>
      <c r="H360" s="15" t="str">
        <f t="shared" si="19"/>
        <v>普通怪物</v>
      </c>
      <c r="I360" s="18">
        <f>VLOOKUP(F360,映射!A:B,2,FALSE)*VLOOKUP(G360,映射!T:U,2,FALSE)*VLOOKUP(H360,映射!O:P,2,FALSE)</f>
        <v>1800</v>
      </c>
      <c r="J360" s="18">
        <f t="shared" si="18"/>
        <v>432</v>
      </c>
    </row>
    <row r="361" spans="1:10">
      <c r="A361" s="15">
        <f t="shared" si="17"/>
        <v>120199</v>
      </c>
      <c r="B361" s="28">
        <v>20199</v>
      </c>
      <c r="C361" s="15">
        <v>10113</v>
      </c>
      <c r="D361" s="15" t="s">
        <v>522</v>
      </c>
      <c r="E361" s="15" t="s">
        <v>2255</v>
      </c>
      <c r="F361" s="15">
        <v>57</v>
      </c>
      <c r="G361" s="15" t="s">
        <v>272</v>
      </c>
      <c r="H361" s="15" t="str">
        <f t="shared" si="19"/>
        <v>普通怪物</v>
      </c>
      <c r="I361" s="18">
        <f>VLOOKUP(F361,映射!A:B,2,FALSE)*VLOOKUP(G361,映射!T:U,2,FALSE)*VLOOKUP(H361,映射!O:P,2,FALSE)</f>
        <v>1800</v>
      </c>
      <c r="J361" s="18">
        <f t="shared" si="18"/>
        <v>432</v>
      </c>
    </row>
    <row r="362" spans="1:10">
      <c r="A362" s="15">
        <f t="shared" si="17"/>
        <v>120200</v>
      </c>
      <c r="B362" s="28">
        <v>20200</v>
      </c>
      <c r="C362" s="15">
        <v>10068</v>
      </c>
      <c r="D362" s="15" t="s">
        <v>450</v>
      </c>
      <c r="E362" s="15" t="s">
        <v>2255</v>
      </c>
      <c r="F362" s="15">
        <v>57</v>
      </c>
      <c r="G362" s="15" t="s">
        <v>272</v>
      </c>
      <c r="H362" s="15" t="str">
        <f t="shared" si="19"/>
        <v>普通怪物</v>
      </c>
      <c r="I362" s="18">
        <f>VLOOKUP(F362,映射!A:B,2,FALSE)*VLOOKUP(G362,映射!T:U,2,FALSE)*VLOOKUP(H362,映射!O:P,2,FALSE)</f>
        <v>1800</v>
      </c>
      <c r="J362" s="18">
        <f t="shared" si="18"/>
        <v>432</v>
      </c>
    </row>
    <row r="363" spans="1:10">
      <c r="A363" s="15">
        <f t="shared" si="17"/>
        <v>120201</v>
      </c>
      <c r="B363" s="28">
        <v>20201</v>
      </c>
      <c r="C363" s="15">
        <v>10051</v>
      </c>
      <c r="D363" s="15" t="s">
        <v>657</v>
      </c>
      <c r="E363" s="15" t="s">
        <v>2255</v>
      </c>
      <c r="F363" s="15">
        <v>57</v>
      </c>
      <c r="G363" s="15" t="s">
        <v>272</v>
      </c>
      <c r="H363" s="15" t="str">
        <f t="shared" si="19"/>
        <v>普通怪物</v>
      </c>
      <c r="I363" s="18">
        <f>VLOOKUP(F363,映射!A:B,2,FALSE)*VLOOKUP(G363,映射!T:U,2,FALSE)*VLOOKUP(H363,映射!O:P,2,FALSE)</f>
        <v>1800</v>
      </c>
      <c r="J363" s="18">
        <f t="shared" si="18"/>
        <v>432</v>
      </c>
    </row>
    <row r="364" spans="1:10">
      <c r="A364" s="15">
        <f t="shared" si="17"/>
        <v>120202</v>
      </c>
      <c r="B364" s="28">
        <v>20202</v>
      </c>
      <c r="C364" s="15">
        <v>10071</v>
      </c>
      <c r="D364" s="15" t="s">
        <v>593</v>
      </c>
      <c r="E364" s="15" t="s">
        <v>2255</v>
      </c>
      <c r="F364" s="15">
        <v>57</v>
      </c>
      <c r="G364" s="15" t="s">
        <v>272</v>
      </c>
      <c r="H364" s="15" t="str">
        <f t="shared" si="19"/>
        <v>普通怪物</v>
      </c>
      <c r="I364" s="18">
        <f>VLOOKUP(F364,映射!A:B,2,FALSE)*VLOOKUP(G364,映射!T:U,2,FALSE)*VLOOKUP(H364,映射!O:P,2,FALSE)</f>
        <v>1800</v>
      </c>
      <c r="J364" s="18">
        <f t="shared" si="18"/>
        <v>432</v>
      </c>
    </row>
    <row r="365" spans="1:10">
      <c r="A365" s="15">
        <f t="shared" si="17"/>
        <v>120203</v>
      </c>
      <c r="B365" s="28">
        <v>20203</v>
      </c>
      <c r="C365" s="15">
        <v>10022</v>
      </c>
      <c r="D365" s="15" t="s">
        <v>512</v>
      </c>
      <c r="E365" s="15" t="s">
        <v>2255</v>
      </c>
      <c r="F365" s="15">
        <v>57</v>
      </c>
      <c r="G365" s="15" t="s">
        <v>272</v>
      </c>
      <c r="H365" s="15" t="str">
        <f t="shared" si="19"/>
        <v>普通怪物</v>
      </c>
      <c r="I365" s="18">
        <f>VLOOKUP(F365,映射!A:B,2,FALSE)*VLOOKUP(G365,映射!T:U,2,FALSE)*VLOOKUP(H365,映射!O:P,2,FALSE)</f>
        <v>1800</v>
      </c>
      <c r="J365" s="18">
        <f t="shared" si="18"/>
        <v>432</v>
      </c>
    </row>
    <row r="366" spans="1:10">
      <c r="A366" s="15">
        <f t="shared" ref="A366:A429" si="20">B366+100000</f>
        <v>120204</v>
      </c>
      <c r="B366" s="28">
        <v>20204</v>
      </c>
      <c r="C366" s="15">
        <v>10071</v>
      </c>
      <c r="D366" s="15" t="s">
        <v>593</v>
      </c>
      <c r="E366" s="15" t="s">
        <v>2255</v>
      </c>
      <c r="F366" s="15">
        <v>57</v>
      </c>
      <c r="G366" s="15" t="s">
        <v>272</v>
      </c>
      <c r="H366" s="15" t="str">
        <f t="shared" si="19"/>
        <v>普通怪物</v>
      </c>
      <c r="I366" s="18">
        <f>VLOOKUP(F366,映射!A:B,2,FALSE)*VLOOKUP(G366,映射!T:U,2,FALSE)*VLOOKUP(H366,映射!O:P,2,FALSE)</f>
        <v>1800</v>
      </c>
      <c r="J366" s="18">
        <f t="shared" si="18"/>
        <v>432</v>
      </c>
    </row>
    <row r="367" spans="1:10">
      <c r="A367" s="15">
        <f t="shared" si="20"/>
        <v>120205</v>
      </c>
      <c r="B367" s="28">
        <v>20205</v>
      </c>
      <c r="C367" s="15">
        <v>10014</v>
      </c>
      <c r="D367" s="15" t="s">
        <v>643</v>
      </c>
      <c r="E367" s="15" t="s">
        <v>2255</v>
      </c>
      <c r="F367" s="15">
        <v>57</v>
      </c>
      <c r="G367" s="15" t="s">
        <v>272</v>
      </c>
      <c r="H367" s="15" t="str">
        <f t="shared" si="19"/>
        <v>普通怪物</v>
      </c>
      <c r="I367" s="18">
        <f>VLOOKUP(F367,映射!A:B,2,FALSE)*VLOOKUP(G367,映射!T:U,2,FALSE)*VLOOKUP(H367,映射!O:P,2,FALSE)</f>
        <v>1800</v>
      </c>
      <c r="J367" s="18">
        <f t="shared" si="18"/>
        <v>432</v>
      </c>
    </row>
    <row r="368" spans="1:10">
      <c r="A368" s="15">
        <f t="shared" si="20"/>
        <v>120206</v>
      </c>
      <c r="B368" s="28">
        <v>20206</v>
      </c>
      <c r="C368" s="15">
        <v>10058</v>
      </c>
      <c r="D368" s="15" t="s">
        <v>585</v>
      </c>
      <c r="E368" s="15" t="s">
        <v>2255</v>
      </c>
      <c r="F368" s="15">
        <v>57</v>
      </c>
      <c r="G368" s="15" t="s">
        <v>272</v>
      </c>
      <c r="H368" s="15" t="str">
        <f t="shared" si="19"/>
        <v>普通怪物</v>
      </c>
      <c r="I368" s="18">
        <f>VLOOKUP(F368,映射!A:B,2,FALSE)*VLOOKUP(G368,映射!T:U,2,FALSE)*VLOOKUP(H368,映射!O:P,2,FALSE)</f>
        <v>1800</v>
      </c>
      <c r="J368" s="18">
        <f t="shared" si="18"/>
        <v>432</v>
      </c>
    </row>
    <row r="369" spans="1:10">
      <c r="A369" s="15">
        <f t="shared" si="20"/>
        <v>120207</v>
      </c>
      <c r="B369" s="28">
        <v>20207</v>
      </c>
      <c r="C369" s="15">
        <v>10126</v>
      </c>
      <c r="D369" s="15" t="s">
        <v>628</v>
      </c>
      <c r="E369" s="15" t="s">
        <v>2255</v>
      </c>
      <c r="F369" s="15">
        <v>57</v>
      </c>
      <c r="G369" s="15" t="s">
        <v>272</v>
      </c>
      <c r="H369" s="15" t="str">
        <f t="shared" si="19"/>
        <v>普通怪物</v>
      </c>
      <c r="I369" s="18">
        <f>VLOOKUP(F369,映射!A:B,2,FALSE)*VLOOKUP(G369,映射!T:U,2,FALSE)*VLOOKUP(H369,映射!O:P,2,FALSE)</f>
        <v>1800</v>
      </c>
      <c r="J369" s="18">
        <f t="shared" si="18"/>
        <v>432</v>
      </c>
    </row>
    <row r="370" spans="1:10">
      <c r="A370" s="15">
        <f t="shared" si="20"/>
        <v>120208</v>
      </c>
      <c r="B370" s="28">
        <v>20208</v>
      </c>
      <c r="C370" s="15">
        <v>10079</v>
      </c>
      <c r="D370" s="15" t="s">
        <v>659</v>
      </c>
      <c r="E370" s="15" t="s">
        <v>2255</v>
      </c>
      <c r="F370" s="15">
        <v>57</v>
      </c>
      <c r="G370" s="15" t="s">
        <v>272</v>
      </c>
      <c r="H370" s="15" t="str">
        <f t="shared" si="19"/>
        <v>普通怪物</v>
      </c>
      <c r="I370" s="18">
        <f>VLOOKUP(F370,映射!A:B,2,FALSE)*VLOOKUP(G370,映射!T:U,2,FALSE)*VLOOKUP(H370,映射!O:P,2,FALSE)</f>
        <v>1800</v>
      </c>
      <c r="J370" s="18">
        <f t="shared" si="18"/>
        <v>432</v>
      </c>
    </row>
    <row r="371" spans="1:10">
      <c r="A371" s="15">
        <f t="shared" si="20"/>
        <v>120209</v>
      </c>
      <c r="B371" s="28">
        <v>20209</v>
      </c>
      <c r="C371" s="15">
        <v>10113</v>
      </c>
      <c r="D371" s="15" t="s">
        <v>522</v>
      </c>
      <c r="E371" s="15" t="s">
        <v>2255</v>
      </c>
      <c r="F371" s="15">
        <v>57</v>
      </c>
      <c r="G371" s="15" t="s">
        <v>272</v>
      </c>
      <c r="H371" s="15" t="str">
        <f t="shared" si="19"/>
        <v>普通怪物</v>
      </c>
      <c r="I371" s="18">
        <f>VLOOKUP(F371,映射!A:B,2,FALSE)*VLOOKUP(G371,映射!T:U,2,FALSE)*VLOOKUP(H371,映射!O:P,2,FALSE)</f>
        <v>1800</v>
      </c>
      <c r="J371" s="18">
        <f t="shared" si="18"/>
        <v>432</v>
      </c>
    </row>
    <row r="372" spans="1:10">
      <c r="A372" s="15">
        <f t="shared" si="20"/>
        <v>120210</v>
      </c>
      <c r="B372" s="28">
        <v>20210</v>
      </c>
      <c r="C372" s="15">
        <v>10043</v>
      </c>
      <c r="D372" s="15" t="s">
        <v>660</v>
      </c>
      <c r="E372" s="15" t="s">
        <v>2255</v>
      </c>
      <c r="F372" s="15">
        <v>57</v>
      </c>
      <c r="G372" s="15" t="s">
        <v>272</v>
      </c>
      <c r="H372" s="15" t="str">
        <f t="shared" si="19"/>
        <v>普通怪物</v>
      </c>
      <c r="I372" s="18">
        <f>VLOOKUP(F372,映射!A:B,2,FALSE)*VLOOKUP(G372,映射!T:U,2,FALSE)*VLOOKUP(H372,映射!O:P,2,FALSE)</f>
        <v>1800</v>
      </c>
      <c r="J372" s="18">
        <f t="shared" si="18"/>
        <v>432</v>
      </c>
    </row>
    <row r="373" spans="1:10">
      <c r="A373" s="15">
        <f t="shared" si="20"/>
        <v>120211</v>
      </c>
      <c r="B373" s="28">
        <v>20211</v>
      </c>
      <c r="C373" s="15">
        <v>10001</v>
      </c>
      <c r="D373" s="15" t="s">
        <v>661</v>
      </c>
      <c r="E373" s="15" t="s">
        <v>2255</v>
      </c>
      <c r="F373" s="15">
        <v>57</v>
      </c>
      <c r="G373" s="15" t="s">
        <v>272</v>
      </c>
      <c r="H373" s="15" t="str">
        <f t="shared" si="19"/>
        <v>普通怪物</v>
      </c>
      <c r="I373" s="18">
        <f>VLOOKUP(F373,映射!A:B,2,FALSE)*VLOOKUP(G373,映射!T:U,2,FALSE)*VLOOKUP(H373,映射!O:P,2,FALSE)</f>
        <v>1800</v>
      </c>
      <c r="J373" s="18">
        <f t="shared" si="18"/>
        <v>432</v>
      </c>
    </row>
    <row r="374" spans="1:10">
      <c r="A374" s="15">
        <f t="shared" si="20"/>
        <v>120212</v>
      </c>
      <c r="B374" s="28">
        <v>20212</v>
      </c>
      <c r="C374" s="15">
        <v>10134</v>
      </c>
      <c r="D374" s="15" t="s">
        <v>474</v>
      </c>
      <c r="E374" s="15" t="s">
        <v>2255</v>
      </c>
      <c r="F374" s="15">
        <v>57</v>
      </c>
      <c r="G374" s="15" t="s">
        <v>272</v>
      </c>
      <c r="H374" s="15" t="str">
        <f t="shared" si="19"/>
        <v>普通怪物</v>
      </c>
      <c r="I374" s="18">
        <f>VLOOKUP(F374,映射!A:B,2,FALSE)*VLOOKUP(G374,映射!T:U,2,FALSE)*VLOOKUP(H374,映射!O:P,2,FALSE)</f>
        <v>1800</v>
      </c>
      <c r="J374" s="18">
        <f t="shared" si="18"/>
        <v>432</v>
      </c>
    </row>
    <row r="375" spans="1:10">
      <c r="A375" s="15">
        <f t="shared" si="20"/>
        <v>120213</v>
      </c>
      <c r="B375" s="28">
        <v>20213</v>
      </c>
      <c r="C375" s="15">
        <v>10124</v>
      </c>
      <c r="D375" s="15" t="s">
        <v>455</v>
      </c>
      <c r="E375" s="15" t="s">
        <v>2255</v>
      </c>
      <c r="F375" s="15">
        <v>57</v>
      </c>
      <c r="G375" s="15" t="s">
        <v>272</v>
      </c>
      <c r="H375" s="15" t="str">
        <f t="shared" si="19"/>
        <v>普通怪物</v>
      </c>
      <c r="I375" s="18">
        <f>VLOOKUP(F375,映射!A:B,2,FALSE)*VLOOKUP(G375,映射!T:U,2,FALSE)*VLOOKUP(H375,映射!O:P,2,FALSE)</f>
        <v>1800</v>
      </c>
      <c r="J375" s="18">
        <f t="shared" si="18"/>
        <v>432</v>
      </c>
    </row>
    <row r="376" spans="1:10">
      <c r="A376" s="15">
        <f t="shared" si="20"/>
        <v>120214</v>
      </c>
      <c r="B376" s="28">
        <v>20214</v>
      </c>
      <c r="C376" s="15">
        <v>10074</v>
      </c>
      <c r="D376" s="15" t="s">
        <v>400</v>
      </c>
      <c r="E376" s="15" t="s">
        <v>2255</v>
      </c>
      <c r="F376" s="15">
        <v>57</v>
      </c>
      <c r="G376" s="15" t="s">
        <v>272</v>
      </c>
      <c r="H376" s="15" t="str">
        <f t="shared" si="19"/>
        <v>普通怪物</v>
      </c>
      <c r="I376" s="18">
        <f>VLOOKUP(F376,映射!A:B,2,FALSE)*VLOOKUP(G376,映射!T:U,2,FALSE)*VLOOKUP(H376,映射!O:P,2,FALSE)</f>
        <v>1800</v>
      </c>
      <c r="J376" s="18">
        <f t="shared" si="18"/>
        <v>432</v>
      </c>
    </row>
    <row r="377" spans="1:10">
      <c r="A377" s="15">
        <f t="shared" si="20"/>
        <v>120215</v>
      </c>
      <c r="B377" s="28">
        <v>20215</v>
      </c>
      <c r="C377" s="15">
        <v>10102</v>
      </c>
      <c r="D377" s="15" t="s">
        <v>662</v>
      </c>
      <c r="E377" s="15" t="s">
        <v>2255</v>
      </c>
      <c r="F377" s="15">
        <v>57</v>
      </c>
      <c r="G377" s="15" t="s">
        <v>272</v>
      </c>
      <c r="H377" s="15" t="str">
        <f t="shared" si="19"/>
        <v>普通怪物</v>
      </c>
      <c r="I377" s="18">
        <f>VLOOKUP(F377,映射!A:B,2,FALSE)*VLOOKUP(G377,映射!T:U,2,FALSE)*VLOOKUP(H377,映射!O:P,2,FALSE)</f>
        <v>1800</v>
      </c>
      <c r="J377" s="18">
        <f t="shared" si="18"/>
        <v>432</v>
      </c>
    </row>
    <row r="378" spans="1:10">
      <c r="A378" s="15">
        <f t="shared" si="20"/>
        <v>120216</v>
      </c>
      <c r="B378" s="28">
        <v>20216</v>
      </c>
      <c r="C378" s="15">
        <v>10122</v>
      </c>
      <c r="D378" s="15" t="s">
        <v>630</v>
      </c>
      <c r="E378" s="15" t="s">
        <v>2255</v>
      </c>
      <c r="F378" s="15">
        <v>57</v>
      </c>
      <c r="G378" s="15" t="s">
        <v>272</v>
      </c>
      <c r="H378" s="15" t="str">
        <f t="shared" si="19"/>
        <v>普通怪物</v>
      </c>
      <c r="I378" s="18">
        <f>VLOOKUP(F378,映射!A:B,2,FALSE)*VLOOKUP(G378,映射!T:U,2,FALSE)*VLOOKUP(H378,映射!O:P,2,FALSE)</f>
        <v>1800</v>
      </c>
      <c r="J378" s="18">
        <f t="shared" si="18"/>
        <v>432</v>
      </c>
    </row>
    <row r="379" spans="1:10">
      <c r="A379" s="15">
        <f t="shared" si="20"/>
        <v>140001</v>
      </c>
      <c r="B379" s="28">
        <v>40001</v>
      </c>
      <c r="C379" s="15">
        <v>10026</v>
      </c>
      <c r="D379" s="15" t="s">
        <v>440</v>
      </c>
      <c r="E379" s="15" t="s">
        <v>2255</v>
      </c>
      <c r="F379" s="15">
        <v>17</v>
      </c>
      <c r="G379" s="15" t="s">
        <v>323</v>
      </c>
      <c r="H379" s="15" t="str">
        <f t="shared" si="19"/>
        <v>普通怪物</v>
      </c>
      <c r="I379" s="18">
        <f>VLOOKUP(F379,映射!A:B,2,FALSE)*VLOOKUP(G379,映射!T:U,2,FALSE)*VLOOKUP(H379,映射!O:P,2,FALSE)</f>
        <v>150</v>
      </c>
      <c r="J379" s="18">
        <f t="shared" si="18"/>
        <v>320</v>
      </c>
    </row>
    <row r="380" spans="1:10">
      <c r="A380" s="15">
        <f t="shared" si="20"/>
        <v>140002</v>
      </c>
      <c r="B380" s="28">
        <v>40002</v>
      </c>
      <c r="C380" s="15">
        <v>10092</v>
      </c>
      <c r="D380" s="15" t="s">
        <v>684</v>
      </c>
      <c r="E380" s="15" t="s">
        <v>2255</v>
      </c>
      <c r="F380" s="15">
        <v>17</v>
      </c>
      <c r="G380" s="15" t="s">
        <v>323</v>
      </c>
      <c r="H380" s="15" t="str">
        <f t="shared" si="19"/>
        <v>普通怪物</v>
      </c>
      <c r="I380" s="18">
        <f>VLOOKUP(F380,映射!A:B,2,FALSE)*VLOOKUP(G380,映射!T:U,2,FALSE)*VLOOKUP(H380,映射!O:P,2,FALSE)</f>
        <v>150</v>
      </c>
      <c r="J380" s="18">
        <f t="shared" si="18"/>
        <v>320</v>
      </c>
    </row>
    <row r="381" spans="1:10">
      <c r="A381" s="15">
        <f t="shared" si="20"/>
        <v>140003</v>
      </c>
      <c r="B381" s="28">
        <v>40003</v>
      </c>
      <c r="C381" s="15">
        <v>10012</v>
      </c>
      <c r="D381" s="15" t="s">
        <v>601</v>
      </c>
      <c r="E381" s="15" t="s">
        <v>2255</v>
      </c>
      <c r="F381" s="15">
        <v>17</v>
      </c>
      <c r="G381" s="15" t="s">
        <v>323</v>
      </c>
      <c r="H381" s="15" t="str">
        <f t="shared" si="19"/>
        <v>普通怪物</v>
      </c>
      <c r="I381" s="18">
        <f>VLOOKUP(F381,映射!A:B,2,FALSE)*VLOOKUP(G381,映射!T:U,2,FALSE)*VLOOKUP(H381,映射!O:P,2,FALSE)</f>
        <v>150</v>
      </c>
      <c r="J381" s="18">
        <f t="shared" si="18"/>
        <v>320</v>
      </c>
    </row>
    <row r="382" spans="1:10">
      <c r="A382" s="15">
        <f t="shared" si="20"/>
        <v>140004</v>
      </c>
      <c r="B382" s="28">
        <v>40004</v>
      </c>
      <c r="C382" s="15">
        <v>10095</v>
      </c>
      <c r="D382" s="15" t="s">
        <v>520</v>
      </c>
      <c r="E382" s="15" t="s">
        <v>2255</v>
      </c>
      <c r="F382" s="15">
        <v>17</v>
      </c>
      <c r="G382" s="15" t="s">
        <v>323</v>
      </c>
      <c r="H382" s="15" t="str">
        <f t="shared" si="19"/>
        <v>普通怪物</v>
      </c>
      <c r="I382" s="18">
        <f>VLOOKUP(F382,映射!A:B,2,FALSE)*VLOOKUP(G382,映射!T:U,2,FALSE)*VLOOKUP(H382,映射!O:P,2,FALSE)</f>
        <v>150</v>
      </c>
      <c r="J382" s="18">
        <f t="shared" si="18"/>
        <v>320</v>
      </c>
    </row>
    <row r="383" spans="1:10">
      <c r="A383" s="15">
        <f t="shared" si="20"/>
        <v>140005</v>
      </c>
      <c r="B383" s="28">
        <v>40005</v>
      </c>
      <c r="C383" s="15">
        <v>10148</v>
      </c>
      <c r="D383" s="15" t="s">
        <v>468</v>
      </c>
      <c r="E383" s="15" t="s">
        <v>2255</v>
      </c>
      <c r="F383" s="15">
        <v>17</v>
      </c>
      <c r="G383" s="15" t="s">
        <v>323</v>
      </c>
      <c r="H383" s="15" t="str">
        <f t="shared" si="19"/>
        <v>普通怪物</v>
      </c>
      <c r="I383" s="18">
        <f>VLOOKUP(F383,映射!A:B,2,FALSE)*VLOOKUP(G383,映射!T:U,2,FALSE)*VLOOKUP(H383,映射!O:P,2,FALSE)</f>
        <v>150</v>
      </c>
      <c r="J383" s="18">
        <f t="shared" si="18"/>
        <v>320</v>
      </c>
    </row>
    <row r="384" spans="1:10">
      <c r="A384" s="15">
        <f t="shared" si="20"/>
        <v>140006</v>
      </c>
      <c r="B384" s="28">
        <v>40006</v>
      </c>
      <c r="C384" s="15">
        <v>10090</v>
      </c>
      <c r="D384" s="15" t="s">
        <v>636</v>
      </c>
      <c r="E384" s="15" t="s">
        <v>2255</v>
      </c>
      <c r="F384" s="15">
        <v>17</v>
      </c>
      <c r="G384" s="15" t="s">
        <v>323</v>
      </c>
      <c r="H384" s="15" t="str">
        <f t="shared" si="19"/>
        <v>普通怪物</v>
      </c>
      <c r="I384" s="18">
        <f>VLOOKUP(F384,映射!A:B,2,FALSE)*VLOOKUP(G384,映射!T:U,2,FALSE)*VLOOKUP(H384,映射!O:P,2,FALSE)</f>
        <v>150</v>
      </c>
      <c r="J384" s="18">
        <f t="shared" si="18"/>
        <v>320</v>
      </c>
    </row>
    <row r="385" spans="1:10">
      <c r="A385" s="15">
        <f t="shared" si="20"/>
        <v>140007</v>
      </c>
      <c r="B385" s="28">
        <v>40007</v>
      </c>
      <c r="C385" s="15">
        <v>10085</v>
      </c>
      <c r="D385" s="15" t="s">
        <v>621</v>
      </c>
      <c r="E385" s="15" t="s">
        <v>2255</v>
      </c>
      <c r="F385" s="15">
        <v>17</v>
      </c>
      <c r="G385" s="15" t="s">
        <v>323</v>
      </c>
      <c r="H385" s="15" t="str">
        <f t="shared" si="19"/>
        <v>普通怪物</v>
      </c>
      <c r="I385" s="18">
        <f>VLOOKUP(F385,映射!A:B,2,FALSE)*VLOOKUP(G385,映射!T:U,2,FALSE)*VLOOKUP(H385,映射!O:P,2,FALSE)</f>
        <v>150</v>
      </c>
      <c r="J385" s="18">
        <f t="shared" si="18"/>
        <v>320</v>
      </c>
    </row>
    <row r="386" spans="1:10">
      <c r="A386" s="15">
        <f t="shared" si="20"/>
        <v>140008</v>
      </c>
      <c r="B386" s="28">
        <v>40008</v>
      </c>
      <c r="C386" s="15">
        <v>10088</v>
      </c>
      <c r="D386" s="15" t="s">
        <v>606</v>
      </c>
      <c r="E386" s="15" t="s">
        <v>2255</v>
      </c>
      <c r="F386" s="15">
        <v>17</v>
      </c>
      <c r="G386" s="15" t="s">
        <v>323</v>
      </c>
      <c r="H386" s="15" t="str">
        <f t="shared" si="19"/>
        <v>普通怪物</v>
      </c>
      <c r="I386" s="18">
        <f>VLOOKUP(F386,映射!A:B,2,FALSE)*VLOOKUP(G386,映射!T:U,2,FALSE)*VLOOKUP(H386,映射!O:P,2,FALSE)</f>
        <v>150</v>
      </c>
      <c r="J386" s="18">
        <f t="shared" si="18"/>
        <v>320</v>
      </c>
    </row>
    <row r="387" spans="1:10">
      <c r="A387" s="15">
        <f t="shared" si="20"/>
        <v>140009</v>
      </c>
      <c r="B387" s="28">
        <v>40009</v>
      </c>
      <c r="C387" s="15">
        <v>10104</v>
      </c>
      <c r="D387" s="15" t="s">
        <v>620</v>
      </c>
      <c r="E387" s="15" t="s">
        <v>2255</v>
      </c>
      <c r="F387" s="15">
        <v>17</v>
      </c>
      <c r="G387" s="15" t="s">
        <v>323</v>
      </c>
      <c r="H387" s="15" t="str">
        <f t="shared" si="19"/>
        <v>普通怪物</v>
      </c>
      <c r="I387" s="18">
        <f>VLOOKUP(F387,映射!A:B,2,FALSE)*VLOOKUP(G387,映射!T:U,2,FALSE)*VLOOKUP(H387,映射!O:P,2,FALSE)</f>
        <v>150</v>
      </c>
      <c r="J387" s="18">
        <f t="shared" ref="J387:J450" si="21">VLOOKUP(F387,AK:AL,2,FALSE)*VLOOKUP(G387,AH:AI,2,FALSE)*VLOOKUP(H387,AF:AG,2,FALSE)</f>
        <v>320</v>
      </c>
    </row>
    <row r="388" spans="1:10">
      <c r="A388" s="15">
        <f t="shared" si="20"/>
        <v>140010</v>
      </c>
      <c r="B388" s="28">
        <v>40010</v>
      </c>
      <c r="C388" s="15">
        <v>10074</v>
      </c>
      <c r="D388" s="15" t="s">
        <v>400</v>
      </c>
      <c r="E388" s="15" t="s">
        <v>2255</v>
      </c>
      <c r="F388" s="15">
        <v>17</v>
      </c>
      <c r="G388" s="15" t="s">
        <v>323</v>
      </c>
      <c r="H388" s="15" t="str">
        <f t="shared" ref="H388:H451" si="22">IF(E388="monster","普通怪物","boss")</f>
        <v>普通怪物</v>
      </c>
      <c r="I388" s="18">
        <f>VLOOKUP(F388,映射!A:B,2,FALSE)*VLOOKUP(G388,映射!T:U,2,FALSE)*VLOOKUP(H388,映射!O:P,2,FALSE)</f>
        <v>150</v>
      </c>
      <c r="J388" s="18">
        <f t="shared" si="21"/>
        <v>320</v>
      </c>
    </row>
    <row r="389" spans="1:10">
      <c r="A389" s="15">
        <f t="shared" si="20"/>
        <v>140011</v>
      </c>
      <c r="B389" s="28">
        <v>40011</v>
      </c>
      <c r="C389" s="15">
        <v>10084</v>
      </c>
      <c r="D389" s="15" t="s">
        <v>612</v>
      </c>
      <c r="E389" s="15" t="s">
        <v>2255</v>
      </c>
      <c r="F389" s="15">
        <v>17</v>
      </c>
      <c r="G389" s="15" t="s">
        <v>323</v>
      </c>
      <c r="H389" s="15" t="str">
        <f t="shared" si="22"/>
        <v>普通怪物</v>
      </c>
      <c r="I389" s="18">
        <f>VLOOKUP(F389,映射!A:B,2,FALSE)*VLOOKUP(G389,映射!T:U,2,FALSE)*VLOOKUP(H389,映射!O:P,2,FALSE)</f>
        <v>150</v>
      </c>
      <c r="J389" s="18">
        <f t="shared" si="21"/>
        <v>320</v>
      </c>
    </row>
    <row r="390" spans="1:10">
      <c r="A390" s="15">
        <f t="shared" si="20"/>
        <v>140012</v>
      </c>
      <c r="B390" s="28">
        <v>40012</v>
      </c>
      <c r="C390" s="15">
        <v>10155</v>
      </c>
      <c r="D390" s="15" t="s">
        <v>466</v>
      </c>
      <c r="E390" s="15" t="s">
        <v>2255</v>
      </c>
      <c r="F390" s="15">
        <v>17</v>
      </c>
      <c r="G390" s="15" t="s">
        <v>323</v>
      </c>
      <c r="H390" s="15" t="str">
        <f t="shared" si="22"/>
        <v>普通怪物</v>
      </c>
      <c r="I390" s="18">
        <f>VLOOKUP(F390,映射!A:B,2,FALSE)*VLOOKUP(G390,映射!T:U,2,FALSE)*VLOOKUP(H390,映射!O:P,2,FALSE)</f>
        <v>150</v>
      </c>
      <c r="J390" s="18">
        <f t="shared" si="21"/>
        <v>320</v>
      </c>
    </row>
    <row r="391" spans="1:10">
      <c r="A391" s="15">
        <f t="shared" si="20"/>
        <v>140013</v>
      </c>
      <c r="B391" s="28">
        <v>40013</v>
      </c>
      <c r="C391" s="15">
        <v>10157</v>
      </c>
      <c r="D391" s="15" t="s">
        <v>497</v>
      </c>
      <c r="E391" s="15" t="s">
        <v>2255</v>
      </c>
      <c r="F391" s="15">
        <v>17</v>
      </c>
      <c r="G391" s="15" t="s">
        <v>323</v>
      </c>
      <c r="H391" s="15" t="str">
        <f t="shared" si="22"/>
        <v>普通怪物</v>
      </c>
      <c r="I391" s="18">
        <f>VLOOKUP(F391,映射!A:B,2,FALSE)*VLOOKUP(G391,映射!T:U,2,FALSE)*VLOOKUP(H391,映射!O:P,2,FALSE)</f>
        <v>150</v>
      </c>
      <c r="J391" s="18">
        <f t="shared" si="21"/>
        <v>320</v>
      </c>
    </row>
    <row r="392" spans="1:10">
      <c r="A392" s="15">
        <f t="shared" si="20"/>
        <v>140014</v>
      </c>
      <c r="B392" s="28">
        <v>40014</v>
      </c>
      <c r="C392" s="15">
        <v>10076</v>
      </c>
      <c r="D392" s="15" t="s">
        <v>506</v>
      </c>
      <c r="E392" s="15" t="s">
        <v>2255</v>
      </c>
      <c r="F392" s="15">
        <v>17</v>
      </c>
      <c r="G392" s="15" t="s">
        <v>323</v>
      </c>
      <c r="H392" s="15" t="str">
        <f t="shared" si="22"/>
        <v>普通怪物</v>
      </c>
      <c r="I392" s="18">
        <f>VLOOKUP(F392,映射!A:B,2,FALSE)*VLOOKUP(G392,映射!T:U,2,FALSE)*VLOOKUP(H392,映射!O:P,2,FALSE)</f>
        <v>150</v>
      </c>
      <c r="J392" s="18">
        <f t="shared" si="21"/>
        <v>320</v>
      </c>
    </row>
    <row r="393" spans="1:10">
      <c r="A393" s="15">
        <f t="shared" si="20"/>
        <v>140015</v>
      </c>
      <c r="B393" s="28">
        <v>40015</v>
      </c>
      <c r="C393" s="15">
        <v>10060</v>
      </c>
      <c r="D393" s="15" t="s">
        <v>519</v>
      </c>
      <c r="E393" s="15" t="s">
        <v>2255</v>
      </c>
      <c r="F393" s="15">
        <v>17</v>
      </c>
      <c r="G393" s="15" t="s">
        <v>323</v>
      </c>
      <c r="H393" s="15" t="str">
        <f t="shared" si="22"/>
        <v>普通怪物</v>
      </c>
      <c r="I393" s="18">
        <f>VLOOKUP(F393,映射!A:B,2,FALSE)*VLOOKUP(G393,映射!T:U,2,FALSE)*VLOOKUP(H393,映射!O:P,2,FALSE)</f>
        <v>150</v>
      </c>
      <c r="J393" s="18">
        <f t="shared" si="21"/>
        <v>320</v>
      </c>
    </row>
    <row r="394" spans="1:10">
      <c r="A394" s="15">
        <f t="shared" si="20"/>
        <v>140016</v>
      </c>
      <c r="B394" s="28">
        <v>40016</v>
      </c>
      <c r="C394" s="15">
        <v>10026</v>
      </c>
      <c r="D394" s="15" t="s">
        <v>440</v>
      </c>
      <c r="E394" s="15" t="s">
        <v>2255</v>
      </c>
      <c r="F394" s="15">
        <v>22</v>
      </c>
      <c r="G394" s="15" t="s">
        <v>323</v>
      </c>
      <c r="H394" s="15" t="str">
        <f t="shared" si="22"/>
        <v>普通怪物</v>
      </c>
      <c r="I394" s="18">
        <f>VLOOKUP(F394,映射!A:B,2,FALSE)*VLOOKUP(G394,映射!T:U,2,FALSE)*VLOOKUP(H394,映射!O:P,2,FALSE)</f>
        <v>230</v>
      </c>
      <c r="J394" s="18">
        <f t="shared" si="21"/>
        <v>370</v>
      </c>
    </row>
    <row r="395" spans="1:10">
      <c r="A395" s="15">
        <f t="shared" si="20"/>
        <v>140017</v>
      </c>
      <c r="B395" s="28">
        <v>40017</v>
      </c>
      <c r="C395" s="15">
        <v>10092</v>
      </c>
      <c r="D395" s="15" t="s">
        <v>684</v>
      </c>
      <c r="E395" s="15" t="s">
        <v>2255</v>
      </c>
      <c r="F395" s="15">
        <v>22</v>
      </c>
      <c r="G395" s="15" t="s">
        <v>323</v>
      </c>
      <c r="H395" s="15" t="str">
        <f t="shared" si="22"/>
        <v>普通怪物</v>
      </c>
      <c r="I395" s="18">
        <f>VLOOKUP(F395,映射!A:B,2,FALSE)*VLOOKUP(G395,映射!T:U,2,FALSE)*VLOOKUP(H395,映射!O:P,2,FALSE)</f>
        <v>230</v>
      </c>
      <c r="J395" s="18">
        <f t="shared" si="21"/>
        <v>370</v>
      </c>
    </row>
    <row r="396" spans="1:10">
      <c r="A396" s="15">
        <f t="shared" si="20"/>
        <v>140018</v>
      </c>
      <c r="B396" s="28">
        <v>40018</v>
      </c>
      <c r="C396" s="15">
        <v>10012</v>
      </c>
      <c r="D396" s="15" t="s">
        <v>601</v>
      </c>
      <c r="E396" s="15" t="s">
        <v>2255</v>
      </c>
      <c r="F396" s="15">
        <v>22</v>
      </c>
      <c r="G396" s="15" t="s">
        <v>323</v>
      </c>
      <c r="H396" s="15" t="str">
        <f t="shared" si="22"/>
        <v>普通怪物</v>
      </c>
      <c r="I396" s="18">
        <f>VLOOKUP(F396,映射!A:B,2,FALSE)*VLOOKUP(G396,映射!T:U,2,FALSE)*VLOOKUP(H396,映射!O:P,2,FALSE)</f>
        <v>230</v>
      </c>
      <c r="J396" s="18">
        <f t="shared" si="21"/>
        <v>370</v>
      </c>
    </row>
    <row r="397" spans="1:10">
      <c r="A397" s="15">
        <f t="shared" si="20"/>
        <v>140019</v>
      </c>
      <c r="B397" s="28">
        <v>40019</v>
      </c>
      <c r="C397" s="15">
        <v>10095</v>
      </c>
      <c r="D397" s="15" t="s">
        <v>520</v>
      </c>
      <c r="E397" s="15" t="s">
        <v>2255</v>
      </c>
      <c r="F397" s="15">
        <v>22</v>
      </c>
      <c r="G397" s="15" t="s">
        <v>323</v>
      </c>
      <c r="H397" s="15" t="str">
        <f t="shared" si="22"/>
        <v>普通怪物</v>
      </c>
      <c r="I397" s="18">
        <f>VLOOKUP(F397,映射!A:B,2,FALSE)*VLOOKUP(G397,映射!T:U,2,FALSE)*VLOOKUP(H397,映射!O:P,2,FALSE)</f>
        <v>230</v>
      </c>
      <c r="J397" s="18">
        <f t="shared" si="21"/>
        <v>370</v>
      </c>
    </row>
    <row r="398" spans="1:10">
      <c r="A398" s="15">
        <f t="shared" si="20"/>
        <v>140020</v>
      </c>
      <c r="B398" s="28">
        <v>40020</v>
      </c>
      <c r="C398" s="15">
        <v>10148</v>
      </c>
      <c r="D398" s="15" t="s">
        <v>468</v>
      </c>
      <c r="E398" s="15" t="s">
        <v>2255</v>
      </c>
      <c r="F398" s="15">
        <v>22</v>
      </c>
      <c r="G398" s="15" t="s">
        <v>323</v>
      </c>
      <c r="H398" s="15" t="str">
        <f t="shared" si="22"/>
        <v>普通怪物</v>
      </c>
      <c r="I398" s="18">
        <f>VLOOKUP(F398,映射!A:B,2,FALSE)*VLOOKUP(G398,映射!T:U,2,FALSE)*VLOOKUP(H398,映射!O:P,2,FALSE)</f>
        <v>230</v>
      </c>
      <c r="J398" s="18">
        <f t="shared" si="21"/>
        <v>370</v>
      </c>
    </row>
    <row r="399" spans="1:10">
      <c r="A399" s="15">
        <f t="shared" si="20"/>
        <v>140021</v>
      </c>
      <c r="B399" s="28">
        <v>40021</v>
      </c>
      <c r="C399" s="15">
        <v>10090</v>
      </c>
      <c r="D399" s="15" t="s">
        <v>636</v>
      </c>
      <c r="E399" s="15" t="s">
        <v>2255</v>
      </c>
      <c r="F399" s="15">
        <v>22</v>
      </c>
      <c r="G399" s="15" t="s">
        <v>323</v>
      </c>
      <c r="H399" s="15" t="str">
        <f t="shared" si="22"/>
        <v>普通怪物</v>
      </c>
      <c r="I399" s="18">
        <f>VLOOKUP(F399,映射!A:B,2,FALSE)*VLOOKUP(G399,映射!T:U,2,FALSE)*VLOOKUP(H399,映射!O:P,2,FALSE)</f>
        <v>230</v>
      </c>
      <c r="J399" s="18">
        <f t="shared" si="21"/>
        <v>370</v>
      </c>
    </row>
    <row r="400" spans="1:10">
      <c r="A400" s="15">
        <f t="shared" si="20"/>
        <v>140022</v>
      </c>
      <c r="B400" s="28">
        <v>40022</v>
      </c>
      <c r="C400" s="15">
        <v>10085</v>
      </c>
      <c r="D400" s="15" t="s">
        <v>621</v>
      </c>
      <c r="E400" s="15" t="s">
        <v>2255</v>
      </c>
      <c r="F400" s="15">
        <v>22</v>
      </c>
      <c r="G400" s="15" t="s">
        <v>323</v>
      </c>
      <c r="H400" s="15" t="str">
        <f t="shared" si="22"/>
        <v>普通怪物</v>
      </c>
      <c r="I400" s="18">
        <f>VLOOKUP(F400,映射!A:B,2,FALSE)*VLOOKUP(G400,映射!T:U,2,FALSE)*VLOOKUP(H400,映射!O:P,2,FALSE)</f>
        <v>230</v>
      </c>
      <c r="J400" s="18">
        <f t="shared" si="21"/>
        <v>370</v>
      </c>
    </row>
    <row r="401" spans="1:10">
      <c r="A401" s="15">
        <f t="shared" si="20"/>
        <v>140023</v>
      </c>
      <c r="B401" s="28">
        <v>40023</v>
      </c>
      <c r="C401" s="15">
        <v>10088</v>
      </c>
      <c r="D401" s="15" t="s">
        <v>606</v>
      </c>
      <c r="E401" s="15" t="s">
        <v>2255</v>
      </c>
      <c r="F401" s="15">
        <v>22</v>
      </c>
      <c r="G401" s="15" t="s">
        <v>323</v>
      </c>
      <c r="H401" s="15" t="str">
        <f t="shared" si="22"/>
        <v>普通怪物</v>
      </c>
      <c r="I401" s="18">
        <f>VLOOKUP(F401,映射!A:B,2,FALSE)*VLOOKUP(G401,映射!T:U,2,FALSE)*VLOOKUP(H401,映射!O:P,2,FALSE)</f>
        <v>230</v>
      </c>
      <c r="J401" s="18">
        <f t="shared" si="21"/>
        <v>370</v>
      </c>
    </row>
    <row r="402" spans="1:10">
      <c r="A402" s="15">
        <f t="shared" si="20"/>
        <v>140024</v>
      </c>
      <c r="B402" s="28">
        <v>40024</v>
      </c>
      <c r="C402" s="15">
        <v>10104</v>
      </c>
      <c r="D402" s="15" t="s">
        <v>620</v>
      </c>
      <c r="E402" s="15" t="s">
        <v>2255</v>
      </c>
      <c r="F402" s="15">
        <v>22</v>
      </c>
      <c r="G402" s="15" t="s">
        <v>323</v>
      </c>
      <c r="H402" s="15" t="str">
        <f t="shared" si="22"/>
        <v>普通怪物</v>
      </c>
      <c r="I402" s="18">
        <f>VLOOKUP(F402,映射!A:B,2,FALSE)*VLOOKUP(G402,映射!T:U,2,FALSE)*VLOOKUP(H402,映射!O:P,2,FALSE)</f>
        <v>230</v>
      </c>
      <c r="J402" s="18">
        <f t="shared" si="21"/>
        <v>370</v>
      </c>
    </row>
    <row r="403" spans="1:10">
      <c r="A403" s="15">
        <f t="shared" si="20"/>
        <v>140025</v>
      </c>
      <c r="B403" s="28">
        <v>40025</v>
      </c>
      <c r="C403" s="15">
        <v>10074</v>
      </c>
      <c r="D403" s="15" t="s">
        <v>400</v>
      </c>
      <c r="E403" s="15" t="s">
        <v>2255</v>
      </c>
      <c r="F403" s="15">
        <v>22</v>
      </c>
      <c r="G403" s="15" t="s">
        <v>323</v>
      </c>
      <c r="H403" s="15" t="str">
        <f t="shared" si="22"/>
        <v>普通怪物</v>
      </c>
      <c r="I403" s="18">
        <f>VLOOKUP(F403,映射!A:B,2,FALSE)*VLOOKUP(G403,映射!T:U,2,FALSE)*VLOOKUP(H403,映射!O:P,2,FALSE)</f>
        <v>230</v>
      </c>
      <c r="J403" s="18">
        <f t="shared" si="21"/>
        <v>370</v>
      </c>
    </row>
    <row r="404" spans="1:10">
      <c r="A404" s="15">
        <f t="shared" si="20"/>
        <v>140026</v>
      </c>
      <c r="B404" s="28">
        <v>40026</v>
      </c>
      <c r="C404" s="15">
        <v>10084</v>
      </c>
      <c r="D404" s="15" t="s">
        <v>612</v>
      </c>
      <c r="E404" s="15" t="s">
        <v>2255</v>
      </c>
      <c r="F404" s="15">
        <v>22</v>
      </c>
      <c r="G404" s="15" t="s">
        <v>323</v>
      </c>
      <c r="H404" s="15" t="str">
        <f t="shared" si="22"/>
        <v>普通怪物</v>
      </c>
      <c r="I404" s="18">
        <f>VLOOKUP(F404,映射!A:B,2,FALSE)*VLOOKUP(G404,映射!T:U,2,FALSE)*VLOOKUP(H404,映射!O:P,2,FALSE)</f>
        <v>230</v>
      </c>
      <c r="J404" s="18">
        <f t="shared" si="21"/>
        <v>370</v>
      </c>
    </row>
    <row r="405" spans="1:10">
      <c r="A405" s="15">
        <f t="shared" si="20"/>
        <v>140027</v>
      </c>
      <c r="B405" s="28">
        <v>40027</v>
      </c>
      <c r="C405" s="15">
        <v>10155</v>
      </c>
      <c r="D405" s="15" t="s">
        <v>466</v>
      </c>
      <c r="E405" s="15" t="s">
        <v>2255</v>
      </c>
      <c r="F405" s="15">
        <v>22</v>
      </c>
      <c r="G405" s="15" t="s">
        <v>323</v>
      </c>
      <c r="H405" s="15" t="str">
        <f t="shared" si="22"/>
        <v>普通怪物</v>
      </c>
      <c r="I405" s="18">
        <f>VLOOKUP(F405,映射!A:B,2,FALSE)*VLOOKUP(G405,映射!T:U,2,FALSE)*VLOOKUP(H405,映射!O:P,2,FALSE)</f>
        <v>230</v>
      </c>
      <c r="J405" s="18">
        <f t="shared" si="21"/>
        <v>370</v>
      </c>
    </row>
    <row r="406" spans="1:10">
      <c r="A406" s="15">
        <f t="shared" si="20"/>
        <v>140028</v>
      </c>
      <c r="B406" s="28">
        <v>40028</v>
      </c>
      <c r="C406" s="15">
        <v>10157</v>
      </c>
      <c r="D406" s="15" t="s">
        <v>497</v>
      </c>
      <c r="E406" s="15" t="s">
        <v>2255</v>
      </c>
      <c r="F406" s="15">
        <v>22</v>
      </c>
      <c r="G406" s="15" t="s">
        <v>323</v>
      </c>
      <c r="H406" s="15" t="str">
        <f t="shared" si="22"/>
        <v>普通怪物</v>
      </c>
      <c r="I406" s="18">
        <f>VLOOKUP(F406,映射!A:B,2,FALSE)*VLOOKUP(G406,映射!T:U,2,FALSE)*VLOOKUP(H406,映射!O:P,2,FALSE)</f>
        <v>230</v>
      </c>
      <c r="J406" s="18">
        <f t="shared" si="21"/>
        <v>370</v>
      </c>
    </row>
    <row r="407" spans="1:10">
      <c r="A407" s="15">
        <f t="shared" si="20"/>
        <v>140029</v>
      </c>
      <c r="B407" s="28">
        <v>40029</v>
      </c>
      <c r="C407" s="15">
        <v>10076</v>
      </c>
      <c r="D407" s="15" t="s">
        <v>506</v>
      </c>
      <c r="E407" s="15" t="s">
        <v>2255</v>
      </c>
      <c r="F407" s="15">
        <v>22</v>
      </c>
      <c r="G407" s="15" t="s">
        <v>323</v>
      </c>
      <c r="H407" s="15" t="str">
        <f t="shared" si="22"/>
        <v>普通怪物</v>
      </c>
      <c r="I407" s="18">
        <f>VLOOKUP(F407,映射!A:B,2,FALSE)*VLOOKUP(G407,映射!T:U,2,FALSE)*VLOOKUP(H407,映射!O:P,2,FALSE)</f>
        <v>230</v>
      </c>
      <c r="J407" s="18">
        <f t="shared" si="21"/>
        <v>370</v>
      </c>
    </row>
    <row r="408" spans="1:10">
      <c r="A408" s="15">
        <f t="shared" si="20"/>
        <v>140030</v>
      </c>
      <c r="B408" s="28">
        <v>40030</v>
      </c>
      <c r="C408" s="15">
        <v>10060</v>
      </c>
      <c r="D408" s="15" t="s">
        <v>519</v>
      </c>
      <c r="E408" s="15" t="s">
        <v>2255</v>
      </c>
      <c r="F408" s="15">
        <v>22</v>
      </c>
      <c r="G408" s="15" t="s">
        <v>323</v>
      </c>
      <c r="H408" s="15" t="str">
        <f t="shared" si="22"/>
        <v>普通怪物</v>
      </c>
      <c r="I408" s="18">
        <f>VLOOKUP(F408,映射!A:B,2,FALSE)*VLOOKUP(G408,映射!T:U,2,FALSE)*VLOOKUP(H408,映射!O:P,2,FALSE)</f>
        <v>230</v>
      </c>
      <c r="J408" s="18">
        <f t="shared" si="21"/>
        <v>370</v>
      </c>
    </row>
    <row r="409" spans="1:10">
      <c r="A409" s="15">
        <f t="shared" si="20"/>
        <v>140031</v>
      </c>
      <c r="B409" s="28">
        <v>40031</v>
      </c>
      <c r="C409" s="15">
        <v>10026</v>
      </c>
      <c r="D409" s="15" t="s">
        <v>440</v>
      </c>
      <c r="E409" s="15" t="s">
        <v>2255</v>
      </c>
      <c r="F409" s="15">
        <v>27</v>
      </c>
      <c r="G409" s="15" t="s">
        <v>323</v>
      </c>
      <c r="H409" s="15" t="str">
        <f t="shared" si="22"/>
        <v>普通怪物</v>
      </c>
      <c r="I409" s="18">
        <f>VLOOKUP(F409,映射!A:B,2,FALSE)*VLOOKUP(G409,映射!T:U,2,FALSE)*VLOOKUP(H409,映射!O:P,2,FALSE)</f>
        <v>340</v>
      </c>
      <c r="J409" s="18">
        <f t="shared" si="21"/>
        <v>420</v>
      </c>
    </row>
    <row r="410" spans="1:10">
      <c r="A410" s="15">
        <f t="shared" si="20"/>
        <v>140032</v>
      </c>
      <c r="B410" s="28">
        <v>40032</v>
      </c>
      <c r="C410" s="15">
        <v>10092</v>
      </c>
      <c r="D410" s="15" t="s">
        <v>684</v>
      </c>
      <c r="E410" s="15" t="s">
        <v>2255</v>
      </c>
      <c r="F410" s="15">
        <v>27</v>
      </c>
      <c r="G410" s="15" t="s">
        <v>323</v>
      </c>
      <c r="H410" s="15" t="str">
        <f t="shared" si="22"/>
        <v>普通怪物</v>
      </c>
      <c r="I410" s="18">
        <f>VLOOKUP(F410,映射!A:B,2,FALSE)*VLOOKUP(G410,映射!T:U,2,FALSE)*VLOOKUP(H410,映射!O:P,2,FALSE)</f>
        <v>340</v>
      </c>
      <c r="J410" s="18">
        <f t="shared" si="21"/>
        <v>420</v>
      </c>
    </row>
    <row r="411" spans="1:10">
      <c r="A411" s="15">
        <f t="shared" si="20"/>
        <v>140033</v>
      </c>
      <c r="B411" s="28">
        <v>40033</v>
      </c>
      <c r="C411" s="15">
        <v>10012</v>
      </c>
      <c r="D411" s="15" t="s">
        <v>601</v>
      </c>
      <c r="E411" s="15" t="s">
        <v>2255</v>
      </c>
      <c r="F411" s="15">
        <v>27</v>
      </c>
      <c r="G411" s="15" t="s">
        <v>323</v>
      </c>
      <c r="H411" s="15" t="str">
        <f t="shared" si="22"/>
        <v>普通怪物</v>
      </c>
      <c r="I411" s="18">
        <f>VLOOKUP(F411,映射!A:B,2,FALSE)*VLOOKUP(G411,映射!T:U,2,FALSE)*VLOOKUP(H411,映射!O:P,2,FALSE)</f>
        <v>340</v>
      </c>
      <c r="J411" s="18">
        <f t="shared" si="21"/>
        <v>420</v>
      </c>
    </row>
    <row r="412" spans="1:10">
      <c r="A412" s="15">
        <f t="shared" si="20"/>
        <v>140034</v>
      </c>
      <c r="B412" s="28">
        <v>40034</v>
      </c>
      <c r="C412" s="15">
        <v>10095</v>
      </c>
      <c r="D412" s="15" t="s">
        <v>520</v>
      </c>
      <c r="E412" s="15" t="s">
        <v>2255</v>
      </c>
      <c r="F412" s="15">
        <v>27</v>
      </c>
      <c r="G412" s="15" t="s">
        <v>323</v>
      </c>
      <c r="H412" s="15" t="str">
        <f t="shared" si="22"/>
        <v>普通怪物</v>
      </c>
      <c r="I412" s="18">
        <f>VLOOKUP(F412,映射!A:B,2,FALSE)*VLOOKUP(G412,映射!T:U,2,FALSE)*VLOOKUP(H412,映射!O:P,2,FALSE)</f>
        <v>340</v>
      </c>
      <c r="J412" s="18">
        <f t="shared" si="21"/>
        <v>420</v>
      </c>
    </row>
    <row r="413" spans="1:10">
      <c r="A413" s="15">
        <f t="shared" si="20"/>
        <v>140035</v>
      </c>
      <c r="B413" s="28">
        <v>40035</v>
      </c>
      <c r="C413" s="15">
        <v>10148</v>
      </c>
      <c r="D413" s="15" t="s">
        <v>468</v>
      </c>
      <c r="E413" s="15" t="s">
        <v>2255</v>
      </c>
      <c r="F413" s="15">
        <v>27</v>
      </c>
      <c r="G413" s="15" t="s">
        <v>323</v>
      </c>
      <c r="H413" s="15" t="str">
        <f t="shared" si="22"/>
        <v>普通怪物</v>
      </c>
      <c r="I413" s="18">
        <f>VLOOKUP(F413,映射!A:B,2,FALSE)*VLOOKUP(G413,映射!T:U,2,FALSE)*VLOOKUP(H413,映射!O:P,2,FALSE)</f>
        <v>340</v>
      </c>
      <c r="J413" s="18">
        <f t="shared" si="21"/>
        <v>420</v>
      </c>
    </row>
    <row r="414" spans="1:10">
      <c r="A414" s="15">
        <f t="shared" si="20"/>
        <v>140036</v>
      </c>
      <c r="B414" s="28">
        <v>40036</v>
      </c>
      <c r="C414" s="15">
        <v>10090</v>
      </c>
      <c r="D414" s="15" t="s">
        <v>636</v>
      </c>
      <c r="E414" s="15" t="s">
        <v>2255</v>
      </c>
      <c r="F414" s="15">
        <v>27</v>
      </c>
      <c r="G414" s="15" t="s">
        <v>323</v>
      </c>
      <c r="H414" s="15" t="str">
        <f t="shared" si="22"/>
        <v>普通怪物</v>
      </c>
      <c r="I414" s="18">
        <f>VLOOKUP(F414,映射!A:B,2,FALSE)*VLOOKUP(G414,映射!T:U,2,FALSE)*VLOOKUP(H414,映射!O:P,2,FALSE)</f>
        <v>340</v>
      </c>
      <c r="J414" s="18">
        <f t="shared" si="21"/>
        <v>420</v>
      </c>
    </row>
    <row r="415" spans="1:10">
      <c r="A415" s="15">
        <f t="shared" si="20"/>
        <v>140037</v>
      </c>
      <c r="B415" s="28">
        <v>40037</v>
      </c>
      <c r="C415" s="15">
        <v>10085</v>
      </c>
      <c r="D415" s="15" t="s">
        <v>621</v>
      </c>
      <c r="E415" s="15" t="s">
        <v>2255</v>
      </c>
      <c r="F415" s="15">
        <v>27</v>
      </c>
      <c r="G415" s="15" t="s">
        <v>323</v>
      </c>
      <c r="H415" s="15" t="str">
        <f t="shared" si="22"/>
        <v>普通怪物</v>
      </c>
      <c r="I415" s="18">
        <f>VLOOKUP(F415,映射!A:B,2,FALSE)*VLOOKUP(G415,映射!T:U,2,FALSE)*VLOOKUP(H415,映射!O:P,2,FALSE)</f>
        <v>340</v>
      </c>
      <c r="J415" s="18">
        <f t="shared" si="21"/>
        <v>420</v>
      </c>
    </row>
    <row r="416" spans="1:10">
      <c r="A416" s="15">
        <f t="shared" si="20"/>
        <v>140038</v>
      </c>
      <c r="B416" s="28">
        <v>40038</v>
      </c>
      <c r="C416" s="15">
        <v>10088</v>
      </c>
      <c r="D416" s="15" t="s">
        <v>606</v>
      </c>
      <c r="E416" s="15" t="s">
        <v>2255</v>
      </c>
      <c r="F416" s="15">
        <v>27</v>
      </c>
      <c r="G416" s="15" t="s">
        <v>323</v>
      </c>
      <c r="H416" s="15" t="str">
        <f t="shared" si="22"/>
        <v>普通怪物</v>
      </c>
      <c r="I416" s="18">
        <f>VLOOKUP(F416,映射!A:B,2,FALSE)*VLOOKUP(G416,映射!T:U,2,FALSE)*VLOOKUP(H416,映射!O:P,2,FALSE)</f>
        <v>340</v>
      </c>
      <c r="J416" s="18">
        <f t="shared" si="21"/>
        <v>420</v>
      </c>
    </row>
    <row r="417" spans="1:10">
      <c r="A417" s="15">
        <f t="shared" si="20"/>
        <v>140039</v>
      </c>
      <c r="B417" s="28">
        <v>40039</v>
      </c>
      <c r="C417" s="15">
        <v>10104</v>
      </c>
      <c r="D417" s="15" t="s">
        <v>620</v>
      </c>
      <c r="E417" s="15" t="s">
        <v>2255</v>
      </c>
      <c r="F417" s="15">
        <v>27</v>
      </c>
      <c r="G417" s="15" t="s">
        <v>323</v>
      </c>
      <c r="H417" s="15" t="str">
        <f t="shared" si="22"/>
        <v>普通怪物</v>
      </c>
      <c r="I417" s="18">
        <f>VLOOKUP(F417,映射!A:B,2,FALSE)*VLOOKUP(G417,映射!T:U,2,FALSE)*VLOOKUP(H417,映射!O:P,2,FALSE)</f>
        <v>340</v>
      </c>
      <c r="J417" s="18">
        <f t="shared" si="21"/>
        <v>420</v>
      </c>
    </row>
    <row r="418" spans="1:10">
      <c r="A418" s="15">
        <f t="shared" si="20"/>
        <v>140040</v>
      </c>
      <c r="B418" s="28">
        <v>40040</v>
      </c>
      <c r="C418" s="15">
        <v>10074</v>
      </c>
      <c r="D418" s="15" t="s">
        <v>400</v>
      </c>
      <c r="E418" s="15" t="s">
        <v>2255</v>
      </c>
      <c r="F418" s="15">
        <v>27</v>
      </c>
      <c r="G418" s="15" t="s">
        <v>323</v>
      </c>
      <c r="H418" s="15" t="str">
        <f t="shared" si="22"/>
        <v>普通怪物</v>
      </c>
      <c r="I418" s="18">
        <f>VLOOKUP(F418,映射!A:B,2,FALSE)*VLOOKUP(G418,映射!T:U,2,FALSE)*VLOOKUP(H418,映射!O:P,2,FALSE)</f>
        <v>340</v>
      </c>
      <c r="J418" s="18">
        <f t="shared" si="21"/>
        <v>420</v>
      </c>
    </row>
    <row r="419" spans="1:10">
      <c r="A419" s="15">
        <f t="shared" si="20"/>
        <v>140041</v>
      </c>
      <c r="B419" s="28">
        <v>40041</v>
      </c>
      <c r="C419" s="15">
        <v>10084</v>
      </c>
      <c r="D419" s="15" t="s">
        <v>612</v>
      </c>
      <c r="E419" s="15" t="s">
        <v>2255</v>
      </c>
      <c r="F419" s="15">
        <v>27</v>
      </c>
      <c r="G419" s="15" t="s">
        <v>323</v>
      </c>
      <c r="H419" s="15" t="str">
        <f t="shared" si="22"/>
        <v>普通怪物</v>
      </c>
      <c r="I419" s="18">
        <f>VLOOKUP(F419,映射!A:B,2,FALSE)*VLOOKUP(G419,映射!T:U,2,FALSE)*VLOOKUP(H419,映射!O:P,2,FALSE)</f>
        <v>340</v>
      </c>
      <c r="J419" s="18">
        <f t="shared" si="21"/>
        <v>420</v>
      </c>
    </row>
    <row r="420" spans="1:10">
      <c r="A420" s="15">
        <f t="shared" si="20"/>
        <v>140042</v>
      </c>
      <c r="B420" s="28">
        <v>40042</v>
      </c>
      <c r="C420" s="15">
        <v>10155</v>
      </c>
      <c r="D420" s="15" t="s">
        <v>466</v>
      </c>
      <c r="E420" s="15" t="s">
        <v>2255</v>
      </c>
      <c r="F420" s="15">
        <v>27</v>
      </c>
      <c r="G420" s="15" t="s">
        <v>323</v>
      </c>
      <c r="H420" s="15" t="str">
        <f t="shared" si="22"/>
        <v>普通怪物</v>
      </c>
      <c r="I420" s="18">
        <f>VLOOKUP(F420,映射!A:B,2,FALSE)*VLOOKUP(G420,映射!T:U,2,FALSE)*VLOOKUP(H420,映射!O:P,2,FALSE)</f>
        <v>340</v>
      </c>
      <c r="J420" s="18">
        <f t="shared" si="21"/>
        <v>420</v>
      </c>
    </row>
    <row r="421" spans="1:10">
      <c r="A421" s="15">
        <f t="shared" si="20"/>
        <v>140043</v>
      </c>
      <c r="B421" s="28">
        <v>40043</v>
      </c>
      <c r="C421" s="15">
        <v>10157</v>
      </c>
      <c r="D421" s="15" t="s">
        <v>497</v>
      </c>
      <c r="E421" s="15" t="s">
        <v>2255</v>
      </c>
      <c r="F421" s="15">
        <v>27</v>
      </c>
      <c r="G421" s="15" t="s">
        <v>323</v>
      </c>
      <c r="H421" s="15" t="str">
        <f t="shared" si="22"/>
        <v>普通怪物</v>
      </c>
      <c r="I421" s="18">
        <f>VLOOKUP(F421,映射!A:B,2,FALSE)*VLOOKUP(G421,映射!T:U,2,FALSE)*VLOOKUP(H421,映射!O:P,2,FALSE)</f>
        <v>340</v>
      </c>
      <c r="J421" s="18">
        <f t="shared" si="21"/>
        <v>420</v>
      </c>
    </row>
    <row r="422" spans="1:10">
      <c r="A422" s="15">
        <f t="shared" si="20"/>
        <v>140044</v>
      </c>
      <c r="B422" s="28">
        <v>40044</v>
      </c>
      <c r="C422" s="15">
        <v>10076</v>
      </c>
      <c r="D422" s="15" t="s">
        <v>506</v>
      </c>
      <c r="E422" s="15" t="s">
        <v>2255</v>
      </c>
      <c r="F422" s="15">
        <v>27</v>
      </c>
      <c r="G422" s="15" t="s">
        <v>323</v>
      </c>
      <c r="H422" s="15" t="str">
        <f t="shared" si="22"/>
        <v>普通怪物</v>
      </c>
      <c r="I422" s="18">
        <f>VLOOKUP(F422,映射!A:B,2,FALSE)*VLOOKUP(G422,映射!T:U,2,FALSE)*VLOOKUP(H422,映射!O:P,2,FALSE)</f>
        <v>340</v>
      </c>
      <c r="J422" s="18">
        <f t="shared" si="21"/>
        <v>420</v>
      </c>
    </row>
    <row r="423" spans="1:10">
      <c r="A423" s="15">
        <f t="shared" si="20"/>
        <v>140045</v>
      </c>
      <c r="B423" s="28">
        <v>40045</v>
      </c>
      <c r="C423" s="15">
        <v>10060</v>
      </c>
      <c r="D423" s="15" t="s">
        <v>519</v>
      </c>
      <c r="E423" s="15" t="s">
        <v>2255</v>
      </c>
      <c r="F423" s="15">
        <v>27</v>
      </c>
      <c r="G423" s="15" t="s">
        <v>323</v>
      </c>
      <c r="H423" s="15" t="str">
        <f t="shared" si="22"/>
        <v>普通怪物</v>
      </c>
      <c r="I423" s="18">
        <f>VLOOKUP(F423,映射!A:B,2,FALSE)*VLOOKUP(G423,映射!T:U,2,FALSE)*VLOOKUP(H423,映射!O:P,2,FALSE)</f>
        <v>340</v>
      </c>
      <c r="J423" s="18">
        <f t="shared" si="21"/>
        <v>420</v>
      </c>
    </row>
    <row r="424" spans="1:10">
      <c r="A424" s="15">
        <f t="shared" si="20"/>
        <v>140046</v>
      </c>
      <c r="B424" s="28">
        <v>40046</v>
      </c>
      <c r="C424" s="15">
        <v>10026</v>
      </c>
      <c r="D424" s="15" t="s">
        <v>440</v>
      </c>
      <c r="E424" s="15" t="s">
        <v>2255</v>
      </c>
      <c r="F424" s="15">
        <v>32</v>
      </c>
      <c r="G424" s="15" t="s">
        <v>323</v>
      </c>
      <c r="H424" s="15" t="str">
        <f t="shared" si="22"/>
        <v>普通怪物</v>
      </c>
      <c r="I424" s="18">
        <f>VLOOKUP(F424,映射!A:B,2,FALSE)*VLOOKUP(G424,映射!T:U,2,FALSE)*VLOOKUP(H424,映射!O:P,2,FALSE)</f>
        <v>480</v>
      </c>
      <c r="J424" s="18">
        <f t="shared" si="21"/>
        <v>470</v>
      </c>
    </row>
    <row r="425" spans="1:10">
      <c r="A425" s="15">
        <f t="shared" si="20"/>
        <v>140047</v>
      </c>
      <c r="B425" s="28">
        <v>40047</v>
      </c>
      <c r="C425" s="15">
        <v>10092</v>
      </c>
      <c r="D425" s="15" t="s">
        <v>684</v>
      </c>
      <c r="E425" s="15" t="s">
        <v>2255</v>
      </c>
      <c r="F425" s="15">
        <v>32</v>
      </c>
      <c r="G425" s="15" t="s">
        <v>323</v>
      </c>
      <c r="H425" s="15" t="str">
        <f t="shared" si="22"/>
        <v>普通怪物</v>
      </c>
      <c r="I425" s="18">
        <f>VLOOKUP(F425,映射!A:B,2,FALSE)*VLOOKUP(G425,映射!T:U,2,FALSE)*VLOOKUP(H425,映射!O:P,2,FALSE)</f>
        <v>480</v>
      </c>
      <c r="J425" s="18">
        <f t="shared" si="21"/>
        <v>470</v>
      </c>
    </row>
    <row r="426" spans="1:10">
      <c r="A426" s="15">
        <f t="shared" si="20"/>
        <v>140048</v>
      </c>
      <c r="B426" s="28">
        <v>40048</v>
      </c>
      <c r="C426" s="15">
        <v>10012</v>
      </c>
      <c r="D426" s="15" t="s">
        <v>601</v>
      </c>
      <c r="E426" s="15" t="s">
        <v>2255</v>
      </c>
      <c r="F426" s="15">
        <v>32</v>
      </c>
      <c r="G426" s="15" t="s">
        <v>323</v>
      </c>
      <c r="H426" s="15" t="str">
        <f t="shared" si="22"/>
        <v>普通怪物</v>
      </c>
      <c r="I426" s="18">
        <f>VLOOKUP(F426,映射!A:B,2,FALSE)*VLOOKUP(G426,映射!T:U,2,FALSE)*VLOOKUP(H426,映射!O:P,2,FALSE)</f>
        <v>480</v>
      </c>
      <c r="J426" s="18">
        <f t="shared" si="21"/>
        <v>470</v>
      </c>
    </row>
    <row r="427" spans="1:10">
      <c r="A427" s="15">
        <f t="shared" si="20"/>
        <v>140049</v>
      </c>
      <c r="B427" s="28">
        <v>40049</v>
      </c>
      <c r="C427" s="15">
        <v>10095</v>
      </c>
      <c r="D427" s="15" t="s">
        <v>520</v>
      </c>
      <c r="E427" s="15" t="s">
        <v>2255</v>
      </c>
      <c r="F427" s="15">
        <v>32</v>
      </c>
      <c r="G427" s="15" t="s">
        <v>323</v>
      </c>
      <c r="H427" s="15" t="str">
        <f t="shared" si="22"/>
        <v>普通怪物</v>
      </c>
      <c r="I427" s="18">
        <f>VLOOKUP(F427,映射!A:B,2,FALSE)*VLOOKUP(G427,映射!T:U,2,FALSE)*VLOOKUP(H427,映射!O:P,2,FALSE)</f>
        <v>480</v>
      </c>
      <c r="J427" s="18">
        <f t="shared" si="21"/>
        <v>470</v>
      </c>
    </row>
    <row r="428" spans="1:10">
      <c r="A428" s="15">
        <f t="shared" si="20"/>
        <v>140050</v>
      </c>
      <c r="B428" s="28">
        <v>40050</v>
      </c>
      <c r="C428" s="15">
        <v>10148</v>
      </c>
      <c r="D428" s="15" t="s">
        <v>468</v>
      </c>
      <c r="E428" s="15" t="s">
        <v>2255</v>
      </c>
      <c r="F428" s="15">
        <v>32</v>
      </c>
      <c r="G428" s="15" t="s">
        <v>323</v>
      </c>
      <c r="H428" s="15" t="str">
        <f t="shared" si="22"/>
        <v>普通怪物</v>
      </c>
      <c r="I428" s="18">
        <f>VLOOKUP(F428,映射!A:B,2,FALSE)*VLOOKUP(G428,映射!T:U,2,FALSE)*VLOOKUP(H428,映射!O:P,2,FALSE)</f>
        <v>480</v>
      </c>
      <c r="J428" s="18">
        <f t="shared" si="21"/>
        <v>470</v>
      </c>
    </row>
    <row r="429" spans="1:10">
      <c r="A429" s="15">
        <f t="shared" si="20"/>
        <v>140051</v>
      </c>
      <c r="B429" s="28">
        <v>40051</v>
      </c>
      <c r="C429" s="15">
        <v>10090</v>
      </c>
      <c r="D429" s="15" t="s">
        <v>636</v>
      </c>
      <c r="E429" s="15" t="s">
        <v>2255</v>
      </c>
      <c r="F429" s="15">
        <v>32</v>
      </c>
      <c r="G429" s="15" t="s">
        <v>323</v>
      </c>
      <c r="H429" s="15" t="str">
        <f t="shared" si="22"/>
        <v>普通怪物</v>
      </c>
      <c r="I429" s="18">
        <f>VLOOKUP(F429,映射!A:B,2,FALSE)*VLOOKUP(G429,映射!T:U,2,FALSE)*VLOOKUP(H429,映射!O:P,2,FALSE)</f>
        <v>480</v>
      </c>
      <c r="J429" s="18">
        <f t="shared" si="21"/>
        <v>470</v>
      </c>
    </row>
    <row r="430" spans="1:10">
      <c r="A430" s="15">
        <f t="shared" ref="A430:A493" si="23">B430+100000</f>
        <v>140052</v>
      </c>
      <c r="B430" s="28">
        <v>40052</v>
      </c>
      <c r="C430" s="15">
        <v>10085</v>
      </c>
      <c r="D430" s="15" t="s">
        <v>621</v>
      </c>
      <c r="E430" s="15" t="s">
        <v>2255</v>
      </c>
      <c r="F430" s="15">
        <v>32</v>
      </c>
      <c r="G430" s="15" t="s">
        <v>323</v>
      </c>
      <c r="H430" s="15" t="str">
        <f t="shared" si="22"/>
        <v>普通怪物</v>
      </c>
      <c r="I430" s="18">
        <f>VLOOKUP(F430,映射!A:B,2,FALSE)*VLOOKUP(G430,映射!T:U,2,FALSE)*VLOOKUP(H430,映射!O:P,2,FALSE)</f>
        <v>480</v>
      </c>
      <c r="J430" s="18">
        <f t="shared" si="21"/>
        <v>470</v>
      </c>
    </row>
    <row r="431" spans="1:10">
      <c r="A431" s="15">
        <f t="shared" si="23"/>
        <v>140053</v>
      </c>
      <c r="B431" s="15">
        <v>40053</v>
      </c>
      <c r="C431" s="15">
        <v>10088</v>
      </c>
      <c r="D431" s="15" t="s">
        <v>606</v>
      </c>
      <c r="E431" s="15" t="s">
        <v>2255</v>
      </c>
      <c r="F431" s="15">
        <v>32</v>
      </c>
      <c r="G431" s="15" t="s">
        <v>323</v>
      </c>
      <c r="H431" s="15" t="str">
        <f t="shared" si="22"/>
        <v>普通怪物</v>
      </c>
      <c r="I431" s="18">
        <f>VLOOKUP(F431,映射!A:B,2,FALSE)*VLOOKUP(G431,映射!T:U,2,FALSE)*VLOOKUP(H431,映射!O:P,2,FALSE)</f>
        <v>480</v>
      </c>
      <c r="J431" s="18">
        <f t="shared" si="21"/>
        <v>470</v>
      </c>
    </row>
    <row r="432" spans="1:10">
      <c r="A432" s="15">
        <f t="shared" si="23"/>
        <v>140054</v>
      </c>
      <c r="B432" s="15">
        <v>40054</v>
      </c>
      <c r="C432" s="15">
        <v>10104</v>
      </c>
      <c r="D432" s="15" t="s">
        <v>620</v>
      </c>
      <c r="E432" s="15" t="s">
        <v>2255</v>
      </c>
      <c r="F432" s="15">
        <v>32</v>
      </c>
      <c r="G432" s="15" t="s">
        <v>323</v>
      </c>
      <c r="H432" s="15" t="str">
        <f t="shared" si="22"/>
        <v>普通怪物</v>
      </c>
      <c r="I432" s="18">
        <f>VLOOKUP(F432,映射!A:B,2,FALSE)*VLOOKUP(G432,映射!T:U,2,FALSE)*VLOOKUP(H432,映射!O:P,2,FALSE)</f>
        <v>480</v>
      </c>
      <c r="J432" s="18">
        <f t="shared" si="21"/>
        <v>470</v>
      </c>
    </row>
    <row r="433" spans="1:10">
      <c r="A433" s="15">
        <f t="shared" si="23"/>
        <v>140055</v>
      </c>
      <c r="B433" s="15">
        <v>40055</v>
      </c>
      <c r="C433" s="15">
        <v>10074</v>
      </c>
      <c r="D433" s="15" t="s">
        <v>400</v>
      </c>
      <c r="E433" s="15" t="s">
        <v>2255</v>
      </c>
      <c r="F433" s="15">
        <v>32</v>
      </c>
      <c r="G433" s="15" t="s">
        <v>323</v>
      </c>
      <c r="H433" s="15" t="str">
        <f t="shared" si="22"/>
        <v>普通怪物</v>
      </c>
      <c r="I433" s="18">
        <f>VLOOKUP(F433,映射!A:B,2,FALSE)*VLOOKUP(G433,映射!T:U,2,FALSE)*VLOOKUP(H433,映射!O:P,2,FALSE)</f>
        <v>480</v>
      </c>
      <c r="J433" s="18">
        <f t="shared" si="21"/>
        <v>470</v>
      </c>
    </row>
    <row r="434" spans="1:10">
      <c r="A434" s="15">
        <f t="shared" si="23"/>
        <v>140056</v>
      </c>
      <c r="B434" s="15">
        <v>40056</v>
      </c>
      <c r="C434" s="15">
        <v>10084</v>
      </c>
      <c r="D434" s="15" t="s">
        <v>612</v>
      </c>
      <c r="E434" s="15" t="s">
        <v>2255</v>
      </c>
      <c r="F434" s="15">
        <v>32</v>
      </c>
      <c r="G434" s="15" t="s">
        <v>323</v>
      </c>
      <c r="H434" s="15" t="str">
        <f t="shared" si="22"/>
        <v>普通怪物</v>
      </c>
      <c r="I434" s="18">
        <f>VLOOKUP(F434,映射!A:B,2,FALSE)*VLOOKUP(G434,映射!T:U,2,FALSE)*VLOOKUP(H434,映射!O:P,2,FALSE)</f>
        <v>480</v>
      </c>
      <c r="J434" s="18">
        <f t="shared" si="21"/>
        <v>470</v>
      </c>
    </row>
    <row r="435" spans="1:10">
      <c r="A435" s="15">
        <f t="shared" si="23"/>
        <v>140057</v>
      </c>
      <c r="B435" s="15">
        <v>40057</v>
      </c>
      <c r="C435" s="15">
        <v>10155</v>
      </c>
      <c r="D435" s="15" t="s">
        <v>466</v>
      </c>
      <c r="E435" s="15" t="s">
        <v>2255</v>
      </c>
      <c r="F435" s="15">
        <v>32</v>
      </c>
      <c r="G435" s="15" t="s">
        <v>323</v>
      </c>
      <c r="H435" s="15" t="str">
        <f t="shared" si="22"/>
        <v>普通怪物</v>
      </c>
      <c r="I435" s="18">
        <f>VLOOKUP(F435,映射!A:B,2,FALSE)*VLOOKUP(G435,映射!T:U,2,FALSE)*VLOOKUP(H435,映射!O:P,2,FALSE)</f>
        <v>480</v>
      </c>
      <c r="J435" s="18">
        <f t="shared" si="21"/>
        <v>470</v>
      </c>
    </row>
    <row r="436" spans="1:10">
      <c r="A436" s="15">
        <f t="shared" si="23"/>
        <v>140058</v>
      </c>
      <c r="B436" s="15">
        <v>40058</v>
      </c>
      <c r="C436" s="15">
        <v>10157</v>
      </c>
      <c r="D436" s="15" t="s">
        <v>497</v>
      </c>
      <c r="E436" s="15" t="s">
        <v>2255</v>
      </c>
      <c r="F436" s="15">
        <v>32</v>
      </c>
      <c r="G436" s="15" t="s">
        <v>323</v>
      </c>
      <c r="H436" s="15" t="str">
        <f t="shared" si="22"/>
        <v>普通怪物</v>
      </c>
      <c r="I436" s="18">
        <f>VLOOKUP(F436,映射!A:B,2,FALSE)*VLOOKUP(G436,映射!T:U,2,FALSE)*VLOOKUP(H436,映射!O:P,2,FALSE)</f>
        <v>480</v>
      </c>
      <c r="J436" s="18">
        <f t="shared" si="21"/>
        <v>470</v>
      </c>
    </row>
    <row r="437" spans="1:10">
      <c r="A437" s="15">
        <f t="shared" si="23"/>
        <v>140059</v>
      </c>
      <c r="B437" s="15">
        <v>40059</v>
      </c>
      <c r="C437" s="15">
        <v>10076</v>
      </c>
      <c r="D437" s="15" t="s">
        <v>506</v>
      </c>
      <c r="E437" s="15" t="s">
        <v>2255</v>
      </c>
      <c r="F437" s="15">
        <v>32</v>
      </c>
      <c r="G437" s="15" t="s">
        <v>323</v>
      </c>
      <c r="H437" s="15" t="str">
        <f t="shared" si="22"/>
        <v>普通怪物</v>
      </c>
      <c r="I437" s="18">
        <f>VLOOKUP(F437,映射!A:B,2,FALSE)*VLOOKUP(G437,映射!T:U,2,FALSE)*VLOOKUP(H437,映射!O:P,2,FALSE)</f>
        <v>480</v>
      </c>
      <c r="J437" s="18">
        <f t="shared" si="21"/>
        <v>470</v>
      </c>
    </row>
    <row r="438" spans="1:10">
      <c r="A438" s="15">
        <f t="shared" si="23"/>
        <v>140060</v>
      </c>
      <c r="B438" s="15">
        <v>40060</v>
      </c>
      <c r="C438" s="15">
        <v>10060</v>
      </c>
      <c r="D438" s="15" t="s">
        <v>519</v>
      </c>
      <c r="E438" s="15" t="s">
        <v>2255</v>
      </c>
      <c r="F438" s="15">
        <v>32</v>
      </c>
      <c r="G438" s="15" t="s">
        <v>323</v>
      </c>
      <c r="H438" s="15" t="str">
        <f t="shared" si="22"/>
        <v>普通怪物</v>
      </c>
      <c r="I438" s="18">
        <f>VLOOKUP(F438,映射!A:B,2,FALSE)*VLOOKUP(G438,映射!T:U,2,FALSE)*VLOOKUP(H438,映射!O:P,2,FALSE)</f>
        <v>480</v>
      </c>
      <c r="J438" s="18">
        <f t="shared" si="21"/>
        <v>470</v>
      </c>
    </row>
    <row r="439" spans="1:10">
      <c r="A439" s="15">
        <f t="shared" si="23"/>
        <v>140061</v>
      </c>
      <c r="B439" s="15">
        <v>40061</v>
      </c>
      <c r="C439" s="15">
        <v>10026</v>
      </c>
      <c r="D439" s="15" t="s">
        <v>440</v>
      </c>
      <c r="E439" s="15" t="s">
        <v>2255</v>
      </c>
      <c r="F439" s="15">
        <v>37</v>
      </c>
      <c r="G439" s="15" t="s">
        <v>323</v>
      </c>
      <c r="H439" s="15" t="str">
        <f t="shared" si="22"/>
        <v>普通怪物</v>
      </c>
      <c r="I439" s="18">
        <f>VLOOKUP(F439,映射!A:B,2,FALSE)*VLOOKUP(G439,映射!T:U,2,FALSE)*VLOOKUP(H439,映射!O:P,2,FALSE)</f>
        <v>650</v>
      </c>
      <c r="J439" s="18">
        <f t="shared" si="21"/>
        <v>520</v>
      </c>
    </row>
    <row r="440" spans="1:10">
      <c r="A440" s="15">
        <f t="shared" si="23"/>
        <v>140062</v>
      </c>
      <c r="B440" s="15">
        <v>40062</v>
      </c>
      <c r="C440" s="15">
        <v>10092</v>
      </c>
      <c r="D440" s="15" t="s">
        <v>684</v>
      </c>
      <c r="E440" s="15" t="s">
        <v>2255</v>
      </c>
      <c r="F440" s="15">
        <v>37</v>
      </c>
      <c r="G440" s="15" t="s">
        <v>323</v>
      </c>
      <c r="H440" s="15" t="str">
        <f t="shared" si="22"/>
        <v>普通怪物</v>
      </c>
      <c r="I440" s="18">
        <f>VLOOKUP(F440,映射!A:B,2,FALSE)*VLOOKUP(G440,映射!T:U,2,FALSE)*VLOOKUP(H440,映射!O:P,2,FALSE)</f>
        <v>650</v>
      </c>
      <c r="J440" s="18">
        <f t="shared" si="21"/>
        <v>520</v>
      </c>
    </row>
    <row r="441" spans="1:10">
      <c r="A441" s="15">
        <f t="shared" si="23"/>
        <v>140063</v>
      </c>
      <c r="B441" s="15">
        <v>40063</v>
      </c>
      <c r="C441" s="15">
        <v>10012</v>
      </c>
      <c r="D441" s="15" t="s">
        <v>601</v>
      </c>
      <c r="E441" s="15" t="s">
        <v>2255</v>
      </c>
      <c r="F441" s="15">
        <v>37</v>
      </c>
      <c r="G441" s="15" t="s">
        <v>323</v>
      </c>
      <c r="H441" s="15" t="str">
        <f t="shared" si="22"/>
        <v>普通怪物</v>
      </c>
      <c r="I441" s="18">
        <f>VLOOKUP(F441,映射!A:B,2,FALSE)*VLOOKUP(G441,映射!T:U,2,FALSE)*VLOOKUP(H441,映射!O:P,2,FALSE)</f>
        <v>650</v>
      </c>
      <c r="J441" s="18">
        <f t="shared" si="21"/>
        <v>520</v>
      </c>
    </row>
    <row r="442" spans="1:10">
      <c r="A442" s="15">
        <f t="shared" si="23"/>
        <v>140064</v>
      </c>
      <c r="B442" s="15">
        <v>40064</v>
      </c>
      <c r="C442" s="15">
        <v>10095</v>
      </c>
      <c r="D442" s="15" t="s">
        <v>520</v>
      </c>
      <c r="E442" s="15" t="s">
        <v>2255</v>
      </c>
      <c r="F442" s="15">
        <v>37</v>
      </c>
      <c r="G442" s="15" t="s">
        <v>323</v>
      </c>
      <c r="H442" s="15" t="str">
        <f t="shared" si="22"/>
        <v>普通怪物</v>
      </c>
      <c r="I442" s="18">
        <f>VLOOKUP(F442,映射!A:B,2,FALSE)*VLOOKUP(G442,映射!T:U,2,FALSE)*VLOOKUP(H442,映射!O:P,2,FALSE)</f>
        <v>650</v>
      </c>
      <c r="J442" s="18">
        <f t="shared" si="21"/>
        <v>520</v>
      </c>
    </row>
    <row r="443" spans="1:10">
      <c r="A443" s="15">
        <f t="shared" si="23"/>
        <v>140065</v>
      </c>
      <c r="B443" s="15">
        <v>40065</v>
      </c>
      <c r="C443" s="15">
        <v>10148</v>
      </c>
      <c r="D443" s="15" t="s">
        <v>468</v>
      </c>
      <c r="E443" s="15" t="s">
        <v>2255</v>
      </c>
      <c r="F443" s="15">
        <v>37</v>
      </c>
      <c r="G443" s="15" t="s">
        <v>323</v>
      </c>
      <c r="H443" s="15" t="str">
        <f t="shared" si="22"/>
        <v>普通怪物</v>
      </c>
      <c r="I443" s="18">
        <f>VLOOKUP(F443,映射!A:B,2,FALSE)*VLOOKUP(G443,映射!T:U,2,FALSE)*VLOOKUP(H443,映射!O:P,2,FALSE)</f>
        <v>650</v>
      </c>
      <c r="J443" s="18">
        <f t="shared" si="21"/>
        <v>520</v>
      </c>
    </row>
    <row r="444" spans="1:10">
      <c r="A444" s="15">
        <f t="shared" si="23"/>
        <v>140066</v>
      </c>
      <c r="B444" s="15">
        <v>40066</v>
      </c>
      <c r="C444" s="15">
        <v>10090</v>
      </c>
      <c r="D444" s="15" t="s">
        <v>636</v>
      </c>
      <c r="E444" s="15" t="s">
        <v>2255</v>
      </c>
      <c r="F444" s="15">
        <v>37</v>
      </c>
      <c r="G444" s="15" t="s">
        <v>323</v>
      </c>
      <c r="H444" s="15" t="str">
        <f t="shared" si="22"/>
        <v>普通怪物</v>
      </c>
      <c r="I444" s="18">
        <f>VLOOKUP(F444,映射!A:B,2,FALSE)*VLOOKUP(G444,映射!T:U,2,FALSE)*VLOOKUP(H444,映射!O:P,2,FALSE)</f>
        <v>650</v>
      </c>
      <c r="J444" s="18">
        <f t="shared" si="21"/>
        <v>520</v>
      </c>
    </row>
    <row r="445" spans="1:10">
      <c r="A445" s="15">
        <f t="shared" si="23"/>
        <v>140067</v>
      </c>
      <c r="B445" s="15">
        <v>40067</v>
      </c>
      <c r="C445" s="15">
        <v>10085</v>
      </c>
      <c r="D445" s="15" t="s">
        <v>621</v>
      </c>
      <c r="E445" s="15" t="s">
        <v>2255</v>
      </c>
      <c r="F445" s="15">
        <v>37</v>
      </c>
      <c r="G445" s="15" t="s">
        <v>323</v>
      </c>
      <c r="H445" s="15" t="str">
        <f t="shared" si="22"/>
        <v>普通怪物</v>
      </c>
      <c r="I445" s="18">
        <f>VLOOKUP(F445,映射!A:B,2,FALSE)*VLOOKUP(G445,映射!T:U,2,FALSE)*VLOOKUP(H445,映射!O:P,2,FALSE)</f>
        <v>650</v>
      </c>
      <c r="J445" s="18">
        <f t="shared" si="21"/>
        <v>520</v>
      </c>
    </row>
    <row r="446" spans="1:10">
      <c r="A446" s="15">
        <f t="shared" si="23"/>
        <v>140068</v>
      </c>
      <c r="B446" s="15">
        <v>40068</v>
      </c>
      <c r="C446" s="15">
        <v>10088</v>
      </c>
      <c r="D446" s="15" t="s">
        <v>606</v>
      </c>
      <c r="E446" s="15" t="s">
        <v>2255</v>
      </c>
      <c r="F446" s="15">
        <v>37</v>
      </c>
      <c r="G446" s="15" t="s">
        <v>323</v>
      </c>
      <c r="H446" s="15" t="str">
        <f t="shared" si="22"/>
        <v>普通怪物</v>
      </c>
      <c r="I446" s="18">
        <f>VLOOKUP(F446,映射!A:B,2,FALSE)*VLOOKUP(G446,映射!T:U,2,FALSE)*VLOOKUP(H446,映射!O:P,2,FALSE)</f>
        <v>650</v>
      </c>
      <c r="J446" s="18">
        <f t="shared" si="21"/>
        <v>520</v>
      </c>
    </row>
    <row r="447" spans="1:10">
      <c r="A447" s="15">
        <f t="shared" si="23"/>
        <v>140069</v>
      </c>
      <c r="B447" s="15">
        <v>40069</v>
      </c>
      <c r="C447" s="15">
        <v>10104</v>
      </c>
      <c r="D447" s="15" t="s">
        <v>620</v>
      </c>
      <c r="E447" s="15" t="s">
        <v>2255</v>
      </c>
      <c r="F447" s="15">
        <v>37</v>
      </c>
      <c r="G447" s="15" t="s">
        <v>323</v>
      </c>
      <c r="H447" s="15" t="str">
        <f t="shared" si="22"/>
        <v>普通怪物</v>
      </c>
      <c r="I447" s="18">
        <f>VLOOKUP(F447,映射!A:B,2,FALSE)*VLOOKUP(G447,映射!T:U,2,FALSE)*VLOOKUP(H447,映射!O:P,2,FALSE)</f>
        <v>650</v>
      </c>
      <c r="J447" s="18">
        <f t="shared" si="21"/>
        <v>520</v>
      </c>
    </row>
    <row r="448" spans="1:10">
      <c r="A448" s="15">
        <f t="shared" si="23"/>
        <v>140070</v>
      </c>
      <c r="B448" s="15">
        <v>40070</v>
      </c>
      <c r="C448" s="15">
        <v>10074</v>
      </c>
      <c r="D448" s="15" t="s">
        <v>400</v>
      </c>
      <c r="E448" s="15" t="s">
        <v>2255</v>
      </c>
      <c r="F448" s="15">
        <v>37</v>
      </c>
      <c r="G448" s="15" t="s">
        <v>323</v>
      </c>
      <c r="H448" s="15" t="str">
        <f t="shared" si="22"/>
        <v>普通怪物</v>
      </c>
      <c r="I448" s="18">
        <f>VLOOKUP(F448,映射!A:B,2,FALSE)*VLOOKUP(G448,映射!T:U,2,FALSE)*VLOOKUP(H448,映射!O:P,2,FALSE)</f>
        <v>650</v>
      </c>
      <c r="J448" s="18">
        <f t="shared" si="21"/>
        <v>520</v>
      </c>
    </row>
    <row r="449" spans="1:10">
      <c r="A449" s="15">
        <f t="shared" si="23"/>
        <v>140071</v>
      </c>
      <c r="B449" s="15">
        <v>40071</v>
      </c>
      <c r="C449" s="15">
        <v>10084</v>
      </c>
      <c r="D449" s="15" t="s">
        <v>612</v>
      </c>
      <c r="E449" s="15" t="s">
        <v>2255</v>
      </c>
      <c r="F449" s="15">
        <v>37</v>
      </c>
      <c r="G449" s="15" t="s">
        <v>323</v>
      </c>
      <c r="H449" s="15" t="str">
        <f t="shared" si="22"/>
        <v>普通怪物</v>
      </c>
      <c r="I449" s="18">
        <f>VLOOKUP(F449,映射!A:B,2,FALSE)*VLOOKUP(G449,映射!T:U,2,FALSE)*VLOOKUP(H449,映射!O:P,2,FALSE)</f>
        <v>650</v>
      </c>
      <c r="J449" s="18">
        <f t="shared" si="21"/>
        <v>520</v>
      </c>
    </row>
    <row r="450" spans="1:10">
      <c r="A450" s="15">
        <f t="shared" si="23"/>
        <v>140072</v>
      </c>
      <c r="B450" s="15">
        <v>40072</v>
      </c>
      <c r="C450" s="15">
        <v>10155</v>
      </c>
      <c r="D450" s="15" t="s">
        <v>466</v>
      </c>
      <c r="E450" s="15" t="s">
        <v>2255</v>
      </c>
      <c r="F450" s="15">
        <v>37</v>
      </c>
      <c r="G450" s="15" t="s">
        <v>323</v>
      </c>
      <c r="H450" s="15" t="str">
        <f t="shared" si="22"/>
        <v>普通怪物</v>
      </c>
      <c r="I450" s="18">
        <f>VLOOKUP(F450,映射!A:B,2,FALSE)*VLOOKUP(G450,映射!T:U,2,FALSE)*VLOOKUP(H450,映射!O:P,2,FALSE)</f>
        <v>650</v>
      </c>
      <c r="J450" s="18">
        <f t="shared" si="21"/>
        <v>520</v>
      </c>
    </row>
    <row r="451" spans="1:10">
      <c r="A451" s="15">
        <f t="shared" si="23"/>
        <v>140073</v>
      </c>
      <c r="B451" s="15">
        <v>40073</v>
      </c>
      <c r="C451" s="15">
        <v>10157</v>
      </c>
      <c r="D451" s="15" t="s">
        <v>497</v>
      </c>
      <c r="E451" s="15" t="s">
        <v>2255</v>
      </c>
      <c r="F451" s="15">
        <v>37</v>
      </c>
      <c r="G451" s="15" t="s">
        <v>323</v>
      </c>
      <c r="H451" s="15" t="str">
        <f t="shared" si="22"/>
        <v>普通怪物</v>
      </c>
      <c r="I451" s="18">
        <f>VLOOKUP(F451,映射!A:B,2,FALSE)*VLOOKUP(G451,映射!T:U,2,FALSE)*VLOOKUP(H451,映射!O:P,2,FALSE)</f>
        <v>650</v>
      </c>
      <c r="J451" s="18">
        <f t="shared" ref="J451:J514" si="24">VLOOKUP(F451,AK:AL,2,FALSE)*VLOOKUP(G451,AH:AI,2,FALSE)*VLOOKUP(H451,AF:AG,2,FALSE)</f>
        <v>520</v>
      </c>
    </row>
    <row r="452" spans="1:10">
      <c r="A452" s="15">
        <f t="shared" si="23"/>
        <v>140074</v>
      </c>
      <c r="B452" s="15">
        <v>40074</v>
      </c>
      <c r="C452" s="15">
        <v>10076</v>
      </c>
      <c r="D452" s="15" t="s">
        <v>506</v>
      </c>
      <c r="E452" s="15" t="s">
        <v>2255</v>
      </c>
      <c r="F452" s="15">
        <v>37</v>
      </c>
      <c r="G452" s="15" t="s">
        <v>323</v>
      </c>
      <c r="H452" s="15" t="str">
        <f t="shared" ref="H452:H515" si="25">IF(E452="monster","普通怪物","boss")</f>
        <v>普通怪物</v>
      </c>
      <c r="I452" s="18">
        <f>VLOOKUP(F452,映射!A:B,2,FALSE)*VLOOKUP(G452,映射!T:U,2,FALSE)*VLOOKUP(H452,映射!O:P,2,FALSE)</f>
        <v>650</v>
      </c>
      <c r="J452" s="18">
        <f t="shared" si="24"/>
        <v>520</v>
      </c>
    </row>
    <row r="453" spans="1:10">
      <c r="A453" s="15">
        <f t="shared" si="23"/>
        <v>140075</v>
      </c>
      <c r="B453" s="15">
        <v>40075</v>
      </c>
      <c r="C453" s="15">
        <v>10060</v>
      </c>
      <c r="D453" s="15" t="s">
        <v>519</v>
      </c>
      <c r="E453" s="15" t="s">
        <v>2255</v>
      </c>
      <c r="F453" s="15">
        <v>37</v>
      </c>
      <c r="G453" s="15" t="s">
        <v>323</v>
      </c>
      <c r="H453" s="15" t="str">
        <f t="shared" si="25"/>
        <v>普通怪物</v>
      </c>
      <c r="I453" s="18">
        <f>VLOOKUP(F453,映射!A:B,2,FALSE)*VLOOKUP(G453,映射!T:U,2,FALSE)*VLOOKUP(H453,映射!O:P,2,FALSE)</f>
        <v>650</v>
      </c>
      <c r="J453" s="18">
        <f t="shared" si="24"/>
        <v>520</v>
      </c>
    </row>
    <row r="454" spans="1:10">
      <c r="A454" s="15">
        <f t="shared" si="23"/>
        <v>140076</v>
      </c>
      <c r="B454" s="15">
        <v>40076</v>
      </c>
      <c r="C454" s="15">
        <v>10026</v>
      </c>
      <c r="D454" s="15" t="s">
        <v>440</v>
      </c>
      <c r="E454" s="15" t="s">
        <v>2255</v>
      </c>
      <c r="F454" s="15">
        <v>42</v>
      </c>
      <c r="G454" s="15" t="s">
        <v>323</v>
      </c>
      <c r="H454" s="15" t="str">
        <f t="shared" si="25"/>
        <v>普通怪物</v>
      </c>
      <c r="I454" s="18">
        <f>VLOOKUP(F454,映射!A:B,2,FALSE)*VLOOKUP(G454,映射!T:U,2,FALSE)*VLOOKUP(H454,映射!O:P,2,FALSE)</f>
        <v>860</v>
      </c>
      <c r="J454" s="18">
        <f t="shared" si="24"/>
        <v>570</v>
      </c>
    </row>
    <row r="455" spans="1:10">
      <c r="A455" s="15">
        <f t="shared" si="23"/>
        <v>140077</v>
      </c>
      <c r="B455" s="15">
        <v>40077</v>
      </c>
      <c r="C455" s="15">
        <v>10092</v>
      </c>
      <c r="D455" s="15" t="s">
        <v>684</v>
      </c>
      <c r="E455" s="15" t="s">
        <v>2255</v>
      </c>
      <c r="F455" s="15">
        <v>42</v>
      </c>
      <c r="G455" s="15" t="s">
        <v>323</v>
      </c>
      <c r="H455" s="15" t="str">
        <f t="shared" si="25"/>
        <v>普通怪物</v>
      </c>
      <c r="I455" s="18">
        <f>VLOOKUP(F455,映射!A:B,2,FALSE)*VLOOKUP(G455,映射!T:U,2,FALSE)*VLOOKUP(H455,映射!O:P,2,FALSE)</f>
        <v>860</v>
      </c>
      <c r="J455" s="18">
        <f t="shared" si="24"/>
        <v>570</v>
      </c>
    </row>
    <row r="456" spans="1:10">
      <c r="A456" s="15">
        <f t="shared" si="23"/>
        <v>140078</v>
      </c>
      <c r="B456" s="15">
        <v>40078</v>
      </c>
      <c r="C456" s="15">
        <v>10012</v>
      </c>
      <c r="D456" s="15" t="s">
        <v>601</v>
      </c>
      <c r="E456" s="15" t="s">
        <v>2255</v>
      </c>
      <c r="F456" s="15">
        <v>42</v>
      </c>
      <c r="G456" s="15" t="s">
        <v>323</v>
      </c>
      <c r="H456" s="15" t="str">
        <f t="shared" si="25"/>
        <v>普通怪物</v>
      </c>
      <c r="I456" s="18">
        <f>VLOOKUP(F456,映射!A:B,2,FALSE)*VLOOKUP(G456,映射!T:U,2,FALSE)*VLOOKUP(H456,映射!O:P,2,FALSE)</f>
        <v>860</v>
      </c>
      <c r="J456" s="18">
        <f t="shared" si="24"/>
        <v>570</v>
      </c>
    </row>
    <row r="457" spans="1:10">
      <c r="A457" s="15">
        <f t="shared" si="23"/>
        <v>140079</v>
      </c>
      <c r="B457" s="15">
        <v>40079</v>
      </c>
      <c r="C457" s="15">
        <v>10095</v>
      </c>
      <c r="D457" s="15" t="s">
        <v>520</v>
      </c>
      <c r="E457" s="15" t="s">
        <v>2255</v>
      </c>
      <c r="F457" s="15">
        <v>42</v>
      </c>
      <c r="G457" s="15" t="s">
        <v>323</v>
      </c>
      <c r="H457" s="15" t="str">
        <f t="shared" si="25"/>
        <v>普通怪物</v>
      </c>
      <c r="I457" s="18">
        <f>VLOOKUP(F457,映射!A:B,2,FALSE)*VLOOKUP(G457,映射!T:U,2,FALSE)*VLOOKUP(H457,映射!O:P,2,FALSE)</f>
        <v>860</v>
      </c>
      <c r="J457" s="18">
        <f t="shared" si="24"/>
        <v>570</v>
      </c>
    </row>
    <row r="458" spans="1:10">
      <c r="A458" s="15">
        <f t="shared" si="23"/>
        <v>140080</v>
      </c>
      <c r="B458" s="15">
        <v>40080</v>
      </c>
      <c r="C458" s="15">
        <v>10148</v>
      </c>
      <c r="D458" s="15" t="s">
        <v>468</v>
      </c>
      <c r="E458" s="15" t="s">
        <v>2255</v>
      </c>
      <c r="F458" s="15">
        <v>42</v>
      </c>
      <c r="G458" s="15" t="s">
        <v>323</v>
      </c>
      <c r="H458" s="15" t="str">
        <f t="shared" si="25"/>
        <v>普通怪物</v>
      </c>
      <c r="I458" s="18">
        <f>VLOOKUP(F458,映射!A:B,2,FALSE)*VLOOKUP(G458,映射!T:U,2,FALSE)*VLOOKUP(H458,映射!O:P,2,FALSE)</f>
        <v>860</v>
      </c>
      <c r="J458" s="18">
        <f t="shared" si="24"/>
        <v>570</v>
      </c>
    </row>
    <row r="459" spans="1:10">
      <c r="A459" s="15">
        <f t="shared" si="23"/>
        <v>140081</v>
      </c>
      <c r="B459" s="15">
        <v>40081</v>
      </c>
      <c r="C459" s="15">
        <v>10090</v>
      </c>
      <c r="D459" s="15" t="s">
        <v>636</v>
      </c>
      <c r="E459" s="15" t="s">
        <v>2255</v>
      </c>
      <c r="F459" s="15">
        <v>42</v>
      </c>
      <c r="G459" s="15" t="s">
        <v>323</v>
      </c>
      <c r="H459" s="15" t="str">
        <f t="shared" si="25"/>
        <v>普通怪物</v>
      </c>
      <c r="I459" s="18">
        <f>VLOOKUP(F459,映射!A:B,2,FALSE)*VLOOKUP(G459,映射!T:U,2,FALSE)*VLOOKUP(H459,映射!O:P,2,FALSE)</f>
        <v>860</v>
      </c>
      <c r="J459" s="18">
        <f t="shared" si="24"/>
        <v>570</v>
      </c>
    </row>
    <row r="460" spans="1:10">
      <c r="A460" s="15">
        <f t="shared" si="23"/>
        <v>140082</v>
      </c>
      <c r="B460" s="15">
        <v>40082</v>
      </c>
      <c r="C460" s="15">
        <v>10085</v>
      </c>
      <c r="D460" s="15" t="s">
        <v>621</v>
      </c>
      <c r="E460" s="15" t="s">
        <v>2255</v>
      </c>
      <c r="F460" s="15">
        <v>42</v>
      </c>
      <c r="G460" s="15" t="s">
        <v>323</v>
      </c>
      <c r="H460" s="15" t="str">
        <f t="shared" si="25"/>
        <v>普通怪物</v>
      </c>
      <c r="I460" s="18">
        <f>VLOOKUP(F460,映射!A:B,2,FALSE)*VLOOKUP(G460,映射!T:U,2,FALSE)*VLOOKUP(H460,映射!O:P,2,FALSE)</f>
        <v>860</v>
      </c>
      <c r="J460" s="18">
        <f t="shared" si="24"/>
        <v>570</v>
      </c>
    </row>
    <row r="461" spans="1:10">
      <c r="A461" s="15">
        <f t="shared" si="23"/>
        <v>140083</v>
      </c>
      <c r="B461" s="15">
        <v>40083</v>
      </c>
      <c r="C461" s="29">
        <v>10088</v>
      </c>
      <c r="D461" s="15" t="s">
        <v>606</v>
      </c>
      <c r="E461" s="15" t="s">
        <v>2255</v>
      </c>
      <c r="F461" s="15">
        <v>42</v>
      </c>
      <c r="G461" s="15" t="s">
        <v>323</v>
      </c>
      <c r="H461" s="15" t="str">
        <f t="shared" si="25"/>
        <v>普通怪物</v>
      </c>
      <c r="I461" s="18">
        <f>VLOOKUP(F461,映射!A:B,2,FALSE)*VLOOKUP(G461,映射!T:U,2,FALSE)*VLOOKUP(H461,映射!O:P,2,FALSE)</f>
        <v>860</v>
      </c>
      <c r="J461" s="18">
        <f t="shared" si="24"/>
        <v>570</v>
      </c>
    </row>
    <row r="462" spans="1:10">
      <c r="A462" s="15">
        <f t="shared" si="23"/>
        <v>140084</v>
      </c>
      <c r="B462" s="15">
        <v>40084</v>
      </c>
      <c r="C462" s="29">
        <v>10104</v>
      </c>
      <c r="D462" s="15" t="s">
        <v>620</v>
      </c>
      <c r="E462" s="15" t="s">
        <v>2255</v>
      </c>
      <c r="F462" s="15">
        <v>42</v>
      </c>
      <c r="G462" s="15" t="s">
        <v>323</v>
      </c>
      <c r="H462" s="15" t="str">
        <f t="shared" si="25"/>
        <v>普通怪物</v>
      </c>
      <c r="I462" s="18">
        <f>VLOOKUP(F462,映射!A:B,2,FALSE)*VLOOKUP(G462,映射!T:U,2,FALSE)*VLOOKUP(H462,映射!O:P,2,FALSE)</f>
        <v>860</v>
      </c>
      <c r="J462" s="18">
        <f t="shared" si="24"/>
        <v>570</v>
      </c>
    </row>
    <row r="463" spans="1:10">
      <c r="A463" s="15">
        <f t="shared" si="23"/>
        <v>140085</v>
      </c>
      <c r="B463" s="15">
        <v>40085</v>
      </c>
      <c r="C463" s="29">
        <v>10074</v>
      </c>
      <c r="D463" s="15" t="s">
        <v>400</v>
      </c>
      <c r="E463" s="15" t="s">
        <v>2255</v>
      </c>
      <c r="F463" s="15">
        <v>42</v>
      </c>
      <c r="G463" s="15" t="s">
        <v>323</v>
      </c>
      <c r="H463" s="15" t="str">
        <f t="shared" si="25"/>
        <v>普通怪物</v>
      </c>
      <c r="I463" s="18">
        <f>VLOOKUP(F463,映射!A:B,2,FALSE)*VLOOKUP(G463,映射!T:U,2,FALSE)*VLOOKUP(H463,映射!O:P,2,FALSE)</f>
        <v>860</v>
      </c>
      <c r="J463" s="18">
        <f t="shared" si="24"/>
        <v>570</v>
      </c>
    </row>
    <row r="464" spans="1:10">
      <c r="A464" s="15">
        <f t="shared" si="23"/>
        <v>140086</v>
      </c>
      <c r="B464" s="15">
        <v>40086</v>
      </c>
      <c r="C464" s="29">
        <v>10084</v>
      </c>
      <c r="D464" s="15" t="s">
        <v>612</v>
      </c>
      <c r="E464" s="15" t="s">
        <v>2255</v>
      </c>
      <c r="F464" s="15">
        <v>42</v>
      </c>
      <c r="G464" s="15" t="s">
        <v>323</v>
      </c>
      <c r="H464" s="15" t="str">
        <f t="shared" si="25"/>
        <v>普通怪物</v>
      </c>
      <c r="I464" s="18">
        <f>VLOOKUP(F464,映射!A:B,2,FALSE)*VLOOKUP(G464,映射!T:U,2,FALSE)*VLOOKUP(H464,映射!O:P,2,FALSE)</f>
        <v>860</v>
      </c>
      <c r="J464" s="18">
        <f t="shared" si="24"/>
        <v>570</v>
      </c>
    </row>
    <row r="465" spans="1:10">
      <c r="A465" s="15">
        <f t="shared" si="23"/>
        <v>140087</v>
      </c>
      <c r="B465" s="15">
        <v>40087</v>
      </c>
      <c r="C465" s="29">
        <v>10155</v>
      </c>
      <c r="D465" s="15" t="s">
        <v>466</v>
      </c>
      <c r="E465" s="15" t="s">
        <v>2255</v>
      </c>
      <c r="F465" s="15">
        <v>42</v>
      </c>
      <c r="G465" s="15" t="s">
        <v>323</v>
      </c>
      <c r="H465" s="15" t="str">
        <f t="shared" si="25"/>
        <v>普通怪物</v>
      </c>
      <c r="I465" s="18">
        <f>VLOOKUP(F465,映射!A:B,2,FALSE)*VLOOKUP(G465,映射!T:U,2,FALSE)*VLOOKUP(H465,映射!O:P,2,FALSE)</f>
        <v>860</v>
      </c>
      <c r="J465" s="18">
        <f t="shared" si="24"/>
        <v>570</v>
      </c>
    </row>
    <row r="466" spans="1:10">
      <c r="A466" s="15">
        <f t="shared" si="23"/>
        <v>140088</v>
      </c>
      <c r="B466" s="15">
        <v>40088</v>
      </c>
      <c r="C466" s="29">
        <v>10157</v>
      </c>
      <c r="D466" s="15" t="s">
        <v>497</v>
      </c>
      <c r="E466" s="15" t="s">
        <v>2255</v>
      </c>
      <c r="F466" s="15">
        <v>42</v>
      </c>
      <c r="G466" s="15" t="s">
        <v>323</v>
      </c>
      <c r="H466" s="15" t="str">
        <f t="shared" si="25"/>
        <v>普通怪物</v>
      </c>
      <c r="I466" s="18">
        <f>VLOOKUP(F466,映射!A:B,2,FALSE)*VLOOKUP(G466,映射!T:U,2,FALSE)*VLOOKUP(H466,映射!O:P,2,FALSE)</f>
        <v>860</v>
      </c>
      <c r="J466" s="18">
        <f t="shared" si="24"/>
        <v>570</v>
      </c>
    </row>
    <row r="467" spans="1:10">
      <c r="A467" s="15">
        <f t="shared" si="23"/>
        <v>140089</v>
      </c>
      <c r="B467" s="15">
        <v>40089</v>
      </c>
      <c r="C467" s="29">
        <v>10076</v>
      </c>
      <c r="D467" s="15" t="s">
        <v>506</v>
      </c>
      <c r="E467" s="15" t="s">
        <v>2255</v>
      </c>
      <c r="F467" s="15">
        <v>42</v>
      </c>
      <c r="G467" s="15" t="s">
        <v>323</v>
      </c>
      <c r="H467" s="15" t="str">
        <f t="shared" si="25"/>
        <v>普通怪物</v>
      </c>
      <c r="I467" s="18">
        <f>VLOOKUP(F467,映射!A:B,2,FALSE)*VLOOKUP(G467,映射!T:U,2,FALSE)*VLOOKUP(H467,映射!O:P,2,FALSE)</f>
        <v>860</v>
      </c>
      <c r="J467" s="18">
        <f t="shared" si="24"/>
        <v>570</v>
      </c>
    </row>
    <row r="468" spans="1:10">
      <c r="A468" s="15">
        <f t="shared" si="23"/>
        <v>140090</v>
      </c>
      <c r="B468" s="15">
        <v>40090</v>
      </c>
      <c r="C468" s="29">
        <v>10060</v>
      </c>
      <c r="D468" s="15" t="s">
        <v>519</v>
      </c>
      <c r="E468" s="15" t="s">
        <v>2255</v>
      </c>
      <c r="F468" s="15">
        <v>42</v>
      </c>
      <c r="G468" s="15" t="s">
        <v>323</v>
      </c>
      <c r="H468" s="15" t="str">
        <f t="shared" si="25"/>
        <v>普通怪物</v>
      </c>
      <c r="I468" s="18">
        <f>VLOOKUP(F468,映射!A:B,2,FALSE)*VLOOKUP(G468,映射!T:U,2,FALSE)*VLOOKUP(H468,映射!O:P,2,FALSE)</f>
        <v>860</v>
      </c>
      <c r="J468" s="18">
        <f t="shared" si="24"/>
        <v>570</v>
      </c>
    </row>
    <row r="469" spans="1:10">
      <c r="A469" s="15">
        <f t="shared" si="23"/>
        <v>140091</v>
      </c>
      <c r="B469" s="15">
        <v>40091</v>
      </c>
      <c r="C469" s="29">
        <v>10026</v>
      </c>
      <c r="D469" s="15" t="s">
        <v>440</v>
      </c>
      <c r="E469" s="15" t="s">
        <v>2255</v>
      </c>
      <c r="F469" s="15">
        <v>47</v>
      </c>
      <c r="G469" s="15" t="s">
        <v>323</v>
      </c>
      <c r="H469" s="15" t="str">
        <f t="shared" si="25"/>
        <v>普通怪物</v>
      </c>
      <c r="I469" s="18">
        <f>VLOOKUP(F469,映射!A:B,2,FALSE)*VLOOKUP(G469,映射!T:U,2,FALSE)*VLOOKUP(H469,映射!O:P,2,FALSE)</f>
        <v>1120</v>
      </c>
      <c r="J469" s="18">
        <f t="shared" si="24"/>
        <v>620</v>
      </c>
    </row>
    <row r="470" spans="1:10">
      <c r="A470" s="15">
        <f t="shared" si="23"/>
        <v>140092</v>
      </c>
      <c r="B470" s="15">
        <v>40092</v>
      </c>
      <c r="C470" s="29">
        <v>10092</v>
      </c>
      <c r="D470" s="15" t="s">
        <v>684</v>
      </c>
      <c r="E470" s="15" t="s">
        <v>2255</v>
      </c>
      <c r="F470" s="15">
        <v>47</v>
      </c>
      <c r="G470" s="15" t="s">
        <v>323</v>
      </c>
      <c r="H470" s="15" t="str">
        <f t="shared" si="25"/>
        <v>普通怪物</v>
      </c>
      <c r="I470" s="18">
        <f>VLOOKUP(F470,映射!A:B,2,FALSE)*VLOOKUP(G470,映射!T:U,2,FALSE)*VLOOKUP(H470,映射!O:P,2,FALSE)</f>
        <v>1120</v>
      </c>
      <c r="J470" s="18">
        <f t="shared" si="24"/>
        <v>620</v>
      </c>
    </row>
    <row r="471" spans="1:10">
      <c r="A471" s="15">
        <f t="shared" si="23"/>
        <v>140093</v>
      </c>
      <c r="B471" s="15">
        <v>40093</v>
      </c>
      <c r="C471" s="29">
        <v>10012</v>
      </c>
      <c r="D471" s="15" t="s">
        <v>601</v>
      </c>
      <c r="E471" s="15" t="s">
        <v>2255</v>
      </c>
      <c r="F471" s="15">
        <v>47</v>
      </c>
      <c r="G471" s="15" t="s">
        <v>323</v>
      </c>
      <c r="H471" s="15" t="str">
        <f t="shared" si="25"/>
        <v>普通怪物</v>
      </c>
      <c r="I471" s="18">
        <f>VLOOKUP(F471,映射!A:B,2,FALSE)*VLOOKUP(G471,映射!T:U,2,FALSE)*VLOOKUP(H471,映射!O:P,2,FALSE)</f>
        <v>1120</v>
      </c>
      <c r="J471" s="18">
        <f t="shared" si="24"/>
        <v>620</v>
      </c>
    </row>
    <row r="472" spans="1:10">
      <c r="A472" s="15">
        <f t="shared" si="23"/>
        <v>140094</v>
      </c>
      <c r="B472" s="15">
        <v>40094</v>
      </c>
      <c r="C472" s="29">
        <v>10095</v>
      </c>
      <c r="D472" s="15" t="s">
        <v>520</v>
      </c>
      <c r="E472" s="15" t="s">
        <v>2255</v>
      </c>
      <c r="F472" s="15">
        <v>47</v>
      </c>
      <c r="G472" s="15" t="s">
        <v>323</v>
      </c>
      <c r="H472" s="15" t="str">
        <f t="shared" si="25"/>
        <v>普通怪物</v>
      </c>
      <c r="I472" s="18">
        <f>VLOOKUP(F472,映射!A:B,2,FALSE)*VLOOKUP(G472,映射!T:U,2,FALSE)*VLOOKUP(H472,映射!O:P,2,FALSE)</f>
        <v>1120</v>
      </c>
      <c r="J472" s="18">
        <f t="shared" si="24"/>
        <v>620</v>
      </c>
    </row>
    <row r="473" spans="1:10">
      <c r="A473" s="15">
        <f t="shared" si="23"/>
        <v>140095</v>
      </c>
      <c r="B473" s="15">
        <v>40095</v>
      </c>
      <c r="C473" s="29">
        <v>10148</v>
      </c>
      <c r="D473" s="15" t="s">
        <v>468</v>
      </c>
      <c r="E473" s="15" t="s">
        <v>2255</v>
      </c>
      <c r="F473" s="15">
        <v>47</v>
      </c>
      <c r="G473" s="15" t="s">
        <v>323</v>
      </c>
      <c r="H473" s="15" t="str">
        <f t="shared" si="25"/>
        <v>普通怪物</v>
      </c>
      <c r="I473" s="18">
        <f>VLOOKUP(F473,映射!A:B,2,FALSE)*VLOOKUP(G473,映射!T:U,2,FALSE)*VLOOKUP(H473,映射!O:P,2,FALSE)</f>
        <v>1120</v>
      </c>
      <c r="J473" s="18">
        <f t="shared" si="24"/>
        <v>620</v>
      </c>
    </row>
    <row r="474" spans="1:10">
      <c r="A474" s="15">
        <f t="shared" si="23"/>
        <v>140096</v>
      </c>
      <c r="B474" s="15">
        <v>40096</v>
      </c>
      <c r="C474" s="29">
        <v>10090</v>
      </c>
      <c r="D474" s="15" t="s">
        <v>636</v>
      </c>
      <c r="E474" s="15" t="s">
        <v>2255</v>
      </c>
      <c r="F474" s="15">
        <v>47</v>
      </c>
      <c r="G474" s="15" t="s">
        <v>323</v>
      </c>
      <c r="H474" s="15" t="str">
        <f t="shared" si="25"/>
        <v>普通怪物</v>
      </c>
      <c r="I474" s="18">
        <f>VLOOKUP(F474,映射!A:B,2,FALSE)*VLOOKUP(G474,映射!T:U,2,FALSE)*VLOOKUP(H474,映射!O:P,2,FALSE)</f>
        <v>1120</v>
      </c>
      <c r="J474" s="18">
        <f t="shared" si="24"/>
        <v>620</v>
      </c>
    </row>
    <row r="475" spans="1:10">
      <c r="A475" s="15">
        <f t="shared" si="23"/>
        <v>140097</v>
      </c>
      <c r="B475" s="15">
        <v>40097</v>
      </c>
      <c r="C475" s="29">
        <v>10085</v>
      </c>
      <c r="D475" s="15" t="s">
        <v>621</v>
      </c>
      <c r="E475" s="15" t="s">
        <v>2255</v>
      </c>
      <c r="F475" s="15">
        <v>47</v>
      </c>
      <c r="G475" s="15" t="s">
        <v>323</v>
      </c>
      <c r="H475" s="15" t="str">
        <f t="shared" si="25"/>
        <v>普通怪物</v>
      </c>
      <c r="I475" s="18">
        <f>VLOOKUP(F475,映射!A:B,2,FALSE)*VLOOKUP(G475,映射!T:U,2,FALSE)*VLOOKUP(H475,映射!O:P,2,FALSE)</f>
        <v>1120</v>
      </c>
      <c r="J475" s="18">
        <f t="shared" si="24"/>
        <v>620</v>
      </c>
    </row>
    <row r="476" spans="1:10">
      <c r="A476" s="15">
        <f t="shared" si="23"/>
        <v>140098</v>
      </c>
      <c r="B476" s="15">
        <v>40098</v>
      </c>
      <c r="C476" s="29">
        <v>10088</v>
      </c>
      <c r="D476" s="15" t="s">
        <v>606</v>
      </c>
      <c r="E476" s="15" t="s">
        <v>2255</v>
      </c>
      <c r="F476" s="15">
        <v>47</v>
      </c>
      <c r="G476" s="15" t="s">
        <v>323</v>
      </c>
      <c r="H476" s="15" t="str">
        <f t="shared" si="25"/>
        <v>普通怪物</v>
      </c>
      <c r="I476" s="18">
        <f>VLOOKUP(F476,映射!A:B,2,FALSE)*VLOOKUP(G476,映射!T:U,2,FALSE)*VLOOKUP(H476,映射!O:P,2,FALSE)</f>
        <v>1120</v>
      </c>
      <c r="J476" s="18">
        <f t="shared" si="24"/>
        <v>620</v>
      </c>
    </row>
    <row r="477" spans="1:10">
      <c r="A477" s="15">
        <f t="shared" si="23"/>
        <v>140099</v>
      </c>
      <c r="B477" s="15">
        <v>40099</v>
      </c>
      <c r="C477" s="29">
        <v>10104</v>
      </c>
      <c r="D477" s="15" t="s">
        <v>620</v>
      </c>
      <c r="E477" s="15" t="s">
        <v>2255</v>
      </c>
      <c r="F477" s="15">
        <v>47</v>
      </c>
      <c r="G477" s="15" t="s">
        <v>323</v>
      </c>
      <c r="H477" s="15" t="str">
        <f t="shared" si="25"/>
        <v>普通怪物</v>
      </c>
      <c r="I477" s="18">
        <f>VLOOKUP(F477,映射!A:B,2,FALSE)*VLOOKUP(G477,映射!T:U,2,FALSE)*VLOOKUP(H477,映射!O:P,2,FALSE)</f>
        <v>1120</v>
      </c>
      <c r="J477" s="18">
        <f t="shared" si="24"/>
        <v>620</v>
      </c>
    </row>
    <row r="478" spans="1:10">
      <c r="A478" s="15">
        <f t="shared" si="23"/>
        <v>140100</v>
      </c>
      <c r="B478" s="15">
        <v>40100</v>
      </c>
      <c r="C478" s="29">
        <v>10074</v>
      </c>
      <c r="D478" s="15" t="s">
        <v>400</v>
      </c>
      <c r="E478" s="15" t="s">
        <v>2255</v>
      </c>
      <c r="F478" s="15">
        <v>47</v>
      </c>
      <c r="G478" s="15" t="s">
        <v>323</v>
      </c>
      <c r="H478" s="15" t="str">
        <f t="shared" si="25"/>
        <v>普通怪物</v>
      </c>
      <c r="I478" s="18">
        <f>VLOOKUP(F478,映射!A:B,2,FALSE)*VLOOKUP(G478,映射!T:U,2,FALSE)*VLOOKUP(H478,映射!O:P,2,FALSE)</f>
        <v>1120</v>
      </c>
      <c r="J478" s="18">
        <f t="shared" si="24"/>
        <v>620</v>
      </c>
    </row>
    <row r="479" spans="1:10">
      <c r="A479" s="15">
        <f t="shared" si="23"/>
        <v>140101</v>
      </c>
      <c r="B479" s="15">
        <v>40101</v>
      </c>
      <c r="C479" s="29">
        <v>10084</v>
      </c>
      <c r="D479" s="15" t="s">
        <v>612</v>
      </c>
      <c r="E479" s="15" t="s">
        <v>2255</v>
      </c>
      <c r="F479" s="15">
        <v>47</v>
      </c>
      <c r="G479" s="15" t="s">
        <v>323</v>
      </c>
      <c r="H479" s="15" t="str">
        <f t="shared" si="25"/>
        <v>普通怪物</v>
      </c>
      <c r="I479" s="18">
        <f>VLOOKUP(F479,映射!A:B,2,FALSE)*VLOOKUP(G479,映射!T:U,2,FALSE)*VLOOKUP(H479,映射!O:P,2,FALSE)</f>
        <v>1120</v>
      </c>
      <c r="J479" s="18">
        <f t="shared" si="24"/>
        <v>620</v>
      </c>
    </row>
    <row r="480" spans="1:10">
      <c r="A480" s="15">
        <f t="shared" si="23"/>
        <v>140102</v>
      </c>
      <c r="B480" s="15">
        <v>40102</v>
      </c>
      <c r="C480" s="29">
        <v>10155</v>
      </c>
      <c r="D480" s="15" t="s">
        <v>466</v>
      </c>
      <c r="E480" s="15" t="s">
        <v>2255</v>
      </c>
      <c r="F480" s="15">
        <v>47</v>
      </c>
      <c r="G480" s="15" t="s">
        <v>323</v>
      </c>
      <c r="H480" s="15" t="str">
        <f t="shared" si="25"/>
        <v>普通怪物</v>
      </c>
      <c r="I480" s="18">
        <f>VLOOKUP(F480,映射!A:B,2,FALSE)*VLOOKUP(G480,映射!T:U,2,FALSE)*VLOOKUP(H480,映射!O:P,2,FALSE)</f>
        <v>1120</v>
      </c>
      <c r="J480" s="18">
        <f t="shared" si="24"/>
        <v>620</v>
      </c>
    </row>
    <row r="481" spans="1:10">
      <c r="A481" s="15">
        <f t="shared" si="23"/>
        <v>140103</v>
      </c>
      <c r="B481" s="15">
        <v>40103</v>
      </c>
      <c r="C481" s="29">
        <v>10157</v>
      </c>
      <c r="D481" s="15" t="s">
        <v>497</v>
      </c>
      <c r="E481" s="15" t="s">
        <v>2255</v>
      </c>
      <c r="F481" s="15">
        <v>47</v>
      </c>
      <c r="G481" s="15" t="s">
        <v>323</v>
      </c>
      <c r="H481" s="15" t="str">
        <f t="shared" si="25"/>
        <v>普通怪物</v>
      </c>
      <c r="I481" s="18">
        <f>VLOOKUP(F481,映射!A:B,2,FALSE)*VLOOKUP(G481,映射!T:U,2,FALSE)*VLOOKUP(H481,映射!O:P,2,FALSE)</f>
        <v>1120</v>
      </c>
      <c r="J481" s="18">
        <f t="shared" si="24"/>
        <v>620</v>
      </c>
    </row>
    <row r="482" spans="1:10">
      <c r="A482" s="15">
        <f t="shared" si="23"/>
        <v>140104</v>
      </c>
      <c r="B482" s="15">
        <v>40104</v>
      </c>
      <c r="C482" s="29">
        <v>10076</v>
      </c>
      <c r="D482" s="15" t="s">
        <v>506</v>
      </c>
      <c r="E482" s="15" t="s">
        <v>2255</v>
      </c>
      <c r="F482" s="15">
        <v>47</v>
      </c>
      <c r="G482" s="15" t="s">
        <v>323</v>
      </c>
      <c r="H482" s="15" t="str">
        <f t="shared" si="25"/>
        <v>普通怪物</v>
      </c>
      <c r="I482" s="18">
        <f>VLOOKUP(F482,映射!A:B,2,FALSE)*VLOOKUP(G482,映射!T:U,2,FALSE)*VLOOKUP(H482,映射!O:P,2,FALSE)</f>
        <v>1120</v>
      </c>
      <c r="J482" s="18">
        <f t="shared" si="24"/>
        <v>620</v>
      </c>
    </row>
    <row r="483" spans="1:10">
      <c r="A483" s="15">
        <f t="shared" si="23"/>
        <v>140105</v>
      </c>
      <c r="B483" s="15">
        <v>40105</v>
      </c>
      <c r="C483" s="29">
        <v>10060</v>
      </c>
      <c r="D483" s="15" t="s">
        <v>519</v>
      </c>
      <c r="E483" s="15" t="s">
        <v>2255</v>
      </c>
      <c r="F483" s="15">
        <v>47</v>
      </c>
      <c r="G483" s="15" t="s">
        <v>323</v>
      </c>
      <c r="H483" s="15" t="str">
        <f t="shared" si="25"/>
        <v>普通怪物</v>
      </c>
      <c r="I483" s="18">
        <f>VLOOKUP(F483,映射!A:B,2,FALSE)*VLOOKUP(G483,映射!T:U,2,FALSE)*VLOOKUP(H483,映射!O:P,2,FALSE)</f>
        <v>1120</v>
      </c>
      <c r="J483" s="18">
        <f t="shared" si="24"/>
        <v>620</v>
      </c>
    </row>
    <row r="484" spans="1:10">
      <c r="A484" s="15">
        <f t="shared" si="23"/>
        <v>140106</v>
      </c>
      <c r="B484" s="15">
        <v>40106</v>
      </c>
      <c r="C484" s="29">
        <v>10026</v>
      </c>
      <c r="D484" s="15" t="s">
        <v>440</v>
      </c>
      <c r="E484" s="15" t="s">
        <v>2255</v>
      </c>
      <c r="F484" s="15">
        <v>52</v>
      </c>
      <c r="G484" s="15" t="s">
        <v>323</v>
      </c>
      <c r="H484" s="15" t="str">
        <f t="shared" si="25"/>
        <v>普通怪物</v>
      </c>
      <c r="I484" s="18">
        <f>VLOOKUP(F484,映射!A:B,2,FALSE)*VLOOKUP(G484,映射!T:U,2,FALSE)*VLOOKUP(H484,映射!O:P,2,FALSE)</f>
        <v>1430</v>
      </c>
      <c r="J484" s="18">
        <f t="shared" si="24"/>
        <v>670</v>
      </c>
    </row>
    <row r="485" spans="1:10">
      <c r="A485" s="15">
        <f t="shared" si="23"/>
        <v>140107</v>
      </c>
      <c r="B485" s="15">
        <v>40107</v>
      </c>
      <c r="C485" s="29">
        <v>10092</v>
      </c>
      <c r="D485" s="15" t="s">
        <v>684</v>
      </c>
      <c r="E485" s="15" t="s">
        <v>2255</v>
      </c>
      <c r="F485" s="15">
        <v>52</v>
      </c>
      <c r="G485" s="15" t="s">
        <v>323</v>
      </c>
      <c r="H485" s="15" t="str">
        <f t="shared" si="25"/>
        <v>普通怪物</v>
      </c>
      <c r="I485" s="18">
        <f>VLOOKUP(F485,映射!A:B,2,FALSE)*VLOOKUP(G485,映射!T:U,2,FALSE)*VLOOKUP(H485,映射!O:P,2,FALSE)</f>
        <v>1430</v>
      </c>
      <c r="J485" s="18">
        <f t="shared" si="24"/>
        <v>670</v>
      </c>
    </row>
    <row r="486" spans="1:10">
      <c r="A486" s="15">
        <f t="shared" si="23"/>
        <v>140108</v>
      </c>
      <c r="B486" s="15">
        <v>40108</v>
      </c>
      <c r="C486" s="29">
        <v>10012</v>
      </c>
      <c r="D486" s="15" t="s">
        <v>601</v>
      </c>
      <c r="E486" s="15" t="s">
        <v>2255</v>
      </c>
      <c r="F486" s="15">
        <v>52</v>
      </c>
      <c r="G486" s="15" t="s">
        <v>323</v>
      </c>
      <c r="H486" s="15" t="str">
        <f t="shared" si="25"/>
        <v>普通怪物</v>
      </c>
      <c r="I486" s="18">
        <f>VLOOKUP(F486,映射!A:B,2,FALSE)*VLOOKUP(G486,映射!T:U,2,FALSE)*VLOOKUP(H486,映射!O:P,2,FALSE)</f>
        <v>1430</v>
      </c>
      <c r="J486" s="18">
        <f t="shared" si="24"/>
        <v>670</v>
      </c>
    </row>
    <row r="487" spans="1:10">
      <c r="A487" s="15">
        <f t="shared" si="23"/>
        <v>140109</v>
      </c>
      <c r="B487" s="15">
        <v>40109</v>
      </c>
      <c r="C487" s="29">
        <v>10095</v>
      </c>
      <c r="D487" s="15" t="s">
        <v>520</v>
      </c>
      <c r="E487" s="15" t="s">
        <v>2255</v>
      </c>
      <c r="F487" s="15">
        <v>52</v>
      </c>
      <c r="G487" s="15" t="s">
        <v>323</v>
      </c>
      <c r="H487" s="15" t="str">
        <f t="shared" si="25"/>
        <v>普通怪物</v>
      </c>
      <c r="I487" s="18">
        <f>VLOOKUP(F487,映射!A:B,2,FALSE)*VLOOKUP(G487,映射!T:U,2,FALSE)*VLOOKUP(H487,映射!O:P,2,FALSE)</f>
        <v>1430</v>
      </c>
      <c r="J487" s="18">
        <f t="shared" si="24"/>
        <v>670</v>
      </c>
    </row>
    <row r="488" spans="1:10">
      <c r="A488" s="15">
        <f t="shared" si="23"/>
        <v>140110</v>
      </c>
      <c r="B488" s="15">
        <v>40110</v>
      </c>
      <c r="C488" s="29">
        <v>10148</v>
      </c>
      <c r="D488" s="15" t="s">
        <v>468</v>
      </c>
      <c r="E488" s="15" t="s">
        <v>2255</v>
      </c>
      <c r="F488" s="15">
        <v>52</v>
      </c>
      <c r="G488" s="15" t="s">
        <v>323</v>
      </c>
      <c r="H488" s="15" t="str">
        <f t="shared" si="25"/>
        <v>普通怪物</v>
      </c>
      <c r="I488" s="18">
        <f>VLOOKUP(F488,映射!A:B,2,FALSE)*VLOOKUP(G488,映射!T:U,2,FALSE)*VLOOKUP(H488,映射!O:P,2,FALSE)</f>
        <v>1430</v>
      </c>
      <c r="J488" s="18">
        <f t="shared" si="24"/>
        <v>670</v>
      </c>
    </row>
    <row r="489" spans="1:10">
      <c r="A489" s="15">
        <f t="shared" si="23"/>
        <v>140111</v>
      </c>
      <c r="B489" s="15">
        <v>40111</v>
      </c>
      <c r="C489" s="29">
        <v>10090</v>
      </c>
      <c r="D489" s="15" t="s">
        <v>636</v>
      </c>
      <c r="E489" s="15" t="s">
        <v>2255</v>
      </c>
      <c r="F489" s="15">
        <v>52</v>
      </c>
      <c r="G489" s="15" t="s">
        <v>323</v>
      </c>
      <c r="H489" s="15" t="str">
        <f t="shared" si="25"/>
        <v>普通怪物</v>
      </c>
      <c r="I489" s="18">
        <f>VLOOKUP(F489,映射!A:B,2,FALSE)*VLOOKUP(G489,映射!T:U,2,FALSE)*VLOOKUP(H489,映射!O:P,2,FALSE)</f>
        <v>1430</v>
      </c>
      <c r="J489" s="18">
        <f t="shared" si="24"/>
        <v>670</v>
      </c>
    </row>
    <row r="490" spans="1:10">
      <c r="A490" s="15">
        <f t="shared" si="23"/>
        <v>140112</v>
      </c>
      <c r="B490" s="15">
        <v>40112</v>
      </c>
      <c r="C490" s="29">
        <v>10085</v>
      </c>
      <c r="D490" s="15" t="s">
        <v>621</v>
      </c>
      <c r="E490" s="15" t="s">
        <v>2255</v>
      </c>
      <c r="F490" s="15">
        <v>52</v>
      </c>
      <c r="G490" s="15" t="s">
        <v>323</v>
      </c>
      <c r="H490" s="15" t="str">
        <f t="shared" si="25"/>
        <v>普通怪物</v>
      </c>
      <c r="I490" s="18">
        <f>VLOOKUP(F490,映射!A:B,2,FALSE)*VLOOKUP(G490,映射!T:U,2,FALSE)*VLOOKUP(H490,映射!O:P,2,FALSE)</f>
        <v>1430</v>
      </c>
      <c r="J490" s="18">
        <f t="shared" si="24"/>
        <v>670</v>
      </c>
    </row>
    <row r="491" spans="1:10">
      <c r="A491" s="15">
        <f t="shared" si="23"/>
        <v>140113</v>
      </c>
      <c r="B491" s="15">
        <v>40113</v>
      </c>
      <c r="C491" s="29">
        <v>10088</v>
      </c>
      <c r="D491" s="15" t="s">
        <v>606</v>
      </c>
      <c r="E491" s="15" t="s">
        <v>2255</v>
      </c>
      <c r="F491" s="15">
        <v>52</v>
      </c>
      <c r="G491" s="15" t="s">
        <v>323</v>
      </c>
      <c r="H491" s="15" t="str">
        <f t="shared" si="25"/>
        <v>普通怪物</v>
      </c>
      <c r="I491" s="18">
        <f>VLOOKUP(F491,映射!A:B,2,FALSE)*VLOOKUP(G491,映射!T:U,2,FALSE)*VLOOKUP(H491,映射!O:P,2,FALSE)</f>
        <v>1430</v>
      </c>
      <c r="J491" s="18">
        <f t="shared" si="24"/>
        <v>670</v>
      </c>
    </row>
    <row r="492" spans="1:10">
      <c r="A492" s="15">
        <f t="shared" si="23"/>
        <v>140114</v>
      </c>
      <c r="B492" s="15">
        <v>40114</v>
      </c>
      <c r="C492" s="29">
        <v>10104</v>
      </c>
      <c r="D492" s="15" t="s">
        <v>620</v>
      </c>
      <c r="E492" s="15" t="s">
        <v>2255</v>
      </c>
      <c r="F492" s="15">
        <v>52</v>
      </c>
      <c r="G492" s="15" t="s">
        <v>323</v>
      </c>
      <c r="H492" s="15" t="str">
        <f t="shared" si="25"/>
        <v>普通怪物</v>
      </c>
      <c r="I492" s="18">
        <f>VLOOKUP(F492,映射!A:B,2,FALSE)*VLOOKUP(G492,映射!T:U,2,FALSE)*VLOOKUP(H492,映射!O:P,2,FALSE)</f>
        <v>1430</v>
      </c>
      <c r="J492" s="18">
        <f t="shared" si="24"/>
        <v>670</v>
      </c>
    </row>
    <row r="493" spans="1:10">
      <c r="A493" s="15">
        <f t="shared" si="23"/>
        <v>140115</v>
      </c>
      <c r="B493" s="15">
        <v>40115</v>
      </c>
      <c r="C493" s="29">
        <v>10074</v>
      </c>
      <c r="D493" s="15" t="s">
        <v>400</v>
      </c>
      <c r="E493" s="15" t="s">
        <v>2255</v>
      </c>
      <c r="F493" s="15">
        <v>52</v>
      </c>
      <c r="G493" s="15" t="s">
        <v>323</v>
      </c>
      <c r="H493" s="15" t="str">
        <f t="shared" si="25"/>
        <v>普通怪物</v>
      </c>
      <c r="I493" s="18">
        <f>VLOOKUP(F493,映射!A:B,2,FALSE)*VLOOKUP(G493,映射!T:U,2,FALSE)*VLOOKUP(H493,映射!O:P,2,FALSE)</f>
        <v>1430</v>
      </c>
      <c r="J493" s="18">
        <f t="shared" si="24"/>
        <v>670</v>
      </c>
    </row>
    <row r="494" spans="1:10">
      <c r="A494" s="15">
        <f t="shared" ref="A494:A557" si="26">B494+100000</f>
        <v>140116</v>
      </c>
      <c r="B494" s="15">
        <v>40116</v>
      </c>
      <c r="C494" s="29">
        <v>10084</v>
      </c>
      <c r="D494" s="15" t="s">
        <v>612</v>
      </c>
      <c r="E494" s="15" t="s">
        <v>2255</v>
      </c>
      <c r="F494" s="15">
        <v>52</v>
      </c>
      <c r="G494" s="15" t="s">
        <v>323</v>
      </c>
      <c r="H494" s="15" t="str">
        <f t="shared" si="25"/>
        <v>普通怪物</v>
      </c>
      <c r="I494" s="18">
        <f>VLOOKUP(F494,映射!A:B,2,FALSE)*VLOOKUP(G494,映射!T:U,2,FALSE)*VLOOKUP(H494,映射!O:P,2,FALSE)</f>
        <v>1430</v>
      </c>
      <c r="J494" s="18">
        <f t="shared" si="24"/>
        <v>670</v>
      </c>
    </row>
    <row r="495" spans="1:10">
      <c r="A495" s="15">
        <f t="shared" si="26"/>
        <v>140117</v>
      </c>
      <c r="B495" s="15">
        <v>40117</v>
      </c>
      <c r="C495" s="29">
        <v>10155</v>
      </c>
      <c r="D495" s="15" t="s">
        <v>466</v>
      </c>
      <c r="E495" s="15" t="s">
        <v>2255</v>
      </c>
      <c r="F495" s="15">
        <v>52</v>
      </c>
      <c r="G495" s="15" t="s">
        <v>323</v>
      </c>
      <c r="H495" s="15" t="str">
        <f t="shared" si="25"/>
        <v>普通怪物</v>
      </c>
      <c r="I495" s="18">
        <f>VLOOKUP(F495,映射!A:B,2,FALSE)*VLOOKUP(G495,映射!T:U,2,FALSE)*VLOOKUP(H495,映射!O:P,2,FALSE)</f>
        <v>1430</v>
      </c>
      <c r="J495" s="18">
        <f t="shared" si="24"/>
        <v>670</v>
      </c>
    </row>
    <row r="496" spans="1:10">
      <c r="A496" s="15">
        <f t="shared" si="26"/>
        <v>140118</v>
      </c>
      <c r="B496" s="15">
        <v>40118</v>
      </c>
      <c r="C496" s="29">
        <v>10157</v>
      </c>
      <c r="D496" s="15" t="s">
        <v>497</v>
      </c>
      <c r="E496" s="15" t="s">
        <v>2255</v>
      </c>
      <c r="F496" s="15">
        <v>52</v>
      </c>
      <c r="G496" s="15" t="s">
        <v>323</v>
      </c>
      <c r="H496" s="15" t="str">
        <f t="shared" si="25"/>
        <v>普通怪物</v>
      </c>
      <c r="I496" s="18">
        <f>VLOOKUP(F496,映射!A:B,2,FALSE)*VLOOKUP(G496,映射!T:U,2,FALSE)*VLOOKUP(H496,映射!O:P,2,FALSE)</f>
        <v>1430</v>
      </c>
      <c r="J496" s="18">
        <f t="shared" si="24"/>
        <v>670</v>
      </c>
    </row>
    <row r="497" spans="1:10">
      <c r="A497" s="15">
        <f t="shared" si="26"/>
        <v>140119</v>
      </c>
      <c r="B497" s="15">
        <v>40119</v>
      </c>
      <c r="C497" s="29">
        <v>10076</v>
      </c>
      <c r="D497" s="15" t="s">
        <v>506</v>
      </c>
      <c r="E497" s="15" t="s">
        <v>2255</v>
      </c>
      <c r="F497" s="15">
        <v>52</v>
      </c>
      <c r="G497" s="15" t="s">
        <v>323</v>
      </c>
      <c r="H497" s="15" t="str">
        <f t="shared" si="25"/>
        <v>普通怪物</v>
      </c>
      <c r="I497" s="18">
        <f>VLOOKUP(F497,映射!A:B,2,FALSE)*VLOOKUP(G497,映射!T:U,2,FALSE)*VLOOKUP(H497,映射!O:P,2,FALSE)</f>
        <v>1430</v>
      </c>
      <c r="J497" s="18">
        <f t="shared" si="24"/>
        <v>670</v>
      </c>
    </row>
    <row r="498" spans="1:10">
      <c r="A498" s="15">
        <f t="shared" si="26"/>
        <v>140120</v>
      </c>
      <c r="B498" s="15">
        <v>40120</v>
      </c>
      <c r="C498" s="29">
        <v>10060</v>
      </c>
      <c r="D498" s="15" t="s">
        <v>519</v>
      </c>
      <c r="E498" s="15" t="s">
        <v>2255</v>
      </c>
      <c r="F498" s="15">
        <v>52</v>
      </c>
      <c r="G498" s="15" t="s">
        <v>323</v>
      </c>
      <c r="H498" s="15" t="str">
        <f t="shared" si="25"/>
        <v>普通怪物</v>
      </c>
      <c r="I498" s="18">
        <f>VLOOKUP(F498,映射!A:B,2,FALSE)*VLOOKUP(G498,映射!T:U,2,FALSE)*VLOOKUP(H498,映射!O:P,2,FALSE)</f>
        <v>1430</v>
      </c>
      <c r="J498" s="18">
        <f t="shared" si="24"/>
        <v>670</v>
      </c>
    </row>
    <row r="499" spans="1:10">
      <c r="A499" s="15">
        <f t="shared" si="26"/>
        <v>140121</v>
      </c>
      <c r="B499" s="15">
        <v>40121</v>
      </c>
      <c r="C499" s="29">
        <v>10026</v>
      </c>
      <c r="D499" s="15" t="s">
        <v>440</v>
      </c>
      <c r="E499" s="15" t="s">
        <v>2255</v>
      </c>
      <c r="F499" s="15">
        <v>57</v>
      </c>
      <c r="G499" s="15" t="s">
        <v>323</v>
      </c>
      <c r="H499" s="15" t="str">
        <f t="shared" si="25"/>
        <v>普通怪物</v>
      </c>
      <c r="I499" s="18">
        <f>VLOOKUP(F499,映射!A:B,2,FALSE)*VLOOKUP(G499,映射!T:U,2,FALSE)*VLOOKUP(H499,映射!O:P,2,FALSE)</f>
        <v>1800</v>
      </c>
      <c r="J499" s="18">
        <f t="shared" si="24"/>
        <v>720</v>
      </c>
    </row>
    <row r="500" spans="1:10">
      <c r="A500" s="15">
        <f t="shared" si="26"/>
        <v>140122</v>
      </c>
      <c r="B500" s="15">
        <v>40122</v>
      </c>
      <c r="C500" s="29">
        <v>10092</v>
      </c>
      <c r="D500" s="15" t="s">
        <v>684</v>
      </c>
      <c r="E500" s="15" t="s">
        <v>2255</v>
      </c>
      <c r="F500" s="15">
        <v>57</v>
      </c>
      <c r="G500" s="15" t="s">
        <v>323</v>
      </c>
      <c r="H500" s="15" t="str">
        <f t="shared" si="25"/>
        <v>普通怪物</v>
      </c>
      <c r="I500" s="18">
        <f>VLOOKUP(F500,映射!A:B,2,FALSE)*VLOOKUP(G500,映射!T:U,2,FALSE)*VLOOKUP(H500,映射!O:P,2,FALSE)</f>
        <v>1800</v>
      </c>
      <c r="J500" s="18">
        <f t="shared" si="24"/>
        <v>720</v>
      </c>
    </row>
    <row r="501" spans="1:10">
      <c r="A501" s="15">
        <f t="shared" si="26"/>
        <v>140123</v>
      </c>
      <c r="B501" s="15">
        <v>40123</v>
      </c>
      <c r="C501" s="29">
        <v>10012</v>
      </c>
      <c r="D501" s="15" t="s">
        <v>601</v>
      </c>
      <c r="E501" s="15" t="s">
        <v>2255</v>
      </c>
      <c r="F501" s="15">
        <v>57</v>
      </c>
      <c r="G501" s="15" t="s">
        <v>323</v>
      </c>
      <c r="H501" s="15" t="str">
        <f t="shared" si="25"/>
        <v>普通怪物</v>
      </c>
      <c r="I501" s="18">
        <f>VLOOKUP(F501,映射!A:B,2,FALSE)*VLOOKUP(G501,映射!T:U,2,FALSE)*VLOOKUP(H501,映射!O:P,2,FALSE)</f>
        <v>1800</v>
      </c>
      <c r="J501" s="18">
        <f t="shared" si="24"/>
        <v>720</v>
      </c>
    </row>
    <row r="502" spans="1:10">
      <c r="A502" s="15">
        <f t="shared" si="26"/>
        <v>140124</v>
      </c>
      <c r="B502" s="15">
        <v>40124</v>
      </c>
      <c r="C502" s="29">
        <v>10095</v>
      </c>
      <c r="D502" s="15" t="s">
        <v>520</v>
      </c>
      <c r="E502" s="15" t="s">
        <v>2255</v>
      </c>
      <c r="F502" s="15">
        <v>57</v>
      </c>
      <c r="G502" s="15" t="s">
        <v>323</v>
      </c>
      <c r="H502" s="15" t="str">
        <f t="shared" si="25"/>
        <v>普通怪物</v>
      </c>
      <c r="I502" s="18">
        <f>VLOOKUP(F502,映射!A:B,2,FALSE)*VLOOKUP(G502,映射!T:U,2,FALSE)*VLOOKUP(H502,映射!O:P,2,FALSE)</f>
        <v>1800</v>
      </c>
      <c r="J502" s="18">
        <f t="shared" si="24"/>
        <v>720</v>
      </c>
    </row>
    <row r="503" spans="1:10">
      <c r="A503" s="15">
        <f t="shared" si="26"/>
        <v>140125</v>
      </c>
      <c r="B503" s="15">
        <v>40125</v>
      </c>
      <c r="C503" s="29">
        <v>10148</v>
      </c>
      <c r="D503" s="15" t="s">
        <v>468</v>
      </c>
      <c r="E503" s="15" t="s">
        <v>2255</v>
      </c>
      <c r="F503" s="15">
        <v>57</v>
      </c>
      <c r="G503" s="15" t="s">
        <v>323</v>
      </c>
      <c r="H503" s="15" t="str">
        <f t="shared" si="25"/>
        <v>普通怪物</v>
      </c>
      <c r="I503" s="18">
        <f>VLOOKUP(F503,映射!A:B,2,FALSE)*VLOOKUP(G503,映射!T:U,2,FALSE)*VLOOKUP(H503,映射!O:P,2,FALSE)</f>
        <v>1800</v>
      </c>
      <c r="J503" s="18">
        <f t="shared" si="24"/>
        <v>720</v>
      </c>
    </row>
    <row r="504" spans="1:10">
      <c r="A504" s="15">
        <f t="shared" si="26"/>
        <v>140126</v>
      </c>
      <c r="B504" s="15">
        <v>40126</v>
      </c>
      <c r="C504" s="29">
        <v>10090</v>
      </c>
      <c r="D504" s="15" t="s">
        <v>636</v>
      </c>
      <c r="E504" s="15" t="s">
        <v>2255</v>
      </c>
      <c r="F504" s="15">
        <v>57</v>
      </c>
      <c r="G504" s="15" t="s">
        <v>323</v>
      </c>
      <c r="H504" s="15" t="str">
        <f t="shared" si="25"/>
        <v>普通怪物</v>
      </c>
      <c r="I504" s="18">
        <f>VLOOKUP(F504,映射!A:B,2,FALSE)*VLOOKUP(G504,映射!T:U,2,FALSE)*VLOOKUP(H504,映射!O:P,2,FALSE)</f>
        <v>1800</v>
      </c>
      <c r="J504" s="18">
        <f t="shared" si="24"/>
        <v>720</v>
      </c>
    </row>
    <row r="505" spans="1:10">
      <c r="A505" s="15">
        <f t="shared" si="26"/>
        <v>140127</v>
      </c>
      <c r="B505" s="15">
        <v>40127</v>
      </c>
      <c r="C505" s="29">
        <v>10085</v>
      </c>
      <c r="D505" s="15" t="s">
        <v>621</v>
      </c>
      <c r="E505" s="15" t="s">
        <v>2255</v>
      </c>
      <c r="F505" s="15">
        <v>57</v>
      </c>
      <c r="G505" s="15" t="s">
        <v>323</v>
      </c>
      <c r="H505" s="15" t="str">
        <f t="shared" si="25"/>
        <v>普通怪物</v>
      </c>
      <c r="I505" s="18">
        <f>VLOOKUP(F505,映射!A:B,2,FALSE)*VLOOKUP(G505,映射!T:U,2,FALSE)*VLOOKUP(H505,映射!O:P,2,FALSE)</f>
        <v>1800</v>
      </c>
      <c r="J505" s="18">
        <f t="shared" si="24"/>
        <v>720</v>
      </c>
    </row>
    <row r="506" spans="1:10">
      <c r="A506" s="15">
        <f t="shared" si="26"/>
        <v>140128</v>
      </c>
      <c r="B506" s="15">
        <v>40128</v>
      </c>
      <c r="C506" s="29">
        <v>10088</v>
      </c>
      <c r="D506" s="15" t="s">
        <v>606</v>
      </c>
      <c r="E506" s="15" t="s">
        <v>2255</v>
      </c>
      <c r="F506" s="15">
        <v>57</v>
      </c>
      <c r="G506" s="15" t="s">
        <v>323</v>
      </c>
      <c r="H506" s="15" t="str">
        <f t="shared" si="25"/>
        <v>普通怪物</v>
      </c>
      <c r="I506" s="18">
        <f>VLOOKUP(F506,映射!A:B,2,FALSE)*VLOOKUP(G506,映射!T:U,2,FALSE)*VLOOKUP(H506,映射!O:P,2,FALSE)</f>
        <v>1800</v>
      </c>
      <c r="J506" s="18">
        <f t="shared" si="24"/>
        <v>720</v>
      </c>
    </row>
    <row r="507" spans="1:10">
      <c r="A507" s="15">
        <f t="shared" si="26"/>
        <v>140129</v>
      </c>
      <c r="B507" s="15">
        <v>40129</v>
      </c>
      <c r="C507" s="29">
        <v>10104</v>
      </c>
      <c r="D507" s="15" t="s">
        <v>620</v>
      </c>
      <c r="E507" s="15" t="s">
        <v>2255</v>
      </c>
      <c r="F507" s="15">
        <v>57</v>
      </c>
      <c r="G507" s="15" t="s">
        <v>323</v>
      </c>
      <c r="H507" s="15" t="str">
        <f t="shared" si="25"/>
        <v>普通怪物</v>
      </c>
      <c r="I507" s="18">
        <f>VLOOKUP(F507,映射!A:B,2,FALSE)*VLOOKUP(G507,映射!T:U,2,FALSE)*VLOOKUP(H507,映射!O:P,2,FALSE)</f>
        <v>1800</v>
      </c>
      <c r="J507" s="18">
        <f t="shared" si="24"/>
        <v>720</v>
      </c>
    </row>
    <row r="508" spans="1:10">
      <c r="A508" s="15">
        <f t="shared" si="26"/>
        <v>140130</v>
      </c>
      <c r="B508" s="15">
        <v>40130</v>
      </c>
      <c r="C508" s="29">
        <v>10074</v>
      </c>
      <c r="D508" s="15" t="s">
        <v>400</v>
      </c>
      <c r="E508" s="15" t="s">
        <v>2255</v>
      </c>
      <c r="F508" s="15">
        <v>57</v>
      </c>
      <c r="G508" s="15" t="s">
        <v>323</v>
      </c>
      <c r="H508" s="15" t="str">
        <f t="shared" si="25"/>
        <v>普通怪物</v>
      </c>
      <c r="I508" s="18">
        <f>VLOOKUP(F508,映射!A:B,2,FALSE)*VLOOKUP(G508,映射!T:U,2,FALSE)*VLOOKUP(H508,映射!O:P,2,FALSE)</f>
        <v>1800</v>
      </c>
      <c r="J508" s="18">
        <f t="shared" si="24"/>
        <v>720</v>
      </c>
    </row>
    <row r="509" spans="1:10">
      <c r="A509" s="15">
        <f t="shared" si="26"/>
        <v>140131</v>
      </c>
      <c r="B509" s="15">
        <v>40131</v>
      </c>
      <c r="C509" s="29">
        <v>10084</v>
      </c>
      <c r="D509" s="15" t="s">
        <v>612</v>
      </c>
      <c r="E509" s="15" t="s">
        <v>2255</v>
      </c>
      <c r="F509" s="15">
        <v>57</v>
      </c>
      <c r="G509" s="15" t="s">
        <v>323</v>
      </c>
      <c r="H509" s="15" t="str">
        <f t="shared" si="25"/>
        <v>普通怪物</v>
      </c>
      <c r="I509" s="18">
        <f>VLOOKUP(F509,映射!A:B,2,FALSE)*VLOOKUP(G509,映射!T:U,2,FALSE)*VLOOKUP(H509,映射!O:P,2,FALSE)</f>
        <v>1800</v>
      </c>
      <c r="J509" s="18">
        <f t="shared" si="24"/>
        <v>720</v>
      </c>
    </row>
    <row r="510" spans="1:10">
      <c r="A510" s="15">
        <f t="shared" si="26"/>
        <v>140132</v>
      </c>
      <c r="B510" s="15">
        <v>40132</v>
      </c>
      <c r="C510" s="29">
        <v>10155</v>
      </c>
      <c r="D510" s="15" t="s">
        <v>466</v>
      </c>
      <c r="E510" s="15" t="s">
        <v>2255</v>
      </c>
      <c r="F510" s="15">
        <v>57</v>
      </c>
      <c r="G510" s="15" t="s">
        <v>323</v>
      </c>
      <c r="H510" s="15" t="str">
        <f t="shared" si="25"/>
        <v>普通怪物</v>
      </c>
      <c r="I510" s="18">
        <f>VLOOKUP(F510,映射!A:B,2,FALSE)*VLOOKUP(G510,映射!T:U,2,FALSE)*VLOOKUP(H510,映射!O:P,2,FALSE)</f>
        <v>1800</v>
      </c>
      <c r="J510" s="18">
        <f t="shared" si="24"/>
        <v>720</v>
      </c>
    </row>
    <row r="511" spans="1:10">
      <c r="A511" s="15">
        <f t="shared" si="26"/>
        <v>140133</v>
      </c>
      <c r="B511" s="15">
        <v>40133</v>
      </c>
      <c r="C511" s="29">
        <v>10157</v>
      </c>
      <c r="D511" s="15" t="s">
        <v>497</v>
      </c>
      <c r="E511" s="15" t="s">
        <v>2255</v>
      </c>
      <c r="F511" s="15">
        <v>57</v>
      </c>
      <c r="G511" s="15" t="s">
        <v>323</v>
      </c>
      <c r="H511" s="15" t="str">
        <f t="shared" si="25"/>
        <v>普通怪物</v>
      </c>
      <c r="I511" s="18">
        <f>VLOOKUP(F511,映射!A:B,2,FALSE)*VLOOKUP(G511,映射!T:U,2,FALSE)*VLOOKUP(H511,映射!O:P,2,FALSE)</f>
        <v>1800</v>
      </c>
      <c r="J511" s="18">
        <f t="shared" si="24"/>
        <v>720</v>
      </c>
    </row>
    <row r="512" spans="1:10">
      <c r="A512" s="15">
        <f t="shared" si="26"/>
        <v>140134</v>
      </c>
      <c r="B512" s="15">
        <v>40134</v>
      </c>
      <c r="C512" s="29">
        <v>10076</v>
      </c>
      <c r="D512" s="15" t="s">
        <v>506</v>
      </c>
      <c r="E512" s="15" t="s">
        <v>2255</v>
      </c>
      <c r="F512" s="15">
        <v>57</v>
      </c>
      <c r="G512" s="15" t="s">
        <v>323</v>
      </c>
      <c r="H512" s="15" t="str">
        <f t="shared" si="25"/>
        <v>普通怪物</v>
      </c>
      <c r="I512" s="18">
        <f>VLOOKUP(F512,映射!A:B,2,FALSE)*VLOOKUP(G512,映射!T:U,2,FALSE)*VLOOKUP(H512,映射!O:P,2,FALSE)</f>
        <v>1800</v>
      </c>
      <c r="J512" s="18">
        <f t="shared" si="24"/>
        <v>720</v>
      </c>
    </row>
    <row r="513" spans="1:10">
      <c r="A513" s="15">
        <f t="shared" si="26"/>
        <v>140135</v>
      </c>
      <c r="B513" s="15">
        <v>40135</v>
      </c>
      <c r="C513" s="29">
        <v>10060</v>
      </c>
      <c r="D513" s="15" t="s">
        <v>519</v>
      </c>
      <c r="E513" s="15" t="s">
        <v>2255</v>
      </c>
      <c r="F513" s="15">
        <v>57</v>
      </c>
      <c r="G513" s="15" t="s">
        <v>323</v>
      </c>
      <c r="H513" s="15" t="str">
        <f t="shared" si="25"/>
        <v>普通怪物</v>
      </c>
      <c r="I513" s="18">
        <f>VLOOKUP(F513,映射!A:B,2,FALSE)*VLOOKUP(G513,映射!T:U,2,FALSE)*VLOOKUP(H513,映射!O:P,2,FALSE)</f>
        <v>1800</v>
      </c>
      <c r="J513" s="18">
        <f t="shared" si="24"/>
        <v>720</v>
      </c>
    </row>
    <row r="514" spans="1:10">
      <c r="A514" s="15">
        <f t="shared" si="26"/>
        <v>140136</v>
      </c>
      <c r="B514" s="15">
        <v>40136</v>
      </c>
      <c r="C514" s="29">
        <v>10000</v>
      </c>
      <c r="D514" s="15" t="s">
        <v>398</v>
      </c>
      <c r="E514" s="15" t="s">
        <v>2255</v>
      </c>
      <c r="F514" s="15">
        <v>17</v>
      </c>
      <c r="G514" s="15" t="s">
        <v>323</v>
      </c>
      <c r="H514" s="15" t="str">
        <f t="shared" si="25"/>
        <v>普通怪物</v>
      </c>
      <c r="I514" s="18">
        <f>VLOOKUP(F514,映射!A:B,2,FALSE)*VLOOKUP(G514,映射!T:U,2,FALSE)*VLOOKUP(H514,映射!O:P,2,FALSE)</f>
        <v>150</v>
      </c>
      <c r="J514" s="18">
        <f t="shared" si="24"/>
        <v>320</v>
      </c>
    </row>
    <row r="515" spans="1:10">
      <c r="A515" s="15">
        <f t="shared" si="26"/>
        <v>140137</v>
      </c>
      <c r="B515" s="15">
        <v>40137</v>
      </c>
      <c r="C515" s="29">
        <v>10153</v>
      </c>
      <c r="D515" s="15" t="s">
        <v>479</v>
      </c>
      <c r="E515" s="15" t="s">
        <v>2255</v>
      </c>
      <c r="F515" s="15">
        <v>17</v>
      </c>
      <c r="G515" s="15" t="s">
        <v>323</v>
      </c>
      <c r="H515" s="15" t="str">
        <f t="shared" si="25"/>
        <v>普通怪物</v>
      </c>
      <c r="I515" s="18">
        <f>VLOOKUP(F515,映射!A:B,2,FALSE)*VLOOKUP(G515,映射!T:U,2,FALSE)*VLOOKUP(H515,映射!O:P,2,FALSE)</f>
        <v>150</v>
      </c>
      <c r="J515" s="18">
        <f t="shared" ref="J515:J578" si="27">VLOOKUP(F515,AK:AL,2,FALSE)*VLOOKUP(G515,AH:AI,2,FALSE)*VLOOKUP(H515,AF:AG,2,FALSE)</f>
        <v>320</v>
      </c>
    </row>
    <row r="516" spans="1:10">
      <c r="A516" s="15">
        <f t="shared" si="26"/>
        <v>140138</v>
      </c>
      <c r="B516" s="15">
        <v>40138</v>
      </c>
      <c r="C516" s="29">
        <v>10005</v>
      </c>
      <c r="D516" s="15" t="s">
        <v>690</v>
      </c>
      <c r="E516" s="15" t="s">
        <v>2255</v>
      </c>
      <c r="F516" s="15">
        <v>17</v>
      </c>
      <c r="G516" s="15" t="s">
        <v>323</v>
      </c>
      <c r="H516" s="15" t="str">
        <f t="shared" ref="H516:H579" si="28">IF(E516="monster","普通怪物","boss")</f>
        <v>普通怪物</v>
      </c>
      <c r="I516" s="18">
        <f>VLOOKUP(F516,映射!A:B,2,FALSE)*VLOOKUP(G516,映射!T:U,2,FALSE)*VLOOKUP(H516,映射!O:P,2,FALSE)</f>
        <v>150</v>
      </c>
      <c r="J516" s="18">
        <f t="shared" si="27"/>
        <v>320</v>
      </c>
    </row>
    <row r="517" spans="1:10">
      <c r="A517" s="15">
        <f t="shared" si="26"/>
        <v>140139</v>
      </c>
      <c r="B517" s="15">
        <v>40139</v>
      </c>
      <c r="C517" s="29">
        <v>10044</v>
      </c>
      <c r="D517" s="15" t="s">
        <v>590</v>
      </c>
      <c r="E517" s="15" t="s">
        <v>2255</v>
      </c>
      <c r="F517" s="15">
        <v>17</v>
      </c>
      <c r="G517" s="15" t="s">
        <v>323</v>
      </c>
      <c r="H517" s="15" t="str">
        <f t="shared" si="28"/>
        <v>普通怪物</v>
      </c>
      <c r="I517" s="18">
        <f>VLOOKUP(F517,映射!A:B,2,FALSE)*VLOOKUP(G517,映射!T:U,2,FALSE)*VLOOKUP(H517,映射!O:P,2,FALSE)</f>
        <v>150</v>
      </c>
      <c r="J517" s="18">
        <f t="shared" si="27"/>
        <v>320</v>
      </c>
    </row>
    <row r="518" spans="1:10">
      <c r="A518" s="15">
        <f t="shared" si="26"/>
        <v>140140</v>
      </c>
      <c r="B518" s="15">
        <v>40140</v>
      </c>
      <c r="C518" s="29">
        <v>10103</v>
      </c>
      <c r="D518" s="15" t="s">
        <v>600</v>
      </c>
      <c r="E518" s="15" t="s">
        <v>2255</v>
      </c>
      <c r="F518" s="15">
        <v>17</v>
      </c>
      <c r="G518" s="15" t="s">
        <v>323</v>
      </c>
      <c r="H518" s="15" t="str">
        <f t="shared" si="28"/>
        <v>普通怪物</v>
      </c>
      <c r="I518" s="18">
        <f>VLOOKUP(F518,映射!A:B,2,FALSE)*VLOOKUP(G518,映射!T:U,2,FALSE)*VLOOKUP(H518,映射!O:P,2,FALSE)</f>
        <v>150</v>
      </c>
      <c r="J518" s="18">
        <f t="shared" si="27"/>
        <v>320</v>
      </c>
    </row>
    <row r="519" spans="1:10">
      <c r="A519" s="15">
        <f t="shared" si="26"/>
        <v>140141</v>
      </c>
      <c r="B519" s="15">
        <v>40141</v>
      </c>
      <c r="C519" s="29">
        <v>10057</v>
      </c>
      <c r="D519" s="15" t="s">
        <v>631</v>
      </c>
      <c r="E519" s="15" t="s">
        <v>2255</v>
      </c>
      <c r="F519" s="15">
        <v>17</v>
      </c>
      <c r="G519" s="15" t="s">
        <v>323</v>
      </c>
      <c r="H519" s="15" t="str">
        <f t="shared" si="28"/>
        <v>普通怪物</v>
      </c>
      <c r="I519" s="18">
        <f>VLOOKUP(F519,映射!A:B,2,FALSE)*VLOOKUP(G519,映射!T:U,2,FALSE)*VLOOKUP(H519,映射!O:P,2,FALSE)</f>
        <v>150</v>
      </c>
      <c r="J519" s="18">
        <f t="shared" si="27"/>
        <v>320</v>
      </c>
    </row>
    <row r="520" spans="1:10">
      <c r="A520" s="15">
        <f t="shared" si="26"/>
        <v>140142</v>
      </c>
      <c r="B520" s="15">
        <v>40142</v>
      </c>
      <c r="C520" s="29">
        <v>10086</v>
      </c>
      <c r="D520" s="15" t="s">
        <v>691</v>
      </c>
      <c r="E520" s="15" t="s">
        <v>2255</v>
      </c>
      <c r="F520" s="15">
        <v>17</v>
      </c>
      <c r="G520" s="15" t="s">
        <v>323</v>
      </c>
      <c r="H520" s="15" t="str">
        <f t="shared" si="28"/>
        <v>普通怪物</v>
      </c>
      <c r="I520" s="18">
        <f>VLOOKUP(F520,映射!A:B,2,FALSE)*VLOOKUP(G520,映射!T:U,2,FALSE)*VLOOKUP(H520,映射!O:P,2,FALSE)</f>
        <v>150</v>
      </c>
      <c r="J520" s="18">
        <f t="shared" si="27"/>
        <v>320</v>
      </c>
    </row>
    <row r="521" spans="1:10">
      <c r="A521" s="15">
        <f t="shared" si="26"/>
        <v>140143</v>
      </c>
      <c r="B521" s="15">
        <v>40143</v>
      </c>
      <c r="C521" s="29">
        <v>10094</v>
      </c>
      <c r="D521" s="15" t="s">
        <v>650</v>
      </c>
      <c r="E521" s="15" t="s">
        <v>2255</v>
      </c>
      <c r="F521" s="15">
        <v>17</v>
      </c>
      <c r="G521" s="15" t="s">
        <v>323</v>
      </c>
      <c r="H521" s="15" t="str">
        <f t="shared" si="28"/>
        <v>普通怪物</v>
      </c>
      <c r="I521" s="18">
        <f>VLOOKUP(F521,映射!A:B,2,FALSE)*VLOOKUP(G521,映射!T:U,2,FALSE)*VLOOKUP(H521,映射!O:P,2,FALSE)</f>
        <v>150</v>
      </c>
      <c r="J521" s="18">
        <f t="shared" si="27"/>
        <v>320</v>
      </c>
    </row>
    <row r="522" spans="1:10">
      <c r="A522" s="15">
        <f t="shared" si="26"/>
        <v>140144</v>
      </c>
      <c r="B522" s="15">
        <v>40144</v>
      </c>
      <c r="C522" s="29">
        <v>10132</v>
      </c>
      <c r="D522" s="15" t="s">
        <v>471</v>
      </c>
      <c r="E522" s="15" t="s">
        <v>2255</v>
      </c>
      <c r="F522" s="15">
        <v>17</v>
      </c>
      <c r="G522" s="15" t="s">
        <v>323</v>
      </c>
      <c r="H522" s="15" t="str">
        <f t="shared" si="28"/>
        <v>普通怪物</v>
      </c>
      <c r="I522" s="18">
        <f>VLOOKUP(F522,映射!A:B,2,FALSE)*VLOOKUP(G522,映射!T:U,2,FALSE)*VLOOKUP(H522,映射!O:P,2,FALSE)</f>
        <v>150</v>
      </c>
      <c r="J522" s="18">
        <f t="shared" si="27"/>
        <v>320</v>
      </c>
    </row>
    <row r="523" spans="1:10">
      <c r="A523" s="15">
        <f t="shared" si="26"/>
        <v>140145</v>
      </c>
      <c r="B523" s="15">
        <v>40145</v>
      </c>
      <c r="C523" s="29">
        <v>10150</v>
      </c>
      <c r="D523" s="15" t="s">
        <v>496</v>
      </c>
      <c r="E523" s="15" t="s">
        <v>2255</v>
      </c>
      <c r="F523" s="15">
        <v>17</v>
      </c>
      <c r="G523" s="15" t="s">
        <v>323</v>
      </c>
      <c r="H523" s="15" t="str">
        <f t="shared" si="28"/>
        <v>普通怪物</v>
      </c>
      <c r="I523" s="18">
        <f>VLOOKUP(F523,映射!A:B,2,FALSE)*VLOOKUP(G523,映射!T:U,2,FALSE)*VLOOKUP(H523,映射!O:P,2,FALSE)</f>
        <v>150</v>
      </c>
      <c r="J523" s="18">
        <f t="shared" si="27"/>
        <v>320</v>
      </c>
    </row>
    <row r="524" spans="1:10">
      <c r="A524" s="15">
        <f t="shared" si="26"/>
        <v>140146</v>
      </c>
      <c r="B524" s="15">
        <v>40146</v>
      </c>
      <c r="C524" s="29">
        <v>10033</v>
      </c>
      <c r="D524" s="15" t="s">
        <v>692</v>
      </c>
      <c r="E524" s="15" t="s">
        <v>2255</v>
      </c>
      <c r="F524" s="15">
        <v>17</v>
      </c>
      <c r="G524" s="15" t="s">
        <v>323</v>
      </c>
      <c r="H524" s="15" t="str">
        <f t="shared" si="28"/>
        <v>普通怪物</v>
      </c>
      <c r="I524" s="18">
        <f>VLOOKUP(F524,映射!A:B,2,FALSE)*VLOOKUP(G524,映射!T:U,2,FALSE)*VLOOKUP(H524,映射!O:P,2,FALSE)</f>
        <v>150</v>
      </c>
      <c r="J524" s="18">
        <f t="shared" si="27"/>
        <v>320</v>
      </c>
    </row>
    <row r="525" spans="1:10">
      <c r="A525" s="15">
        <f t="shared" si="26"/>
        <v>140147</v>
      </c>
      <c r="B525" s="15">
        <v>40147</v>
      </c>
      <c r="C525" s="29">
        <v>10155</v>
      </c>
      <c r="D525" s="15" t="s">
        <v>466</v>
      </c>
      <c r="E525" s="15" t="s">
        <v>2255</v>
      </c>
      <c r="F525" s="15">
        <v>17</v>
      </c>
      <c r="G525" s="15" t="s">
        <v>323</v>
      </c>
      <c r="H525" s="15" t="str">
        <f t="shared" si="28"/>
        <v>普通怪物</v>
      </c>
      <c r="I525" s="18">
        <f>VLOOKUP(F525,映射!A:B,2,FALSE)*VLOOKUP(G525,映射!T:U,2,FALSE)*VLOOKUP(H525,映射!O:P,2,FALSE)</f>
        <v>150</v>
      </c>
      <c r="J525" s="18">
        <f t="shared" si="27"/>
        <v>320</v>
      </c>
    </row>
    <row r="526" spans="1:10">
      <c r="A526" s="15">
        <f t="shared" si="26"/>
        <v>140148</v>
      </c>
      <c r="B526" s="15">
        <v>40148</v>
      </c>
      <c r="C526" s="29">
        <v>10056</v>
      </c>
      <c r="D526" s="15" t="s">
        <v>644</v>
      </c>
      <c r="E526" s="15" t="s">
        <v>2255</v>
      </c>
      <c r="F526" s="15">
        <v>17</v>
      </c>
      <c r="G526" s="15" t="s">
        <v>323</v>
      </c>
      <c r="H526" s="15" t="str">
        <f t="shared" si="28"/>
        <v>普通怪物</v>
      </c>
      <c r="I526" s="18">
        <f>VLOOKUP(F526,映射!A:B,2,FALSE)*VLOOKUP(G526,映射!T:U,2,FALSE)*VLOOKUP(H526,映射!O:P,2,FALSE)</f>
        <v>150</v>
      </c>
      <c r="J526" s="18">
        <f t="shared" si="27"/>
        <v>320</v>
      </c>
    </row>
    <row r="527" spans="1:10">
      <c r="A527" s="15">
        <f t="shared" si="26"/>
        <v>140149</v>
      </c>
      <c r="B527" s="15">
        <v>40149</v>
      </c>
      <c r="C527" s="29">
        <v>10111</v>
      </c>
      <c r="D527" s="15" t="s">
        <v>521</v>
      </c>
      <c r="E527" s="15" t="s">
        <v>2255</v>
      </c>
      <c r="F527" s="15">
        <v>17</v>
      </c>
      <c r="G527" s="15" t="s">
        <v>323</v>
      </c>
      <c r="H527" s="15" t="str">
        <f t="shared" si="28"/>
        <v>普通怪物</v>
      </c>
      <c r="I527" s="18">
        <f>VLOOKUP(F527,映射!A:B,2,FALSE)*VLOOKUP(G527,映射!T:U,2,FALSE)*VLOOKUP(H527,映射!O:P,2,FALSE)</f>
        <v>150</v>
      </c>
      <c r="J527" s="18">
        <f t="shared" si="27"/>
        <v>320</v>
      </c>
    </row>
    <row r="528" spans="1:10">
      <c r="A528" s="15">
        <f t="shared" si="26"/>
        <v>140150</v>
      </c>
      <c r="B528" s="15">
        <v>40150</v>
      </c>
      <c r="C528" s="29">
        <v>10092</v>
      </c>
      <c r="D528" s="15" t="s">
        <v>684</v>
      </c>
      <c r="E528" s="15" t="s">
        <v>2255</v>
      </c>
      <c r="F528" s="15">
        <v>17</v>
      </c>
      <c r="G528" s="15" t="s">
        <v>323</v>
      </c>
      <c r="H528" s="15" t="str">
        <f t="shared" si="28"/>
        <v>普通怪物</v>
      </c>
      <c r="I528" s="18">
        <f>VLOOKUP(F528,映射!A:B,2,FALSE)*VLOOKUP(G528,映射!T:U,2,FALSE)*VLOOKUP(H528,映射!O:P,2,FALSE)</f>
        <v>150</v>
      </c>
      <c r="J528" s="18">
        <f t="shared" si="27"/>
        <v>320</v>
      </c>
    </row>
    <row r="529" spans="1:10">
      <c r="A529" s="15">
        <f t="shared" si="26"/>
        <v>140151</v>
      </c>
      <c r="B529" s="15">
        <v>40151</v>
      </c>
      <c r="C529" s="29">
        <v>10000</v>
      </c>
      <c r="D529" s="15" t="s">
        <v>398</v>
      </c>
      <c r="E529" s="15" t="s">
        <v>2255</v>
      </c>
      <c r="F529" s="15">
        <v>22</v>
      </c>
      <c r="G529" s="15" t="s">
        <v>323</v>
      </c>
      <c r="H529" s="15" t="str">
        <f t="shared" si="28"/>
        <v>普通怪物</v>
      </c>
      <c r="I529" s="18">
        <f>VLOOKUP(F529,映射!A:B,2,FALSE)*VLOOKUP(G529,映射!T:U,2,FALSE)*VLOOKUP(H529,映射!O:P,2,FALSE)</f>
        <v>230</v>
      </c>
      <c r="J529" s="18">
        <f t="shared" si="27"/>
        <v>370</v>
      </c>
    </row>
    <row r="530" spans="1:10">
      <c r="A530" s="15">
        <f t="shared" si="26"/>
        <v>140152</v>
      </c>
      <c r="B530" s="15">
        <v>40152</v>
      </c>
      <c r="C530" s="29">
        <v>10153</v>
      </c>
      <c r="D530" s="15" t="s">
        <v>479</v>
      </c>
      <c r="E530" s="15" t="s">
        <v>2255</v>
      </c>
      <c r="F530" s="15">
        <v>22</v>
      </c>
      <c r="G530" s="15" t="s">
        <v>323</v>
      </c>
      <c r="H530" s="15" t="str">
        <f t="shared" si="28"/>
        <v>普通怪物</v>
      </c>
      <c r="I530" s="18">
        <f>VLOOKUP(F530,映射!A:B,2,FALSE)*VLOOKUP(G530,映射!T:U,2,FALSE)*VLOOKUP(H530,映射!O:P,2,FALSE)</f>
        <v>230</v>
      </c>
      <c r="J530" s="18">
        <f t="shared" si="27"/>
        <v>370</v>
      </c>
    </row>
    <row r="531" spans="1:10">
      <c r="A531" s="15">
        <f t="shared" si="26"/>
        <v>140153</v>
      </c>
      <c r="B531" s="15">
        <v>40153</v>
      </c>
      <c r="C531" s="29">
        <v>10005</v>
      </c>
      <c r="D531" s="15" t="s">
        <v>690</v>
      </c>
      <c r="E531" s="15" t="s">
        <v>2255</v>
      </c>
      <c r="F531" s="15">
        <v>22</v>
      </c>
      <c r="G531" s="15" t="s">
        <v>323</v>
      </c>
      <c r="H531" s="15" t="str">
        <f t="shared" si="28"/>
        <v>普通怪物</v>
      </c>
      <c r="I531" s="18">
        <f>VLOOKUP(F531,映射!A:B,2,FALSE)*VLOOKUP(G531,映射!T:U,2,FALSE)*VLOOKUP(H531,映射!O:P,2,FALSE)</f>
        <v>230</v>
      </c>
      <c r="J531" s="18">
        <f t="shared" si="27"/>
        <v>370</v>
      </c>
    </row>
    <row r="532" spans="1:10">
      <c r="A532" s="15">
        <f t="shared" si="26"/>
        <v>140154</v>
      </c>
      <c r="B532" s="15">
        <v>40154</v>
      </c>
      <c r="C532" s="29">
        <v>10044</v>
      </c>
      <c r="D532" s="15" t="s">
        <v>590</v>
      </c>
      <c r="E532" s="15" t="s">
        <v>2255</v>
      </c>
      <c r="F532" s="15">
        <v>22</v>
      </c>
      <c r="G532" s="15" t="s">
        <v>323</v>
      </c>
      <c r="H532" s="15" t="str">
        <f t="shared" si="28"/>
        <v>普通怪物</v>
      </c>
      <c r="I532" s="18">
        <f>VLOOKUP(F532,映射!A:B,2,FALSE)*VLOOKUP(G532,映射!T:U,2,FALSE)*VLOOKUP(H532,映射!O:P,2,FALSE)</f>
        <v>230</v>
      </c>
      <c r="J532" s="18">
        <f t="shared" si="27"/>
        <v>370</v>
      </c>
    </row>
    <row r="533" spans="1:10">
      <c r="A533" s="15">
        <f t="shared" si="26"/>
        <v>140155</v>
      </c>
      <c r="B533" s="15">
        <v>40155</v>
      </c>
      <c r="C533" s="29">
        <v>10103</v>
      </c>
      <c r="D533" s="15" t="s">
        <v>600</v>
      </c>
      <c r="E533" s="15" t="s">
        <v>2255</v>
      </c>
      <c r="F533" s="15">
        <v>22</v>
      </c>
      <c r="G533" s="15" t="s">
        <v>323</v>
      </c>
      <c r="H533" s="15" t="str">
        <f t="shared" si="28"/>
        <v>普通怪物</v>
      </c>
      <c r="I533" s="18">
        <f>VLOOKUP(F533,映射!A:B,2,FALSE)*VLOOKUP(G533,映射!T:U,2,FALSE)*VLOOKUP(H533,映射!O:P,2,FALSE)</f>
        <v>230</v>
      </c>
      <c r="J533" s="18">
        <f t="shared" si="27"/>
        <v>370</v>
      </c>
    </row>
    <row r="534" spans="1:10">
      <c r="A534" s="15">
        <f t="shared" si="26"/>
        <v>140156</v>
      </c>
      <c r="B534" s="15">
        <v>40156</v>
      </c>
      <c r="C534" s="29">
        <v>10057</v>
      </c>
      <c r="D534" s="15" t="s">
        <v>631</v>
      </c>
      <c r="E534" s="15" t="s">
        <v>2255</v>
      </c>
      <c r="F534" s="15">
        <v>22</v>
      </c>
      <c r="G534" s="15" t="s">
        <v>323</v>
      </c>
      <c r="H534" s="15" t="str">
        <f t="shared" si="28"/>
        <v>普通怪物</v>
      </c>
      <c r="I534" s="18">
        <f>VLOOKUP(F534,映射!A:B,2,FALSE)*VLOOKUP(G534,映射!T:U,2,FALSE)*VLOOKUP(H534,映射!O:P,2,FALSE)</f>
        <v>230</v>
      </c>
      <c r="J534" s="18">
        <f t="shared" si="27"/>
        <v>370</v>
      </c>
    </row>
    <row r="535" spans="1:10">
      <c r="A535" s="15">
        <f t="shared" si="26"/>
        <v>140157</v>
      </c>
      <c r="B535" s="15">
        <v>40157</v>
      </c>
      <c r="C535" s="29">
        <v>10086</v>
      </c>
      <c r="D535" s="15" t="s">
        <v>691</v>
      </c>
      <c r="E535" s="15" t="s">
        <v>2255</v>
      </c>
      <c r="F535" s="15">
        <v>22</v>
      </c>
      <c r="G535" s="15" t="s">
        <v>323</v>
      </c>
      <c r="H535" s="15" t="str">
        <f t="shared" si="28"/>
        <v>普通怪物</v>
      </c>
      <c r="I535" s="18">
        <f>VLOOKUP(F535,映射!A:B,2,FALSE)*VLOOKUP(G535,映射!T:U,2,FALSE)*VLOOKUP(H535,映射!O:P,2,FALSE)</f>
        <v>230</v>
      </c>
      <c r="J535" s="18">
        <f t="shared" si="27"/>
        <v>370</v>
      </c>
    </row>
    <row r="536" spans="1:10">
      <c r="A536" s="15">
        <f t="shared" si="26"/>
        <v>140158</v>
      </c>
      <c r="B536" s="15">
        <v>40158</v>
      </c>
      <c r="C536" s="29">
        <v>10094</v>
      </c>
      <c r="D536" s="15" t="s">
        <v>650</v>
      </c>
      <c r="E536" s="15" t="s">
        <v>2255</v>
      </c>
      <c r="F536" s="15">
        <v>22</v>
      </c>
      <c r="G536" s="15" t="s">
        <v>323</v>
      </c>
      <c r="H536" s="15" t="str">
        <f t="shared" si="28"/>
        <v>普通怪物</v>
      </c>
      <c r="I536" s="18">
        <f>VLOOKUP(F536,映射!A:B,2,FALSE)*VLOOKUP(G536,映射!T:U,2,FALSE)*VLOOKUP(H536,映射!O:P,2,FALSE)</f>
        <v>230</v>
      </c>
      <c r="J536" s="18">
        <f t="shared" si="27"/>
        <v>370</v>
      </c>
    </row>
    <row r="537" spans="1:10">
      <c r="A537" s="15">
        <f t="shared" si="26"/>
        <v>140159</v>
      </c>
      <c r="B537" s="15">
        <v>40159</v>
      </c>
      <c r="C537" s="29">
        <v>10132</v>
      </c>
      <c r="D537" s="15" t="s">
        <v>471</v>
      </c>
      <c r="E537" s="15" t="s">
        <v>2255</v>
      </c>
      <c r="F537" s="15">
        <v>22</v>
      </c>
      <c r="G537" s="15" t="s">
        <v>323</v>
      </c>
      <c r="H537" s="15" t="str">
        <f t="shared" si="28"/>
        <v>普通怪物</v>
      </c>
      <c r="I537" s="18">
        <f>VLOOKUP(F537,映射!A:B,2,FALSE)*VLOOKUP(G537,映射!T:U,2,FALSE)*VLOOKUP(H537,映射!O:P,2,FALSE)</f>
        <v>230</v>
      </c>
      <c r="J537" s="18">
        <f t="shared" si="27"/>
        <v>370</v>
      </c>
    </row>
    <row r="538" spans="1:10">
      <c r="A538" s="15">
        <f t="shared" si="26"/>
        <v>140160</v>
      </c>
      <c r="B538" s="15">
        <v>40160</v>
      </c>
      <c r="C538" s="29">
        <v>10150</v>
      </c>
      <c r="D538" s="15" t="s">
        <v>496</v>
      </c>
      <c r="E538" s="15" t="s">
        <v>2255</v>
      </c>
      <c r="F538" s="15">
        <v>22</v>
      </c>
      <c r="G538" s="15" t="s">
        <v>323</v>
      </c>
      <c r="H538" s="15" t="str">
        <f t="shared" si="28"/>
        <v>普通怪物</v>
      </c>
      <c r="I538" s="18">
        <f>VLOOKUP(F538,映射!A:B,2,FALSE)*VLOOKUP(G538,映射!T:U,2,FALSE)*VLOOKUP(H538,映射!O:P,2,FALSE)</f>
        <v>230</v>
      </c>
      <c r="J538" s="18">
        <f t="shared" si="27"/>
        <v>370</v>
      </c>
    </row>
    <row r="539" spans="1:10">
      <c r="A539" s="15">
        <f t="shared" si="26"/>
        <v>140161</v>
      </c>
      <c r="B539" s="15">
        <v>40161</v>
      </c>
      <c r="C539" s="29">
        <v>10033</v>
      </c>
      <c r="D539" s="15" t="s">
        <v>692</v>
      </c>
      <c r="E539" s="15" t="s">
        <v>2255</v>
      </c>
      <c r="F539" s="15">
        <v>22</v>
      </c>
      <c r="G539" s="15" t="s">
        <v>323</v>
      </c>
      <c r="H539" s="15" t="str">
        <f t="shared" si="28"/>
        <v>普通怪物</v>
      </c>
      <c r="I539" s="18">
        <f>VLOOKUP(F539,映射!A:B,2,FALSE)*VLOOKUP(G539,映射!T:U,2,FALSE)*VLOOKUP(H539,映射!O:P,2,FALSE)</f>
        <v>230</v>
      </c>
      <c r="J539" s="18">
        <f t="shared" si="27"/>
        <v>370</v>
      </c>
    </row>
    <row r="540" spans="1:10">
      <c r="A540" s="15">
        <f t="shared" si="26"/>
        <v>140162</v>
      </c>
      <c r="B540" s="15">
        <v>40162</v>
      </c>
      <c r="C540" s="29">
        <v>10155</v>
      </c>
      <c r="D540" s="15" t="s">
        <v>466</v>
      </c>
      <c r="E540" s="15" t="s">
        <v>2255</v>
      </c>
      <c r="F540" s="15">
        <v>22</v>
      </c>
      <c r="G540" s="15" t="s">
        <v>323</v>
      </c>
      <c r="H540" s="15" t="str">
        <f t="shared" si="28"/>
        <v>普通怪物</v>
      </c>
      <c r="I540" s="18">
        <f>VLOOKUP(F540,映射!A:B,2,FALSE)*VLOOKUP(G540,映射!T:U,2,FALSE)*VLOOKUP(H540,映射!O:P,2,FALSE)</f>
        <v>230</v>
      </c>
      <c r="J540" s="18">
        <f t="shared" si="27"/>
        <v>370</v>
      </c>
    </row>
    <row r="541" spans="1:10">
      <c r="A541" s="15">
        <f t="shared" si="26"/>
        <v>140163</v>
      </c>
      <c r="B541" s="15">
        <v>40163</v>
      </c>
      <c r="C541" s="29">
        <v>10056</v>
      </c>
      <c r="D541" s="15" t="s">
        <v>644</v>
      </c>
      <c r="E541" s="15" t="s">
        <v>2255</v>
      </c>
      <c r="F541" s="15">
        <v>22</v>
      </c>
      <c r="G541" s="15" t="s">
        <v>323</v>
      </c>
      <c r="H541" s="15" t="str">
        <f t="shared" si="28"/>
        <v>普通怪物</v>
      </c>
      <c r="I541" s="18">
        <f>VLOOKUP(F541,映射!A:B,2,FALSE)*VLOOKUP(G541,映射!T:U,2,FALSE)*VLOOKUP(H541,映射!O:P,2,FALSE)</f>
        <v>230</v>
      </c>
      <c r="J541" s="18">
        <f t="shared" si="27"/>
        <v>370</v>
      </c>
    </row>
    <row r="542" spans="1:10">
      <c r="A542" s="15">
        <f t="shared" si="26"/>
        <v>140164</v>
      </c>
      <c r="B542" s="15">
        <v>40164</v>
      </c>
      <c r="C542" s="29">
        <v>10111</v>
      </c>
      <c r="D542" s="15" t="s">
        <v>521</v>
      </c>
      <c r="E542" s="15" t="s">
        <v>2255</v>
      </c>
      <c r="F542" s="15">
        <v>22</v>
      </c>
      <c r="G542" s="15" t="s">
        <v>323</v>
      </c>
      <c r="H542" s="15" t="str">
        <f t="shared" si="28"/>
        <v>普通怪物</v>
      </c>
      <c r="I542" s="18">
        <f>VLOOKUP(F542,映射!A:B,2,FALSE)*VLOOKUP(G542,映射!T:U,2,FALSE)*VLOOKUP(H542,映射!O:P,2,FALSE)</f>
        <v>230</v>
      </c>
      <c r="J542" s="18">
        <f t="shared" si="27"/>
        <v>370</v>
      </c>
    </row>
    <row r="543" spans="1:10">
      <c r="A543" s="15">
        <f t="shared" si="26"/>
        <v>140165</v>
      </c>
      <c r="B543" s="15">
        <v>40165</v>
      </c>
      <c r="C543" s="29">
        <v>10092</v>
      </c>
      <c r="D543" s="15" t="s">
        <v>684</v>
      </c>
      <c r="E543" s="15" t="s">
        <v>2255</v>
      </c>
      <c r="F543" s="15">
        <v>22</v>
      </c>
      <c r="G543" s="15" t="s">
        <v>323</v>
      </c>
      <c r="H543" s="15" t="str">
        <f t="shared" si="28"/>
        <v>普通怪物</v>
      </c>
      <c r="I543" s="18">
        <f>VLOOKUP(F543,映射!A:B,2,FALSE)*VLOOKUP(G543,映射!T:U,2,FALSE)*VLOOKUP(H543,映射!O:P,2,FALSE)</f>
        <v>230</v>
      </c>
      <c r="J543" s="18">
        <f t="shared" si="27"/>
        <v>370</v>
      </c>
    </row>
    <row r="544" spans="1:10">
      <c r="A544" s="15">
        <f t="shared" si="26"/>
        <v>140166</v>
      </c>
      <c r="B544" s="15">
        <v>40166</v>
      </c>
      <c r="C544" s="29">
        <v>10000</v>
      </c>
      <c r="D544" s="15" t="s">
        <v>398</v>
      </c>
      <c r="E544" s="15" t="s">
        <v>2255</v>
      </c>
      <c r="F544" s="15">
        <v>27</v>
      </c>
      <c r="G544" s="15" t="s">
        <v>323</v>
      </c>
      <c r="H544" s="15" t="str">
        <f t="shared" si="28"/>
        <v>普通怪物</v>
      </c>
      <c r="I544" s="18">
        <f>VLOOKUP(F544,映射!A:B,2,FALSE)*VLOOKUP(G544,映射!T:U,2,FALSE)*VLOOKUP(H544,映射!O:P,2,FALSE)</f>
        <v>340</v>
      </c>
      <c r="J544" s="18">
        <f t="shared" si="27"/>
        <v>420</v>
      </c>
    </row>
    <row r="545" spans="1:10">
      <c r="A545" s="15">
        <f t="shared" si="26"/>
        <v>140167</v>
      </c>
      <c r="B545" s="15">
        <v>40167</v>
      </c>
      <c r="C545" s="29">
        <v>10153</v>
      </c>
      <c r="D545" s="15" t="s">
        <v>479</v>
      </c>
      <c r="E545" s="15" t="s">
        <v>2255</v>
      </c>
      <c r="F545" s="15">
        <v>27</v>
      </c>
      <c r="G545" s="15" t="s">
        <v>323</v>
      </c>
      <c r="H545" s="15" t="str">
        <f t="shared" si="28"/>
        <v>普通怪物</v>
      </c>
      <c r="I545" s="18">
        <f>VLOOKUP(F545,映射!A:B,2,FALSE)*VLOOKUP(G545,映射!T:U,2,FALSE)*VLOOKUP(H545,映射!O:P,2,FALSE)</f>
        <v>340</v>
      </c>
      <c r="J545" s="18">
        <f t="shared" si="27"/>
        <v>420</v>
      </c>
    </row>
    <row r="546" spans="1:10">
      <c r="A546" s="15">
        <f t="shared" si="26"/>
        <v>140168</v>
      </c>
      <c r="B546" s="15">
        <v>40168</v>
      </c>
      <c r="C546" s="29">
        <v>10005</v>
      </c>
      <c r="D546" s="15" t="s">
        <v>690</v>
      </c>
      <c r="E546" s="15" t="s">
        <v>2255</v>
      </c>
      <c r="F546" s="15">
        <v>27</v>
      </c>
      <c r="G546" s="15" t="s">
        <v>323</v>
      </c>
      <c r="H546" s="15" t="str">
        <f t="shared" si="28"/>
        <v>普通怪物</v>
      </c>
      <c r="I546" s="18">
        <f>VLOOKUP(F546,映射!A:B,2,FALSE)*VLOOKUP(G546,映射!T:U,2,FALSE)*VLOOKUP(H546,映射!O:P,2,FALSE)</f>
        <v>340</v>
      </c>
      <c r="J546" s="18">
        <f t="shared" si="27"/>
        <v>420</v>
      </c>
    </row>
    <row r="547" spans="1:10">
      <c r="A547" s="15">
        <f t="shared" si="26"/>
        <v>140169</v>
      </c>
      <c r="B547" s="15">
        <v>40169</v>
      </c>
      <c r="C547" s="29">
        <v>10044</v>
      </c>
      <c r="D547" s="15" t="s">
        <v>590</v>
      </c>
      <c r="E547" s="15" t="s">
        <v>2255</v>
      </c>
      <c r="F547" s="15">
        <v>27</v>
      </c>
      <c r="G547" s="15" t="s">
        <v>323</v>
      </c>
      <c r="H547" s="15" t="str">
        <f t="shared" si="28"/>
        <v>普通怪物</v>
      </c>
      <c r="I547" s="18">
        <f>VLOOKUP(F547,映射!A:B,2,FALSE)*VLOOKUP(G547,映射!T:U,2,FALSE)*VLOOKUP(H547,映射!O:P,2,FALSE)</f>
        <v>340</v>
      </c>
      <c r="J547" s="18">
        <f t="shared" si="27"/>
        <v>420</v>
      </c>
    </row>
    <row r="548" spans="1:10">
      <c r="A548" s="15">
        <f t="shared" si="26"/>
        <v>140170</v>
      </c>
      <c r="B548" s="15">
        <v>40170</v>
      </c>
      <c r="C548" s="29">
        <v>10103</v>
      </c>
      <c r="D548" s="15" t="s">
        <v>600</v>
      </c>
      <c r="E548" s="15" t="s">
        <v>2255</v>
      </c>
      <c r="F548" s="15">
        <v>27</v>
      </c>
      <c r="G548" s="15" t="s">
        <v>323</v>
      </c>
      <c r="H548" s="15" t="str">
        <f t="shared" si="28"/>
        <v>普通怪物</v>
      </c>
      <c r="I548" s="18">
        <f>VLOOKUP(F548,映射!A:B,2,FALSE)*VLOOKUP(G548,映射!T:U,2,FALSE)*VLOOKUP(H548,映射!O:P,2,FALSE)</f>
        <v>340</v>
      </c>
      <c r="J548" s="18">
        <f t="shared" si="27"/>
        <v>420</v>
      </c>
    </row>
    <row r="549" spans="1:10">
      <c r="A549" s="15">
        <f t="shared" si="26"/>
        <v>140171</v>
      </c>
      <c r="B549" s="15">
        <v>40171</v>
      </c>
      <c r="C549" s="29">
        <v>10057</v>
      </c>
      <c r="D549" s="15" t="s">
        <v>631</v>
      </c>
      <c r="E549" s="15" t="s">
        <v>2255</v>
      </c>
      <c r="F549" s="15">
        <v>27</v>
      </c>
      <c r="G549" s="15" t="s">
        <v>323</v>
      </c>
      <c r="H549" s="15" t="str">
        <f t="shared" si="28"/>
        <v>普通怪物</v>
      </c>
      <c r="I549" s="18">
        <f>VLOOKUP(F549,映射!A:B,2,FALSE)*VLOOKUP(G549,映射!T:U,2,FALSE)*VLOOKUP(H549,映射!O:P,2,FALSE)</f>
        <v>340</v>
      </c>
      <c r="J549" s="18">
        <f t="shared" si="27"/>
        <v>420</v>
      </c>
    </row>
    <row r="550" spans="1:10">
      <c r="A550" s="15">
        <f t="shared" si="26"/>
        <v>140172</v>
      </c>
      <c r="B550" s="15">
        <v>40172</v>
      </c>
      <c r="C550" s="29">
        <v>10086</v>
      </c>
      <c r="D550" s="15" t="s">
        <v>691</v>
      </c>
      <c r="E550" s="15" t="s">
        <v>2255</v>
      </c>
      <c r="F550" s="15">
        <v>27</v>
      </c>
      <c r="G550" s="15" t="s">
        <v>323</v>
      </c>
      <c r="H550" s="15" t="str">
        <f t="shared" si="28"/>
        <v>普通怪物</v>
      </c>
      <c r="I550" s="18">
        <f>VLOOKUP(F550,映射!A:B,2,FALSE)*VLOOKUP(G550,映射!T:U,2,FALSE)*VLOOKUP(H550,映射!O:P,2,FALSE)</f>
        <v>340</v>
      </c>
      <c r="J550" s="18">
        <f t="shared" si="27"/>
        <v>420</v>
      </c>
    </row>
    <row r="551" spans="1:10">
      <c r="A551" s="15">
        <f t="shared" si="26"/>
        <v>140173</v>
      </c>
      <c r="B551" s="15">
        <v>40173</v>
      </c>
      <c r="C551" s="29">
        <v>10094</v>
      </c>
      <c r="D551" s="15" t="s">
        <v>650</v>
      </c>
      <c r="E551" s="15" t="s">
        <v>2255</v>
      </c>
      <c r="F551" s="15">
        <v>27</v>
      </c>
      <c r="G551" s="15" t="s">
        <v>323</v>
      </c>
      <c r="H551" s="15" t="str">
        <f t="shared" si="28"/>
        <v>普通怪物</v>
      </c>
      <c r="I551" s="18">
        <f>VLOOKUP(F551,映射!A:B,2,FALSE)*VLOOKUP(G551,映射!T:U,2,FALSE)*VLOOKUP(H551,映射!O:P,2,FALSE)</f>
        <v>340</v>
      </c>
      <c r="J551" s="18">
        <f t="shared" si="27"/>
        <v>420</v>
      </c>
    </row>
    <row r="552" spans="1:10">
      <c r="A552" s="15">
        <f t="shared" si="26"/>
        <v>140174</v>
      </c>
      <c r="B552" s="15">
        <v>40174</v>
      </c>
      <c r="C552" s="29">
        <v>10132</v>
      </c>
      <c r="D552" s="15" t="s">
        <v>471</v>
      </c>
      <c r="E552" s="15" t="s">
        <v>2255</v>
      </c>
      <c r="F552" s="15">
        <v>27</v>
      </c>
      <c r="G552" s="15" t="s">
        <v>323</v>
      </c>
      <c r="H552" s="15" t="str">
        <f t="shared" si="28"/>
        <v>普通怪物</v>
      </c>
      <c r="I552" s="18">
        <f>VLOOKUP(F552,映射!A:B,2,FALSE)*VLOOKUP(G552,映射!T:U,2,FALSE)*VLOOKUP(H552,映射!O:P,2,FALSE)</f>
        <v>340</v>
      </c>
      <c r="J552" s="18">
        <f t="shared" si="27"/>
        <v>420</v>
      </c>
    </row>
    <row r="553" spans="1:10">
      <c r="A553" s="15">
        <f t="shared" si="26"/>
        <v>140175</v>
      </c>
      <c r="B553" s="15">
        <v>40175</v>
      </c>
      <c r="C553" s="29">
        <v>10150</v>
      </c>
      <c r="D553" s="15" t="s">
        <v>496</v>
      </c>
      <c r="E553" s="15" t="s">
        <v>2255</v>
      </c>
      <c r="F553" s="15">
        <v>27</v>
      </c>
      <c r="G553" s="15" t="s">
        <v>323</v>
      </c>
      <c r="H553" s="15" t="str">
        <f t="shared" si="28"/>
        <v>普通怪物</v>
      </c>
      <c r="I553" s="18">
        <f>VLOOKUP(F553,映射!A:B,2,FALSE)*VLOOKUP(G553,映射!T:U,2,FALSE)*VLOOKUP(H553,映射!O:P,2,FALSE)</f>
        <v>340</v>
      </c>
      <c r="J553" s="18">
        <f t="shared" si="27"/>
        <v>420</v>
      </c>
    </row>
    <row r="554" spans="1:10">
      <c r="A554" s="15">
        <f t="shared" si="26"/>
        <v>140176</v>
      </c>
      <c r="B554" s="15">
        <v>40176</v>
      </c>
      <c r="C554" s="29">
        <v>10033</v>
      </c>
      <c r="D554" s="15" t="s">
        <v>692</v>
      </c>
      <c r="E554" s="15" t="s">
        <v>2255</v>
      </c>
      <c r="F554" s="15">
        <v>27</v>
      </c>
      <c r="G554" s="15" t="s">
        <v>323</v>
      </c>
      <c r="H554" s="15" t="str">
        <f t="shared" si="28"/>
        <v>普通怪物</v>
      </c>
      <c r="I554" s="18">
        <f>VLOOKUP(F554,映射!A:B,2,FALSE)*VLOOKUP(G554,映射!T:U,2,FALSE)*VLOOKUP(H554,映射!O:P,2,FALSE)</f>
        <v>340</v>
      </c>
      <c r="J554" s="18">
        <f t="shared" si="27"/>
        <v>420</v>
      </c>
    </row>
    <row r="555" spans="1:10">
      <c r="A555" s="15">
        <f t="shared" si="26"/>
        <v>140177</v>
      </c>
      <c r="B555" s="15">
        <v>40177</v>
      </c>
      <c r="C555" s="29">
        <v>10155</v>
      </c>
      <c r="D555" s="15" t="s">
        <v>466</v>
      </c>
      <c r="E555" s="15" t="s">
        <v>2255</v>
      </c>
      <c r="F555" s="15">
        <v>27</v>
      </c>
      <c r="G555" s="15" t="s">
        <v>323</v>
      </c>
      <c r="H555" s="15" t="str">
        <f t="shared" si="28"/>
        <v>普通怪物</v>
      </c>
      <c r="I555" s="18">
        <f>VLOOKUP(F555,映射!A:B,2,FALSE)*VLOOKUP(G555,映射!T:U,2,FALSE)*VLOOKUP(H555,映射!O:P,2,FALSE)</f>
        <v>340</v>
      </c>
      <c r="J555" s="18">
        <f t="shared" si="27"/>
        <v>420</v>
      </c>
    </row>
    <row r="556" spans="1:10">
      <c r="A556" s="15">
        <f t="shared" si="26"/>
        <v>140178</v>
      </c>
      <c r="B556" s="15">
        <v>40178</v>
      </c>
      <c r="C556" s="29">
        <v>10056</v>
      </c>
      <c r="D556" s="15" t="s">
        <v>644</v>
      </c>
      <c r="E556" s="15" t="s">
        <v>2255</v>
      </c>
      <c r="F556" s="15">
        <v>27</v>
      </c>
      <c r="G556" s="15" t="s">
        <v>323</v>
      </c>
      <c r="H556" s="15" t="str">
        <f t="shared" si="28"/>
        <v>普通怪物</v>
      </c>
      <c r="I556" s="18">
        <f>VLOOKUP(F556,映射!A:B,2,FALSE)*VLOOKUP(G556,映射!T:U,2,FALSE)*VLOOKUP(H556,映射!O:P,2,FALSE)</f>
        <v>340</v>
      </c>
      <c r="J556" s="18">
        <f t="shared" si="27"/>
        <v>420</v>
      </c>
    </row>
    <row r="557" spans="1:10">
      <c r="A557" s="15">
        <f t="shared" si="26"/>
        <v>140179</v>
      </c>
      <c r="B557" s="15">
        <v>40179</v>
      </c>
      <c r="C557" s="29">
        <v>10111</v>
      </c>
      <c r="D557" s="15" t="s">
        <v>521</v>
      </c>
      <c r="E557" s="15" t="s">
        <v>2255</v>
      </c>
      <c r="F557" s="15">
        <v>27</v>
      </c>
      <c r="G557" s="15" t="s">
        <v>323</v>
      </c>
      <c r="H557" s="15" t="str">
        <f t="shared" si="28"/>
        <v>普通怪物</v>
      </c>
      <c r="I557" s="18">
        <f>VLOOKUP(F557,映射!A:B,2,FALSE)*VLOOKUP(G557,映射!T:U,2,FALSE)*VLOOKUP(H557,映射!O:P,2,FALSE)</f>
        <v>340</v>
      </c>
      <c r="J557" s="18">
        <f t="shared" si="27"/>
        <v>420</v>
      </c>
    </row>
    <row r="558" spans="1:10">
      <c r="A558" s="15">
        <f t="shared" ref="A558:A621" si="29">B558+100000</f>
        <v>140180</v>
      </c>
      <c r="B558" s="15">
        <v>40180</v>
      </c>
      <c r="C558" s="29">
        <v>10092</v>
      </c>
      <c r="D558" s="15" t="s">
        <v>684</v>
      </c>
      <c r="E558" s="15" t="s">
        <v>2255</v>
      </c>
      <c r="F558" s="15">
        <v>27</v>
      </c>
      <c r="G558" s="15" t="s">
        <v>323</v>
      </c>
      <c r="H558" s="15" t="str">
        <f t="shared" si="28"/>
        <v>普通怪物</v>
      </c>
      <c r="I558" s="18">
        <f>VLOOKUP(F558,映射!A:B,2,FALSE)*VLOOKUP(G558,映射!T:U,2,FALSE)*VLOOKUP(H558,映射!O:P,2,FALSE)</f>
        <v>340</v>
      </c>
      <c r="J558" s="18">
        <f t="shared" si="27"/>
        <v>420</v>
      </c>
    </row>
    <row r="559" spans="1:10">
      <c r="A559" s="15">
        <f t="shared" si="29"/>
        <v>140181</v>
      </c>
      <c r="B559" s="15">
        <v>40181</v>
      </c>
      <c r="C559" s="29">
        <v>10000</v>
      </c>
      <c r="D559" s="15" t="s">
        <v>398</v>
      </c>
      <c r="E559" s="15" t="s">
        <v>2255</v>
      </c>
      <c r="F559" s="15">
        <v>32</v>
      </c>
      <c r="G559" s="15" t="s">
        <v>323</v>
      </c>
      <c r="H559" s="15" t="str">
        <f t="shared" si="28"/>
        <v>普通怪物</v>
      </c>
      <c r="I559" s="18">
        <f>VLOOKUP(F559,映射!A:B,2,FALSE)*VLOOKUP(G559,映射!T:U,2,FALSE)*VLOOKUP(H559,映射!O:P,2,FALSE)</f>
        <v>480</v>
      </c>
      <c r="J559" s="18">
        <f t="shared" si="27"/>
        <v>470</v>
      </c>
    </row>
    <row r="560" spans="1:10">
      <c r="A560" s="15">
        <f t="shared" si="29"/>
        <v>140182</v>
      </c>
      <c r="B560" s="15">
        <v>40182</v>
      </c>
      <c r="C560" s="29">
        <v>10153</v>
      </c>
      <c r="D560" s="15" t="s">
        <v>479</v>
      </c>
      <c r="E560" s="15" t="s">
        <v>2255</v>
      </c>
      <c r="F560" s="15">
        <v>32</v>
      </c>
      <c r="G560" s="15" t="s">
        <v>323</v>
      </c>
      <c r="H560" s="15" t="str">
        <f t="shared" si="28"/>
        <v>普通怪物</v>
      </c>
      <c r="I560" s="18">
        <f>VLOOKUP(F560,映射!A:B,2,FALSE)*VLOOKUP(G560,映射!T:U,2,FALSE)*VLOOKUP(H560,映射!O:P,2,FALSE)</f>
        <v>480</v>
      </c>
      <c r="J560" s="18">
        <f t="shared" si="27"/>
        <v>470</v>
      </c>
    </row>
    <row r="561" spans="1:10">
      <c r="A561" s="15">
        <f t="shared" si="29"/>
        <v>140183</v>
      </c>
      <c r="B561" s="15">
        <v>40183</v>
      </c>
      <c r="C561" s="29">
        <v>10005</v>
      </c>
      <c r="D561" s="15" t="s">
        <v>690</v>
      </c>
      <c r="E561" s="15" t="s">
        <v>2255</v>
      </c>
      <c r="F561" s="15">
        <v>32</v>
      </c>
      <c r="G561" s="15" t="s">
        <v>323</v>
      </c>
      <c r="H561" s="15" t="str">
        <f t="shared" si="28"/>
        <v>普通怪物</v>
      </c>
      <c r="I561" s="18">
        <f>VLOOKUP(F561,映射!A:B,2,FALSE)*VLOOKUP(G561,映射!T:U,2,FALSE)*VLOOKUP(H561,映射!O:P,2,FALSE)</f>
        <v>480</v>
      </c>
      <c r="J561" s="18">
        <f t="shared" si="27"/>
        <v>470</v>
      </c>
    </row>
    <row r="562" spans="1:10">
      <c r="A562" s="15">
        <f t="shared" si="29"/>
        <v>140184</v>
      </c>
      <c r="B562" s="15">
        <v>40184</v>
      </c>
      <c r="C562" s="29">
        <v>10044</v>
      </c>
      <c r="D562" s="15" t="s">
        <v>590</v>
      </c>
      <c r="E562" s="15" t="s">
        <v>2255</v>
      </c>
      <c r="F562" s="15">
        <v>32</v>
      </c>
      <c r="G562" s="15" t="s">
        <v>323</v>
      </c>
      <c r="H562" s="15" t="str">
        <f t="shared" si="28"/>
        <v>普通怪物</v>
      </c>
      <c r="I562" s="18">
        <f>VLOOKUP(F562,映射!A:B,2,FALSE)*VLOOKUP(G562,映射!T:U,2,FALSE)*VLOOKUP(H562,映射!O:P,2,FALSE)</f>
        <v>480</v>
      </c>
      <c r="J562" s="18">
        <f t="shared" si="27"/>
        <v>470</v>
      </c>
    </row>
    <row r="563" spans="1:10">
      <c r="A563" s="15">
        <f t="shared" si="29"/>
        <v>140185</v>
      </c>
      <c r="B563" s="15">
        <v>40185</v>
      </c>
      <c r="C563" s="29">
        <v>10103</v>
      </c>
      <c r="D563" s="15" t="s">
        <v>600</v>
      </c>
      <c r="E563" s="15" t="s">
        <v>2255</v>
      </c>
      <c r="F563" s="15">
        <v>32</v>
      </c>
      <c r="G563" s="15" t="s">
        <v>323</v>
      </c>
      <c r="H563" s="15" t="str">
        <f t="shared" si="28"/>
        <v>普通怪物</v>
      </c>
      <c r="I563" s="18">
        <f>VLOOKUP(F563,映射!A:B,2,FALSE)*VLOOKUP(G563,映射!T:U,2,FALSE)*VLOOKUP(H563,映射!O:P,2,FALSE)</f>
        <v>480</v>
      </c>
      <c r="J563" s="18">
        <f t="shared" si="27"/>
        <v>470</v>
      </c>
    </row>
    <row r="564" spans="1:10">
      <c r="A564" s="15">
        <f t="shared" si="29"/>
        <v>140186</v>
      </c>
      <c r="B564" s="15">
        <v>40186</v>
      </c>
      <c r="C564" s="29">
        <v>10057</v>
      </c>
      <c r="D564" s="15" t="s">
        <v>631</v>
      </c>
      <c r="E564" s="15" t="s">
        <v>2255</v>
      </c>
      <c r="F564" s="15">
        <v>32</v>
      </c>
      <c r="G564" s="15" t="s">
        <v>323</v>
      </c>
      <c r="H564" s="15" t="str">
        <f t="shared" si="28"/>
        <v>普通怪物</v>
      </c>
      <c r="I564" s="18">
        <f>VLOOKUP(F564,映射!A:B,2,FALSE)*VLOOKUP(G564,映射!T:U,2,FALSE)*VLOOKUP(H564,映射!O:P,2,FALSE)</f>
        <v>480</v>
      </c>
      <c r="J564" s="18">
        <f t="shared" si="27"/>
        <v>470</v>
      </c>
    </row>
    <row r="565" spans="1:10">
      <c r="A565" s="15">
        <f t="shared" si="29"/>
        <v>140187</v>
      </c>
      <c r="B565" s="15">
        <v>40187</v>
      </c>
      <c r="C565" s="29">
        <v>10086</v>
      </c>
      <c r="D565" s="15" t="s">
        <v>691</v>
      </c>
      <c r="E565" s="15" t="s">
        <v>2255</v>
      </c>
      <c r="F565" s="15">
        <v>32</v>
      </c>
      <c r="G565" s="15" t="s">
        <v>323</v>
      </c>
      <c r="H565" s="15" t="str">
        <f t="shared" si="28"/>
        <v>普通怪物</v>
      </c>
      <c r="I565" s="18">
        <f>VLOOKUP(F565,映射!A:B,2,FALSE)*VLOOKUP(G565,映射!T:U,2,FALSE)*VLOOKUP(H565,映射!O:P,2,FALSE)</f>
        <v>480</v>
      </c>
      <c r="J565" s="18">
        <f t="shared" si="27"/>
        <v>470</v>
      </c>
    </row>
    <row r="566" spans="1:10">
      <c r="A566" s="15">
        <f t="shared" si="29"/>
        <v>140188</v>
      </c>
      <c r="B566" s="15">
        <v>40188</v>
      </c>
      <c r="C566" s="29">
        <v>10094</v>
      </c>
      <c r="D566" s="15" t="s">
        <v>650</v>
      </c>
      <c r="E566" s="15" t="s">
        <v>2255</v>
      </c>
      <c r="F566" s="15">
        <v>32</v>
      </c>
      <c r="G566" s="15" t="s">
        <v>323</v>
      </c>
      <c r="H566" s="15" t="str">
        <f t="shared" si="28"/>
        <v>普通怪物</v>
      </c>
      <c r="I566" s="18">
        <f>VLOOKUP(F566,映射!A:B,2,FALSE)*VLOOKUP(G566,映射!T:U,2,FALSE)*VLOOKUP(H566,映射!O:P,2,FALSE)</f>
        <v>480</v>
      </c>
      <c r="J566" s="18">
        <f t="shared" si="27"/>
        <v>470</v>
      </c>
    </row>
    <row r="567" spans="1:10">
      <c r="A567" s="15">
        <f t="shared" si="29"/>
        <v>140189</v>
      </c>
      <c r="B567" s="15">
        <v>40189</v>
      </c>
      <c r="C567" s="29">
        <v>10132</v>
      </c>
      <c r="D567" s="15" t="s">
        <v>471</v>
      </c>
      <c r="E567" s="15" t="s">
        <v>2255</v>
      </c>
      <c r="F567" s="15">
        <v>32</v>
      </c>
      <c r="G567" s="15" t="s">
        <v>323</v>
      </c>
      <c r="H567" s="15" t="str">
        <f t="shared" si="28"/>
        <v>普通怪物</v>
      </c>
      <c r="I567" s="18">
        <f>VLOOKUP(F567,映射!A:B,2,FALSE)*VLOOKUP(G567,映射!T:U,2,FALSE)*VLOOKUP(H567,映射!O:P,2,FALSE)</f>
        <v>480</v>
      </c>
      <c r="J567" s="18">
        <f t="shared" si="27"/>
        <v>470</v>
      </c>
    </row>
    <row r="568" spans="1:10">
      <c r="A568" s="15">
        <f t="shared" si="29"/>
        <v>140190</v>
      </c>
      <c r="B568" s="15">
        <v>40190</v>
      </c>
      <c r="C568" s="29">
        <v>10150</v>
      </c>
      <c r="D568" s="15" t="s">
        <v>496</v>
      </c>
      <c r="E568" s="15" t="s">
        <v>2255</v>
      </c>
      <c r="F568" s="15">
        <v>32</v>
      </c>
      <c r="G568" s="15" t="s">
        <v>323</v>
      </c>
      <c r="H568" s="15" t="str">
        <f t="shared" si="28"/>
        <v>普通怪物</v>
      </c>
      <c r="I568" s="18">
        <f>VLOOKUP(F568,映射!A:B,2,FALSE)*VLOOKUP(G568,映射!T:U,2,FALSE)*VLOOKUP(H568,映射!O:P,2,FALSE)</f>
        <v>480</v>
      </c>
      <c r="J568" s="18">
        <f t="shared" si="27"/>
        <v>470</v>
      </c>
    </row>
    <row r="569" spans="1:10">
      <c r="A569" s="15">
        <f t="shared" si="29"/>
        <v>140191</v>
      </c>
      <c r="B569" s="15">
        <v>40191</v>
      </c>
      <c r="C569" s="29">
        <v>10033</v>
      </c>
      <c r="D569" s="15" t="s">
        <v>692</v>
      </c>
      <c r="E569" s="15" t="s">
        <v>2255</v>
      </c>
      <c r="F569" s="15">
        <v>32</v>
      </c>
      <c r="G569" s="15" t="s">
        <v>323</v>
      </c>
      <c r="H569" s="15" t="str">
        <f t="shared" si="28"/>
        <v>普通怪物</v>
      </c>
      <c r="I569" s="18">
        <f>VLOOKUP(F569,映射!A:B,2,FALSE)*VLOOKUP(G569,映射!T:U,2,FALSE)*VLOOKUP(H569,映射!O:P,2,FALSE)</f>
        <v>480</v>
      </c>
      <c r="J569" s="18">
        <f t="shared" si="27"/>
        <v>470</v>
      </c>
    </row>
    <row r="570" spans="1:10">
      <c r="A570" s="15">
        <f t="shared" si="29"/>
        <v>140192</v>
      </c>
      <c r="B570" s="15">
        <v>40192</v>
      </c>
      <c r="C570" s="29">
        <v>10155</v>
      </c>
      <c r="D570" s="15" t="s">
        <v>466</v>
      </c>
      <c r="E570" s="15" t="s">
        <v>2255</v>
      </c>
      <c r="F570" s="15">
        <v>32</v>
      </c>
      <c r="G570" s="15" t="s">
        <v>323</v>
      </c>
      <c r="H570" s="15" t="str">
        <f t="shared" si="28"/>
        <v>普通怪物</v>
      </c>
      <c r="I570" s="18">
        <f>VLOOKUP(F570,映射!A:B,2,FALSE)*VLOOKUP(G570,映射!T:U,2,FALSE)*VLOOKUP(H570,映射!O:P,2,FALSE)</f>
        <v>480</v>
      </c>
      <c r="J570" s="18">
        <f t="shared" si="27"/>
        <v>470</v>
      </c>
    </row>
    <row r="571" spans="1:10">
      <c r="A571" s="15">
        <f t="shared" si="29"/>
        <v>140193</v>
      </c>
      <c r="B571" s="15">
        <v>40193</v>
      </c>
      <c r="C571" s="29">
        <v>10056</v>
      </c>
      <c r="D571" s="15" t="s">
        <v>644</v>
      </c>
      <c r="E571" s="15" t="s">
        <v>2255</v>
      </c>
      <c r="F571" s="15">
        <v>32</v>
      </c>
      <c r="G571" s="15" t="s">
        <v>323</v>
      </c>
      <c r="H571" s="15" t="str">
        <f t="shared" si="28"/>
        <v>普通怪物</v>
      </c>
      <c r="I571" s="18">
        <f>VLOOKUP(F571,映射!A:B,2,FALSE)*VLOOKUP(G571,映射!T:U,2,FALSE)*VLOOKUP(H571,映射!O:P,2,FALSE)</f>
        <v>480</v>
      </c>
      <c r="J571" s="18">
        <f t="shared" si="27"/>
        <v>470</v>
      </c>
    </row>
    <row r="572" spans="1:10">
      <c r="A572" s="15">
        <f t="shared" si="29"/>
        <v>140194</v>
      </c>
      <c r="B572" s="15">
        <v>40194</v>
      </c>
      <c r="C572" s="29">
        <v>10111</v>
      </c>
      <c r="D572" s="15" t="s">
        <v>521</v>
      </c>
      <c r="E572" s="15" t="s">
        <v>2255</v>
      </c>
      <c r="F572" s="15">
        <v>32</v>
      </c>
      <c r="G572" s="15" t="s">
        <v>323</v>
      </c>
      <c r="H572" s="15" t="str">
        <f t="shared" si="28"/>
        <v>普通怪物</v>
      </c>
      <c r="I572" s="18">
        <f>VLOOKUP(F572,映射!A:B,2,FALSE)*VLOOKUP(G572,映射!T:U,2,FALSE)*VLOOKUP(H572,映射!O:P,2,FALSE)</f>
        <v>480</v>
      </c>
      <c r="J572" s="18">
        <f t="shared" si="27"/>
        <v>470</v>
      </c>
    </row>
    <row r="573" spans="1:10">
      <c r="A573" s="15">
        <f t="shared" si="29"/>
        <v>140195</v>
      </c>
      <c r="B573" s="15">
        <v>40195</v>
      </c>
      <c r="C573" s="29">
        <v>10092</v>
      </c>
      <c r="D573" s="15" t="s">
        <v>684</v>
      </c>
      <c r="E573" s="15" t="s">
        <v>2255</v>
      </c>
      <c r="F573" s="15">
        <v>32</v>
      </c>
      <c r="G573" s="15" t="s">
        <v>323</v>
      </c>
      <c r="H573" s="15" t="str">
        <f t="shared" si="28"/>
        <v>普通怪物</v>
      </c>
      <c r="I573" s="18">
        <f>VLOOKUP(F573,映射!A:B,2,FALSE)*VLOOKUP(G573,映射!T:U,2,FALSE)*VLOOKUP(H573,映射!O:P,2,FALSE)</f>
        <v>480</v>
      </c>
      <c r="J573" s="18">
        <f t="shared" si="27"/>
        <v>470</v>
      </c>
    </row>
    <row r="574" spans="1:10">
      <c r="A574" s="15">
        <f t="shared" si="29"/>
        <v>140196</v>
      </c>
      <c r="B574" s="15">
        <v>40196</v>
      </c>
      <c r="C574" s="29">
        <v>10000</v>
      </c>
      <c r="D574" s="15" t="s">
        <v>398</v>
      </c>
      <c r="E574" s="15" t="s">
        <v>2255</v>
      </c>
      <c r="F574" s="15">
        <v>37</v>
      </c>
      <c r="G574" s="15" t="s">
        <v>323</v>
      </c>
      <c r="H574" s="15" t="str">
        <f t="shared" si="28"/>
        <v>普通怪物</v>
      </c>
      <c r="I574" s="18">
        <f>VLOOKUP(F574,映射!A:B,2,FALSE)*VLOOKUP(G574,映射!T:U,2,FALSE)*VLOOKUP(H574,映射!O:P,2,FALSE)</f>
        <v>650</v>
      </c>
      <c r="J574" s="18">
        <f t="shared" si="27"/>
        <v>520</v>
      </c>
    </row>
    <row r="575" spans="1:10">
      <c r="A575" s="15">
        <f t="shared" si="29"/>
        <v>140197</v>
      </c>
      <c r="B575" s="15">
        <v>40197</v>
      </c>
      <c r="C575" s="29">
        <v>10153</v>
      </c>
      <c r="D575" s="15" t="s">
        <v>479</v>
      </c>
      <c r="E575" s="15" t="s">
        <v>2255</v>
      </c>
      <c r="F575" s="15">
        <v>37</v>
      </c>
      <c r="G575" s="15" t="s">
        <v>323</v>
      </c>
      <c r="H575" s="15" t="str">
        <f t="shared" si="28"/>
        <v>普通怪物</v>
      </c>
      <c r="I575" s="18">
        <f>VLOOKUP(F575,映射!A:B,2,FALSE)*VLOOKUP(G575,映射!T:U,2,FALSE)*VLOOKUP(H575,映射!O:P,2,FALSE)</f>
        <v>650</v>
      </c>
      <c r="J575" s="18">
        <f t="shared" si="27"/>
        <v>520</v>
      </c>
    </row>
    <row r="576" spans="1:10">
      <c r="A576" s="15">
        <f t="shared" si="29"/>
        <v>140198</v>
      </c>
      <c r="B576" s="15">
        <v>40198</v>
      </c>
      <c r="C576" s="29">
        <v>10005</v>
      </c>
      <c r="D576" s="15" t="s">
        <v>690</v>
      </c>
      <c r="E576" s="15" t="s">
        <v>2255</v>
      </c>
      <c r="F576" s="15">
        <v>37</v>
      </c>
      <c r="G576" s="15" t="s">
        <v>323</v>
      </c>
      <c r="H576" s="15" t="str">
        <f t="shared" si="28"/>
        <v>普通怪物</v>
      </c>
      <c r="I576" s="18">
        <f>VLOOKUP(F576,映射!A:B,2,FALSE)*VLOOKUP(G576,映射!T:U,2,FALSE)*VLOOKUP(H576,映射!O:P,2,FALSE)</f>
        <v>650</v>
      </c>
      <c r="J576" s="18">
        <f t="shared" si="27"/>
        <v>520</v>
      </c>
    </row>
    <row r="577" spans="1:10">
      <c r="A577" s="15">
        <f t="shared" si="29"/>
        <v>140199</v>
      </c>
      <c r="B577" s="15">
        <v>40199</v>
      </c>
      <c r="C577" s="29">
        <v>10044</v>
      </c>
      <c r="D577" s="15" t="s">
        <v>590</v>
      </c>
      <c r="E577" s="15" t="s">
        <v>2255</v>
      </c>
      <c r="F577" s="15">
        <v>37</v>
      </c>
      <c r="G577" s="15" t="s">
        <v>323</v>
      </c>
      <c r="H577" s="15" t="str">
        <f t="shared" si="28"/>
        <v>普通怪物</v>
      </c>
      <c r="I577" s="18">
        <f>VLOOKUP(F577,映射!A:B,2,FALSE)*VLOOKUP(G577,映射!T:U,2,FALSE)*VLOOKUP(H577,映射!O:P,2,FALSE)</f>
        <v>650</v>
      </c>
      <c r="J577" s="18">
        <f t="shared" si="27"/>
        <v>520</v>
      </c>
    </row>
    <row r="578" spans="1:10">
      <c r="A578" s="15">
        <f t="shared" si="29"/>
        <v>140200</v>
      </c>
      <c r="B578" s="15">
        <v>40200</v>
      </c>
      <c r="C578" s="29">
        <v>10103</v>
      </c>
      <c r="D578" s="15" t="s">
        <v>600</v>
      </c>
      <c r="E578" s="15" t="s">
        <v>2255</v>
      </c>
      <c r="F578" s="15">
        <v>37</v>
      </c>
      <c r="G578" s="15" t="s">
        <v>323</v>
      </c>
      <c r="H578" s="15" t="str">
        <f t="shared" si="28"/>
        <v>普通怪物</v>
      </c>
      <c r="I578" s="18">
        <f>VLOOKUP(F578,映射!A:B,2,FALSE)*VLOOKUP(G578,映射!T:U,2,FALSE)*VLOOKUP(H578,映射!O:P,2,FALSE)</f>
        <v>650</v>
      </c>
      <c r="J578" s="18">
        <f t="shared" si="27"/>
        <v>520</v>
      </c>
    </row>
    <row r="579" spans="1:10">
      <c r="A579" s="15">
        <f t="shared" si="29"/>
        <v>140201</v>
      </c>
      <c r="B579" s="15">
        <v>40201</v>
      </c>
      <c r="C579" s="29">
        <v>10057</v>
      </c>
      <c r="D579" s="15" t="s">
        <v>631</v>
      </c>
      <c r="E579" s="15" t="s">
        <v>2255</v>
      </c>
      <c r="F579" s="15">
        <v>37</v>
      </c>
      <c r="G579" s="15" t="s">
        <v>323</v>
      </c>
      <c r="H579" s="15" t="str">
        <f t="shared" si="28"/>
        <v>普通怪物</v>
      </c>
      <c r="I579" s="18">
        <f>VLOOKUP(F579,映射!A:B,2,FALSE)*VLOOKUP(G579,映射!T:U,2,FALSE)*VLOOKUP(H579,映射!O:P,2,FALSE)</f>
        <v>650</v>
      </c>
      <c r="J579" s="18">
        <f t="shared" ref="J579:J642" si="30">VLOOKUP(F579,AK:AL,2,FALSE)*VLOOKUP(G579,AH:AI,2,FALSE)*VLOOKUP(H579,AF:AG,2,FALSE)</f>
        <v>520</v>
      </c>
    </row>
    <row r="580" spans="1:10">
      <c r="A580" s="15">
        <f t="shared" si="29"/>
        <v>140202</v>
      </c>
      <c r="B580" s="15">
        <v>40202</v>
      </c>
      <c r="C580" s="29">
        <v>10086</v>
      </c>
      <c r="D580" s="15" t="s">
        <v>691</v>
      </c>
      <c r="E580" s="15" t="s">
        <v>2255</v>
      </c>
      <c r="F580" s="15">
        <v>37</v>
      </c>
      <c r="G580" s="15" t="s">
        <v>323</v>
      </c>
      <c r="H580" s="15" t="str">
        <f t="shared" ref="H580:H643" si="31">IF(E580="monster","普通怪物","boss")</f>
        <v>普通怪物</v>
      </c>
      <c r="I580" s="18">
        <f>VLOOKUP(F580,映射!A:B,2,FALSE)*VLOOKUP(G580,映射!T:U,2,FALSE)*VLOOKUP(H580,映射!O:P,2,FALSE)</f>
        <v>650</v>
      </c>
      <c r="J580" s="18">
        <f t="shared" si="30"/>
        <v>520</v>
      </c>
    </row>
    <row r="581" spans="1:10">
      <c r="A581" s="15">
        <f t="shared" si="29"/>
        <v>140203</v>
      </c>
      <c r="B581" s="15">
        <v>40203</v>
      </c>
      <c r="C581" s="29">
        <v>10094</v>
      </c>
      <c r="D581" s="15" t="s">
        <v>650</v>
      </c>
      <c r="E581" s="15" t="s">
        <v>2255</v>
      </c>
      <c r="F581" s="15">
        <v>37</v>
      </c>
      <c r="G581" s="15" t="s">
        <v>323</v>
      </c>
      <c r="H581" s="15" t="str">
        <f t="shared" si="31"/>
        <v>普通怪物</v>
      </c>
      <c r="I581" s="18">
        <f>VLOOKUP(F581,映射!A:B,2,FALSE)*VLOOKUP(G581,映射!T:U,2,FALSE)*VLOOKUP(H581,映射!O:P,2,FALSE)</f>
        <v>650</v>
      </c>
      <c r="J581" s="18">
        <f t="shared" si="30"/>
        <v>520</v>
      </c>
    </row>
    <row r="582" spans="1:10">
      <c r="A582" s="15">
        <f t="shared" si="29"/>
        <v>140204</v>
      </c>
      <c r="B582" s="15">
        <v>40204</v>
      </c>
      <c r="C582" s="29">
        <v>10132</v>
      </c>
      <c r="D582" s="15" t="s">
        <v>471</v>
      </c>
      <c r="E582" s="15" t="s">
        <v>2255</v>
      </c>
      <c r="F582" s="15">
        <v>37</v>
      </c>
      <c r="G582" s="15" t="s">
        <v>323</v>
      </c>
      <c r="H582" s="15" t="str">
        <f t="shared" si="31"/>
        <v>普通怪物</v>
      </c>
      <c r="I582" s="18">
        <f>VLOOKUP(F582,映射!A:B,2,FALSE)*VLOOKUP(G582,映射!T:U,2,FALSE)*VLOOKUP(H582,映射!O:P,2,FALSE)</f>
        <v>650</v>
      </c>
      <c r="J582" s="18">
        <f t="shared" si="30"/>
        <v>520</v>
      </c>
    </row>
    <row r="583" spans="1:10">
      <c r="A583" s="15">
        <f t="shared" si="29"/>
        <v>140205</v>
      </c>
      <c r="B583" s="15">
        <v>40205</v>
      </c>
      <c r="C583" s="29">
        <v>10150</v>
      </c>
      <c r="D583" s="15" t="s">
        <v>496</v>
      </c>
      <c r="E583" s="15" t="s">
        <v>2255</v>
      </c>
      <c r="F583" s="15">
        <v>37</v>
      </c>
      <c r="G583" s="15" t="s">
        <v>323</v>
      </c>
      <c r="H583" s="15" t="str">
        <f t="shared" si="31"/>
        <v>普通怪物</v>
      </c>
      <c r="I583" s="18">
        <f>VLOOKUP(F583,映射!A:B,2,FALSE)*VLOOKUP(G583,映射!T:U,2,FALSE)*VLOOKUP(H583,映射!O:P,2,FALSE)</f>
        <v>650</v>
      </c>
      <c r="J583" s="18">
        <f t="shared" si="30"/>
        <v>520</v>
      </c>
    </row>
    <row r="584" spans="1:10">
      <c r="A584" s="15">
        <f t="shared" si="29"/>
        <v>140206</v>
      </c>
      <c r="B584" s="15">
        <v>40206</v>
      </c>
      <c r="C584" s="29">
        <v>10033</v>
      </c>
      <c r="D584" s="15" t="s">
        <v>692</v>
      </c>
      <c r="E584" s="15" t="s">
        <v>2255</v>
      </c>
      <c r="F584" s="15">
        <v>37</v>
      </c>
      <c r="G584" s="15" t="s">
        <v>323</v>
      </c>
      <c r="H584" s="15" t="str">
        <f t="shared" si="31"/>
        <v>普通怪物</v>
      </c>
      <c r="I584" s="18">
        <f>VLOOKUP(F584,映射!A:B,2,FALSE)*VLOOKUP(G584,映射!T:U,2,FALSE)*VLOOKUP(H584,映射!O:P,2,FALSE)</f>
        <v>650</v>
      </c>
      <c r="J584" s="18">
        <f t="shared" si="30"/>
        <v>520</v>
      </c>
    </row>
    <row r="585" spans="1:10">
      <c r="A585" s="15">
        <f t="shared" si="29"/>
        <v>140207</v>
      </c>
      <c r="B585" s="15">
        <v>40207</v>
      </c>
      <c r="C585" s="29">
        <v>10155</v>
      </c>
      <c r="D585" s="15" t="s">
        <v>466</v>
      </c>
      <c r="E585" s="15" t="s">
        <v>2255</v>
      </c>
      <c r="F585" s="15">
        <v>37</v>
      </c>
      <c r="G585" s="15" t="s">
        <v>323</v>
      </c>
      <c r="H585" s="15" t="str">
        <f t="shared" si="31"/>
        <v>普通怪物</v>
      </c>
      <c r="I585" s="18">
        <f>VLOOKUP(F585,映射!A:B,2,FALSE)*VLOOKUP(G585,映射!T:U,2,FALSE)*VLOOKUP(H585,映射!O:P,2,FALSE)</f>
        <v>650</v>
      </c>
      <c r="J585" s="18">
        <f t="shared" si="30"/>
        <v>520</v>
      </c>
    </row>
    <row r="586" spans="1:10">
      <c r="A586" s="15">
        <f t="shared" si="29"/>
        <v>140208</v>
      </c>
      <c r="B586" s="15">
        <v>40208</v>
      </c>
      <c r="C586" s="29">
        <v>10056</v>
      </c>
      <c r="D586" s="15" t="s">
        <v>644</v>
      </c>
      <c r="E586" s="15" t="s">
        <v>2255</v>
      </c>
      <c r="F586" s="15">
        <v>37</v>
      </c>
      <c r="G586" s="15" t="s">
        <v>323</v>
      </c>
      <c r="H586" s="15" t="str">
        <f t="shared" si="31"/>
        <v>普通怪物</v>
      </c>
      <c r="I586" s="18">
        <f>VLOOKUP(F586,映射!A:B,2,FALSE)*VLOOKUP(G586,映射!T:U,2,FALSE)*VLOOKUP(H586,映射!O:P,2,FALSE)</f>
        <v>650</v>
      </c>
      <c r="J586" s="18">
        <f t="shared" si="30"/>
        <v>520</v>
      </c>
    </row>
    <row r="587" spans="1:10">
      <c r="A587" s="15">
        <f t="shared" si="29"/>
        <v>140209</v>
      </c>
      <c r="B587" s="15">
        <v>40209</v>
      </c>
      <c r="C587" s="29">
        <v>10111</v>
      </c>
      <c r="D587" s="15" t="s">
        <v>521</v>
      </c>
      <c r="E587" s="15" t="s">
        <v>2255</v>
      </c>
      <c r="F587" s="15">
        <v>37</v>
      </c>
      <c r="G587" s="15" t="s">
        <v>323</v>
      </c>
      <c r="H587" s="15" t="str">
        <f t="shared" si="31"/>
        <v>普通怪物</v>
      </c>
      <c r="I587" s="18">
        <f>VLOOKUP(F587,映射!A:B,2,FALSE)*VLOOKUP(G587,映射!T:U,2,FALSE)*VLOOKUP(H587,映射!O:P,2,FALSE)</f>
        <v>650</v>
      </c>
      <c r="J587" s="18">
        <f t="shared" si="30"/>
        <v>520</v>
      </c>
    </row>
    <row r="588" spans="1:10">
      <c r="A588" s="15">
        <f t="shared" si="29"/>
        <v>140210</v>
      </c>
      <c r="B588" s="15">
        <v>40210</v>
      </c>
      <c r="C588" s="29">
        <v>10092</v>
      </c>
      <c r="D588" s="15" t="s">
        <v>684</v>
      </c>
      <c r="E588" s="15" t="s">
        <v>2255</v>
      </c>
      <c r="F588" s="15">
        <v>37</v>
      </c>
      <c r="G588" s="15" t="s">
        <v>323</v>
      </c>
      <c r="H588" s="15" t="str">
        <f t="shared" si="31"/>
        <v>普通怪物</v>
      </c>
      <c r="I588" s="18">
        <f>VLOOKUP(F588,映射!A:B,2,FALSE)*VLOOKUP(G588,映射!T:U,2,FALSE)*VLOOKUP(H588,映射!O:P,2,FALSE)</f>
        <v>650</v>
      </c>
      <c r="J588" s="18">
        <f t="shared" si="30"/>
        <v>520</v>
      </c>
    </row>
    <row r="589" spans="1:10">
      <c r="A589" s="15">
        <f t="shared" si="29"/>
        <v>140211</v>
      </c>
      <c r="B589" s="15">
        <v>40211</v>
      </c>
      <c r="C589" s="29">
        <v>10000</v>
      </c>
      <c r="D589" s="15" t="s">
        <v>398</v>
      </c>
      <c r="E589" s="15" t="s">
        <v>2255</v>
      </c>
      <c r="F589" s="15">
        <v>42</v>
      </c>
      <c r="G589" s="15" t="s">
        <v>323</v>
      </c>
      <c r="H589" s="15" t="str">
        <f t="shared" si="31"/>
        <v>普通怪物</v>
      </c>
      <c r="I589" s="18">
        <f>VLOOKUP(F589,映射!A:B,2,FALSE)*VLOOKUP(G589,映射!T:U,2,FALSE)*VLOOKUP(H589,映射!O:P,2,FALSE)</f>
        <v>860</v>
      </c>
      <c r="J589" s="18">
        <f t="shared" si="30"/>
        <v>570</v>
      </c>
    </row>
    <row r="590" spans="1:10">
      <c r="A590" s="15">
        <f t="shared" si="29"/>
        <v>140212</v>
      </c>
      <c r="B590" s="15">
        <v>40212</v>
      </c>
      <c r="C590" s="29">
        <v>10153</v>
      </c>
      <c r="D590" s="15" t="s">
        <v>479</v>
      </c>
      <c r="E590" s="15" t="s">
        <v>2255</v>
      </c>
      <c r="F590" s="15">
        <v>42</v>
      </c>
      <c r="G590" s="15" t="s">
        <v>323</v>
      </c>
      <c r="H590" s="15" t="str">
        <f t="shared" si="31"/>
        <v>普通怪物</v>
      </c>
      <c r="I590" s="18">
        <f>VLOOKUP(F590,映射!A:B,2,FALSE)*VLOOKUP(G590,映射!T:U,2,FALSE)*VLOOKUP(H590,映射!O:P,2,FALSE)</f>
        <v>860</v>
      </c>
      <c r="J590" s="18">
        <f t="shared" si="30"/>
        <v>570</v>
      </c>
    </row>
    <row r="591" spans="1:10">
      <c r="A591" s="15">
        <f t="shared" si="29"/>
        <v>140213</v>
      </c>
      <c r="B591" s="15">
        <v>40213</v>
      </c>
      <c r="C591" s="29">
        <v>10005</v>
      </c>
      <c r="D591" s="15" t="s">
        <v>690</v>
      </c>
      <c r="E591" s="15" t="s">
        <v>2255</v>
      </c>
      <c r="F591" s="15">
        <v>42</v>
      </c>
      <c r="G591" s="15" t="s">
        <v>323</v>
      </c>
      <c r="H591" s="15" t="str">
        <f t="shared" si="31"/>
        <v>普通怪物</v>
      </c>
      <c r="I591" s="18">
        <f>VLOOKUP(F591,映射!A:B,2,FALSE)*VLOOKUP(G591,映射!T:U,2,FALSE)*VLOOKUP(H591,映射!O:P,2,FALSE)</f>
        <v>860</v>
      </c>
      <c r="J591" s="18">
        <f t="shared" si="30"/>
        <v>570</v>
      </c>
    </row>
    <row r="592" spans="1:10">
      <c r="A592" s="15">
        <f t="shared" si="29"/>
        <v>140214</v>
      </c>
      <c r="B592" s="15">
        <v>40214</v>
      </c>
      <c r="C592" s="29">
        <v>10044</v>
      </c>
      <c r="D592" s="15" t="s">
        <v>590</v>
      </c>
      <c r="E592" s="15" t="s">
        <v>2255</v>
      </c>
      <c r="F592" s="15">
        <v>42</v>
      </c>
      <c r="G592" s="15" t="s">
        <v>323</v>
      </c>
      <c r="H592" s="15" t="str">
        <f t="shared" si="31"/>
        <v>普通怪物</v>
      </c>
      <c r="I592" s="18">
        <f>VLOOKUP(F592,映射!A:B,2,FALSE)*VLOOKUP(G592,映射!T:U,2,FALSE)*VLOOKUP(H592,映射!O:P,2,FALSE)</f>
        <v>860</v>
      </c>
      <c r="J592" s="18">
        <f t="shared" si="30"/>
        <v>570</v>
      </c>
    </row>
    <row r="593" spans="1:10">
      <c r="A593" s="15">
        <f t="shared" si="29"/>
        <v>140215</v>
      </c>
      <c r="B593" s="15">
        <v>40215</v>
      </c>
      <c r="C593" s="29">
        <v>10103</v>
      </c>
      <c r="D593" s="15" t="s">
        <v>600</v>
      </c>
      <c r="E593" s="15" t="s">
        <v>2255</v>
      </c>
      <c r="F593" s="15">
        <v>42</v>
      </c>
      <c r="G593" s="15" t="s">
        <v>323</v>
      </c>
      <c r="H593" s="15" t="str">
        <f t="shared" si="31"/>
        <v>普通怪物</v>
      </c>
      <c r="I593" s="18">
        <f>VLOOKUP(F593,映射!A:B,2,FALSE)*VLOOKUP(G593,映射!T:U,2,FALSE)*VLOOKUP(H593,映射!O:P,2,FALSE)</f>
        <v>860</v>
      </c>
      <c r="J593" s="18">
        <f t="shared" si="30"/>
        <v>570</v>
      </c>
    </row>
    <row r="594" spans="1:10">
      <c r="A594" s="15">
        <f t="shared" si="29"/>
        <v>140216</v>
      </c>
      <c r="B594" s="15">
        <v>40216</v>
      </c>
      <c r="C594" s="29">
        <v>10057</v>
      </c>
      <c r="D594" s="15" t="s">
        <v>631</v>
      </c>
      <c r="E594" s="15" t="s">
        <v>2255</v>
      </c>
      <c r="F594" s="15">
        <v>42</v>
      </c>
      <c r="G594" s="15" t="s">
        <v>323</v>
      </c>
      <c r="H594" s="15" t="str">
        <f t="shared" si="31"/>
        <v>普通怪物</v>
      </c>
      <c r="I594" s="18">
        <f>VLOOKUP(F594,映射!A:B,2,FALSE)*VLOOKUP(G594,映射!T:U,2,FALSE)*VLOOKUP(H594,映射!O:P,2,FALSE)</f>
        <v>860</v>
      </c>
      <c r="J594" s="18">
        <f t="shared" si="30"/>
        <v>570</v>
      </c>
    </row>
    <row r="595" spans="1:10">
      <c r="A595" s="15">
        <f t="shared" si="29"/>
        <v>140217</v>
      </c>
      <c r="B595" s="15">
        <v>40217</v>
      </c>
      <c r="C595" s="29">
        <v>10086</v>
      </c>
      <c r="D595" s="15" t="s">
        <v>691</v>
      </c>
      <c r="E595" s="15" t="s">
        <v>2255</v>
      </c>
      <c r="F595" s="15">
        <v>42</v>
      </c>
      <c r="G595" s="15" t="s">
        <v>323</v>
      </c>
      <c r="H595" s="15" t="str">
        <f t="shared" si="31"/>
        <v>普通怪物</v>
      </c>
      <c r="I595" s="18">
        <f>VLOOKUP(F595,映射!A:B,2,FALSE)*VLOOKUP(G595,映射!T:U,2,FALSE)*VLOOKUP(H595,映射!O:P,2,FALSE)</f>
        <v>860</v>
      </c>
      <c r="J595" s="18">
        <f t="shared" si="30"/>
        <v>570</v>
      </c>
    </row>
    <row r="596" spans="1:10">
      <c r="A596" s="15">
        <f t="shared" si="29"/>
        <v>140218</v>
      </c>
      <c r="B596" s="15">
        <v>40218</v>
      </c>
      <c r="C596" s="29">
        <v>10094</v>
      </c>
      <c r="D596" s="15" t="s">
        <v>650</v>
      </c>
      <c r="E596" s="15" t="s">
        <v>2255</v>
      </c>
      <c r="F596" s="15">
        <v>42</v>
      </c>
      <c r="G596" s="15" t="s">
        <v>323</v>
      </c>
      <c r="H596" s="15" t="str">
        <f t="shared" si="31"/>
        <v>普通怪物</v>
      </c>
      <c r="I596" s="18">
        <f>VLOOKUP(F596,映射!A:B,2,FALSE)*VLOOKUP(G596,映射!T:U,2,FALSE)*VLOOKUP(H596,映射!O:P,2,FALSE)</f>
        <v>860</v>
      </c>
      <c r="J596" s="18">
        <f t="shared" si="30"/>
        <v>570</v>
      </c>
    </row>
    <row r="597" spans="1:10">
      <c r="A597" s="15">
        <f t="shared" si="29"/>
        <v>140219</v>
      </c>
      <c r="B597" s="15">
        <v>40219</v>
      </c>
      <c r="C597" s="29">
        <v>10132</v>
      </c>
      <c r="D597" s="15" t="s">
        <v>471</v>
      </c>
      <c r="E597" s="15" t="s">
        <v>2255</v>
      </c>
      <c r="F597" s="15">
        <v>42</v>
      </c>
      <c r="G597" s="15" t="s">
        <v>323</v>
      </c>
      <c r="H597" s="15" t="str">
        <f t="shared" si="31"/>
        <v>普通怪物</v>
      </c>
      <c r="I597" s="18">
        <f>VLOOKUP(F597,映射!A:B,2,FALSE)*VLOOKUP(G597,映射!T:U,2,FALSE)*VLOOKUP(H597,映射!O:P,2,FALSE)</f>
        <v>860</v>
      </c>
      <c r="J597" s="18">
        <f t="shared" si="30"/>
        <v>570</v>
      </c>
    </row>
    <row r="598" spans="1:10">
      <c r="A598" s="15">
        <f t="shared" si="29"/>
        <v>140220</v>
      </c>
      <c r="B598" s="15">
        <v>40220</v>
      </c>
      <c r="C598" s="29">
        <v>10150</v>
      </c>
      <c r="D598" s="15" t="s">
        <v>496</v>
      </c>
      <c r="E598" s="15" t="s">
        <v>2255</v>
      </c>
      <c r="F598" s="15">
        <v>42</v>
      </c>
      <c r="G598" s="15" t="s">
        <v>323</v>
      </c>
      <c r="H598" s="15" t="str">
        <f t="shared" si="31"/>
        <v>普通怪物</v>
      </c>
      <c r="I598" s="18">
        <f>VLOOKUP(F598,映射!A:B,2,FALSE)*VLOOKUP(G598,映射!T:U,2,FALSE)*VLOOKUP(H598,映射!O:P,2,FALSE)</f>
        <v>860</v>
      </c>
      <c r="J598" s="18">
        <f t="shared" si="30"/>
        <v>570</v>
      </c>
    </row>
    <row r="599" spans="1:10">
      <c r="A599" s="15">
        <f t="shared" si="29"/>
        <v>140221</v>
      </c>
      <c r="B599" s="15">
        <v>40221</v>
      </c>
      <c r="C599" s="29">
        <v>10033</v>
      </c>
      <c r="D599" s="15" t="s">
        <v>692</v>
      </c>
      <c r="E599" s="15" t="s">
        <v>2255</v>
      </c>
      <c r="F599" s="15">
        <v>42</v>
      </c>
      <c r="G599" s="15" t="s">
        <v>323</v>
      </c>
      <c r="H599" s="15" t="str">
        <f t="shared" si="31"/>
        <v>普通怪物</v>
      </c>
      <c r="I599" s="18">
        <f>VLOOKUP(F599,映射!A:B,2,FALSE)*VLOOKUP(G599,映射!T:U,2,FALSE)*VLOOKUP(H599,映射!O:P,2,FALSE)</f>
        <v>860</v>
      </c>
      <c r="J599" s="18">
        <f t="shared" si="30"/>
        <v>570</v>
      </c>
    </row>
    <row r="600" spans="1:10">
      <c r="A600" s="15">
        <f t="shared" si="29"/>
        <v>140222</v>
      </c>
      <c r="B600" s="15">
        <v>40222</v>
      </c>
      <c r="C600" s="29">
        <v>10155</v>
      </c>
      <c r="D600" s="15" t="s">
        <v>466</v>
      </c>
      <c r="E600" s="15" t="s">
        <v>2255</v>
      </c>
      <c r="F600" s="15">
        <v>42</v>
      </c>
      <c r="G600" s="15" t="s">
        <v>323</v>
      </c>
      <c r="H600" s="15" t="str">
        <f t="shared" si="31"/>
        <v>普通怪物</v>
      </c>
      <c r="I600" s="18">
        <f>VLOOKUP(F600,映射!A:B,2,FALSE)*VLOOKUP(G600,映射!T:U,2,FALSE)*VLOOKUP(H600,映射!O:P,2,FALSE)</f>
        <v>860</v>
      </c>
      <c r="J600" s="18">
        <f t="shared" si="30"/>
        <v>570</v>
      </c>
    </row>
    <row r="601" spans="1:10">
      <c r="A601" s="15">
        <f t="shared" si="29"/>
        <v>140223</v>
      </c>
      <c r="B601" s="15">
        <v>40223</v>
      </c>
      <c r="C601" s="29">
        <v>10056</v>
      </c>
      <c r="D601" s="15" t="s">
        <v>644</v>
      </c>
      <c r="E601" s="15" t="s">
        <v>2255</v>
      </c>
      <c r="F601" s="15">
        <v>42</v>
      </c>
      <c r="G601" s="15" t="s">
        <v>323</v>
      </c>
      <c r="H601" s="15" t="str">
        <f t="shared" si="31"/>
        <v>普通怪物</v>
      </c>
      <c r="I601" s="18">
        <f>VLOOKUP(F601,映射!A:B,2,FALSE)*VLOOKUP(G601,映射!T:U,2,FALSE)*VLOOKUP(H601,映射!O:P,2,FALSE)</f>
        <v>860</v>
      </c>
      <c r="J601" s="18">
        <f t="shared" si="30"/>
        <v>570</v>
      </c>
    </row>
    <row r="602" spans="1:10">
      <c r="A602" s="15">
        <f t="shared" si="29"/>
        <v>140224</v>
      </c>
      <c r="B602" s="15">
        <v>40224</v>
      </c>
      <c r="C602" s="29">
        <v>10111</v>
      </c>
      <c r="D602" s="15" t="s">
        <v>521</v>
      </c>
      <c r="E602" s="15" t="s">
        <v>2255</v>
      </c>
      <c r="F602" s="15">
        <v>42</v>
      </c>
      <c r="G602" s="15" t="s">
        <v>323</v>
      </c>
      <c r="H602" s="15" t="str">
        <f t="shared" si="31"/>
        <v>普通怪物</v>
      </c>
      <c r="I602" s="18">
        <f>VLOOKUP(F602,映射!A:B,2,FALSE)*VLOOKUP(G602,映射!T:U,2,FALSE)*VLOOKUP(H602,映射!O:P,2,FALSE)</f>
        <v>860</v>
      </c>
      <c r="J602" s="18">
        <f t="shared" si="30"/>
        <v>570</v>
      </c>
    </row>
    <row r="603" spans="1:10">
      <c r="A603" s="15">
        <f t="shared" si="29"/>
        <v>140225</v>
      </c>
      <c r="B603" s="15">
        <v>40225</v>
      </c>
      <c r="C603" s="29">
        <v>10092</v>
      </c>
      <c r="D603" s="15" t="s">
        <v>684</v>
      </c>
      <c r="E603" s="15" t="s">
        <v>2255</v>
      </c>
      <c r="F603" s="15">
        <v>42</v>
      </c>
      <c r="G603" s="15" t="s">
        <v>323</v>
      </c>
      <c r="H603" s="15" t="str">
        <f t="shared" si="31"/>
        <v>普通怪物</v>
      </c>
      <c r="I603" s="18">
        <f>VLOOKUP(F603,映射!A:B,2,FALSE)*VLOOKUP(G603,映射!T:U,2,FALSE)*VLOOKUP(H603,映射!O:P,2,FALSE)</f>
        <v>860</v>
      </c>
      <c r="J603" s="18">
        <f t="shared" si="30"/>
        <v>570</v>
      </c>
    </row>
    <row r="604" spans="1:10">
      <c r="A604" s="15">
        <f t="shared" si="29"/>
        <v>140226</v>
      </c>
      <c r="B604" s="15">
        <v>40226</v>
      </c>
      <c r="C604" s="29">
        <v>10000</v>
      </c>
      <c r="D604" s="15" t="s">
        <v>398</v>
      </c>
      <c r="E604" s="15" t="s">
        <v>2255</v>
      </c>
      <c r="F604" s="15">
        <v>47</v>
      </c>
      <c r="G604" s="15" t="s">
        <v>323</v>
      </c>
      <c r="H604" s="15" t="str">
        <f t="shared" si="31"/>
        <v>普通怪物</v>
      </c>
      <c r="I604" s="18">
        <f>VLOOKUP(F604,映射!A:B,2,FALSE)*VLOOKUP(G604,映射!T:U,2,FALSE)*VLOOKUP(H604,映射!O:P,2,FALSE)</f>
        <v>1120</v>
      </c>
      <c r="J604" s="18">
        <f t="shared" si="30"/>
        <v>620</v>
      </c>
    </row>
    <row r="605" spans="1:10">
      <c r="A605" s="15">
        <f t="shared" si="29"/>
        <v>140227</v>
      </c>
      <c r="B605" s="15">
        <v>40227</v>
      </c>
      <c r="C605" s="29">
        <v>10153</v>
      </c>
      <c r="D605" s="15" t="s">
        <v>479</v>
      </c>
      <c r="E605" s="15" t="s">
        <v>2255</v>
      </c>
      <c r="F605" s="15">
        <v>47</v>
      </c>
      <c r="G605" s="15" t="s">
        <v>323</v>
      </c>
      <c r="H605" s="15" t="str">
        <f t="shared" si="31"/>
        <v>普通怪物</v>
      </c>
      <c r="I605" s="18">
        <f>VLOOKUP(F605,映射!A:B,2,FALSE)*VLOOKUP(G605,映射!T:U,2,FALSE)*VLOOKUP(H605,映射!O:P,2,FALSE)</f>
        <v>1120</v>
      </c>
      <c r="J605" s="18">
        <f t="shared" si="30"/>
        <v>620</v>
      </c>
    </row>
    <row r="606" spans="1:10">
      <c r="A606" s="15">
        <f t="shared" si="29"/>
        <v>140228</v>
      </c>
      <c r="B606" s="15">
        <v>40228</v>
      </c>
      <c r="C606" s="29">
        <v>10005</v>
      </c>
      <c r="D606" s="15" t="s">
        <v>690</v>
      </c>
      <c r="E606" s="15" t="s">
        <v>2255</v>
      </c>
      <c r="F606" s="15">
        <v>47</v>
      </c>
      <c r="G606" s="15" t="s">
        <v>323</v>
      </c>
      <c r="H606" s="15" t="str">
        <f t="shared" si="31"/>
        <v>普通怪物</v>
      </c>
      <c r="I606" s="18">
        <f>VLOOKUP(F606,映射!A:B,2,FALSE)*VLOOKUP(G606,映射!T:U,2,FALSE)*VLOOKUP(H606,映射!O:P,2,FALSE)</f>
        <v>1120</v>
      </c>
      <c r="J606" s="18">
        <f t="shared" si="30"/>
        <v>620</v>
      </c>
    </row>
    <row r="607" spans="1:10">
      <c r="A607" s="15">
        <f t="shared" si="29"/>
        <v>140229</v>
      </c>
      <c r="B607" s="15">
        <v>40229</v>
      </c>
      <c r="C607" s="29">
        <v>10044</v>
      </c>
      <c r="D607" s="15" t="s">
        <v>590</v>
      </c>
      <c r="E607" s="15" t="s">
        <v>2255</v>
      </c>
      <c r="F607" s="15">
        <v>47</v>
      </c>
      <c r="G607" s="15" t="s">
        <v>323</v>
      </c>
      <c r="H607" s="15" t="str">
        <f t="shared" si="31"/>
        <v>普通怪物</v>
      </c>
      <c r="I607" s="18">
        <f>VLOOKUP(F607,映射!A:B,2,FALSE)*VLOOKUP(G607,映射!T:U,2,FALSE)*VLOOKUP(H607,映射!O:P,2,FALSE)</f>
        <v>1120</v>
      </c>
      <c r="J607" s="18">
        <f t="shared" si="30"/>
        <v>620</v>
      </c>
    </row>
    <row r="608" spans="1:10">
      <c r="A608" s="15">
        <f t="shared" si="29"/>
        <v>140230</v>
      </c>
      <c r="B608" s="15">
        <v>40230</v>
      </c>
      <c r="C608" s="29">
        <v>10103</v>
      </c>
      <c r="D608" s="15" t="s">
        <v>600</v>
      </c>
      <c r="E608" s="15" t="s">
        <v>2255</v>
      </c>
      <c r="F608" s="15">
        <v>47</v>
      </c>
      <c r="G608" s="15" t="s">
        <v>323</v>
      </c>
      <c r="H608" s="15" t="str">
        <f t="shared" si="31"/>
        <v>普通怪物</v>
      </c>
      <c r="I608" s="18">
        <f>VLOOKUP(F608,映射!A:B,2,FALSE)*VLOOKUP(G608,映射!T:U,2,FALSE)*VLOOKUP(H608,映射!O:P,2,FALSE)</f>
        <v>1120</v>
      </c>
      <c r="J608" s="18">
        <f t="shared" si="30"/>
        <v>620</v>
      </c>
    </row>
    <row r="609" spans="1:10">
      <c r="A609" s="15">
        <f t="shared" si="29"/>
        <v>140231</v>
      </c>
      <c r="B609" s="15">
        <v>40231</v>
      </c>
      <c r="C609" s="29">
        <v>10057</v>
      </c>
      <c r="D609" s="15" t="s">
        <v>631</v>
      </c>
      <c r="E609" s="15" t="s">
        <v>2255</v>
      </c>
      <c r="F609" s="15">
        <v>47</v>
      </c>
      <c r="G609" s="15" t="s">
        <v>323</v>
      </c>
      <c r="H609" s="15" t="str">
        <f t="shared" si="31"/>
        <v>普通怪物</v>
      </c>
      <c r="I609" s="18">
        <f>VLOOKUP(F609,映射!A:B,2,FALSE)*VLOOKUP(G609,映射!T:U,2,FALSE)*VLOOKUP(H609,映射!O:P,2,FALSE)</f>
        <v>1120</v>
      </c>
      <c r="J609" s="18">
        <f t="shared" si="30"/>
        <v>620</v>
      </c>
    </row>
    <row r="610" spans="1:10">
      <c r="A610" s="15">
        <f t="shared" si="29"/>
        <v>140232</v>
      </c>
      <c r="B610" s="15">
        <v>40232</v>
      </c>
      <c r="C610" s="29">
        <v>10086</v>
      </c>
      <c r="D610" s="15" t="s">
        <v>691</v>
      </c>
      <c r="E610" s="15" t="s">
        <v>2255</v>
      </c>
      <c r="F610" s="15">
        <v>47</v>
      </c>
      <c r="G610" s="15" t="s">
        <v>323</v>
      </c>
      <c r="H610" s="15" t="str">
        <f t="shared" si="31"/>
        <v>普通怪物</v>
      </c>
      <c r="I610" s="18">
        <f>VLOOKUP(F610,映射!A:B,2,FALSE)*VLOOKUP(G610,映射!T:U,2,FALSE)*VLOOKUP(H610,映射!O:P,2,FALSE)</f>
        <v>1120</v>
      </c>
      <c r="J610" s="18">
        <f t="shared" si="30"/>
        <v>620</v>
      </c>
    </row>
    <row r="611" spans="1:10">
      <c r="A611" s="15">
        <f t="shared" si="29"/>
        <v>140233</v>
      </c>
      <c r="B611" s="15">
        <v>40233</v>
      </c>
      <c r="C611" s="29">
        <v>10094</v>
      </c>
      <c r="D611" s="15" t="s">
        <v>650</v>
      </c>
      <c r="E611" s="15" t="s">
        <v>2255</v>
      </c>
      <c r="F611" s="15">
        <v>47</v>
      </c>
      <c r="G611" s="15" t="s">
        <v>323</v>
      </c>
      <c r="H611" s="15" t="str">
        <f t="shared" si="31"/>
        <v>普通怪物</v>
      </c>
      <c r="I611" s="18">
        <f>VLOOKUP(F611,映射!A:B,2,FALSE)*VLOOKUP(G611,映射!T:U,2,FALSE)*VLOOKUP(H611,映射!O:P,2,FALSE)</f>
        <v>1120</v>
      </c>
      <c r="J611" s="18">
        <f t="shared" si="30"/>
        <v>620</v>
      </c>
    </row>
    <row r="612" spans="1:10">
      <c r="A612" s="15">
        <f t="shared" si="29"/>
        <v>140234</v>
      </c>
      <c r="B612" s="15">
        <v>40234</v>
      </c>
      <c r="C612" s="29">
        <v>10132</v>
      </c>
      <c r="D612" s="15" t="s">
        <v>471</v>
      </c>
      <c r="E612" s="15" t="s">
        <v>2255</v>
      </c>
      <c r="F612" s="15">
        <v>47</v>
      </c>
      <c r="G612" s="15" t="s">
        <v>323</v>
      </c>
      <c r="H612" s="15" t="str">
        <f t="shared" si="31"/>
        <v>普通怪物</v>
      </c>
      <c r="I612" s="18">
        <f>VLOOKUP(F612,映射!A:B,2,FALSE)*VLOOKUP(G612,映射!T:U,2,FALSE)*VLOOKUP(H612,映射!O:P,2,FALSE)</f>
        <v>1120</v>
      </c>
      <c r="J612" s="18">
        <f t="shared" si="30"/>
        <v>620</v>
      </c>
    </row>
    <row r="613" spans="1:10">
      <c r="A613" s="15">
        <f t="shared" si="29"/>
        <v>140235</v>
      </c>
      <c r="B613" s="15">
        <v>40235</v>
      </c>
      <c r="C613" s="29">
        <v>10150</v>
      </c>
      <c r="D613" s="15" t="s">
        <v>496</v>
      </c>
      <c r="E613" s="15" t="s">
        <v>2255</v>
      </c>
      <c r="F613" s="15">
        <v>47</v>
      </c>
      <c r="G613" s="15" t="s">
        <v>323</v>
      </c>
      <c r="H613" s="15" t="str">
        <f t="shared" si="31"/>
        <v>普通怪物</v>
      </c>
      <c r="I613" s="18">
        <f>VLOOKUP(F613,映射!A:B,2,FALSE)*VLOOKUP(G613,映射!T:U,2,FALSE)*VLOOKUP(H613,映射!O:P,2,FALSE)</f>
        <v>1120</v>
      </c>
      <c r="J613" s="18">
        <f t="shared" si="30"/>
        <v>620</v>
      </c>
    </row>
    <row r="614" spans="1:10">
      <c r="A614" s="15">
        <f t="shared" si="29"/>
        <v>140236</v>
      </c>
      <c r="B614" s="15">
        <v>40236</v>
      </c>
      <c r="C614" s="29">
        <v>10033</v>
      </c>
      <c r="D614" s="15" t="s">
        <v>692</v>
      </c>
      <c r="E614" s="15" t="s">
        <v>2255</v>
      </c>
      <c r="F614" s="15">
        <v>47</v>
      </c>
      <c r="G614" s="15" t="s">
        <v>323</v>
      </c>
      <c r="H614" s="15" t="str">
        <f t="shared" si="31"/>
        <v>普通怪物</v>
      </c>
      <c r="I614" s="18">
        <f>VLOOKUP(F614,映射!A:B,2,FALSE)*VLOOKUP(G614,映射!T:U,2,FALSE)*VLOOKUP(H614,映射!O:P,2,FALSE)</f>
        <v>1120</v>
      </c>
      <c r="J614" s="18">
        <f t="shared" si="30"/>
        <v>620</v>
      </c>
    </row>
    <row r="615" spans="1:10">
      <c r="A615" s="15">
        <f t="shared" si="29"/>
        <v>140237</v>
      </c>
      <c r="B615" s="15">
        <v>40237</v>
      </c>
      <c r="C615" s="15">
        <v>10155</v>
      </c>
      <c r="D615" s="15" t="s">
        <v>466</v>
      </c>
      <c r="E615" s="15" t="s">
        <v>2255</v>
      </c>
      <c r="F615" s="15">
        <v>47</v>
      </c>
      <c r="G615" s="15" t="s">
        <v>323</v>
      </c>
      <c r="H615" s="15" t="str">
        <f t="shared" si="31"/>
        <v>普通怪物</v>
      </c>
      <c r="I615" s="18">
        <f>VLOOKUP(F615,映射!A:B,2,FALSE)*VLOOKUP(G615,映射!T:U,2,FALSE)*VLOOKUP(H615,映射!O:P,2,FALSE)</f>
        <v>1120</v>
      </c>
      <c r="J615" s="18">
        <f t="shared" si="30"/>
        <v>620</v>
      </c>
    </row>
    <row r="616" spans="1:10">
      <c r="A616" s="15">
        <f t="shared" si="29"/>
        <v>140238</v>
      </c>
      <c r="B616" s="15">
        <v>40238</v>
      </c>
      <c r="C616" s="15">
        <v>10056</v>
      </c>
      <c r="D616" s="15" t="s">
        <v>644</v>
      </c>
      <c r="E616" s="15" t="s">
        <v>2255</v>
      </c>
      <c r="F616" s="15">
        <v>47</v>
      </c>
      <c r="G616" s="15" t="s">
        <v>323</v>
      </c>
      <c r="H616" s="15" t="str">
        <f t="shared" si="31"/>
        <v>普通怪物</v>
      </c>
      <c r="I616" s="18">
        <f>VLOOKUP(F616,映射!A:B,2,FALSE)*VLOOKUP(G616,映射!T:U,2,FALSE)*VLOOKUP(H616,映射!O:P,2,FALSE)</f>
        <v>1120</v>
      </c>
      <c r="J616" s="18">
        <f t="shared" si="30"/>
        <v>620</v>
      </c>
    </row>
    <row r="617" spans="1:10">
      <c r="A617" s="15">
        <f t="shared" si="29"/>
        <v>140239</v>
      </c>
      <c r="B617" s="15">
        <v>40239</v>
      </c>
      <c r="C617" s="15">
        <v>10111</v>
      </c>
      <c r="D617" s="15" t="s">
        <v>521</v>
      </c>
      <c r="E617" s="15" t="s">
        <v>2255</v>
      </c>
      <c r="F617" s="15">
        <v>47</v>
      </c>
      <c r="G617" s="15" t="s">
        <v>323</v>
      </c>
      <c r="H617" s="15" t="str">
        <f t="shared" si="31"/>
        <v>普通怪物</v>
      </c>
      <c r="I617" s="18">
        <f>VLOOKUP(F617,映射!A:B,2,FALSE)*VLOOKUP(G617,映射!T:U,2,FALSE)*VLOOKUP(H617,映射!O:P,2,FALSE)</f>
        <v>1120</v>
      </c>
      <c r="J617" s="18">
        <f t="shared" si="30"/>
        <v>620</v>
      </c>
    </row>
    <row r="618" spans="1:10">
      <c r="A618" s="15">
        <f t="shared" si="29"/>
        <v>140240</v>
      </c>
      <c r="B618" s="15">
        <v>40240</v>
      </c>
      <c r="C618" s="15">
        <v>10092</v>
      </c>
      <c r="D618" s="15" t="s">
        <v>684</v>
      </c>
      <c r="E618" s="15" t="s">
        <v>2255</v>
      </c>
      <c r="F618" s="15">
        <v>47</v>
      </c>
      <c r="G618" s="15" t="s">
        <v>323</v>
      </c>
      <c r="H618" s="15" t="str">
        <f t="shared" si="31"/>
        <v>普通怪物</v>
      </c>
      <c r="I618" s="18">
        <f>VLOOKUP(F618,映射!A:B,2,FALSE)*VLOOKUP(G618,映射!T:U,2,FALSE)*VLOOKUP(H618,映射!O:P,2,FALSE)</f>
        <v>1120</v>
      </c>
      <c r="J618" s="18">
        <f t="shared" si="30"/>
        <v>620</v>
      </c>
    </row>
    <row r="619" spans="1:10">
      <c r="A619" s="15">
        <f t="shared" si="29"/>
        <v>140241</v>
      </c>
      <c r="B619" s="15">
        <v>40241</v>
      </c>
      <c r="C619" s="15">
        <v>10000</v>
      </c>
      <c r="D619" s="15" t="s">
        <v>398</v>
      </c>
      <c r="E619" s="15" t="s">
        <v>2255</v>
      </c>
      <c r="F619" s="15">
        <v>52</v>
      </c>
      <c r="G619" s="15" t="s">
        <v>323</v>
      </c>
      <c r="H619" s="15" t="str">
        <f t="shared" si="31"/>
        <v>普通怪物</v>
      </c>
      <c r="I619" s="18">
        <f>VLOOKUP(F619,映射!A:B,2,FALSE)*VLOOKUP(G619,映射!T:U,2,FALSE)*VLOOKUP(H619,映射!O:P,2,FALSE)</f>
        <v>1430</v>
      </c>
      <c r="J619" s="18">
        <f t="shared" si="30"/>
        <v>670</v>
      </c>
    </row>
    <row r="620" spans="1:10">
      <c r="A620" s="15">
        <f t="shared" si="29"/>
        <v>140242</v>
      </c>
      <c r="B620" s="15">
        <v>40242</v>
      </c>
      <c r="C620" s="15">
        <v>10153</v>
      </c>
      <c r="D620" s="15" t="s">
        <v>479</v>
      </c>
      <c r="E620" s="15" t="s">
        <v>2255</v>
      </c>
      <c r="F620" s="15">
        <v>52</v>
      </c>
      <c r="G620" s="15" t="s">
        <v>323</v>
      </c>
      <c r="H620" s="15" t="str">
        <f t="shared" si="31"/>
        <v>普通怪物</v>
      </c>
      <c r="I620" s="18">
        <f>VLOOKUP(F620,映射!A:B,2,FALSE)*VLOOKUP(G620,映射!T:U,2,FALSE)*VLOOKUP(H620,映射!O:P,2,FALSE)</f>
        <v>1430</v>
      </c>
      <c r="J620" s="18">
        <f t="shared" si="30"/>
        <v>670</v>
      </c>
    </row>
    <row r="621" spans="1:10">
      <c r="A621" s="15">
        <f t="shared" si="29"/>
        <v>140243</v>
      </c>
      <c r="B621" s="15">
        <v>40243</v>
      </c>
      <c r="C621" s="15">
        <v>10005</v>
      </c>
      <c r="D621" s="15" t="s">
        <v>690</v>
      </c>
      <c r="E621" s="15" t="s">
        <v>2255</v>
      </c>
      <c r="F621" s="15">
        <v>52</v>
      </c>
      <c r="G621" s="15" t="s">
        <v>323</v>
      </c>
      <c r="H621" s="15" t="str">
        <f t="shared" si="31"/>
        <v>普通怪物</v>
      </c>
      <c r="I621" s="18">
        <f>VLOOKUP(F621,映射!A:B,2,FALSE)*VLOOKUP(G621,映射!T:U,2,FALSE)*VLOOKUP(H621,映射!O:P,2,FALSE)</f>
        <v>1430</v>
      </c>
      <c r="J621" s="18">
        <f t="shared" si="30"/>
        <v>670</v>
      </c>
    </row>
    <row r="622" spans="1:10">
      <c r="A622" s="15">
        <f t="shared" ref="A622:A685" si="32">B622+100000</f>
        <v>140244</v>
      </c>
      <c r="B622" s="15">
        <v>40244</v>
      </c>
      <c r="C622" s="15">
        <v>10044</v>
      </c>
      <c r="D622" s="15" t="s">
        <v>590</v>
      </c>
      <c r="E622" s="15" t="s">
        <v>2255</v>
      </c>
      <c r="F622" s="15">
        <v>52</v>
      </c>
      <c r="G622" s="15" t="s">
        <v>323</v>
      </c>
      <c r="H622" s="15" t="str">
        <f t="shared" si="31"/>
        <v>普通怪物</v>
      </c>
      <c r="I622" s="18">
        <f>VLOOKUP(F622,映射!A:B,2,FALSE)*VLOOKUP(G622,映射!T:U,2,FALSE)*VLOOKUP(H622,映射!O:P,2,FALSE)</f>
        <v>1430</v>
      </c>
      <c r="J622" s="18">
        <f t="shared" si="30"/>
        <v>670</v>
      </c>
    </row>
    <row r="623" spans="1:10">
      <c r="A623" s="15">
        <f t="shared" si="32"/>
        <v>140245</v>
      </c>
      <c r="B623" s="15">
        <v>40245</v>
      </c>
      <c r="C623" s="15">
        <v>10103</v>
      </c>
      <c r="D623" s="15" t="s">
        <v>600</v>
      </c>
      <c r="E623" s="15" t="s">
        <v>2255</v>
      </c>
      <c r="F623" s="15">
        <v>52</v>
      </c>
      <c r="G623" s="15" t="s">
        <v>323</v>
      </c>
      <c r="H623" s="15" t="str">
        <f t="shared" si="31"/>
        <v>普通怪物</v>
      </c>
      <c r="I623" s="18">
        <f>VLOOKUP(F623,映射!A:B,2,FALSE)*VLOOKUP(G623,映射!T:U,2,FALSE)*VLOOKUP(H623,映射!O:P,2,FALSE)</f>
        <v>1430</v>
      </c>
      <c r="J623" s="18">
        <f t="shared" si="30"/>
        <v>670</v>
      </c>
    </row>
    <row r="624" spans="1:10">
      <c r="A624" s="15">
        <f t="shared" si="32"/>
        <v>140246</v>
      </c>
      <c r="B624" s="15">
        <v>40246</v>
      </c>
      <c r="C624" s="15">
        <v>10057</v>
      </c>
      <c r="D624" s="15" t="s">
        <v>631</v>
      </c>
      <c r="E624" s="15" t="s">
        <v>2255</v>
      </c>
      <c r="F624" s="15">
        <v>52</v>
      </c>
      <c r="G624" s="15" t="s">
        <v>323</v>
      </c>
      <c r="H624" s="15" t="str">
        <f t="shared" si="31"/>
        <v>普通怪物</v>
      </c>
      <c r="I624" s="18">
        <f>VLOOKUP(F624,映射!A:B,2,FALSE)*VLOOKUP(G624,映射!T:U,2,FALSE)*VLOOKUP(H624,映射!O:P,2,FALSE)</f>
        <v>1430</v>
      </c>
      <c r="J624" s="18">
        <f t="shared" si="30"/>
        <v>670</v>
      </c>
    </row>
    <row r="625" spans="1:10">
      <c r="A625" s="15">
        <f t="shared" si="32"/>
        <v>140247</v>
      </c>
      <c r="B625" s="15">
        <v>40247</v>
      </c>
      <c r="C625" s="15">
        <v>10086</v>
      </c>
      <c r="D625" s="15" t="s">
        <v>691</v>
      </c>
      <c r="E625" s="15" t="s">
        <v>2255</v>
      </c>
      <c r="F625" s="15">
        <v>52</v>
      </c>
      <c r="G625" s="15" t="s">
        <v>323</v>
      </c>
      <c r="H625" s="15" t="str">
        <f t="shared" si="31"/>
        <v>普通怪物</v>
      </c>
      <c r="I625" s="18">
        <f>VLOOKUP(F625,映射!A:B,2,FALSE)*VLOOKUP(G625,映射!T:U,2,FALSE)*VLOOKUP(H625,映射!O:P,2,FALSE)</f>
        <v>1430</v>
      </c>
      <c r="J625" s="18">
        <f t="shared" si="30"/>
        <v>670</v>
      </c>
    </row>
    <row r="626" spans="1:10">
      <c r="A626" s="15">
        <f t="shared" si="32"/>
        <v>140248</v>
      </c>
      <c r="B626" s="15">
        <v>40248</v>
      </c>
      <c r="C626" s="15">
        <v>10094</v>
      </c>
      <c r="D626" s="15" t="s">
        <v>650</v>
      </c>
      <c r="E626" s="15" t="s">
        <v>2255</v>
      </c>
      <c r="F626" s="15">
        <v>52</v>
      </c>
      <c r="G626" s="15" t="s">
        <v>323</v>
      </c>
      <c r="H626" s="15" t="str">
        <f t="shared" si="31"/>
        <v>普通怪物</v>
      </c>
      <c r="I626" s="18">
        <f>VLOOKUP(F626,映射!A:B,2,FALSE)*VLOOKUP(G626,映射!T:U,2,FALSE)*VLOOKUP(H626,映射!O:P,2,FALSE)</f>
        <v>1430</v>
      </c>
      <c r="J626" s="18">
        <f t="shared" si="30"/>
        <v>670</v>
      </c>
    </row>
    <row r="627" spans="1:10">
      <c r="A627" s="15">
        <f t="shared" si="32"/>
        <v>140249</v>
      </c>
      <c r="B627" s="15">
        <v>40249</v>
      </c>
      <c r="C627" s="15">
        <v>10132</v>
      </c>
      <c r="D627" s="15" t="s">
        <v>471</v>
      </c>
      <c r="E627" s="15" t="s">
        <v>2255</v>
      </c>
      <c r="F627" s="15">
        <v>52</v>
      </c>
      <c r="G627" s="15" t="s">
        <v>323</v>
      </c>
      <c r="H627" s="15" t="str">
        <f t="shared" si="31"/>
        <v>普通怪物</v>
      </c>
      <c r="I627" s="18">
        <f>VLOOKUP(F627,映射!A:B,2,FALSE)*VLOOKUP(G627,映射!T:U,2,FALSE)*VLOOKUP(H627,映射!O:P,2,FALSE)</f>
        <v>1430</v>
      </c>
      <c r="J627" s="18">
        <f t="shared" si="30"/>
        <v>670</v>
      </c>
    </row>
    <row r="628" spans="1:10">
      <c r="A628" s="15">
        <f t="shared" si="32"/>
        <v>140250</v>
      </c>
      <c r="B628" s="15">
        <v>40250</v>
      </c>
      <c r="C628" s="15">
        <v>10150</v>
      </c>
      <c r="D628" s="15" t="s">
        <v>496</v>
      </c>
      <c r="E628" s="15" t="s">
        <v>2255</v>
      </c>
      <c r="F628" s="15">
        <v>52</v>
      </c>
      <c r="G628" s="15" t="s">
        <v>323</v>
      </c>
      <c r="H628" s="15" t="str">
        <f t="shared" si="31"/>
        <v>普通怪物</v>
      </c>
      <c r="I628" s="18">
        <f>VLOOKUP(F628,映射!A:B,2,FALSE)*VLOOKUP(G628,映射!T:U,2,FALSE)*VLOOKUP(H628,映射!O:P,2,FALSE)</f>
        <v>1430</v>
      </c>
      <c r="J628" s="18">
        <f t="shared" si="30"/>
        <v>670</v>
      </c>
    </row>
    <row r="629" spans="1:10">
      <c r="A629" s="15">
        <f t="shared" si="32"/>
        <v>140251</v>
      </c>
      <c r="B629" s="15">
        <v>40251</v>
      </c>
      <c r="C629" s="15">
        <v>10033</v>
      </c>
      <c r="D629" s="15" t="s">
        <v>692</v>
      </c>
      <c r="E629" s="15" t="s">
        <v>2255</v>
      </c>
      <c r="F629" s="15">
        <v>52</v>
      </c>
      <c r="G629" s="15" t="s">
        <v>323</v>
      </c>
      <c r="H629" s="15" t="str">
        <f t="shared" si="31"/>
        <v>普通怪物</v>
      </c>
      <c r="I629" s="18">
        <f>VLOOKUP(F629,映射!A:B,2,FALSE)*VLOOKUP(G629,映射!T:U,2,FALSE)*VLOOKUP(H629,映射!O:P,2,FALSE)</f>
        <v>1430</v>
      </c>
      <c r="J629" s="18">
        <f t="shared" si="30"/>
        <v>670</v>
      </c>
    </row>
    <row r="630" spans="1:10">
      <c r="A630" s="15">
        <f t="shared" si="32"/>
        <v>140252</v>
      </c>
      <c r="B630" s="15">
        <v>40252</v>
      </c>
      <c r="C630" s="15">
        <v>10155</v>
      </c>
      <c r="D630" s="15" t="s">
        <v>466</v>
      </c>
      <c r="E630" s="15" t="s">
        <v>2255</v>
      </c>
      <c r="F630" s="15">
        <v>52</v>
      </c>
      <c r="G630" s="15" t="s">
        <v>323</v>
      </c>
      <c r="H630" s="15" t="str">
        <f t="shared" si="31"/>
        <v>普通怪物</v>
      </c>
      <c r="I630" s="18">
        <f>VLOOKUP(F630,映射!A:B,2,FALSE)*VLOOKUP(G630,映射!T:U,2,FALSE)*VLOOKUP(H630,映射!O:P,2,FALSE)</f>
        <v>1430</v>
      </c>
      <c r="J630" s="18">
        <f t="shared" si="30"/>
        <v>670</v>
      </c>
    </row>
    <row r="631" spans="1:10">
      <c r="A631" s="15">
        <f t="shared" si="32"/>
        <v>140253</v>
      </c>
      <c r="B631" s="15">
        <v>40253</v>
      </c>
      <c r="C631" s="15">
        <v>10056</v>
      </c>
      <c r="D631" s="15" t="s">
        <v>644</v>
      </c>
      <c r="E631" s="15" t="s">
        <v>2255</v>
      </c>
      <c r="F631" s="15">
        <v>52</v>
      </c>
      <c r="G631" s="15" t="s">
        <v>323</v>
      </c>
      <c r="H631" s="15" t="str">
        <f t="shared" si="31"/>
        <v>普通怪物</v>
      </c>
      <c r="I631" s="18">
        <f>VLOOKUP(F631,映射!A:B,2,FALSE)*VLOOKUP(G631,映射!T:U,2,FALSE)*VLOOKUP(H631,映射!O:P,2,FALSE)</f>
        <v>1430</v>
      </c>
      <c r="J631" s="18">
        <f t="shared" si="30"/>
        <v>670</v>
      </c>
    </row>
    <row r="632" spans="1:10">
      <c r="A632" s="15">
        <f t="shared" si="32"/>
        <v>140254</v>
      </c>
      <c r="B632" s="15">
        <v>40254</v>
      </c>
      <c r="C632" s="15">
        <v>10111</v>
      </c>
      <c r="D632" s="15" t="s">
        <v>521</v>
      </c>
      <c r="E632" s="15" t="s">
        <v>2255</v>
      </c>
      <c r="F632" s="15">
        <v>52</v>
      </c>
      <c r="G632" s="15" t="s">
        <v>323</v>
      </c>
      <c r="H632" s="15" t="str">
        <f t="shared" si="31"/>
        <v>普通怪物</v>
      </c>
      <c r="I632" s="18">
        <f>VLOOKUP(F632,映射!A:B,2,FALSE)*VLOOKUP(G632,映射!T:U,2,FALSE)*VLOOKUP(H632,映射!O:P,2,FALSE)</f>
        <v>1430</v>
      </c>
      <c r="J632" s="18">
        <f t="shared" si="30"/>
        <v>670</v>
      </c>
    </row>
    <row r="633" spans="1:10">
      <c r="A633" s="15">
        <f t="shared" si="32"/>
        <v>140255</v>
      </c>
      <c r="B633" s="15">
        <v>40255</v>
      </c>
      <c r="C633" s="15">
        <v>10092</v>
      </c>
      <c r="D633" s="15" t="s">
        <v>684</v>
      </c>
      <c r="E633" s="15" t="s">
        <v>2255</v>
      </c>
      <c r="F633" s="15">
        <v>52</v>
      </c>
      <c r="G633" s="15" t="s">
        <v>323</v>
      </c>
      <c r="H633" s="15" t="str">
        <f t="shared" si="31"/>
        <v>普通怪物</v>
      </c>
      <c r="I633" s="18">
        <f>VLOOKUP(F633,映射!A:B,2,FALSE)*VLOOKUP(G633,映射!T:U,2,FALSE)*VLOOKUP(H633,映射!O:P,2,FALSE)</f>
        <v>1430</v>
      </c>
      <c r="J633" s="18">
        <f t="shared" si="30"/>
        <v>670</v>
      </c>
    </row>
    <row r="634" spans="1:10">
      <c r="A634" s="15">
        <f t="shared" si="32"/>
        <v>140256</v>
      </c>
      <c r="B634" s="15">
        <v>40256</v>
      </c>
      <c r="C634" s="15">
        <v>10000</v>
      </c>
      <c r="D634" s="15" t="s">
        <v>398</v>
      </c>
      <c r="E634" s="15" t="s">
        <v>2255</v>
      </c>
      <c r="F634" s="15">
        <v>57</v>
      </c>
      <c r="G634" s="15" t="s">
        <v>323</v>
      </c>
      <c r="H634" s="15" t="str">
        <f t="shared" si="31"/>
        <v>普通怪物</v>
      </c>
      <c r="I634" s="18">
        <f>VLOOKUP(F634,映射!A:B,2,FALSE)*VLOOKUP(G634,映射!T:U,2,FALSE)*VLOOKUP(H634,映射!O:P,2,FALSE)</f>
        <v>1800</v>
      </c>
      <c r="J634" s="18">
        <f t="shared" si="30"/>
        <v>720</v>
      </c>
    </row>
    <row r="635" spans="1:10">
      <c r="A635" s="15">
        <f t="shared" si="32"/>
        <v>140257</v>
      </c>
      <c r="B635" s="15">
        <v>40257</v>
      </c>
      <c r="C635" s="15">
        <v>10153</v>
      </c>
      <c r="D635" s="15" t="s">
        <v>479</v>
      </c>
      <c r="E635" s="15" t="s">
        <v>2255</v>
      </c>
      <c r="F635" s="15">
        <v>57</v>
      </c>
      <c r="G635" s="15" t="s">
        <v>323</v>
      </c>
      <c r="H635" s="15" t="str">
        <f t="shared" si="31"/>
        <v>普通怪物</v>
      </c>
      <c r="I635" s="18">
        <f>VLOOKUP(F635,映射!A:B,2,FALSE)*VLOOKUP(G635,映射!T:U,2,FALSE)*VLOOKUP(H635,映射!O:P,2,FALSE)</f>
        <v>1800</v>
      </c>
      <c r="J635" s="18">
        <f t="shared" si="30"/>
        <v>720</v>
      </c>
    </row>
    <row r="636" spans="1:10">
      <c r="A636" s="15">
        <f t="shared" si="32"/>
        <v>140258</v>
      </c>
      <c r="B636" s="15">
        <v>40258</v>
      </c>
      <c r="C636" s="15">
        <v>10005</v>
      </c>
      <c r="D636" s="15" t="s">
        <v>690</v>
      </c>
      <c r="E636" s="15" t="s">
        <v>2255</v>
      </c>
      <c r="F636" s="15">
        <v>57</v>
      </c>
      <c r="G636" s="15" t="s">
        <v>323</v>
      </c>
      <c r="H636" s="15" t="str">
        <f t="shared" si="31"/>
        <v>普通怪物</v>
      </c>
      <c r="I636" s="18">
        <f>VLOOKUP(F636,映射!A:B,2,FALSE)*VLOOKUP(G636,映射!T:U,2,FALSE)*VLOOKUP(H636,映射!O:P,2,FALSE)</f>
        <v>1800</v>
      </c>
      <c r="J636" s="18">
        <f t="shared" si="30"/>
        <v>720</v>
      </c>
    </row>
    <row r="637" spans="1:10">
      <c r="A637" s="15">
        <f t="shared" si="32"/>
        <v>140259</v>
      </c>
      <c r="B637" s="15">
        <v>40259</v>
      </c>
      <c r="C637" s="15">
        <v>10044</v>
      </c>
      <c r="D637" s="15" t="s">
        <v>590</v>
      </c>
      <c r="E637" s="15" t="s">
        <v>2255</v>
      </c>
      <c r="F637" s="15">
        <v>57</v>
      </c>
      <c r="G637" s="15" t="s">
        <v>323</v>
      </c>
      <c r="H637" s="15" t="str">
        <f t="shared" si="31"/>
        <v>普通怪物</v>
      </c>
      <c r="I637" s="18">
        <f>VLOOKUP(F637,映射!A:B,2,FALSE)*VLOOKUP(G637,映射!T:U,2,FALSE)*VLOOKUP(H637,映射!O:P,2,FALSE)</f>
        <v>1800</v>
      </c>
      <c r="J637" s="18">
        <f t="shared" si="30"/>
        <v>720</v>
      </c>
    </row>
    <row r="638" spans="1:10">
      <c r="A638" s="15">
        <f t="shared" si="32"/>
        <v>140260</v>
      </c>
      <c r="B638" s="15">
        <v>40260</v>
      </c>
      <c r="C638" s="15">
        <v>10103</v>
      </c>
      <c r="D638" s="15" t="s">
        <v>600</v>
      </c>
      <c r="E638" s="15" t="s">
        <v>2255</v>
      </c>
      <c r="F638" s="15">
        <v>57</v>
      </c>
      <c r="G638" s="15" t="s">
        <v>323</v>
      </c>
      <c r="H638" s="15" t="str">
        <f t="shared" si="31"/>
        <v>普通怪物</v>
      </c>
      <c r="I638" s="18">
        <f>VLOOKUP(F638,映射!A:B,2,FALSE)*VLOOKUP(G638,映射!T:U,2,FALSE)*VLOOKUP(H638,映射!O:P,2,FALSE)</f>
        <v>1800</v>
      </c>
      <c r="J638" s="18">
        <f t="shared" si="30"/>
        <v>720</v>
      </c>
    </row>
    <row r="639" spans="1:10">
      <c r="A639" s="15">
        <f t="shared" si="32"/>
        <v>140261</v>
      </c>
      <c r="B639" s="15">
        <v>40261</v>
      </c>
      <c r="C639" s="15">
        <v>10057</v>
      </c>
      <c r="D639" s="15" t="s">
        <v>631</v>
      </c>
      <c r="E639" s="15" t="s">
        <v>2255</v>
      </c>
      <c r="F639" s="15">
        <v>57</v>
      </c>
      <c r="G639" s="15" t="s">
        <v>323</v>
      </c>
      <c r="H639" s="15" t="str">
        <f t="shared" si="31"/>
        <v>普通怪物</v>
      </c>
      <c r="I639" s="18">
        <f>VLOOKUP(F639,映射!A:B,2,FALSE)*VLOOKUP(G639,映射!T:U,2,FALSE)*VLOOKUP(H639,映射!O:P,2,FALSE)</f>
        <v>1800</v>
      </c>
      <c r="J639" s="18">
        <f t="shared" si="30"/>
        <v>720</v>
      </c>
    </row>
    <row r="640" spans="1:10">
      <c r="A640" s="15">
        <f t="shared" si="32"/>
        <v>140262</v>
      </c>
      <c r="B640" s="15">
        <v>40262</v>
      </c>
      <c r="C640" s="15">
        <v>10086</v>
      </c>
      <c r="D640" s="15" t="s">
        <v>691</v>
      </c>
      <c r="E640" s="15" t="s">
        <v>2255</v>
      </c>
      <c r="F640" s="15">
        <v>57</v>
      </c>
      <c r="G640" s="15" t="s">
        <v>323</v>
      </c>
      <c r="H640" s="15" t="str">
        <f t="shared" si="31"/>
        <v>普通怪物</v>
      </c>
      <c r="I640" s="18">
        <f>VLOOKUP(F640,映射!A:B,2,FALSE)*VLOOKUP(G640,映射!T:U,2,FALSE)*VLOOKUP(H640,映射!O:P,2,FALSE)</f>
        <v>1800</v>
      </c>
      <c r="J640" s="18">
        <f t="shared" si="30"/>
        <v>720</v>
      </c>
    </row>
    <row r="641" spans="1:10">
      <c r="A641" s="15">
        <f t="shared" si="32"/>
        <v>140263</v>
      </c>
      <c r="B641" s="15">
        <v>40263</v>
      </c>
      <c r="C641" s="15">
        <v>10094</v>
      </c>
      <c r="D641" s="15" t="s">
        <v>650</v>
      </c>
      <c r="E641" s="15" t="s">
        <v>2255</v>
      </c>
      <c r="F641" s="15">
        <v>57</v>
      </c>
      <c r="G641" s="15" t="s">
        <v>323</v>
      </c>
      <c r="H641" s="15" t="str">
        <f t="shared" si="31"/>
        <v>普通怪物</v>
      </c>
      <c r="I641" s="18">
        <f>VLOOKUP(F641,映射!A:B,2,FALSE)*VLOOKUP(G641,映射!T:U,2,FALSE)*VLOOKUP(H641,映射!O:P,2,FALSE)</f>
        <v>1800</v>
      </c>
      <c r="J641" s="18">
        <f t="shared" si="30"/>
        <v>720</v>
      </c>
    </row>
    <row r="642" spans="1:10">
      <c r="A642" s="15">
        <f t="shared" si="32"/>
        <v>140264</v>
      </c>
      <c r="B642" s="15">
        <v>40264</v>
      </c>
      <c r="C642" s="15">
        <v>10132</v>
      </c>
      <c r="D642" s="15" t="s">
        <v>471</v>
      </c>
      <c r="E642" s="15" t="s">
        <v>2255</v>
      </c>
      <c r="F642" s="15">
        <v>57</v>
      </c>
      <c r="G642" s="15" t="s">
        <v>323</v>
      </c>
      <c r="H642" s="15" t="str">
        <f t="shared" si="31"/>
        <v>普通怪物</v>
      </c>
      <c r="I642" s="18">
        <f>VLOOKUP(F642,映射!A:B,2,FALSE)*VLOOKUP(G642,映射!T:U,2,FALSE)*VLOOKUP(H642,映射!O:P,2,FALSE)</f>
        <v>1800</v>
      </c>
      <c r="J642" s="18">
        <f t="shared" si="30"/>
        <v>720</v>
      </c>
    </row>
    <row r="643" spans="1:10">
      <c r="A643" s="15">
        <f t="shared" si="32"/>
        <v>140265</v>
      </c>
      <c r="B643" s="15">
        <v>40265</v>
      </c>
      <c r="C643" s="15">
        <v>10150</v>
      </c>
      <c r="D643" s="15" t="s">
        <v>496</v>
      </c>
      <c r="E643" s="15" t="s">
        <v>2255</v>
      </c>
      <c r="F643" s="15">
        <v>57</v>
      </c>
      <c r="G643" s="15" t="s">
        <v>323</v>
      </c>
      <c r="H643" s="15" t="str">
        <f t="shared" si="31"/>
        <v>普通怪物</v>
      </c>
      <c r="I643" s="18">
        <f>VLOOKUP(F643,映射!A:B,2,FALSE)*VLOOKUP(G643,映射!T:U,2,FALSE)*VLOOKUP(H643,映射!O:P,2,FALSE)</f>
        <v>1800</v>
      </c>
      <c r="J643" s="18">
        <f t="shared" ref="J643:J706" si="33">VLOOKUP(F643,AK:AL,2,FALSE)*VLOOKUP(G643,AH:AI,2,FALSE)*VLOOKUP(H643,AF:AG,2,FALSE)</f>
        <v>720</v>
      </c>
    </row>
    <row r="644" spans="1:10">
      <c r="A644" s="15">
        <f t="shared" si="32"/>
        <v>140266</v>
      </c>
      <c r="B644" s="15">
        <v>40266</v>
      </c>
      <c r="C644" s="15">
        <v>10033</v>
      </c>
      <c r="D644" s="15" t="s">
        <v>692</v>
      </c>
      <c r="E644" s="15" t="s">
        <v>2255</v>
      </c>
      <c r="F644" s="15">
        <v>57</v>
      </c>
      <c r="G644" s="15" t="s">
        <v>323</v>
      </c>
      <c r="H644" s="15" t="str">
        <f t="shared" ref="H644:H707" si="34">IF(E644="monster","普通怪物","boss")</f>
        <v>普通怪物</v>
      </c>
      <c r="I644" s="18">
        <f>VLOOKUP(F644,映射!A:B,2,FALSE)*VLOOKUP(G644,映射!T:U,2,FALSE)*VLOOKUP(H644,映射!O:P,2,FALSE)</f>
        <v>1800</v>
      </c>
      <c r="J644" s="18">
        <f t="shared" si="33"/>
        <v>720</v>
      </c>
    </row>
    <row r="645" spans="1:10">
      <c r="A645" s="15">
        <f t="shared" si="32"/>
        <v>140267</v>
      </c>
      <c r="B645" s="15">
        <v>40267</v>
      </c>
      <c r="C645" s="15">
        <v>10155</v>
      </c>
      <c r="D645" s="15" t="s">
        <v>466</v>
      </c>
      <c r="E645" s="15" t="s">
        <v>2255</v>
      </c>
      <c r="F645" s="15">
        <v>57</v>
      </c>
      <c r="G645" s="15" t="s">
        <v>323</v>
      </c>
      <c r="H645" s="15" t="str">
        <f t="shared" si="34"/>
        <v>普通怪物</v>
      </c>
      <c r="I645" s="18">
        <f>VLOOKUP(F645,映射!A:B,2,FALSE)*VLOOKUP(G645,映射!T:U,2,FALSE)*VLOOKUP(H645,映射!O:P,2,FALSE)</f>
        <v>1800</v>
      </c>
      <c r="J645" s="18">
        <f t="shared" si="33"/>
        <v>720</v>
      </c>
    </row>
    <row r="646" spans="1:10">
      <c r="A646" s="15">
        <f t="shared" si="32"/>
        <v>140268</v>
      </c>
      <c r="B646" s="15">
        <v>40268</v>
      </c>
      <c r="C646" s="15">
        <v>10056</v>
      </c>
      <c r="D646" s="15" t="s">
        <v>644</v>
      </c>
      <c r="E646" s="15" t="s">
        <v>2255</v>
      </c>
      <c r="F646" s="15">
        <v>57</v>
      </c>
      <c r="G646" s="15" t="s">
        <v>323</v>
      </c>
      <c r="H646" s="15" t="str">
        <f t="shared" si="34"/>
        <v>普通怪物</v>
      </c>
      <c r="I646" s="18">
        <f>VLOOKUP(F646,映射!A:B,2,FALSE)*VLOOKUP(G646,映射!T:U,2,FALSE)*VLOOKUP(H646,映射!O:P,2,FALSE)</f>
        <v>1800</v>
      </c>
      <c r="J646" s="18">
        <f t="shared" si="33"/>
        <v>720</v>
      </c>
    </row>
    <row r="647" spans="1:10">
      <c r="A647" s="15">
        <f t="shared" si="32"/>
        <v>140269</v>
      </c>
      <c r="B647" s="15">
        <v>40269</v>
      </c>
      <c r="C647" s="15">
        <v>10111</v>
      </c>
      <c r="D647" s="15" t="s">
        <v>521</v>
      </c>
      <c r="E647" s="15" t="s">
        <v>2255</v>
      </c>
      <c r="F647" s="15">
        <v>57</v>
      </c>
      <c r="G647" s="15" t="s">
        <v>323</v>
      </c>
      <c r="H647" s="15" t="str">
        <f t="shared" si="34"/>
        <v>普通怪物</v>
      </c>
      <c r="I647" s="18">
        <f>VLOOKUP(F647,映射!A:B,2,FALSE)*VLOOKUP(G647,映射!T:U,2,FALSE)*VLOOKUP(H647,映射!O:P,2,FALSE)</f>
        <v>1800</v>
      </c>
      <c r="J647" s="18">
        <f t="shared" si="33"/>
        <v>720</v>
      </c>
    </row>
    <row r="648" spans="1:10">
      <c r="A648" s="15">
        <f t="shared" si="32"/>
        <v>140270</v>
      </c>
      <c r="B648" s="15">
        <v>40270</v>
      </c>
      <c r="C648" s="15">
        <v>10092</v>
      </c>
      <c r="D648" s="15" t="s">
        <v>684</v>
      </c>
      <c r="E648" s="15" t="s">
        <v>2255</v>
      </c>
      <c r="F648" s="15">
        <v>57</v>
      </c>
      <c r="G648" s="15" t="s">
        <v>323</v>
      </c>
      <c r="H648" s="15" t="str">
        <f t="shared" si="34"/>
        <v>普通怪物</v>
      </c>
      <c r="I648" s="18">
        <f>VLOOKUP(F648,映射!A:B,2,FALSE)*VLOOKUP(G648,映射!T:U,2,FALSE)*VLOOKUP(H648,映射!O:P,2,FALSE)</f>
        <v>1800</v>
      </c>
      <c r="J648" s="18">
        <f t="shared" si="33"/>
        <v>720</v>
      </c>
    </row>
    <row r="649" spans="1:10">
      <c r="A649" s="15">
        <f t="shared" si="32"/>
        <v>140271</v>
      </c>
      <c r="B649" s="15">
        <v>40271</v>
      </c>
      <c r="C649" s="15">
        <v>10063</v>
      </c>
      <c r="D649" s="15" t="s">
        <v>447</v>
      </c>
      <c r="E649" s="15" t="s">
        <v>2255</v>
      </c>
      <c r="F649" s="15">
        <v>17</v>
      </c>
      <c r="G649" s="15" t="s">
        <v>323</v>
      </c>
      <c r="H649" s="15" t="str">
        <f t="shared" si="34"/>
        <v>普通怪物</v>
      </c>
      <c r="I649" s="18">
        <f>VLOOKUP(F649,映射!A:B,2,FALSE)*VLOOKUP(G649,映射!T:U,2,FALSE)*VLOOKUP(H649,映射!O:P,2,FALSE)</f>
        <v>150</v>
      </c>
      <c r="J649" s="18">
        <f t="shared" si="33"/>
        <v>320</v>
      </c>
    </row>
    <row r="650" spans="1:10">
      <c r="A650" s="15">
        <f t="shared" si="32"/>
        <v>140272</v>
      </c>
      <c r="B650" s="15">
        <v>40272</v>
      </c>
      <c r="C650" s="15">
        <v>10153</v>
      </c>
      <c r="D650" s="15" t="s">
        <v>479</v>
      </c>
      <c r="E650" s="15" t="s">
        <v>2255</v>
      </c>
      <c r="F650" s="15">
        <v>17</v>
      </c>
      <c r="G650" s="15" t="s">
        <v>323</v>
      </c>
      <c r="H650" s="15" t="str">
        <f t="shared" si="34"/>
        <v>普通怪物</v>
      </c>
      <c r="I650" s="18">
        <f>VLOOKUP(F650,映射!A:B,2,FALSE)*VLOOKUP(G650,映射!T:U,2,FALSE)*VLOOKUP(H650,映射!O:P,2,FALSE)</f>
        <v>150</v>
      </c>
      <c r="J650" s="18">
        <f t="shared" si="33"/>
        <v>320</v>
      </c>
    </row>
    <row r="651" spans="1:10">
      <c r="A651" s="15">
        <f t="shared" si="32"/>
        <v>140273</v>
      </c>
      <c r="B651" s="15">
        <v>40273</v>
      </c>
      <c r="C651" s="15">
        <v>10129</v>
      </c>
      <c r="D651" s="15" t="s">
        <v>397</v>
      </c>
      <c r="E651" s="15" t="s">
        <v>2255</v>
      </c>
      <c r="F651" s="15">
        <v>17</v>
      </c>
      <c r="G651" s="15" t="s">
        <v>323</v>
      </c>
      <c r="H651" s="15" t="str">
        <f t="shared" si="34"/>
        <v>普通怪物</v>
      </c>
      <c r="I651" s="18">
        <f>VLOOKUP(F651,映射!A:B,2,FALSE)*VLOOKUP(G651,映射!T:U,2,FALSE)*VLOOKUP(H651,映射!O:P,2,FALSE)</f>
        <v>150</v>
      </c>
      <c r="J651" s="18">
        <f t="shared" si="33"/>
        <v>320</v>
      </c>
    </row>
    <row r="652" spans="1:10">
      <c r="A652" s="15">
        <f t="shared" si="32"/>
        <v>140274</v>
      </c>
      <c r="B652" s="15">
        <v>40274</v>
      </c>
      <c r="C652" s="15">
        <v>10131</v>
      </c>
      <c r="D652" s="15" t="s">
        <v>459</v>
      </c>
      <c r="E652" s="15" t="s">
        <v>2255</v>
      </c>
      <c r="F652" s="15">
        <v>17</v>
      </c>
      <c r="G652" s="15" t="s">
        <v>323</v>
      </c>
      <c r="H652" s="15" t="str">
        <f t="shared" si="34"/>
        <v>普通怪物</v>
      </c>
      <c r="I652" s="18">
        <f>VLOOKUP(F652,映射!A:B,2,FALSE)*VLOOKUP(G652,映射!T:U,2,FALSE)*VLOOKUP(H652,映射!O:P,2,FALSE)</f>
        <v>150</v>
      </c>
      <c r="J652" s="18">
        <f t="shared" si="33"/>
        <v>320</v>
      </c>
    </row>
    <row r="653" spans="1:10">
      <c r="A653" s="15">
        <f t="shared" si="32"/>
        <v>140275</v>
      </c>
      <c r="B653" s="15">
        <v>40275</v>
      </c>
      <c r="C653" s="15">
        <v>10037</v>
      </c>
      <c r="D653" s="15" t="s">
        <v>615</v>
      </c>
      <c r="E653" s="15" t="s">
        <v>2255</v>
      </c>
      <c r="F653" s="15">
        <v>17</v>
      </c>
      <c r="G653" s="15" t="s">
        <v>323</v>
      </c>
      <c r="H653" s="15" t="str">
        <f t="shared" si="34"/>
        <v>普通怪物</v>
      </c>
      <c r="I653" s="18">
        <f>VLOOKUP(F653,映射!A:B,2,FALSE)*VLOOKUP(G653,映射!T:U,2,FALSE)*VLOOKUP(H653,映射!O:P,2,FALSE)</f>
        <v>150</v>
      </c>
      <c r="J653" s="18">
        <f t="shared" si="33"/>
        <v>320</v>
      </c>
    </row>
    <row r="654" spans="1:10">
      <c r="A654" s="15">
        <f t="shared" si="32"/>
        <v>140276</v>
      </c>
      <c r="B654" s="15">
        <v>40276</v>
      </c>
      <c r="C654" s="15">
        <v>10138</v>
      </c>
      <c r="D654" s="15" t="s">
        <v>642</v>
      </c>
      <c r="E654" s="15" t="s">
        <v>2255</v>
      </c>
      <c r="F654" s="15">
        <v>17</v>
      </c>
      <c r="G654" s="15" t="s">
        <v>323</v>
      </c>
      <c r="H654" s="15" t="str">
        <f t="shared" si="34"/>
        <v>普通怪物</v>
      </c>
      <c r="I654" s="18">
        <f>VLOOKUP(F654,映射!A:B,2,FALSE)*VLOOKUP(G654,映射!T:U,2,FALSE)*VLOOKUP(H654,映射!O:P,2,FALSE)</f>
        <v>150</v>
      </c>
      <c r="J654" s="18">
        <f t="shared" si="33"/>
        <v>320</v>
      </c>
    </row>
    <row r="655" spans="1:10">
      <c r="A655" s="15">
        <f t="shared" si="32"/>
        <v>140277</v>
      </c>
      <c r="B655" s="15">
        <v>40277</v>
      </c>
      <c r="C655" s="15">
        <v>10038</v>
      </c>
      <c r="D655" s="15" t="s">
        <v>647</v>
      </c>
      <c r="E655" s="15" t="s">
        <v>2255</v>
      </c>
      <c r="F655" s="15">
        <v>17</v>
      </c>
      <c r="G655" s="15" t="s">
        <v>323</v>
      </c>
      <c r="H655" s="15" t="str">
        <f t="shared" si="34"/>
        <v>普通怪物</v>
      </c>
      <c r="I655" s="18">
        <f>VLOOKUP(F655,映射!A:B,2,FALSE)*VLOOKUP(G655,映射!T:U,2,FALSE)*VLOOKUP(H655,映射!O:P,2,FALSE)</f>
        <v>150</v>
      </c>
      <c r="J655" s="18">
        <f t="shared" si="33"/>
        <v>320</v>
      </c>
    </row>
    <row r="656" spans="1:10">
      <c r="A656" s="15">
        <f t="shared" si="32"/>
        <v>140278</v>
      </c>
      <c r="B656" s="15">
        <v>40278</v>
      </c>
      <c r="C656" s="15">
        <v>10019</v>
      </c>
      <c r="D656" s="15" t="s">
        <v>655</v>
      </c>
      <c r="E656" s="15" t="s">
        <v>2255</v>
      </c>
      <c r="F656" s="15">
        <v>17</v>
      </c>
      <c r="G656" s="15" t="s">
        <v>323</v>
      </c>
      <c r="H656" s="15" t="str">
        <f t="shared" si="34"/>
        <v>普通怪物</v>
      </c>
      <c r="I656" s="18">
        <f>VLOOKUP(F656,映射!A:B,2,FALSE)*VLOOKUP(G656,映射!T:U,2,FALSE)*VLOOKUP(H656,映射!O:P,2,FALSE)</f>
        <v>150</v>
      </c>
      <c r="J656" s="18">
        <f t="shared" si="33"/>
        <v>320</v>
      </c>
    </row>
    <row r="657" spans="1:10">
      <c r="A657" s="15">
        <f t="shared" si="32"/>
        <v>140279</v>
      </c>
      <c r="B657" s="15">
        <v>40279</v>
      </c>
      <c r="C657" s="15">
        <v>10023</v>
      </c>
      <c r="D657" s="15" t="s">
        <v>595</v>
      </c>
      <c r="E657" s="15" t="s">
        <v>2255</v>
      </c>
      <c r="F657" s="15">
        <v>17</v>
      </c>
      <c r="G657" s="15" t="s">
        <v>323</v>
      </c>
      <c r="H657" s="15" t="str">
        <f t="shared" si="34"/>
        <v>普通怪物</v>
      </c>
      <c r="I657" s="18">
        <f>VLOOKUP(F657,映射!A:B,2,FALSE)*VLOOKUP(G657,映射!T:U,2,FALSE)*VLOOKUP(H657,映射!O:P,2,FALSE)</f>
        <v>150</v>
      </c>
      <c r="J657" s="18">
        <f t="shared" si="33"/>
        <v>320</v>
      </c>
    </row>
    <row r="658" spans="1:10">
      <c r="A658" s="15">
        <f t="shared" si="32"/>
        <v>140280</v>
      </c>
      <c r="B658" s="15">
        <v>40280</v>
      </c>
      <c r="C658" s="15">
        <v>10069</v>
      </c>
      <c r="D658" s="15" t="s">
        <v>649</v>
      </c>
      <c r="E658" s="15" t="s">
        <v>2255</v>
      </c>
      <c r="F658" s="15">
        <v>17</v>
      </c>
      <c r="G658" s="15" t="s">
        <v>323</v>
      </c>
      <c r="H658" s="15" t="str">
        <f t="shared" si="34"/>
        <v>普通怪物</v>
      </c>
      <c r="I658" s="18">
        <f>VLOOKUP(F658,映射!A:B,2,FALSE)*VLOOKUP(G658,映射!T:U,2,FALSE)*VLOOKUP(H658,映射!O:P,2,FALSE)</f>
        <v>150</v>
      </c>
      <c r="J658" s="18">
        <f t="shared" si="33"/>
        <v>320</v>
      </c>
    </row>
    <row r="659" spans="1:10">
      <c r="A659" s="15">
        <f t="shared" si="32"/>
        <v>140281</v>
      </c>
      <c r="B659" s="15">
        <v>40281</v>
      </c>
      <c r="C659" s="15">
        <v>10138</v>
      </c>
      <c r="D659" s="15" t="s">
        <v>642</v>
      </c>
      <c r="E659" s="15" t="s">
        <v>2255</v>
      </c>
      <c r="F659" s="15">
        <v>17</v>
      </c>
      <c r="G659" s="15" t="s">
        <v>323</v>
      </c>
      <c r="H659" s="15" t="str">
        <f t="shared" si="34"/>
        <v>普通怪物</v>
      </c>
      <c r="I659" s="18">
        <f>VLOOKUP(F659,映射!A:B,2,FALSE)*VLOOKUP(G659,映射!T:U,2,FALSE)*VLOOKUP(H659,映射!O:P,2,FALSE)</f>
        <v>150</v>
      </c>
      <c r="J659" s="18">
        <f t="shared" si="33"/>
        <v>320</v>
      </c>
    </row>
    <row r="660" spans="1:10">
      <c r="A660" s="15">
        <f t="shared" si="32"/>
        <v>140282</v>
      </c>
      <c r="B660" s="15">
        <v>40282</v>
      </c>
      <c r="C660" s="15">
        <v>10021</v>
      </c>
      <c r="D660" s="15" t="s">
        <v>598</v>
      </c>
      <c r="E660" s="15" t="s">
        <v>2255</v>
      </c>
      <c r="F660" s="15">
        <v>17</v>
      </c>
      <c r="G660" s="15" t="s">
        <v>323</v>
      </c>
      <c r="H660" s="15" t="str">
        <f t="shared" si="34"/>
        <v>普通怪物</v>
      </c>
      <c r="I660" s="18">
        <f>VLOOKUP(F660,映射!A:B,2,FALSE)*VLOOKUP(G660,映射!T:U,2,FALSE)*VLOOKUP(H660,映射!O:P,2,FALSE)</f>
        <v>150</v>
      </c>
      <c r="J660" s="18">
        <f t="shared" si="33"/>
        <v>320</v>
      </c>
    </row>
    <row r="661" spans="1:10">
      <c r="A661" s="15">
        <f t="shared" si="32"/>
        <v>140283</v>
      </c>
      <c r="B661" s="15">
        <v>40283</v>
      </c>
      <c r="C661" s="15">
        <v>10134</v>
      </c>
      <c r="D661" s="15" t="s">
        <v>474</v>
      </c>
      <c r="E661" s="15" t="s">
        <v>2255</v>
      </c>
      <c r="F661" s="15">
        <v>17</v>
      </c>
      <c r="G661" s="15" t="s">
        <v>323</v>
      </c>
      <c r="H661" s="15" t="str">
        <f t="shared" si="34"/>
        <v>普通怪物</v>
      </c>
      <c r="I661" s="18">
        <f>VLOOKUP(F661,映射!A:B,2,FALSE)*VLOOKUP(G661,映射!T:U,2,FALSE)*VLOOKUP(H661,映射!O:P,2,FALSE)</f>
        <v>150</v>
      </c>
      <c r="J661" s="18">
        <f t="shared" si="33"/>
        <v>320</v>
      </c>
    </row>
    <row r="662" spans="1:10">
      <c r="A662" s="15">
        <f t="shared" si="32"/>
        <v>140284</v>
      </c>
      <c r="B662" s="15">
        <v>40284</v>
      </c>
      <c r="C662" s="15">
        <v>10041</v>
      </c>
      <c r="D662" s="15" t="s">
        <v>693</v>
      </c>
      <c r="E662" s="15" t="s">
        <v>2255</v>
      </c>
      <c r="F662" s="15">
        <v>17</v>
      </c>
      <c r="G662" s="15" t="s">
        <v>323</v>
      </c>
      <c r="H662" s="15" t="str">
        <f t="shared" si="34"/>
        <v>普通怪物</v>
      </c>
      <c r="I662" s="18">
        <f>VLOOKUP(F662,映射!A:B,2,FALSE)*VLOOKUP(G662,映射!T:U,2,FALSE)*VLOOKUP(H662,映射!O:P,2,FALSE)</f>
        <v>150</v>
      </c>
      <c r="J662" s="18">
        <f t="shared" si="33"/>
        <v>320</v>
      </c>
    </row>
    <row r="663" spans="1:10">
      <c r="A663" s="15">
        <f t="shared" si="32"/>
        <v>140285</v>
      </c>
      <c r="B663" s="15">
        <v>40285</v>
      </c>
      <c r="C663" s="15">
        <v>10154</v>
      </c>
      <c r="D663" s="15" t="s">
        <v>694</v>
      </c>
      <c r="E663" s="15" t="s">
        <v>2255</v>
      </c>
      <c r="F663" s="15">
        <v>17</v>
      </c>
      <c r="G663" s="15" t="s">
        <v>323</v>
      </c>
      <c r="H663" s="15" t="str">
        <f t="shared" si="34"/>
        <v>普通怪物</v>
      </c>
      <c r="I663" s="18">
        <f>VLOOKUP(F663,映射!A:B,2,FALSE)*VLOOKUP(G663,映射!T:U,2,FALSE)*VLOOKUP(H663,映射!O:P,2,FALSE)</f>
        <v>150</v>
      </c>
      <c r="J663" s="18">
        <f t="shared" si="33"/>
        <v>320</v>
      </c>
    </row>
    <row r="664" spans="1:10">
      <c r="A664" s="15">
        <f t="shared" si="32"/>
        <v>140286</v>
      </c>
      <c r="B664" s="15">
        <v>40286</v>
      </c>
      <c r="C664" s="15">
        <v>10063</v>
      </c>
      <c r="D664" s="15" t="s">
        <v>447</v>
      </c>
      <c r="E664" s="15" t="s">
        <v>2255</v>
      </c>
      <c r="F664" s="15">
        <v>22</v>
      </c>
      <c r="G664" s="15" t="s">
        <v>323</v>
      </c>
      <c r="H664" s="15" t="str">
        <f t="shared" si="34"/>
        <v>普通怪物</v>
      </c>
      <c r="I664" s="18">
        <f>VLOOKUP(F664,映射!A:B,2,FALSE)*VLOOKUP(G664,映射!T:U,2,FALSE)*VLOOKUP(H664,映射!O:P,2,FALSE)</f>
        <v>230</v>
      </c>
      <c r="J664" s="18">
        <f t="shared" si="33"/>
        <v>370</v>
      </c>
    </row>
    <row r="665" spans="1:10">
      <c r="A665" s="15">
        <f t="shared" si="32"/>
        <v>140287</v>
      </c>
      <c r="B665" s="15">
        <v>40287</v>
      </c>
      <c r="C665" s="15">
        <v>10153</v>
      </c>
      <c r="D665" s="15" t="s">
        <v>479</v>
      </c>
      <c r="E665" s="15" t="s">
        <v>2255</v>
      </c>
      <c r="F665" s="15">
        <v>22</v>
      </c>
      <c r="G665" s="15" t="s">
        <v>323</v>
      </c>
      <c r="H665" s="15" t="str">
        <f t="shared" si="34"/>
        <v>普通怪物</v>
      </c>
      <c r="I665" s="18">
        <f>VLOOKUP(F665,映射!A:B,2,FALSE)*VLOOKUP(G665,映射!T:U,2,FALSE)*VLOOKUP(H665,映射!O:P,2,FALSE)</f>
        <v>230</v>
      </c>
      <c r="J665" s="18">
        <f t="shared" si="33"/>
        <v>370</v>
      </c>
    </row>
    <row r="666" spans="1:10">
      <c r="A666" s="15">
        <f t="shared" si="32"/>
        <v>140288</v>
      </c>
      <c r="B666" s="15">
        <v>40288</v>
      </c>
      <c r="C666" s="15">
        <v>10129</v>
      </c>
      <c r="D666" s="15" t="s">
        <v>397</v>
      </c>
      <c r="E666" s="15" t="s">
        <v>2255</v>
      </c>
      <c r="F666" s="15">
        <v>22</v>
      </c>
      <c r="G666" s="15" t="s">
        <v>323</v>
      </c>
      <c r="H666" s="15" t="str">
        <f t="shared" si="34"/>
        <v>普通怪物</v>
      </c>
      <c r="I666" s="18">
        <f>VLOOKUP(F666,映射!A:B,2,FALSE)*VLOOKUP(G666,映射!T:U,2,FALSE)*VLOOKUP(H666,映射!O:P,2,FALSE)</f>
        <v>230</v>
      </c>
      <c r="J666" s="18">
        <f t="shared" si="33"/>
        <v>370</v>
      </c>
    </row>
    <row r="667" spans="1:10">
      <c r="A667" s="15">
        <f t="shared" si="32"/>
        <v>140289</v>
      </c>
      <c r="B667" s="15">
        <v>40289</v>
      </c>
      <c r="C667" s="15">
        <v>10131</v>
      </c>
      <c r="D667" s="15" t="s">
        <v>459</v>
      </c>
      <c r="E667" s="15" t="s">
        <v>2255</v>
      </c>
      <c r="F667" s="15">
        <v>22</v>
      </c>
      <c r="G667" s="15" t="s">
        <v>323</v>
      </c>
      <c r="H667" s="15" t="str">
        <f t="shared" si="34"/>
        <v>普通怪物</v>
      </c>
      <c r="I667" s="18">
        <f>VLOOKUP(F667,映射!A:B,2,FALSE)*VLOOKUP(G667,映射!T:U,2,FALSE)*VLOOKUP(H667,映射!O:P,2,FALSE)</f>
        <v>230</v>
      </c>
      <c r="J667" s="18">
        <f t="shared" si="33"/>
        <v>370</v>
      </c>
    </row>
    <row r="668" spans="1:10">
      <c r="A668" s="15">
        <f t="shared" si="32"/>
        <v>140290</v>
      </c>
      <c r="B668" s="15">
        <v>40290</v>
      </c>
      <c r="C668" s="15">
        <v>10037</v>
      </c>
      <c r="D668" s="15" t="s">
        <v>615</v>
      </c>
      <c r="E668" s="15" t="s">
        <v>2255</v>
      </c>
      <c r="F668" s="15">
        <v>22</v>
      </c>
      <c r="G668" s="15" t="s">
        <v>323</v>
      </c>
      <c r="H668" s="15" t="str">
        <f t="shared" si="34"/>
        <v>普通怪物</v>
      </c>
      <c r="I668" s="18">
        <f>VLOOKUP(F668,映射!A:B,2,FALSE)*VLOOKUP(G668,映射!T:U,2,FALSE)*VLOOKUP(H668,映射!O:P,2,FALSE)</f>
        <v>230</v>
      </c>
      <c r="J668" s="18">
        <f t="shared" si="33"/>
        <v>370</v>
      </c>
    </row>
    <row r="669" spans="1:10">
      <c r="A669" s="15">
        <f t="shared" si="32"/>
        <v>140291</v>
      </c>
      <c r="B669" s="15">
        <v>40291</v>
      </c>
      <c r="C669" s="15">
        <v>10138</v>
      </c>
      <c r="D669" s="15" t="s">
        <v>642</v>
      </c>
      <c r="E669" s="15" t="s">
        <v>2255</v>
      </c>
      <c r="F669" s="15">
        <v>22</v>
      </c>
      <c r="G669" s="15" t="s">
        <v>323</v>
      </c>
      <c r="H669" s="15" t="str">
        <f t="shared" si="34"/>
        <v>普通怪物</v>
      </c>
      <c r="I669" s="18">
        <f>VLOOKUP(F669,映射!A:B,2,FALSE)*VLOOKUP(G669,映射!T:U,2,FALSE)*VLOOKUP(H669,映射!O:P,2,FALSE)</f>
        <v>230</v>
      </c>
      <c r="J669" s="18">
        <f t="shared" si="33"/>
        <v>370</v>
      </c>
    </row>
    <row r="670" spans="1:10">
      <c r="A670" s="15">
        <f t="shared" si="32"/>
        <v>140292</v>
      </c>
      <c r="B670" s="15">
        <v>40292</v>
      </c>
      <c r="C670" s="15">
        <v>10038</v>
      </c>
      <c r="D670" s="15" t="s">
        <v>647</v>
      </c>
      <c r="E670" s="15" t="s">
        <v>2255</v>
      </c>
      <c r="F670" s="15">
        <v>22</v>
      </c>
      <c r="G670" s="15" t="s">
        <v>323</v>
      </c>
      <c r="H670" s="15" t="str">
        <f t="shared" si="34"/>
        <v>普通怪物</v>
      </c>
      <c r="I670" s="18">
        <f>VLOOKUP(F670,映射!A:B,2,FALSE)*VLOOKUP(G670,映射!T:U,2,FALSE)*VLOOKUP(H670,映射!O:P,2,FALSE)</f>
        <v>230</v>
      </c>
      <c r="J670" s="18">
        <f t="shared" si="33"/>
        <v>370</v>
      </c>
    </row>
    <row r="671" spans="1:10">
      <c r="A671" s="15">
        <f t="shared" si="32"/>
        <v>140293</v>
      </c>
      <c r="B671" s="15">
        <v>40293</v>
      </c>
      <c r="C671" s="15">
        <v>10019</v>
      </c>
      <c r="D671" s="15" t="s">
        <v>655</v>
      </c>
      <c r="E671" s="15" t="s">
        <v>2255</v>
      </c>
      <c r="F671" s="15">
        <v>22</v>
      </c>
      <c r="G671" s="15" t="s">
        <v>323</v>
      </c>
      <c r="H671" s="15" t="str">
        <f t="shared" si="34"/>
        <v>普通怪物</v>
      </c>
      <c r="I671" s="18">
        <f>VLOOKUP(F671,映射!A:B,2,FALSE)*VLOOKUP(G671,映射!T:U,2,FALSE)*VLOOKUP(H671,映射!O:P,2,FALSE)</f>
        <v>230</v>
      </c>
      <c r="J671" s="18">
        <f t="shared" si="33"/>
        <v>370</v>
      </c>
    </row>
    <row r="672" spans="1:10">
      <c r="A672" s="15">
        <f t="shared" si="32"/>
        <v>140294</v>
      </c>
      <c r="B672" s="15">
        <v>40294</v>
      </c>
      <c r="C672" s="15">
        <v>10023</v>
      </c>
      <c r="D672" s="15" t="s">
        <v>595</v>
      </c>
      <c r="E672" s="15" t="s">
        <v>2255</v>
      </c>
      <c r="F672" s="15">
        <v>22</v>
      </c>
      <c r="G672" s="15" t="s">
        <v>323</v>
      </c>
      <c r="H672" s="15" t="str">
        <f t="shared" si="34"/>
        <v>普通怪物</v>
      </c>
      <c r="I672" s="18">
        <f>VLOOKUP(F672,映射!A:B,2,FALSE)*VLOOKUP(G672,映射!T:U,2,FALSE)*VLOOKUP(H672,映射!O:P,2,FALSE)</f>
        <v>230</v>
      </c>
      <c r="J672" s="18">
        <f t="shared" si="33"/>
        <v>370</v>
      </c>
    </row>
    <row r="673" spans="1:10">
      <c r="A673" s="15">
        <f t="shared" si="32"/>
        <v>140295</v>
      </c>
      <c r="B673" s="15">
        <v>40295</v>
      </c>
      <c r="C673" s="15">
        <v>10069</v>
      </c>
      <c r="D673" s="15" t="s">
        <v>649</v>
      </c>
      <c r="E673" s="15" t="s">
        <v>2255</v>
      </c>
      <c r="F673" s="15">
        <v>22</v>
      </c>
      <c r="G673" s="15" t="s">
        <v>323</v>
      </c>
      <c r="H673" s="15" t="str">
        <f t="shared" si="34"/>
        <v>普通怪物</v>
      </c>
      <c r="I673" s="18">
        <f>VLOOKUP(F673,映射!A:B,2,FALSE)*VLOOKUP(G673,映射!T:U,2,FALSE)*VLOOKUP(H673,映射!O:P,2,FALSE)</f>
        <v>230</v>
      </c>
      <c r="J673" s="18">
        <f t="shared" si="33"/>
        <v>370</v>
      </c>
    </row>
    <row r="674" spans="1:10">
      <c r="A674" s="15">
        <f t="shared" si="32"/>
        <v>140296</v>
      </c>
      <c r="B674" s="15">
        <v>40296</v>
      </c>
      <c r="C674" s="15">
        <v>10138</v>
      </c>
      <c r="D674" s="15" t="s">
        <v>642</v>
      </c>
      <c r="E674" s="15" t="s">
        <v>2255</v>
      </c>
      <c r="F674" s="15">
        <v>22</v>
      </c>
      <c r="G674" s="15" t="s">
        <v>323</v>
      </c>
      <c r="H674" s="15" t="str">
        <f t="shared" si="34"/>
        <v>普通怪物</v>
      </c>
      <c r="I674" s="18">
        <f>VLOOKUP(F674,映射!A:B,2,FALSE)*VLOOKUP(G674,映射!T:U,2,FALSE)*VLOOKUP(H674,映射!O:P,2,FALSE)</f>
        <v>230</v>
      </c>
      <c r="J674" s="18">
        <f t="shared" si="33"/>
        <v>370</v>
      </c>
    </row>
    <row r="675" spans="1:10">
      <c r="A675" s="15">
        <f t="shared" si="32"/>
        <v>140297</v>
      </c>
      <c r="B675" s="15">
        <v>40297</v>
      </c>
      <c r="C675" s="15">
        <v>10021</v>
      </c>
      <c r="D675" s="15" t="s">
        <v>598</v>
      </c>
      <c r="E675" s="15" t="s">
        <v>2255</v>
      </c>
      <c r="F675" s="15">
        <v>22</v>
      </c>
      <c r="G675" s="15" t="s">
        <v>323</v>
      </c>
      <c r="H675" s="15" t="str">
        <f t="shared" si="34"/>
        <v>普通怪物</v>
      </c>
      <c r="I675" s="18">
        <f>VLOOKUP(F675,映射!A:B,2,FALSE)*VLOOKUP(G675,映射!T:U,2,FALSE)*VLOOKUP(H675,映射!O:P,2,FALSE)</f>
        <v>230</v>
      </c>
      <c r="J675" s="18">
        <f t="shared" si="33"/>
        <v>370</v>
      </c>
    </row>
    <row r="676" spans="1:10">
      <c r="A676" s="15">
        <f t="shared" si="32"/>
        <v>140298</v>
      </c>
      <c r="B676" s="15">
        <v>40298</v>
      </c>
      <c r="C676" s="15">
        <v>10134</v>
      </c>
      <c r="D676" s="15" t="s">
        <v>474</v>
      </c>
      <c r="E676" s="15" t="s">
        <v>2255</v>
      </c>
      <c r="F676" s="15">
        <v>22</v>
      </c>
      <c r="G676" s="15" t="s">
        <v>323</v>
      </c>
      <c r="H676" s="15" t="str">
        <f t="shared" si="34"/>
        <v>普通怪物</v>
      </c>
      <c r="I676" s="18">
        <f>VLOOKUP(F676,映射!A:B,2,FALSE)*VLOOKUP(G676,映射!T:U,2,FALSE)*VLOOKUP(H676,映射!O:P,2,FALSE)</f>
        <v>230</v>
      </c>
      <c r="J676" s="18">
        <f t="shared" si="33"/>
        <v>370</v>
      </c>
    </row>
    <row r="677" spans="1:10">
      <c r="A677" s="15">
        <f t="shared" si="32"/>
        <v>140299</v>
      </c>
      <c r="B677" s="15">
        <v>40299</v>
      </c>
      <c r="C677" s="15">
        <v>10041</v>
      </c>
      <c r="D677" s="15" t="s">
        <v>693</v>
      </c>
      <c r="E677" s="15" t="s">
        <v>2255</v>
      </c>
      <c r="F677" s="15">
        <v>22</v>
      </c>
      <c r="G677" s="15" t="s">
        <v>323</v>
      </c>
      <c r="H677" s="15" t="str">
        <f t="shared" si="34"/>
        <v>普通怪物</v>
      </c>
      <c r="I677" s="18">
        <f>VLOOKUP(F677,映射!A:B,2,FALSE)*VLOOKUP(G677,映射!T:U,2,FALSE)*VLOOKUP(H677,映射!O:P,2,FALSE)</f>
        <v>230</v>
      </c>
      <c r="J677" s="18">
        <f t="shared" si="33"/>
        <v>370</v>
      </c>
    </row>
    <row r="678" spans="1:10">
      <c r="A678" s="15">
        <f t="shared" si="32"/>
        <v>140300</v>
      </c>
      <c r="B678" s="15">
        <v>40300</v>
      </c>
      <c r="C678" s="15">
        <v>10154</v>
      </c>
      <c r="D678" s="15" t="s">
        <v>694</v>
      </c>
      <c r="E678" s="15" t="s">
        <v>2255</v>
      </c>
      <c r="F678" s="15">
        <v>22</v>
      </c>
      <c r="G678" s="15" t="s">
        <v>323</v>
      </c>
      <c r="H678" s="15" t="str">
        <f t="shared" si="34"/>
        <v>普通怪物</v>
      </c>
      <c r="I678" s="18">
        <f>VLOOKUP(F678,映射!A:B,2,FALSE)*VLOOKUP(G678,映射!T:U,2,FALSE)*VLOOKUP(H678,映射!O:P,2,FALSE)</f>
        <v>230</v>
      </c>
      <c r="J678" s="18">
        <f t="shared" si="33"/>
        <v>370</v>
      </c>
    </row>
    <row r="679" spans="1:10">
      <c r="A679" s="15">
        <f t="shared" si="32"/>
        <v>140301</v>
      </c>
      <c r="B679" s="15">
        <v>40301</v>
      </c>
      <c r="C679" s="15">
        <v>10063</v>
      </c>
      <c r="D679" s="15" t="s">
        <v>447</v>
      </c>
      <c r="E679" s="15" t="s">
        <v>2255</v>
      </c>
      <c r="F679" s="15">
        <v>27</v>
      </c>
      <c r="G679" s="15" t="s">
        <v>323</v>
      </c>
      <c r="H679" s="15" t="str">
        <f t="shared" si="34"/>
        <v>普通怪物</v>
      </c>
      <c r="I679" s="18">
        <f>VLOOKUP(F679,映射!A:B,2,FALSE)*VLOOKUP(G679,映射!T:U,2,FALSE)*VLOOKUP(H679,映射!O:P,2,FALSE)</f>
        <v>340</v>
      </c>
      <c r="J679" s="18">
        <f t="shared" si="33"/>
        <v>420</v>
      </c>
    </row>
    <row r="680" spans="1:10">
      <c r="A680" s="15">
        <f t="shared" si="32"/>
        <v>140302</v>
      </c>
      <c r="B680" s="15">
        <v>40302</v>
      </c>
      <c r="C680" s="15">
        <v>10153</v>
      </c>
      <c r="D680" s="15" t="s">
        <v>479</v>
      </c>
      <c r="E680" s="15" t="s">
        <v>2255</v>
      </c>
      <c r="F680" s="15">
        <v>27</v>
      </c>
      <c r="G680" s="15" t="s">
        <v>323</v>
      </c>
      <c r="H680" s="15" t="str">
        <f t="shared" si="34"/>
        <v>普通怪物</v>
      </c>
      <c r="I680" s="18">
        <f>VLOOKUP(F680,映射!A:B,2,FALSE)*VLOOKUP(G680,映射!T:U,2,FALSE)*VLOOKUP(H680,映射!O:P,2,FALSE)</f>
        <v>340</v>
      </c>
      <c r="J680" s="18">
        <f t="shared" si="33"/>
        <v>420</v>
      </c>
    </row>
    <row r="681" spans="1:10">
      <c r="A681" s="15">
        <f t="shared" si="32"/>
        <v>140303</v>
      </c>
      <c r="B681" s="15">
        <v>40303</v>
      </c>
      <c r="C681" s="15">
        <v>10129</v>
      </c>
      <c r="D681" s="15" t="s">
        <v>397</v>
      </c>
      <c r="E681" s="15" t="s">
        <v>2255</v>
      </c>
      <c r="F681" s="15">
        <v>27</v>
      </c>
      <c r="G681" s="15" t="s">
        <v>323</v>
      </c>
      <c r="H681" s="15" t="str">
        <f t="shared" si="34"/>
        <v>普通怪物</v>
      </c>
      <c r="I681" s="18">
        <f>VLOOKUP(F681,映射!A:B,2,FALSE)*VLOOKUP(G681,映射!T:U,2,FALSE)*VLOOKUP(H681,映射!O:P,2,FALSE)</f>
        <v>340</v>
      </c>
      <c r="J681" s="18">
        <f t="shared" si="33"/>
        <v>420</v>
      </c>
    </row>
    <row r="682" spans="1:10">
      <c r="A682" s="15">
        <f t="shared" si="32"/>
        <v>140304</v>
      </c>
      <c r="B682" s="15">
        <v>40304</v>
      </c>
      <c r="C682" s="15">
        <v>10131</v>
      </c>
      <c r="D682" s="15" t="s">
        <v>459</v>
      </c>
      <c r="E682" s="15" t="s">
        <v>2255</v>
      </c>
      <c r="F682" s="15">
        <v>27</v>
      </c>
      <c r="G682" s="15" t="s">
        <v>323</v>
      </c>
      <c r="H682" s="15" t="str">
        <f t="shared" si="34"/>
        <v>普通怪物</v>
      </c>
      <c r="I682" s="18">
        <f>VLOOKUP(F682,映射!A:B,2,FALSE)*VLOOKUP(G682,映射!T:U,2,FALSE)*VLOOKUP(H682,映射!O:P,2,FALSE)</f>
        <v>340</v>
      </c>
      <c r="J682" s="18">
        <f t="shared" si="33"/>
        <v>420</v>
      </c>
    </row>
    <row r="683" spans="1:10">
      <c r="A683" s="15">
        <f t="shared" si="32"/>
        <v>140305</v>
      </c>
      <c r="B683" s="15">
        <v>40305</v>
      </c>
      <c r="C683" s="15">
        <v>10037</v>
      </c>
      <c r="D683" s="15" t="s">
        <v>615</v>
      </c>
      <c r="E683" s="15" t="s">
        <v>2255</v>
      </c>
      <c r="F683" s="15">
        <v>27</v>
      </c>
      <c r="G683" s="15" t="s">
        <v>323</v>
      </c>
      <c r="H683" s="15" t="str">
        <f t="shared" si="34"/>
        <v>普通怪物</v>
      </c>
      <c r="I683" s="18">
        <f>VLOOKUP(F683,映射!A:B,2,FALSE)*VLOOKUP(G683,映射!T:U,2,FALSE)*VLOOKUP(H683,映射!O:P,2,FALSE)</f>
        <v>340</v>
      </c>
      <c r="J683" s="18">
        <f t="shared" si="33"/>
        <v>420</v>
      </c>
    </row>
    <row r="684" spans="1:10">
      <c r="A684" s="15">
        <f t="shared" si="32"/>
        <v>140306</v>
      </c>
      <c r="B684" s="15">
        <v>40306</v>
      </c>
      <c r="C684" s="15">
        <v>10138</v>
      </c>
      <c r="D684" s="15" t="s">
        <v>642</v>
      </c>
      <c r="E684" s="15" t="s">
        <v>2255</v>
      </c>
      <c r="F684" s="15">
        <v>27</v>
      </c>
      <c r="G684" s="15" t="s">
        <v>323</v>
      </c>
      <c r="H684" s="15" t="str">
        <f t="shared" si="34"/>
        <v>普通怪物</v>
      </c>
      <c r="I684" s="18">
        <f>VLOOKUP(F684,映射!A:B,2,FALSE)*VLOOKUP(G684,映射!T:U,2,FALSE)*VLOOKUP(H684,映射!O:P,2,FALSE)</f>
        <v>340</v>
      </c>
      <c r="J684" s="18">
        <f t="shared" si="33"/>
        <v>420</v>
      </c>
    </row>
    <row r="685" spans="1:10">
      <c r="A685" s="15">
        <f t="shared" si="32"/>
        <v>140307</v>
      </c>
      <c r="B685" s="15">
        <v>40307</v>
      </c>
      <c r="C685" s="15">
        <v>10038</v>
      </c>
      <c r="D685" s="15" t="s">
        <v>647</v>
      </c>
      <c r="E685" s="15" t="s">
        <v>2255</v>
      </c>
      <c r="F685" s="15">
        <v>27</v>
      </c>
      <c r="G685" s="15" t="s">
        <v>323</v>
      </c>
      <c r="H685" s="15" t="str">
        <f t="shared" si="34"/>
        <v>普通怪物</v>
      </c>
      <c r="I685" s="18">
        <f>VLOOKUP(F685,映射!A:B,2,FALSE)*VLOOKUP(G685,映射!T:U,2,FALSE)*VLOOKUP(H685,映射!O:P,2,FALSE)</f>
        <v>340</v>
      </c>
      <c r="J685" s="18">
        <f t="shared" si="33"/>
        <v>420</v>
      </c>
    </row>
    <row r="686" spans="1:10">
      <c r="A686" s="15">
        <f t="shared" ref="A686:A749" si="35">B686+100000</f>
        <v>140308</v>
      </c>
      <c r="B686" s="15">
        <v>40308</v>
      </c>
      <c r="C686" s="15">
        <v>10019</v>
      </c>
      <c r="D686" s="15" t="s">
        <v>655</v>
      </c>
      <c r="E686" s="15" t="s">
        <v>2255</v>
      </c>
      <c r="F686" s="15">
        <v>27</v>
      </c>
      <c r="G686" s="15" t="s">
        <v>323</v>
      </c>
      <c r="H686" s="15" t="str">
        <f t="shared" si="34"/>
        <v>普通怪物</v>
      </c>
      <c r="I686" s="18">
        <f>VLOOKUP(F686,映射!A:B,2,FALSE)*VLOOKUP(G686,映射!T:U,2,FALSE)*VLOOKUP(H686,映射!O:P,2,FALSE)</f>
        <v>340</v>
      </c>
      <c r="J686" s="18">
        <f t="shared" si="33"/>
        <v>420</v>
      </c>
    </row>
    <row r="687" spans="1:10">
      <c r="A687" s="15">
        <f t="shared" si="35"/>
        <v>140309</v>
      </c>
      <c r="B687" s="15">
        <v>40309</v>
      </c>
      <c r="C687" s="15">
        <v>10023</v>
      </c>
      <c r="D687" s="15" t="s">
        <v>595</v>
      </c>
      <c r="E687" s="15" t="s">
        <v>2255</v>
      </c>
      <c r="F687" s="15">
        <v>27</v>
      </c>
      <c r="G687" s="15" t="s">
        <v>323</v>
      </c>
      <c r="H687" s="15" t="str">
        <f t="shared" si="34"/>
        <v>普通怪物</v>
      </c>
      <c r="I687" s="18">
        <f>VLOOKUP(F687,映射!A:B,2,FALSE)*VLOOKUP(G687,映射!T:U,2,FALSE)*VLOOKUP(H687,映射!O:P,2,FALSE)</f>
        <v>340</v>
      </c>
      <c r="J687" s="18">
        <f t="shared" si="33"/>
        <v>420</v>
      </c>
    </row>
    <row r="688" spans="1:10">
      <c r="A688" s="15">
        <f t="shared" si="35"/>
        <v>140310</v>
      </c>
      <c r="B688" s="15">
        <v>40310</v>
      </c>
      <c r="C688" s="15">
        <v>10069</v>
      </c>
      <c r="D688" s="15" t="s">
        <v>649</v>
      </c>
      <c r="E688" s="15" t="s">
        <v>2255</v>
      </c>
      <c r="F688" s="15">
        <v>27</v>
      </c>
      <c r="G688" s="15" t="s">
        <v>323</v>
      </c>
      <c r="H688" s="15" t="str">
        <f t="shared" si="34"/>
        <v>普通怪物</v>
      </c>
      <c r="I688" s="18">
        <f>VLOOKUP(F688,映射!A:B,2,FALSE)*VLOOKUP(G688,映射!T:U,2,FALSE)*VLOOKUP(H688,映射!O:P,2,FALSE)</f>
        <v>340</v>
      </c>
      <c r="J688" s="18">
        <f t="shared" si="33"/>
        <v>420</v>
      </c>
    </row>
    <row r="689" spans="1:10">
      <c r="A689" s="15">
        <f t="shared" si="35"/>
        <v>140311</v>
      </c>
      <c r="B689" s="15">
        <v>40311</v>
      </c>
      <c r="C689" s="15">
        <v>10138</v>
      </c>
      <c r="D689" s="15" t="s">
        <v>642</v>
      </c>
      <c r="E689" s="15" t="s">
        <v>2255</v>
      </c>
      <c r="F689" s="15">
        <v>27</v>
      </c>
      <c r="G689" s="15" t="s">
        <v>323</v>
      </c>
      <c r="H689" s="15" t="str">
        <f t="shared" si="34"/>
        <v>普通怪物</v>
      </c>
      <c r="I689" s="18">
        <f>VLOOKUP(F689,映射!A:B,2,FALSE)*VLOOKUP(G689,映射!T:U,2,FALSE)*VLOOKUP(H689,映射!O:P,2,FALSE)</f>
        <v>340</v>
      </c>
      <c r="J689" s="18">
        <f t="shared" si="33"/>
        <v>420</v>
      </c>
    </row>
    <row r="690" spans="1:10">
      <c r="A690" s="15">
        <f t="shared" si="35"/>
        <v>140312</v>
      </c>
      <c r="B690" s="15">
        <v>40312</v>
      </c>
      <c r="C690" s="15">
        <v>10021</v>
      </c>
      <c r="D690" s="15" t="s">
        <v>598</v>
      </c>
      <c r="E690" s="15" t="s">
        <v>2255</v>
      </c>
      <c r="F690" s="15">
        <v>27</v>
      </c>
      <c r="G690" s="15" t="s">
        <v>323</v>
      </c>
      <c r="H690" s="15" t="str">
        <f t="shared" si="34"/>
        <v>普通怪物</v>
      </c>
      <c r="I690" s="18">
        <f>VLOOKUP(F690,映射!A:B,2,FALSE)*VLOOKUP(G690,映射!T:U,2,FALSE)*VLOOKUP(H690,映射!O:P,2,FALSE)</f>
        <v>340</v>
      </c>
      <c r="J690" s="18">
        <f t="shared" si="33"/>
        <v>420</v>
      </c>
    </row>
    <row r="691" spans="1:10">
      <c r="A691" s="15">
        <f t="shared" si="35"/>
        <v>140313</v>
      </c>
      <c r="B691" s="15">
        <v>40313</v>
      </c>
      <c r="C691" s="15">
        <v>10134</v>
      </c>
      <c r="D691" s="15" t="s">
        <v>474</v>
      </c>
      <c r="E691" s="15" t="s">
        <v>2255</v>
      </c>
      <c r="F691" s="15">
        <v>27</v>
      </c>
      <c r="G691" s="15" t="s">
        <v>323</v>
      </c>
      <c r="H691" s="15" t="str">
        <f t="shared" si="34"/>
        <v>普通怪物</v>
      </c>
      <c r="I691" s="18">
        <f>VLOOKUP(F691,映射!A:B,2,FALSE)*VLOOKUP(G691,映射!T:U,2,FALSE)*VLOOKUP(H691,映射!O:P,2,FALSE)</f>
        <v>340</v>
      </c>
      <c r="J691" s="18">
        <f t="shared" si="33"/>
        <v>420</v>
      </c>
    </row>
    <row r="692" spans="1:10">
      <c r="A692" s="15">
        <f t="shared" si="35"/>
        <v>140314</v>
      </c>
      <c r="B692" s="15">
        <v>40314</v>
      </c>
      <c r="C692" s="15">
        <v>10041</v>
      </c>
      <c r="D692" s="15" t="s">
        <v>693</v>
      </c>
      <c r="E692" s="15" t="s">
        <v>2255</v>
      </c>
      <c r="F692" s="15">
        <v>27</v>
      </c>
      <c r="G692" s="15" t="s">
        <v>323</v>
      </c>
      <c r="H692" s="15" t="str">
        <f t="shared" si="34"/>
        <v>普通怪物</v>
      </c>
      <c r="I692" s="18">
        <f>VLOOKUP(F692,映射!A:B,2,FALSE)*VLOOKUP(G692,映射!T:U,2,FALSE)*VLOOKUP(H692,映射!O:P,2,FALSE)</f>
        <v>340</v>
      </c>
      <c r="J692" s="18">
        <f t="shared" si="33"/>
        <v>420</v>
      </c>
    </row>
    <row r="693" spans="1:10">
      <c r="A693" s="15">
        <f t="shared" si="35"/>
        <v>140315</v>
      </c>
      <c r="B693" s="15">
        <v>40315</v>
      </c>
      <c r="C693" s="15">
        <v>10154</v>
      </c>
      <c r="D693" s="15" t="s">
        <v>694</v>
      </c>
      <c r="E693" s="15" t="s">
        <v>2255</v>
      </c>
      <c r="F693" s="15">
        <v>27</v>
      </c>
      <c r="G693" s="15" t="s">
        <v>323</v>
      </c>
      <c r="H693" s="15" t="str">
        <f t="shared" si="34"/>
        <v>普通怪物</v>
      </c>
      <c r="I693" s="18">
        <f>VLOOKUP(F693,映射!A:B,2,FALSE)*VLOOKUP(G693,映射!T:U,2,FALSE)*VLOOKUP(H693,映射!O:P,2,FALSE)</f>
        <v>340</v>
      </c>
      <c r="J693" s="18">
        <f t="shared" si="33"/>
        <v>420</v>
      </c>
    </row>
    <row r="694" spans="1:10">
      <c r="A694" s="15">
        <f t="shared" si="35"/>
        <v>140316</v>
      </c>
      <c r="B694" s="15">
        <v>40316</v>
      </c>
      <c r="C694" s="15">
        <v>10063</v>
      </c>
      <c r="D694" s="15" t="s">
        <v>447</v>
      </c>
      <c r="E694" s="15" t="s">
        <v>2255</v>
      </c>
      <c r="F694" s="15">
        <v>32</v>
      </c>
      <c r="G694" s="15" t="s">
        <v>323</v>
      </c>
      <c r="H694" s="15" t="str">
        <f t="shared" si="34"/>
        <v>普通怪物</v>
      </c>
      <c r="I694" s="18">
        <f>VLOOKUP(F694,映射!A:B,2,FALSE)*VLOOKUP(G694,映射!T:U,2,FALSE)*VLOOKUP(H694,映射!O:P,2,FALSE)</f>
        <v>480</v>
      </c>
      <c r="J694" s="18">
        <f t="shared" si="33"/>
        <v>470</v>
      </c>
    </row>
    <row r="695" spans="1:10">
      <c r="A695" s="15">
        <f t="shared" si="35"/>
        <v>140317</v>
      </c>
      <c r="B695" s="15">
        <v>40317</v>
      </c>
      <c r="C695" s="15">
        <v>10153</v>
      </c>
      <c r="D695" s="15" t="s">
        <v>479</v>
      </c>
      <c r="E695" s="15" t="s">
        <v>2255</v>
      </c>
      <c r="F695" s="15">
        <v>32</v>
      </c>
      <c r="G695" s="15" t="s">
        <v>323</v>
      </c>
      <c r="H695" s="15" t="str">
        <f t="shared" si="34"/>
        <v>普通怪物</v>
      </c>
      <c r="I695" s="18">
        <f>VLOOKUP(F695,映射!A:B,2,FALSE)*VLOOKUP(G695,映射!T:U,2,FALSE)*VLOOKUP(H695,映射!O:P,2,FALSE)</f>
        <v>480</v>
      </c>
      <c r="J695" s="18">
        <f t="shared" si="33"/>
        <v>470</v>
      </c>
    </row>
    <row r="696" spans="1:10">
      <c r="A696" s="15">
        <f t="shared" si="35"/>
        <v>140318</v>
      </c>
      <c r="B696" s="15">
        <v>40318</v>
      </c>
      <c r="C696" s="15">
        <v>10129</v>
      </c>
      <c r="D696" s="15" t="s">
        <v>397</v>
      </c>
      <c r="E696" s="15" t="s">
        <v>2255</v>
      </c>
      <c r="F696" s="15">
        <v>32</v>
      </c>
      <c r="G696" s="15" t="s">
        <v>323</v>
      </c>
      <c r="H696" s="15" t="str">
        <f t="shared" si="34"/>
        <v>普通怪物</v>
      </c>
      <c r="I696" s="18">
        <f>VLOOKUP(F696,映射!A:B,2,FALSE)*VLOOKUP(G696,映射!T:U,2,FALSE)*VLOOKUP(H696,映射!O:P,2,FALSE)</f>
        <v>480</v>
      </c>
      <c r="J696" s="18">
        <f t="shared" si="33"/>
        <v>470</v>
      </c>
    </row>
    <row r="697" spans="1:10">
      <c r="A697" s="15">
        <f t="shared" si="35"/>
        <v>140319</v>
      </c>
      <c r="B697" s="15">
        <v>40319</v>
      </c>
      <c r="C697" s="15">
        <v>10131</v>
      </c>
      <c r="D697" s="15" t="s">
        <v>459</v>
      </c>
      <c r="E697" s="15" t="s">
        <v>2255</v>
      </c>
      <c r="F697" s="15">
        <v>32</v>
      </c>
      <c r="G697" s="15" t="s">
        <v>323</v>
      </c>
      <c r="H697" s="15" t="str">
        <f t="shared" si="34"/>
        <v>普通怪物</v>
      </c>
      <c r="I697" s="18">
        <f>VLOOKUP(F697,映射!A:B,2,FALSE)*VLOOKUP(G697,映射!T:U,2,FALSE)*VLOOKUP(H697,映射!O:P,2,FALSE)</f>
        <v>480</v>
      </c>
      <c r="J697" s="18">
        <f t="shared" si="33"/>
        <v>470</v>
      </c>
    </row>
    <row r="698" spans="1:10">
      <c r="A698" s="15">
        <f t="shared" si="35"/>
        <v>140320</v>
      </c>
      <c r="B698" s="15">
        <v>40320</v>
      </c>
      <c r="C698" s="15">
        <v>10037</v>
      </c>
      <c r="D698" s="15" t="s">
        <v>615</v>
      </c>
      <c r="E698" s="15" t="s">
        <v>2255</v>
      </c>
      <c r="F698" s="15">
        <v>32</v>
      </c>
      <c r="G698" s="15" t="s">
        <v>323</v>
      </c>
      <c r="H698" s="15" t="str">
        <f t="shared" si="34"/>
        <v>普通怪物</v>
      </c>
      <c r="I698" s="18">
        <f>VLOOKUP(F698,映射!A:B,2,FALSE)*VLOOKUP(G698,映射!T:U,2,FALSE)*VLOOKUP(H698,映射!O:P,2,FALSE)</f>
        <v>480</v>
      </c>
      <c r="J698" s="18">
        <f t="shared" si="33"/>
        <v>470</v>
      </c>
    </row>
    <row r="699" spans="1:10">
      <c r="A699" s="15">
        <f t="shared" si="35"/>
        <v>140321</v>
      </c>
      <c r="B699" s="15">
        <v>40321</v>
      </c>
      <c r="C699" s="15">
        <v>10138</v>
      </c>
      <c r="D699" s="15" t="s">
        <v>642</v>
      </c>
      <c r="E699" s="15" t="s">
        <v>2255</v>
      </c>
      <c r="F699" s="15">
        <v>32</v>
      </c>
      <c r="G699" s="15" t="s">
        <v>323</v>
      </c>
      <c r="H699" s="15" t="str">
        <f t="shared" si="34"/>
        <v>普通怪物</v>
      </c>
      <c r="I699" s="18">
        <f>VLOOKUP(F699,映射!A:B,2,FALSE)*VLOOKUP(G699,映射!T:U,2,FALSE)*VLOOKUP(H699,映射!O:P,2,FALSE)</f>
        <v>480</v>
      </c>
      <c r="J699" s="18">
        <f t="shared" si="33"/>
        <v>470</v>
      </c>
    </row>
    <row r="700" spans="1:10">
      <c r="A700" s="15">
        <f t="shared" si="35"/>
        <v>140322</v>
      </c>
      <c r="B700" s="15">
        <v>40322</v>
      </c>
      <c r="C700" s="15">
        <v>10038</v>
      </c>
      <c r="D700" s="15" t="s">
        <v>647</v>
      </c>
      <c r="E700" s="15" t="s">
        <v>2255</v>
      </c>
      <c r="F700" s="15">
        <v>32</v>
      </c>
      <c r="G700" s="15" t="s">
        <v>323</v>
      </c>
      <c r="H700" s="15" t="str">
        <f t="shared" si="34"/>
        <v>普通怪物</v>
      </c>
      <c r="I700" s="18">
        <f>VLOOKUP(F700,映射!A:B,2,FALSE)*VLOOKUP(G700,映射!T:U,2,FALSE)*VLOOKUP(H700,映射!O:P,2,FALSE)</f>
        <v>480</v>
      </c>
      <c r="J700" s="18">
        <f t="shared" si="33"/>
        <v>470</v>
      </c>
    </row>
    <row r="701" spans="1:10">
      <c r="A701" s="15">
        <f t="shared" si="35"/>
        <v>140323</v>
      </c>
      <c r="B701" s="15">
        <v>40323</v>
      </c>
      <c r="C701" s="15">
        <v>10019</v>
      </c>
      <c r="D701" s="15" t="s">
        <v>655</v>
      </c>
      <c r="E701" s="15" t="s">
        <v>2255</v>
      </c>
      <c r="F701" s="15">
        <v>32</v>
      </c>
      <c r="G701" s="15" t="s">
        <v>323</v>
      </c>
      <c r="H701" s="15" t="str">
        <f t="shared" si="34"/>
        <v>普通怪物</v>
      </c>
      <c r="I701" s="18">
        <f>VLOOKUP(F701,映射!A:B,2,FALSE)*VLOOKUP(G701,映射!T:U,2,FALSE)*VLOOKUP(H701,映射!O:P,2,FALSE)</f>
        <v>480</v>
      </c>
      <c r="J701" s="18">
        <f t="shared" si="33"/>
        <v>470</v>
      </c>
    </row>
    <row r="702" spans="1:10">
      <c r="A702" s="15">
        <f t="shared" si="35"/>
        <v>140324</v>
      </c>
      <c r="B702" s="15">
        <v>40324</v>
      </c>
      <c r="C702" s="15">
        <v>10023</v>
      </c>
      <c r="D702" s="15" t="s">
        <v>595</v>
      </c>
      <c r="E702" s="15" t="s">
        <v>2255</v>
      </c>
      <c r="F702" s="15">
        <v>32</v>
      </c>
      <c r="G702" s="15" t="s">
        <v>323</v>
      </c>
      <c r="H702" s="15" t="str">
        <f t="shared" si="34"/>
        <v>普通怪物</v>
      </c>
      <c r="I702" s="18">
        <f>VLOOKUP(F702,映射!A:B,2,FALSE)*VLOOKUP(G702,映射!T:U,2,FALSE)*VLOOKUP(H702,映射!O:P,2,FALSE)</f>
        <v>480</v>
      </c>
      <c r="J702" s="18">
        <f t="shared" si="33"/>
        <v>470</v>
      </c>
    </row>
    <row r="703" spans="1:10">
      <c r="A703" s="15">
        <f t="shared" si="35"/>
        <v>140325</v>
      </c>
      <c r="B703" s="15">
        <v>40325</v>
      </c>
      <c r="C703" s="15">
        <v>10069</v>
      </c>
      <c r="D703" s="15" t="s">
        <v>649</v>
      </c>
      <c r="E703" s="15" t="s">
        <v>2255</v>
      </c>
      <c r="F703" s="15">
        <v>32</v>
      </c>
      <c r="G703" s="15" t="s">
        <v>323</v>
      </c>
      <c r="H703" s="15" t="str">
        <f t="shared" si="34"/>
        <v>普通怪物</v>
      </c>
      <c r="I703" s="18">
        <f>VLOOKUP(F703,映射!A:B,2,FALSE)*VLOOKUP(G703,映射!T:U,2,FALSE)*VLOOKUP(H703,映射!O:P,2,FALSE)</f>
        <v>480</v>
      </c>
      <c r="J703" s="18">
        <f t="shared" si="33"/>
        <v>470</v>
      </c>
    </row>
    <row r="704" spans="1:10">
      <c r="A704" s="15">
        <f t="shared" si="35"/>
        <v>140326</v>
      </c>
      <c r="B704" s="15">
        <v>40326</v>
      </c>
      <c r="C704" s="15">
        <v>10138</v>
      </c>
      <c r="D704" s="15" t="s">
        <v>642</v>
      </c>
      <c r="E704" s="15" t="s">
        <v>2255</v>
      </c>
      <c r="F704" s="15">
        <v>32</v>
      </c>
      <c r="G704" s="15" t="s">
        <v>323</v>
      </c>
      <c r="H704" s="15" t="str">
        <f t="shared" si="34"/>
        <v>普通怪物</v>
      </c>
      <c r="I704" s="18">
        <f>VLOOKUP(F704,映射!A:B,2,FALSE)*VLOOKUP(G704,映射!T:U,2,FALSE)*VLOOKUP(H704,映射!O:P,2,FALSE)</f>
        <v>480</v>
      </c>
      <c r="J704" s="18">
        <f t="shared" si="33"/>
        <v>470</v>
      </c>
    </row>
    <row r="705" spans="1:10">
      <c r="A705" s="15">
        <f t="shared" si="35"/>
        <v>140327</v>
      </c>
      <c r="B705" s="15">
        <v>40327</v>
      </c>
      <c r="C705" s="15">
        <v>10021</v>
      </c>
      <c r="D705" s="15" t="s">
        <v>598</v>
      </c>
      <c r="E705" s="15" t="s">
        <v>2255</v>
      </c>
      <c r="F705" s="15">
        <v>32</v>
      </c>
      <c r="G705" s="15" t="s">
        <v>323</v>
      </c>
      <c r="H705" s="15" t="str">
        <f t="shared" si="34"/>
        <v>普通怪物</v>
      </c>
      <c r="I705" s="18">
        <f>VLOOKUP(F705,映射!A:B,2,FALSE)*VLOOKUP(G705,映射!T:U,2,FALSE)*VLOOKUP(H705,映射!O:P,2,FALSE)</f>
        <v>480</v>
      </c>
      <c r="J705" s="18">
        <f t="shared" si="33"/>
        <v>470</v>
      </c>
    </row>
    <row r="706" spans="1:10">
      <c r="A706" s="15">
        <f t="shared" si="35"/>
        <v>140328</v>
      </c>
      <c r="B706" s="15">
        <v>40328</v>
      </c>
      <c r="C706" s="15">
        <v>10134</v>
      </c>
      <c r="D706" s="15" t="s">
        <v>474</v>
      </c>
      <c r="E706" s="15" t="s">
        <v>2255</v>
      </c>
      <c r="F706" s="15">
        <v>32</v>
      </c>
      <c r="G706" s="15" t="s">
        <v>323</v>
      </c>
      <c r="H706" s="15" t="str">
        <f t="shared" si="34"/>
        <v>普通怪物</v>
      </c>
      <c r="I706" s="18">
        <f>VLOOKUP(F706,映射!A:B,2,FALSE)*VLOOKUP(G706,映射!T:U,2,FALSE)*VLOOKUP(H706,映射!O:P,2,FALSE)</f>
        <v>480</v>
      </c>
      <c r="J706" s="18">
        <f t="shared" si="33"/>
        <v>470</v>
      </c>
    </row>
    <row r="707" spans="1:10">
      <c r="A707" s="15">
        <f t="shared" si="35"/>
        <v>140329</v>
      </c>
      <c r="B707" s="15">
        <v>40329</v>
      </c>
      <c r="C707" s="15">
        <v>10041</v>
      </c>
      <c r="D707" s="15" t="s">
        <v>693</v>
      </c>
      <c r="E707" s="15" t="s">
        <v>2255</v>
      </c>
      <c r="F707" s="15">
        <v>32</v>
      </c>
      <c r="G707" s="15" t="s">
        <v>323</v>
      </c>
      <c r="H707" s="15" t="str">
        <f t="shared" si="34"/>
        <v>普通怪物</v>
      </c>
      <c r="I707" s="18">
        <f>VLOOKUP(F707,映射!A:B,2,FALSE)*VLOOKUP(G707,映射!T:U,2,FALSE)*VLOOKUP(H707,映射!O:P,2,FALSE)</f>
        <v>480</v>
      </c>
      <c r="J707" s="18">
        <f t="shared" ref="J707:J770" si="36">VLOOKUP(F707,AK:AL,2,FALSE)*VLOOKUP(G707,AH:AI,2,FALSE)*VLOOKUP(H707,AF:AG,2,FALSE)</f>
        <v>470</v>
      </c>
    </row>
    <row r="708" spans="1:10">
      <c r="A708" s="15">
        <f t="shared" si="35"/>
        <v>140330</v>
      </c>
      <c r="B708" s="15">
        <v>40330</v>
      </c>
      <c r="C708" s="15">
        <v>10154</v>
      </c>
      <c r="D708" s="15" t="s">
        <v>694</v>
      </c>
      <c r="E708" s="15" t="s">
        <v>2255</v>
      </c>
      <c r="F708" s="15">
        <v>32</v>
      </c>
      <c r="G708" s="15" t="s">
        <v>323</v>
      </c>
      <c r="H708" s="15" t="str">
        <f t="shared" ref="H708:H771" si="37">IF(E708="monster","普通怪物","boss")</f>
        <v>普通怪物</v>
      </c>
      <c r="I708" s="18">
        <f>VLOOKUP(F708,映射!A:B,2,FALSE)*VLOOKUP(G708,映射!T:U,2,FALSE)*VLOOKUP(H708,映射!O:P,2,FALSE)</f>
        <v>480</v>
      </c>
      <c r="J708" s="18">
        <f t="shared" si="36"/>
        <v>470</v>
      </c>
    </row>
    <row r="709" spans="1:10">
      <c r="A709" s="15">
        <f t="shared" si="35"/>
        <v>140331</v>
      </c>
      <c r="B709" s="15">
        <v>40331</v>
      </c>
      <c r="C709" s="15">
        <v>10063</v>
      </c>
      <c r="D709" s="15" t="s">
        <v>447</v>
      </c>
      <c r="E709" s="15" t="s">
        <v>2255</v>
      </c>
      <c r="F709" s="15">
        <v>37</v>
      </c>
      <c r="G709" s="15" t="s">
        <v>323</v>
      </c>
      <c r="H709" s="15" t="str">
        <f t="shared" si="37"/>
        <v>普通怪物</v>
      </c>
      <c r="I709" s="18">
        <f>VLOOKUP(F709,映射!A:B,2,FALSE)*VLOOKUP(G709,映射!T:U,2,FALSE)*VLOOKUP(H709,映射!O:P,2,FALSE)</f>
        <v>650</v>
      </c>
      <c r="J709" s="18">
        <f t="shared" si="36"/>
        <v>520</v>
      </c>
    </row>
    <row r="710" spans="1:10">
      <c r="A710" s="15">
        <f t="shared" si="35"/>
        <v>140332</v>
      </c>
      <c r="B710" s="15">
        <v>40332</v>
      </c>
      <c r="C710" s="15">
        <v>10153</v>
      </c>
      <c r="D710" s="15" t="s">
        <v>479</v>
      </c>
      <c r="E710" s="15" t="s">
        <v>2255</v>
      </c>
      <c r="F710" s="15">
        <v>37</v>
      </c>
      <c r="G710" s="15" t="s">
        <v>323</v>
      </c>
      <c r="H710" s="15" t="str">
        <f t="shared" si="37"/>
        <v>普通怪物</v>
      </c>
      <c r="I710" s="18">
        <f>VLOOKUP(F710,映射!A:B,2,FALSE)*VLOOKUP(G710,映射!T:U,2,FALSE)*VLOOKUP(H710,映射!O:P,2,FALSE)</f>
        <v>650</v>
      </c>
      <c r="J710" s="18">
        <f t="shared" si="36"/>
        <v>520</v>
      </c>
    </row>
    <row r="711" spans="1:10">
      <c r="A711" s="15">
        <f t="shared" si="35"/>
        <v>140333</v>
      </c>
      <c r="B711" s="15">
        <v>40333</v>
      </c>
      <c r="C711" s="15">
        <v>10129</v>
      </c>
      <c r="D711" s="15" t="s">
        <v>397</v>
      </c>
      <c r="E711" s="15" t="s">
        <v>2255</v>
      </c>
      <c r="F711" s="15">
        <v>37</v>
      </c>
      <c r="G711" s="15" t="s">
        <v>323</v>
      </c>
      <c r="H711" s="15" t="str">
        <f t="shared" si="37"/>
        <v>普通怪物</v>
      </c>
      <c r="I711" s="18">
        <f>VLOOKUP(F711,映射!A:B,2,FALSE)*VLOOKUP(G711,映射!T:U,2,FALSE)*VLOOKUP(H711,映射!O:P,2,FALSE)</f>
        <v>650</v>
      </c>
      <c r="J711" s="18">
        <f t="shared" si="36"/>
        <v>520</v>
      </c>
    </row>
    <row r="712" spans="1:10">
      <c r="A712" s="15">
        <f t="shared" si="35"/>
        <v>140334</v>
      </c>
      <c r="B712" s="15">
        <v>40334</v>
      </c>
      <c r="C712" s="15">
        <v>10131</v>
      </c>
      <c r="D712" s="15" t="s">
        <v>459</v>
      </c>
      <c r="E712" s="15" t="s">
        <v>2255</v>
      </c>
      <c r="F712" s="15">
        <v>37</v>
      </c>
      <c r="G712" s="15" t="s">
        <v>323</v>
      </c>
      <c r="H712" s="15" t="str">
        <f t="shared" si="37"/>
        <v>普通怪物</v>
      </c>
      <c r="I712" s="18">
        <f>VLOOKUP(F712,映射!A:B,2,FALSE)*VLOOKUP(G712,映射!T:U,2,FALSE)*VLOOKUP(H712,映射!O:P,2,FALSE)</f>
        <v>650</v>
      </c>
      <c r="J712" s="18">
        <f t="shared" si="36"/>
        <v>520</v>
      </c>
    </row>
    <row r="713" spans="1:10">
      <c r="A713" s="15">
        <f t="shared" si="35"/>
        <v>140335</v>
      </c>
      <c r="B713" s="15">
        <v>40335</v>
      </c>
      <c r="C713" s="15">
        <v>10037</v>
      </c>
      <c r="D713" s="15" t="s">
        <v>615</v>
      </c>
      <c r="E713" s="15" t="s">
        <v>2255</v>
      </c>
      <c r="F713" s="15">
        <v>37</v>
      </c>
      <c r="G713" s="15" t="s">
        <v>323</v>
      </c>
      <c r="H713" s="15" t="str">
        <f t="shared" si="37"/>
        <v>普通怪物</v>
      </c>
      <c r="I713" s="18">
        <f>VLOOKUP(F713,映射!A:B,2,FALSE)*VLOOKUP(G713,映射!T:U,2,FALSE)*VLOOKUP(H713,映射!O:P,2,FALSE)</f>
        <v>650</v>
      </c>
      <c r="J713" s="18">
        <f t="shared" si="36"/>
        <v>520</v>
      </c>
    </row>
    <row r="714" spans="1:10">
      <c r="A714" s="15">
        <f t="shared" si="35"/>
        <v>140336</v>
      </c>
      <c r="B714" s="15">
        <v>40336</v>
      </c>
      <c r="C714" s="15">
        <v>10138</v>
      </c>
      <c r="D714" s="15" t="s">
        <v>642</v>
      </c>
      <c r="E714" s="15" t="s">
        <v>2255</v>
      </c>
      <c r="F714" s="15">
        <v>37</v>
      </c>
      <c r="G714" s="15" t="s">
        <v>323</v>
      </c>
      <c r="H714" s="15" t="str">
        <f t="shared" si="37"/>
        <v>普通怪物</v>
      </c>
      <c r="I714" s="18">
        <f>VLOOKUP(F714,映射!A:B,2,FALSE)*VLOOKUP(G714,映射!T:U,2,FALSE)*VLOOKUP(H714,映射!O:P,2,FALSE)</f>
        <v>650</v>
      </c>
      <c r="J714" s="18">
        <f t="shared" si="36"/>
        <v>520</v>
      </c>
    </row>
    <row r="715" spans="1:10">
      <c r="A715" s="15">
        <f t="shared" si="35"/>
        <v>140337</v>
      </c>
      <c r="B715" s="15">
        <v>40337</v>
      </c>
      <c r="C715" s="15">
        <v>10038</v>
      </c>
      <c r="D715" s="15" t="s">
        <v>647</v>
      </c>
      <c r="E715" s="15" t="s">
        <v>2255</v>
      </c>
      <c r="F715" s="15">
        <v>37</v>
      </c>
      <c r="G715" s="15" t="s">
        <v>323</v>
      </c>
      <c r="H715" s="15" t="str">
        <f t="shared" si="37"/>
        <v>普通怪物</v>
      </c>
      <c r="I715" s="18">
        <f>VLOOKUP(F715,映射!A:B,2,FALSE)*VLOOKUP(G715,映射!T:U,2,FALSE)*VLOOKUP(H715,映射!O:P,2,FALSE)</f>
        <v>650</v>
      </c>
      <c r="J715" s="18">
        <f t="shared" si="36"/>
        <v>520</v>
      </c>
    </row>
    <row r="716" spans="1:10">
      <c r="A716" s="15">
        <f t="shared" si="35"/>
        <v>140338</v>
      </c>
      <c r="B716" s="15">
        <v>40338</v>
      </c>
      <c r="C716" s="15">
        <v>10019</v>
      </c>
      <c r="D716" s="15" t="s">
        <v>655</v>
      </c>
      <c r="E716" s="15" t="s">
        <v>2255</v>
      </c>
      <c r="F716" s="15">
        <v>37</v>
      </c>
      <c r="G716" s="15" t="s">
        <v>323</v>
      </c>
      <c r="H716" s="15" t="str">
        <f t="shared" si="37"/>
        <v>普通怪物</v>
      </c>
      <c r="I716" s="18">
        <f>VLOOKUP(F716,映射!A:B,2,FALSE)*VLOOKUP(G716,映射!T:U,2,FALSE)*VLOOKUP(H716,映射!O:P,2,FALSE)</f>
        <v>650</v>
      </c>
      <c r="J716" s="18">
        <f t="shared" si="36"/>
        <v>520</v>
      </c>
    </row>
    <row r="717" spans="1:10">
      <c r="A717" s="15">
        <f t="shared" si="35"/>
        <v>140339</v>
      </c>
      <c r="B717" s="15">
        <v>40339</v>
      </c>
      <c r="C717" s="15">
        <v>10023</v>
      </c>
      <c r="D717" s="15" t="s">
        <v>595</v>
      </c>
      <c r="E717" s="15" t="s">
        <v>2255</v>
      </c>
      <c r="F717" s="15">
        <v>37</v>
      </c>
      <c r="G717" s="15" t="s">
        <v>323</v>
      </c>
      <c r="H717" s="15" t="str">
        <f t="shared" si="37"/>
        <v>普通怪物</v>
      </c>
      <c r="I717" s="18">
        <f>VLOOKUP(F717,映射!A:B,2,FALSE)*VLOOKUP(G717,映射!T:U,2,FALSE)*VLOOKUP(H717,映射!O:P,2,FALSE)</f>
        <v>650</v>
      </c>
      <c r="J717" s="18">
        <f t="shared" si="36"/>
        <v>520</v>
      </c>
    </row>
    <row r="718" spans="1:10">
      <c r="A718" s="15">
        <f t="shared" si="35"/>
        <v>140340</v>
      </c>
      <c r="B718" s="15">
        <v>40340</v>
      </c>
      <c r="C718" s="15">
        <v>10069</v>
      </c>
      <c r="D718" s="15" t="s">
        <v>649</v>
      </c>
      <c r="E718" s="15" t="s">
        <v>2255</v>
      </c>
      <c r="F718" s="15">
        <v>37</v>
      </c>
      <c r="G718" s="15" t="s">
        <v>323</v>
      </c>
      <c r="H718" s="15" t="str">
        <f t="shared" si="37"/>
        <v>普通怪物</v>
      </c>
      <c r="I718" s="18">
        <f>VLOOKUP(F718,映射!A:B,2,FALSE)*VLOOKUP(G718,映射!T:U,2,FALSE)*VLOOKUP(H718,映射!O:P,2,FALSE)</f>
        <v>650</v>
      </c>
      <c r="J718" s="18">
        <f t="shared" si="36"/>
        <v>520</v>
      </c>
    </row>
    <row r="719" spans="1:10">
      <c r="A719" s="15">
        <f t="shared" si="35"/>
        <v>140341</v>
      </c>
      <c r="B719" s="15">
        <v>40341</v>
      </c>
      <c r="C719" s="15">
        <v>10138</v>
      </c>
      <c r="D719" s="15" t="s">
        <v>642</v>
      </c>
      <c r="E719" s="15" t="s">
        <v>2255</v>
      </c>
      <c r="F719" s="15">
        <v>37</v>
      </c>
      <c r="G719" s="15" t="s">
        <v>323</v>
      </c>
      <c r="H719" s="15" t="str">
        <f t="shared" si="37"/>
        <v>普通怪物</v>
      </c>
      <c r="I719" s="18">
        <f>VLOOKUP(F719,映射!A:B,2,FALSE)*VLOOKUP(G719,映射!T:U,2,FALSE)*VLOOKUP(H719,映射!O:P,2,FALSE)</f>
        <v>650</v>
      </c>
      <c r="J719" s="18">
        <f t="shared" si="36"/>
        <v>520</v>
      </c>
    </row>
    <row r="720" spans="1:10">
      <c r="A720" s="15">
        <f t="shared" si="35"/>
        <v>140342</v>
      </c>
      <c r="B720" s="15">
        <v>40342</v>
      </c>
      <c r="C720" s="15">
        <v>10021</v>
      </c>
      <c r="D720" s="15" t="s">
        <v>598</v>
      </c>
      <c r="E720" s="15" t="s">
        <v>2255</v>
      </c>
      <c r="F720" s="15">
        <v>37</v>
      </c>
      <c r="G720" s="15" t="s">
        <v>323</v>
      </c>
      <c r="H720" s="15" t="str">
        <f t="shared" si="37"/>
        <v>普通怪物</v>
      </c>
      <c r="I720" s="18">
        <f>VLOOKUP(F720,映射!A:B,2,FALSE)*VLOOKUP(G720,映射!T:U,2,FALSE)*VLOOKUP(H720,映射!O:P,2,FALSE)</f>
        <v>650</v>
      </c>
      <c r="J720" s="18">
        <f t="shared" si="36"/>
        <v>520</v>
      </c>
    </row>
    <row r="721" spans="1:10">
      <c r="A721" s="15">
        <f t="shared" si="35"/>
        <v>140343</v>
      </c>
      <c r="B721" s="15">
        <v>40343</v>
      </c>
      <c r="C721" s="15">
        <v>10134</v>
      </c>
      <c r="D721" s="15" t="s">
        <v>474</v>
      </c>
      <c r="E721" s="15" t="s">
        <v>2255</v>
      </c>
      <c r="F721" s="15">
        <v>37</v>
      </c>
      <c r="G721" s="15" t="s">
        <v>323</v>
      </c>
      <c r="H721" s="15" t="str">
        <f t="shared" si="37"/>
        <v>普通怪物</v>
      </c>
      <c r="I721" s="18">
        <f>VLOOKUP(F721,映射!A:B,2,FALSE)*VLOOKUP(G721,映射!T:U,2,FALSE)*VLOOKUP(H721,映射!O:P,2,FALSE)</f>
        <v>650</v>
      </c>
      <c r="J721" s="18">
        <f t="shared" si="36"/>
        <v>520</v>
      </c>
    </row>
    <row r="722" spans="1:10">
      <c r="A722" s="15">
        <f t="shared" si="35"/>
        <v>140344</v>
      </c>
      <c r="B722" s="15">
        <v>40344</v>
      </c>
      <c r="C722" s="15">
        <v>10041</v>
      </c>
      <c r="D722" s="15" t="s">
        <v>693</v>
      </c>
      <c r="E722" s="15" t="s">
        <v>2255</v>
      </c>
      <c r="F722" s="15">
        <v>37</v>
      </c>
      <c r="G722" s="15" t="s">
        <v>323</v>
      </c>
      <c r="H722" s="15" t="str">
        <f t="shared" si="37"/>
        <v>普通怪物</v>
      </c>
      <c r="I722" s="18">
        <f>VLOOKUP(F722,映射!A:B,2,FALSE)*VLOOKUP(G722,映射!T:U,2,FALSE)*VLOOKUP(H722,映射!O:P,2,FALSE)</f>
        <v>650</v>
      </c>
      <c r="J722" s="18">
        <f t="shared" si="36"/>
        <v>520</v>
      </c>
    </row>
    <row r="723" spans="1:10">
      <c r="A723" s="15">
        <f t="shared" si="35"/>
        <v>140345</v>
      </c>
      <c r="B723" s="15">
        <v>40345</v>
      </c>
      <c r="C723" s="15">
        <v>10154</v>
      </c>
      <c r="D723" s="15" t="s">
        <v>694</v>
      </c>
      <c r="E723" s="15" t="s">
        <v>2255</v>
      </c>
      <c r="F723" s="15">
        <v>37</v>
      </c>
      <c r="G723" s="15" t="s">
        <v>323</v>
      </c>
      <c r="H723" s="15" t="str">
        <f t="shared" si="37"/>
        <v>普通怪物</v>
      </c>
      <c r="I723" s="18">
        <f>VLOOKUP(F723,映射!A:B,2,FALSE)*VLOOKUP(G723,映射!T:U,2,FALSE)*VLOOKUP(H723,映射!O:P,2,FALSE)</f>
        <v>650</v>
      </c>
      <c r="J723" s="18">
        <f t="shared" si="36"/>
        <v>520</v>
      </c>
    </row>
    <row r="724" spans="1:10">
      <c r="A724" s="15">
        <f t="shared" si="35"/>
        <v>140346</v>
      </c>
      <c r="B724" s="15">
        <v>40346</v>
      </c>
      <c r="C724" s="15">
        <v>10063</v>
      </c>
      <c r="D724" s="15" t="s">
        <v>447</v>
      </c>
      <c r="E724" s="15" t="s">
        <v>2255</v>
      </c>
      <c r="F724" s="15">
        <v>42</v>
      </c>
      <c r="G724" s="15" t="s">
        <v>323</v>
      </c>
      <c r="H724" s="15" t="str">
        <f t="shared" si="37"/>
        <v>普通怪物</v>
      </c>
      <c r="I724" s="18">
        <f>VLOOKUP(F724,映射!A:B,2,FALSE)*VLOOKUP(G724,映射!T:U,2,FALSE)*VLOOKUP(H724,映射!O:P,2,FALSE)</f>
        <v>860</v>
      </c>
      <c r="J724" s="18">
        <f t="shared" si="36"/>
        <v>570</v>
      </c>
    </row>
    <row r="725" spans="1:10">
      <c r="A725" s="15">
        <f t="shared" si="35"/>
        <v>140347</v>
      </c>
      <c r="B725" s="15">
        <v>40347</v>
      </c>
      <c r="C725" s="15">
        <v>10153</v>
      </c>
      <c r="D725" s="15" t="s">
        <v>479</v>
      </c>
      <c r="E725" s="15" t="s">
        <v>2255</v>
      </c>
      <c r="F725" s="15">
        <v>42</v>
      </c>
      <c r="G725" s="15" t="s">
        <v>323</v>
      </c>
      <c r="H725" s="15" t="str">
        <f t="shared" si="37"/>
        <v>普通怪物</v>
      </c>
      <c r="I725" s="18">
        <f>VLOOKUP(F725,映射!A:B,2,FALSE)*VLOOKUP(G725,映射!T:U,2,FALSE)*VLOOKUP(H725,映射!O:P,2,FALSE)</f>
        <v>860</v>
      </c>
      <c r="J725" s="18">
        <f t="shared" si="36"/>
        <v>570</v>
      </c>
    </row>
    <row r="726" spans="1:10">
      <c r="A726" s="15">
        <f t="shared" si="35"/>
        <v>140348</v>
      </c>
      <c r="B726" s="15">
        <v>40348</v>
      </c>
      <c r="C726" s="15">
        <v>10129</v>
      </c>
      <c r="D726" s="15" t="s">
        <v>397</v>
      </c>
      <c r="E726" s="15" t="s">
        <v>2255</v>
      </c>
      <c r="F726" s="15">
        <v>42</v>
      </c>
      <c r="G726" s="15" t="s">
        <v>323</v>
      </c>
      <c r="H726" s="15" t="str">
        <f t="shared" si="37"/>
        <v>普通怪物</v>
      </c>
      <c r="I726" s="18">
        <f>VLOOKUP(F726,映射!A:B,2,FALSE)*VLOOKUP(G726,映射!T:U,2,FALSE)*VLOOKUP(H726,映射!O:P,2,FALSE)</f>
        <v>860</v>
      </c>
      <c r="J726" s="18">
        <f t="shared" si="36"/>
        <v>570</v>
      </c>
    </row>
    <row r="727" spans="1:10">
      <c r="A727" s="15">
        <f t="shared" si="35"/>
        <v>140349</v>
      </c>
      <c r="B727" s="15">
        <v>40349</v>
      </c>
      <c r="C727" s="15">
        <v>10131</v>
      </c>
      <c r="D727" s="15" t="s">
        <v>459</v>
      </c>
      <c r="E727" s="15" t="s">
        <v>2255</v>
      </c>
      <c r="F727" s="15">
        <v>42</v>
      </c>
      <c r="G727" s="15" t="s">
        <v>323</v>
      </c>
      <c r="H727" s="15" t="str">
        <f t="shared" si="37"/>
        <v>普通怪物</v>
      </c>
      <c r="I727" s="18">
        <f>VLOOKUP(F727,映射!A:B,2,FALSE)*VLOOKUP(G727,映射!T:U,2,FALSE)*VLOOKUP(H727,映射!O:P,2,FALSE)</f>
        <v>860</v>
      </c>
      <c r="J727" s="18">
        <f t="shared" si="36"/>
        <v>570</v>
      </c>
    </row>
    <row r="728" spans="1:10">
      <c r="A728" s="15">
        <f t="shared" si="35"/>
        <v>140350</v>
      </c>
      <c r="B728" s="15">
        <v>40350</v>
      </c>
      <c r="C728" s="15">
        <v>10037</v>
      </c>
      <c r="D728" s="15" t="s">
        <v>615</v>
      </c>
      <c r="E728" s="15" t="s">
        <v>2255</v>
      </c>
      <c r="F728" s="15">
        <v>42</v>
      </c>
      <c r="G728" s="15" t="s">
        <v>323</v>
      </c>
      <c r="H728" s="15" t="str">
        <f t="shared" si="37"/>
        <v>普通怪物</v>
      </c>
      <c r="I728" s="18">
        <f>VLOOKUP(F728,映射!A:B,2,FALSE)*VLOOKUP(G728,映射!T:U,2,FALSE)*VLOOKUP(H728,映射!O:P,2,FALSE)</f>
        <v>860</v>
      </c>
      <c r="J728" s="18">
        <f t="shared" si="36"/>
        <v>570</v>
      </c>
    </row>
    <row r="729" spans="1:10">
      <c r="A729" s="15">
        <f t="shared" si="35"/>
        <v>140351</v>
      </c>
      <c r="B729" s="15">
        <v>40351</v>
      </c>
      <c r="C729" s="15">
        <v>10138</v>
      </c>
      <c r="D729" s="15" t="s">
        <v>642</v>
      </c>
      <c r="E729" s="15" t="s">
        <v>2255</v>
      </c>
      <c r="F729" s="15">
        <v>42</v>
      </c>
      <c r="G729" s="15" t="s">
        <v>323</v>
      </c>
      <c r="H729" s="15" t="str">
        <f t="shared" si="37"/>
        <v>普通怪物</v>
      </c>
      <c r="I729" s="18">
        <f>VLOOKUP(F729,映射!A:B,2,FALSE)*VLOOKUP(G729,映射!T:U,2,FALSE)*VLOOKUP(H729,映射!O:P,2,FALSE)</f>
        <v>860</v>
      </c>
      <c r="J729" s="18">
        <f t="shared" si="36"/>
        <v>570</v>
      </c>
    </row>
    <row r="730" spans="1:10">
      <c r="A730" s="15">
        <f t="shared" si="35"/>
        <v>140352</v>
      </c>
      <c r="B730" s="15">
        <v>40352</v>
      </c>
      <c r="C730" s="15">
        <v>10038</v>
      </c>
      <c r="D730" s="15" t="s">
        <v>647</v>
      </c>
      <c r="E730" s="15" t="s">
        <v>2255</v>
      </c>
      <c r="F730" s="15">
        <v>42</v>
      </c>
      <c r="G730" s="15" t="s">
        <v>323</v>
      </c>
      <c r="H730" s="15" t="str">
        <f t="shared" si="37"/>
        <v>普通怪物</v>
      </c>
      <c r="I730" s="18">
        <f>VLOOKUP(F730,映射!A:B,2,FALSE)*VLOOKUP(G730,映射!T:U,2,FALSE)*VLOOKUP(H730,映射!O:P,2,FALSE)</f>
        <v>860</v>
      </c>
      <c r="J730" s="18">
        <f t="shared" si="36"/>
        <v>570</v>
      </c>
    </row>
    <row r="731" spans="1:10">
      <c r="A731" s="15">
        <f t="shared" si="35"/>
        <v>140353</v>
      </c>
      <c r="B731" s="15">
        <v>40353</v>
      </c>
      <c r="C731" s="15">
        <v>10019</v>
      </c>
      <c r="D731" s="15" t="s">
        <v>655</v>
      </c>
      <c r="E731" s="15" t="s">
        <v>2255</v>
      </c>
      <c r="F731" s="15">
        <v>42</v>
      </c>
      <c r="G731" s="15" t="s">
        <v>323</v>
      </c>
      <c r="H731" s="15" t="str">
        <f t="shared" si="37"/>
        <v>普通怪物</v>
      </c>
      <c r="I731" s="18">
        <f>VLOOKUP(F731,映射!A:B,2,FALSE)*VLOOKUP(G731,映射!T:U,2,FALSE)*VLOOKUP(H731,映射!O:P,2,FALSE)</f>
        <v>860</v>
      </c>
      <c r="J731" s="18">
        <f t="shared" si="36"/>
        <v>570</v>
      </c>
    </row>
    <row r="732" spans="1:10">
      <c r="A732" s="15">
        <f t="shared" si="35"/>
        <v>140354</v>
      </c>
      <c r="B732" s="15">
        <v>40354</v>
      </c>
      <c r="C732" s="15">
        <v>10023</v>
      </c>
      <c r="D732" s="15" t="s">
        <v>595</v>
      </c>
      <c r="E732" s="15" t="s">
        <v>2255</v>
      </c>
      <c r="F732" s="15">
        <v>42</v>
      </c>
      <c r="G732" s="15" t="s">
        <v>323</v>
      </c>
      <c r="H732" s="15" t="str">
        <f t="shared" si="37"/>
        <v>普通怪物</v>
      </c>
      <c r="I732" s="18">
        <f>VLOOKUP(F732,映射!A:B,2,FALSE)*VLOOKUP(G732,映射!T:U,2,FALSE)*VLOOKUP(H732,映射!O:P,2,FALSE)</f>
        <v>860</v>
      </c>
      <c r="J732" s="18">
        <f t="shared" si="36"/>
        <v>570</v>
      </c>
    </row>
    <row r="733" spans="1:10">
      <c r="A733" s="15">
        <f t="shared" si="35"/>
        <v>140355</v>
      </c>
      <c r="B733" s="15">
        <v>40355</v>
      </c>
      <c r="C733" s="15">
        <v>10069</v>
      </c>
      <c r="D733" s="15" t="s">
        <v>649</v>
      </c>
      <c r="E733" s="15" t="s">
        <v>2255</v>
      </c>
      <c r="F733" s="15">
        <v>42</v>
      </c>
      <c r="G733" s="15" t="s">
        <v>323</v>
      </c>
      <c r="H733" s="15" t="str">
        <f t="shared" si="37"/>
        <v>普通怪物</v>
      </c>
      <c r="I733" s="18">
        <f>VLOOKUP(F733,映射!A:B,2,FALSE)*VLOOKUP(G733,映射!T:U,2,FALSE)*VLOOKUP(H733,映射!O:P,2,FALSE)</f>
        <v>860</v>
      </c>
      <c r="J733" s="18">
        <f t="shared" si="36"/>
        <v>570</v>
      </c>
    </row>
    <row r="734" spans="1:10">
      <c r="A734" s="15">
        <f t="shared" si="35"/>
        <v>140356</v>
      </c>
      <c r="B734" s="15">
        <v>40356</v>
      </c>
      <c r="C734" s="15">
        <v>10138</v>
      </c>
      <c r="D734" s="15" t="s">
        <v>642</v>
      </c>
      <c r="E734" s="15" t="s">
        <v>2255</v>
      </c>
      <c r="F734" s="15">
        <v>42</v>
      </c>
      <c r="G734" s="15" t="s">
        <v>323</v>
      </c>
      <c r="H734" s="15" t="str">
        <f t="shared" si="37"/>
        <v>普通怪物</v>
      </c>
      <c r="I734" s="18">
        <f>VLOOKUP(F734,映射!A:B,2,FALSE)*VLOOKUP(G734,映射!T:U,2,FALSE)*VLOOKUP(H734,映射!O:P,2,FALSE)</f>
        <v>860</v>
      </c>
      <c r="J734" s="18">
        <f t="shared" si="36"/>
        <v>570</v>
      </c>
    </row>
    <row r="735" spans="1:10">
      <c r="A735" s="15">
        <f t="shared" si="35"/>
        <v>140357</v>
      </c>
      <c r="B735" s="15">
        <v>40357</v>
      </c>
      <c r="C735" s="15">
        <v>10021</v>
      </c>
      <c r="D735" s="15" t="s">
        <v>598</v>
      </c>
      <c r="E735" s="15" t="s">
        <v>2255</v>
      </c>
      <c r="F735" s="15">
        <v>42</v>
      </c>
      <c r="G735" s="15" t="s">
        <v>323</v>
      </c>
      <c r="H735" s="15" t="str">
        <f t="shared" si="37"/>
        <v>普通怪物</v>
      </c>
      <c r="I735" s="18">
        <f>VLOOKUP(F735,映射!A:B,2,FALSE)*VLOOKUP(G735,映射!T:U,2,FALSE)*VLOOKUP(H735,映射!O:P,2,FALSE)</f>
        <v>860</v>
      </c>
      <c r="J735" s="18">
        <f t="shared" si="36"/>
        <v>570</v>
      </c>
    </row>
    <row r="736" spans="1:10">
      <c r="A736" s="15">
        <f t="shared" si="35"/>
        <v>140358</v>
      </c>
      <c r="B736" s="15">
        <v>40358</v>
      </c>
      <c r="C736" s="15">
        <v>10134</v>
      </c>
      <c r="D736" s="15" t="s">
        <v>474</v>
      </c>
      <c r="E736" s="15" t="s">
        <v>2255</v>
      </c>
      <c r="F736" s="15">
        <v>42</v>
      </c>
      <c r="G736" s="15" t="s">
        <v>323</v>
      </c>
      <c r="H736" s="15" t="str">
        <f t="shared" si="37"/>
        <v>普通怪物</v>
      </c>
      <c r="I736" s="18">
        <f>VLOOKUP(F736,映射!A:B,2,FALSE)*VLOOKUP(G736,映射!T:U,2,FALSE)*VLOOKUP(H736,映射!O:P,2,FALSE)</f>
        <v>860</v>
      </c>
      <c r="J736" s="18">
        <f t="shared" si="36"/>
        <v>570</v>
      </c>
    </row>
    <row r="737" spans="1:10">
      <c r="A737" s="15">
        <f t="shared" si="35"/>
        <v>140359</v>
      </c>
      <c r="B737" s="15">
        <v>40359</v>
      </c>
      <c r="C737" s="15">
        <v>10041</v>
      </c>
      <c r="D737" s="15" t="s">
        <v>693</v>
      </c>
      <c r="E737" s="15" t="s">
        <v>2255</v>
      </c>
      <c r="F737" s="15">
        <v>42</v>
      </c>
      <c r="G737" s="15" t="s">
        <v>323</v>
      </c>
      <c r="H737" s="15" t="str">
        <f t="shared" si="37"/>
        <v>普通怪物</v>
      </c>
      <c r="I737" s="18">
        <f>VLOOKUP(F737,映射!A:B,2,FALSE)*VLOOKUP(G737,映射!T:U,2,FALSE)*VLOOKUP(H737,映射!O:P,2,FALSE)</f>
        <v>860</v>
      </c>
      <c r="J737" s="18">
        <f t="shared" si="36"/>
        <v>570</v>
      </c>
    </row>
    <row r="738" spans="1:10">
      <c r="A738" s="15">
        <f t="shared" si="35"/>
        <v>140360</v>
      </c>
      <c r="B738" s="15">
        <v>40360</v>
      </c>
      <c r="C738" s="15">
        <v>10154</v>
      </c>
      <c r="D738" s="15" t="s">
        <v>694</v>
      </c>
      <c r="E738" s="15" t="s">
        <v>2255</v>
      </c>
      <c r="F738" s="15">
        <v>42</v>
      </c>
      <c r="G738" s="15" t="s">
        <v>323</v>
      </c>
      <c r="H738" s="15" t="str">
        <f t="shared" si="37"/>
        <v>普通怪物</v>
      </c>
      <c r="I738" s="18">
        <f>VLOOKUP(F738,映射!A:B,2,FALSE)*VLOOKUP(G738,映射!T:U,2,FALSE)*VLOOKUP(H738,映射!O:P,2,FALSE)</f>
        <v>860</v>
      </c>
      <c r="J738" s="18">
        <f t="shared" si="36"/>
        <v>570</v>
      </c>
    </row>
    <row r="739" spans="1:10">
      <c r="A739" s="15">
        <f t="shared" si="35"/>
        <v>140361</v>
      </c>
      <c r="B739" s="15">
        <v>40361</v>
      </c>
      <c r="C739" s="15">
        <v>10063</v>
      </c>
      <c r="D739" s="15" t="s">
        <v>447</v>
      </c>
      <c r="E739" s="15" t="s">
        <v>2255</v>
      </c>
      <c r="F739" s="15">
        <v>47</v>
      </c>
      <c r="G739" s="15" t="s">
        <v>323</v>
      </c>
      <c r="H739" s="15" t="str">
        <f t="shared" si="37"/>
        <v>普通怪物</v>
      </c>
      <c r="I739" s="18">
        <f>VLOOKUP(F739,映射!A:B,2,FALSE)*VLOOKUP(G739,映射!T:U,2,FALSE)*VLOOKUP(H739,映射!O:P,2,FALSE)</f>
        <v>1120</v>
      </c>
      <c r="J739" s="18">
        <f t="shared" si="36"/>
        <v>620</v>
      </c>
    </row>
    <row r="740" spans="1:10">
      <c r="A740" s="15">
        <f t="shared" si="35"/>
        <v>140362</v>
      </c>
      <c r="B740" s="15">
        <v>40362</v>
      </c>
      <c r="C740" s="15">
        <v>10153</v>
      </c>
      <c r="D740" s="15" t="s">
        <v>479</v>
      </c>
      <c r="E740" s="15" t="s">
        <v>2255</v>
      </c>
      <c r="F740" s="15">
        <v>47</v>
      </c>
      <c r="G740" s="15" t="s">
        <v>323</v>
      </c>
      <c r="H740" s="15" t="str">
        <f t="shared" si="37"/>
        <v>普通怪物</v>
      </c>
      <c r="I740" s="18">
        <f>VLOOKUP(F740,映射!A:B,2,FALSE)*VLOOKUP(G740,映射!T:U,2,FALSE)*VLOOKUP(H740,映射!O:P,2,FALSE)</f>
        <v>1120</v>
      </c>
      <c r="J740" s="18">
        <f t="shared" si="36"/>
        <v>620</v>
      </c>
    </row>
    <row r="741" spans="1:10">
      <c r="A741" s="15">
        <f t="shared" si="35"/>
        <v>140363</v>
      </c>
      <c r="B741" s="15">
        <v>40363</v>
      </c>
      <c r="C741" s="15">
        <v>10129</v>
      </c>
      <c r="D741" s="15" t="s">
        <v>397</v>
      </c>
      <c r="E741" s="15" t="s">
        <v>2255</v>
      </c>
      <c r="F741" s="15">
        <v>47</v>
      </c>
      <c r="G741" s="15" t="s">
        <v>323</v>
      </c>
      <c r="H741" s="15" t="str">
        <f t="shared" si="37"/>
        <v>普通怪物</v>
      </c>
      <c r="I741" s="18">
        <f>VLOOKUP(F741,映射!A:B,2,FALSE)*VLOOKUP(G741,映射!T:U,2,FALSE)*VLOOKUP(H741,映射!O:P,2,FALSE)</f>
        <v>1120</v>
      </c>
      <c r="J741" s="18">
        <f t="shared" si="36"/>
        <v>620</v>
      </c>
    </row>
    <row r="742" spans="1:10">
      <c r="A742" s="15">
        <f t="shared" si="35"/>
        <v>140364</v>
      </c>
      <c r="B742" s="15">
        <v>40364</v>
      </c>
      <c r="C742" s="15">
        <v>10131</v>
      </c>
      <c r="D742" s="15" t="s">
        <v>459</v>
      </c>
      <c r="E742" s="15" t="s">
        <v>2255</v>
      </c>
      <c r="F742" s="15">
        <v>47</v>
      </c>
      <c r="G742" s="15" t="s">
        <v>323</v>
      </c>
      <c r="H742" s="15" t="str">
        <f t="shared" si="37"/>
        <v>普通怪物</v>
      </c>
      <c r="I742" s="18">
        <f>VLOOKUP(F742,映射!A:B,2,FALSE)*VLOOKUP(G742,映射!T:U,2,FALSE)*VLOOKUP(H742,映射!O:P,2,FALSE)</f>
        <v>1120</v>
      </c>
      <c r="J742" s="18">
        <f t="shared" si="36"/>
        <v>620</v>
      </c>
    </row>
    <row r="743" spans="1:10">
      <c r="A743" s="15">
        <f t="shared" si="35"/>
        <v>140365</v>
      </c>
      <c r="B743" s="15">
        <v>40365</v>
      </c>
      <c r="C743" s="15">
        <v>10037</v>
      </c>
      <c r="D743" s="15" t="s">
        <v>615</v>
      </c>
      <c r="E743" s="15" t="s">
        <v>2255</v>
      </c>
      <c r="F743" s="15">
        <v>47</v>
      </c>
      <c r="G743" s="15" t="s">
        <v>323</v>
      </c>
      <c r="H743" s="15" t="str">
        <f t="shared" si="37"/>
        <v>普通怪物</v>
      </c>
      <c r="I743" s="18">
        <f>VLOOKUP(F743,映射!A:B,2,FALSE)*VLOOKUP(G743,映射!T:U,2,FALSE)*VLOOKUP(H743,映射!O:P,2,FALSE)</f>
        <v>1120</v>
      </c>
      <c r="J743" s="18">
        <f t="shared" si="36"/>
        <v>620</v>
      </c>
    </row>
    <row r="744" spans="1:10">
      <c r="A744" s="15">
        <f t="shared" si="35"/>
        <v>140366</v>
      </c>
      <c r="B744" s="15">
        <v>40366</v>
      </c>
      <c r="C744" s="15">
        <v>10138</v>
      </c>
      <c r="D744" s="15" t="s">
        <v>642</v>
      </c>
      <c r="E744" s="15" t="s">
        <v>2255</v>
      </c>
      <c r="F744" s="15">
        <v>47</v>
      </c>
      <c r="G744" s="15" t="s">
        <v>323</v>
      </c>
      <c r="H744" s="15" t="str">
        <f t="shared" si="37"/>
        <v>普通怪物</v>
      </c>
      <c r="I744" s="18">
        <f>VLOOKUP(F744,映射!A:B,2,FALSE)*VLOOKUP(G744,映射!T:U,2,FALSE)*VLOOKUP(H744,映射!O:P,2,FALSE)</f>
        <v>1120</v>
      </c>
      <c r="J744" s="18">
        <f t="shared" si="36"/>
        <v>620</v>
      </c>
    </row>
    <row r="745" spans="1:10">
      <c r="A745" s="15">
        <f t="shared" si="35"/>
        <v>140367</v>
      </c>
      <c r="B745" s="15">
        <v>40367</v>
      </c>
      <c r="C745" s="15">
        <v>10038</v>
      </c>
      <c r="D745" s="15" t="s">
        <v>647</v>
      </c>
      <c r="E745" s="15" t="s">
        <v>2255</v>
      </c>
      <c r="F745" s="15">
        <v>47</v>
      </c>
      <c r="G745" s="15" t="s">
        <v>323</v>
      </c>
      <c r="H745" s="15" t="str">
        <f t="shared" si="37"/>
        <v>普通怪物</v>
      </c>
      <c r="I745" s="18">
        <f>VLOOKUP(F745,映射!A:B,2,FALSE)*VLOOKUP(G745,映射!T:U,2,FALSE)*VLOOKUP(H745,映射!O:P,2,FALSE)</f>
        <v>1120</v>
      </c>
      <c r="J745" s="18">
        <f t="shared" si="36"/>
        <v>620</v>
      </c>
    </row>
    <row r="746" spans="1:10">
      <c r="A746" s="15">
        <f t="shared" si="35"/>
        <v>140368</v>
      </c>
      <c r="B746" s="15">
        <v>40368</v>
      </c>
      <c r="C746" s="15">
        <v>10019</v>
      </c>
      <c r="D746" s="15" t="s">
        <v>655</v>
      </c>
      <c r="E746" s="15" t="s">
        <v>2255</v>
      </c>
      <c r="F746" s="15">
        <v>47</v>
      </c>
      <c r="G746" s="15" t="s">
        <v>323</v>
      </c>
      <c r="H746" s="15" t="str">
        <f t="shared" si="37"/>
        <v>普通怪物</v>
      </c>
      <c r="I746" s="18">
        <f>VLOOKUP(F746,映射!A:B,2,FALSE)*VLOOKUP(G746,映射!T:U,2,FALSE)*VLOOKUP(H746,映射!O:P,2,FALSE)</f>
        <v>1120</v>
      </c>
      <c r="J746" s="18">
        <f t="shared" si="36"/>
        <v>620</v>
      </c>
    </row>
    <row r="747" spans="1:10">
      <c r="A747" s="15">
        <f t="shared" si="35"/>
        <v>140369</v>
      </c>
      <c r="B747" s="15">
        <v>40369</v>
      </c>
      <c r="C747" s="15">
        <v>10023</v>
      </c>
      <c r="D747" s="15" t="s">
        <v>595</v>
      </c>
      <c r="E747" s="15" t="s">
        <v>2255</v>
      </c>
      <c r="F747" s="15">
        <v>47</v>
      </c>
      <c r="G747" s="15" t="s">
        <v>323</v>
      </c>
      <c r="H747" s="15" t="str">
        <f t="shared" si="37"/>
        <v>普通怪物</v>
      </c>
      <c r="I747" s="18">
        <f>VLOOKUP(F747,映射!A:B,2,FALSE)*VLOOKUP(G747,映射!T:U,2,FALSE)*VLOOKUP(H747,映射!O:P,2,FALSE)</f>
        <v>1120</v>
      </c>
      <c r="J747" s="18">
        <f t="shared" si="36"/>
        <v>620</v>
      </c>
    </row>
    <row r="748" spans="1:10">
      <c r="A748" s="15">
        <f t="shared" si="35"/>
        <v>140370</v>
      </c>
      <c r="B748" s="15">
        <v>40370</v>
      </c>
      <c r="C748" s="15">
        <v>10069</v>
      </c>
      <c r="D748" s="15" t="s">
        <v>649</v>
      </c>
      <c r="E748" s="15" t="s">
        <v>2255</v>
      </c>
      <c r="F748" s="15">
        <v>47</v>
      </c>
      <c r="G748" s="15" t="s">
        <v>323</v>
      </c>
      <c r="H748" s="15" t="str">
        <f t="shared" si="37"/>
        <v>普通怪物</v>
      </c>
      <c r="I748" s="18">
        <f>VLOOKUP(F748,映射!A:B,2,FALSE)*VLOOKUP(G748,映射!T:U,2,FALSE)*VLOOKUP(H748,映射!O:P,2,FALSE)</f>
        <v>1120</v>
      </c>
      <c r="J748" s="18">
        <f t="shared" si="36"/>
        <v>620</v>
      </c>
    </row>
    <row r="749" spans="1:10">
      <c r="A749" s="15">
        <f t="shared" si="35"/>
        <v>140371</v>
      </c>
      <c r="B749" s="15">
        <v>40371</v>
      </c>
      <c r="C749" s="15">
        <v>10138</v>
      </c>
      <c r="D749" s="15" t="s">
        <v>642</v>
      </c>
      <c r="E749" s="15" t="s">
        <v>2255</v>
      </c>
      <c r="F749" s="15">
        <v>47</v>
      </c>
      <c r="G749" s="15" t="s">
        <v>323</v>
      </c>
      <c r="H749" s="15" t="str">
        <f t="shared" si="37"/>
        <v>普通怪物</v>
      </c>
      <c r="I749" s="18">
        <f>VLOOKUP(F749,映射!A:B,2,FALSE)*VLOOKUP(G749,映射!T:U,2,FALSE)*VLOOKUP(H749,映射!O:P,2,FALSE)</f>
        <v>1120</v>
      </c>
      <c r="J749" s="18">
        <f t="shared" si="36"/>
        <v>620</v>
      </c>
    </row>
    <row r="750" spans="1:10">
      <c r="A750" s="15">
        <f t="shared" ref="A750:A813" si="38">B750+100000</f>
        <v>140372</v>
      </c>
      <c r="B750" s="15">
        <v>40372</v>
      </c>
      <c r="C750" s="15">
        <v>10021</v>
      </c>
      <c r="D750" s="15" t="s">
        <v>598</v>
      </c>
      <c r="E750" s="15" t="s">
        <v>2255</v>
      </c>
      <c r="F750" s="15">
        <v>47</v>
      </c>
      <c r="G750" s="15" t="s">
        <v>323</v>
      </c>
      <c r="H750" s="15" t="str">
        <f t="shared" si="37"/>
        <v>普通怪物</v>
      </c>
      <c r="I750" s="18">
        <f>VLOOKUP(F750,映射!A:B,2,FALSE)*VLOOKUP(G750,映射!T:U,2,FALSE)*VLOOKUP(H750,映射!O:P,2,FALSE)</f>
        <v>1120</v>
      </c>
      <c r="J750" s="18">
        <f t="shared" si="36"/>
        <v>620</v>
      </c>
    </row>
    <row r="751" spans="1:10">
      <c r="A751" s="15">
        <f t="shared" si="38"/>
        <v>140373</v>
      </c>
      <c r="B751" s="15">
        <v>40373</v>
      </c>
      <c r="C751" s="15">
        <v>10134</v>
      </c>
      <c r="D751" s="15" t="s">
        <v>474</v>
      </c>
      <c r="E751" s="15" t="s">
        <v>2255</v>
      </c>
      <c r="F751" s="15">
        <v>47</v>
      </c>
      <c r="G751" s="15" t="s">
        <v>323</v>
      </c>
      <c r="H751" s="15" t="str">
        <f t="shared" si="37"/>
        <v>普通怪物</v>
      </c>
      <c r="I751" s="18">
        <f>VLOOKUP(F751,映射!A:B,2,FALSE)*VLOOKUP(G751,映射!T:U,2,FALSE)*VLOOKUP(H751,映射!O:P,2,FALSE)</f>
        <v>1120</v>
      </c>
      <c r="J751" s="18">
        <f t="shared" si="36"/>
        <v>620</v>
      </c>
    </row>
    <row r="752" spans="1:10">
      <c r="A752" s="15">
        <f t="shared" si="38"/>
        <v>140374</v>
      </c>
      <c r="B752" s="15">
        <v>40374</v>
      </c>
      <c r="C752" s="15">
        <v>10041</v>
      </c>
      <c r="D752" s="15" t="s">
        <v>693</v>
      </c>
      <c r="E752" s="15" t="s">
        <v>2255</v>
      </c>
      <c r="F752" s="15">
        <v>47</v>
      </c>
      <c r="G752" s="15" t="s">
        <v>323</v>
      </c>
      <c r="H752" s="15" t="str">
        <f t="shared" si="37"/>
        <v>普通怪物</v>
      </c>
      <c r="I752" s="18">
        <f>VLOOKUP(F752,映射!A:B,2,FALSE)*VLOOKUP(G752,映射!T:U,2,FALSE)*VLOOKUP(H752,映射!O:P,2,FALSE)</f>
        <v>1120</v>
      </c>
      <c r="J752" s="18">
        <f t="shared" si="36"/>
        <v>620</v>
      </c>
    </row>
    <row r="753" spans="1:10">
      <c r="A753" s="15">
        <f t="shared" si="38"/>
        <v>140375</v>
      </c>
      <c r="B753" s="15">
        <v>40375</v>
      </c>
      <c r="C753" s="15">
        <v>10154</v>
      </c>
      <c r="D753" s="15" t="s">
        <v>694</v>
      </c>
      <c r="E753" s="15" t="s">
        <v>2255</v>
      </c>
      <c r="F753" s="15">
        <v>47</v>
      </c>
      <c r="G753" s="15" t="s">
        <v>323</v>
      </c>
      <c r="H753" s="15" t="str">
        <f t="shared" si="37"/>
        <v>普通怪物</v>
      </c>
      <c r="I753" s="18">
        <f>VLOOKUP(F753,映射!A:B,2,FALSE)*VLOOKUP(G753,映射!T:U,2,FALSE)*VLOOKUP(H753,映射!O:P,2,FALSE)</f>
        <v>1120</v>
      </c>
      <c r="J753" s="18">
        <f t="shared" si="36"/>
        <v>620</v>
      </c>
    </row>
    <row r="754" spans="1:10">
      <c r="A754" s="15">
        <f t="shared" si="38"/>
        <v>140376</v>
      </c>
      <c r="B754" s="15">
        <v>40376</v>
      </c>
      <c r="C754" s="15">
        <v>10063</v>
      </c>
      <c r="D754" s="15" t="s">
        <v>447</v>
      </c>
      <c r="E754" s="15" t="s">
        <v>2255</v>
      </c>
      <c r="F754" s="15">
        <v>52</v>
      </c>
      <c r="G754" s="15" t="s">
        <v>323</v>
      </c>
      <c r="H754" s="15" t="str">
        <f t="shared" si="37"/>
        <v>普通怪物</v>
      </c>
      <c r="I754" s="18">
        <f>VLOOKUP(F754,映射!A:B,2,FALSE)*VLOOKUP(G754,映射!T:U,2,FALSE)*VLOOKUP(H754,映射!O:P,2,FALSE)</f>
        <v>1430</v>
      </c>
      <c r="J754" s="18">
        <f t="shared" si="36"/>
        <v>670</v>
      </c>
    </row>
    <row r="755" spans="1:10">
      <c r="A755" s="15">
        <f t="shared" si="38"/>
        <v>140377</v>
      </c>
      <c r="B755" s="15">
        <v>40377</v>
      </c>
      <c r="C755" s="15">
        <v>10153</v>
      </c>
      <c r="D755" s="15" t="s">
        <v>479</v>
      </c>
      <c r="E755" s="15" t="s">
        <v>2255</v>
      </c>
      <c r="F755" s="15">
        <v>52</v>
      </c>
      <c r="G755" s="15" t="s">
        <v>323</v>
      </c>
      <c r="H755" s="15" t="str">
        <f t="shared" si="37"/>
        <v>普通怪物</v>
      </c>
      <c r="I755" s="18">
        <f>VLOOKUP(F755,映射!A:B,2,FALSE)*VLOOKUP(G755,映射!T:U,2,FALSE)*VLOOKUP(H755,映射!O:P,2,FALSE)</f>
        <v>1430</v>
      </c>
      <c r="J755" s="18">
        <f t="shared" si="36"/>
        <v>670</v>
      </c>
    </row>
    <row r="756" spans="1:10">
      <c r="A756" s="15">
        <f t="shared" si="38"/>
        <v>140378</v>
      </c>
      <c r="B756" s="15">
        <v>40378</v>
      </c>
      <c r="C756" s="15">
        <v>10129</v>
      </c>
      <c r="D756" s="15" t="s">
        <v>397</v>
      </c>
      <c r="E756" s="15" t="s">
        <v>2255</v>
      </c>
      <c r="F756" s="15">
        <v>52</v>
      </c>
      <c r="G756" s="15" t="s">
        <v>323</v>
      </c>
      <c r="H756" s="15" t="str">
        <f t="shared" si="37"/>
        <v>普通怪物</v>
      </c>
      <c r="I756" s="18">
        <f>VLOOKUP(F756,映射!A:B,2,FALSE)*VLOOKUP(G756,映射!T:U,2,FALSE)*VLOOKUP(H756,映射!O:P,2,FALSE)</f>
        <v>1430</v>
      </c>
      <c r="J756" s="18">
        <f t="shared" si="36"/>
        <v>670</v>
      </c>
    </row>
    <row r="757" spans="1:10">
      <c r="A757" s="15">
        <f t="shared" si="38"/>
        <v>140379</v>
      </c>
      <c r="B757" s="15">
        <v>40379</v>
      </c>
      <c r="C757" s="15">
        <v>10131</v>
      </c>
      <c r="D757" s="15" t="s">
        <v>459</v>
      </c>
      <c r="E757" s="15" t="s">
        <v>2255</v>
      </c>
      <c r="F757" s="15">
        <v>52</v>
      </c>
      <c r="G757" s="15" t="s">
        <v>323</v>
      </c>
      <c r="H757" s="15" t="str">
        <f t="shared" si="37"/>
        <v>普通怪物</v>
      </c>
      <c r="I757" s="18">
        <f>VLOOKUP(F757,映射!A:B,2,FALSE)*VLOOKUP(G757,映射!T:U,2,FALSE)*VLOOKUP(H757,映射!O:P,2,FALSE)</f>
        <v>1430</v>
      </c>
      <c r="J757" s="18">
        <f t="shared" si="36"/>
        <v>670</v>
      </c>
    </row>
    <row r="758" spans="1:10">
      <c r="A758" s="15">
        <f t="shared" si="38"/>
        <v>140380</v>
      </c>
      <c r="B758" s="15">
        <v>40380</v>
      </c>
      <c r="C758" s="15">
        <v>10037</v>
      </c>
      <c r="D758" s="15" t="s">
        <v>615</v>
      </c>
      <c r="E758" s="15" t="s">
        <v>2255</v>
      </c>
      <c r="F758" s="15">
        <v>52</v>
      </c>
      <c r="G758" s="15" t="s">
        <v>323</v>
      </c>
      <c r="H758" s="15" t="str">
        <f t="shared" si="37"/>
        <v>普通怪物</v>
      </c>
      <c r="I758" s="18">
        <f>VLOOKUP(F758,映射!A:B,2,FALSE)*VLOOKUP(G758,映射!T:U,2,FALSE)*VLOOKUP(H758,映射!O:P,2,FALSE)</f>
        <v>1430</v>
      </c>
      <c r="J758" s="18">
        <f t="shared" si="36"/>
        <v>670</v>
      </c>
    </row>
    <row r="759" spans="1:10">
      <c r="A759" s="15">
        <f t="shared" si="38"/>
        <v>140381</v>
      </c>
      <c r="B759" s="15">
        <v>40381</v>
      </c>
      <c r="C759" s="15">
        <v>10138</v>
      </c>
      <c r="D759" s="15" t="s">
        <v>642</v>
      </c>
      <c r="E759" s="15" t="s">
        <v>2255</v>
      </c>
      <c r="F759" s="15">
        <v>52</v>
      </c>
      <c r="G759" s="15" t="s">
        <v>323</v>
      </c>
      <c r="H759" s="15" t="str">
        <f t="shared" si="37"/>
        <v>普通怪物</v>
      </c>
      <c r="I759" s="18">
        <f>VLOOKUP(F759,映射!A:B,2,FALSE)*VLOOKUP(G759,映射!T:U,2,FALSE)*VLOOKUP(H759,映射!O:P,2,FALSE)</f>
        <v>1430</v>
      </c>
      <c r="J759" s="18">
        <f t="shared" si="36"/>
        <v>670</v>
      </c>
    </row>
    <row r="760" spans="1:10">
      <c r="A760" s="15">
        <f t="shared" si="38"/>
        <v>140382</v>
      </c>
      <c r="B760" s="15">
        <v>40382</v>
      </c>
      <c r="C760" s="15">
        <v>10038</v>
      </c>
      <c r="D760" s="15" t="s">
        <v>647</v>
      </c>
      <c r="E760" s="15" t="s">
        <v>2255</v>
      </c>
      <c r="F760" s="15">
        <v>52</v>
      </c>
      <c r="G760" s="15" t="s">
        <v>323</v>
      </c>
      <c r="H760" s="15" t="str">
        <f t="shared" si="37"/>
        <v>普通怪物</v>
      </c>
      <c r="I760" s="18">
        <f>VLOOKUP(F760,映射!A:B,2,FALSE)*VLOOKUP(G760,映射!T:U,2,FALSE)*VLOOKUP(H760,映射!O:P,2,FALSE)</f>
        <v>1430</v>
      </c>
      <c r="J760" s="18">
        <f t="shared" si="36"/>
        <v>670</v>
      </c>
    </row>
    <row r="761" spans="1:10">
      <c r="A761" s="15">
        <f t="shared" si="38"/>
        <v>140383</v>
      </c>
      <c r="B761" s="15">
        <v>40383</v>
      </c>
      <c r="C761" s="15">
        <v>10019</v>
      </c>
      <c r="D761" s="15" t="s">
        <v>655</v>
      </c>
      <c r="E761" s="15" t="s">
        <v>2255</v>
      </c>
      <c r="F761" s="15">
        <v>52</v>
      </c>
      <c r="G761" s="15" t="s">
        <v>323</v>
      </c>
      <c r="H761" s="15" t="str">
        <f t="shared" si="37"/>
        <v>普通怪物</v>
      </c>
      <c r="I761" s="18">
        <f>VLOOKUP(F761,映射!A:B,2,FALSE)*VLOOKUP(G761,映射!T:U,2,FALSE)*VLOOKUP(H761,映射!O:P,2,FALSE)</f>
        <v>1430</v>
      </c>
      <c r="J761" s="18">
        <f t="shared" si="36"/>
        <v>670</v>
      </c>
    </row>
    <row r="762" spans="1:10">
      <c r="A762" s="15">
        <f t="shared" si="38"/>
        <v>140384</v>
      </c>
      <c r="B762" s="15">
        <v>40384</v>
      </c>
      <c r="C762" s="15">
        <v>10023</v>
      </c>
      <c r="D762" s="15" t="s">
        <v>595</v>
      </c>
      <c r="E762" s="15" t="s">
        <v>2255</v>
      </c>
      <c r="F762" s="15">
        <v>52</v>
      </c>
      <c r="G762" s="15" t="s">
        <v>323</v>
      </c>
      <c r="H762" s="15" t="str">
        <f t="shared" si="37"/>
        <v>普通怪物</v>
      </c>
      <c r="I762" s="18">
        <f>VLOOKUP(F762,映射!A:B,2,FALSE)*VLOOKUP(G762,映射!T:U,2,FALSE)*VLOOKUP(H762,映射!O:P,2,FALSE)</f>
        <v>1430</v>
      </c>
      <c r="J762" s="18">
        <f t="shared" si="36"/>
        <v>670</v>
      </c>
    </row>
    <row r="763" spans="1:10">
      <c r="A763" s="15">
        <f t="shared" si="38"/>
        <v>140385</v>
      </c>
      <c r="B763" s="15">
        <v>40385</v>
      </c>
      <c r="C763" s="15">
        <v>10069</v>
      </c>
      <c r="D763" s="15" t="s">
        <v>649</v>
      </c>
      <c r="E763" s="15" t="s">
        <v>2255</v>
      </c>
      <c r="F763" s="15">
        <v>52</v>
      </c>
      <c r="G763" s="15" t="s">
        <v>323</v>
      </c>
      <c r="H763" s="15" t="str">
        <f t="shared" si="37"/>
        <v>普通怪物</v>
      </c>
      <c r="I763" s="18">
        <f>VLOOKUP(F763,映射!A:B,2,FALSE)*VLOOKUP(G763,映射!T:U,2,FALSE)*VLOOKUP(H763,映射!O:P,2,FALSE)</f>
        <v>1430</v>
      </c>
      <c r="J763" s="18">
        <f t="shared" si="36"/>
        <v>670</v>
      </c>
    </row>
    <row r="764" spans="1:10">
      <c r="A764" s="15">
        <f t="shared" si="38"/>
        <v>140386</v>
      </c>
      <c r="B764" s="15">
        <v>40386</v>
      </c>
      <c r="C764" s="15">
        <v>10138</v>
      </c>
      <c r="D764" s="15" t="s">
        <v>642</v>
      </c>
      <c r="E764" s="15" t="s">
        <v>2255</v>
      </c>
      <c r="F764" s="15">
        <v>52</v>
      </c>
      <c r="G764" s="15" t="s">
        <v>323</v>
      </c>
      <c r="H764" s="15" t="str">
        <f t="shared" si="37"/>
        <v>普通怪物</v>
      </c>
      <c r="I764" s="18">
        <f>VLOOKUP(F764,映射!A:B,2,FALSE)*VLOOKUP(G764,映射!T:U,2,FALSE)*VLOOKUP(H764,映射!O:P,2,FALSE)</f>
        <v>1430</v>
      </c>
      <c r="J764" s="18">
        <f t="shared" si="36"/>
        <v>670</v>
      </c>
    </row>
    <row r="765" spans="1:10">
      <c r="A765" s="15">
        <f t="shared" si="38"/>
        <v>140387</v>
      </c>
      <c r="B765" s="15">
        <v>40387</v>
      </c>
      <c r="C765" s="15">
        <v>10021</v>
      </c>
      <c r="D765" s="15" t="s">
        <v>598</v>
      </c>
      <c r="E765" s="15" t="s">
        <v>2255</v>
      </c>
      <c r="F765" s="15">
        <v>52</v>
      </c>
      <c r="G765" s="15" t="s">
        <v>323</v>
      </c>
      <c r="H765" s="15" t="str">
        <f t="shared" si="37"/>
        <v>普通怪物</v>
      </c>
      <c r="I765" s="18">
        <f>VLOOKUP(F765,映射!A:B,2,FALSE)*VLOOKUP(G765,映射!T:U,2,FALSE)*VLOOKUP(H765,映射!O:P,2,FALSE)</f>
        <v>1430</v>
      </c>
      <c r="J765" s="18">
        <f t="shared" si="36"/>
        <v>670</v>
      </c>
    </row>
    <row r="766" spans="1:10">
      <c r="A766" s="15">
        <f t="shared" si="38"/>
        <v>140388</v>
      </c>
      <c r="B766" s="15">
        <v>40388</v>
      </c>
      <c r="C766" s="15">
        <v>10134</v>
      </c>
      <c r="D766" s="15" t="s">
        <v>474</v>
      </c>
      <c r="E766" s="15" t="s">
        <v>2255</v>
      </c>
      <c r="F766" s="15">
        <v>52</v>
      </c>
      <c r="G766" s="15" t="s">
        <v>323</v>
      </c>
      <c r="H766" s="15" t="str">
        <f t="shared" si="37"/>
        <v>普通怪物</v>
      </c>
      <c r="I766" s="18">
        <f>VLOOKUP(F766,映射!A:B,2,FALSE)*VLOOKUP(G766,映射!T:U,2,FALSE)*VLOOKUP(H766,映射!O:P,2,FALSE)</f>
        <v>1430</v>
      </c>
      <c r="J766" s="18">
        <f t="shared" si="36"/>
        <v>670</v>
      </c>
    </row>
    <row r="767" spans="1:10">
      <c r="A767" s="15">
        <f t="shared" si="38"/>
        <v>140389</v>
      </c>
      <c r="B767" s="15">
        <v>40389</v>
      </c>
      <c r="C767" s="15">
        <v>10041</v>
      </c>
      <c r="D767" s="15" t="s">
        <v>693</v>
      </c>
      <c r="E767" s="15" t="s">
        <v>2255</v>
      </c>
      <c r="F767" s="15">
        <v>52</v>
      </c>
      <c r="G767" s="15" t="s">
        <v>323</v>
      </c>
      <c r="H767" s="15" t="str">
        <f t="shared" si="37"/>
        <v>普通怪物</v>
      </c>
      <c r="I767" s="18">
        <f>VLOOKUP(F767,映射!A:B,2,FALSE)*VLOOKUP(G767,映射!T:U,2,FALSE)*VLOOKUP(H767,映射!O:P,2,FALSE)</f>
        <v>1430</v>
      </c>
      <c r="J767" s="18">
        <f t="shared" si="36"/>
        <v>670</v>
      </c>
    </row>
    <row r="768" spans="1:10">
      <c r="A768" s="15">
        <f t="shared" si="38"/>
        <v>140390</v>
      </c>
      <c r="B768" s="15">
        <v>40390</v>
      </c>
      <c r="C768" s="15">
        <v>10154</v>
      </c>
      <c r="D768" s="15" t="s">
        <v>694</v>
      </c>
      <c r="E768" s="15" t="s">
        <v>2255</v>
      </c>
      <c r="F768" s="15">
        <v>52</v>
      </c>
      <c r="G768" s="15" t="s">
        <v>323</v>
      </c>
      <c r="H768" s="15" t="str">
        <f t="shared" si="37"/>
        <v>普通怪物</v>
      </c>
      <c r="I768" s="18">
        <f>VLOOKUP(F768,映射!A:B,2,FALSE)*VLOOKUP(G768,映射!T:U,2,FALSE)*VLOOKUP(H768,映射!O:P,2,FALSE)</f>
        <v>1430</v>
      </c>
      <c r="J768" s="18">
        <f t="shared" si="36"/>
        <v>670</v>
      </c>
    </row>
    <row r="769" spans="1:10">
      <c r="A769" s="15">
        <f t="shared" si="38"/>
        <v>140391</v>
      </c>
      <c r="B769" s="15">
        <v>40391</v>
      </c>
      <c r="C769" s="15">
        <v>10063</v>
      </c>
      <c r="D769" s="15" t="s">
        <v>447</v>
      </c>
      <c r="E769" s="15" t="s">
        <v>2255</v>
      </c>
      <c r="F769" s="15">
        <v>57</v>
      </c>
      <c r="G769" s="15" t="s">
        <v>323</v>
      </c>
      <c r="H769" s="15" t="str">
        <f t="shared" si="37"/>
        <v>普通怪物</v>
      </c>
      <c r="I769" s="18">
        <f>VLOOKUP(F769,映射!A:B,2,FALSE)*VLOOKUP(G769,映射!T:U,2,FALSE)*VLOOKUP(H769,映射!O:P,2,FALSE)</f>
        <v>1800</v>
      </c>
      <c r="J769" s="18">
        <f t="shared" si="36"/>
        <v>720</v>
      </c>
    </row>
    <row r="770" spans="1:10">
      <c r="A770" s="15">
        <f t="shared" si="38"/>
        <v>140392</v>
      </c>
      <c r="B770" s="15">
        <v>40392</v>
      </c>
      <c r="C770" s="15">
        <v>10153</v>
      </c>
      <c r="D770" s="15" t="s">
        <v>479</v>
      </c>
      <c r="E770" s="15" t="s">
        <v>2255</v>
      </c>
      <c r="F770" s="15">
        <v>57</v>
      </c>
      <c r="G770" s="15" t="s">
        <v>323</v>
      </c>
      <c r="H770" s="15" t="str">
        <f t="shared" si="37"/>
        <v>普通怪物</v>
      </c>
      <c r="I770" s="18">
        <f>VLOOKUP(F770,映射!A:B,2,FALSE)*VLOOKUP(G770,映射!T:U,2,FALSE)*VLOOKUP(H770,映射!O:P,2,FALSE)</f>
        <v>1800</v>
      </c>
      <c r="J770" s="18">
        <f t="shared" si="36"/>
        <v>720</v>
      </c>
    </row>
    <row r="771" spans="1:10">
      <c r="A771" s="15">
        <f t="shared" si="38"/>
        <v>140393</v>
      </c>
      <c r="B771" s="15">
        <v>40393</v>
      </c>
      <c r="C771" s="15">
        <v>10129</v>
      </c>
      <c r="D771" s="15" t="s">
        <v>397</v>
      </c>
      <c r="E771" s="15" t="s">
        <v>2255</v>
      </c>
      <c r="F771" s="15">
        <v>57</v>
      </c>
      <c r="G771" s="15" t="s">
        <v>323</v>
      </c>
      <c r="H771" s="15" t="str">
        <f t="shared" si="37"/>
        <v>普通怪物</v>
      </c>
      <c r="I771" s="18">
        <f>VLOOKUP(F771,映射!A:B,2,FALSE)*VLOOKUP(G771,映射!T:U,2,FALSE)*VLOOKUP(H771,映射!O:P,2,FALSE)</f>
        <v>1800</v>
      </c>
      <c r="J771" s="18">
        <f t="shared" ref="J771:J834" si="39">VLOOKUP(F771,AK:AL,2,FALSE)*VLOOKUP(G771,AH:AI,2,FALSE)*VLOOKUP(H771,AF:AG,2,FALSE)</f>
        <v>720</v>
      </c>
    </row>
    <row r="772" spans="1:10">
      <c r="A772" s="15">
        <f t="shared" si="38"/>
        <v>140394</v>
      </c>
      <c r="B772" s="15">
        <v>40394</v>
      </c>
      <c r="C772" s="15">
        <v>10131</v>
      </c>
      <c r="D772" s="15" t="s">
        <v>459</v>
      </c>
      <c r="E772" s="15" t="s">
        <v>2255</v>
      </c>
      <c r="F772" s="15">
        <v>57</v>
      </c>
      <c r="G772" s="15" t="s">
        <v>323</v>
      </c>
      <c r="H772" s="15" t="str">
        <f t="shared" ref="H772:H835" si="40">IF(E772="monster","普通怪物","boss")</f>
        <v>普通怪物</v>
      </c>
      <c r="I772" s="18">
        <f>VLOOKUP(F772,映射!A:B,2,FALSE)*VLOOKUP(G772,映射!T:U,2,FALSE)*VLOOKUP(H772,映射!O:P,2,FALSE)</f>
        <v>1800</v>
      </c>
      <c r="J772" s="18">
        <f t="shared" si="39"/>
        <v>720</v>
      </c>
    </row>
    <row r="773" spans="1:10">
      <c r="A773" s="15">
        <f t="shared" si="38"/>
        <v>140395</v>
      </c>
      <c r="B773" s="15">
        <v>40395</v>
      </c>
      <c r="C773" s="15">
        <v>10037</v>
      </c>
      <c r="D773" s="15" t="s">
        <v>615</v>
      </c>
      <c r="E773" s="15" t="s">
        <v>2255</v>
      </c>
      <c r="F773" s="15">
        <v>57</v>
      </c>
      <c r="G773" s="15" t="s">
        <v>323</v>
      </c>
      <c r="H773" s="15" t="str">
        <f t="shared" si="40"/>
        <v>普通怪物</v>
      </c>
      <c r="I773" s="18">
        <f>VLOOKUP(F773,映射!A:B,2,FALSE)*VLOOKUP(G773,映射!T:U,2,FALSE)*VLOOKUP(H773,映射!O:P,2,FALSE)</f>
        <v>1800</v>
      </c>
      <c r="J773" s="18">
        <f t="shared" si="39"/>
        <v>720</v>
      </c>
    </row>
    <row r="774" spans="1:10">
      <c r="A774" s="15">
        <f t="shared" si="38"/>
        <v>140396</v>
      </c>
      <c r="B774" s="15">
        <v>40396</v>
      </c>
      <c r="C774" s="15">
        <v>10138</v>
      </c>
      <c r="D774" s="15" t="s">
        <v>642</v>
      </c>
      <c r="E774" s="15" t="s">
        <v>2255</v>
      </c>
      <c r="F774" s="15">
        <v>57</v>
      </c>
      <c r="G774" s="15" t="s">
        <v>323</v>
      </c>
      <c r="H774" s="15" t="str">
        <f t="shared" si="40"/>
        <v>普通怪物</v>
      </c>
      <c r="I774" s="18">
        <f>VLOOKUP(F774,映射!A:B,2,FALSE)*VLOOKUP(G774,映射!T:U,2,FALSE)*VLOOKUP(H774,映射!O:P,2,FALSE)</f>
        <v>1800</v>
      </c>
      <c r="J774" s="18">
        <f t="shared" si="39"/>
        <v>720</v>
      </c>
    </row>
    <row r="775" spans="1:10">
      <c r="A775" s="15">
        <f t="shared" si="38"/>
        <v>140397</v>
      </c>
      <c r="B775" s="15">
        <v>40397</v>
      </c>
      <c r="C775" s="15">
        <v>10038</v>
      </c>
      <c r="D775" s="15" t="s">
        <v>647</v>
      </c>
      <c r="E775" s="15" t="s">
        <v>2255</v>
      </c>
      <c r="F775" s="15">
        <v>57</v>
      </c>
      <c r="G775" s="15" t="s">
        <v>323</v>
      </c>
      <c r="H775" s="15" t="str">
        <f t="shared" si="40"/>
        <v>普通怪物</v>
      </c>
      <c r="I775" s="18">
        <f>VLOOKUP(F775,映射!A:B,2,FALSE)*VLOOKUP(G775,映射!T:U,2,FALSE)*VLOOKUP(H775,映射!O:P,2,FALSE)</f>
        <v>1800</v>
      </c>
      <c r="J775" s="18">
        <f t="shared" si="39"/>
        <v>720</v>
      </c>
    </row>
    <row r="776" spans="1:10">
      <c r="A776" s="15">
        <f t="shared" si="38"/>
        <v>140398</v>
      </c>
      <c r="B776" s="15">
        <v>40398</v>
      </c>
      <c r="C776" s="15">
        <v>10019</v>
      </c>
      <c r="D776" s="15" t="s">
        <v>655</v>
      </c>
      <c r="E776" s="15" t="s">
        <v>2255</v>
      </c>
      <c r="F776" s="15">
        <v>57</v>
      </c>
      <c r="G776" s="15" t="s">
        <v>323</v>
      </c>
      <c r="H776" s="15" t="str">
        <f t="shared" si="40"/>
        <v>普通怪物</v>
      </c>
      <c r="I776" s="18">
        <f>VLOOKUP(F776,映射!A:B,2,FALSE)*VLOOKUP(G776,映射!T:U,2,FALSE)*VLOOKUP(H776,映射!O:P,2,FALSE)</f>
        <v>1800</v>
      </c>
      <c r="J776" s="18">
        <f t="shared" si="39"/>
        <v>720</v>
      </c>
    </row>
    <row r="777" spans="1:10">
      <c r="A777" s="15">
        <f t="shared" si="38"/>
        <v>140399</v>
      </c>
      <c r="B777" s="15">
        <v>40399</v>
      </c>
      <c r="C777" s="15">
        <v>10023</v>
      </c>
      <c r="D777" s="15" t="s">
        <v>595</v>
      </c>
      <c r="E777" s="15" t="s">
        <v>2255</v>
      </c>
      <c r="F777" s="15">
        <v>57</v>
      </c>
      <c r="G777" s="15" t="s">
        <v>323</v>
      </c>
      <c r="H777" s="15" t="str">
        <f t="shared" si="40"/>
        <v>普通怪物</v>
      </c>
      <c r="I777" s="18">
        <f>VLOOKUP(F777,映射!A:B,2,FALSE)*VLOOKUP(G777,映射!T:U,2,FALSE)*VLOOKUP(H777,映射!O:P,2,FALSE)</f>
        <v>1800</v>
      </c>
      <c r="J777" s="18">
        <f t="shared" si="39"/>
        <v>720</v>
      </c>
    </row>
    <row r="778" spans="1:10">
      <c r="A778" s="15">
        <f t="shared" si="38"/>
        <v>140400</v>
      </c>
      <c r="B778" s="15">
        <v>40400</v>
      </c>
      <c r="C778" s="15">
        <v>10069</v>
      </c>
      <c r="D778" s="15" t="s">
        <v>649</v>
      </c>
      <c r="E778" s="15" t="s">
        <v>2255</v>
      </c>
      <c r="F778" s="15">
        <v>57</v>
      </c>
      <c r="G778" s="15" t="s">
        <v>323</v>
      </c>
      <c r="H778" s="15" t="str">
        <f t="shared" si="40"/>
        <v>普通怪物</v>
      </c>
      <c r="I778" s="18">
        <f>VLOOKUP(F778,映射!A:B,2,FALSE)*VLOOKUP(G778,映射!T:U,2,FALSE)*VLOOKUP(H778,映射!O:P,2,FALSE)</f>
        <v>1800</v>
      </c>
      <c r="J778" s="18">
        <f t="shared" si="39"/>
        <v>720</v>
      </c>
    </row>
    <row r="779" spans="1:10">
      <c r="A779" s="15">
        <f t="shared" si="38"/>
        <v>140401</v>
      </c>
      <c r="B779" s="15">
        <v>40401</v>
      </c>
      <c r="C779" s="15">
        <v>10138</v>
      </c>
      <c r="D779" s="15" t="s">
        <v>642</v>
      </c>
      <c r="E779" s="15" t="s">
        <v>2255</v>
      </c>
      <c r="F779" s="15">
        <v>57</v>
      </c>
      <c r="G779" s="15" t="s">
        <v>323</v>
      </c>
      <c r="H779" s="15" t="str">
        <f t="shared" si="40"/>
        <v>普通怪物</v>
      </c>
      <c r="I779" s="18">
        <f>VLOOKUP(F779,映射!A:B,2,FALSE)*VLOOKUP(G779,映射!T:U,2,FALSE)*VLOOKUP(H779,映射!O:P,2,FALSE)</f>
        <v>1800</v>
      </c>
      <c r="J779" s="18">
        <f t="shared" si="39"/>
        <v>720</v>
      </c>
    </row>
    <row r="780" spans="1:10">
      <c r="A780" s="15">
        <f t="shared" si="38"/>
        <v>140402</v>
      </c>
      <c r="B780" s="15">
        <v>40402</v>
      </c>
      <c r="C780" s="15">
        <v>10021</v>
      </c>
      <c r="D780" s="15" t="s">
        <v>598</v>
      </c>
      <c r="E780" s="15" t="s">
        <v>2255</v>
      </c>
      <c r="F780" s="15">
        <v>57</v>
      </c>
      <c r="G780" s="15" t="s">
        <v>323</v>
      </c>
      <c r="H780" s="15" t="str">
        <f t="shared" si="40"/>
        <v>普通怪物</v>
      </c>
      <c r="I780" s="18">
        <f>VLOOKUP(F780,映射!A:B,2,FALSE)*VLOOKUP(G780,映射!T:U,2,FALSE)*VLOOKUP(H780,映射!O:P,2,FALSE)</f>
        <v>1800</v>
      </c>
      <c r="J780" s="18">
        <f t="shared" si="39"/>
        <v>720</v>
      </c>
    </row>
    <row r="781" spans="1:10">
      <c r="A781" s="15">
        <f t="shared" si="38"/>
        <v>140403</v>
      </c>
      <c r="B781" s="15">
        <v>40403</v>
      </c>
      <c r="C781" s="15">
        <v>10134</v>
      </c>
      <c r="D781" s="15" t="s">
        <v>474</v>
      </c>
      <c r="E781" s="15" t="s">
        <v>2255</v>
      </c>
      <c r="F781" s="15">
        <v>57</v>
      </c>
      <c r="G781" s="15" t="s">
        <v>323</v>
      </c>
      <c r="H781" s="15" t="str">
        <f t="shared" si="40"/>
        <v>普通怪物</v>
      </c>
      <c r="I781" s="18">
        <f>VLOOKUP(F781,映射!A:B,2,FALSE)*VLOOKUP(G781,映射!T:U,2,FALSE)*VLOOKUP(H781,映射!O:P,2,FALSE)</f>
        <v>1800</v>
      </c>
      <c r="J781" s="18">
        <f t="shared" si="39"/>
        <v>720</v>
      </c>
    </row>
    <row r="782" spans="1:10">
      <c r="A782" s="15">
        <f t="shared" si="38"/>
        <v>140404</v>
      </c>
      <c r="B782" s="15">
        <v>40404</v>
      </c>
      <c r="C782" s="15">
        <v>10041</v>
      </c>
      <c r="D782" s="15" t="s">
        <v>693</v>
      </c>
      <c r="E782" s="15" t="s">
        <v>2255</v>
      </c>
      <c r="F782" s="15">
        <v>57</v>
      </c>
      <c r="G782" s="15" t="s">
        <v>323</v>
      </c>
      <c r="H782" s="15" t="str">
        <f t="shared" si="40"/>
        <v>普通怪物</v>
      </c>
      <c r="I782" s="18">
        <f>VLOOKUP(F782,映射!A:B,2,FALSE)*VLOOKUP(G782,映射!T:U,2,FALSE)*VLOOKUP(H782,映射!O:P,2,FALSE)</f>
        <v>1800</v>
      </c>
      <c r="J782" s="18">
        <f t="shared" si="39"/>
        <v>720</v>
      </c>
    </row>
    <row r="783" spans="1:10">
      <c r="A783" s="15">
        <f t="shared" si="38"/>
        <v>140405</v>
      </c>
      <c r="B783" s="15">
        <v>40405</v>
      </c>
      <c r="C783" s="15">
        <v>10154</v>
      </c>
      <c r="D783" s="15" t="s">
        <v>694</v>
      </c>
      <c r="E783" s="15" t="s">
        <v>2255</v>
      </c>
      <c r="F783" s="15">
        <v>57</v>
      </c>
      <c r="G783" s="15" t="s">
        <v>323</v>
      </c>
      <c r="H783" s="15" t="str">
        <f t="shared" si="40"/>
        <v>普通怪物</v>
      </c>
      <c r="I783" s="18">
        <f>VLOOKUP(F783,映射!A:B,2,FALSE)*VLOOKUP(G783,映射!T:U,2,FALSE)*VLOOKUP(H783,映射!O:P,2,FALSE)</f>
        <v>1800</v>
      </c>
      <c r="J783" s="18">
        <f t="shared" si="39"/>
        <v>720</v>
      </c>
    </row>
    <row r="784" spans="1:10">
      <c r="A784" s="15">
        <f t="shared" si="38"/>
        <v>140406</v>
      </c>
      <c r="B784" s="15">
        <v>40406</v>
      </c>
      <c r="C784" s="15">
        <v>10127</v>
      </c>
      <c r="D784" s="15" t="s">
        <v>656</v>
      </c>
      <c r="E784" s="15" t="s">
        <v>2255</v>
      </c>
      <c r="F784" s="15">
        <v>17</v>
      </c>
      <c r="G784" s="15" t="s">
        <v>323</v>
      </c>
      <c r="H784" s="15" t="str">
        <f t="shared" si="40"/>
        <v>普通怪物</v>
      </c>
      <c r="I784" s="18">
        <f>VLOOKUP(F784,映射!A:B,2,FALSE)*VLOOKUP(G784,映射!T:U,2,FALSE)*VLOOKUP(H784,映射!O:P,2,FALSE)</f>
        <v>150</v>
      </c>
      <c r="J784" s="18">
        <f t="shared" si="39"/>
        <v>320</v>
      </c>
    </row>
    <row r="785" spans="1:10">
      <c r="A785" s="15">
        <f t="shared" si="38"/>
        <v>140407</v>
      </c>
      <c r="B785" s="15">
        <v>40407</v>
      </c>
      <c r="C785" s="15">
        <v>10003</v>
      </c>
      <c r="D785" s="15" t="s">
        <v>510</v>
      </c>
      <c r="E785" s="15" t="s">
        <v>2255</v>
      </c>
      <c r="F785" s="15">
        <v>17</v>
      </c>
      <c r="G785" s="15" t="s">
        <v>323</v>
      </c>
      <c r="H785" s="15" t="str">
        <f t="shared" si="40"/>
        <v>普通怪物</v>
      </c>
      <c r="I785" s="18">
        <f>VLOOKUP(F785,映射!A:B,2,FALSE)*VLOOKUP(G785,映射!T:U,2,FALSE)*VLOOKUP(H785,映射!O:P,2,FALSE)</f>
        <v>150</v>
      </c>
      <c r="J785" s="18">
        <f t="shared" si="39"/>
        <v>320</v>
      </c>
    </row>
    <row r="786" spans="1:10">
      <c r="A786" s="15">
        <f t="shared" si="38"/>
        <v>140408</v>
      </c>
      <c r="B786" s="15">
        <v>40408</v>
      </c>
      <c r="C786" s="15">
        <v>10002</v>
      </c>
      <c r="D786" s="15" t="s">
        <v>485</v>
      </c>
      <c r="E786" s="15" t="s">
        <v>2255</v>
      </c>
      <c r="F786" s="15">
        <v>17</v>
      </c>
      <c r="G786" s="15" t="s">
        <v>323</v>
      </c>
      <c r="H786" s="15" t="str">
        <f t="shared" si="40"/>
        <v>普通怪物</v>
      </c>
      <c r="I786" s="18">
        <f>VLOOKUP(F786,映射!A:B,2,FALSE)*VLOOKUP(G786,映射!T:U,2,FALSE)*VLOOKUP(H786,映射!O:P,2,FALSE)</f>
        <v>150</v>
      </c>
      <c r="J786" s="18">
        <f t="shared" si="39"/>
        <v>320</v>
      </c>
    </row>
    <row r="787" spans="1:10">
      <c r="A787" s="15">
        <f t="shared" si="38"/>
        <v>140409</v>
      </c>
      <c r="B787" s="15">
        <v>40409</v>
      </c>
      <c r="C787" s="15">
        <v>10052</v>
      </c>
      <c r="D787" s="15" t="s">
        <v>584</v>
      </c>
      <c r="E787" s="15" t="s">
        <v>2255</v>
      </c>
      <c r="F787" s="15">
        <v>17</v>
      </c>
      <c r="G787" s="15" t="s">
        <v>323</v>
      </c>
      <c r="H787" s="15" t="str">
        <f t="shared" si="40"/>
        <v>普通怪物</v>
      </c>
      <c r="I787" s="18">
        <f>VLOOKUP(F787,映射!A:B,2,FALSE)*VLOOKUP(G787,映射!T:U,2,FALSE)*VLOOKUP(H787,映射!O:P,2,FALSE)</f>
        <v>150</v>
      </c>
      <c r="J787" s="18">
        <f t="shared" si="39"/>
        <v>320</v>
      </c>
    </row>
    <row r="788" spans="1:10">
      <c r="A788" s="15">
        <f t="shared" si="38"/>
        <v>140410</v>
      </c>
      <c r="B788" s="15">
        <v>40410</v>
      </c>
      <c r="C788" s="15">
        <v>10040</v>
      </c>
      <c r="D788" s="15" t="s">
        <v>505</v>
      </c>
      <c r="E788" s="15" t="s">
        <v>2255</v>
      </c>
      <c r="F788" s="15">
        <v>17</v>
      </c>
      <c r="G788" s="15" t="s">
        <v>323</v>
      </c>
      <c r="H788" s="15" t="str">
        <f t="shared" si="40"/>
        <v>普通怪物</v>
      </c>
      <c r="I788" s="18">
        <f>VLOOKUP(F788,映射!A:B,2,FALSE)*VLOOKUP(G788,映射!T:U,2,FALSE)*VLOOKUP(H788,映射!O:P,2,FALSE)</f>
        <v>150</v>
      </c>
      <c r="J788" s="18">
        <f t="shared" si="39"/>
        <v>320</v>
      </c>
    </row>
    <row r="789" spans="1:10">
      <c r="A789" s="15">
        <f t="shared" si="38"/>
        <v>140411</v>
      </c>
      <c r="B789" s="15">
        <v>40411</v>
      </c>
      <c r="C789" s="15">
        <v>10038</v>
      </c>
      <c r="D789" s="15" t="s">
        <v>647</v>
      </c>
      <c r="E789" s="15" t="s">
        <v>2255</v>
      </c>
      <c r="F789" s="15">
        <v>17</v>
      </c>
      <c r="G789" s="15" t="s">
        <v>323</v>
      </c>
      <c r="H789" s="15" t="str">
        <f t="shared" si="40"/>
        <v>普通怪物</v>
      </c>
      <c r="I789" s="18">
        <f>VLOOKUP(F789,映射!A:B,2,FALSE)*VLOOKUP(G789,映射!T:U,2,FALSE)*VLOOKUP(H789,映射!O:P,2,FALSE)</f>
        <v>150</v>
      </c>
      <c r="J789" s="18">
        <f t="shared" si="39"/>
        <v>320</v>
      </c>
    </row>
    <row r="790" spans="1:10">
      <c r="A790" s="15">
        <f t="shared" si="38"/>
        <v>140412</v>
      </c>
      <c r="B790" s="15">
        <v>40412</v>
      </c>
      <c r="C790" s="15">
        <v>10093</v>
      </c>
      <c r="D790" s="15" t="s">
        <v>587</v>
      </c>
      <c r="E790" s="15" t="s">
        <v>2255</v>
      </c>
      <c r="F790" s="15">
        <v>17</v>
      </c>
      <c r="G790" s="15" t="s">
        <v>323</v>
      </c>
      <c r="H790" s="15" t="str">
        <f t="shared" si="40"/>
        <v>普通怪物</v>
      </c>
      <c r="I790" s="18">
        <f>VLOOKUP(F790,映射!A:B,2,FALSE)*VLOOKUP(G790,映射!T:U,2,FALSE)*VLOOKUP(H790,映射!O:P,2,FALSE)</f>
        <v>150</v>
      </c>
      <c r="J790" s="18">
        <f t="shared" si="39"/>
        <v>320</v>
      </c>
    </row>
    <row r="791" spans="1:10">
      <c r="A791" s="15">
        <f t="shared" si="38"/>
        <v>140413</v>
      </c>
      <c r="B791" s="15">
        <v>40413</v>
      </c>
      <c r="C791" s="15">
        <v>10120</v>
      </c>
      <c r="D791" s="15" t="s">
        <v>695</v>
      </c>
      <c r="E791" s="15" t="s">
        <v>2255</v>
      </c>
      <c r="F791" s="15">
        <v>17</v>
      </c>
      <c r="G791" s="15" t="s">
        <v>323</v>
      </c>
      <c r="H791" s="15" t="str">
        <f t="shared" si="40"/>
        <v>普通怪物</v>
      </c>
      <c r="I791" s="18">
        <f>VLOOKUP(F791,映射!A:B,2,FALSE)*VLOOKUP(G791,映射!T:U,2,FALSE)*VLOOKUP(H791,映射!O:P,2,FALSE)</f>
        <v>150</v>
      </c>
      <c r="J791" s="18">
        <f t="shared" si="39"/>
        <v>320</v>
      </c>
    </row>
    <row r="792" spans="1:10">
      <c r="A792" s="15">
        <f t="shared" si="38"/>
        <v>140414</v>
      </c>
      <c r="B792" s="15">
        <v>40414</v>
      </c>
      <c r="C792" s="15">
        <v>10062</v>
      </c>
      <c r="D792" s="15" t="s">
        <v>611</v>
      </c>
      <c r="E792" s="15" t="s">
        <v>2255</v>
      </c>
      <c r="F792" s="15">
        <v>17</v>
      </c>
      <c r="G792" s="15" t="s">
        <v>323</v>
      </c>
      <c r="H792" s="15" t="str">
        <f t="shared" si="40"/>
        <v>普通怪物</v>
      </c>
      <c r="I792" s="18">
        <f>VLOOKUP(F792,映射!A:B,2,FALSE)*VLOOKUP(G792,映射!T:U,2,FALSE)*VLOOKUP(H792,映射!O:P,2,FALSE)</f>
        <v>150</v>
      </c>
      <c r="J792" s="18">
        <f t="shared" si="39"/>
        <v>320</v>
      </c>
    </row>
    <row r="793" spans="1:10">
      <c r="A793" s="15">
        <f t="shared" si="38"/>
        <v>140415</v>
      </c>
      <c r="B793" s="15">
        <v>40415</v>
      </c>
      <c r="C793" s="15">
        <v>10039</v>
      </c>
      <c r="D793" s="15" t="s">
        <v>604</v>
      </c>
      <c r="E793" s="15" t="s">
        <v>2255</v>
      </c>
      <c r="F793" s="15">
        <v>17</v>
      </c>
      <c r="G793" s="15" t="s">
        <v>323</v>
      </c>
      <c r="H793" s="15" t="str">
        <f t="shared" si="40"/>
        <v>普通怪物</v>
      </c>
      <c r="I793" s="18">
        <f>VLOOKUP(F793,映射!A:B,2,FALSE)*VLOOKUP(G793,映射!T:U,2,FALSE)*VLOOKUP(H793,映射!O:P,2,FALSE)</f>
        <v>150</v>
      </c>
      <c r="J793" s="18">
        <f t="shared" si="39"/>
        <v>320</v>
      </c>
    </row>
    <row r="794" spans="1:10">
      <c r="A794" s="15">
        <f t="shared" si="38"/>
        <v>140416</v>
      </c>
      <c r="B794" s="15">
        <v>40416</v>
      </c>
      <c r="C794" s="15">
        <v>10016</v>
      </c>
      <c r="D794" s="15" t="s">
        <v>608</v>
      </c>
      <c r="E794" s="15" t="s">
        <v>2255</v>
      </c>
      <c r="F794" s="15">
        <v>17</v>
      </c>
      <c r="G794" s="15" t="s">
        <v>323</v>
      </c>
      <c r="H794" s="15" t="str">
        <f t="shared" si="40"/>
        <v>普通怪物</v>
      </c>
      <c r="I794" s="18">
        <f>VLOOKUP(F794,映射!A:B,2,FALSE)*VLOOKUP(G794,映射!T:U,2,FALSE)*VLOOKUP(H794,映射!O:P,2,FALSE)</f>
        <v>150</v>
      </c>
      <c r="J794" s="18">
        <f t="shared" si="39"/>
        <v>320</v>
      </c>
    </row>
    <row r="795" spans="1:10">
      <c r="A795" s="15">
        <f t="shared" si="38"/>
        <v>140417</v>
      </c>
      <c r="B795" s="15">
        <v>40417</v>
      </c>
      <c r="C795" s="15">
        <v>10114</v>
      </c>
      <c r="D795" s="15" t="s">
        <v>607</v>
      </c>
      <c r="E795" s="15" t="s">
        <v>2255</v>
      </c>
      <c r="F795" s="15">
        <v>17</v>
      </c>
      <c r="G795" s="15" t="s">
        <v>323</v>
      </c>
      <c r="H795" s="15" t="str">
        <f t="shared" si="40"/>
        <v>普通怪物</v>
      </c>
      <c r="I795" s="18">
        <f>VLOOKUP(F795,映射!A:B,2,FALSE)*VLOOKUP(G795,映射!T:U,2,FALSE)*VLOOKUP(H795,映射!O:P,2,FALSE)</f>
        <v>150</v>
      </c>
      <c r="J795" s="18">
        <f t="shared" si="39"/>
        <v>320</v>
      </c>
    </row>
    <row r="796" spans="1:10">
      <c r="A796" s="15">
        <f t="shared" si="38"/>
        <v>140418</v>
      </c>
      <c r="B796" s="15">
        <v>40418</v>
      </c>
      <c r="C796" s="15">
        <v>10015</v>
      </c>
      <c r="D796" s="15" t="s">
        <v>452</v>
      </c>
      <c r="E796" s="15" t="s">
        <v>2255</v>
      </c>
      <c r="F796" s="15">
        <v>17</v>
      </c>
      <c r="G796" s="15" t="s">
        <v>323</v>
      </c>
      <c r="H796" s="15" t="str">
        <f t="shared" si="40"/>
        <v>普通怪物</v>
      </c>
      <c r="I796" s="18">
        <f>VLOOKUP(F796,映射!A:B,2,FALSE)*VLOOKUP(G796,映射!T:U,2,FALSE)*VLOOKUP(H796,映射!O:P,2,FALSE)</f>
        <v>150</v>
      </c>
      <c r="J796" s="18">
        <f t="shared" si="39"/>
        <v>320</v>
      </c>
    </row>
    <row r="797" spans="1:10">
      <c r="A797" s="15">
        <f t="shared" si="38"/>
        <v>140419</v>
      </c>
      <c r="B797" s="15">
        <v>40419</v>
      </c>
      <c r="C797" s="15">
        <v>10096</v>
      </c>
      <c r="D797" s="15" t="s">
        <v>616</v>
      </c>
      <c r="E797" s="15" t="s">
        <v>2255</v>
      </c>
      <c r="F797" s="15">
        <v>17</v>
      </c>
      <c r="G797" s="15" t="s">
        <v>323</v>
      </c>
      <c r="H797" s="15" t="str">
        <f t="shared" si="40"/>
        <v>普通怪物</v>
      </c>
      <c r="I797" s="18">
        <f>VLOOKUP(F797,映射!A:B,2,FALSE)*VLOOKUP(G797,映射!T:U,2,FALSE)*VLOOKUP(H797,映射!O:P,2,FALSE)</f>
        <v>150</v>
      </c>
      <c r="J797" s="18">
        <f t="shared" si="39"/>
        <v>320</v>
      </c>
    </row>
    <row r="798" spans="1:10">
      <c r="A798" s="15">
        <f t="shared" si="38"/>
        <v>140420</v>
      </c>
      <c r="B798" s="15">
        <v>40420</v>
      </c>
      <c r="C798" s="15">
        <v>10087</v>
      </c>
      <c r="D798" s="15" t="s">
        <v>696</v>
      </c>
      <c r="E798" s="15" t="s">
        <v>2255</v>
      </c>
      <c r="F798" s="15">
        <v>17</v>
      </c>
      <c r="G798" s="15" t="s">
        <v>323</v>
      </c>
      <c r="H798" s="15" t="str">
        <f t="shared" si="40"/>
        <v>普通怪物</v>
      </c>
      <c r="I798" s="18">
        <f>VLOOKUP(F798,映射!A:B,2,FALSE)*VLOOKUP(G798,映射!T:U,2,FALSE)*VLOOKUP(H798,映射!O:P,2,FALSE)</f>
        <v>150</v>
      </c>
      <c r="J798" s="18">
        <f t="shared" si="39"/>
        <v>320</v>
      </c>
    </row>
    <row r="799" spans="1:10">
      <c r="A799" s="15">
        <f t="shared" si="38"/>
        <v>140421</v>
      </c>
      <c r="B799" s="15">
        <v>40421</v>
      </c>
      <c r="C799" s="15">
        <v>10127</v>
      </c>
      <c r="D799" s="15" t="s">
        <v>656</v>
      </c>
      <c r="E799" s="15" t="s">
        <v>2255</v>
      </c>
      <c r="F799" s="15">
        <v>22</v>
      </c>
      <c r="G799" s="15" t="s">
        <v>323</v>
      </c>
      <c r="H799" s="15" t="str">
        <f t="shared" si="40"/>
        <v>普通怪物</v>
      </c>
      <c r="I799" s="18">
        <f>VLOOKUP(F799,映射!A:B,2,FALSE)*VLOOKUP(G799,映射!T:U,2,FALSE)*VLOOKUP(H799,映射!O:P,2,FALSE)</f>
        <v>230</v>
      </c>
      <c r="J799" s="18">
        <f t="shared" si="39"/>
        <v>370</v>
      </c>
    </row>
    <row r="800" spans="1:10">
      <c r="A800" s="15">
        <f t="shared" si="38"/>
        <v>140422</v>
      </c>
      <c r="B800" s="15">
        <v>40422</v>
      </c>
      <c r="C800" s="15">
        <v>10003</v>
      </c>
      <c r="D800" s="15" t="s">
        <v>510</v>
      </c>
      <c r="E800" s="15" t="s">
        <v>2255</v>
      </c>
      <c r="F800" s="15">
        <v>22</v>
      </c>
      <c r="G800" s="15" t="s">
        <v>323</v>
      </c>
      <c r="H800" s="15" t="str">
        <f t="shared" si="40"/>
        <v>普通怪物</v>
      </c>
      <c r="I800" s="18">
        <f>VLOOKUP(F800,映射!A:B,2,FALSE)*VLOOKUP(G800,映射!T:U,2,FALSE)*VLOOKUP(H800,映射!O:P,2,FALSE)</f>
        <v>230</v>
      </c>
      <c r="J800" s="18">
        <f t="shared" si="39"/>
        <v>370</v>
      </c>
    </row>
    <row r="801" spans="1:10">
      <c r="A801" s="15">
        <f t="shared" si="38"/>
        <v>140423</v>
      </c>
      <c r="B801" s="15">
        <v>40423</v>
      </c>
      <c r="C801" s="15">
        <v>10002</v>
      </c>
      <c r="D801" s="15" t="s">
        <v>485</v>
      </c>
      <c r="E801" s="15" t="s">
        <v>2255</v>
      </c>
      <c r="F801" s="15">
        <v>22</v>
      </c>
      <c r="G801" s="15" t="s">
        <v>323</v>
      </c>
      <c r="H801" s="15" t="str">
        <f t="shared" si="40"/>
        <v>普通怪物</v>
      </c>
      <c r="I801" s="18">
        <f>VLOOKUP(F801,映射!A:B,2,FALSE)*VLOOKUP(G801,映射!T:U,2,FALSE)*VLOOKUP(H801,映射!O:P,2,FALSE)</f>
        <v>230</v>
      </c>
      <c r="J801" s="18">
        <f t="shared" si="39"/>
        <v>370</v>
      </c>
    </row>
    <row r="802" spans="1:10">
      <c r="A802" s="15">
        <f t="shared" si="38"/>
        <v>140424</v>
      </c>
      <c r="B802" s="15">
        <v>40424</v>
      </c>
      <c r="C802" s="15">
        <v>10052</v>
      </c>
      <c r="D802" s="15" t="s">
        <v>584</v>
      </c>
      <c r="E802" s="15" t="s">
        <v>2255</v>
      </c>
      <c r="F802" s="15">
        <v>22</v>
      </c>
      <c r="G802" s="15" t="s">
        <v>323</v>
      </c>
      <c r="H802" s="15" t="str">
        <f t="shared" si="40"/>
        <v>普通怪物</v>
      </c>
      <c r="I802" s="18">
        <f>VLOOKUP(F802,映射!A:B,2,FALSE)*VLOOKUP(G802,映射!T:U,2,FALSE)*VLOOKUP(H802,映射!O:P,2,FALSE)</f>
        <v>230</v>
      </c>
      <c r="J802" s="18">
        <f t="shared" si="39"/>
        <v>370</v>
      </c>
    </row>
    <row r="803" spans="1:10">
      <c r="A803" s="15">
        <f t="shared" si="38"/>
        <v>140425</v>
      </c>
      <c r="B803" s="15">
        <v>40425</v>
      </c>
      <c r="C803" s="15">
        <v>10040</v>
      </c>
      <c r="D803" s="15" t="s">
        <v>505</v>
      </c>
      <c r="E803" s="15" t="s">
        <v>2255</v>
      </c>
      <c r="F803" s="15">
        <v>22</v>
      </c>
      <c r="G803" s="15" t="s">
        <v>323</v>
      </c>
      <c r="H803" s="15" t="str">
        <f t="shared" si="40"/>
        <v>普通怪物</v>
      </c>
      <c r="I803" s="18">
        <f>VLOOKUP(F803,映射!A:B,2,FALSE)*VLOOKUP(G803,映射!T:U,2,FALSE)*VLOOKUP(H803,映射!O:P,2,FALSE)</f>
        <v>230</v>
      </c>
      <c r="J803" s="18">
        <f t="shared" si="39"/>
        <v>370</v>
      </c>
    </row>
    <row r="804" spans="1:10">
      <c r="A804" s="15">
        <f t="shared" si="38"/>
        <v>140426</v>
      </c>
      <c r="B804" s="15">
        <v>40426</v>
      </c>
      <c r="C804" s="15">
        <v>10038</v>
      </c>
      <c r="D804" s="15" t="s">
        <v>647</v>
      </c>
      <c r="E804" s="15" t="s">
        <v>2255</v>
      </c>
      <c r="F804" s="15">
        <v>22</v>
      </c>
      <c r="G804" s="15" t="s">
        <v>323</v>
      </c>
      <c r="H804" s="15" t="str">
        <f t="shared" si="40"/>
        <v>普通怪物</v>
      </c>
      <c r="I804" s="18">
        <f>VLOOKUP(F804,映射!A:B,2,FALSE)*VLOOKUP(G804,映射!T:U,2,FALSE)*VLOOKUP(H804,映射!O:P,2,FALSE)</f>
        <v>230</v>
      </c>
      <c r="J804" s="18">
        <f t="shared" si="39"/>
        <v>370</v>
      </c>
    </row>
    <row r="805" spans="1:10">
      <c r="A805" s="15">
        <f t="shared" si="38"/>
        <v>140427</v>
      </c>
      <c r="B805" s="15">
        <v>40427</v>
      </c>
      <c r="C805" s="15">
        <v>10093</v>
      </c>
      <c r="D805" s="15" t="s">
        <v>587</v>
      </c>
      <c r="E805" s="15" t="s">
        <v>2255</v>
      </c>
      <c r="F805" s="15">
        <v>22</v>
      </c>
      <c r="G805" s="15" t="s">
        <v>323</v>
      </c>
      <c r="H805" s="15" t="str">
        <f t="shared" si="40"/>
        <v>普通怪物</v>
      </c>
      <c r="I805" s="18">
        <f>VLOOKUP(F805,映射!A:B,2,FALSE)*VLOOKUP(G805,映射!T:U,2,FALSE)*VLOOKUP(H805,映射!O:P,2,FALSE)</f>
        <v>230</v>
      </c>
      <c r="J805" s="18">
        <f t="shared" si="39"/>
        <v>370</v>
      </c>
    </row>
    <row r="806" spans="1:10">
      <c r="A806" s="15">
        <f t="shared" si="38"/>
        <v>140428</v>
      </c>
      <c r="B806" s="15">
        <v>40428</v>
      </c>
      <c r="C806" s="15">
        <v>10120</v>
      </c>
      <c r="D806" s="15" t="s">
        <v>695</v>
      </c>
      <c r="E806" s="15" t="s">
        <v>2255</v>
      </c>
      <c r="F806" s="15">
        <v>22</v>
      </c>
      <c r="G806" s="15" t="s">
        <v>323</v>
      </c>
      <c r="H806" s="15" t="str">
        <f t="shared" si="40"/>
        <v>普通怪物</v>
      </c>
      <c r="I806" s="18">
        <f>VLOOKUP(F806,映射!A:B,2,FALSE)*VLOOKUP(G806,映射!T:U,2,FALSE)*VLOOKUP(H806,映射!O:P,2,FALSE)</f>
        <v>230</v>
      </c>
      <c r="J806" s="18">
        <f t="shared" si="39"/>
        <v>370</v>
      </c>
    </row>
    <row r="807" spans="1:10">
      <c r="A807" s="15">
        <f t="shared" si="38"/>
        <v>140429</v>
      </c>
      <c r="B807" s="15">
        <v>40429</v>
      </c>
      <c r="C807" s="15">
        <v>10062</v>
      </c>
      <c r="D807" s="15" t="s">
        <v>611</v>
      </c>
      <c r="E807" s="15" t="s">
        <v>2255</v>
      </c>
      <c r="F807" s="15">
        <v>22</v>
      </c>
      <c r="G807" s="15" t="s">
        <v>323</v>
      </c>
      <c r="H807" s="15" t="str">
        <f t="shared" si="40"/>
        <v>普通怪物</v>
      </c>
      <c r="I807" s="18">
        <f>VLOOKUP(F807,映射!A:B,2,FALSE)*VLOOKUP(G807,映射!T:U,2,FALSE)*VLOOKUP(H807,映射!O:P,2,FALSE)</f>
        <v>230</v>
      </c>
      <c r="J807" s="18">
        <f t="shared" si="39"/>
        <v>370</v>
      </c>
    </row>
    <row r="808" spans="1:10">
      <c r="A808" s="15">
        <f t="shared" si="38"/>
        <v>140430</v>
      </c>
      <c r="B808" s="15">
        <v>40430</v>
      </c>
      <c r="C808" s="15">
        <v>10039</v>
      </c>
      <c r="D808" s="15" t="s">
        <v>604</v>
      </c>
      <c r="E808" s="15" t="s">
        <v>2255</v>
      </c>
      <c r="F808" s="15">
        <v>22</v>
      </c>
      <c r="G808" s="15" t="s">
        <v>323</v>
      </c>
      <c r="H808" s="15" t="str">
        <f t="shared" si="40"/>
        <v>普通怪物</v>
      </c>
      <c r="I808" s="18">
        <f>VLOOKUP(F808,映射!A:B,2,FALSE)*VLOOKUP(G808,映射!T:U,2,FALSE)*VLOOKUP(H808,映射!O:P,2,FALSE)</f>
        <v>230</v>
      </c>
      <c r="J808" s="18">
        <f t="shared" si="39"/>
        <v>370</v>
      </c>
    </row>
    <row r="809" spans="1:10">
      <c r="A809" s="15">
        <f t="shared" si="38"/>
        <v>140431</v>
      </c>
      <c r="B809" s="15">
        <v>40431</v>
      </c>
      <c r="C809" s="15">
        <v>10016</v>
      </c>
      <c r="D809" s="15" t="s">
        <v>608</v>
      </c>
      <c r="E809" s="15" t="s">
        <v>2255</v>
      </c>
      <c r="F809" s="15">
        <v>22</v>
      </c>
      <c r="G809" s="15" t="s">
        <v>323</v>
      </c>
      <c r="H809" s="15" t="str">
        <f t="shared" si="40"/>
        <v>普通怪物</v>
      </c>
      <c r="I809" s="18">
        <f>VLOOKUP(F809,映射!A:B,2,FALSE)*VLOOKUP(G809,映射!T:U,2,FALSE)*VLOOKUP(H809,映射!O:P,2,FALSE)</f>
        <v>230</v>
      </c>
      <c r="J809" s="18">
        <f t="shared" si="39"/>
        <v>370</v>
      </c>
    </row>
    <row r="810" spans="1:10">
      <c r="A810" s="15">
        <f t="shared" si="38"/>
        <v>140432</v>
      </c>
      <c r="B810" s="15">
        <v>40432</v>
      </c>
      <c r="C810" s="15">
        <v>10114</v>
      </c>
      <c r="D810" s="15" t="s">
        <v>607</v>
      </c>
      <c r="E810" s="15" t="s">
        <v>2255</v>
      </c>
      <c r="F810" s="15">
        <v>22</v>
      </c>
      <c r="G810" s="15" t="s">
        <v>323</v>
      </c>
      <c r="H810" s="15" t="str">
        <f t="shared" si="40"/>
        <v>普通怪物</v>
      </c>
      <c r="I810" s="18">
        <f>VLOOKUP(F810,映射!A:B,2,FALSE)*VLOOKUP(G810,映射!T:U,2,FALSE)*VLOOKUP(H810,映射!O:P,2,FALSE)</f>
        <v>230</v>
      </c>
      <c r="J810" s="18">
        <f t="shared" si="39"/>
        <v>370</v>
      </c>
    </row>
    <row r="811" spans="1:10">
      <c r="A811" s="15">
        <f t="shared" si="38"/>
        <v>140433</v>
      </c>
      <c r="B811" s="15">
        <v>40433</v>
      </c>
      <c r="C811" s="15">
        <v>10015</v>
      </c>
      <c r="D811" s="15" t="s">
        <v>452</v>
      </c>
      <c r="E811" s="15" t="s">
        <v>2255</v>
      </c>
      <c r="F811" s="15">
        <v>22</v>
      </c>
      <c r="G811" s="15" t="s">
        <v>323</v>
      </c>
      <c r="H811" s="15" t="str">
        <f t="shared" si="40"/>
        <v>普通怪物</v>
      </c>
      <c r="I811" s="18">
        <f>VLOOKUP(F811,映射!A:B,2,FALSE)*VLOOKUP(G811,映射!T:U,2,FALSE)*VLOOKUP(H811,映射!O:P,2,FALSE)</f>
        <v>230</v>
      </c>
      <c r="J811" s="18">
        <f t="shared" si="39"/>
        <v>370</v>
      </c>
    </row>
    <row r="812" spans="1:10">
      <c r="A812" s="15">
        <f t="shared" si="38"/>
        <v>140434</v>
      </c>
      <c r="B812" s="15">
        <v>40434</v>
      </c>
      <c r="C812" s="15">
        <v>10096</v>
      </c>
      <c r="D812" s="15" t="s">
        <v>616</v>
      </c>
      <c r="E812" s="15" t="s">
        <v>2255</v>
      </c>
      <c r="F812" s="15">
        <v>22</v>
      </c>
      <c r="G812" s="15" t="s">
        <v>323</v>
      </c>
      <c r="H812" s="15" t="str">
        <f t="shared" si="40"/>
        <v>普通怪物</v>
      </c>
      <c r="I812" s="18">
        <f>VLOOKUP(F812,映射!A:B,2,FALSE)*VLOOKUP(G812,映射!T:U,2,FALSE)*VLOOKUP(H812,映射!O:P,2,FALSE)</f>
        <v>230</v>
      </c>
      <c r="J812" s="18">
        <f t="shared" si="39"/>
        <v>370</v>
      </c>
    </row>
    <row r="813" spans="1:10">
      <c r="A813" s="15">
        <f t="shared" si="38"/>
        <v>140435</v>
      </c>
      <c r="B813" s="15">
        <v>40435</v>
      </c>
      <c r="C813" s="15">
        <v>10087</v>
      </c>
      <c r="D813" s="15" t="s">
        <v>696</v>
      </c>
      <c r="E813" s="15" t="s">
        <v>2255</v>
      </c>
      <c r="F813" s="15">
        <v>22</v>
      </c>
      <c r="G813" s="15" t="s">
        <v>323</v>
      </c>
      <c r="H813" s="15" t="str">
        <f t="shared" si="40"/>
        <v>普通怪物</v>
      </c>
      <c r="I813" s="18">
        <f>VLOOKUP(F813,映射!A:B,2,FALSE)*VLOOKUP(G813,映射!T:U,2,FALSE)*VLOOKUP(H813,映射!O:P,2,FALSE)</f>
        <v>230</v>
      </c>
      <c r="J813" s="18">
        <f t="shared" si="39"/>
        <v>370</v>
      </c>
    </row>
    <row r="814" spans="1:10">
      <c r="A814" s="15">
        <f t="shared" ref="A814:A877" si="41">B814+100000</f>
        <v>140436</v>
      </c>
      <c r="B814" s="15">
        <v>40436</v>
      </c>
      <c r="C814" s="15">
        <v>10127</v>
      </c>
      <c r="D814" s="15" t="s">
        <v>656</v>
      </c>
      <c r="E814" s="15" t="s">
        <v>2255</v>
      </c>
      <c r="F814" s="15">
        <v>27</v>
      </c>
      <c r="G814" s="15" t="s">
        <v>323</v>
      </c>
      <c r="H814" s="15" t="str">
        <f t="shared" si="40"/>
        <v>普通怪物</v>
      </c>
      <c r="I814" s="18">
        <f>VLOOKUP(F814,映射!A:B,2,FALSE)*VLOOKUP(G814,映射!T:U,2,FALSE)*VLOOKUP(H814,映射!O:P,2,FALSE)</f>
        <v>340</v>
      </c>
      <c r="J814" s="18">
        <f t="shared" si="39"/>
        <v>420</v>
      </c>
    </row>
    <row r="815" spans="1:10">
      <c r="A815" s="15">
        <f t="shared" si="41"/>
        <v>140437</v>
      </c>
      <c r="B815" s="15">
        <v>40437</v>
      </c>
      <c r="C815" s="15">
        <v>10003</v>
      </c>
      <c r="D815" s="15" t="s">
        <v>510</v>
      </c>
      <c r="E815" s="15" t="s">
        <v>2255</v>
      </c>
      <c r="F815" s="15">
        <v>27</v>
      </c>
      <c r="G815" s="15" t="s">
        <v>323</v>
      </c>
      <c r="H815" s="15" t="str">
        <f t="shared" si="40"/>
        <v>普通怪物</v>
      </c>
      <c r="I815" s="18">
        <f>VLOOKUP(F815,映射!A:B,2,FALSE)*VLOOKUP(G815,映射!T:U,2,FALSE)*VLOOKUP(H815,映射!O:P,2,FALSE)</f>
        <v>340</v>
      </c>
      <c r="J815" s="18">
        <f t="shared" si="39"/>
        <v>420</v>
      </c>
    </row>
    <row r="816" spans="1:10">
      <c r="A816" s="15">
        <f t="shared" si="41"/>
        <v>140438</v>
      </c>
      <c r="B816" s="15">
        <v>40438</v>
      </c>
      <c r="C816" s="15">
        <v>10002</v>
      </c>
      <c r="D816" s="15" t="s">
        <v>485</v>
      </c>
      <c r="E816" s="15" t="s">
        <v>2255</v>
      </c>
      <c r="F816" s="15">
        <v>27</v>
      </c>
      <c r="G816" s="15" t="s">
        <v>323</v>
      </c>
      <c r="H816" s="15" t="str">
        <f t="shared" si="40"/>
        <v>普通怪物</v>
      </c>
      <c r="I816" s="18">
        <f>VLOOKUP(F816,映射!A:B,2,FALSE)*VLOOKUP(G816,映射!T:U,2,FALSE)*VLOOKUP(H816,映射!O:P,2,FALSE)</f>
        <v>340</v>
      </c>
      <c r="J816" s="18">
        <f t="shared" si="39"/>
        <v>420</v>
      </c>
    </row>
    <row r="817" spans="1:10">
      <c r="A817" s="15">
        <f t="shared" si="41"/>
        <v>140439</v>
      </c>
      <c r="B817" s="15">
        <v>40439</v>
      </c>
      <c r="C817" s="15">
        <v>10052</v>
      </c>
      <c r="D817" s="15" t="s">
        <v>584</v>
      </c>
      <c r="E817" s="15" t="s">
        <v>2255</v>
      </c>
      <c r="F817" s="15">
        <v>27</v>
      </c>
      <c r="G817" s="15" t="s">
        <v>323</v>
      </c>
      <c r="H817" s="15" t="str">
        <f t="shared" si="40"/>
        <v>普通怪物</v>
      </c>
      <c r="I817" s="18">
        <f>VLOOKUP(F817,映射!A:B,2,FALSE)*VLOOKUP(G817,映射!T:U,2,FALSE)*VLOOKUP(H817,映射!O:P,2,FALSE)</f>
        <v>340</v>
      </c>
      <c r="J817" s="18">
        <f t="shared" si="39"/>
        <v>420</v>
      </c>
    </row>
    <row r="818" spans="1:10">
      <c r="A818" s="15">
        <f t="shared" si="41"/>
        <v>140440</v>
      </c>
      <c r="B818" s="15">
        <v>40440</v>
      </c>
      <c r="C818" s="15">
        <v>10040</v>
      </c>
      <c r="D818" s="15" t="s">
        <v>505</v>
      </c>
      <c r="E818" s="15" t="s">
        <v>2255</v>
      </c>
      <c r="F818" s="15">
        <v>27</v>
      </c>
      <c r="G818" s="15" t="s">
        <v>323</v>
      </c>
      <c r="H818" s="15" t="str">
        <f t="shared" si="40"/>
        <v>普通怪物</v>
      </c>
      <c r="I818" s="18">
        <f>VLOOKUP(F818,映射!A:B,2,FALSE)*VLOOKUP(G818,映射!T:U,2,FALSE)*VLOOKUP(H818,映射!O:P,2,FALSE)</f>
        <v>340</v>
      </c>
      <c r="J818" s="18">
        <f t="shared" si="39"/>
        <v>420</v>
      </c>
    </row>
    <row r="819" spans="1:10">
      <c r="A819" s="15">
        <f t="shared" si="41"/>
        <v>140441</v>
      </c>
      <c r="B819" s="15">
        <v>40441</v>
      </c>
      <c r="C819" s="15">
        <v>10038</v>
      </c>
      <c r="D819" s="15" t="s">
        <v>647</v>
      </c>
      <c r="E819" s="15" t="s">
        <v>2255</v>
      </c>
      <c r="F819" s="15">
        <v>27</v>
      </c>
      <c r="G819" s="15" t="s">
        <v>323</v>
      </c>
      <c r="H819" s="15" t="str">
        <f t="shared" si="40"/>
        <v>普通怪物</v>
      </c>
      <c r="I819" s="18">
        <f>VLOOKUP(F819,映射!A:B,2,FALSE)*VLOOKUP(G819,映射!T:U,2,FALSE)*VLOOKUP(H819,映射!O:P,2,FALSE)</f>
        <v>340</v>
      </c>
      <c r="J819" s="18">
        <f t="shared" si="39"/>
        <v>420</v>
      </c>
    </row>
    <row r="820" spans="1:10">
      <c r="A820" s="15">
        <f t="shared" si="41"/>
        <v>140442</v>
      </c>
      <c r="B820" s="15">
        <v>40442</v>
      </c>
      <c r="C820" s="15">
        <v>10093</v>
      </c>
      <c r="D820" s="15" t="s">
        <v>587</v>
      </c>
      <c r="E820" s="15" t="s">
        <v>2255</v>
      </c>
      <c r="F820" s="15">
        <v>27</v>
      </c>
      <c r="G820" s="15" t="s">
        <v>323</v>
      </c>
      <c r="H820" s="15" t="str">
        <f t="shared" si="40"/>
        <v>普通怪物</v>
      </c>
      <c r="I820" s="18">
        <f>VLOOKUP(F820,映射!A:B,2,FALSE)*VLOOKUP(G820,映射!T:U,2,FALSE)*VLOOKUP(H820,映射!O:P,2,FALSE)</f>
        <v>340</v>
      </c>
      <c r="J820" s="18">
        <f t="shared" si="39"/>
        <v>420</v>
      </c>
    </row>
    <row r="821" spans="1:10">
      <c r="A821" s="15">
        <f t="shared" si="41"/>
        <v>140443</v>
      </c>
      <c r="B821" s="15">
        <v>40443</v>
      </c>
      <c r="C821" s="15">
        <v>10120</v>
      </c>
      <c r="D821" s="15" t="s">
        <v>695</v>
      </c>
      <c r="E821" s="15" t="s">
        <v>2255</v>
      </c>
      <c r="F821" s="15">
        <v>27</v>
      </c>
      <c r="G821" s="15" t="s">
        <v>323</v>
      </c>
      <c r="H821" s="15" t="str">
        <f t="shared" si="40"/>
        <v>普通怪物</v>
      </c>
      <c r="I821" s="18">
        <f>VLOOKUP(F821,映射!A:B,2,FALSE)*VLOOKUP(G821,映射!T:U,2,FALSE)*VLOOKUP(H821,映射!O:P,2,FALSE)</f>
        <v>340</v>
      </c>
      <c r="J821" s="18">
        <f t="shared" si="39"/>
        <v>420</v>
      </c>
    </row>
    <row r="822" spans="1:10">
      <c r="A822" s="15">
        <f t="shared" si="41"/>
        <v>140444</v>
      </c>
      <c r="B822" s="15">
        <v>40444</v>
      </c>
      <c r="C822" s="15">
        <v>10062</v>
      </c>
      <c r="D822" s="15" t="s">
        <v>611</v>
      </c>
      <c r="E822" s="15" t="s">
        <v>2255</v>
      </c>
      <c r="F822" s="15">
        <v>27</v>
      </c>
      <c r="G822" s="15" t="s">
        <v>323</v>
      </c>
      <c r="H822" s="15" t="str">
        <f t="shared" si="40"/>
        <v>普通怪物</v>
      </c>
      <c r="I822" s="18">
        <f>VLOOKUP(F822,映射!A:B,2,FALSE)*VLOOKUP(G822,映射!T:U,2,FALSE)*VLOOKUP(H822,映射!O:P,2,FALSE)</f>
        <v>340</v>
      </c>
      <c r="J822" s="18">
        <f t="shared" si="39"/>
        <v>420</v>
      </c>
    </row>
    <row r="823" spans="1:10">
      <c r="A823" s="15">
        <f t="shared" si="41"/>
        <v>140445</v>
      </c>
      <c r="B823" s="15">
        <v>40445</v>
      </c>
      <c r="C823" s="15">
        <v>10039</v>
      </c>
      <c r="D823" s="15" t="s">
        <v>604</v>
      </c>
      <c r="E823" s="15" t="s">
        <v>2255</v>
      </c>
      <c r="F823" s="15">
        <v>27</v>
      </c>
      <c r="G823" s="15" t="s">
        <v>323</v>
      </c>
      <c r="H823" s="15" t="str">
        <f t="shared" si="40"/>
        <v>普通怪物</v>
      </c>
      <c r="I823" s="18">
        <f>VLOOKUP(F823,映射!A:B,2,FALSE)*VLOOKUP(G823,映射!T:U,2,FALSE)*VLOOKUP(H823,映射!O:P,2,FALSE)</f>
        <v>340</v>
      </c>
      <c r="J823" s="18">
        <f t="shared" si="39"/>
        <v>420</v>
      </c>
    </row>
    <row r="824" spans="1:10">
      <c r="A824" s="15">
        <f t="shared" si="41"/>
        <v>140446</v>
      </c>
      <c r="B824" s="15">
        <v>40446</v>
      </c>
      <c r="C824" s="15">
        <v>10016</v>
      </c>
      <c r="D824" s="15" t="s">
        <v>608</v>
      </c>
      <c r="E824" s="15" t="s">
        <v>2255</v>
      </c>
      <c r="F824" s="15">
        <v>27</v>
      </c>
      <c r="G824" s="15" t="s">
        <v>323</v>
      </c>
      <c r="H824" s="15" t="str">
        <f t="shared" si="40"/>
        <v>普通怪物</v>
      </c>
      <c r="I824" s="18">
        <f>VLOOKUP(F824,映射!A:B,2,FALSE)*VLOOKUP(G824,映射!T:U,2,FALSE)*VLOOKUP(H824,映射!O:P,2,FALSE)</f>
        <v>340</v>
      </c>
      <c r="J824" s="18">
        <f t="shared" si="39"/>
        <v>420</v>
      </c>
    </row>
    <row r="825" spans="1:10">
      <c r="A825" s="15">
        <f t="shared" si="41"/>
        <v>140447</v>
      </c>
      <c r="B825" s="15">
        <v>40447</v>
      </c>
      <c r="C825" s="15">
        <v>10114</v>
      </c>
      <c r="D825" s="15" t="s">
        <v>607</v>
      </c>
      <c r="E825" s="15" t="s">
        <v>2255</v>
      </c>
      <c r="F825" s="15">
        <v>27</v>
      </c>
      <c r="G825" s="15" t="s">
        <v>323</v>
      </c>
      <c r="H825" s="15" t="str">
        <f t="shared" si="40"/>
        <v>普通怪物</v>
      </c>
      <c r="I825" s="18">
        <f>VLOOKUP(F825,映射!A:B,2,FALSE)*VLOOKUP(G825,映射!T:U,2,FALSE)*VLOOKUP(H825,映射!O:P,2,FALSE)</f>
        <v>340</v>
      </c>
      <c r="J825" s="18">
        <f t="shared" si="39"/>
        <v>420</v>
      </c>
    </row>
    <row r="826" spans="1:10">
      <c r="A826" s="15">
        <f t="shared" si="41"/>
        <v>140448</v>
      </c>
      <c r="B826" s="15">
        <v>40448</v>
      </c>
      <c r="C826" s="15">
        <v>10015</v>
      </c>
      <c r="D826" s="15" t="s">
        <v>452</v>
      </c>
      <c r="E826" s="15" t="s">
        <v>2255</v>
      </c>
      <c r="F826" s="15">
        <v>27</v>
      </c>
      <c r="G826" s="15" t="s">
        <v>323</v>
      </c>
      <c r="H826" s="15" t="str">
        <f t="shared" si="40"/>
        <v>普通怪物</v>
      </c>
      <c r="I826" s="18">
        <f>VLOOKUP(F826,映射!A:B,2,FALSE)*VLOOKUP(G826,映射!T:U,2,FALSE)*VLOOKUP(H826,映射!O:P,2,FALSE)</f>
        <v>340</v>
      </c>
      <c r="J826" s="18">
        <f t="shared" si="39"/>
        <v>420</v>
      </c>
    </row>
    <row r="827" spans="1:10">
      <c r="A827" s="15">
        <f t="shared" si="41"/>
        <v>140449</v>
      </c>
      <c r="B827" s="15">
        <v>40449</v>
      </c>
      <c r="C827" s="15">
        <v>10096</v>
      </c>
      <c r="D827" s="15" t="s">
        <v>616</v>
      </c>
      <c r="E827" s="15" t="s">
        <v>2255</v>
      </c>
      <c r="F827" s="15">
        <v>27</v>
      </c>
      <c r="G827" s="15" t="s">
        <v>323</v>
      </c>
      <c r="H827" s="15" t="str">
        <f t="shared" si="40"/>
        <v>普通怪物</v>
      </c>
      <c r="I827" s="18">
        <f>VLOOKUP(F827,映射!A:B,2,FALSE)*VLOOKUP(G827,映射!T:U,2,FALSE)*VLOOKUP(H827,映射!O:P,2,FALSE)</f>
        <v>340</v>
      </c>
      <c r="J827" s="18">
        <f t="shared" si="39"/>
        <v>420</v>
      </c>
    </row>
    <row r="828" spans="1:10">
      <c r="A828" s="15">
        <f t="shared" si="41"/>
        <v>140450</v>
      </c>
      <c r="B828" s="15">
        <v>40450</v>
      </c>
      <c r="C828" s="15">
        <v>10087</v>
      </c>
      <c r="D828" s="15" t="s">
        <v>696</v>
      </c>
      <c r="E828" s="15" t="s">
        <v>2255</v>
      </c>
      <c r="F828" s="15">
        <v>27</v>
      </c>
      <c r="G828" s="15" t="s">
        <v>323</v>
      </c>
      <c r="H828" s="15" t="str">
        <f t="shared" si="40"/>
        <v>普通怪物</v>
      </c>
      <c r="I828" s="18">
        <f>VLOOKUP(F828,映射!A:B,2,FALSE)*VLOOKUP(G828,映射!T:U,2,FALSE)*VLOOKUP(H828,映射!O:P,2,FALSE)</f>
        <v>340</v>
      </c>
      <c r="J828" s="18">
        <f t="shared" si="39"/>
        <v>420</v>
      </c>
    </row>
    <row r="829" spans="1:10">
      <c r="A829" s="15">
        <f t="shared" si="41"/>
        <v>140451</v>
      </c>
      <c r="B829" s="15">
        <v>40451</v>
      </c>
      <c r="C829" s="15">
        <v>10127</v>
      </c>
      <c r="D829" s="15" t="s">
        <v>656</v>
      </c>
      <c r="E829" s="15" t="s">
        <v>2255</v>
      </c>
      <c r="F829" s="15">
        <v>32</v>
      </c>
      <c r="G829" s="15" t="s">
        <v>323</v>
      </c>
      <c r="H829" s="15" t="str">
        <f t="shared" si="40"/>
        <v>普通怪物</v>
      </c>
      <c r="I829" s="18">
        <f>VLOOKUP(F829,映射!A:B,2,FALSE)*VLOOKUP(G829,映射!T:U,2,FALSE)*VLOOKUP(H829,映射!O:P,2,FALSE)</f>
        <v>480</v>
      </c>
      <c r="J829" s="18">
        <f t="shared" si="39"/>
        <v>470</v>
      </c>
    </row>
    <row r="830" spans="1:10">
      <c r="A830" s="15">
        <f t="shared" si="41"/>
        <v>140452</v>
      </c>
      <c r="B830" s="15">
        <v>40452</v>
      </c>
      <c r="C830" s="15">
        <v>10003</v>
      </c>
      <c r="D830" s="15" t="s">
        <v>510</v>
      </c>
      <c r="E830" s="15" t="s">
        <v>2255</v>
      </c>
      <c r="F830" s="15">
        <v>32</v>
      </c>
      <c r="G830" s="15" t="s">
        <v>323</v>
      </c>
      <c r="H830" s="15" t="str">
        <f t="shared" si="40"/>
        <v>普通怪物</v>
      </c>
      <c r="I830" s="18">
        <f>VLOOKUP(F830,映射!A:B,2,FALSE)*VLOOKUP(G830,映射!T:U,2,FALSE)*VLOOKUP(H830,映射!O:P,2,FALSE)</f>
        <v>480</v>
      </c>
      <c r="J830" s="18">
        <f t="shared" si="39"/>
        <v>470</v>
      </c>
    </row>
    <row r="831" spans="1:10">
      <c r="A831" s="15">
        <f t="shared" si="41"/>
        <v>140453</v>
      </c>
      <c r="B831" s="15">
        <v>40453</v>
      </c>
      <c r="C831" s="15">
        <v>10002</v>
      </c>
      <c r="D831" s="15" t="s">
        <v>485</v>
      </c>
      <c r="E831" s="15" t="s">
        <v>2255</v>
      </c>
      <c r="F831" s="15">
        <v>32</v>
      </c>
      <c r="G831" s="15" t="s">
        <v>323</v>
      </c>
      <c r="H831" s="15" t="str">
        <f t="shared" si="40"/>
        <v>普通怪物</v>
      </c>
      <c r="I831" s="18">
        <f>VLOOKUP(F831,映射!A:B,2,FALSE)*VLOOKUP(G831,映射!T:U,2,FALSE)*VLOOKUP(H831,映射!O:P,2,FALSE)</f>
        <v>480</v>
      </c>
      <c r="J831" s="18">
        <f t="shared" si="39"/>
        <v>470</v>
      </c>
    </row>
    <row r="832" spans="1:10">
      <c r="A832" s="15">
        <f t="shared" si="41"/>
        <v>140454</v>
      </c>
      <c r="B832" s="15">
        <v>40454</v>
      </c>
      <c r="C832" s="15">
        <v>10052</v>
      </c>
      <c r="D832" s="15" t="s">
        <v>584</v>
      </c>
      <c r="E832" s="15" t="s">
        <v>2255</v>
      </c>
      <c r="F832" s="15">
        <v>32</v>
      </c>
      <c r="G832" s="15" t="s">
        <v>323</v>
      </c>
      <c r="H832" s="15" t="str">
        <f t="shared" si="40"/>
        <v>普通怪物</v>
      </c>
      <c r="I832" s="18">
        <f>VLOOKUP(F832,映射!A:B,2,FALSE)*VLOOKUP(G832,映射!T:U,2,FALSE)*VLOOKUP(H832,映射!O:P,2,FALSE)</f>
        <v>480</v>
      </c>
      <c r="J832" s="18">
        <f t="shared" si="39"/>
        <v>470</v>
      </c>
    </row>
    <row r="833" spans="1:10">
      <c r="A833" s="15">
        <f t="shared" si="41"/>
        <v>140455</v>
      </c>
      <c r="B833" s="15">
        <v>40455</v>
      </c>
      <c r="C833" s="15">
        <v>10040</v>
      </c>
      <c r="D833" s="15" t="s">
        <v>505</v>
      </c>
      <c r="E833" s="15" t="s">
        <v>2255</v>
      </c>
      <c r="F833" s="15">
        <v>32</v>
      </c>
      <c r="G833" s="15" t="s">
        <v>323</v>
      </c>
      <c r="H833" s="15" t="str">
        <f t="shared" si="40"/>
        <v>普通怪物</v>
      </c>
      <c r="I833" s="18">
        <f>VLOOKUP(F833,映射!A:B,2,FALSE)*VLOOKUP(G833,映射!T:U,2,FALSE)*VLOOKUP(H833,映射!O:P,2,FALSE)</f>
        <v>480</v>
      </c>
      <c r="J833" s="18">
        <f t="shared" si="39"/>
        <v>470</v>
      </c>
    </row>
    <row r="834" spans="1:10">
      <c r="A834" s="15">
        <f t="shared" si="41"/>
        <v>140456</v>
      </c>
      <c r="B834" s="15">
        <v>40456</v>
      </c>
      <c r="C834" s="15">
        <v>10038</v>
      </c>
      <c r="D834" s="15" t="s">
        <v>647</v>
      </c>
      <c r="E834" s="15" t="s">
        <v>2255</v>
      </c>
      <c r="F834" s="15">
        <v>32</v>
      </c>
      <c r="G834" s="15" t="s">
        <v>323</v>
      </c>
      <c r="H834" s="15" t="str">
        <f t="shared" si="40"/>
        <v>普通怪物</v>
      </c>
      <c r="I834" s="18">
        <f>VLOOKUP(F834,映射!A:B,2,FALSE)*VLOOKUP(G834,映射!T:U,2,FALSE)*VLOOKUP(H834,映射!O:P,2,FALSE)</f>
        <v>480</v>
      </c>
      <c r="J834" s="18">
        <f t="shared" si="39"/>
        <v>470</v>
      </c>
    </row>
    <row r="835" spans="1:10">
      <c r="A835" s="15">
        <f t="shared" si="41"/>
        <v>140457</v>
      </c>
      <c r="B835" s="15">
        <v>40457</v>
      </c>
      <c r="C835" s="15">
        <v>10093</v>
      </c>
      <c r="D835" s="15" t="s">
        <v>587</v>
      </c>
      <c r="E835" s="15" t="s">
        <v>2255</v>
      </c>
      <c r="F835" s="15">
        <v>32</v>
      </c>
      <c r="G835" s="15" t="s">
        <v>323</v>
      </c>
      <c r="H835" s="15" t="str">
        <f t="shared" si="40"/>
        <v>普通怪物</v>
      </c>
      <c r="I835" s="18">
        <f>VLOOKUP(F835,映射!A:B,2,FALSE)*VLOOKUP(G835,映射!T:U,2,FALSE)*VLOOKUP(H835,映射!O:P,2,FALSE)</f>
        <v>480</v>
      </c>
      <c r="J835" s="18">
        <f t="shared" ref="J835:J898" si="42">VLOOKUP(F835,AK:AL,2,FALSE)*VLOOKUP(G835,AH:AI,2,FALSE)*VLOOKUP(H835,AF:AG,2,FALSE)</f>
        <v>470</v>
      </c>
    </row>
    <row r="836" spans="1:10">
      <c r="A836" s="15">
        <f t="shared" si="41"/>
        <v>140458</v>
      </c>
      <c r="B836" s="15">
        <v>40458</v>
      </c>
      <c r="C836" s="15">
        <v>10120</v>
      </c>
      <c r="D836" s="15" t="s">
        <v>695</v>
      </c>
      <c r="E836" s="15" t="s">
        <v>2255</v>
      </c>
      <c r="F836" s="15">
        <v>32</v>
      </c>
      <c r="G836" s="15" t="s">
        <v>323</v>
      </c>
      <c r="H836" s="15" t="str">
        <f t="shared" ref="H836:H899" si="43">IF(E836="monster","普通怪物","boss")</f>
        <v>普通怪物</v>
      </c>
      <c r="I836" s="18">
        <f>VLOOKUP(F836,映射!A:B,2,FALSE)*VLOOKUP(G836,映射!T:U,2,FALSE)*VLOOKUP(H836,映射!O:P,2,FALSE)</f>
        <v>480</v>
      </c>
      <c r="J836" s="18">
        <f t="shared" si="42"/>
        <v>470</v>
      </c>
    </row>
    <row r="837" spans="1:10">
      <c r="A837" s="15">
        <f t="shared" si="41"/>
        <v>140459</v>
      </c>
      <c r="B837" s="15">
        <v>40459</v>
      </c>
      <c r="C837" s="15">
        <v>10062</v>
      </c>
      <c r="D837" s="15" t="s">
        <v>611</v>
      </c>
      <c r="E837" s="15" t="s">
        <v>2255</v>
      </c>
      <c r="F837" s="15">
        <v>32</v>
      </c>
      <c r="G837" s="15" t="s">
        <v>323</v>
      </c>
      <c r="H837" s="15" t="str">
        <f t="shared" si="43"/>
        <v>普通怪物</v>
      </c>
      <c r="I837" s="18">
        <f>VLOOKUP(F837,映射!A:B,2,FALSE)*VLOOKUP(G837,映射!T:U,2,FALSE)*VLOOKUP(H837,映射!O:P,2,FALSE)</f>
        <v>480</v>
      </c>
      <c r="J837" s="18">
        <f t="shared" si="42"/>
        <v>470</v>
      </c>
    </row>
    <row r="838" spans="1:10">
      <c r="A838" s="15">
        <f t="shared" si="41"/>
        <v>140460</v>
      </c>
      <c r="B838" s="15">
        <v>40460</v>
      </c>
      <c r="C838" s="15">
        <v>10039</v>
      </c>
      <c r="D838" s="15" t="s">
        <v>604</v>
      </c>
      <c r="E838" s="15" t="s">
        <v>2255</v>
      </c>
      <c r="F838" s="15">
        <v>32</v>
      </c>
      <c r="G838" s="15" t="s">
        <v>323</v>
      </c>
      <c r="H838" s="15" t="str">
        <f t="shared" si="43"/>
        <v>普通怪物</v>
      </c>
      <c r="I838" s="18">
        <f>VLOOKUP(F838,映射!A:B,2,FALSE)*VLOOKUP(G838,映射!T:U,2,FALSE)*VLOOKUP(H838,映射!O:P,2,FALSE)</f>
        <v>480</v>
      </c>
      <c r="J838" s="18">
        <f t="shared" si="42"/>
        <v>470</v>
      </c>
    </row>
    <row r="839" spans="1:10">
      <c r="A839" s="15">
        <f t="shared" si="41"/>
        <v>140461</v>
      </c>
      <c r="B839" s="15">
        <v>40461</v>
      </c>
      <c r="C839" s="15">
        <v>10016</v>
      </c>
      <c r="D839" s="15" t="s">
        <v>608</v>
      </c>
      <c r="E839" s="15" t="s">
        <v>2255</v>
      </c>
      <c r="F839" s="15">
        <v>32</v>
      </c>
      <c r="G839" s="15" t="s">
        <v>323</v>
      </c>
      <c r="H839" s="15" t="str">
        <f t="shared" si="43"/>
        <v>普通怪物</v>
      </c>
      <c r="I839" s="18">
        <f>VLOOKUP(F839,映射!A:B,2,FALSE)*VLOOKUP(G839,映射!T:U,2,FALSE)*VLOOKUP(H839,映射!O:P,2,FALSE)</f>
        <v>480</v>
      </c>
      <c r="J839" s="18">
        <f t="shared" si="42"/>
        <v>470</v>
      </c>
    </row>
    <row r="840" spans="1:10">
      <c r="A840" s="15">
        <f t="shared" si="41"/>
        <v>140462</v>
      </c>
      <c r="B840" s="15">
        <v>40462</v>
      </c>
      <c r="C840" s="15">
        <v>10114</v>
      </c>
      <c r="D840" s="15" t="s">
        <v>607</v>
      </c>
      <c r="E840" s="15" t="s">
        <v>2255</v>
      </c>
      <c r="F840" s="15">
        <v>32</v>
      </c>
      <c r="G840" s="15" t="s">
        <v>323</v>
      </c>
      <c r="H840" s="15" t="str">
        <f t="shared" si="43"/>
        <v>普通怪物</v>
      </c>
      <c r="I840" s="18">
        <f>VLOOKUP(F840,映射!A:B,2,FALSE)*VLOOKUP(G840,映射!T:U,2,FALSE)*VLOOKUP(H840,映射!O:P,2,FALSE)</f>
        <v>480</v>
      </c>
      <c r="J840" s="18">
        <f t="shared" si="42"/>
        <v>470</v>
      </c>
    </row>
    <row r="841" spans="1:10">
      <c r="A841" s="15">
        <f t="shared" si="41"/>
        <v>140463</v>
      </c>
      <c r="B841" s="15">
        <v>40463</v>
      </c>
      <c r="C841" s="15">
        <v>10015</v>
      </c>
      <c r="D841" s="15" t="s">
        <v>452</v>
      </c>
      <c r="E841" s="15" t="s">
        <v>2255</v>
      </c>
      <c r="F841" s="15">
        <v>32</v>
      </c>
      <c r="G841" s="15" t="s">
        <v>323</v>
      </c>
      <c r="H841" s="15" t="str">
        <f t="shared" si="43"/>
        <v>普通怪物</v>
      </c>
      <c r="I841" s="18">
        <f>VLOOKUP(F841,映射!A:B,2,FALSE)*VLOOKUP(G841,映射!T:U,2,FALSE)*VLOOKUP(H841,映射!O:P,2,FALSE)</f>
        <v>480</v>
      </c>
      <c r="J841" s="18">
        <f t="shared" si="42"/>
        <v>470</v>
      </c>
    </row>
    <row r="842" spans="1:10">
      <c r="A842" s="15">
        <f t="shared" si="41"/>
        <v>140464</v>
      </c>
      <c r="B842" s="15">
        <v>40464</v>
      </c>
      <c r="C842" s="15">
        <v>10096</v>
      </c>
      <c r="D842" s="15" t="s">
        <v>616</v>
      </c>
      <c r="E842" s="15" t="s">
        <v>2255</v>
      </c>
      <c r="F842" s="15">
        <v>32</v>
      </c>
      <c r="G842" s="15" t="s">
        <v>323</v>
      </c>
      <c r="H842" s="15" t="str">
        <f t="shared" si="43"/>
        <v>普通怪物</v>
      </c>
      <c r="I842" s="18">
        <f>VLOOKUP(F842,映射!A:B,2,FALSE)*VLOOKUP(G842,映射!T:U,2,FALSE)*VLOOKUP(H842,映射!O:P,2,FALSE)</f>
        <v>480</v>
      </c>
      <c r="J842" s="18">
        <f t="shared" si="42"/>
        <v>470</v>
      </c>
    </row>
    <row r="843" spans="1:10">
      <c r="A843" s="15">
        <f t="shared" si="41"/>
        <v>140465</v>
      </c>
      <c r="B843" s="15">
        <v>40465</v>
      </c>
      <c r="C843" s="15">
        <v>10087</v>
      </c>
      <c r="D843" s="15" t="s">
        <v>696</v>
      </c>
      <c r="E843" s="15" t="s">
        <v>2255</v>
      </c>
      <c r="F843" s="15">
        <v>32</v>
      </c>
      <c r="G843" s="15" t="s">
        <v>323</v>
      </c>
      <c r="H843" s="15" t="str">
        <f t="shared" si="43"/>
        <v>普通怪物</v>
      </c>
      <c r="I843" s="18">
        <f>VLOOKUP(F843,映射!A:B,2,FALSE)*VLOOKUP(G843,映射!T:U,2,FALSE)*VLOOKUP(H843,映射!O:P,2,FALSE)</f>
        <v>480</v>
      </c>
      <c r="J843" s="18">
        <f t="shared" si="42"/>
        <v>470</v>
      </c>
    </row>
    <row r="844" spans="1:10">
      <c r="A844" s="15">
        <f t="shared" si="41"/>
        <v>140466</v>
      </c>
      <c r="B844" s="15">
        <v>40466</v>
      </c>
      <c r="C844" s="15">
        <v>10127</v>
      </c>
      <c r="D844" s="15" t="s">
        <v>656</v>
      </c>
      <c r="E844" s="15" t="s">
        <v>2255</v>
      </c>
      <c r="F844" s="15">
        <v>37</v>
      </c>
      <c r="G844" s="15" t="s">
        <v>323</v>
      </c>
      <c r="H844" s="15" t="str">
        <f t="shared" si="43"/>
        <v>普通怪物</v>
      </c>
      <c r="I844" s="18">
        <f>VLOOKUP(F844,映射!A:B,2,FALSE)*VLOOKUP(G844,映射!T:U,2,FALSE)*VLOOKUP(H844,映射!O:P,2,FALSE)</f>
        <v>650</v>
      </c>
      <c r="J844" s="18">
        <f t="shared" si="42"/>
        <v>520</v>
      </c>
    </row>
    <row r="845" spans="1:10">
      <c r="A845" s="15">
        <f t="shared" si="41"/>
        <v>140467</v>
      </c>
      <c r="B845" s="15">
        <v>40467</v>
      </c>
      <c r="C845" s="15">
        <v>10003</v>
      </c>
      <c r="D845" s="15" t="s">
        <v>510</v>
      </c>
      <c r="E845" s="15" t="s">
        <v>2255</v>
      </c>
      <c r="F845" s="15">
        <v>37</v>
      </c>
      <c r="G845" s="15" t="s">
        <v>323</v>
      </c>
      <c r="H845" s="15" t="str">
        <f t="shared" si="43"/>
        <v>普通怪物</v>
      </c>
      <c r="I845" s="18">
        <f>VLOOKUP(F845,映射!A:B,2,FALSE)*VLOOKUP(G845,映射!T:U,2,FALSE)*VLOOKUP(H845,映射!O:P,2,FALSE)</f>
        <v>650</v>
      </c>
      <c r="J845" s="18">
        <f t="shared" si="42"/>
        <v>520</v>
      </c>
    </row>
    <row r="846" spans="1:10">
      <c r="A846" s="15">
        <f t="shared" si="41"/>
        <v>140468</v>
      </c>
      <c r="B846" s="15">
        <v>40468</v>
      </c>
      <c r="C846" s="15">
        <v>10002</v>
      </c>
      <c r="D846" s="15" t="s">
        <v>485</v>
      </c>
      <c r="E846" s="15" t="s">
        <v>2255</v>
      </c>
      <c r="F846" s="15">
        <v>37</v>
      </c>
      <c r="G846" s="15" t="s">
        <v>323</v>
      </c>
      <c r="H846" s="15" t="str">
        <f t="shared" si="43"/>
        <v>普通怪物</v>
      </c>
      <c r="I846" s="18">
        <f>VLOOKUP(F846,映射!A:B,2,FALSE)*VLOOKUP(G846,映射!T:U,2,FALSE)*VLOOKUP(H846,映射!O:P,2,FALSE)</f>
        <v>650</v>
      </c>
      <c r="J846" s="18">
        <f t="shared" si="42"/>
        <v>520</v>
      </c>
    </row>
    <row r="847" spans="1:10">
      <c r="A847" s="15">
        <f t="shared" si="41"/>
        <v>140469</v>
      </c>
      <c r="B847" s="15">
        <v>40469</v>
      </c>
      <c r="C847" s="15">
        <v>10052</v>
      </c>
      <c r="D847" s="15" t="s">
        <v>584</v>
      </c>
      <c r="E847" s="15" t="s">
        <v>2255</v>
      </c>
      <c r="F847" s="15">
        <v>37</v>
      </c>
      <c r="G847" s="15" t="s">
        <v>323</v>
      </c>
      <c r="H847" s="15" t="str">
        <f t="shared" si="43"/>
        <v>普通怪物</v>
      </c>
      <c r="I847" s="18">
        <f>VLOOKUP(F847,映射!A:B,2,FALSE)*VLOOKUP(G847,映射!T:U,2,FALSE)*VLOOKUP(H847,映射!O:P,2,FALSE)</f>
        <v>650</v>
      </c>
      <c r="J847" s="18">
        <f t="shared" si="42"/>
        <v>520</v>
      </c>
    </row>
    <row r="848" spans="1:10">
      <c r="A848" s="15">
        <f t="shared" si="41"/>
        <v>140470</v>
      </c>
      <c r="B848" s="15">
        <v>40470</v>
      </c>
      <c r="C848" s="15">
        <v>10040</v>
      </c>
      <c r="D848" s="15" t="s">
        <v>505</v>
      </c>
      <c r="E848" s="15" t="s">
        <v>2255</v>
      </c>
      <c r="F848" s="15">
        <v>37</v>
      </c>
      <c r="G848" s="15" t="s">
        <v>323</v>
      </c>
      <c r="H848" s="15" t="str">
        <f t="shared" si="43"/>
        <v>普通怪物</v>
      </c>
      <c r="I848" s="18">
        <f>VLOOKUP(F848,映射!A:B,2,FALSE)*VLOOKUP(G848,映射!T:U,2,FALSE)*VLOOKUP(H848,映射!O:P,2,FALSE)</f>
        <v>650</v>
      </c>
      <c r="J848" s="18">
        <f t="shared" si="42"/>
        <v>520</v>
      </c>
    </row>
    <row r="849" spans="1:10">
      <c r="A849" s="15">
        <f t="shared" si="41"/>
        <v>140471</v>
      </c>
      <c r="B849" s="15">
        <v>40471</v>
      </c>
      <c r="C849" s="15">
        <v>10038</v>
      </c>
      <c r="D849" s="15" t="s">
        <v>647</v>
      </c>
      <c r="E849" s="15" t="s">
        <v>2255</v>
      </c>
      <c r="F849" s="15">
        <v>37</v>
      </c>
      <c r="G849" s="15" t="s">
        <v>323</v>
      </c>
      <c r="H849" s="15" t="str">
        <f t="shared" si="43"/>
        <v>普通怪物</v>
      </c>
      <c r="I849" s="18">
        <f>VLOOKUP(F849,映射!A:B,2,FALSE)*VLOOKUP(G849,映射!T:U,2,FALSE)*VLOOKUP(H849,映射!O:P,2,FALSE)</f>
        <v>650</v>
      </c>
      <c r="J849" s="18">
        <f t="shared" si="42"/>
        <v>520</v>
      </c>
    </row>
    <row r="850" spans="1:10">
      <c r="A850" s="15">
        <f t="shared" si="41"/>
        <v>140472</v>
      </c>
      <c r="B850" s="15">
        <v>40472</v>
      </c>
      <c r="C850" s="15">
        <v>10093</v>
      </c>
      <c r="D850" s="15" t="s">
        <v>587</v>
      </c>
      <c r="E850" s="15" t="s">
        <v>2255</v>
      </c>
      <c r="F850" s="15">
        <v>37</v>
      </c>
      <c r="G850" s="15" t="s">
        <v>323</v>
      </c>
      <c r="H850" s="15" t="str">
        <f t="shared" si="43"/>
        <v>普通怪物</v>
      </c>
      <c r="I850" s="18">
        <f>VLOOKUP(F850,映射!A:B,2,FALSE)*VLOOKUP(G850,映射!T:U,2,FALSE)*VLOOKUP(H850,映射!O:P,2,FALSE)</f>
        <v>650</v>
      </c>
      <c r="J850" s="18">
        <f t="shared" si="42"/>
        <v>520</v>
      </c>
    </row>
    <row r="851" spans="1:10">
      <c r="A851" s="15">
        <f t="shared" si="41"/>
        <v>140473</v>
      </c>
      <c r="B851" s="15">
        <v>40473</v>
      </c>
      <c r="C851" s="15">
        <v>10120</v>
      </c>
      <c r="D851" s="15" t="s">
        <v>695</v>
      </c>
      <c r="E851" s="15" t="s">
        <v>2255</v>
      </c>
      <c r="F851" s="15">
        <v>37</v>
      </c>
      <c r="G851" s="15" t="s">
        <v>323</v>
      </c>
      <c r="H851" s="15" t="str">
        <f t="shared" si="43"/>
        <v>普通怪物</v>
      </c>
      <c r="I851" s="18">
        <f>VLOOKUP(F851,映射!A:B,2,FALSE)*VLOOKUP(G851,映射!T:U,2,FALSE)*VLOOKUP(H851,映射!O:P,2,FALSE)</f>
        <v>650</v>
      </c>
      <c r="J851" s="18">
        <f t="shared" si="42"/>
        <v>520</v>
      </c>
    </row>
    <row r="852" spans="1:10">
      <c r="A852" s="15">
        <f t="shared" si="41"/>
        <v>140474</v>
      </c>
      <c r="B852" s="15">
        <v>40474</v>
      </c>
      <c r="C852" s="15">
        <v>10062</v>
      </c>
      <c r="D852" s="15" t="s">
        <v>611</v>
      </c>
      <c r="E852" s="15" t="s">
        <v>2255</v>
      </c>
      <c r="F852" s="15">
        <v>37</v>
      </c>
      <c r="G852" s="15" t="s">
        <v>323</v>
      </c>
      <c r="H852" s="15" t="str">
        <f t="shared" si="43"/>
        <v>普通怪物</v>
      </c>
      <c r="I852" s="18">
        <f>VLOOKUP(F852,映射!A:B,2,FALSE)*VLOOKUP(G852,映射!T:U,2,FALSE)*VLOOKUP(H852,映射!O:P,2,FALSE)</f>
        <v>650</v>
      </c>
      <c r="J852" s="18">
        <f t="shared" si="42"/>
        <v>520</v>
      </c>
    </row>
    <row r="853" spans="1:10">
      <c r="A853" s="15">
        <f t="shared" si="41"/>
        <v>140475</v>
      </c>
      <c r="B853" s="15">
        <v>40475</v>
      </c>
      <c r="C853" s="15">
        <v>10039</v>
      </c>
      <c r="D853" s="15" t="s">
        <v>604</v>
      </c>
      <c r="E853" s="15" t="s">
        <v>2255</v>
      </c>
      <c r="F853" s="15">
        <v>37</v>
      </c>
      <c r="G853" s="15" t="s">
        <v>323</v>
      </c>
      <c r="H853" s="15" t="str">
        <f t="shared" si="43"/>
        <v>普通怪物</v>
      </c>
      <c r="I853" s="18">
        <f>VLOOKUP(F853,映射!A:B,2,FALSE)*VLOOKUP(G853,映射!T:U,2,FALSE)*VLOOKUP(H853,映射!O:P,2,FALSE)</f>
        <v>650</v>
      </c>
      <c r="J853" s="18">
        <f t="shared" si="42"/>
        <v>520</v>
      </c>
    </row>
    <row r="854" spans="1:10">
      <c r="A854" s="15">
        <f t="shared" si="41"/>
        <v>140476</v>
      </c>
      <c r="B854" s="15">
        <v>40476</v>
      </c>
      <c r="C854" s="15">
        <v>10016</v>
      </c>
      <c r="D854" s="15" t="s">
        <v>608</v>
      </c>
      <c r="E854" s="15" t="s">
        <v>2255</v>
      </c>
      <c r="F854" s="15">
        <v>37</v>
      </c>
      <c r="G854" s="15" t="s">
        <v>323</v>
      </c>
      <c r="H854" s="15" t="str">
        <f t="shared" si="43"/>
        <v>普通怪物</v>
      </c>
      <c r="I854" s="18">
        <f>VLOOKUP(F854,映射!A:B,2,FALSE)*VLOOKUP(G854,映射!T:U,2,FALSE)*VLOOKUP(H854,映射!O:P,2,FALSE)</f>
        <v>650</v>
      </c>
      <c r="J854" s="18">
        <f t="shared" si="42"/>
        <v>520</v>
      </c>
    </row>
    <row r="855" spans="1:10">
      <c r="A855" s="15">
        <f t="shared" si="41"/>
        <v>140477</v>
      </c>
      <c r="B855" s="15">
        <v>40477</v>
      </c>
      <c r="C855" s="15">
        <v>10114</v>
      </c>
      <c r="D855" s="15" t="s">
        <v>607</v>
      </c>
      <c r="E855" s="15" t="s">
        <v>2255</v>
      </c>
      <c r="F855" s="15">
        <v>37</v>
      </c>
      <c r="G855" s="15" t="s">
        <v>323</v>
      </c>
      <c r="H855" s="15" t="str">
        <f t="shared" si="43"/>
        <v>普通怪物</v>
      </c>
      <c r="I855" s="18">
        <f>VLOOKUP(F855,映射!A:B,2,FALSE)*VLOOKUP(G855,映射!T:U,2,FALSE)*VLOOKUP(H855,映射!O:P,2,FALSE)</f>
        <v>650</v>
      </c>
      <c r="J855" s="18">
        <f t="shared" si="42"/>
        <v>520</v>
      </c>
    </row>
    <row r="856" spans="1:10">
      <c r="A856" s="15">
        <f t="shared" si="41"/>
        <v>140478</v>
      </c>
      <c r="B856" s="15">
        <v>40478</v>
      </c>
      <c r="C856" s="15">
        <v>10015</v>
      </c>
      <c r="D856" s="15" t="s">
        <v>452</v>
      </c>
      <c r="E856" s="15" t="s">
        <v>2255</v>
      </c>
      <c r="F856" s="15">
        <v>37</v>
      </c>
      <c r="G856" s="15" t="s">
        <v>323</v>
      </c>
      <c r="H856" s="15" t="str">
        <f t="shared" si="43"/>
        <v>普通怪物</v>
      </c>
      <c r="I856" s="18">
        <f>VLOOKUP(F856,映射!A:B,2,FALSE)*VLOOKUP(G856,映射!T:U,2,FALSE)*VLOOKUP(H856,映射!O:P,2,FALSE)</f>
        <v>650</v>
      </c>
      <c r="J856" s="18">
        <f t="shared" si="42"/>
        <v>520</v>
      </c>
    </row>
    <row r="857" spans="1:10">
      <c r="A857" s="15">
        <f t="shared" si="41"/>
        <v>140479</v>
      </c>
      <c r="B857" s="15">
        <v>40479</v>
      </c>
      <c r="C857" s="15">
        <v>10096</v>
      </c>
      <c r="D857" s="15" t="s">
        <v>616</v>
      </c>
      <c r="E857" s="15" t="s">
        <v>2255</v>
      </c>
      <c r="F857" s="15">
        <v>37</v>
      </c>
      <c r="G857" s="15" t="s">
        <v>323</v>
      </c>
      <c r="H857" s="15" t="str">
        <f t="shared" si="43"/>
        <v>普通怪物</v>
      </c>
      <c r="I857" s="18">
        <f>VLOOKUP(F857,映射!A:B,2,FALSE)*VLOOKUP(G857,映射!T:U,2,FALSE)*VLOOKUP(H857,映射!O:P,2,FALSE)</f>
        <v>650</v>
      </c>
      <c r="J857" s="18">
        <f t="shared" si="42"/>
        <v>520</v>
      </c>
    </row>
    <row r="858" spans="1:10">
      <c r="A858" s="15">
        <f t="shared" si="41"/>
        <v>140480</v>
      </c>
      <c r="B858" s="15">
        <v>40480</v>
      </c>
      <c r="C858" s="15">
        <v>10087</v>
      </c>
      <c r="D858" s="15" t="s">
        <v>696</v>
      </c>
      <c r="E858" s="15" t="s">
        <v>2255</v>
      </c>
      <c r="F858" s="15">
        <v>37</v>
      </c>
      <c r="G858" s="15" t="s">
        <v>323</v>
      </c>
      <c r="H858" s="15" t="str">
        <f t="shared" si="43"/>
        <v>普通怪物</v>
      </c>
      <c r="I858" s="18">
        <f>VLOOKUP(F858,映射!A:B,2,FALSE)*VLOOKUP(G858,映射!T:U,2,FALSE)*VLOOKUP(H858,映射!O:P,2,FALSE)</f>
        <v>650</v>
      </c>
      <c r="J858" s="18">
        <f t="shared" si="42"/>
        <v>520</v>
      </c>
    </row>
    <row r="859" spans="1:10">
      <c r="A859" s="15">
        <f t="shared" si="41"/>
        <v>140481</v>
      </c>
      <c r="B859" s="15">
        <v>40481</v>
      </c>
      <c r="C859" s="15">
        <v>10127</v>
      </c>
      <c r="D859" s="15" t="s">
        <v>656</v>
      </c>
      <c r="E859" s="15" t="s">
        <v>2255</v>
      </c>
      <c r="F859" s="15">
        <v>42</v>
      </c>
      <c r="G859" s="15" t="s">
        <v>323</v>
      </c>
      <c r="H859" s="15" t="str">
        <f t="shared" si="43"/>
        <v>普通怪物</v>
      </c>
      <c r="I859" s="18">
        <f>VLOOKUP(F859,映射!A:B,2,FALSE)*VLOOKUP(G859,映射!T:U,2,FALSE)*VLOOKUP(H859,映射!O:P,2,FALSE)</f>
        <v>860</v>
      </c>
      <c r="J859" s="18">
        <f t="shared" si="42"/>
        <v>570</v>
      </c>
    </row>
    <row r="860" spans="1:10">
      <c r="A860" s="15">
        <f t="shared" si="41"/>
        <v>140482</v>
      </c>
      <c r="B860" s="15">
        <v>40482</v>
      </c>
      <c r="C860" s="15">
        <v>10003</v>
      </c>
      <c r="D860" s="15" t="s">
        <v>510</v>
      </c>
      <c r="E860" s="15" t="s">
        <v>2255</v>
      </c>
      <c r="F860" s="15">
        <v>42</v>
      </c>
      <c r="G860" s="15" t="s">
        <v>323</v>
      </c>
      <c r="H860" s="15" t="str">
        <f t="shared" si="43"/>
        <v>普通怪物</v>
      </c>
      <c r="I860" s="18">
        <f>VLOOKUP(F860,映射!A:B,2,FALSE)*VLOOKUP(G860,映射!T:U,2,FALSE)*VLOOKUP(H860,映射!O:P,2,FALSE)</f>
        <v>860</v>
      </c>
      <c r="J860" s="18">
        <f t="shared" si="42"/>
        <v>570</v>
      </c>
    </row>
    <row r="861" spans="1:10">
      <c r="A861" s="15">
        <f t="shared" si="41"/>
        <v>140483</v>
      </c>
      <c r="B861" s="15">
        <v>40483</v>
      </c>
      <c r="C861" s="15">
        <v>10002</v>
      </c>
      <c r="D861" s="15" t="s">
        <v>485</v>
      </c>
      <c r="E861" s="15" t="s">
        <v>2255</v>
      </c>
      <c r="F861" s="15">
        <v>42</v>
      </c>
      <c r="G861" s="15" t="s">
        <v>323</v>
      </c>
      <c r="H861" s="15" t="str">
        <f t="shared" si="43"/>
        <v>普通怪物</v>
      </c>
      <c r="I861" s="18">
        <f>VLOOKUP(F861,映射!A:B,2,FALSE)*VLOOKUP(G861,映射!T:U,2,FALSE)*VLOOKUP(H861,映射!O:P,2,FALSE)</f>
        <v>860</v>
      </c>
      <c r="J861" s="18">
        <f t="shared" si="42"/>
        <v>570</v>
      </c>
    </row>
    <row r="862" spans="1:10">
      <c r="A862" s="15">
        <f t="shared" si="41"/>
        <v>140484</v>
      </c>
      <c r="B862" s="15">
        <v>40484</v>
      </c>
      <c r="C862" s="15">
        <v>10052</v>
      </c>
      <c r="D862" s="15" t="s">
        <v>584</v>
      </c>
      <c r="E862" s="15" t="s">
        <v>2255</v>
      </c>
      <c r="F862" s="15">
        <v>42</v>
      </c>
      <c r="G862" s="15" t="s">
        <v>323</v>
      </c>
      <c r="H862" s="15" t="str">
        <f t="shared" si="43"/>
        <v>普通怪物</v>
      </c>
      <c r="I862" s="18">
        <f>VLOOKUP(F862,映射!A:B,2,FALSE)*VLOOKUP(G862,映射!T:U,2,FALSE)*VLOOKUP(H862,映射!O:P,2,FALSE)</f>
        <v>860</v>
      </c>
      <c r="J862" s="18">
        <f t="shared" si="42"/>
        <v>570</v>
      </c>
    </row>
    <row r="863" spans="1:10">
      <c r="A863" s="15">
        <f t="shared" si="41"/>
        <v>140485</v>
      </c>
      <c r="B863" s="15">
        <v>40485</v>
      </c>
      <c r="C863" s="15">
        <v>10040</v>
      </c>
      <c r="D863" s="15" t="s">
        <v>505</v>
      </c>
      <c r="E863" s="15" t="s">
        <v>2255</v>
      </c>
      <c r="F863" s="15">
        <v>42</v>
      </c>
      <c r="G863" s="15" t="s">
        <v>323</v>
      </c>
      <c r="H863" s="15" t="str">
        <f t="shared" si="43"/>
        <v>普通怪物</v>
      </c>
      <c r="I863" s="18">
        <f>VLOOKUP(F863,映射!A:B,2,FALSE)*VLOOKUP(G863,映射!T:U,2,FALSE)*VLOOKUP(H863,映射!O:P,2,FALSE)</f>
        <v>860</v>
      </c>
      <c r="J863" s="18">
        <f t="shared" si="42"/>
        <v>570</v>
      </c>
    </row>
    <row r="864" spans="1:10">
      <c r="A864" s="15">
        <f t="shared" si="41"/>
        <v>140486</v>
      </c>
      <c r="B864" s="15">
        <v>40486</v>
      </c>
      <c r="C864" s="15">
        <v>10038</v>
      </c>
      <c r="D864" s="15" t="s">
        <v>647</v>
      </c>
      <c r="E864" s="15" t="s">
        <v>2255</v>
      </c>
      <c r="F864" s="15">
        <v>42</v>
      </c>
      <c r="G864" s="15" t="s">
        <v>323</v>
      </c>
      <c r="H864" s="15" t="str">
        <f t="shared" si="43"/>
        <v>普通怪物</v>
      </c>
      <c r="I864" s="18">
        <f>VLOOKUP(F864,映射!A:B,2,FALSE)*VLOOKUP(G864,映射!T:U,2,FALSE)*VLOOKUP(H864,映射!O:P,2,FALSE)</f>
        <v>860</v>
      </c>
      <c r="J864" s="18">
        <f t="shared" si="42"/>
        <v>570</v>
      </c>
    </row>
    <row r="865" spans="1:10">
      <c r="A865" s="15">
        <f t="shared" si="41"/>
        <v>140487</v>
      </c>
      <c r="B865" s="15">
        <v>40487</v>
      </c>
      <c r="C865" s="15">
        <v>10093</v>
      </c>
      <c r="D865" s="15" t="s">
        <v>587</v>
      </c>
      <c r="E865" s="15" t="s">
        <v>2255</v>
      </c>
      <c r="F865" s="15">
        <v>42</v>
      </c>
      <c r="G865" s="15" t="s">
        <v>323</v>
      </c>
      <c r="H865" s="15" t="str">
        <f t="shared" si="43"/>
        <v>普通怪物</v>
      </c>
      <c r="I865" s="18">
        <f>VLOOKUP(F865,映射!A:B,2,FALSE)*VLOOKUP(G865,映射!T:U,2,FALSE)*VLOOKUP(H865,映射!O:P,2,FALSE)</f>
        <v>860</v>
      </c>
      <c r="J865" s="18">
        <f t="shared" si="42"/>
        <v>570</v>
      </c>
    </row>
    <row r="866" spans="1:10">
      <c r="A866" s="15">
        <f t="shared" si="41"/>
        <v>140488</v>
      </c>
      <c r="B866" s="15">
        <v>40488</v>
      </c>
      <c r="C866" s="15">
        <v>10120</v>
      </c>
      <c r="D866" s="15" t="s">
        <v>695</v>
      </c>
      <c r="E866" s="15" t="s">
        <v>2255</v>
      </c>
      <c r="F866" s="15">
        <v>42</v>
      </c>
      <c r="G866" s="15" t="s">
        <v>323</v>
      </c>
      <c r="H866" s="15" t="str">
        <f t="shared" si="43"/>
        <v>普通怪物</v>
      </c>
      <c r="I866" s="18">
        <f>VLOOKUP(F866,映射!A:B,2,FALSE)*VLOOKUP(G866,映射!T:U,2,FALSE)*VLOOKUP(H866,映射!O:P,2,FALSE)</f>
        <v>860</v>
      </c>
      <c r="J866" s="18">
        <f t="shared" si="42"/>
        <v>570</v>
      </c>
    </row>
    <row r="867" spans="1:10">
      <c r="A867" s="15">
        <f t="shared" si="41"/>
        <v>140489</v>
      </c>
      <c r="B867" s="15">
        <v>40489</v>
      </c>
      <c r="C867" s="15">
        <v>10062</v>
      </c>
      <c r="D867" s="15" t="s">
        <v>611</v>
      </c>
      <c r="E867" s="15" t="s">
        <v>2255</v>
      </c>
      <c r="F867" s="15">
        <v>42</v>
      </c>
      <c r="G867" s="15" t="s">
        <v>323</v>
      </c>
      <c r="H867" s="15" t="str">
        <f t="shared" si="43"/>
        <v>普通怪物</v>
      </c>
      <c r="I867" s="18">
        <f>VLOOKUP(F867,映射!A:B,2,FALSE)*VLOOKUP(G867,映射!T:U,2,FALSE)*VLOOKUP(H867,映射!O:P,2,FALSE)</f>
        <v>860</v>
      </c>
      <c r="J867" s="18">
        <f t="shared" si="42"/>
        <v>570</v>
      </c>
    </row>
    <row r="868" spans="1:10">
      <c r="A868" s="15">
        <f t="shared" si="41"/>
        <v>140490</v>
      </c>
      <c r="B868" s="15">
        <v>40490</v>
      </c>
      <c r="C868" s="15">
        <v>10039</v>
      </c>
      <c r="D868" s="15" t="s">
        <v>604</v>
      </c>
      <c r="E868" s="15" t="s">
        <v>2255</v>
      </c>
      <c r="F868" s="15">
        <v>42</v>
      </c>
      <c r="G868" s="15" t="s">
        <v>323</v>
      </c>
      <c r="H868" s="15" t="str">
        <f t="shared" si="43"/>
        <v>普通怪物</v>
      </c>
      <c r="I868" s="18">
        <f>VLOOKUP(F868,映射!A:B,2,FALSE)*VLOOKUP(G868,映射!T:U,2,FALSE)*VLOOKUP(H868,映射!O:P,2,FALSE)</f>
        <v>860</v>
      </c>
      <c r="J868" s="18">
        <f t="shared" si="42"/>
        <v>570</v>
      </c>
    </row>
    <row r="869" spans="1:10">
      <c r="A869" s="15">
        <f t="shared" si="41"/>
        <v>140491</v>
      </c>
      <c r="B869" s="15">
        <v>40491</v>
      </c>
      <c r="C869" s="15">
        <v>10016</v>
      </c>
      <c r="D869" s="15" t="s">
        <v>608</v>
      </c>
      <c r="E869" s="15" t="s">
        <v>2255</v>
      </c>
      <c r="F869" s="15">
        <v>42</v>
      </c>
      <c r="G869" s="15" t="s">
        <v>323</v>
      </c>
      <c r="H869" s="15" t="str">
        <f t="shared" si="43"/>
        <v>普通怪物</v>
      </c>
      <c r="I869" s="18">
        <f>VLOOKUP(F869,映射!A:B,2,FALSE)*VLOOKUP(G869,映射!T:U,2,FALSE)*VLOOKUP(H869,映射!O:P,2,FALSE)</f>
        <v>860</v>
      </c>
      <c r="J869" s="18">
        <f t="shared" si="42"/>
        <v>570</v>
      </c>
    </row>
    <row r="870" spans="1:10">
      <c r="A870" s="15">
        <f t="shared" si="41"/>
        <v>140492</v>
      </c>
      <c r="B870" s="15">
        <v>40492</v>
      </c>
      <c r="C870" s="15">
        <v>10114</v>
      </c>
      <c r="D870" s="15" t="s">
        <v>607</v>
      </c>
      <c r="E870" s="15" t="s">
        <v>2255</v>
      </c>
      <c r="F870" s="15">
        <v>42</v>
      </c>
      <c r="G870" s="15" t="s">
        <v>323</v>
      </c>
      <c r="H870" s="15" t="str">
        <f t="shared" si="43"/>
        <v>普通怪物</v>
      </c>
      <c r="I870" s="18">
        <f>VLOOKUP(F870,映射!A:B,2,FALSE)*VLOOKUP(G870,映射!T:U,2,FALSE)*VLOOKUP(H870,映射!O:P,2,FALSE)</f>
        <v>860</v>
      </c>
      <c r="J870" s="18">
        <f t="shared" si="42"/>
        <v>570</v>
      </c>
    </row>
    <row r="871" spans="1:10">
      <c r="A871" s="15">
        <f t="shared" si="41"/>
        <v>140493</v>
      </c>
      <c r="B871" s="15">
        <v>40493</v>
      </c>
      <c r="C871" s="15">
        <v>10015</v>
      </c>
      <c r="D871" s="15" t="s">
        <v>452</v>
      </c>
      <c r="E871" s="15" t="s">
        <v>2255</v>
      </c>
      <c r="F871" s="15">
        <v>42</v>
      </c>
      <c r="G871" s="15" t="s">
        <v>323</v>
      </c>
      <c r="H871" s="15" t="str">
        <f t="shared" si="43"/>
        <v>普通怪物</v>
      </c>
      <c r="I871" s="18">
        <f>VLOOKUP(F871,映射!A:B,2,FALSE)*VLOOKUP(G871,映射!T:U,2,FALSE)*VLOOKUP(H871,映射!O:P,2,FALSE)</f>
        <v>860</v>
      </c>
      <c r="J871" s="18">
        <f t="shared" si="42"/>
        <v>570</v>
      </c>
    </row>
    <row r="872" spans="1:10">
      <c r="A872" s="15">
        <f t="shared" si="41"/>
        <v>140494</v>
      </c>
      <c r="B872" s="15">
        <v>40494</v>
      </c>
      <c r="C872" s="15">
        <v>10096</v>
      </c>
      <c r="D872" s="15" t="s">
        <v>616</v>
      </c>
      <c r="E872" s="15" t="s">
        <v>2255</v>
      </c>
      <c r="F872" s="15">
        <v>42</v>
      </c>
      <c r="G872" s="15" t="s">
        <v>323</v>
      </c>
      <c r="H872" s="15" t="str">
        <f t="shared" si="43"/>
        <v>普通怪物</v>
      </c>
      <c r="I872" s="18">
        <f>VLOOKUP(F872,映射!A:B,2,FALSE)*VLOOKUP(G872,映射!T:U,2,FALSE)*VLOOKUP(H872,映射!O:P,2,FALSE)</f>
        <v>860</v>
      </c>
      <c r="J872" s="18">
        <f t="shared" si="42"/>
        <v>570</v>
      </c>
    </row>
    <row r="873" spans="1:10">
      <c r="A873" s="15">
        <f t="shared" si="41"/>
        <v>140495</v>
      </c>
      <c r="B873" s="15">
        <v>40495</v>
      </c>
      <c r="C873" s="15">
        <v>10087</v>
      </c>
      <c r="D873" s="15" t="s">
        <v>696</v>
      </c>
      <c r="E873" s="15" t="s">
        <v>2255</v>
      </c>
      <c r="F873" s="15">
        <v>42</v>
      </c>
      <c r="G873" s="15" t="s">
        <v>323</v>
      </c>
      <c r="H873" s="15" t="str">
        <f t="shared" si="43"/>
        <v>普通怪物</v>
      </c>
      <c r="I873" s="18">
        <f>VLOOKUP(F873,映射!A:B,2,FALSE)*VLOOKUP(G873,映射!T:U,2,FALSE)*VLOOKUP(H873,映射!O:P,2,FALSE)</f>
        <v>860</v>
      </c>
      <c r="J873" s="18">
        <f t="shared" si="42"/>
        <v>570</v>
      </c>
    </row>
    <row r="874" spans="1:10">
      <c r="A874" s="15">
        <f t="shared" si="41"/>
        <v>140496</v>
      </c>
      <c r="B874" s="15">
        <v>40496</v>
      </c>
      <c r="C874" s="15">
        <v>10127</v>
      </c>
      <c r="D874" s="15" t="s">
        <v>656</v>
      </c>
      <c r="E874" s="15" t="s">
        <v>2255</v>
      </c>
      <c r="F874" s="15">
        <v>47</v>
      </c>
      <c r="G874" s="15" t="s">
        <v>323</v>
      </c>
      <c r="H874" s="15" t="str">
        <f t="shared" si="43"/>
        <v>普通怪物</v>
      </c>
      <c r="I874" s="18">
        <f>VLOOKUP(F874,映射!A:B,2,FALSE)*VLOOKUP(G874,映射!T:U,2,FALSE)*VLOOKUP(H874,映射!O:P,2,FALSE)</f>
        <v>1120</v>
      </c>
      <c r="J874" s="18">
        <f t="shared" si="42"/>
        <v>620</v>
      </c>
    </row>
    <row r="875" spans="1:10">
      <c r="A875" s="15">
        <f t="shared" si="41"/>
        <v>140497</v>
      </c>
      <c r="B875" s="15">
        <v>40497</v>
      </c>
      <c r="C875" s="15">
        <v>10003</v>
      </c>
      <c r="D875" s="15" t="s">
        <v>510</v>
      </c>
      <c r="E875" s="15" t="s">
        <v>2255</v>
      </c>
      <c r="F875" s="15">
        <v>47</v>
      </c>
      <c r="G875" s="15" t="s">
        <v>323</v>
      </c>
      <c r="H875" s="15" t="str">
        <f t="shared" si="43"/>
        <v>普通怪物</v>
      </c>
      <c r="I875" s="18">
        <f>VLOOKUP(F875,映射!A:B,2,FALSE)*VLOOKUP(G875,映射!T:U,2,FALSE)*VLOOKUP(H875,映射!O:P,2,FALSE)</f>
        <v>1120</v>
      </c>
      <c r="J875" s="18">
        <f t="shared" si="42"/>
        <v>620</v>
      </c>
    </row>
    <row r="876" spans="1:10">
      <c r="A876" s="15">
        <f t="shared" si="41"/>
        <v>140498</v>
      </c>
      <c r="B876" s="15">
        <v>40498</v>
      </c>
      <c r="C876" s="15">
        <v>10002</v>
      </c>
      <c r="D876" s="15" t="s">
        <v>485</v>
      </c>
      <c r="E876" s="15" t="s">
        <v>2255</v>
      </c>
      <c r="F876" s="15">
        <v>47</v>
      </c>
      <c r="G876" s="15" t="s">
        <v>323</v>
      </c>
      <c r="H876" s="15" t="str">
        <f t="shared" si="43"/>
        <v>普通怪物</v>
      </c>
      <c r="I876" s="18">
        <f>VLOOKUP(F876,映射!A:B,2,FALSE)*VLOOKUP(G876,映射!T:U,2,FALSE)*VLOOKUP(H876,映射!O:P,2,FALSE)</f>
        <v>1120</v>
      </c>
      <c r="J876" s="18">
        <f t="shared" si="42"/>
        <v>620</v>
      </c>
    </row>
    <row r="877" spans="1:10">
      <c r="A877" s="15">
        <f t="shared" si="41"/>
        <v>140499</v>
      </c>
      <c r="B877" s="15">
        <v>40499</v>
      </c>
      <c r="C877" s="15">
        <v>10052</v>
      </c>
      <c r="D877" s="15" t="s">
        <v>584</v>
      </c>
      <c r="E877" s="15" t="s">
        <v>2255</v>
      </c>
      <c r="F877" s="15">
        <v>47</v>
      </c>
      <c r="G877" s="15" t="s">
        <v>323</v>
      </c>
      <c r="H877" s="15" t="str">
        <f t="shared" si="43"/>
        <v>普通怪物</v>
      </c>
      <c r="I877" s="18">
        <f>VLOOKUP(F877,映射!A:B,2,FALSE)*VLOOKUP(G877,映射!T:U,2,FALSE)*VLOOKUP(H877,映射!O:P,2,FALSE)</f>
        <v>1120</v>
      </c>
      <c r="J877" s="18">
        <f t="shared" si="42"/>
        <v>620</v>
      </c>
    </row>
    <row r="878" spans="1:10">
      <c r="A878" s="15">
        <f t="shared" ref="A878:A941" si="44">B878+100000</f>
        <v>140500</v>
      </c>
      <c r="B878" s="15">
        <v>40500</v>
      </c>
      <c r="C878" s="15">
        <v>10040</v>
      </c>
      <c r="D878" s="15" t="s">
        <v>505</v>
      </c>
      <c r="E878" s="15" t="s">
        <v>2255</v>
      </c>
      <c r="F878" s="15">
        <v>47</v>
      </c>
      <c r="G878" s="15" t="s">
        <v>323</v>
      </c>
      <c r="H878" s="15" t="str">
        <f t="shared" si="43"/>
        <v>普通怪物</v>
      </c>
      <c r="I878" s="18">
        <f>VLOOKUP(F878,映射!A:B,2,FALSE)*VLOOKUP(G878,映射!T:U,2,FALSE)*VLOOKUP(H878,映射!O:P,2,FALSE)</f>
        <v>1120</v>
      </c>
      <c r="J878" s="18">
        <f t="shared" si="42"/>
        <v>620</v>
      </c>
    </row>
    <row r="879" spans="1:10">
      <c r="A879" s="15">
        <f t="shared" si="44"/>
        <v>140501</v>
      </c>
      <c r="B879" s="15">
        <v>40501</v>
      </c>
      <c r="C879" s="15">
        <v>10038</v>
      </c>
      <c r="D879" s="15" t="s">
        <v>647</v>
      </c>
      <c r="E879" s="15" t="s">
        <v>2255</v>
      </c>
      <c r="F879" s="15">
        <v>47</v>
      </c>
      <c r="G879" s="15" t="s">
        <v>323</v>
      </c>
      <c r="H879" s="15" t="str">
        <f t="shared" si="43"/>
        <v>普通怪物</v>
      </c>
      <c r="I879" s="18">
        <f>VLOOKUP(F879,映射!A:B,2,FALSE)*VLOOKUP(G879,映射!T:U,2,FALSE)*VLOOKUP(H879,映射!O:P,2,FALSE)</f>
        <v>1120</v>
      </c>
      <c r="J879" s="18">
        <f t="shared" si="42"/>
        <v>620</v>
      </c>
    </row>
    <row r="880" spans="1:10">
      <c r="A880" s="15">
        <f t="shared" si="44"/>
        <v>140502</v>
      </c>
      <c r="B880" s="15">
        <v>40502</v>
      </c>
      <c r="C880" s="15">
        <v>10093</v>
      </c>
      <c r="D880" s="15" t="s">
        <v>587</v>
      </c>
      <c r="E880" s="15" t="s">
        <v>2255</v>
      </c>
      <c r="F880" s="15">
        <v>47</v>
      </c>
      <c r="G880" s="15" t="s">
        <v>323</v>
      </c>
      <c r="H880" s="15" t="str">
        <f t="shared" si="43"/>
        <v>普通怪物</v>
      </c>
      <c r="I880" s="18">
        <f>VLOOKUP(F880,映射!A:B,2,FALSE)*VLOOKUP(G880,映射!T:U,2,FALSE)*VLOOKUP(H880,映射!O:P,2,FALSE)</f>
        <v>1120</v>
      </c>
      <c r="J880" s="18">
        <f t="shared" si="42"/>
        <v>620</v>
      </c>
    </row>
    <row r="881" spans="1:10">
      <c r="A881" s="15">
        <f t="shared" si="44"/>
        <v>140503</v>
      </c>
      <c r="B881" s="15">
        <v>40503</v>
      </c>
      <c r="C881" s="15">
        <v>10120</v>
      </c>
      <c r="D881" s="15" t="s">
        <v>695</v>
      </c>
      <c r="E881" s="15" t="s">
        <v>2255</v>
      </c>
      <c r="F881" s="15">
        <v>47</v>
      </c>
      <c r="G881" s="15" t="s">
        <v>323</v>
      </c>
      <c r="H881" s="15" t="str">
        <f t="shared" si="43"/>
        <v>普通怪物</v>
      </c>
      <c r="I881" s="18">
        <f>VLOOKUP(F881,映射!A:B,2,FALSE)*VLOOKUP(G881,映射!T:U,2,FALSE)*VLOOKUP(H881,映射!O:P,2,FALSE)</f>
        <v>1120</v>
      </c>
      <c r="J881" s="18">
        <f t="shared" si="42"/>
        <v>620</v>
      </c>
    </row>
    <row r="882" spans="1:10">
      <c r="A882" s="15">
        <f t="shared" si="44"/>
        <v>140504</v>
      </c>
      <c r="B882" s="15">
        <v>40504</v>
      </c>
      <c r="C882" s="15">
        <v>10062</v>
      </c>
      <c r="D882" s="15" t="s">
        <v>611</v>
      </c>
      <c r="E882" s="15" t="s">
        <v>2255</v>
      </c>
      <c r="F882" s="15">
        <v>47</v>
      </c>
      <c r="G882" s="15" t="s">
        <v>323</v>
      </c>
      <c r="H882" s="15" t="str">
        <f t="shared" si="43"/>
        <v>普通怪物</v>
      </c>
      <c r="I882" s="18">
        <f>VLOOKUP(F882,映射!A:B,2,FALSE)*VLOOKUP(G882,映射!T:U,2,FALSE)*VLOOKUP(H882,映射!O:P,2,FALSE)</f>
        <v>1120</v>
      </c>
      <c r="J882" s="18">
        <f t="shared" si="42"/>
        <v>620</v>
      </c>
    </row>
    <row r="883" spans="1:10">
      <c r="A883" s="15">
        <f t="shared" si="44"/>
        <v>140505</v>
      </c>
      <c r="B883" s="15">
        <v>40505</v>
      </c>
      <c r="C883" s="15">
        <v>10039</v>
      </c>
      <c r="D883" s="15" t="s">
        <v>604</v>
      </c>
      <c r="E883" s="15" t="s">
        <v>2255</v>
      </c>
      <c r="F883" s="15">
        <v>47</v>
      </c>
      <c r="G883" s="15" t="s">
        <v>323</v>
      </c>
      <c r="H883" s="15" t="str">
        <f t="shared" si="43"/>
        <v>普通怪物</v>
      </c>
      <c r="I883" s="18">
        <f>VLOOKUP(F883,映射!A:B,2,FALSE)*VLOOKUP(G883,映射!T:U,2,FALSE)*VLOOKUP(H883,映射!O:P,2,FALSE)</f>
        <v>1120</v>
      </c>
      <c r="J883" s="18">
        <f t="shared" si="42"/>
        <v>620</v>
      </c>
    </row>
    <row r="884" spans="1:10">
      <c r="A884" s="15">
        <f t="shared" si="44"/>
        <v>140506</v>
      </c>
      <c r="B884" s="15">
        <v>40506</v>
      </c>
      <c r="C884" s="15">
        <v>10016</v>
      </c>
      <c r="D884" s="15" t="s">
        <v>608</v>
      </c>
      <c r="E884" s="15" t="s">
        <v>2255</v>
      </c>
      <c r="F884" s="15">
        <v>47</v>
      </c>
      <c r="G884" s="15" t="s">
        <v>323</v>
      </c>
      <c r="H884" s="15" t="str">
        <f t="shared" si="43"/>
        <v>普通怪物</v>
      </c>
      <c r="I884" s="18">
        <f>VLOOKUP(F884,映射!A:B,2,FALSE)*VLOOKUP(G884,映射!T:U,2,FALSE)*VLOOKUP(H884,映射!O:P,2,FALSE)</f>
        <v>1120</v>
      </c>
      <c r="J884" s="18">
        <f t="shared" si="42"/>
        <v>620</v>
      </c>
    </row>
    <row r="885" spans="1:10">
      <c r="A885" s="15">
        <f t="shared" si="44"/>
        <v>140507</v>
      </c>
      <c r="B885" s="15">
        <v>40507</v>
      </c>
      <c r="C885" s="15">
        <v>10114</v>
      </c>
      <c r="D885" s="15" t="s">
        <v>607</v>
      </c>
      <c r="E885" s="15" t="s">
        <v>2255</v>
      </c>
      <c r="F885" s="15">
        <v>47</v>
      </c>
      <c r="G885" s="15" t="s">
        <v>323</v>
      </c>
      <c r="H885" s="15" t="str">
        <f t="shared" si="43"/>
        <v>普通怪物</v>
      </c>
      <c r="I885" s="18">
        <f>VLOOKUP(F885,映射!A:B,2,FALSE)*VLOOKUP(G885,映射!T:U,2,FALSE)*VLOOKUP(H885,映射!O:P,2,FALSE)</f>
        <v>1120</v>
      </c>
      <c r="J885" s="18">
        <f t="shared" si="42"/>
        <v>620</v>
      </c>
    </row>
    <row r="886" spans="1:10">
      <c r="A886" s="15">
        <f t="shared" si="44"/>
        <v>140508</v>
      </c>
      <c r="B886" s="15">
        <v>40508</v>
      </c>
      <c r="C886" s="15">
        <v>10015</v>
      </c>
      <c r="D886" s="15" t="s">
        <v>452</v>
      </c>
      <c r="E886" s="15" t="s">
        <v>2255</v>
      </c>
      <c r="F886" s="15">
        <v>47</v>
      </c>
      <c r="G886" s="15" t="s">
        <v>323</v>
      </c>
      <c r="H886" s="15" t="str">
        <f t="shared" si="43"/>
        <v>普通怪物</v>
      </c>
      <c r="I886" s="18">
        <f>VLOOKUP(F886,映射!A:B,2,FALSE)*VLOOKUP(G886,映射!T:U,2,FALSE)*VLOOKUP(H886,映射!O:P,2,FALSE)</f>
        <v>1120</v>
      </c>
      <c r="J886" s="18">
        <f t="shared" si="42"/>
        <v>620</v>
      </c>
    </row>
    <row r="887" spans="1:10">
      <c r="A887" s="15">
        <f t="shared" si="44"/>
        <v>140509</v>
      </c>
      <c r="B887" s="15">
        <v>40509</v>
      </c>
      <c r="C887" s="15">
        <v>10096</v>
      </c>
      <c r="D887" s="15" t="s">
        <v>616</v>
      </c>
      <c r="E887" s="15" t="s">
        <v>2255</v>
      </c>
      <c r="F887" s="15">
        <v>47</v>
      </c>
      <c r="G887" s="15" t="s">
        <v>323</v>
      </c>
      <c r="H887" s="15" t="str">
        <f t="shared" si="43"/>
        <v>普通怪物</v>
      </c>
      <c r="I887" s="18">
        <f>VLOOKUP(F887,映射!A:B,2,FALSE)*VLOOKUP(G887,映射!T:U,2,FALSE)*VLOOKUP(H887,映射!O:P,2,FALSE)</f>
        <v>1120</v>
      </c>
      <c r="J887" s="18">
        <f t="shared" si="42"/>
        <v>620</v>
      </c>
    </row>
    <row r="888" spans="1:10">
      <c r="A888" s="15">
        <f t="shared" si="44"/>
        <v>140510</v>
      </c>
      <c r="B888" s="15">
        <v>40510</v>
      </c>
      <c r="C888" s="15">
        <v>10087</v>
      </c>
      <c r="D888" s="15" t="s">
        <v>696</v>
      </c>
      <c r="E888" s="15" t="s">
        <v>2255</v>
      </c>
      <c r="F888" s="15">
        <v>47</v>
      </c>
      <c r="G888" s="15" t="s">
        <v>323</v>
      </c>
      <c r="H888" s="15" t="str">
        <f t="shared" si="43"/>
        <v>普通怪物</v>
      </c>
      <c r="I888" s="18">
        <f>VLOOKUP(F888,映射!A:B,2,FALSE)*VLOOKUP(G888,映射!T:U,2,FALSE)*VLOOKUP(H888,映射!O:P,2,FALSE)</f>
        <v>1120</v>
      </c>
      <c r="J888" s="18">
        <f t="shared" si="42"/>
        <v>620</v>
      </c>
    </row>
    <row r="889" spans="1:10">
      <c r="A889" s="15">
        <f t="shared" si="44"/>
        <v>140511</v>
      </c>
      <c r="B889" s="15">
        <v>40511</v>
      </c>
      <c r="C889" s="15">
        <v>10127</v>
      </c>
      <c r="D889" s="15" t="s">
        <v>656</v>
      </c>
      <c r="E889" s="15" t="s">
        <v>2255</v>
      </c>
      <c r="F889" s="15">
        <v>52</v>
      </c>
      <c r="G889" s="15" t="s">
        <v>323</v>
      </c>
      <c r="H889" s="15" t="str">
        <f t="shared" si="43"/>
        <v>普通怪物</v>
      </c>
      <c r="I889" s="18">
        <f>VLOOKUP(F889,映射!A:B,2,FALSE)*VLOOKUP(G889,映射!T:U,2,FALSE)*VLOOKUP(H889,映射!O:P,2,FALSE)</f>
        <v>1430</v>
      </c>
      <c r="J889" s="18">
        <f t="shared" si="42"/>
        <v>670</v>
      </c>
    </row>
    <row r="890" spans="1:10">
      <c r="A890" s="15">
        <f t="shared" si="44"/>
        <v>140512</v>
      </c>
      <c r="B890" s="15">
        <v>40512</v>
      </c>
      <c r="C890" s="15">
        <v>10003</v>
      </c>
      <c r="D890" s="15" t="s">
        <v>510</v>
      </c>
      <c r="E890" s="15" t="s">
        <v>2255</v>
      </c>
      <c r="F890" s="15">
        <v>52</v>
      </c>
      <c r="G890" s="15" t="s">
        <v>323</v>
      </c>
      <c r="H890" s="15" t="str">
        <f t="shared" si="43"/>
        <v>普通怪物</v>
      </c>
      <c r="I890" s="18">
        <f>VLOOKUP(F890,映射!A:B,2,FALSE)*VLOOKUP(G890,映射!T:U,2,FALSE)*VLOOKUP(H890,映射!O:P,2,FALSE)</f>
        <v>1430</v>
      </c>
      <c r="J890" s="18">
        <f t="shared" si="42"/>
        <v>670</v>
      </c>
    </row>
    <row r="891" spans="1:10">
      <c r="A891" s="15">
        <f t="shared" si="44"/>
        <v>140513</v>
      </c>
      <c r="B891" s="15">
        <v>40513</v>
      </c>
      <c r="C891" s="15">
        <v>10002</v>
      </c>
      <c r="D891" s="15" t="s">
        <v>485</v>
      </c>
      <c r="E891" s="15" t="s">
        <v>2255</v>
      </c>
      <c r="F891" s="15">
        <v>52</v>
      </c>
      <c r="G891" s="15" t="s">
        <v>323</v>
      </c>
      <c r="H891" s="15" t="str">
        <f t="shared" si="43"/>
        <v>普通怪物</v>
      </c>
      <c r="I891" s="18">
        <f>VLOOKUP(F891,映射!A:B,2,FALSE)*VLOOKUP(G891,映射!T:U,2,FALSE)*VLOOKUP(H891,映射!O:P,2,FALSE)</f>
        <v>1430</v>
      </c>
      <c r="J891" s="18">
        <f t="shared" si="42"/>
        <v>670</v>
      </c>
    </row>
    <row r="892" spans="1:10">
      <c r="A892" s="15">
        <f t="shared" si="44"/>
        <v>140514</v>
      </c>
      <c r="B892" s="15">
        <v>40514</v>
      </c>
      <c r="C892" s="15">
        <v>10052</v>
      </c>
      <c r="D892" s="15" t="s">
        <v>584</v>
      </c>
      <c r="E892" s="15" t="s">
        <v>2255</v>
      </c>
      <c r="F892" s="15">
        <v>52</v>
      </c>
      <c r="G892" s="15" t="s">
        <v>323</v>
      </c>
      <c r="H892" s="15" t="str">
        <f t="shared" si="43"/>
        <v>普通怪物</v>
      </c>
      <c r="I892" s="18">
        <f>VLOOKUP(F892,映射!A:B,2,FALSE)*VLOOKUP(G892,映射!T:U,2,FALSE)*VLOOKUP(H892,映射!O:P,2,FALSE)</f>
        <v>1430</v>
      </c>
      <c r="J892" s="18">
        <f t="shared" si="42"/>
        <v>670</v>
      </c>
    </row>
    <row r="893" spans="1:10">
      <c r="A893" s="15">
        <f t="shared" si="44"/>
        <v>140515</v>
      </c>
      <c r="B893" s="15">
        <v>40515</v>
      </c>
      <c r="C893" s="15">
        <v>10040</v>
      </c>
      <c r="D893" s="15" t="s">
        <v>505</v>
      </c>
      <c r="E893" s="15" t="s">
        <v>2255</v>
      </c>
      <c r="F893" s="15">
        <v>52</v>
      </c>
      <c r="G893" s="15" t="s">
        <v>323</v>
      </c>
      <c r="H893" s="15" t="str">
        <f t="shared" si="43"/>
        <v>普通怪物</v>
      </c>
      <c r="I893" s="18">
        <f>VLOOKUP(F893,映射!A:B,2,FALSE)*VLOOKUP(G893,映射!T:U,2,FALSE)*VLOOKUP(H893,映射!O:P,2,FALSE)</f>
        <v>1430</v>
      </c>
      <c r="J893" s="18">
        <f t="shared" si="42"/>
        <v>670</v>
      </c>
    </row>
    <row r="894" spans="1:10">
      <c r="A894" s="15">
        <f t="shared" si="44"/>
        <v>140516</v>
      </c>
      <c r="B894" s="15">
        <v>40516</v>
      </c>
      <c r="C894" s="15">
        <v>10038</v>
      </c>
      <c r="D894" s="15" t="s">
        <v>647</v>
      </c>
      <c r="E894" s="15" t="s">
        <v>2255</v>
      </c>
      <c r="F894" s="15">
        <v>52</v>
      </c>
      <c r="G894" s="15" t="s">
        <v>323</v>
      </c>
      <c r="H894" s="15" t="str">
        <f t="shared" si="43"/>
        <v>普通怪物</v>
      </c>
      <c r="I894" s="18">
        <f>VLOOKUP(F894,映射!A:B,2,FALSE)*VLOOKUP(G894,映射!T:U,2,FALSE)*VLOOKUP(H894,映射!O:P,2,FALSE)</f>
        <v>1430</v>
      </c>
      <c r="J894" s="18">
        <f t="shared" si="42"/>
        <v>670</v>
      </c>
    </row>
    <row r="895" spans="1:10">
      <c r="A895" s="15">
        <f t="shared" si="44"/>
        <v>140517</v>
      </c>
      <c r="B895" s="15">
        <v>40517</v>
      </c>
      <c r="C895" s="15">
        <v>10093</v>
      </c>
      <c r="D895" s="15" t="s">
        <v>587</v>
      </c>
      <c r="E895" s="15" t="s">
        <v>2255</v>
      </c>
      <c r="F895" s="15">
        <v>52</v>
      </c>
      <c r="G895" s="15" t="s">
        <v>323</v>
      </c>
      <c r="H895" s="15" t="str">
        <f t="shared" si="43"/>
        <v>普通怪物</v>
      </c>
      <c r="I895" s="18">
        <f>VLOOKUP(F895,映射!A:B,2,FALSE)*VLOOKUP(G895,映射!T:U,2,FALSE)*VLOOKUP(H895,映射!O:P,2,FALSE)</f>
        <v>1430</v>
      </c>
      <c r="J895" s="18">
        <f t="shared" si="42"/>
        <v>670</v>
      </c>
    </row>
    <row r="896" spans="1:10">
      <c r="A896" s="15">
        <f t="shared" si="44"/>
        <v>140518</v>
      </c>
      <c r="B896" s="15">
        <v>40518</v>
      </c>
      <c r="C896" s="15">
        <v>10120</v>
      </c>
      <c r="D896" s="15" t="s">
        <v>695</v>
      </c>
      <c r="E896" s="15" t="s">
        <v>2255</v>
      </c>
      <c r="F896" s="15">
        <v>52</v>
      </c>
      <c r="G896" s="15" t="s">
        <v>323</v>
      </c>
      <c r="H896" s="15" t="str">
        <f t="shared" si="43"/>
        <v>普通怪物</v>
      </c>
      <c r="I896" s="18">
        <f>VLOOKUP(F896,映射!A:B,2,FALSE)*VLOOKUP(G896,映射!T:U,2,FALSE)*VLOOKUP(H896,映射!O:P,2,FALSE)</f>
        <v>1430</v>
      </c>
      <c r="J896" s="18">
        <f t="shared" si="42"/>
        <v>670</v>
      </c>
    </row>
    <row r="897" spans="1:10">
      <c r="A897" s="15">
        <f t="shared" si="44"/>
        <v>140519</v>
      </c>
      <c r="B897" s="15">
        <v>40519</v>
      </c>
      <c r="C897" s="15">
        <v>10062</v>
      </c>
      <c r="D897" s="15" t="s">
        <v>611</v>
      </c>
      <c r="E897" s="15" t="s">
        <v>2255</v>
      </c>
      <c r="F897" s="15">
        <v>52</v>
      </c>
      <c r="G897" s="15" t="s">
        <v>323</v>
      </c>
      <c r="H897" s="15" t="str">
        <f t="shared" si="43"/>
        <v>普通怪物</v>
      </c>
      <c r="I897" s="18">
        <f>VLOOKUP(F897,映射!A:B,2,FALSE)*VLOOKUP(G897,映射!T:U,2,FALSE)*VLOOKUP(H897,映射!O:P,2,FALSE)</f>
        <v>1430</v>
      </c>
      <c r="J897" s="18">
        <f t="shared" si="42"/>
        <v>670</v>
      </c>
    </row>
    <row r="898" spans="1:10">
      <c r="A898" s="15">
        <f t="shared" si="44"/>
        <v>140520</v>
      </c>
      <c r="B898" s="15">
        <v>40520</v>
      </c>
      <c r="C898" s="15">
        <v>10039</v>
      </c>
      <c r="D898" s="15" t="s">
        <v>604</v>
      </c>
      <c r="E898" s="15" t="s">
        <v>2255</v>
      </c>
      <c r="F898" s="15">
        <v>52</v>
      </c>
      <c r="G898" s="15" t="s">
        <v>323</v>
      </c>
      <c r="H898" s="15" t="str">
        <f t="shared" si="43"/>
        <v>普通怪物</v>
      </c>
      <c r="I898" s="18">
        <f>VLOOKUP(F898,映射!A:B,2,FALSE)*VLOOKUP(G898,映射!T:U,2,FALSE)*VLOOKUP(H898,映射!O:P,2,FALSE)</f>
        <v>1430</v>
      </c>
      <c r="J898" s="18">
        <f t="shared" si="42"/>
        <v>670</v>
      </c>
    </row>
    <row r="899" spans="1:10">
      <c r="A899" s="15">
        <f t="shared" si="44"/>
        <v>140521</v>
      </c>
      <c r="B899" s="15">
        <v>40521</v>
      </c>
      <c r="C899" s="15">
        <v>10016</v>
      </c>
      <c r="D899" s="15" t="s">
        <v>608</v>
      </c>
      <c r="E899" s="15" t="s">
        <v>2255</v>
      </c>
      <c r="F899" s="15">
        <v>52</v>
      </c>
      <c r="G899" s="15" t="s">
        <v>323</v>
      </c>
      <c r="H899" s="15" t="str">
        <f t="shared" si="43"/>
        <v>普通怪物</v>
      </c>
      <c r="I899" s="18">
        <f>VLOOKUP(F899,映射!A:B,2,FALSE)*VLOOKUP(G899,映射!T:U,2,FALSE)*VLOOKUP(H899,映射!O:P,2,FALSE)</f>
        <v>1430</v>
      </c>
      <c r="J899" s="18">
        <f t="shared" ref="J899:J962" si="45">VLOOKUP(F899,AK:AL,2,FALSE)*VLOOKUP(G899,AH:AI,2,FALSE)*VLOOKUP(H899,AF:AG,2,FALSE)</f>
        <v>670</v>
      </c>
    </row>
    <row r="900" spans="1:10">
      <c r="A900" s="15">
        <f t="shared" si="44"/>
        <v>140522</v>
      </c>
      <c r="B900" s="15">
        <v>40522</v>
      </c>
      <c r="C900" s="15">
        <v>10114</v>
      </c>
      <c r="D900" s="15" t="s">
        <v>607</v>
      </c>
      <c r="E900" s="15" t="s">
        <v>2255</v>
      </c>
      <c r="F900" s="15">
        <v>52</v>
      </c>
      <c r="G900" s="15" t="s">
        <v>323</v>
      </c>
      <c r="H900" s="15" t="str">
        <f t="shared" ref="H900:H963" si="46">IF(E900="monster","普通怪物","boss")</f>
        <v>普通怪物</v>
      </c>
      <c r="I900" s="18">
        <f>VLOOKUP(F900,映射!A:B,2,FALSE)*VLOOKUP(G900,映射!T:U,2,FALSE)*VLOOKUP(H900,映射!O:P,2,FALSE)</f>
        <v>1430</v>
      </c>
      <c r="J900" s="18">
        <f t="shared" si="45"/>
        <v>670</v>
      </c>
    </row>
    <row r="901" spans="1:10">
      <c r="A901" s="15">
        <f t="shared" si="44"/>
        <v>140523</v>
      </c>
      <c r="B901" s="15">
        <v>40523</v>
      </c>
      <c r="C901" s="15">
        <v>10015</v>
      </c>
      <c r="D901" s="15" t="s">
        <v>452</v>
      </c>
      <c r="E901" s="15" t="s">
        <v>2255</v>
      </c>
      <c r="F901" s="15">
        <v>52</v>
      </c>
      <c r="G901" s="15" t="s">
        <v>323</v>
      </c>
      <c r="H901" s="15" t="str">
        <f t="shared" si="46"/>
        <v>普通怪物</v>
      </c>
      <c r="I901" s="18">
        <f>VLOOKUP(F901,映射!A:B,2,FALSE)*VLOOKUP(G901,映射!T:U,2,FALSE)*VLOOKUP(H901,映射!O:P,2,FALSE)</f>
        <v>1430</v>
      </c>
      <c r="J901" s="18">
        <f t="shared" si="45"/>
        <v>670</v>
      </c>
    </row>
    <row r="902" spans="1:10">
      <c r="A902" s="15">
        <f t="shared" si="44"/>
        <v>140524</v>
      </c>
      <c r="B902" s="15">
        <v>40524</v>
      </c>
      <c r="C902" s="15">
        <v>10096</v>
      </c>
      <c r="D902" s="15" t="s">
        <v>616</v>
      </c>
      <c r="E902" s="15" t="s">
        <v>2255</v>
      </c>
      <c r="F902" s="15">
        <v>52</v>
      </c>
      <c r="G902" s="15" t="s">
        <v>323</v>
      </c>
      <c r="H902" s="15" t="str">
        <f t="shared" si="46"/>
        <v>普通怪物</v>
      </c>
      <c r="I902" s="18">
        <f>VLOOKUP(F902,映射!A:B,2,FALSE)*VLOOKUP(G902,映射!T:U,2,FALSE)*VLOOKUP(H902,映射!O:P,2,FALSE)</f>
        <v>1430</v>
      </c>
      <c r="J902" s="18">
        <f t="shared" si="45"/>
        <v>670</v>
      </c>
    </row>
    <row r="903" spans="1:10">
      <c r="A903" s="15">
        <f t="shared" si="44"/>
        <v>140525</v>
      </c>
      <c r="B903" s="15">
        <v>40525</v>
      </c>
      <c r="C903" s="15">
        <v>10087</v>
      </c>
      <c r="D903" s="15" t="s">
        <v>696</v>
      </c>
      <c r="E903" s="15" t="s">
        <v>2255</v>
      </c>
      <c r="F903" s="15">
        <v>52</v>
      </c>
      <c r="G903" s="15" t="s">
        <v>323</v>
      </c>
      <c r="H903" s="15" t="str">
        <f t="shared" si="46"/>
        <v>普通怪物</v>
      </c>
      <c r="I903" s="18">
        <f>VLOOKUP(F903,映射!A:B,2,FALSE)*VLOOKUP(G903,映射!T:U,2,FALSE)*VLOOKUP(H903,映射!O:P,2,FALSE)</f>
        <v>1430</v>
      </c>
      <c r="J903" s="18">
        <f t="shared" si="45"/>
        <v>670</v>
      </c>
    </row>
    <row r="904" spans="1:10">
      <c r="A904" s="15">
        <f t="shared" si="44"/>
        <v>140526</v>
      </c>
      <c r="B904" s="15">
        <v>40526</v>
      </c>
      <c r="C904" s="15">
        <v>10127</v>
      </c>
      <c r="D904" s="15" t="s">
        <v>656</v>
      </c>
      <c r="E904" s="15" t="s">
        <v>2255</v>
      </c>
      <c r="F904" s="15">
        <v>57</v>
      </c>
      <c r="G904" s="15" t="s">
        <v>323</v>
      </c>
      <c r="H904" s="15" t="str">
        <f t="shared" si="46"/>
        <v>普通怪物</v>
      </c>
      <c r="I904" s="18">
        <f>VLOOKUP(F904,映射!A:B,2,FALSE)*VLOOKUP(G904,映射!T:U,2,FALSE)*VLOOKUP(H904,映射!O:P,2,FALSE)</f>
        <v>1800</v>
      </c>
      <c r="J904" s="18">
        <f t="shared" si="45"/>
        <v>720</v>
      </c>
    </row>
    <row r="905" spans="1:10">
      <c r="A905" s="15">
        <f t="shared" si="44"/>
        <v>140527</v>
      </c>
      <c r="B905" s="15">
        <v>40527</v>
      </c>
      <c r="C905" s="15">
        <v>10003</v>
      </c>
      <c r="D905" s="15" t="s">
        <v>510</v>
      </c>
      <c r="E905" s="15" t="s">
        <v>2255</v>
      </c>
      <c r="F905" s="15">
        <v>57</v>
      </c>
      <c r="G905" s="15" t="s">
        <v>323</v>
      </c>
      <c r="H905" s="15" t="str">
        <f t="shared" si="46"/>
        <v>普通怪物</v>
      </c>
      <c r="I905" s="18">
        <f>VLOOKUP(F905,映射!A:B,2,FALSE)*VLOOKUP(G905,映射!T:U,2,FALSE)*VLOOKUP(H905,映射!O:P,2,FALSE)</f>
        <v>1800</v>
      </c>
      <c r="J905" s="18">
        <f t="shared" si="45"/>
        <v>720</v>
      </c>
    </row>
    <row r="906" spans="1:10">
      <c r="A906" s="15">
        <f t="shared" si="44"/>
        <v>140528</v>
      </c>
      <c r="B906" s="15">
        <v>40528</v>
      </c>
      <c r="C906" s="15">
        <v>10002</v>
      </c>
      <c r="D906" s="15" t="s">
        <v>485</v>
      </c>
      <c r="E906" s="15" t="s">
        <v>2255</v>
      </c>
      <c r="F906" s="15">
        <v>57</v>
      </c>
      <c r="G906" s="15" t="s">
        <v>323</v>
      </c>
      <c r="H906" s="15" t="str">
        <f t="shared" si="46"/>
        <v>普通怪物</v>
      </c>
      <c r="I906" s="18">
        <f>VLOOKUP(F906,映射!A:B,2,FALSE)*VLOOKUP(G906,映射!T:U,2,FALSE)*VLOOKUP(H906,映射!O:P,2,FALSE)</f>
        <v>1800</v>
      </c>
      <c r="J906" s="18">
        <f t="shared" si="45"/>
        <v>720</v>
      </c>
    </row>
    <row r="907" spans="1:10">
      <c r="A907" s="15">
        <f t="shared" si="44"/>
        <v>140529</v>
      </c>
      <c r="B907" s="15">
        <v>40529</v>
      </c>
      <c r="C907" s="15">
        <v>10052</v>
      </c>
      <c r="D907" s="15" t="s">
        <v>584</v>
      </c>
      <c r="E907" s="15" t="s">
        <v>2255</v>
      </c>
      <c r="F907" s="15">
        <v>57</v>
      </c>
      <c r="G907" s="15" t="s">
        <v>323</v>
      </c>
      <c r="H907" s="15" t="str">
        <f t="shared" si="46"/>
        <v>普通怪物</v>
      </c>
      <c r="I907" s="18">
        <f>VLOOKUP(F907,映射!A:B,2,FALSE)*VLOOKUP(G907,映射!T:U,2,FALSE)*VLOOKUP(H907,映射!O:P,2,FALSE)</f>
        <v>1800</v>
      </c>
      <c r="J907" s="18">
        <f t="shared" si="45"/>
        <v>720</v>
      </c>
    </row>
    <row r="908" spans="1:10">
      <c r="A908" s="15">
        <f t="shared" si="44"/>
        <v>140530</v>
      </c>
      <c r="B908" s="15">
        <v>40530</v>
      </c>
      <c r="C908" s="15">
        <v>10040</v>
      </c>
      <c r="D908" s="15" t="s">
        <v>505</v>
      </c>
      <c r="E908" s="15" t="s">
        <v>2255</v>
      </c>
      <c r="F908" s="15">
        <v>57</v>
      </c>
      <c r="G908" s="15" t="s">
        <v>323</v>
      </c>
      <c r="H908" s="15" t="str">
        <f t="shared" si="46"/>
        <v>普通怪物</v>
      </c>
      <c r="I908" s="18">
        <f>VLOOKUP(F908,映射!A:B,2,FALSE)*VLOOKUP(G908,映射!T:U,2,FALSE)*VLOOKUP(H908,映射!O:P,2,FALSE)</f>
        <v>1800</v>
      </c>
      <c r="J908" s="18">
        <f t="shared" si="45"/>
        <v>720</v>
      </c>
    </row>
    <row r="909" spans="1:10">
      <c r="A909" s="15">
        <f t="shared" si="44"/>
        <v>140531</v>
      </c>
      <c r="B909" s="15">
        <v>40531</v>
      </c>
      <c r="C909" s="15">
        <v>10038</v>
      </c>
      <c r="D909" s="15" t="s">
        <v>647</v>
      </c>
      <c r="E909" s="15" t="s">
        <v>2255</v>
      </c>
      <c r="F909" s="15">
        <v>57</v>
      </c>
      <c r="G909" s="15" t="s">
        <v>323</v>
      </c>
      <c r="H909" s="15" t="str">
        <f t="shared" si="46"/>
        <v>普通怪物</v>
      </c>
      <c r="I909" s="18">
        <f>VLOOKUP(F909,映射!A:B,2,FALSE)*VLOOKUP(G909,映射!T:U,2,FALSE)*VLOOKUP(H909,映射!O:P,2,FALSE)</f>
        <v>1800</v>
      </c>
      <c r="J909" s="18">
        <f t="shared" si="45"/>
        <v>720</v>
      </c>
    </row>
    <row r="910" spans="1:10">
      <c r="A910" s="15">
        <f t="shared" si="44"/>
        <v>140532</v>
      </c>
      <c r="B910" s="15">
        <v>40532</v>
      </c>
      <c r="C910" s="15">
        <v>10093</v>
      </c>
      <c r="D910" s="15" t="s">
        <v>587</v>
      </c>
      <c r="E910" s="15" t="s">
        <v>2255</v>
      </c>
      <c r="F910" s="15">
        <v>57</v>
      </c>
      <c r="G910" s="15" t="s">
        <v>323</v>
      </c>
      <c r="H910" s="15" t="str">
        <f t="shared" si="46"/>
        <v>普通怪物</v>
      </c>
      <c r="I910" s="18">
        <f>VLOOKUP(F910,映射!A:B,2,FALSE)*VLOOKUP(G910,映射!T:U,2,FALSE)*VLOOKUP(H910,映射!O:P,2,FALSE)</f>
        <v>1800</v>
      </c>
      <c r="J910" s="18">
        <f t="shared" si="45"/>
        <v>720</v>
      </c>
    </row>
    <row r="911" spans="1:10">
      <c r="A911" s="15">
        <f t="shared" si="44"/>
        <v>140533</v>
      </c>
      <c r="B911" s="15">
        <v>40533</v>
      </c>
      <c r="C911" s="15">
        <v>10120</v>
      </c>
      <c r="D911" s="15" t="s">
        <v>695</v>
      </c>
      <c r="E911" s="15" t="s">
        <v>2255</v>
      </c>
      <c r="F911" s="15">
        <v>57</v>
      </c>
      <c r="G911" s="15" t="s">
        <v>323</v>
      </c>
      <c r="H911" s="15" t="str">
        <f t="shared" si="46"/>
        <v>普通怪物</v>
      </c>
      <c r="I911" s="18">
        <f>VLOOKUP(F911,映射!A:B,2,FALSE)*VLOOKUP(G911,映射!T:U,2,FALSE)*VLOOKUP(H911,映射!O:P,2,FALSE)</f>
        <v>1800</v>
      </c>
      <c r="J911" s="18">
        <f t="shared" si="45"/>
        <v>720</v>
      </c>
    </row>
    <row r="912" spans="1:10">
      <c r="A912" s="15">
        <f t="shared" si="44"/>
        <v>140534</v>
      </c>
      <c r="B912" s="15">
        <v>40534</v>
      </c>
      <c r="C912" s="15">
        <v>10062</v>
      </c>
      <c r="D912" s="15" t="s">
        <v>611</v>
      </c>
      <c r="E912" s="15" t="s">
        <v>2255</v>
      </c>
      <c r="F912" s="15">
        <v>57</v>
      </c>
      <c r="G912" s="15" t="s">
        <v>323</v>
      </c>
      <c r="H912" s="15" t="str">
        <f t="shared" si="46"/>
        <v>普通怪物</v>
      </c>
      <c r="I912" s="18">
        <f>VLOOKUP(F912,映射!A:B,2,FALSE)*VLOOKUP(G912,映射!T:U,2,FALSE)*VLOOKUP(H912,映射!O:P,2,FALSE)</f>
        <v>1800</v>
      </c>
      <c r="J912" s="18">
        <f t="shared" si="45"/>
        <v>720</v>
      </c>
    </row>
    <row r="913" spans="1:10">
      <c r="A913" s="15">
        <f t="shared" si="44"/>
        <v>140535</v>
      </c>
      <c r="B913" s="15">
        <v>40535</v>
      </c>
      <c r="C913" s="15">
        <v>10039</v>
      </c>
      <c r="D913" s="15" t="s">
        <v>604</v>
      </c>
      <c r="E913" s="15" t="s">
        <v>2255</v>
      </c>
      <c r="F913" s="15">
        <v>57</v>
      </c>
      <c r="G913" s="15" t="s">
        <v>323</v>
      </c>
      <c r="H913" s="15" t="str">
        <f t="shared" si="46"/>
        <v>普通怪物</v>
      </c>
      <c r="I913" s="18">
        <f>VLOOKUP(F913,映射!A:B,2,FALSE)*VLOOKUP(G913,映射!T:U,2,FALSE)*VLOOKUP(H913,映射!O:P,2,FALSE)</f>
        <v>1800</v>
      </c>
      <c r="J913" s="18">
        <f t="shared" si="45"/>
        <v>720</v>
      </c>
    </row>
    <row r="914" spans="1:10">
      <c r="A914" s="15">
        <f t="shared" si="44"/>
        <v>140536</v>
      </c>
      <c r="B914" s="15">
        <v>40536</v>
      </c>
      <c r="C914" s="15">
        <v>10016</v>
      </c>
      <c r="D914" s="15" t="s">
        <v>608</v>
      </c>
      <c r="E914" s="15" t="s">
        <v>2255</v>
      </c>
      <c r="F914" s="15">
        <v>57</v>
      </c>
      <c r="G914" s="15" t="s">
        <v>323</v>
      </c>
      <c r="H914" s="15" t="str">
        <f t="shared" si="46"/>
        <v>普通怪物</v>
      </c>
      <c r="I914" s="18">
        <f>VLOOKUP(F914,映射!A:B,2,FALSE)*VLOOKUP(G914,映射!T:U,2,FALSE)*VLOOKUP(H914,映射!O:P,2,FALSE)</f>
        <v>1800</v>
      </c>
      <c r="J914" s="18">
        <f t="shared" si="45"/>
        <v>720</v>
      </c>
    </row>
    <row r="915" spans="1:10">
      <c r="A915" s="15">
        <f t="shared" si="44"/>
        <v>140537</v>
      </c>
      <c r="B915" s="15">
        <v>40537</v>
      </c>
      <c r="C915" s="15">
        <v>10114</v>
      </c>
      <c r="D915" s="15" t="s">
        <v>607</v>
      </c>
      <c r="E915" s="15" t="s">
        <v>2255</v>
      </c>
      <c r="F915" s="15">
        <v>57</v>
      </c>
      <c r="G915" s="15" t="s">
        <v>323</v>
      </c>
      <c r="H915" s="15" t="str">
        <f t="shared" si="46"/>
        <v>普通怪物</v>
      </c>
      <c r="I915" s="18">
        <f>VLOOKUP(F915,映射!A:B,2,FALSE)*VLOOKUP(G915,映射!T:U,2,FALSE)*VLOOKUP(H915,映射!O:P,2,FALSE)</f>
        <v>1800</v>
      </c>
      <c r="J915" s="18">
        <f t="shared" si="45"/>
        <v>720</v>
      </c>
    </row>
    <row r="916" spans="1:10">
      <c r="A916" s="15">
        <f t="shared" si="44"/>
        <v>140538</v>
      </c>
      <c r="B916" s="15">
        <v>40538</v>
      </c>
      <c r="C916" s="15">
        <v>10015</v>
      </c>
      <c r="D916" s="15" t="s">
        <v>452</v>
      </c>
      <c r="E916" s="15" t="s">
        <v>2255</v>
      </c>
      <c r="F916" s="15">
        <v>57</v>
      </c>
      <c r="G916" s="15" t="s">
        <v>323</v>
      </c>
      <c r="H916" s="15" t="str">
        <f t="shared" si="46"/>
        <v>普通怪物</v>
      </c>
      <c r="I916" s="18">
        <f>VLOOKUP(F916,映射!A:B,2,FALSE)*VLOOKUP(G916,映射!T:U,2,FALSE)*VLOOKUP(H916,映射!O:P,2,FALSE)</f>
        <v>1800</v>
      </c>
      <c r="J916" s="18">
        <f t="shared" si="45"/>
        <v>720</v>
      </c>
    </row>
    <row r="917" spans="1:10">
      <c r="A917" s="15">
        <f t="shared" si="44"/>
        <v>140539</v>
      </c>
      <c r="B917" s="15">
        <v>40539</v>
      </c>
      <c r="C917" s="15">
        <v>10096</v>
      </c>
      <c r="D917" s="15" t="s">
        <v>616</v>
      </c>
      <c r="E917" s="15" t="s">
        <v>2255</v>
      </c>
      <c r="F917" s="15">
        <v>57</v>
      </c>
      <c r="G917" s="15" t="s">
        <v>323</v>
      </c>
      <c r="H917" s="15" t="str">
        <f t="shared" si="46"/>
        <v>普通怪物</v>
      </c>
      <c r="I917" s="18">
        <f>VLOOKUP(F917,映射!A:B,2,FALSE)*VLOOKUP(G917,映射!T:U,2,FALSE)*VLOOKUP(H917,映射!O:P,2,FALSE)</f>
        <v>1800</v>
      </c>
      <c r="J917" s="18">
        <f t="shared" si="45"/>
        <v>720</v>
      </c>
    </row>
    <row r="918" spans="1:10">
      <c r="A918" s="15">
        <f t="shared" si="44"/>
        <v>140540</v>
      </c>
      <c r="B918" s="15">
        <v>40540</v>
      </c>
      <c r="C918" s="15">
        <v>10087</v>
      </c>
      <c r="D918" s="15" t="s">
        <v>696</v>
      </c>
      <c r="E918" s="15" t="s">
        <v>2255</v>
      </c>
      <c r="F918" s="15">
        <v>57</v>
      </c>
      <c r="G918" s="15" t="s">
        <v>323</v>
      </c>
      <c r="H918" s="15" t="str">
        <f t="shared" si="46"/>
        <v>普通怪物</v>
      </c>
      <c r="I918" s="18">
        <f>VLOOKUP(F918,映射!A:B,2,FALSE)*VLOOKUP(G918,映射!T:U,2,FALSE)*VLOOKUP(H918,映射!O:P,2,FALSE)</f>
        <v>1800</v>
      </c>
      <c r="J918" s="18">
        <f t="shared" si="45"/>
        <v>720</v>
      </c>
    </row>
    <row r="919" spans="1:10">
      <c r="A919" s="15">
        <f t="shared" si="44"/>
        <v>140541</v>
      </c>
      <c r="B919" s="15">
        <v>40541</v>
      </c>
      <c r="C919" s="15">
        <v>10022</v>
      </c>
      <c r="D919" s="15" t="s">
        <v>512</v>
      </c>
      <c r="E919" s="15" t="s">
        <v>2255</v>
      </c>
      <c r="F919" s="15">
        <v>17</v>
      </c>
      <c r="G919" s="15" t="s">
        <v>323</v>
      </c>
      <c r="H919" s="15" t="str">
        <f t="shared" si="46"/>
        <v>普通怪物</v>
      </c>
      <c r="I919" s="18">
        <f>VLOOKUP(F919,映射!A:B,2,FALSE)*VLOOKUP(G919,映射!T:U,2,FALSE)*VLOOKUP(H919,映射!O:P,2,FALSE)</f>
        <v>150</v>
      </c>
      <c r="J919" s="18">
        <f t="shared" si="45"/>
        <v>320</v>
      </c>
    </row>
    <row r="920" spans="1:10">
      <c r="A920" s="15">
        <f t="shared" si="44"/>
        <v>140542</v>
      </c>
      <c r="B920" s="15">
        <v>40542</v>
      </c>
      <c r="C920" s="15">
        <v>10103</v>
      </c>
      <c r="D920" s="15" t="s">
        <v>600</v>
      </c>
      <c r="E920" s="15" t="s">
        <v>2255</v>
      </c>
      <c r="F920" s="15">
        <v>17</v>
      </c>
      <c r="G920" s="15" t="s">
        <v>323</v>
      </c>
      <c r="H920" s="15" t="str">
        <f t="shared" si="46"/>
        <v>普通怪物</v>
      </c>
      <c r="I920" s="18">
        <f>VLOOKUP(F920,映射!A:B,2,FALSE)*VLOOKUP(G920,映射!T:U,2,FALSE)*VLOOKUP(H920,映射!O:P,2,FALSE)</f>
        <v>150</v>
      </c>
      <c r="J920" s="18">
        <f t="shared" si="45"/>
        <v>320</v>
      </c>
    </row>
    <row r="921" spans="1:10">
      <c r="A921" s="15">
        <f t="shared" si="44"/>
        <v>140543</v>
      </c>
      <c r="B921" s="15">
        <v>40543</v>
      </c>
      <c r="C921" s="15">
        <v>10016</v>
      </c>
      <c r="D921" s="15" t="s">
        <v>608</v>
      </c>
      <c r="E921" s="15" t="s">
        <v>2255</v>
      </c>
      <c r="F921" s="15">
        <v>17</v>
      </c>
      <c r="G921" s="15" t="s">
        <v>323</v>
      </c>
      <c r="H921" s="15" t="str">
        <f t="shared" si="46"/>
        <v>普通怪物</v>
      </c>
      <c r="I921" s="18">
        <f>VLOOKUP(F921,映射!A:B,2,FALSE)*VLOOKUP(G921,映射!T:U,2,FALSE)*VLOOKUP(H921,映射!O:P,2,FALSE)</f>
        <v>150</v>
      </c>
      <c r="J921" s="18">
        <f t="shared" si="45"/>
        <v>320</v>
      </c>
    </row>
    <row r="922" spans="1:10">
      <c r="A922" s="15">
        <f t="shared" si="44"/>
        <v>140544</v>
      </c>
      <c r="B922" s="15">
        <v>40544</v>
      </c>
      <c r="C922" s="15">
        <v>10133</v>
      </c>
      <c r="D922" s="15" t="s">
        <v>472</v>
      </c>
      <c r="E922" s="15" t="s">
        <v>2255</v>
      </c>
      <c r="F922" s="15">
        <v>17</v>
      </c>
      <c r="G922" s="15" t="s">
        <v>323</v>
      </c>
      <c r="H922" s="15" t="str">
        <f t="shared" si="46"/>
        <v>普通怪物</v>
      </c>
      <c r="I922" s="18">
        <f>VLOOKUP(F922,映射!A:B,2,FALSE)*VLOOKUP(G922,映射!T:U,2,FALSE)*VLOOKUP(H922,映射!O:P,2,FALSE)</f>
        <v>150</v>
      </c>
      <c r="J922" s="18">
        <f t="shared" si="45"/>
        <v>320</v>
      </c>
    </row>
    <row r="923" spans="1:10">
      <c r="A923" s="15">
        <f t="shared" si="44"/>
        <v>140545</v>
      </c>
      <c r="B923" s="15">
        <v>40545</v>
      </c>
      <c r="C923" s="15">
        <v>10058</v>
      </c>
      <c r="D923" s="15" t="s">
        <v>585</v>
      </c>
      <c r="E923" s="15" t="s">
        <v>2255</v>
      </c>
      <c r="F923" s="15">
        <v>17</v>
      </c>
      <c r="G923" s="15" t="s">
        <v>323</v>
      </c>
      <c r="H923" s="15" t="str">
        <f t="shared" si="46"/>
        <v>普通怪物</v>
      </c>
      <c r="I923" s="18">
        <f>VLOOKUP(F923,映射!A:B,2,FALSE)*VLOOKUP(G923,映射!T:U,2,FALSE)*VLOOKUP(H923,映射!O:P,2,FALSE)</f>
        <v>150</v>
      </c>
      <c r="J923" s="18">
        <f t="shared" si="45"/>
        <v>320</v>
      </c>
    </row>
    <row r="924" spans="1:10">
      <c r="A924" s="15">
        <f t="shared" si="44"/>
        <v>140546</v>
      </c>
      <c r="B924" s="15">
        <v>40546</v>
      </c>
      <c r="C924" s="15">
        <v>10111</v>
      </c>
      <c r="D924" s="15" t="s">
        <v>521</v>
      </c>
      <c r="E924" s="15" t="s">
        <v>2255</v>
      </c>
      <c r="F924" s="15">
        <v>17</v>
      </c>
      <c r="G924" s="15" t="s">
        <v>323</v>
      </c>
      <c r="H924" s="15" t="str">
        <f t="shared" si="46"/>
        <v>普通怪物</v>
      </c>
      <c r="I924" s="18">
        <f>VLOOKUP(F924,映射!A:B,2,FALSE)*VLOOKUP(G924,映射!T:U,2,FALSE)*VLOOKUP(H924,映射!O:P,2,FALSE)</f>
        <v>150</v>
      </c>
      <c r="J924" s="18">
        <f t="shared" si="45"/>
        <v>320</v>
      </c>
    </row>
    <row r="925" spans="1:10">
      <c r="A925" s="15">
        <f t="shared" si="44"/>
        <v>140547</v>
      </c>
      <c r="B925" s="15">
        <v>40547</v>
      </c>
      <c r="C925" s="15">
        <v>10014</v>
      </c>
      <c r="D925" s="15" t="s">
        <v>643</v>
      </c>
      <c r="E925" s="15" t="s">
        <v>2255</v>
      </c>
      <c r="F925" s="15">
        <v>17</v>
      </c>
      <c r="G925" s="15" t="s">
        <v>323</v>
      </c>
      <c r="H925" s="15" t="str">
        <f t="shared" si="46"/>
        <v>普通怪物</v>
      </c>
      <c r="I925" s="18">
        <f>VLOOKUP(F925,映射!A:B,2,FALSE)*VLOOKUP(G925,映射!T:U,2,FALSE)*VLOOKUP(H925,映射!O:P,2,FALSE)</f>
        <v>150</v>
      </c>
      <c r="J925" s="18">
        <f t="shared" si="45"/>
        <v>320</v>
      </c>
    </row>
    <row r="926" spans="1:10">
      <c r="A926" s="15">
        <f t="shared" si="44"/>
        <v>140548</v>
      </c>
      <c r="B926" s="15">
        <v>40548</v>
      </c>
      <c r="C926" s="15">
        <v>10023</v>
      </c>
      <c r="D926" s="15" t="s">
        <v>595</v>
      </c>
      <c r="E926" s="15" t="s">
        <v>2255</v>
      </c>
      <c r="F926" s="15">
        <v>17</v>
      </c>
      <c r="G926" s="15" t="s">
        <v>323</v>
      </c>
      <c r="H926" s="15" t="str">
        <f t="shared" si="46"/>
        <v>普通怪物</v>
      </c>
      <c r="I926" s="18">
        <f>VLOOKUP(F926,映射!A:B,2,FALSE)*VLOOKUP(G926,映射!T:U,2,FALSE)*VLOOKUP(H926,映射!O:P,2,FALSE)</f>
        <v>150</v>
      </c>
      <c r="J926" s="18">
        <f t="shared" si="45"/>
        <v>320</v>
      </c>
    </row>
    <row r="927" spans="1:10">
      <c r="A927" s="15">
        <f t="shared" si="44"/>
        <v>140549</v>
      </c>
      <c r="B927" s="15">
        <v>40549</v>
      </c>
      <c r="C927" s="15">
        <v>10015</v>
      </c>
      <c r="D927" s="15" t="s">
        <v>452</v>
      </c>
      <c r="E927" s="15" t="s">
        <v>2255</v>
      </c>
      <c r="F927" s="15">
        <v>17</v>
      </c>
      <c r="G927" s="15" t="s">
        <v>323</v>
      </c>
      <c r="H927" s="15" t="str">
        <f t="shared" si="46"/>
        <v>普通怪物</v>
      </c>
      <c r="I927" s="18">
        <f>VLOOKUP(F927,映射!A:B,2,FALSE)*VLOOKUP(G927,映射!T:U,2,FALSE)*VLOOKUP(H927,映射!O:P,2,FALSE)</f>
        <v>150</v>
      </c>
      <c r="J927" s="18">
        <f t="shared" si="45"/>
        <v>320</v>
      </c>
    </row>
    <row r="928" spans="1:10">
      <c r="A928" s="15">
        <f t="shared" si="44"/>
        <v>140550</v>
      </c>
      <c r="B928" s="15">
        <v>40550</v>
      </c>
      <c r="C928" s="15">
        <v>10115</v>
      </c>
      <c r="D928" s="15" t="s">
        <v>622</v>
      </c>
      <c r="E928" s="15" t="s">
        <v>2255</v>
      </c>
      <c r="F928" s="15">
        <v>17</v>
      </c>
      <c r="G928" s="15" t="s">
        <v>323</v>
      </c>
      <c r="H928" s="15" t="str">
        <f t="shared" si="46"/>
        <v>普通怪物</v>
      </c>
      <c r="I928" s="18">
        <f>VLOOKUP(F928,映射!A:B,2,FALSE)*VLOOKUP(G928,映射!T:U,2,FALSE)*VLOOKUP(H928,映射!O:P,2,FALSE)</f>
        <v>150</v>
      </c>
      <c r="J928" s="18">
        <f t="shared" si="45"/>
        <v>320</v>
      </c>
    </row>
    <row r="929" spans="1:10">
      <c r="A929" s="15">
        <f t="shared" si="44"/>
        <v>140551</v>
      </c>
      <c r="B929" s="15">
        <v>40551</v>
      </c>
      <c r="C929" s="15">
        <v>10152</v>
      </c>
      <c r="D929" s="15" t="s">
        <v>456</v>
      </c>
      <c r="E929" s="15" t="s">
        <v>2255</v>
      </c>
      <c r="F929" s="15">
        <v>17</v>
      </c>
      <c r="G929" s="15" t="s">
        <v>323</v>
      </c>
      <c r="H929" s="15" t="str">
        <f t="shared" si="46"/>
        <v>普通怪物</v>
      </c>
      <c r="I929" s="18">
        <f>VLOOKUP(F929,映射!A:B,2,FALSE)*VLOOKUP(G929,映射!T:U,2,FALSE)*VLOOKUP(H929,映射!O:P,2,FALSE)</f>
        <v>150</v>
      </c>
      <c r="J929" s="18">
        <f t="shared" si="45"/>
        <v>320</v>
      </c>
    </row>
    <row r="930" spans="1:10">
      <c r="A930" s="15">
        <f t="shared" si="44"/>
        <v>140552</v>
      </c>
      <c r="B930" s="15">
        <v>40552</v>
      </c>
      <c r="C930" s="15">
        <v>10158</v>
      </c>
      <c r="D930" s="15" t="s">
        <v>633</v>
      </c>
      <c r="E930" s="15" t="s">
        <v>2255</v>
      </c>
      <c r="F930" s="15">
        <v>17</v>
      </c>
      <c r="G930" s="15" t="s">
        <v>323</v>
      </c>
      <c r="H930" s="15" t="str">
        <f t="shared" si="46"/>
        <v>普通怪物</v>
      </c>
      <c r="I930" s="18">
        <f>VLOOKUP(F930,映射!A:B,2,FALSE)*VLOOKUP(G930,映射!T:U,2,FALSE)*VLOOKUP(H930,映射!O:P,2,FALSE)</f>
        <v>150</v>
      </c>
      <c r="J930" s="18">
        <f t="shared" si="45"/>
        <v>320</v>
      </c>
    </row>
    <row r="931" spans="1:10">
      <c r="A931" s="15">
        <f t="shared" si="44"/>
        <v>140553</v>
      </c>
      <c r="B931" s="15">
        <v>40553</v>
      </c>
      <c r="C931" s="15">
        <v>10003</v>
      </c>
      <c r="D931" s="15" t="s">
        <v>510</v>
      </c>
      <c r="E931" s="15" t="s">
        <v>2255</v>
      </c>
      <c r="F931" s="15">
        <v>17</v>
      </c>
      <c r="G931" s="15" t="s">
        <v>323</v>
      </c>
      <c r="H931" s="15" t="str">
        <f t="shared" si="46"/>
        <v>普通怪物</v>
      </c>
      <c r="I931" s="18">
        <f>VLOOKUP(F931,映射!A:B,2,FALSE)*VLOOKUP(G931,映射!T:U,2,FALSE)*VLOOKUP(H931,映射!O:P,2,FALSE)</f>
        <v>150</v>
      </c>
      <c r="J931" s="18">
        <f t="shared" si="45"/>
        <v>320</v>
      </c>
    </row>
    <row r="932" spans="1:10">
      <c r="A932" s="15">
        <f t="shared" si="44"/>
        <v>140554</v>
      </c>
      <c r="B932" s="15">
        <v>40554</v>
      </c>
      <c r="C932" s="15">
        <v>10119</v>
      </c>
      <c r="D932" s="15" t="s">
        <v>697</v>
      </c>
      <c r="E932" s="15" t="s">
        <v>2255</v>
      </c>
      <c r="F932" s="15">
        <v>17</v>
      </c>
      <c r="G932" s="15" t="s">
        <v>323</v>
      </c>
      <c r="H932" s="15" t="str">
        <f t="shared" si="46"/>
        <v>普通怪物</v>
      </c>
      <c r="I932" s="18">
        <f>VLOOKUP(F932,映射!A:B,2,FALSE)*VLOOKUP(G932,映射!T:U,2,FALSE)*VLOOKUP(H932,映射!O:P,2,FALSE)</f>
        <v>150</v>
      </c>
      <c r="J932" s="18">
        <f t="shared" si="45"/>
        <v>320</v>
      </c>
    </row>
    <row r="933" spans="1:10">
      <c r="A933" s="15">
        <f t="shared" si="44"/>
        <v>140555</v>
      </c>
      <c r="B933" s="15">
        <v>40555</v>
      </c>
      <c r="C933" s="15">
        <v>10121</v>
      </c>
      <c r="D933" s="15" t="s">
        <v>605</v>
      </c>
      <c r="E933" s="15" t="s">
        <v>2255</v>
      </c>
      <c r="F933" s="15">
        <v>17</v>
      </c>
      <c r="G933" s="15" t="s">
        <v>323</v>
      </c>
      <c r="H933" s="15" t="str">
        <f t="shared" si="46"/>
        <v>普通怪物</v>
      </c>
      <c r="I933" s="18">
        <f>VLOOKUP(F933,映射!A:B,2,FALSE)*VLOOKUP(G933,映射!T:U,2,FALSE)*VLOOKUP(H933,映射!O:P,2,FALSE)</f>
        <v>150</v>
      </c>
      <c r="J933" s="18">
        <f t="shared" si="45"/>
        <v>320</v>
      </c>
    </row>
    <row r="934" spans="1:10">
      <c r="A934" s="15">
        <f t="shared" si="44"/>
        <v>140556</v>
      </c>
      <c r="B934" s="15">
        <v>40556</v>
      </c>
      <c r="C934" s="15">
        <v>10022</v>
      </c>
      <c r="D934" s="15" t="s">
        <v>512</v>
      </c>
      <c r="E934" s="15" t="s">
        <v>2255</v>
      </c>
      <c r="F934" s="15">
        <v>22</v>
      </c>
      <c r="G934" s="15" t="s">
        <v>323</v>
      </c>
      <c r="H934" s="15" t="str">
        <f t="shared" si="46"/>
        <v>普通怪物</v>
      </c>
      <c r="I934" s="18">
        <f>VLOOKUP(F934,映射!A:B,2,FALSE)*VLOOKUP(G934,映射!T:U,2,FALSE)*VLOOKUP(H934,映射!O:P,2,FALSE)</f>
        <v>230</v>
      </c>
      <c r="J934" s="18">
        <f t="shared" si="45"/>
        <v>370</v>
      </c>
    </row>
    <row r="935" spans="1:10">
      <c r="A935" s="15">
        <f t="shared" si="44"/>
        <v>140557</v>
      </c>
      <c r="B935" s="15">
        <v>40557</v>
      </c>
      <c r="C935" s="15">
        <v>10103</v>
      </c>
      <c r="D935" s="15" t="s">
        <v>600</v>
      </c>
      <c r="E935" s="15" t="s">
        <v>2255</v>
      </c>
      <c r="F935" s="15">
        <v>22</v>
      </c>
      <c r="G935" s="15" t="s">
        <v>323</v>
      </c>
      <c r="H935" s="15" t="str">
        <f t="shared" si="46"/>
        <v>普通怪物</v>
      </c>
      <c r="I935" s="18">
        <f>VLOOKUP(F935,映射!A:B,2,FALSE)*VLOOKUP(G935,映射!T:U,2,FALSE)*VLOOKUP(H935,映射!O:P,2,FALSE)</f>
        <v>230</v>
      </c>
      <c r="J935" s="18">
        <f t="shared" si="45"/>
        <v>370</v>
      </c>
    </row>
    <row r="936" spans="1:10">
      <c r="A936" s="15">
        <f t="shared" si="44"/>
        <v>140558</v>
      </c>
      <c r="B936" s="15">
        <v>40558</v>
      </c>
      <c r="C936" s="15">
        <v>10016</v>
      </c>
      <c r="D936" s="15" t="s">
        <v>608</v>
      </c>
      <c r="E936" s="15" t="s">
        <v>2255</v>
      </c>
      <c r="F936" s="15">
        <v>22</v>
      </c>
      <c r="G936" s="15" t="s">
        <v>323</v>
      </c>
      <c r="H936" s="15" t="str">
        <f t="shared" si="46"/>
        <v>普通怪物</v>
      </c>
      <c r="I936" s="18">
        <f>VLOOKUP(F936,映射!A:B,2,FALSE)*VLOOKUP(G936,映射!T:U,2,FALSE)*VLOOKUP(H936,映射!O:P,2,FALSE)</f>
        <v>230</v>
      </c>
      <c r="J936" s="18">
        <f t="shared" si="45"/>
        <v>370</v>
      </c>
    </row>
    <row r="937" spans="1:10">
      <c r="A937" s="15">
        <f t="shared" si="44"/>
        <v>140559</v>
      </c>
      <c r="B937" s="15">
        <v>40559</v>
      </c>
      <c r="C937" s="15">
        <v>10133</v>
      </c>
      <c r="D937" s="15" t="s">
        <v>472</v>
      </c>
      <c r="E937" s="15" t="s">
        <v>2255</v>
      </c>
      <c r="F937" s="15">
        <v>22</v>
      </c>
      <c r="G937" s="15" t="s">
        <v>323</v>
      </c>
      <c r="H937" s="15" t="str">
        <f t="shared" si="46"/>
        <v>普通怪物</v>
      </c>
      <c r="I937" s="18">
        <f>VLOOKUP(F937,映射!A:B,2,FALSE)*VLOOKUP(G937,映射!T:U,2,FALSE)*VLOOKUP(H937,映射!O:P,2,FALSE)</f>
        <v>230</v>
      </c>
      <c r="J937" s="18">
        <f t="shared" si="45"/>
        <v>370</v>
      </c>
    </row>
    <row r="938" spans="1:10">
      <c r="A938" s="15">
        <f t="shared" si="44"/>
        <v>140560</v>
      </c>
      <c r="B938" s="15">
        <v>40560</v>
      </c>
      <c r="C938" s="15">
        <v>10058</v>
      </c>
      <c r="D938" s="15" t="s">
        <v>585</v>
      </c>
      <c r="E938" s="15" t="s">
        <v>2255</v>
      </c>
      <c r="F938" s="15">
        <v>22</v>
      </c>
      <c r="G938" s="15" t="s">
        <v>323</v>
      </c>
      <c r="H938" s="15" t="str">
        <f t="shared" si="46"/>
        <v>普通怪物</v>
      </c>
      <c r="I938" s="18">
        <f>VLOOKUP(F938,映射!A:B,2,FALSE)*VLOOKUP(G938,映射!T:U,2,FALSE)*VLOOKUP(H938,映射!O:P,2,FALSE)</f>
        <v>230</v>
      </c>
      <c r="J938" s="18">
        <f t="shared" si="45"/>
        <v>370</v>
      </c>
    </row>
    <row r="939" spans="1:10">
      <c r="A939" s="15">
        <f t="shared" si="44"/>
        <v>140561</v>
      </c>
      <c r="B939" s="15">
        <v>40561</v>
      </c>
      <c r="C939" s="15">
        <v>10111</v>
      </c>
      <c r="D939" s="15" t="s">
        <v>521</v>
      </c>
      <c r="E939" s="15" t="s">
        <v>2255</v>
      </c>
      <c r="F939" s="15">
        <v>22</v>
      </c>
      <c r="G939" s="15" t="s">
        <v>323</v>
      </c>
      <c r="H939" s="15" t="str">
        <f t="shared" si="46"/>
        <v>普通怪物</v>
      </c>
      <c r="I939" s="18">
        <f>VLOOKUP(F939,映射!A:B,2,FALSE)*VLOOKUP(G939,映射!T:U,2,FALSE)*VLOOKUP(H939,映射!O:P,2,FALSE)</f>
        <v>230</v>
      </c>
      <c r="J939" s="18">
        <f t="shared" si="45"/>
        <v>370</v>
      </c>
    </row>
    <row r="940" spans="1:10">
      <c r="A940" s="15">
        <f t="shared" si="44"/>
        <v>140562</v>
      </c>
      <c r="B940" s="15">
        <v>40562</v>
      </c>
      <c r="C940" s="15">
        <v>10014</v>
      </c>
      <c r="D940" s="15" t="s">
        <v>643</v>
      </c>
      <c r="E940" s="15" t="s">
        <v>2255</v>
      </c>
      <c r="F940" s="15">
        <v>22</v>
      </c>
      <c r="G940" s="15" t="s">
        <v>323</v>
      </c>
      <c r="H940" s="15" t="str">
        <f t="shared" si="46"/>
        <v>普通怪物</v>
      </c>
      <c r="I940" s="18">
        <f>VLOOKUP(F940,映射!A:B,2,FALSE)*VLOOKUP(G940,映射!T:U,2,FALSE)*VLOOKUP(H940,映射!O:P,2,FALSE)</f>
        <v>230</v>
      </c>
      <c r="J940" s="18">
        <f t="shared" si="45"/>
        <v>370</v>
      </c>
    </row>
    <row r="941" spans="1:10">
      <c r="A941" s="15">
        <f t="shared" si="44"/>
        <v>140563</v>
      </c>
      <c r="B941" s="15">
        <v>40563</v>
      </c>
      <c r="C941" s="15">
        <v>10023</v>
      </c>
      <c r="D941" s="15" t="s">
        <v>595</v>
      </c>
      <c r="E941" s="15" t="s">
        <v>2255</v>
      </c>
      <c r="F941" s="15">
        <v>22</v>
      </c>
      <c r="G941" s="15" t="s">
        <v>323</v>
      </c>
      <c r="H941" s="15" t="str">
        <f t="shared" si="46"/>
        <v>普通怪物</v>
      </c>
      <c r="I941" s="18">
        <f>VLOOKUP(F941,映射!A:B,2,FALSE)*VLOOKUP(G941,映射!T:U,2,FALSE)*VLOOKUP(H941,映射!O:P,2,FALSE)</f>
        <v>230</v>
      </c>
      <c r="J941" s="18">
        <f t="shared" si="45"/>
        <v>370</v>
      </c>
    </row>
    <row r="942" spans="1:10">
      <c r="A942" s="15">
        <f t="shared" ref="A942:A1005" si="47">B942+100000</f>
        <v>140564</v>
      </c>
      <c r="B942" s="15">
        <v>40564</v>
      </c>
      <c r="C942" s="15">
        <v>10015</v>
      </c>
      <c r="D942" s="15" t="s">
        <v>452</v>
      </c>
      <c r="E942" s="15" t="s">
        <v>2255</v>
      </c>
      <c r="F942" s="15">
        <v>22</v>
      </c>
      <c r="G942" s="15" t="s">
        <v>323</v>
      </c>
      <c r="H942" s="15" t="str">
        <f t="shared" si="46"/>
        <v>普通怪物</v>
      </c>
      <c r="I942" s="18">
        <f>VLOOKUP(F942,映射!A:B,2,FALSE)*VLOOKUP(G942,映射!T:U,2,FALSE)*VLOOKUP(H942,映射!O:P,2,FALSE)</f>
        <v>230</v>
      </c>
      <c r="J942" s="18">
        <f t="shared" si="45"/>
        <v>370</v>
      </c>
    </row>
    <row r="943" spans="1:10">
      <c r="A943" s="15">
        <f t="shared" si="47"/>
        <v>140565</v>
      </c>
      <c r="B943" s="15">
        <v>40565</v>
      </c>
      <c r="C943" s="15">
        <v>10115</v>
      </c>
      <c r="D943" s="15" t="s">
        <v>622</v>
      </c>
      <c r="E943" s="15" t="s">
        <v>2255</v>
      </c>
      <c r="F943" s="15">
        <v>22</v>
      </c>
      <c r="G943" s="15" t="s">
        <v>323</v>
      </c>
      <c r="H943" s="15" t="str">
        <f t="shared" si="46"/>
        <v>普通怪物</v>
      </c>
      <c r="I943" s="18">
        <f>VLOOKUP(F943,映射!A:B,2,FALSE)*VLOOKUP(G943,映射!T:U,2,FALSE)*VLOOKUP(H943,映射!O:P,2,FALSE)</f>
        <v>230</v>
      </c>
      <c r="J943" s="18">
        <f t="shared" si="45"/>
        <v>370</v>
      </c>
    </row>
    <row r="944" spans="1:10">
      <c r="A944" s="15">
        <f t="shared" si="47"/>
        <v>140566</v>
      </c>
      <c r="B944" s="15">
        <v>40566</v>
      </c>
      <c r="C944" s="15">
        <v>10152</v>
      </c>
      <c r="D944" s="15" t="s">
        <v>456</v>
      </c>
      <c r="E944" s="15" t="s">
        <v>2255</v>
      </c>
      <c r="F944" s="15">
        <v>22</v>
      </c>
      <c r="G944" s="15" t="s">
        <v>323</v>
      </c>
      <c r="H944" s="15" t="str">
        <f t="shared" si="46"/>
        <v>普通怪物</v>
      </c>
      <c r="I944" s="18">
        <f>VLOOKUP(F944,映射!A:B,2,FALSE)*VLOOKUP(G944,映射!T:U,2,FALSE)*VLOOKUP(H944,映射!O:P,2,FALSE)</f>
        <v>230</v>
      </c>
      <c r="J944" s="18">
        <f t="shared" si="45"/>
        <v>370</v>
      </c>
    </row>
    <row r="945" spans="1:10">
      <c r="A945" s="15">
        <f t="shared" si="47"/>
        <v>140567</v>
      </c>
      <c r="B945" s="15">
        <v>40567</v>
      </c>
      <c r="C945" s="15">
        <v>10158</v>
      </c>
      <c r="D945" s="15" t="s">
        <v>633</v>
      </c>
      <c r="E945" s="15" t="s">
        <v>2255</v>
      </c>
      <c r="F945" s="15">
        <v>22</v>
      </c>
      <c r="G945" s="15" t="s">
        <v>323</v>
      </c>
      <c r="H945" s="15" t="str">
        <f t="shared" si="46"/>
        <v>普通怪物</v>
      </c>
      <c r="I945" s="18">
        <f>VLOOKUP(F945,映射!A:B,2,FALSE)*VLOOKUP(G945,映射!T:U,2,FALSE)*VLOOKUP(H945,映射!O:P,2,FALSE)</f>
        <v>230</v>
      </c>
      <c r="J945" s="18">
        <f t="shared" si="45"/>
        <v>370</v>
      </c>
    </row>
    <row r="946" spans="1:10">
      <c r="A946" s="15">
        <f t="shared" si="47"/>
        <v>140568</v>
      </c>
      <c r="B946" s="15">
        <v>40568</v>
      </c>
      <c r="C946" s="15">
        <v>10003</v>
      </c>
      <c r="D946" s="15" t="s">
        <v>510</v>
      </c>
      <c r="E946" s="15" t="s">
        <v>2255</v>
      </c>
      <c r="F946" s="15">
        <v>22</v>
      </c>
      <c r="G946" s="15" t="s">
        <v>323</v>
      </c>
      <c r="H946" s="15" t="str">
        <f t="shared" si="46"/>
        <v>普通怪物</v>
      </c>
      <c r="I946" s="18">
        <f>VLOOKUP(F946,映射!A:B,2,FALSE)*VLOOKUP(G946,映射!T:U,2,FALSE)*VLOOKUP(H946,映射!O:P,2,FALSE)</f>
        <v>230</v>
      </c>
      <c r="J946" s="18">
        <f t="shared" si="45"/>
        <v>370</v>
      </c>
    </row>
    <row r="947" spans="1:10">
      <c r="A947" s="15">
        <f t="shared" si="47"/>
        <v>140569</v>
      </c>
      <c r="B947" s="15">
        <v>40569</v>
      </c>
      <c r="C947" s="15">
        <v>10119</v>
      </c>
      <c r="D947" s="15" t="s">
        <v>697</v>
      </c>
      <c r="E947" s="15" t="s">
        <v>2255</v>
      </c>
      <c r="F947" s="15">
        <v>22</v>
      </c>
      <c r="G947" s="15" t="s">
        <v>323</v>
      </c>
      <c r="H947" s="15" t="str">
        <f t="shared" si="46"/>
        <v>普通怪物</v>
      </c>
      <c r="I947" s="18">
        <f>VLOOKUP(F947,映射!A:B,2,FALSE)*VLOOKUP(G947,映射!T:U,2,FALSE)*VLOOKUP(H947,映射!O:P,2,FALSE)</f>
        <v>230</v>
      </c>
      <c r="J947" s="18">
        <f t="shared" si="45"/>
        <v>370</v>
      </c>
    </row>
    <row r="948" spans="1:10">
      <c r="A948" s="15">
        <f t="shared" si="47"/>
        <v>140570</v>
      </c>
      <c r="B948" s="15">
        <v>40570</v>
      </c>
      <c r="C948" s="15">
        <v>10121</v>
      </c>
      <c r="D948" s="15" t="s">
        <v>605</v>
      </c>
      <c r="E948" s="15" t="s">
        <v>2255</v>
      </c>
      <c r="F948" s="15">
        <v>22</v>
      </c>
      <c r="G948" s="15" t="s">
        <v>323</v>
      </c>
      <c r="H948" s="15" t="str">
        <f t="shared" si="46"/>
        <v>普通怪物</v>
      </c>
      <c r="I948" s="18">
        <f>VLOOKUP(F948,映射!A:B,2,FALSE)*VLOOKUP(G948,映射!T:U,2,FALSE)*VLOOKUP(H948,映射!O:P,2,FALSE)</f>
        <v>230</v>
      </c>
      <c r="J948" s="18">
        <f t="shared" si="45"/>
        <v>370</v>
      </c>
    </row>
    <row r="949" spans="1:10">
      <c r="A949" s="15">
        <f t="shared" si="47"/>
        <v>140571</v>
      </c>
      <c r="B949" s="15">
        <v>40571</v>
      </c>
      <c r="C949" s="15">
        <v>10022</v>
      </c>
      <c r="D949" s="15" t="s">
        <v>512</v>
      </c>
      <c r="E949" s="15" t="s">
        <v>2255</v>
      </c>
      <c r="F949" s="15">
        <v>27</v>
      </c>
      <c r="G949" s="15" t="s">
        <v>323</v>
      </c>
      <c r="H949" s="15" t="str">
        <f t="shared" si="46"/>
        <v>普通怪物</v>
      </c>
      <c r="I949" s="18">
        <f>VLOOKUP(F949,映射!A:B,2,FALSE)*VLOOKUP(G949,映射!T:U,2,FALSE)*VLOOKUP(H949,映射!O:P,2,FALSE)</f>
        <v>340</v>
      </c>
      <c r="J949" s="18">
        <f t="shared" si="45"/>
        <v>420</v>
      </c>
    </row>
    <row r="950" spans="1:10">
      <c r="A950" s="15">
        <f t="shared" si="47"/>
        <v>140572</v>
      </c>
      <c r="B950" s="15">
        <v>40572</v>
      </c>
      <c r="C950" s="15">
        <v>10103</v>
      </c>
      <c r="D950" s="15" t="s">
        <v>600</v>
      </c>
      <c r="E950" s="15" t="s">
        <v>2255</v>
      </c>
      <c r="F950" s="15">
        <v>27</v>
      </c>
      <c r="G950" s="15" t="s">
        <v>323</v>
      </c>
      <c r="H950" s="15" t="str">
        <f t="shared" si="46"/>
        <v>普通怪物</v>
      </c>
      <c r="I950" s="18">
        <f>VLOOKUP(F950,映射!A:B,2,FALSE)*VLOOKUP(G950,映射!T:U,2,FALSE)*VLOOKUP(H950,映射!O:P,2,FALSE)</f>
        <v>340</v>
      </c>
      <c r="J950" s="18">
        <f t="shared" si="45"/>
        <v>420</v>
      </c>
    </row>
    <row r="951" spans="1:10">
      <c r="A951" s="15">
        <f t="shared" si="47"/>
        <v>140573</v>
      </c>
      <c r="B951" s="15">
        <v>40573</v>
      </c>
      <c r="C951" s="15">
        <v>10016</v>
      </c>
      <c r="D951" s="15" t="s">
        <v>608</v>
      </c>
      <c r="E951" s="15" t="s">
        <v>2255</v>
      </c>
      <c r="F951" s="15">
        <v>27</v>
      </c>
      <c r="G951" s="15" t="s">
        <v>323</v>
      </c>
      <c r="H951" s="15" t="str">
        <f t="shared" si="46"/>
        <v>普通怪物</v>
      </c>
      <c r="I951" s="18">
        <f>VLOOKUP(F951,映射!A:B,2,FALSE)*VLOOKUP(G951,映射!T:U,2,FALSE)*VLOOKUP(H951,映射!O:P,2,FALSE)</f>
        <v>340</v>
      </c>
      <c r="J951" s="18">
        <f t="shared" si="45"/>
        <v>420</v>
      </c>
    </row>
    <row r="952" spans="1:10">
      <c r="A952" s="15">
        <f t="shared" si="47"/>
        <v>140574</v>
      </c>
      <c r="B952" s="15">
        <v>40574</v>
      </c>
      <c r="C952" s="15">
        <v>10133</v>
      </c>
      <c r="D952" s="15" t="s">
        <v>472</v>
      </c>
      <c r="E952" s="15" t="s">
        <v>2255</v>
      </c>
      <c r="F952" s="15">
        <v>27</v>
      </c>
      <c r="G952" s="15" t="s">
        <v>323</v>
      </c>
      <c r="H952" s="15" t="str">
        <f t="shared" si="46"/>
        <v>普通怪物</v>
      </c>
      <c r="I952" s="18">
        <f>VLOOKUP(F952,映射!A:B,2,FALSE)*VLOOKUP(G952,映射!T:U,2,FALSE)*VLOOKUP(H952,映射!O:P,2,FALSE)</f>
        <v>340</v>
      </c>
      <c r="J952" s="18">
        <f t="shared" si="45"/>
        <v>420</v>
      </c>
    </row>
    <row r="953" spans="1:10">
      <c r="A953" s="15">
        <f t="shared" si="47"/>
        <v>140575</v>
      </c>
      <c r="B953" s="15">
        <v>40575</v>
      </c>
      <c r="C953" s="15">
        <v>10058</v>
      </c>
      <c r="D953" s="15" t="s">
        <v>585</v>
      </c>
      <c r="E953" s="15" t="s">
        <v>2255</v>
      </c>
      <c r="F953" s="15">
        <v>27</v>
      </c>
      <c r="G953" s="15" t="s">
        <v>323</v>
      </c>
      <c r="H953" s="15" t="str">
        <f t="shared" si="46"/>
        <v>普通怪物</v>
      </c>
      <c r="I953" s="18">
        <f>VLOOKUP(F953,映射!A:B,2,FALSE)*VLOOKUP(G953,映射!T:U,2,FALSE)*VLOOKUP(H953,映射!O:P,2,FALSE)</f>
        <v>340</v>
      </c>
      <c r="J953" s="18">
        <f t="shared" si="45"/>
        <v>420</v>
      </c>
    </row>
    <row r="954" spans="1:10">
      <c r="A954" s="15">
        <f t="shared" si="47"/>
        <v>140576</v>
      </c>
      <c r="B954" s="15">
        <v>40576</v>
      </c>
      <c r="C954" s="15">
        <v>10111</v>
      </c>
      <c r="D954" s="15" t="s">
        <v>521</v>
      </c>
      <c r="E954" s="15" t="s">
        <v>2255</v>
      </c>
      <c r="F954" s="15">
        <v>27</v>
      </c>
      <c r="G954" s="15" t="s">
        <v>323</v>
      </c>
      <c r="H954" s="15" t="str">
        <f t="shared" si="46"/>
        <v>普通怪物</v>
      </c>
      <c r="I954" s="18">
        <f>VLOOKUP(F954,映射!A:B,2,FALSE)*VLOOKUP(G954,映射!T:U,2,FALSE)*VLOOKUP(H954,映射!O:P,2,FALSE)</f>
        <v>340</v>
      </c>
      <c r="J954" s="18">
        <f t="shared" si="45"/>
        <v>420</v>
      </c>
    </row>
    <row r="955" spans="1:10">
      <c r="A955" s="15">
        <f t="shared" si="47"/>
        <v>140577</v>
      </c>
      <c r="B955" s="15">
        <v>40577</v>
      </c>
      <c r="C955" s="15">
        <v>10014</v>
      </c>
      <c r="D955" s="15" t="s">
        <v>643</v>
      </c>
      <c r="E955" s="15" t="s">
        <v>2255</v>
      </c>
      <c r="F955" s="15">
        <v>27</v>
      </c>
      <c r="G955" s="15" t="s">
        <v>323</v>
      </c>
      <c r="H955" s="15" t="str">
        <f t="shared" si="46"/>
        <v>普通怪物</v>
      </c>
      <c r="I955" s="18">
        <f>VLOOKUP(F955,映射!A:B,2,FALSE)*VLOOKUP(G955,映射!T:U,2,FALSE)*VLOOKUP(H955,映射!O:P,2,FALSE)</f>
        <v>340</v>
      </c>
      <c r="J955" s="18">
        <f t="shared" si="45"/>
        <v>420</v>
      </c>
    </row>
    <row r="956" spans="1:10">
      <c r="A956" s="15">
        <f t="shared" si="47"/>
        <v>140578</v>
      </c>
      <c r="B956" s="15">
        <v>40578</v>
      </c>
      <c r="C956" s="15">
        <v>10023</v>
      </c>
      <c r="D956" s="15" t="s">
        <v>595</v>
      </c>
      <c r="E956" s="15" t="s">
        <v>2255</v>
      </c>
      <c r="F956" s="15">
        <v>27</v>
      </c>
      <c r="G956" s="15" t="s">
        <v>323</v>
      </c>
      <c r="H956" s="15" t="str">
        <f t="shared" si="46"/>
        <v>普通怪物</v>
      </c>
      <c r="I956" s="18">
        <f>VLOOKUP(F956,映射!A:B,2,FALSE)*VLOOKUP(G956,映射!T:U,2,FALSE)*VLOOKUP(H956,映射!O:P,2,FALSE)</f>
        <v>340</v>
      </c>
      <c r="J956" s="18">
        <f t="shared" si="45"/>
        <v>420</v>
      </c>
    </row>
    <row r="957" spans="1:10">
      <c r="A957" s="15">
        <f t="shared" si="47"/>
        <v>140579</v>
      </c>
      <c r="B957" s="15">
        <v>40579</v>
      </c>
      <c r="C957" s="15">
        <v>10015</v>
      </c>
      <c r="D957" s="15" t="s">
        <v>452</v>
      </c>
      <c r="E957" s="15" t="s">
        <v>2255</v>
      </c>
      <c r="F957" s="15">
        <v>27</v>
      </c>
      <c r="G957" s="15" t="s">
        <v>323</v>
      </c>
      <c r="H957" s="15" t="str">
        <f t="shared" si="46"/>
        <v>普通怪物</v>
      </c>
      <c r="I957" s="18">
        <f>VLOOKUP(F957,映射!A:B,2,FALSE)*VLOOKUP(G957,映射!T:U,2,FALSE)*VLOOKUP(H957,映射!O:P,2,FALSE)</f>
        <v>340</v>
      </c>
      <c r="J957" s="18">
        <f t="shared" si="45"/>
        <v>420</v>
      </c>
    </row>
    <row r="958" spans="1:10">
      <c r="A958" s="15">
        <f t="shared" si="47"/>
        <v>140580</v>
      </c>
      <c r="B958" s="15">
        <v>40580</v>
      </c>
      <c r="C958" s="15">
        <v>10115</v>
      </c>
      <c r="D958" s="15" t="s">
        <v>622</v>
      </c>
      <c r="E958" s="15" t="s">
        <v>2255</v>
      </c>
      <c r="F958" s="15">
        <v>27</v>
      </c>
      <c r="G958" s="15" t="s">
        <v>323</v>
      </c>
      <c r="H958" s="15" t="str">
        <f t="shared" si="46"/>
        <v>普通怪物</v>
      </c>
      <c r="I958" s="18">
        <f>VLOOKUP(F958,映射!A:B,2,FALSE)*VLOOKUP(G958,映射!T:U,2,FALSE)*VLOOKUP(H958,映射!O:P,2,FALSE)</f>
        <v>340</v>
      </c>
      <c r="J958" s="18">
        <f t="shared" si="45"/>
        <v>420</v>
      </c>
    </row>
    <row r="959" spans="1:10">
      <c r="A959" s="15">
        <f t="shared" si="47"/>
        <v>140581</v>
      </c>
      <c r="B959" s="15">
        <v>40581</v>
      </c>
      <c r="C959" s="15">
        <v>10152</v>
      </c>
      <c r="D959" s="15" t="s">
        <v>456</v>
      </c>
      <c r="E959" s="15" t="s">
        <v>2255</v>
      </c>
      <c r="F959" s="15">
        <v>27</v>
      </c>
      <c r="G959" s="15" t="s">
        <v>323</v>
      </c>
      <c r="H959" s="15" t="str">
        <f t="shared" si="46"/>
        <v>普通怪物</v>
      </c>
      <c r="I959" s="18">
        <f>VLOOKUP(F959,映射!A:B,2,FALSE)*VLOOKUP(G959,映射!T:U,2,FALSE)*VLOOKUP(H959,映射!O:P,2,FALSE)</f>
        <v>340</v>
      </c>
      <c r="J959" s="18">
        <f t="shared" si="45"/>
        <v>420</v>
      </c>
    </row>
    <row r="960" spans="1:10">
      <c r="A960" s="15">
        <f t="shared" si="47"/>
        <v>140582</v>
      </c>
      <c r="B960" s="15">
        <v>40582</v>
      </c>
      <c r="C960" s="15">
        <v>10158</v>
      </c>
      <c r="D960" s="15" t="s">
        <v>633</v>
      </c>
      <c r="E960" s="15" t="s">
        <v>2255</v>
      </c>
      <c r="F960" s="15">
        <v>27</v>
      </c>
      <c r="G960" s="15" t="s">
        <v>323</v>
      </c>
      <c r="H960" s="15" t="str">
        <f t="shared" si="46"/>
        <v>普通怪物</v>
      </c>
      <c r="I960" s="18">
        <f>VLOOKUP(F960,映射!A:B,2,FALSE)*VLOOKUP(G960,映射!T:U,2,FALSE)*VLOOKUP(H960,映射!O:P,2,FALSE)</f>
        <v>340</v>
      </c>
      <c r="J960" s="18">
        <f t="shared" si="45"/>
        <v>420</v>
      </c>
    </row>
    <row r="961" spans="1:10">
      <c r="A961" s="15">
        <f t="shared" si="47"/>
        <v>140583</v>
      </c>
      <c r="B961" s="15">
        <v>40583</v>
      </c>
      <c r="C961" s="15">
        <v>10003</v>
      </c>
      <c r="D961" s="15" t="s">
        <v>510</v>
      </c>
      <c r="E961" s="15" t="s">
        <v>2255</v>
      </c>
      <c r="F961" s="15">
        <v>27</v>
      </c>
      <c r="G961" s="15" t="s">
        <v>323</v>
      </c>
      <c r="H961" s="15" t="str">
        <f t="shared" si="46"/>
        <v>普通怪物</v>
      </c>
      <c r="I961" s="18">
        <f>VLOOKUP(F961,映射!A:B,2,FALSE)*VLOOKUP(G961,映射!T:U,2,FALSE)*VLOOKUP(H961,映射!O:P,2,FALSE)</f>
        <v>340</v>
      </c>
      <c r="J961" s="18">
        <f t="shared" si="45"/>
        <v>420</v>
      </c>
    </row>
    <row r="962" spans="1:10">
      <c r="A962" s="15">
        <f t="shared" si="47"/>
        <v>140584</v>
      </c>
      <c r="B962" s="15">
        <v>40584</v>
      </c>
      <c r="C962" s="15">
        <v>10119</v>
      </c>
      <c r="D962" s="15" t="s">
        <v>697</v>
      </c>
      <c r="E962" s="15" t="s">
        <v>2255</v>
      </c>
      <c r="F962" s="15">
        <v>27</v>
      </c>
      <c r="G962" s="15" t="s">
        <v>323</v>
      </c>
      <c r="H962" s="15" t="str">
        <f t="shared" si="46"/>
        <v>普通怪物</v>
      </c>
      <c r="I962" s="18">
        <f>VLOOKUP(F962,映射!A:B,2,FALSE)*VLOOKUP(G962,映射!T:U,2,FALSE)*VLOOKUP(H962,映射!O:P,2,FALSE)</f>
        <v>340</v>
      </c>
      <c r="J962" s="18">
        <f t="shared" si="45"/>
        <v>420</v>
      </c>
    </row>
    <row r="963" spans="1:10">
      <c r="A963" s="15">
        <f t="shared" si="47"/>
        <v>140585</v>
      </c>
      <c r="B963" s="15">
        <v>40585</v>
      </c>
      <c r="C963" s="15">
        <v>10121</v>
      </c>
      <c r="D963" s="15" t="s">
        <v>605</v>
      </c>
      <c r="E963" s="15" t="s">
        <v>2255</v>
      </c>
      <c r="F963" s="15">
        <v>27</v>
      </c>
      <c r="G963" s="15" t="s">
        <v>323</v>
      </c>
      <c r="H963" s="15" t="str">
        <f t="shared" si="46"/>
        <v>普通怪物</v>
      </c>
      <c r="I963" s="18">
        <f>VLOOKUP(F963,映射!A:B,2,FALSE)*VLOOKUP(G963,映射!T:U,2,FALSE)*VLOOKUP(H963,映射!O:P,2,FALSE)</f>
        <v>340</v>
      </c>
      <c r="J963" s="18">
        <f t="shared" ref="J963:J1026" si="48">VLOOKUP(F963,AK:AL,2,FALSE)*VLOOKUP(G963,AH:AI,2,FALSE)*VLOOKUP(H963,AF:AG,2,FALSE)</f>
        <v>420</v>
      </c>
    </row>
    <row r="964" spans="1:10">
      <c r="A964" s="15">
        <f t="shared" si="47"/>
        <v>140586</v>
      </c>
      <c r="B964" s="15">
        <v>40586</v>
      </c>
      <c r="C964" s="15">
        <v>10022</v>
      </c>
      <c r="D964" s="15" t="s">
        <v>512</v>
      </c>
      <c r="E964" s="15" t="s">
        <v>2255</v>
      </c>
      <c r="F964" s="15">
        <v>32</v>
      </c>
      <c r="G964" s="15" t="s">
        <v>323</v>
      </c>
      <c r="H964" s="15" t="str">
        <f t="shared" ref="H964:H1027" si="49">IF(E964="monster","普通怪物","boss")</f>
        <v>普通怪物</v>
      </c>
      <c r="I964" s="18">
        <f>VLOOKUP(F964,映射!A:B,2,FALSE)*VLOOKUP(G964,映射!T:U,2,FALSE)*VLOOKUP(H964,映射!O:P,2,FALSE)</f>
        <v>480</v>
      </c>
      <c r="J964" s="18">
        <f t="shared" si="48"/>
        <v>470</v>
      </c>
    </row>
    <row r="965" spans="1:10">
      <c r="A965" s="15">
        <f t="shared" si="47"/>
        <v>140587</v>
      </c>
      <c r="B965" s="15">
        <v>40587</v>
      </c>
      <c r="C965" s="15">
        <v>10103</v>
      </c>
      <c r="D965" s="15" t="s">
        <v>600</v>
      </c>
      <c r="E965" s="15" t="s">
        <v>2255</v>
      </c>
      <c r="F965" s="15">
        <v>32</v>
      </c>
      <c r="G965" s="15" t="s">
        <v>323</v>
      </c>
      <c r="H965" s="15" t="str">
        <f t="shared" si="49"/>
        <v>普通怪物</v>
      </c>
      <c r="I965" s="18">
        <f>VLOOKUP(F965,映射!A:B,2,FALSE)*VLOOKUP(G965,映射!T:U,2,FALSE)*VLOOKUP(H965,映射!O:P,2,FALSE)</f>
        <v>480</v>
      </c>
      <c r="J965" s="18">
        <f t="shared" si="48"/>
        <v>470</v>
      </c>
    </row>
    <row r="966" spans="1:10">
      <c r="A966" s="15">
        <f t="shared" si="47"/>
        <v>140588</v>
      </c>
      <c r="B966" s="15">
        <v>40588</v>
      </c>
      <c r="C966" s="15">
        <v>10016</v>
      </c>
      <c r="D966" s="15" t="s">
        <v>608</v>
      </c>
      <c r="E966" s="15" t="s">
        <v>2255</v>
      </c>
      <c r="F966" s="15">
        <v>32</v>
      </c>
      <c r="G966" s="15" t="s">
        <v>323</v>
      </c>
      <c r="H966" s="15" t="str">
        <f t="shared" si="49"/>
        <v>普通怪物</v>
      </c>
      <c r="I966" s="18">
        <f>VLOOKUP(F966,映射!A:B,2,FALSE)*VLOOKUP(G966,映射!T:U,2,FALSE)*VLOOKUP(H966,映射!O:P,2,FALSE)</f>
        <v>480</v>
      </c>
      <c r="J966" s="18">
        <f t="shared" si="48"/>
        <v>470</v>
      </c>
    </row>
    <row r="967" spans="1:10">
      <c r="A967" s="15">
        <f t="shared" si="47"/>
        <v>140589</v>
      </c>
      <c r="B967" s="15">
        <v>40589</v>
      </c>
      <c r="C967" s="15">
        <v>10133</v>
      </c>
      <c r="D967" s="15" t="s">
        <v>472</v>
      </c>
      <c r="E967" s="15" t="s">
        <v>2255</v>
      </c>
      <c r="F967" s="15">
        <v>32</v>
      </c>
      <c r="G967" s="15" t="s">
        <v>323</v>
      </c>
      <c r="H967" s="15" t="str">
        <f t="shared" si="49"/>
        <v>普通怪物</v>
      </c>
      <c r="I967" s="18">
        <f>VLOOKUP(F967,映射!A:B,2,FALSE)*VLOOKUP(G967,映射!T:U,2,FALSE)*VLOOKUP(H967,映射!O:P,2,FALSE)</f>
        <v>480</v>
      </c>
      <c r="J967" s="18">
        <f t="shared" si="48"/>
        <v>470</v>
      </c>
    </row>
    <row r="968" spans="1:10">
      <c r="A968" s="15">
        <f t="shared" si="47"/>
        <v>140590</v>
      </c>
      <c r="B968" s="15">
        <v>40590</v>
      </c>
      <c r="C968" s="15">
        <v>10058</v>
      </c>
      <c r="D968" s="15" t="s">
        <v>585</v>
      </c>
      <c r="E968" s="15" t="s">
        <v>2255</v>
      </c>
      <c r="F968" s="15">
        <v>32</v>
      </c>
      <c r="G968" s="15" t="s">
        <v>323</v>
      </c>
      <c r="H968" s="15" t="str">
        <f t="shared" si="49"/>
        <v>普通怪物</v>
      </c>
      <c r="I968" s="18">
        <f>VLOOKUP(F968,映射!A:B,2,FALSE)*VLOOKUP(G968,映射!T:U,2,FALSE)*VLOOKUP(H968,映射!O:P,2,FALSE)</f>
        <v>480</v>
      </c>
      <c r="J968" s="18">
        <f t="shared" si="48"/>
        <v>470</v>
      </c>
    </row>
    <row r="969" spans="1:10">
      <c r="A969" s="15">
        <f t="shared" si="47"/>
        <v>140591</v>
      </c>
      <c r="B969" s="15">
        <v>40591</v>
      </c>
      <c r="C969" s="15">
        <v>10111</v>
      </c>
      <c r="D969" s="15" t="s">
        <v>521</v>
      </c>
      <c r="E969" s="15" t="s">
        <v>2255</v>
      </c>
      <c r="F969" s="15">
        <v>32</v>
      </c>
      <c r="G969" s="15" t="s">
        <v>323</v>
      </c>
      <c r="H969" s="15" t="str">
        <f t="shared" si="49"/>
        <v>普通怪物</v>
      </c>
      <c r="I969" s="18">
        <f>VLOOKUP(F969,映射!A:B,2,FALSE)*VLOOKUP(G969,映射!T:U,2,FALSE)*VLOOKUP(H969,映射!O:P,2,FALSE)</f>
        <v>480</v>
      </c>
      <c r="J969" s="18">
        <f t="shared" si="48"/>
        <v>470</v>
      </c>
    </row>
    <row r="970" spans="1:10">
      <c r="A970" s="15">
        <f t="shared" si="47"/>
        <v>140592</v>
      </c>
      <c r="B970" s="15">
        <v>40592</v>
      </c>
      <c r="C970" s="15">
        <v>10014</v>
      </c>
      <c r="D970" s="15" t="s">
        <v>643</v>
      </c>
      <c r="E970" s="15" t="s">
        <v>2255</v>
      </c>
      <c r="F970" s="15">
        <v>32</v>
      </c>
      <c r="G970" s="15" t="s">
        <v>323</v>
      </c>
      <c r="H970" s="15" t="str">
        <f t="shared" si="49"/>
        <v>普通怪物</v>
      </c>
      <c r="I970" s="18">
        <f>VLOOKUP(F970,映射!A:B,2,FALSE)*VLOOKUP(G970,映射!T:U,2,FALSE)*VLOOKUP(H970,映射!O:P,2,FALSE)</f>
        <v>480</v>
      </c>
      <c r="J970" s="18">
        <f t="shared" si="48"/>
        <v>470</v>
      </c>
    </row>
    <row r="971" spans="1:10">
      <c r="A971" s="15">
        <f t="shared" si="47"/>
        <v>140593</v>
      </c>
      <c r="B971" s="15">
        <v>40593</v>
      </c>
      <c r="C971" s="15">
        <v>10023</v>
      </c>
      <c r="D971" s="15" t="s">
        <v>595</v>
      </c>
      <c r="E971" s="15" t="s">
        <v>2255</v>
      </c>
      <c r="F971" s="15">
        <v>32</v>
      </c>
      <c r="G971" s="15" t="s">
        <v>323</v>
      </c>
      <c r="H971" s="15" t="str">
        <f t="shared" si="49"/>
        <v>普通怪物</v>
      </c>
      <c r="I971" s="18">
        <f>VLOOKUP(F971,映射!A:B,2,FALSE)*VLOOKUP(G971,映射!T:U,2,FALSE)*VLOOKUP(H971,映射!O:P,2,FALSE)</f>
        <v>480</v>
      </c>
      <c r="J971" s="18">
        <f t="shared" si="48"/>
        <v>470</v>
      </c>
    </row>
    <row r="972" spans="1:10">
      <c r="A972" s="15">
        <f t="shared" si="47"/>
        <v>140594</v>
      </c>
      <c r="B972" s="15">
        <v>40594</v>
      </c>
      <c r="C972" s="15">
        <v>10015</v>
      </c>
      <c r="D972" s="15" t="s">
        <v>452</v>
      </c>
      <c r="E972" s="15" t="s">
        <v>2255</v>
      </c>
      <c r="F972" s="15">
        <v>32</v>
      </c>
      <c r="G972" s="15" t="s">
        <v>323</v>
      </c>
      <c r="H972" s="15" t="str">
        <f t="shared" si="49"/>
        <v>普通怪物</v>
      </c>
      <c r="I972" s="18">
        <f>VLOOKUP(F972,映射!A:B,2,FALSE)*VLOOKUP(G972,映射!T:U,2,FALSE)*VLOOKUP(H972,映射!O:P,2,FALSE)</f>
        <v>480</v>
      </c>
      <c r="J972" s="18">
        <f t="shared" si="48"/>
        <v>470</v>
      </c>
    </row>
    <row r="973" spans="1:10">
      <c r="A973" s="15">
        <f t="shared" si="47"/>
        <v>140595</v>
      </c>
      <c r="B973" s="15">
        <v>40595</v>
      </c>
      <c r="C973" s="15">
        <v>10115</v>
      </c>
      <c r="D973" s="15" t="s">
        <v>622</v>
      </c>
      <c r="E973" s="15" t="s">
        <v>2255</v>
      </c>
      <c r="F973" s="15">
        <v>32</v>
      </c>
      <c r="G973" s="15" t="s">
        <v>323</v>
      </c>
      <c r="H973" s="15" t="str">
        <f t="shared" si="49"/>
        <v>普通怪物</v>
      </c>
      <c r="I973" s="18">
        <f>VLOOKUP(F973,映射!A:B,2,FALSE)*VLOOKUP(G973,映射!T:U,2,FALSE)*VLOOKUP(H973,映射!O:P,2,FALSE)</f>
        <v>480</v>
      </c>
      <c r="J973" s="18">
        <f t="shared" si="48"/>
        <v>470</v>
      </c>
    </row>
    <row r="974" spans="1:10">
      <c r="A974" s="15">
        <f t="shared" si="47"/>
        <v>140596</v>
      </c>
      <c r="B974" s="15">
        <v>40596</v>
      </c>
      <c r="C974" s="15">
        <v>10152</v>
      </c>
      <c r="D974" s="15" t="s">
        <v>456</v>
      </c>
      <c r="E974" s="15" t="s">
        <v>2255</v>
      </c>
      <c r="F974" s="15">
        <v>32</v>
      </c>
      <c r="G974" s="15" t="s">
        <v>323</v>
      </c>
      <c r="H974" s="15" t="str">
        <f t="shared" si="49"/>
        <v>普通怪物</v>
      </c>
      <c r="I974" s="18">
        <f>VLOOKUP(F974,映射!A:B,2,FALSE)*VLOOKUP(G974,映射!T:U,2,FALSE)*VLOOKUP(H974,映射!O:P,2,FALSE)</f>
        <v>480</v>
      </c>
      <c r="J974" s="18">
        <f t="shared" si="48"/>
        <v>470</v>
      </c>
    </row>
    <row r="975" spans="1:10">
      <c r="A975" s="15">
        <f t="shared" si="47"/>
        <v>140597</v>
      </c>
      <c r="B975" s="15">
        <v>40597</v>
      </c>
      <c r="C975" s="15">
        <v>10158</v>
      </c>
      <c r="D975" s="15" t="s">
        <v>633</v>
      </c>
      <c r="E975" s="15" t="s">
        <v>2255</v>
      </c>
      <c r="F975" s="15">
        <v>32</v>
      </c>
      <c r="G975" s="15" t="s">
        <v>323</v>
      </c>
      <c r="H975" s="15" t="str">
        <f t="shared" si="49"/>
        <v>普通怪物</v>
      </c>
      <c r="I975" s="18">
        <f>VLOOKUP(F975,映射!A:B,2,FALSE)*VLOOKUP(G975,映射!T:U,2,FALSE)*VLOOKUP(H975,映射!O:P,2,FALSE)</f>
        <v>480</v>
      </c>
      <c r="J975" s="18">
        <f t="shared" si="48"/>
        <v>470</v>
      </c>
    </row>
    <row r="976" spans="1:10">
      <c r="A976" s="15">
        <f t="shared" si="47"/>
        <v>140598</v>
      </c>
      <c r="B976" s="15">
        <v>40598</v>
      </c>
      <c r="C976" s="15">
        <v>10003</v>
      </c>
      <c r="D976" s="15" t="s">
        <v>510</v>
      </c>
      <c r="E976" s="15" t="s">
        <v>2255</v>
      </c>
      <c r="F976" s="15">
        <v>32</v>
      </c>
      <c r="G976" s="15" t="s">
        <v>323</v>
      </c>
      <c r="H976" s="15" t="str">
        <f t="shared" si="49"/>
        <v>普通怪物</v>
      </c>
      <c r="I976" s="18">
        <f>VLOOKUP(F976,映射!A:B,2,FALSE)*VLOOKUP(G976,映射!T:U,2,FALSE)*VLOOKUP(H976,映射!O:P,2,FALSE)</f>
        <v>480</v>
      </c>
      <c r="J976" s="18">
        <f t="shared" si="48"/>
        <v>470</v>
      </c>
    </row>
    <row r="977" spans="1:10">
      <c r="A977" s="15">
        <f t="shared" si="47"/>
        <v>140599</v>
      </c>
      <c r="B977" s="15">
        <v>40599</v>
      </c>
      <c r="C977" s="15">
        <v>10119</v>
      </c>
      <c r="D977" s="15" t="s">
        <v>697</v>
      </c>
      <c r="E977" s="15" t="s">
        <v>2255</v>
      </c>
      <c r="F977" s="15">
        <v>32</v>
      </c>
      <c r="G977" s="15" t="s">
        <v>323</v>
      </c>
      <c r="H977" s="15" t="str">
        <f t="shared" si="49"/>
        <v>普通怪物</v>
      </c>
      <c r="I977" s="18">
        <f>VLOOKUP(F977,映射!A:B,2,FALSE)*VLOOKUP(G977,映射!T:U,2,FALSE)*VLOOKUP(H977,映射!O:P,2,FALSE)</f>
        <v>480</v>
      </c>
      <c r="J977" s="18">
        <f t="shared" si="48"/>
        <v>470</v>
      </c>
    </row>
    <row r="978" spans="1:10">
      <c r="A978" s="15">
        <f t="shared" si="47"/>
        <v>140600</v>
      </c>
      <c r="B978" s="15">
        <v>40600</v>
      </c>
      <c r="C978" s="15">
        <v>10121</v>
      </c>
      <c r="D978" s="15" t="s">
        <v>605</v>
      </c>
      <c r="E978" s="15" t="s">
        <v>2255</v>
      </c>
      <c r="F978" s="15">
        <v>32</v>
      </c>
      <c r="G978" s="15" t="s">
        <v>323</v>
      </c>
      <c r="H978" s="15" t="str">
        <f t="shared" si="49"/>
        <v>普通怪物</v>
      </c>
      <c r="I978" s="18">
        <f>VLOOKUP(F978,映射!A:B,2,FALSE)*VLOOKUP(G978,映射!T:U,2,FALSE)*VLOOKUP(H978,映射!O:P,2,FALSE)</f>
        <v>480</v>
      </c>
      <c r="J978" s="18">
        <f t="shared" si="48"/>
        <v>470</v>
      </c>
    </row>
    <row r="979" spans="1:10">
      <c r="A979" s="15">
        <f t="shared" si="47"/>
        <v>140601</v>
      </c>
      <c r="B979" s="15">
        <v>40601</v>
      </c>
      <c r="C979" s="15">
        <v>10022</v>
      </c>
      <c r="D979" s="15" t="s">
        <v>512</v>
      </c>
      <c r="E979" s="15" t="s">
        <v>2255</v>
      </c>
      <c r="F979" s="15">
        <v>37</v>
      </c>
      <c r="G979" s="15" t="s">
        <v>323</v>
      </c>
      <c r="H979" s="15" t="str">
        <f t="shared" si="49"/>
        <v>普通怪物</v>
      </c>
      <c r="I979" s="18">
        <f>VLOOKUP(F979,映射!A:B,2,FALSE)*VLOOKUP(G979,映射!T:U,2,FALSE)*VLOOKUP(H979,映射!O:P,2,FALSE)</f>
        <v>650</v>
      </c>
      <c r="J979" s="18">
        <f t="shared" si="48"/>
        <v>520</v>
      </c>
    </row>
    <row r="980" spans="1:10">
      <c r="A980" s="15">
        <f t="shared" si="47"/>
        <v>140602</v>
      </c>
      <c r="B980" s="15">
        <v>40602</v>
      </c>
      <c r="C980" s="15">
        <v>10103</v>
      </c>
      <c r="D980" s="15" t="s">
        <v>600</v>
      </c>
      <c r="E980" s="15" t="s">
        <v>2255</v>
      </c>
      <c r="F980" s="15">
        <v>37</v>
      </c>
      <c r="G980" s="15" t="s">
        <v>323</v>
      </c>
      <c r="H980" s="15" t="str">
        <f t="shared" si="49"/>
        <v>普通怪物</v>
      </c>
      <c r="I980" s="18">
        <f>VLOOKUP(F980,映射!A:B,2,FALSE)*VLOOKUP(G980,映射!T:U,2,FALSE)*VLOOKUP(H980,映射!O:P,2,FALSE)</f>
        <v>650</v>
      </c>
      <c r="J980" s="18">
        <f t="shared" si="48"/>
        <v>520</v>
      </c>
    </row>
    <row r="981" spans="1:10">
      <c r="A981" s="15">
        <f t="shared" si="47"/>
        <v>140603</v>
      </c>
      <c r="B981" s="15">
        <v>40603</v>
      </c>
      <c r="C981" s="15">
        <v>10016</v>
      </c>
      <c r="D981" s="15" t="s">
        <v>608</v>
      </c>
      <c r="E981" s="15" t="s">
        <v>2255</v>
      </c>
      <c r="F981" s="15">
        <v>37</v>
      </c>
      <c r="G981" s="15" t="s">
        <v>323</v>
      </c>
      <c r="H981" s="15" t="str">
        <f t="shared" si="49"/>
        <v>普通怪物</v>
      </c>
      <c r="I981" s="18">
        <f>VLOOKUP(F981,映射!A:B,2,FALSE)*VLOOKUP(G981,映射!T:U,2,FALSE)*VLOOKUP(H981,映射!O:P,2,FALSE)</f>
        <v>650</v>
      </c>
      <c r="J981" s="18">
        <f t="shared" si="48"/>
        <v>520</v>
      </c>
    </row>
    <row r="982" spans="1:10">
      <c r="A982" s="15">
        <f t="shared" si="47"/>
        <v>140604</v>
      </c>
      <c r="B982" s="15">
        <v>40604</v>
      </c>
      <c r="C982" s="15">
        <v>10133</v>
      </c>
      <c r="D982" s="15" t="s">
        <v>472</v>
      </c>
      <c r="E982" s="15" t="s">
        <v>2255</v>
      </c>
      <c r="F982" s="15">
        <v>37</v>
      </c>
      <c r="G982" s="15" t="s">
        <v>323</v>
      </c>
      <c r="H982" s="15" t="str">
        <f t="shared" si="49"/>
        <v>普通怪物</v>
      </c>
      <c r="I982" s="18">
        <f>VLOOKUP(F982,映射!A:B,2,FALSE)*VLOOKUP(G982,映射!T:U,2,FALSE)*VLOOKUP(H982,映射!O:P,2,FALSE)</f>
        <v>650</v>
      </c>
      <c r="J982" s="18">
        <f t="shared" si="48"/>
        <v>520</v>
      </c>
    </row>
    <row r="983" spans="1:10">
      <c r="A983" s="15">
        <f t="shared" si="47"/>
        <v>140605</v>
      </c>
      <c r="B983" s="15">
        <v>40605</v>
      </c>
      <c r="C983" s="15">
        <v>10058</v>
      </c>
      <c r="D983" s="15" t="s">
        <v>585</v>
      </c>
      <c r="E983" s="15" t="s">
        <v>2255</v>
      </c>
      <c r="F983" s="15">
        <v>37</v>
      </c>
      <c r="G983" s="15" t="s">
        <v>323</v>
      </c>
      <c r="H983" s="15" t="str">
        <f t="shared" si="49"/>
        <v>普通怪物</v>
      </c>
      <c r="I983" s="18">
        <f>VLOOKUP(F983,映射!A:B,2,FALSE)*VLOOKUP(G983,映射!T:U,2,FALSE)*VLOOKUP(H983,映射!O:P,2,FALSE)</f>
        <v>650</v>
      </c>
      <c r="J983" s="18">
        <f t="shared" si="48"/>
        <v>520</v>
      </c>
    </row>
    <row r="984" spans="1:10">
      <c r="A984" s="15">
        <f t="shared" si="47"/>
        <v>140606</v>
      </c>
      <c r="B984" s="15">
        <v>40606</v>
      </c>
      <c r="C984" s="15">
        <v>10111</v>
      </c>
      <c r="D984" s="15" t="s">
        <v>521</v>
      </c>
      <c r="E984" s="15" t="s">
        <v>2255</v>
      </c>
      <c r="F984" s="15">
        <v>37</v>
      </c>
      <c r="G984" s="15" t="s">
        <v>323</v>
      </c>
      <c r="H984" s="15" t="str">
        <f t="shared" si="49"/>
        <v>普通怪物</v>
      </c>
      <c r="I984" s="18">
        <f>VLOOKUP(F984,映射!A:B,2,FALSE)*VLOOKUP(G984,映射!T:U,2,FALSE)*VLOOKUP(H984,映射!O:P,2,FALSE)</f>
        <v>650</v>
      </c>
      <c r="J984" s="18">
        <f t="shared" si="48"/>
        <v>520</v>
      </c>
    </row>
    <row r="985" spans="1:10">
      <c r="A985" s="15">
        <f t="shared" si="47"/>
        <v>140607</v>
      </c>
      <c r="B985" s="15">
        <v>40607</v>
      </c>
      <c r="C985" s="15">
        <v>10014</v>
      </c>
      <c r="D985" s="15" t="s">
        <v>643</v>
      </c>
      <c r="E985" s="15" t="s">
        <v>2255</v>
      </c>
      <c r="F985" s="15">
        <v>37</v>
      </c>
      <c r="G985" s="15" t="s">
        <v>323</v>
      </c>
      <c r="H985" s="15" t="str">
        <f t="shared" si="49"/>
        <v>普通怪物</v>
      </c>
      <c r="I985" s="18">
        <f>VLOOKUP(F985,映射!A:B,2,FALSE)*VLOOKUP(G985,映射!T:U,2,FALSE)*VLOOKUP(H985,映射!O:P,2,FALSE)</f>
        <v>650</v>
      </c>
      <c r="J985" s="18">
        <f t="shared" si="48"/>
        <v>520</v>
      </c>
    </row>
    <row r="986" spans="1:10">
      <c r="A986" s="15">
        <f t="shared" si="47"/>
        <v>140608</v>
      </c>
      <c r="B986" s="15">
        <v>40608</v>
      </c>
      <c r="C986" s="15">
        <v>10023</v>
      </c>
      <c r="D986" s="15" t="s">
        <v>595</v>
      </c>
      <c r="E986" s="15" t="s">
        <v>2255</v>
      </c>
      <c r="F986" s="15">
        <v>37</v>
      </c>
      <c r="G986" s="15" t="s">
        <v>323</v>
      </c>
      <c r="H986" s="15" t="str">
        <f t="shared" si="49"/>
        <v>普通怪物</v>
      </c>
      <c r="I986" s="18">
        <f>VLOOKUP(F986,映射!A:B,2,FALSE)*VLOOKUP(G986,映射!T:U,2,FALSE)*VLOOKUP(H986,映射!O:P,2,FALSE)</f>
        <v>650</v>
      </c>
      <c r="J986" s="18">
        <f t="shared" si="48"/>
        <v>520</v>
      </c>
    </row>
    <row r="987" spans="1:10">
      <c r="A987" s="15">
        <f t="shared" si="47"/>
        <v>140609</v>
      </c>
      <c r="B987" s="15">
        <v>40609</v>
      </c>
      <c r="C987" s="15">
        <v>10015</v>
      </c>
      <c r="D987" s="15" t="s">
        <v>452</v>
      </c>
      <c r="E987" s="15" t="s">
        <v>2255</v>
      </c>
      <c r="F987" s="15">
        <v>37</v>
      </c>
      <c r="G987" s="15" t="s">
        <v>323</v>
      </c>
      <c r="H987" s="15" t="str">
        <f t="shared" si="49"/>
        <v>普通怪物</v>
      </c>
      <c r="I987" s="18">
        <f>VLOOKUP(F987,映射!A:B,2,FALSE)*VLOOKUP(G987,映射!T:U,2,FALSE)*VLOOKUP(H987,映射!O:P,2,FALSE)</f>
        <v>650</v>
      </c>
      <c r="J987" s="18">
        <f t="shared" si="48"/>
        <v>520</v>
      </c>
    </row>
    <row r="988" spans="1:10">
      <c r="A988" s="15">
        <f t="shared" si="47"/>
        <v>140610</v>
      </c>
      <c r="B988" s="15">
        <v>40610</v>
      </c>
      <c r="C988" s="15">
        <v>10115</v>
      </c>
      <c r="D988" s="15" t="s">
        <v>622</v>
      </c>
      <c r="E988" s="15" t="s">
        <v>2255</v>
      </c>
      <c r="F988" s="15">
        <v>37</v>
      </c>
      <c r="G988" s="15" t="s">
        <v>323</v>
      </c>
      <c r="H988" s="15" t="str">
        <f t="shared" si="49"/>
        <v>普通怪物</v>
      </c>
      <c r="I988" s="18">
        <f>VLOOKUP(F988,映射!A:B,2,FALSE)*VLOOKUP(G988,映射!T:U,2,FALSE)*VLOOKUP(H988,映射!O:P,2,FALSE)</f>
        <v>650</v>
      </c>
      <c r="J988" s="18">
        <f t="shared" si="48"/>
        <v>520</v>
      </c>
    </row>
    <row r="989" spans="1:10">
      <c r="A989" s="15">
        <f t="shared" si="47"/>
        <v>140611</v>
      </c>
      <c r="B989" s="15">
        <v>40611</v>
      </c>
      <c r="C989" s="15">
        <v>10152</v>
      </c>
      <c r="D989" s="15" t="s">
        <v>456</v>
      </c>
      <c r="E989" s="15" t="s">
        <v>2255</v>
      </c>
      <c r="F989" s="15">
        <v>37</v>
      </c>
      <c r="G989" s="15" t="s">
        <v>323</v>
      </c>
      <c r="H989" s="15" t="str">
        <f t="shared" si="49"/>
        <v>普通怪物</v>
      </c>
      <c r="I989" s="18">
        <f>VLOOKUP(F989,映射!A:B,2,FALSE)*VLOOKUP(G989,映射!T:U,2,FALSE)*VLOOKUP(H989,映射!O:P,2,FALSE)</f>
        <v>650</v>
      </c>
      <c r="J989" s="18">
        <f t="shared" si="48"/>
        <v>520</v>
      </c>
    </row>
    <row r="990" spans="1:10">
      <c r="A990" s="15">
        <f t="shared" si="47"/>
        <v>140612</v>
      </c>
      <c r="B990" s="15">
        <v>40612</v>
      </c>
      <c r="C990" s="15">
        <v>10158</v>
      </c>
      <c r="D990" s="15" t="s">
        <v>633</v>
      </c>
      <c r="E990" s="15" t="s">
        <v>2255</v>
      </c>
      <c r="F990" s="15">
        <v>37</v>
      </c>
      <c r="G990" s="15" t="s">
        <v>323</v>
      </c>
      <c r="H990" s="15" t="str">
        <f t="shared" si="49"/>
        <v>普通怪物</v>
      </c>
      <c r="I990" s="18">
        <f>VLOOKUP(F990,映射!A:B,2,FALSE)*VLOOKUP(G990,映射!T:U,2,FALSE)*VLOOKUP(H990,映射!O:P,2,FALSE)</f>
        <v>650</v>
      </c>
      <c r="J990" s="18">
        <f t="shared" si="48"/>
        <v>520</v>
      </c>
    </row>
    <row r="991" spans="1:10">
      <c r="A991" s="15">
        <f t="shared" si="47"/>
        <v>140613</v>
      </c>
      <c r="B991" s="15">
        <v>40613</v>
      </c>
      <c r="C991" s="15">
        <v>10003</v>
      </c>
      <c r="D991" s="15" t="s">
        <v>510</v>
      </c>
      <c r="E991" s="15" t="s">
        <v>2255</v>
      </c>
      <c r="F991" s="15">
        <v>37</v>
      </c>
      <c r="G991" s="15" t="s">
        <v>323</v>
      </c>
      <c r="H991" s="15" t="str">
        <f t="shared" si="49"/>
        <v>普通怪物</v>
      </c>
      <c r="I991" s="18">
        <f>VLOOKUP(F991,映射!A:B,2,FALSE)*VLOOKUP(G991,映射!T:U,2,FALSE)*VLOOKUP(H991,映射!O:P,2,FALSE)</f>
        <v>650</v>
      </c>
      <c r="J991" s="18">
        <f t="shared" si="48"/>
        <v>520</v>
      </c>
    </row>
    <row r="992" spans="1:10">
      <c r="A992" s="15">
        <f t="shared" si="47"/>
        <v>140614</v>
      </c>
      <c r="B992" s="15">
        <v>40614</v>
      </c>
      <c r="C992" s="15">
        <v>10119</v>
      </c>
      <c r="D992" s="15" t="s">
        <v>697</v>
      </c>
      <c r="E992" s="15" t="s">
        <v>2255</v>
      </c>
      <c r="F992" s="15">
        <v>37</v>
      </c>
      <c r="G992" s="15" t="s">
        <v>323</v>
      </c>
      <c r="H992" s="15" t="str">
        <f t="shared" si="49"/>
        <v>普通怪物</v>
      </c>
      <c r="I992" s="18">
        <f>VLOOKUP(F992,映射!A:B,2,FALSE)*VLOOKUP(G992,映射!T:U,2,FALSE)*VLOOKUP(H992,映射!O:P,2,FALSE)</f>
        <v>650</v>
      </c>
      <c r="J992" s="18">
        <f t="shared" si="48"/>
        <v>520</v>
      </c>
    </row>
    <row r="993" spans="1:10">
      <c r="A993" s="15">
        <f t="shared" si="47"/>
        <v>140615</v>
      </c>
      <c r="B993" s="15">
        <v>40615</v>
      </c>
      <c r="C993" s="15">
        <v>10121</v>
      </c>
      <c r="D993" s="15" t="s">
        <v>605</v>
      </c>
      <c r="E993" s="15" t="s">
        <v>2255</v>
      </c>
      <c r="F993" s="15">
        <v>37</v>
      </c>
      <c r="G993" s="15" t="s">
        <v>323</v>
      </c>
      <c r="H993" s="15" t="str">
        <f t="shared" si="49"/>
        <v>普通怪物</v>
      </c>
      <c r="I993" s="18">
        <f>VLOOKUP(F993,映射!A:B,2,FALSE)*VLOOKUP(G993,映射!T:U,2,FALSE)*VLOOKUP(H993,映射!O:P,2,FALSE)</f>
        <v>650</v>
      </c>
      <c r="J993" s="18">
        <f t="shared" si="48"/>
        <v>520</v>
      </c>
    </row>
    <row r="994" spans="1:10">
      <c r="A994" s="15">
        <f t="shared" si="47"/>
        <v>140616</v>
      </c>
      <c r="B994" s="15">
        <v>40616</v>
      </c>
      <c r="C994" s="15">
        <v>10022</v>
      </c>
      <c r="D994" s="15" t="s">
        <v>512</v>
      </c>
      <c r="E994" s="15" t="s">
        <v>2255</v>
      </c>
      <c r="F994" s="15">
        <v>42</v>
      </c>
      <c r="G994" s="15" t="s">
        <v>323</v>
      </c>
      <c r="H994" s="15" t="str">
        <f t="shared" si="49"/>
        <v>普通怪物</v>
      </c>
      <c r="I994" s="18">
        <f>VLOOKUP(F994,映射!A:B,2,FALSE)*VLOOKUP(G994,映射!T:U,2,FALSE)*VLOOKUP(H994,映射!O:P,2,FALSE)</f>
        <v>860</v>
      </c>
      <c r="J994" s="18">
        <f t="shared" si="48"/>
        <v>570</v>
      </c>
    </row>
    <row r="995" spans="1:10">
      <c r="A995" s="15">
        <f t="shared" si="47"/>
        <v>140617</v>
      </c>
      <c r="B995" s="15">
        <v>40617</v>
      </c>
      <c r="C995" s="15">
        <v>10103</v>
      </c>
      <c r="D995" s="15" t="s">
        <v>600</v>
      </c>
      <c r="E995" s="15" t="s">
        <v>2255</v>
      </c>
      <c r="F995" s="15">
        <v>42</v>
      </c>
      <c r="G995" s="15" t="s">
        <v>323</v>
      </c>
      <c r="H995" s="15" t="str">
        <f t="shared" si="49"/>
        <v>普通怪物</v>
      </c>
      <c r="I995" s="18">
        <f>VLOOKUP(F995,映射!A:B,2,FALSE)*VLOOKUP(G995,映射!T:U,2,FALSE)*VLOOKUP(H995,映射!O:P,2,FALSE)</f>
        <v>860</v>
      </c>
      <c r="J995" s="18">
        <f t="shared" si="48"/>
        <v>570</v>
      </c>
    </row>
    <row r="996" spans="1:10">
      <c r="A996" s="15">
        <f t="shared" si="47"/>
        <v>140618</v>
      </c>
      <c r="B996" s="15">
        <v>40618</v>
      </c>
      <c r="C996" s="15">
        <v>10016</v>
      </c>
      <c r="D996" s="15" t="s">
        <v>608</v>
      </c>
      <c r="E996" s="15" t="s">
        <v>2255</v>
      </c>
      <c r="F996" s="15">
        <v>42</v>
      </c>
      <c r="G996" s="15" t="s">
        <v>323</v>
      </c>
      <c r="H996" s="15" t="str">
        <f t="shared" si="49"/>
        <v>普通怪物</v>
      </c>
      <c r="I996" s="18">
        <f>VLOOKUP(F996,映射!A:B,2,FALSE)*VLOOKUP(G996,映射!T:U,2,FALSE)*VLOOKUP(H996,映射!O:P,2,FALSE)</f>
        <v>860</v>
      </c>
      <c r="J996" s="18">
        <f t="shared" si="48"/>
        <v>570</v>
      </c>
    </row>
    <row r="997" spans="1:10">
      <c r="A997" s="15">
        <f t="shared" si="47"/>
        <v>140619</v>
      </c>
      <c r="B997" s="15">
        <v>40619</v>
      </c>
      <c r="C997" s="15">
        <v>10133</v>
      </c>
      <c r="D997" s="15" t="s">
        <v>472</v>
      </c>
      <c r="E997" s="15" t="s">
        <v>2255</v>
      </c>
      <c r="F997" s="15">
        <v>42</v>
      </c>
      <c r="G997" s="15" t="s">
        <v>323</v>
      </c>
      <c r="H997" s="15" t="str">
        <f t="shared" si="49"/>
        <v>普通怪物</v>
      </c>
      <c r="I997" s="18">
        <f>VLOOKUP(F997,映射!A:B,2,FALSE)*VLOOKUP(G997,映射!T:U,2,FALSE)*VLOOKUP(H997,映射!O:P,2,FALSE)</f>
        <v>860</v>
      </c>
      <c r="J997" s="18">
        <f t="shared" si="48"/>
        <v>570</v>
      </c>
    </row>
    <row r="998" spans="1:10">
      <c r="A998" s="15">
        <f t="shared" si="47"/>
        <v>140620</v>
      </c>
      <c r="B998" s="15">
        <v>40620</v>
      </c>
      <c r="C998" s="15">
        <v>10058</v>
      </c>
      <c r="D998" s="15" t="s">
        <v>585</v>
      </c>
      <c r="E998" s="15" t="s">
        <v>2255</v>
      </c>
      <c r="F998" s="15">
        <v>42</v>
      </c>
      <c r="G998" s="15" t="s">
        <v>323</v>
      </c>
      <c r="H998" s="15" t="str">
        <f t="shared" si="49"/>
        <v>普通怪物</v>
      </c>
      <c r="I998" s="18">
        <f>VLOOKUP(F998,映射!A:B,2,FALSE)*VLOOKUP(G998,映射!T:U,2,FALSE)*VLOOKUP(H998,映射!O:P,2,FALSE)</f>
        <v>860</v>
      </c>
      <c r="J998" s="18">
        <f t="shared" si="48"/>
        <v>570</v>
      </c>
    </row>
    <row r="999" spans="1:10">
      <c r="A999" s="15">
        <f t="shared" si="47"/>
        <v>140621</v>
      </c>
      <c r="B999" s="15">
        <v>40621</v>
      </c>
      <c r="C999" s="15">
        <v>10111</v>
      </c>
      <c r="D999" s="15" t="s">
        <v>521</v>
      </c>
      <c r="E999" s="15" t="s">
        <v>2255</v>
      </c>
      <c r="F999" s="15">
        <v>42</v>
      </c>
      <c r="G999" s="15" t="s">
        <v>323</v>
      </c>
      <c r="H999" s="15" t="str">
        <f t="shared" si="49"/>
        <v>普通怪物</v>
      </c>
      <c r="I999" s="18">
        <f>VLOOKUP(F999,映射!A:B,2,FALSE)*VLOOKUP(G999,映射!T:U,2,FALSE)*VLOOKUP(H999,映射!O:P,2,FALSE)</f>
        <v>860</v>
      </c>
      <c r="J999" s="18">
        <f t="shared" si="48"/>
        <v>570</v>
      </c>
    </row>
    <row r="1000" spans="1:10">
      <c r="A1000" s="15">
        <f t="shared" si="47"/>
        <v>140622</v>
      </c>
      <c r="B1000" s="15">
        <v>40622</v>
      </c>
      <c r="C1000" s="15">
        <v>10014</v>
      </c>
      <c r="D1000" s="15" t="s">
        <v>643</v>
      </c>
      <c r="E1000" s="15" t="s">
        <v>2255</v>
      </c>
      <c r="F1000" s="15">
        <v>42</v>
      </c>
      <c r="G1000" s="15" t="s">
        <v>323</v>
      </c>
      <c r="H1000" s="15" t="str">
        <f t="shared" si="49"/>
        <v>普通怪物</v>
      </c>
      <c r="I1000" s="18">
        <f>VLOOKUP(F1000,映射!A:B,2,FALSE)*VLOOKUP(G1000,映射!T:U,2,FALSE)*VLOOKUP(H1000,映射!O:P,2,FALSE)</f>
        <v>860</v>
      </c>
      <c r="J1000" s="18">
        <f t="shared" si="48"/>
        <v>570</v>
      </c>
    </row>
    <row r="1001" spans="1:10">
      <c r="A1001" s="15">
        <f t="shared" si="47"/>
        <v>140623</v>
      </c>
      <c r="B1001" s="15">
        <v>40623</v>
      </c>
      <c r="C1001" s="15">
        <v>10023</v>
      </c>
      <c r="D1001" s="15" t="s">
        <v>595</v>
      </c>
      <c r="E1001" s="15" t="s">
        <v>2255</v>
      </c>
      <c r="F1001" s="15">
        <v>42</v>
      </c>
      <c r="G1001" s="15" t="s">
        <v>323</v>
      </c>
      <c r="H1001" s="15" t="str">
        <f t="shared" si="49"/>
        <v>普通怪物</v>
      </c>
      <c r="I1001" s="18">
        <f>VLOOKUP(F1001,映射!A:B,2,FALSE)*VLOOKUP(G1001,映射!T:U,2,FALSE)*VLOOKUP(H1001,映射!O:P,2,FALSE)</f>
        <v>860</v>
      </c>
      <c r="J1001" s="18">
        <f t="shared" si="48"/>
        <v>570</v>
      </c>
    </row>
    <row r="1002" spans="1:10">
      <c r="A1002" s="15">
        <f t="shared" si="47"/>
        <v>140624</v>
      </c>
      <c r="B1002" s="15">
        <v>40624</v>
      </c>
      <c r="C1002" s="15">
        <v>10015</v>
      </c>
      <c r="D1002" s="15" t="s">
        <v>452</v>
      </c>
      <c r="E1002" s="15" t="s">
        <v>2255</v>
      </c>
      <c r="F1002" s="15">
        <v>42</v>
      </c>
      <c r="G1002" s="15" t="s">
        <v>323</v>
      </c>
      <c r="H1002" s="15" t="str">
        <f t="shared" si="49"/>
        <v>普通怪物</v>
      </c>
      <c r="I1002" s="18">
        <f>VLOOKUP(F1002,映射!A:B,2,FALSE)*VLOOKUP(G1002,映射!T:U,2,FALSE)*VLOOKUP(H1002,映射!O:P,2,FALSE)</f>
        <v>860</v>
      </c>
      <c r="J1002" s="18">
        <f t="shared" si="48"/>
        <v>570</v>
      </c>
    </row>
    <row r="1003" spans="1:10">
      <c r="A1003" s="15">
        <f t="shared" si="47"/>
        <v>140625</v>
      </c>
      <c r="B1003" s="15">
        <v>40625</v>
      </c>
      <c r="C1003" s="15">
        <v>10115</v>
      </c>
      <c r="D1003" s="15" t="s">
        <v>622</v>
      </c>
      <c r="E1003" s="15" t="s">
        <v>2255</v>
      </c>
      <c r="F1003" s="15">
        <v>42</v>
      </c>
      <c r="G1003" s="15" t="s">
        <v>323</v>
      </c>
      <c r="H1003" s="15" t="str">
        <f t="shared" si="49"/>
        <v>普通怪物</v>
      </c>
      <c r="I1003" s="18">
        <f>VLOOKUP(F1003,映射!A:B,2,FALSE)*VLOOKUP(G1003,映射!T:U,2,FALSE)*VLOOKUP(H1003,映射!O:P,2,FALSE)</f>
        <v>860</v>
      </c>
      <c r="J1003" s="18">
        <f t="shared" si="48"/>
        <v>570</v>
      </c>
    </row>
    <row r="1004" spans="1:10">
      <c r="A1004" s="15">
        <f t="shared" si="47"/>
        <v>140626</v>
      </c>
      <c r="B1004" s="15">
        <v>40626</v>
      </c>
      <c r="C1004" s="15">
        <v>10152</v>
      </c>
      <c r="D1004" s="15" t="s">
        <v>456</v>
      </c>
      <c r="E1004" s="15" t="s">
        <v>2255</v>
      </c>
      <c r="F1004" s="15">
        <v>42</v>
      </c>
      <c r="G1004" s="15" t="s">
        <v>323</v>
      </c>
      <c r="H1004" s="15" t="str">
        <f t="shared" si="49"/>
        <v>普通怪物</v>
      </c>
      <c r="I1004" s="18">
        <f>VLOOKUP(F1004,映射!A:B,2,FALSE)*VLOOKUP(G1004,映射!T:U,2,FALSE)*VLOOKUP(H1004,映射!O:P,2,FALSE)</f>
        <v>860</v>
      </c>
      <c r="J1004" s="18">
        <f t="shared" si="48"/>
        <v>570</v>
      </c>
    </row>
    <row r="1005" spans="1:10">
      <c r="A1005" s="15">
        <f t="shared" si="47"/>
        <v>140627</v>
      </c>
      <c r="B1005" s="15">
        <v>40627</v>
      </c>
      <c r="C1005" s="15">
        <v>10158</v>
      </c>
      <c r="D1005" s="15" t="s">
        <v>633</v>
      </c>
      <c r="E1005" s="15" t="s">
        <v>2255</v>
      </c>
      <c r="F1005" s="15">
        <v>42</v>
      </c>
      <c r="G1005" s="15" t="s">
        <v>323</v>
      </c>
      <c r="H1005" s="15" t="str">
        <f t="shared" si="49"/>
        <v>普通怪物</v>
      </c>
      <c r="I1005" s="18">
        <f>VLOOKUP(F1005,映射!A:B,2,FALSE)*VLOOKUP(G1005,映射!T:U,2,FALSE)*VLOOKUP(H1005,映射!O:P,2,FALSE)</f>
        <v>860</v>
      </c>
      <c r="J1005" s="18">
        <f t="shared" si="48"/>
        <v>570</v>
      </c>
    </row>
    <row r="1006" spans="1:10">
      <c r="A1006" s="15">
        <f t="shared" ref="A1006:A1069" si="50">B1006+100000</f>
        <v>140628</v>
      </c>
      <c r="B1006" s="15">
        <v>40628</v>
      </c>
      <c r="C1006" s="15">
        <v>10003</v>
      </c>
      <c r="D1006" s="15" t="s">
        <v>510</v>
      </c>
      <c r="E1006" s="15" t="s">
        <v>2255</v>
      </c>
      <c r="F1006" s="15">
        <v>42</v>
      </c>
      <c r="G1006" s="15" t="s">
        <v>323</v>
      </c>
      <c r="H1006" s="15" t="str">
        <f t="shared" si="49"/>
        <v>普通怪物</v>
      </c>
      <c r="I1006" s="18">
        <f>VLOOKUP(F1006,映射!A:B,2,FALSE)*VLOOKUP(G1006,映射!T:U,2,FALSE)*VLOOKUP(H1006,映射!O:P,2,FALSE)</f>
        <v>860</v>
      </c>
      <c r="J1006" s="18">
        <f t="shared" si="48"/>
        <v>570</v>
      </c>
    </row>
    <row r="1007" spans="1:10">
      <c r="A1007" s="15">
        <f t="shared" si="50"/>
        <v>140629</v>
      </c>
      <c r="B1007" s="15">
        <v>40629</v>
      </c>
      <c r="C1007" s="15">
        <v>10119</v>
      </c>
      <c r="D1007" s="15" t="s">
        <v>697</v>
      </c>
      <c r="E1007" s="15" t="s">
        <v>2255</v>
      </c>
      <c r="F1007" s="15">
        <v>42</v>
      </c>
      <c r="G1007" s="15" t="s">
        <v>323</v>
      </c>
      <c r="H1007" s="15" t="str">
        <f t="shared" si="49"/>
        <v>普通怪物</v>
      </c>
      <c r="I1007" s="18">
        <f>VLOOKUP(F1007,映射!A:B,2,FALSE)*VLOOKUP(G1007,映射!T:U,2,FALSE)*VLOOKUP(H1007,映射!O:P,2,FALSE)</f>
        <v>860</v>
      </c>
      <c r="J1007" s="18">
        <f t="shared" si="48"/>
        <v>570</v>
      </c>
    </row>
    <row r="1008" spans="1:10">
      <c r="A1008" s="15">
        <f t="shared" si="50"/>
        <v>140630</v>
      </c>
      <c r="B1008" s="15">
        <v>40630</v>
      </c>
      <c r="C1008" s="15">
        <v>10121</v>
      </c>
      <c r="D1008" s="15" t="s">
        <v>605</v>
      </c>
      <c r="E1008" s="15" t="s">
        <v>2255</v>
      </c>
      <c r="F1008" s="15">
        <v>42</v>
      </c>
      <c r="G1008" s="15" t="s">
        <v>323</v>
      </c>
      <c r="H1008" s="15" t="str">
        <f t="shared" si="49"/>
        <v>普通怪物</v>
      </c>
      <c r="I1008" s="18">
        <f>VLOOKUP(F1008,映射!A:B,2,FALSE)*VLOOKUP(G1008,映射!T:U,2,FALSE)*VLOOKUP(H1008,映射!O:P,2,FALSE)</f>
        <v>860</v>
      </c>
      <c r="J1008" s="18">
        <f t="shared" si="48"/>
        <v>570</v>
      </c>
    </row>
    <row r="1009" spans="1:10">
      <c r="A1009" s="15">
        <f t="shared" si="50"/>
        <v>140631</v>
      </c>
      <c r="B1009" s="15">
        <v>40631</v>
      </c>
      <c r="C1009" s="15">
        <v>10022</v>
      </c>
      <c r="D1009" s="15" t="s">
        <v>512</v>
      </c>
      <c r="E1009" s="15" t="s">
        <v>2255</v>
      </c>
      <c r="F1009" s="15">
        <v>47</v>
      </c>
      <c r="G1009" s="15" t="s">
        <v>323</v>
      </c>
      <c r="H1009" s="15" t="str">
        <f t="shared" si="49"/>
        <v>普通怪物</v>
      </c>
      <c r="I1009" s="18">
        <f>VLOOKUP(F1009,映射!A:B,2,FALSE)*VLOOKUP(G1009,映射!T:U,2,FALSE)*VLOOKUP(H1009,映射!O:P,2,FALSE)</f>
        <v>1120</v>
      </c>
      <c r="J1009" s="18">
        <f t="shared" si="48"/>
        <v>620</v>
      </c>
    </row>
    <row r="1010" spans="1:10">
      <c r="A1010" s="15">
        <f t="shared" si="50"/>
        <v>140632</v>
      </c>
      <c r="B1010" s="15">
        <v>40632</v>
      </c>
      <c r="C1010" s="15">
        <v>10103</v>
      </c>
      <c r="D1010" s="15" t="s">
        <v>600</v>
      </c>
      <c r="E1010" s="15" t="s">
        <v>2255</v>
      </c>
      <c r="F1010" s="15">
        <v>47</v>
      </c>
      <c r="G1010" s="15" t="s">
        <v>323</v>
      </c>
      <c r="H1010" s="15" t="str">
        <f t="shared" si="49"/>
        <v>普通怪物</v>
      </c>
      <c r="I1010" s="18">
        <f>VLOOKUP(F1010,映射!A:B,2,FALSE)*VLOOKUP(G1010,映射!T:U,2,FALSE)*VLOOKUP(H1010,映射!O:P,2,FALSE)</f>
        <v>1120</v>
      </c>
      <c r="J1010" s="18">
        <f t="shared" si="48"/>
        <v>620</v>
      </c>
    </row>
    <row r="1011" spans="1:10">
      <c r="A1011" s="15">
        <f t="shared" si="50"/>
        <v>140633</v>
      </c>
      <c r="B1011" s="15">
        <v>40633</v>
      </c>
      <c r="C1011" s="15">
        <v>10016</v>
      </c>
      <c r="D1011" s="15" t="s">
        <v>608</v>
      </c>
      <c r="E1011" s="15" t="s">
        <v>2255</v>
      </c>
      <c r="F1011" s="15">
        <v>47</v>
      </c>
      <c r="G1011" s="15" t="s">
        <v>323</v>
      </c>
      <c r="H1011" s="15" t="str">
        <f t="shared" si="49"/>
        <v>普通怪物</v>
      </c>
      <c r="I1011" s="18">
        <f>VLOOKUP(F1011,映射!A:B,2,FALSE)*VLOOKUP(G1011,映射!T:U,2,FALSE)*VLOOKUP(H1011,映射!O:P,2,FALSE)</f>
        <v>1120</v>
      </c>
      <c r="J1011" s="18">
        <f t="shared" si="48"/>
        <v>620</v>
      </c>
    </row>
    <row r="1012" spans="1:10">
      <c r="A1012" s="15">
        <f t="shared" si="50"/>
        <v>140634</v>
      </c>
      <c r="B1012" s="15">
        <v>40634</v>
      </c>
      <c r="C1012" s="15">
        <v>10133</v>
      </c>
      <c r="D1012" s="15" t="s">
        <v>472</v>
      </c>
      <c r="E1012" s="15" t="s">
        <v>2255</v>
      </c>
      <c r="F1012" s="15">
        <v>47</v>
      </c>
      <c r="G1012" s="15" t="s">
        <v>323</v>
      </c>
      <c r="H1012" s="15" t="str">
        <f t="shared" si="49"/>
        <v>普通怪物</v>
      </c>
      <c r="I1012" s="18">
        <f>VLOOKUP(F1012,映射!A:B,2,FALSE)*VLOOKUP(G1012,映射!T:U,2,FALSE)*VLOOKUP(H1012,映射!O:P,2,FALSE)</f>
        <v>1120</v>
      </c>
      <c r="J1012" s="18">
        <f t="shared" si="48"/>
        <v>620</v>
      </c>
    </row>
    <row r="1013" spans="1:10">
      <c r="A1013" s="15">
        <f t="shared" si="50"/>
        <v>140635</v>
      </c>
      <c r="B1013" s="15">
        <v>40635</v>
      </c>
      <c r="C1013" s="15">
        <v>10058</v>
      </c>
      <c r="D1013" s="15" t="s">
        <v>585</v>
      </c>
      <c r="E1013" s="15" t="s">
        <v>2255</v>
      </c>
      <c r="F1013" s="15">
        <v>47</v>
      </c>
      <c r="G1013" s="15" t="s">
        <v>323</v>
      </c>
      <c r="H1013" s="15" t="str">
        <f t="shared" si="49"/>
        <v>普通怪物</v>
      </c>
      <c r="I1013" s="18">
        <f>VLOOKUP(F1013,映射!A:B,2,FALSE)*VLOOKUP(G1013,映射!T:U,2,FALSE)*VLOOKUP(H1013,映射!O:P,2,FALSE)</f>
        <v>1120</v>
      </c>
      <c r="J1013" s="18">
        <f t="shared" si="48"/>
        <v>620</v>
      </c>
    </row>
    <row r="1014" spans="1:10">
      <c r="A1014" s="15">
        <f t="shared" si="50"/>
        <v>140636</v>
      </c>
      <c r="B1014" s="15">
        <v>40636</v>
      </c>
      <c r="C1014" s="15">
        <v>10111</v>
      </c>
      <c r="D1014" s="15" t="s">
        <v>521</v>
      </c>
      <c r="E1014" s="15" t="s">
        <v>2255</v>
      </c>
      <c r="F1014" s="15">
        <v>47</v>
      </c>
      <c r="G1014" s="15" t="s">
        <v>323</v>
      </c>
      <c r="H1014" s="15" t="str">
        <f t="shared" si="49"/>
        <v>普通怪物</v>
      </c>
      <c r="I1014" s="18">
        <f>VLOOKUP(F1014,映射!A:B,2,FALSE)*VLOOKUP(G1014,映射!T:U,2,FALSE)*VLOOKUP(H1014,映射!O:P,2,FALSE)</f>
        <v>1120</v>
      </c>
      <c r="J1014" s="18">
        <f t="shared" si="48"/>
        <v>620</v>
      </c>
    </row>
    <row r="1015" spans="1:10">
      <c r="A1015" s="15">
        <f t="shared" si="50"/>
        <v>140637</v>
      </c>
      <c r="B1015" s="15">
        <v>40637</v>
      </c>
      <c r="C1015" s="15">
        <v>10014</v>
      </c>
      <c r="D1015" s="15" t="s">
        <v>643</v>
      </c>
      <c r="E1015" s="15" t="s">
        <v>2255</v>
      </c>
      <c r="F1015" s="15">
        <v>47</v>
      </c>
      <c r="G1015" s="15" t="s">
        <v>323</v>
      </c>
      <c r="H1015" s="15" t="str">
        <f t="shared" si="49"/>
        <v>普通怪物</v>
      </c>
      <c r="I1015" s="18">
        <f>VLOOKUP(F1015,映射!A:B,2,FALSE)*VLOOKUP(G1015,映射!T:U,2,FALSE)*VLOOKUP(H1015,映射!O:P,2,FALSE)</f>
        <v>1120</v>
      </c>
      <c r="J1015" s="18">
        <f t="shared" si="48"/>
        <v>620</v>
      </c>
    </row>
    <row r="1016" spans="1:10">
      <c r="A1016" s="15">
        <f t="shared" si="50"/>
        <v>140638</v>
      </c>
      <c r="B1016" s="15">
        <v>40638</v>
      </c>
      <c r="C1016" s="15">
        <v>10023</v>
      </c>
      <c r="D1016" s="15" t="s">
        <v>595</v>
      </c>
      <c r="E1016" s="15" t="s">
        <v>2255</v>
      </c>
      <c r="F1016" s="15">
        <v>47</v>
      </c>
      <c r="G1016" s="15" t="s">
        <v>323</v>
      </c>
      <c r="H1016" s="15" t="str">
        <f t="shared" si="49"/>
        <v>普通怪物</v>
      </c>
      <c r="I1016" s="18">
        <f>VLOOKUP(F1016,映射!A:B,2,FALSE)*VLOOKUP(G1016,映射!T:U,2,FALSE)*VLOOKUP(H1016,映射!O:P,2,FALSE)</f>
        <v>1120</v>
      </c>
      <c r="J1016" s="18">
        <f t="shared" si="48"/>
        <v>620</v>
      </c>
    </row>
    <row r="1017" spans="1:10">
      <c r="A1017" s="15">
        <f t="shared" si="50"/>
        <v>140639</v>
      </c>
      <c r="B1017" s="15">
        <v>40639</v>
      </c>
      <c r="C1017" s="15">
        <v>10015</v>
      </c>
      <c r="D1017" s="15" t="s">
        <v>452</v>
      </c>
      <c r="E1017" s="15" t="s">
        <v>2255</v>
      </c>
      <c r="F1017" s="15">
        <v>47</v>
      </c>
      <c r="G1017" s="15" t="s">
        <v>323</v>
      </c>
      <c r="H1017" s="15" t="str">
        <f t="shared" si="49"/>
        <v>普通怪物</v>
      </c>
      <c r="I1017" s="18">
        <f>VLOOKUP(F1017,映射!A:B,2,FALSE)*VLOOKUP(G1017,映射!T:U,2,FALSE)*VLOOKUP(H1017,映射!O:P,2,FALSE)</f>
        <v>1120</v>
      </c>
      <c r="J1017" s="18">
        <f t="shared" si="48"/>
        <v>620</v>
      </c>
    </row>
    <row r="1018" spans="1:10">
      <c r="A1018" s="15">
        <f t="shared" si="50"/>
        <v>140640</v>
      </c>
      <c r="B1018" s="15">
        <v>40640</v>
      </c>
      <c r="C1018" s="15">
        <v>10115</v>
      </c>
      <c r="D1018" s="15" t="s">
        <v>622</v>
      </c>
      <c r="E1018" s="15" t="s">
        <v>2255</v>
      </c>
      <c r="F1018" s="15">
        <v>47</v>
      </c>
      <c r="G1018" s="15" t="s">
        <v>323</v>
      </c>
      <c r="H1018" s="15" t="str">
        <f t="shared" si="49"/>
        <v>普通怪物</v>
      </c>
      <c r="I1018" s="18">
        <f>VLOOKUP(F1018,映射!A:B,2,FALSE)*VLOOKUP(G1018,映射!T:U,2,FALSE)*VLOOKUP(H1018,映射!O:P,2,FALSE)</f>
        <v>1120</v>
      </c>
      <c r="J1018" s="18">
        <f t="shared" si="48"/>
        <v>620</v>
      </c>
    </row>
    <row r="1019" spans="1:10">
      <c r="A1019" s="15">
        <f t="shared" si="50"/>
        <v>140641</v>
      </c>
      <c r="B1019" s="15">
        <v>40641</v>
      </c>
      <c r="C1019" s="15">
        <v>10152</v>
      </c>
      <c r="D1019" s="15" t="s">
        <v>456</v>
      </c>
      <c r="E1019" s="15" t="s">
        <v>2255</v>
      </c>
      <c r="F1019" s="15">
        <v>47</v>
      </c>
      <c r="G1019" s="15" t="s">
        <v>323</v>
      </c>
      <c r="H1019" s="15" t="str">
        <f t="shared" si="49"/>
        <v>普通怪物</v>
      </c>
      <c r="I1019" s="18">
        <f>VLOOKUP(F1019,映射!A:B,2,FALSE)*VLOOKUP(G1019,映射!T:U,2,FALSE)*VLOOKUP(H1019,映射!O:P,2,FALSE)</f>
        <v>1120</v>
      </c>
      <c r="J1019" s="18">
        <f t="shared" si="48"/>
        <v>620</v>
      </c>
    </row>
    <row r="1020" spans="1:10">
      <c r="A1020" s="15">
        <f t="shared" si="50"/>
        <v>140642</v>
      </c>
      <c r="B1020" s="15">
        <v>40642</v>
      </c>
      <c r="C1020" s="15">
        <v>10158</v>
      </c>
      <c r="D1020" s="15" t="s">
        <v>633</v>
      </c>
      <c r="E1020" s="15" t="s">
        <v>2255</v>
      </c>
      <c r="F1020" s="15">
        <v>47</v>
      </c>
      <c r="G1020" s="15" t="s">
        <v>323</v>
      </c>
      <c r="H1020" s="15" t="str">
        <f t="shared" si="49"/>
        <v>普通怪物</v>
      </c>
      <c r="I1020" s="18">
        <f>VLOOKUP(F1020,映射!A:B,2,FALSE)*VLOOKUP(G1020,映射!T:U,2,FALSE)*VLOOKUP(H1020,映射!O:P,2,FALSE)</f>
        <v>1120</v>
      </c>
      <c r="J1020" s="18">
        <f t="shared" si="48"/>
        <v>620</v>
      </c>
    </row>
    <row r="1021" spans="1:10">
      <c r="A1021" s="15">
        <f t="shared" si="50"/>
        <v>140643</v>
      </c>
      <c r="B1021" s="15">
        <v>40643</v>
      </c>
      <c r="C1021" s="15">
        <v>10003</v>
      </c>
      <c r="D1021" s="15" t="s">
        <v>510</v>
      </c>
      <c r="E1021" s="15" t="s">
        <v>2255</v>
      </c>
      <c r="F1021" s="15">
        <v>47</v>
      </c>
      <c r="G1021" s="15" t="s">
        <v>323</v>
      </c>
      <c r="H1021" s="15" t="str">
        <f t="shared" si="49"/>
        <v>普通怪物</v>
      </c>
      <c r="I1021" s="18">
        <f>VLOOKUP(F1021,映射!A:B,2,FALSE)*VLOOKUP(G1021,映射!T:U,2,FALSE)*VLOOKUP(H1021,映射!O:P,2,FALSE)</f>
        <v>1120</v>
      </c>
      <c r="J1021" s="18">
        <f t="shared" si="48"/>
        <v>620</v>
      </c>
    </row>
    <row r="1022" spans="1:10">
      <c r="A1022" s="15">
        <f t="shared" si="50"/>
        <v>140644</v>
      </c>
      <c r="B1022" s="15">
        <v>40644</v>
      </c>
      <c r="C1022" s="15">
        <v>10119</v>
      </c>
      <c r="D1022" s="15" t="s">
        <v>697</v>
      </c>
      <c r="E1022" s="15" t="s">
        <v>2255</v>
      </c>
      <c r="F1022" s="15">
        <v>47</v>
      </c>
      <c r="G1022" s="15" t="s">
        <v>323</v>
      </c>
      <c r="H1022" s="15" t="str">
        <f t="shared" si="49"/>
        <v>普通怪物</v>
      </c>
      <c r="I1022" s="18">
        <f>VLOOKUP(F1022,映射!A:B,2,FALSE)*VLOOKUP(G1022,映射!T:U,2,FALSE)*VLOOKUP(H1022,映射!O:P,2,FALSE)</f>
        <v>1120</v>
      </c>
      <c r="J1022" s="18">
        <f t="shared" si="48"/>
        <v>620</v>
      </c>
    </row>
    <row r="1023" spans="1:10">
      <c r="A1023" s="15">
        <f t="shared" si="50"/>
        <v>140645</v>
      </c>
      <c r="B1023" s="15">
        <v>40645</v>
      </c>
      <c r="C1023" s="15">
        <v>10121</v>
      </c>
      <c r="D1023" s="15" t="s">
        <v>605</v>
      </c>
      <c r="E1023" s="15" t="s">
        <v>2255</v>
      </c>
      <c r="F1023" s="15">
        <v>47</v>
      </c>
      <c r="G1023" s="15" t="s">
        <v>323</v>
      </c>
      <c r="H1023" s="15" t="str">
        <f t="shared" si="49"/>
        <v>普通怪物</v>
      </c>
      <c r="I1023" s="18">
        <f>VLOOKUP(F1023,映射!A:B,2,FALSE)*VLOOKUP(G1023,映射!T:U,2,FALSE)*VLOOKUP(H1023,映射!O:P,2,FALSE)</f>
        <v>1120</v>
      </c>
      <c r="J1023" s="18">
        <f t="shared" si="48"/>
        <v>620</v>
      </c>
    </row>
    <row r="1024" spans="1:10">
      <c r="A1024" s="15">
        <f t="shared" si="50"/>
        <v>140646</v>
      </c>
      <c r="B1024" s="15">
        <v>40646</v>
      </c>
      <c r="C1024" s="15">
        <v>10022</v>
      </c>
      <c r="D1024" s="15" t="s">
        <v>512</v>
      </c>
      <c r="E1024" s="15" t="s">
        <v>2255</v>
      </c>
      <c r="F1024" s="15">
        <v>52</v>
      </c>
      <c r="G1024" s="15" t="s">
        <v>323</v>
      </c>
      <c r="H1024" s="15" t="str">
        <f t="shared" si="49"/>
        <v>普通怪物</v>
      </c>
      <c r="I1024" s="18">
        <f>VLOOKUP(F1024,映射!A:B,2,FALSE)*VLOOKUP(G1024,映射!T:U,2,FALSE)*VLOOKUP(H1024,映射!O:P,2,FALSE)</f>
        <v>1430</v>
      </c>
      <c r="J1024" s="18">
        <f t="shared" si="48"/>
        <v>670</v>
      </c>
    </row>
    <row r="1025" spans="1:10">
      <c r="A1025" s="15">
        <f t="shared" si="50"/>
        <v>140647</v>
      </c>
      <c r="B1025" s="15">
        <v>40647</v>
      </c>
      <c r="C1025" s="15">
        <v>10103</v>
      </c>
      <c r="D1025" s="15" t="s">
        <v>600</v>
      </c>
      <c r="E1025" s="15" t="s">
        <v>2255</v>
      </c>
      <c r="F1025" s="15">
        <v>52</v>
      </c>
      <c r="G1025" s="15" t="s">
        <v>323</v>
      </c>
      <c r="H1025" s="15" t="str">
        <f t="shared" si="49"/>
        <v>普通怪物</v>
      </c>
      <c r="I1025" s="18">
        <f>VLOOKUP(F1025,映射!A:B,2,FALSE)*VLOOKUP(G1025,映射!T:U,2,FALSE)*VLOOKUP(H1025,映射!O:P,2,FALSE)</f>
        <v>1430</v>
      </c>
      <c r="J1025" s="18">
        <f t="shared" si="48"/>
        <v>670</v>
      </c>
    </row>
    <row r="1026" spans="1:10">
      <c r="A1026" s="15">
        <f t="shared" si="50"/>
        <v>140648</v>
      </c>
      <c r="B1026" s="15">
        <v>40648</v>
      </c>
      <c r="C1026" s="15">
        <v>10016</v>
      </c>
      <c r="D1026" s="15" t="s">
        <v>608</v>
      </c>
      <c r="E1026" s="15" t="s">
        <v>2255</v>
      </c>
      <c r="F1026" s="15">
        <v>52</v>
      </c>
      <c r="G1026" s="15" t="s">
        <v>323</v>
      </c>
      <c r="H1026" s="15" t="str">
        <f t="shared" si="49"/>
        <v>普通怪物</v>
      </c>
      <c r="I1026" s="18">
        <f>VLOOKUP(F1026,映射!A:B,2,FALSE)*VLOOKUP(G1026,映射!T:U,2,FALSE)*VLOOKUP(H1026,映射!O:P,2,FALSE)</f>
        <v>1430</v>
      </c>
      <c r="J1026" s="18">
        <f t="shared" si="48"/>
        <v>670</v>
      </c>
    </row>
    <row r="1027" spans="1:10">
      <c r="A1027" s="15">
        <f t="shared" si="50"/>
        <v>140649</v>
      </c>
      <c r="B1027" s="15">
        <v>40649</v>
      </c>
      <c r="C1027" s="15">
        <v>10133</v>
      </c>
      <c r="D1027" s="15" t="s">
        <v>472</v>
      </c>
      <c r="E1027" s="15" t="s">
        <v>2255</v>
      </c>
      <c r="F1027" s="15">
        <v>52</v>
      </c>
      <c r="G1027" s="15" t="s">
        <v>323</v>
      </c>
      <c r="H1027" s="15" t="str">
        <f t="shared" si="49"/>
        <v>普通怪物</v>
      </c>
      <c r="I1027" s="18">
        <f>VLOOKUP(F1027,映射!A:B,2,FALSE)*VLOOKUP(G1027,映射!T:U,2,FALSE)*VLOOKUP(H1027,映射!O:P,2,FALSE)</f>
        <v>1430</v>
      </c>
      <c r="J1027" s="18">
        <f t="shared" ref="J1027:J1090" si="51">VLOOKUP(F1027,AK:AL,2,FALSE)*VLOOKUP(G1027,AH:AI,2,FALSE)*VLOOKUP(H1027,AF:AG,2,FALSE)</f>
        <v>670</v>
      </c>
    </row>
    <row r="1028" spans="1:10">
      <c r="A1028" s="15">
        <f t="shared" si="50"/>
        <v>140650</v>
      </c>
      <c r="B1028" s="15">
        <v>40650</v>
      </c>
      <c r="C1028" s="15">
        <v>10058</v>
      </c>
      <c r="D1028" s="15" t="s">
        <v>585</v>
      </c>
      <c r="E1028" s="15" t="s">
        <v>2255</v>
      </c>
      <c r="F1028" s="15">
        <v>52</v>
      </c>
      <c r="G1028" s="15" t="s">
        <v>323</v>
      </c>
      <c r="H1028" s="15" t="str">
        <f t="shared" ref="H1028:H1091" si="52">IF(E1028="monster","普通怪物","boss")</f>
        <v>普通怪物</v>
      </c>
      <c r="I1028" s="18">
        <f>VLOOKUP(F1028,映射!A:B,2,FALSE)*VLOOKUP(G1028,映射!T:U,2,FALSE)*VLOOKUP(H1028,映射!O:P,2,FALSE)</f>
        <v>1430</v>
      </c>
      <c r="J1028" s="18">
        <f t="shared" si="51"/>
        <v>670</v>
      </c>
    </row>
    <row r="1029" spans="1:10">
      <c r="A1029" s="15">
        <f t="shared" si="50"/>
        <v>140651</v>
      </c>
      <c r="B1029" s="15">
        <v>40651</v>
      </c>
      <c r="C1029" s="15">
        <v>10111</v>
      </c>
      <c r="D1029" s="15" t="s">
        <v>521</v>
      </c>
      <c r="E1029" s="15" t="s">
        <v>2255</v>
      </c>
      <c r="F1029" s="15">
        <v>52</v>
      </c>
      <c r="G1029" s="15" t="s">
        <v>323</v>
      </c>
      <c r="H1029" s="15" t="str">
        <f t="shared" si="52"/>
        <v>普通怪物</v>
      </c>
      <c r="I1029" s="18">
        <f>VLOOKUP(F1029,映射!A:B,2,FALSE)*VLOOKUP(G1029,映射!T:U,2,FALSE)*VLOOKUP(H1029,映射!O:P,2,FALSE)</f>
        <v>1430</v>
      </c>
      <c r="J1029" s="18">
        <f t="shared" si="51"/>
        <v>670</v>
      </c>
    </row>
    <row r="1030" spans="1:10">
      <c r="A1030" s="15">
        <f t="shared" si="50"/>
        <v>140652</v>
      </c>
      <c r="B1030" s="15">
        <v>40652</v>
      </c>
      <c r="C1030" s="15">
        <v>10014</v>
      </c>
      <c r="D1030" s="15" t="s">
        <v>643</v>
      </c>
      <c r="E1030" s="15" t="s">
        <v>2255</v>
      </c>
      <c r="F1030" s="15">
        <v>52</v>
      </c>
      <c r="G1030" s="15" t="s">
        <v>323</v>
      </c>
      <c r="H1030" s="15" t="str">
        <f t="shared" si="52"/>
        <v>普通怪物</v>
      </c>
      <c r="I1030" s="18">
        <f>VLOOKUP(F1030,映射!A:B,2,FALSE)*VLOOKUP(G1030,映射!T:U,2,FALSE)*VLOOKUP(H1030,映射!O:P,2,FALSE)</f>
        <v>1430</v>
      </c>
      <c r="J1030" s="18">
        <f t="shared" si="51"/>
        <v>670</v>
      </c>
    </row>
    <row r="1031" spans="1:10">
      <c r="A1031" s="15">
        <f t="shared" si="50"/>
        <v>140653</v>
      </c>
      <c r="B1031" s="15">
        <v>40653</v>
      </c>
      <c r="C1031" s="15">
        <v>10023</v>
      </c>
      <c r="D1031" s="15" t="s">
        <v>595</v>
      </c>
      <c r="E1031" s="15" t="s">
        <v>2255</v>
      </c>
      <c r="F1031" s="15">
        <v>52</v>
      </c>
      <c r="G1031" s="15" t="s">
        <v>323</v>
      </c>
      <c r="H1031" s="15" t="str">
        <f t="shared" si="52"/>
        <v>普通怪物</v>
      </c>
      <c r="I1031" s="18">
        <f>VLOOKUP(F1031,映射!A:B,2,FALSE)*VLOOKUP(G1031,映射!T:U,2,FALSE)*VLOOKUP(H1031,映射!O:P,2,FALSE)</f>
        <v>1430</v>
      </c>
      <c r="J1031" s="18">
        <f t="shared" si="51"/>
        <v>670</v>
      </c>
    </row>
    <row r="1032" spans="1:10">
      <c r="A1032" s="15">
        <f t="shared" si="50"/>
        <v>140654</v>
      </c>
      <c r="B1032" s="15">
        <v>40654</v>
      </c>
      <c r="C1032" s="15">
        <v>10015</v>
      </c>
      <c r="D1032" s="15" t="s">
        <v>452</v>
      </c>
      <c r="E1032" s="15" t="s">
        <v>2255</v>
      </c>
      <c r="F1032" s="15">
        <v>52</v>
      </c>
      <c r="G1032" s="15" t="s">
        <v>323</v>
      </c>
      <c r="H1032" s="15" t="str">
        <f t="shared" si="52"/>
        <v>普通怪物</v>
      </c>
      <c r="I1032" s="18">
        <f>VLOOKUP(F1032,映射!A:B,2,FALSE)*VLOOKUP(G1032,映射!T:U,2,FALSE)*VLOOKUP(H1032,映射!O:P,2,FALSE)</f>
        <v>1430</v>
      </c>
      <c r="J1032" s="18">
        <f t="shared" si="51"/>
        <v>670</v>
      </c>
    </row>
    <row r="1033" spans="1:10">
      <c r="A1033" s="15">
        <f t="shared" si="50"/>
        <v>140655</v>
      </c>
      <c r="B1033" s="15">
        <v>40655</v>
      </c>
      <c r="C1033" s="15">
        <v>10115</v>
      </c>
      <c r="D1033" s="15" t="s">
        <v>622</v>
      </c>
      <c r="E1033" s="15" t="s">
        <v>2255</v>
      </c>
      <c r="F1033" s="15">
        <v>52</v>
      </c>
      <c r="G1033" s="15" t="s">
        <v>323</v>
      </c>
      <c r="H1033" s="15" t="str">
        <f t="shared" si="52"/>
        <v>普通怪物</v>
      </c>
      <c r="I1033" s="18">
        <f>VLOOKUP(F1033,映射!A:B,2,FALSE)*VLOOKUP(G1033,映射!T:U,2,FALSE)*VLOOKUP(H1033,映射!O:P,2,FALSE)</f>
        <v>1430</v>
      </c>
      <c r="J1033" s="18">
        <f t="shared" si="51"/>
        <v>670</v>
      </c>
    </row>
    <row r="1034" spans="1:10">
      <c r="A1034" s="15">
        <f t="shared" si="50"/>
        <v>140656</v>
      </c>
      <c r="B1034" s="15">
        <v>40656</v>
      </c>
      <c r="C1034" s="15">
        <v>10152</v>
      </c>
      <c r="D1034" s="15" t="s">
        <v>456</v>
      </c>
      <c r="E1034" s="15" t="s">
        <v>2255</v>
      </c>
      <c r="F1034" s="15">
        <v>52</v>
      </c>
      <c r="G1034" s="15" t="s">
        <v>323</v>
      </c>
      <c r="H1034" s="15" t="str">
        <f t="shared" si="52"/>
        <v>普通怪物</v>
      </c>
      <c r="I1034" s="18">
        <f>VLOOKUP(F1034,映射!A:B,2,FALSE)*VLOOKUP(G1034,映射!T:U,2,FALSE)*VLOOKUP(H1034,映射!O:P,2,FALSE)</f>
        <v>1430</v>
      </c>
      <c r="J1034" s="18">
        <f t="shared" si="51"/>
        <v>670</v>
      </c>
    </row>
    <row r="1035" spans="1:10">
      <c r="A1035" s="15">
        <f t="shared" si="50"/>
        <v>140657</v>
      </c>
      <c r="B1035" s="15">
        <v>40657</v>
      </c>
      <c r="C1035" s="15">
        <v>10158</v>
      </c>
      <c r="D1035" s="15" t="s">
        <v>633</v>
      </c>
      <c r="E1035" s="15" t="s">
        <v>2255</v>
      </c>
      <c r="F1035" s="15">
        <v>52</v>
      </c>
      <c r="G1035" s="15" t="s">
        <v>323</v>
      </c>
      <c r="H1035" s="15" t="str">
        <f t="shared" si="52"/>
        <v>普通怪物</v>
      </c>
      <c r="I1035" s="18">
        <f>VLOOKUP(F1035,映射!A:B,2,FALSE)*VLOOKUP(G1035,映射!T:U,2,FALSE)*VLOOKUP(H1035,映射!O:P,2,FALSE)</f>
        <v>1430</v>
      </c>
      <c r="J1035" s="18">
        <f t="shared" si="51"/>
        <v>670</v>
      </c>
    </row>
    <row r="1036" spans="1:10">
      <c r="A1036" s="15">
        <f t="shared" si="50"/>
        <v>140658</v>
      </c>
      <c r="B1036" s="15">
        <v>40658</v>
      </c>
      <c r="C1036" s="15">
        <v>10003</v>
      </c>
      <c r="D1036" s="15" t="s">
        <v>510</v>
      </c>
      <c r="E1036" s="15" t="s">
        <v>2255</v>
      </c>
      <c r="F1036" s="15">
        <v>52</v>
      </c>
      <c r="G1036" s="15" t="s">
        <v>323</v>
      </c>
      <c r="H1036" s="15" t="str">
        <f t="shared" si="52"/>
        <v>普通怪物</v>
      </c>
      <c r="I1036" s="18">
        <f>VLOOKUP(F1036,映射!A:B,2,FALSE)*VLOOKUP(G1036,映射!T:U,2,FALSE)*VLOOKUP(H1036,映射!O:P,2,FALSE)</f>
        <v>1430</v>
      </c>
      <c r="J1036" s="18">
        <f t="shared" si="51"/>
        <v>670</v>
      </c>
    </row>
    <row r="1037" spans="1:10">
      <c r="A1037" s="15">
        <f t="shared" si="50"/>
        <v>140659</v>
      </c>
      <c r="B1037" s="15">
        <v>40659</v>
      </c>
      <c r="C1037" s="15">
        <v>10119</v>
      </c>
      <c r="D1037" s="15" t="s">
        <v>697</v>
      </c>
      <c r="E1037" s="15" t="s">
        <v>2255</v>
      </c>
      <c r="F1037" s="15">
        <v>52</v>
      </c>
      <c r="G1037" s="15" t="s">
        <v>323</v>
      </c>
      <c r="H1037" s="15" t="str">
        <f t="shared" si="52"/>
        <v>普通怪物</v>
      </c>
      <c r="I1037" s="18">
        <f>VLOOKUP(F1037,映射!A:B,2,FALSE)*VLOOKUP(G1037,映射!T:U,2,FALSE)*VLOOKUP(H1037,映射!O:P,2,FALSE)</f>
        <v>1430</v>
      </c>
      <c r="J1037" s="18">
        <f t="shared" si="51"/>
        <v>670</v>
      </c>
    </row>
    <row r="1038" spans="1:10">
      <c r="A1038" s="15">
        <f t="shared" si="50"/>
        <v>140660</v>
      </c>
      <c r="B1038" s="15">
        <v>40660</v>
      </c>
      <c r="C1038" s="15">
        <v>10121</v>
      </c>
      <c r="D1038" s="15" t="s">
        <v>605</v>
      </c>
      <c r="E1038" s="15" t="s">
        <v>2255</v>
      </c>
      <c r="F1038" s="15">
        <v>52</v>
      </c>
      <c r="G1038" s="15" t="s">
        <v>323</v>
      </c>
      <c r="H1038" s="15" t="str">
        <f t="shared" si="52"/>
        <v>普通怪物</v>
      </c>
      <c r="I1038" s="18">
        <f>VLOOKUP(F1038,映射!A:B,2,FALSE)*VLOOKUP(G1038,映射!T:U,2,FALSE)*VLOOKUP(H1038,映射!O:P,2,FALSE)</f>
        <v>1430</v>
      </c>
      <c r="J1038" s="18">
        <f t="shared" si="51"/>
        <v>670</v>
      </c>
    </row>
    <row r="1039" spans="1:10">
      <c r="A1039" s="15">
        <f t="shared" si="50"/>
        <v>140661</v>
      </c>
      <c r="B1039" s="15">
        <v>40661</v>
      </c>
      <c r="C1039" s="15">
        <v>10022</v>
      </c>
      <c r="D1039" s="15" t="s">
        <v>512</v>
      </c>
      <c r="E1039" s="15" t="s">
        <v>2255</v>
      </c>
      <c r="F1039" s="15">
        <v>57</v>
      </c>
      <c r="G1039" s="15" t="s">
        <v>323</v>
      </c>
      <c r="H1039" s="15" t="str">
        <f t="shared" si="52"/>
        <v>普通怪物</v>
      </c>
      <c r="I1039" s="18">
        <f>VLOOKUP(F1039,映射!A:B,2,FALSE)*VLOOKUP(G1039,映射!T:U,2,FALSE)*VLOOKUP(H1039,映射!O:P,2,FALSE)</f>
        <v>1800</v>
      </c>
      <c r="J1039" s="18">
        <f t="shared" si="51"/>
        <v>720</v>
      </c>
    </row>
    <row r="1040" spans="1:10">
      <c r="A1040" s="15">
        <f t="shared" si="50"/>
        <v>140662</v>
      </c>
      <c r="B1040" s="15">
        <v>40662</v>
      </c>
      <c r="C1040" s="15">
        <v>10103</v>
      </c>
      <c r="D1040" s="15" t="s">
        <v>600</v>
      </c>
      <c r="E1040" s="15" t="s">
        <v>2255</v>
      </c>
      <c r="F1040" s="15">
        <v>57</v>
      </c>
      <c r="G1040" s="15" t="s">
        <v>323</v>
      </c>
      <c r="H1040" s="15" t="str">
        <f t="shared" si="52"/>
        <v>普通怪物</v>
      </c>
      <c r="I1040" s="18">
        <f>VLOOKUP(F1040,映射!A:B,2,FALSE)*VLOOKUP(G1040,映射!T:U,2,FALSE)*VLOOKUP(H1040,映射!O:P,2,FALSE)</f>
        <v>1800</v>
      </c>
      <c r="J1040" s="18">
        <f t="shared" si="51"/>
        <v>720</v>
      </c>
    </row>
    <row r="1041" spans="1:10">
      <c r="A1041" s="15">
        <f t="shared" si="50"/>
        <v>140663</v>
      </c>
      <c r="B1041" s="15">
        <v>40663</v>
      </c>
      <c r="C1041" s="15">
        <v>10016</v>
      </c>
      <c r="D1041" s="15" t="s">
        <v>608</v>
      </c>
      <c r="E1041" s="15" t="s">
        <v>2255</v>
      </c>
      <c r="F1041" s="15">
        <v>57</v>
      </c>
      <c r="G1041" s="15" t="s">
        <v>323</v>
      </c>
      <c r="H1041" s="15" t="str">
        <f t="shared" si="52"/>
        <v>普通怪物</v>
      </c>
      <c r="I1041" s="18">
        <f>VLOOKUP(F1041,映射!A:B,2,FALSE)*VLOOKUP(G1041,映射!T:U,2,FALSE)*VLOOKUP(H1041,映射!O:P,2,FALSE)</f>
        <v>1800</v>
      </c>
      <c r="J1041" s="18">
        <f t="shared" si="51"/>
        <v>720</v>
      </c>
    </row>
    <row r="1042" spans="1:10">
      <c r="A1042" s="15">
        <f t="shared" si="50"/>
        <v>140664</v>
      </c>
      <c r="B1042" s="15">
        <v>40664</v>
      </c>
      <c r="C1042" s="15">
        <v>10133</v>
      </c>
      <c r="D1042" s="15" t="s">
        <v>472</v>
      </c>
      <c r="E1042" s="15" t="s">
        <v>2255</v>
      </c>
      <c r="F1042" s="15">
        <v>57</v>
      </c>
      <c r="G1042" s="15" t="s">
        <v>323</v>
      </c>
      <c r="H1042" s="15" t="str">
        <f t="shared" si="52"/>
        <v>普通怪物</v>
      </c>
      <c r="I1042" s="18">
        <f>VLOOKUP(F1042,映射!A:B,2,FALSE)*VLOOKUP(G1042,映射!T:U,2,FALSE)*VLOOKUP(H1042,映射!O:P,2,FALSE)</f>
        <v>1800</v>
      </c>
      <c r="J1042" s="18">
        <f t="shared" si="51"/>
        <v>720</v>
      </c>
    </row>
    <row r="1043" spans="1:10">
      <c r="A1043" s="15">
        <f t="shared" si="50"/>
        <v>140665</v>
      </c>
      <c r="B1043" s="15">
        <v>40665</v>
      </c>
      <c r="C1043" s="15">
        <v>10058</v>
      </c>
      <c r="D1043" s="15" t="s">
        <v>585</v>
      </c>
      <c r="E1043" s="15" t="s">
        <v>2255</v>
      </c>
      <c r="F1043" s="15">
        <v>57</v>
      </c>
      <c r="G1043" s="15" t="s">
        <v>323</v>
      </c>
      <c r="H1043" s="15" t="str">
        <f t="shared" si="52"/>
        <v>普通怪物</v>
      </c>
      <c r="I1043" s="18">
        <f>VLOOKUP(F1043,映射!A:B,2,FALSE)*VLOOKUP(G1043,映射!T:U,2,FALSE)*VLOOKUP(H1043,映射!O:P,2,FALSE)</f>
        <v>1800</v>
      </c>
      <c r="J1043" s="18">
        <f t="shared" si="51"/>
        <v>720</v>
      </c>
    </row>
    <row r="1044" spans="1:10">
      <c r="A1044" s="15">
        <f t="shared" si="50"/>
        <v>140666</v>
      </c>
      <c r="B1044" s="15">
        <v>40666</v>
      </c>
      <c r="C1044" s="15">
        <v>10111</v>
      </c>
      <c r="D1044" s="15" t="s">
        <v>521</v>
      </c>
      <c r="E1044" s="15" t="s">
        <v>2255</v>
      </c>
      <c r="F1044" s="15">
        <v>57</v>
      </c>
      <c r="G1044" s="15" t="s">
        <v>323</v>
      </c>
      <c r="H1044" s="15" t="str">
        <f t="shared" si="52"/>
        <v>普通怪物</v>
      </c>
      <c r="I1044" s="18">
        <f>VLOOKUP(F1044,映射!A:B,2,FALSE)*VLOOKUP(G1044,映射!T:U,2,FALSE)*VLOOKUP(H1044,映射!O:P,2,FALSE)</f>
        <v>1800</v>
      </c>
      <c r="J1044" s="18">
        <f t="shared" si="51"/>
        <v>720</v>
      </c>
    </row>
    <row r="1045" spans="1:10">
      <c r="A1045" s="15">
        <f t="shared" si="50"/>
        <v>140667</v>
      </c>
      <c r="B1045" s="15">
        <v>40667</v>
      </c>
      <c r="C1045" s="15">
        <v>10014</v>
      </c>
      <c r="D1045" s="15" t="s">
        <v>643</v>
      </c>
      <c r="E1045" s="15" t="s">
        <v>2255</v>
      </c>
      <c r="F1045" s="15">
        <v>57</v>
      </c>
      <c r="G1045" s="15" t="s">
        <v>323</v>
      </c>
      <c r="H1045" s="15" t="str">
        <f t="shared" si="52"/>
        <v>普通怪物</v>
      </c>
      <c r="I1045" s="18">
        <f>VLOOKUP(F1045,映射!A:B,2,FALSE)*VLOOKUP(G1045,映射!T:U,2,FALSE)*VLOOKUP(H1045,映射!O:P,2,FALSE)</f>
        <v>1800</v>
      </c>
      <c r="J1045" s="18">
        <f t="shared" si="51"/>
        <v>720</v>
      </c>
    </row>
    <row r="1046" spans="1:10">
      <c r="A1046" s="15">
        <f t="shared" si="50"/>
        <v>140668</v>
      </c>
      <c r="B1046" s="15">
        <v>40668</v>
      </c>
      <c r="C1046" s="15">
        <v>10023</v>
      </c>
      <c r="D1046" s="15" t="s">
        <v>595</v>
      </c>
      <c r="E1046" s="15" t="s">
        <v>2255</v>
      </c>
      <c r="F1046" s="15">
        <v>57</v>
      </c>
      <c r="G1046" s="15" t="s">
        <v>323</v>
      </c>
      <c r="H1046" s="15" t="str">
        <f t="shared" si="52"/>
        <v>普通怪物</v>
      </c>
      <c r="I1046" s="18">
        <f>VLOOKUP(F1046,映射!A:B,2,FALSE)*VLOOKUP(G1046,映射!T:U,2,FALSE)*VLOOKUP(H1046,映射!O:P,2,FALSE)</f>
        <v>1800</v>
      </c>
      <c r="J1046" s="18">
        <f t="shared" si="51"/>
        <v>720</v>
      </c>
    </row>
    <row r="1047" spans="1:10">
      <c r="A1047" s="15">
        <f t="shared" si="50"/>
        <v>140669</v>
      </c>
      <c r="B1047" s="15">
        <v>40669</v>
      </c>
      <c r="C1047" s="15">
        <v>10015</v>
      </c>
      <c r="D1047" s="15" t="s">
        <v>452</v>
      </c>
      <c r="E1047" s="15" t="s">
        <v>2255</v>
      </c>
      <c r="F1047" s="15">
        <v>57</v>
      </c>
      <c r="G1047" s="15" t="s">
        <v>323</v>
      </c>
      <c r="H1047" s="15" t="str">
        <f t="shared" si="52"/>
        <v>普通怪物</v>
      </c>
      <c r="I1047" s="18">
        <f>VLOOKUP(F1047,映射!A:B,2,FALSE)*VLOOKUP(G1047,映射!T:U,2,FALSE)*VLOOKUP(H1047,映射!O:P,2,FALSE)</f>
        <v>1800</v>
      </c>
      <c r="J1047" s="18">
        <f t="shared" si="51"/>
        <v>720</v>
      </c>
    </row>
    <row r="1048" spans="1:10">
      <c r="A1048" s="15">
        <f t="shared" si="50"/>
        <v>140670</v>
      </c>
      <c r="B1048" s="15">
        <v>40670</v>
      </c>
      <c r="C1048" s="15">
        <v>10115</v>
      </c>
      <c r="D1048" s="15" t="s">
        <v>622</v>
      </c>
      <c r="E1048" s="15" t="s">
        <v>2255</v>
      </c>
      <c r="F1048" s="15">
        <v>57</v>
      </c>
      <c r="G1048" s="15" t="s">
        <v>323</v>
      </c>
      <c r="H1048" s="15" t="str">
        <f t="shared" si="52"/>
        <v>普通怪物</v>
      </c>
      <c r="I1048" s="18">
        <f>VLOOKUP(F1048,映射!A:B,2,FALSE)*VLOOKUP(G1048,映射!T:U,2,FALSE)*VLOOKUP(H1048,映射!O:P,2,FALSE)</f>
        <v>1800</v>
      </c>
      <c r="J1048" s="18">
        <f t="shared" si="51"/>
        <v>720</v>
      </c>
    </row>
    <row r="1049" spans="1:10">
      <c r="A1049" s="15">
        <f t="shared" si="50"/>
        <v>140671</v>
      </c>
      <c r="B1049" s="15">
        <v>40671</v>
      </c>
      <c r="C1049" s="15">
        <v>10152</v>
      </c>
      <c r="D1049" s="15" t="s">
        <v>456</v>
      </c>
      <c r="E1049" s="15" t="s">
        <v>2255</v>
      </c>
      <c r="F1049" s="15">
        <v>57</v>
      </c>
      <c r="G1049" s="15" t="s">
        <v>323</v>
      </c>
      <c r="H1049" s="15" t="str">
        <f t="shared" si="52"/>
        <v>普通怪物</v>
      </c>
      <c r="I1049" s="18">
        <f>VLOOKUP(F1049,映射!A:B,2,FALSE)*VLOOKUP(G1049,映射!T:U,2,FALSE)*VLOOKUP(H1049,映射!O:P,2,FALSE)</f>
        <v>1800</v>
      </c>
      <c r="J1049" s="18">
        <f t="shared" si="51"/>
        <v>720</v>
      </c>
    </row>
    <row r="1050" spans="1:10">
      <c r="A1050" s="15">
        <f t="shared" si="50"/>
        <v>140672</v>
      </c>
      <c r="B1050" s="15">
        <v>40672</v>
      </c>
      <c r="C1050" s="15">
        <v>10158</v>
      </c>
      <c r="D1050" s="15" t="s">
        <v>633</v>
      </c>
      <c r="E1050" s="15" t="s">
        <v>2255</v>
      </c>
      <c r="F1050" s="15">
        <v>57</v>
      </c>
      <c r="G1050" s="15" t="s">
        <v>323</v>
      </c>
      <c r="H1050" s="15" t="str">
        <f t="shared" si="52"/>
        <v>普通怪物</v>
      </c>
      <c r="I1050" s="18">
        <f>VLOOKUP(F1050,映射!A:B,2,FALSE)*VLOOKUP(G1050,映射!T:U,2,FALSE)*VLOOKUP(H1050,映射!O:P,2,FALSE)</f>
        <v>1800</v>
      </c>
      <c r="J1050" s="18">
        <f t="shared" si="51"/>
        <v>720</v>
      </c>
    </row>
    <row r="1051" spans="1:10">
      <c r="A1051" s="15">
        <f t="shared" si="50"/>
        <v>140673</v>
      </c>
      <c r="B1051" s="15">
        <v>40673</v>
      </c>
      <c r="C1051" s="15">
        <v>10003</v>
      </c>
      <c r="D1051" s="15" t="s">
        <v>510</v>
      </c>
      <c r="E1051" s="15" t="s">
        <v>2255</v>
      </c>
      <c r="F1051" s="15">
        <v>57</v>
      </c>
      <c r="G1051" s="15" t="s">
        <v>323</v>
      </c>
      <c r="H1051" s="15" t="str">
        <f t="shared" si="52"/>
        <v>普通怪物</v>
      </c>
      <c r="I1051" s="18">
        <f>VLOOKUP(F1051,映射!A:B,2,FALSE)*VLOOKUP(G1051,映射!T:U,2,FALSE)*VLOOKUP(H1051,映射!O:P,2,FALSE)</f>
        <v>1800</v>
      </c>
      <c r="J1051" s="18">
        <f t="shared" si="51"/>
        <v>720</v>
      </c>
    </row>
    <row r="1052" spans="1:10">
      <c r="A1052" s="15">
        <f t="shared" si="50"/>
        <v>140674</v>
      </c>
      <c r="B1052" s="15">
        <v>40674</v>
      </c>
      <c r="C1052" s="15">
        <v>10119</v>
      </c>
      <c r="D1052" s="15" t="s">
        <v>697</v>
      </c>
      <c r="E1052" s="15" t="s">
        <v>2255</v>
      </c>
      <c r="F1052" s="15">
        <v>57</v>
      </c>
      <c r="G1052" s="15" t="s">
        <v>323</v>
      </c>
      <c r="H1052" s="15" t="str">
        <f t="shared" si="52"/>
        <v>普通怪物</v>
      </c>
      <c r="I1052" s="18">
        <f>VLOOKUP(F1052,映射!A:B,2,FALSE)*VLOOKUP(G1052,映射!T:U,2,FALSE)*VLOOKUP(H1052,映射!O:P,2,FALSE)</f>
        <v>1800</v>
      </c>
      <c r="J1052" s="18">
        <f t="shared" si="51"/>
        <v>720</v>
      </c>
    </row>
    <row r="1053" spans="1:10">
      <c r="A1053" s="15">
        <f t="shared" si="50"/>
        <v>140675</v>
      </c>
      <c r="B1053" s="15">
        <v>40675</v>
      </c>
      <c r="C1053" s="15">
        <v>10121</v>
      </c>
      <c r="D1053" s="15" t="s">
        <v>605</v>
      </c>
      <c r="E1053" s="15" t="s">
        <v>2255</v>
      </c>
      <c r="F1053" s="15">
        <v>57</v>
      </c>
      <c r="G1053" s="15" t="s">
        <v>323</v>
      </c>
      <c r="H1053" s="15" t="str">
        <f t="shared" si="52"/>
        <v>普通怪物</v>
      </c>
      <c r="I1053" s="18">
        <f>VLOOKUP(F1053,映射!A:B,2,FALSE)*VLOOKUP(G1053,映射!T:U,2,FALSE)*VLOOKUP(H1053,映射!O:P,2,FALSE)</f>
        <v>1800</v>
      </c>
      <c r="J1053" s="18">
        <f t="shared" si="51"/>
        <v>720</v>
      </c>
    </row>
    <row r="1054" spans="1:10">
      <c r="A1054" s="15">
        <f t="shared" si="50"/>
        <v>140676</v>
      </c>
      <c r="B1054" s="15">
        <v>40676</v>
      </c>
      <c r="C1054" s="15">
        <v>10102</v>
      </c>
      <c r="D1054" s="15" t="s">
        <v>662</v>
      </c>
      <c r="E1054" s="15" t="s">
        <v>2255</v>
      </c>
      <c r="F1054" s="15">
        <v>17</v>
      </c>
      <c r="G1054" s="15" t="s">
        <v>323</v>
      </c>
      <c r="H1054" s="15" t="str">
        <f t="shared" si="52"/>
        <v>普通怪物</v>
      </c>
      <c r="I1054" s="18">
        <f>VLOOKUP(F1054,映射!A:B,2,FALSE)*VLOOKUP(G1054,映射!T:U,2,FALSE)*VLOOKUP(H1054,映射!O:P,2,FALSE)</f>
        <v>150</v>
      </c>
      <c r="J1054" s="18">
        <f t="shared" si="51"/>
        <v>320</v>
      </c>
    </row>
    <row r="1055" spans="1:10">
      <c r="A1055" s="15">
        <f t="shared" si="50"/>
        <v>140677</v>
      </c>
      <c r="B1055" s="15">
        <v>40677</v>
      </c>
      <c r="C1055" s="15">
        <v>10089</v>
      </c>
      <c r="D1055" s="15" t="s">
        <v>480</v>
      </c>
      <c r="E1055" s="15" t="s">
        <v>2255</v>
      </c>
      <c r="F1055" s="15">
        <v>17</v>
      </c>
      <c r="G1055" s="15" t="s">
        <v>323</v>
      </c>
      <c r="H1055" s="15" t="str">
        <f t="shared" si="52"/>
        <v>普通怪物</v>
      </c>
      <c r="I1055" s="18">
        <f>VLOOKUP(F1055,映射!A:B,2,FALSE)*VLOOKUP(G1055,映射!T:U,2,FALSE)*VLOOKUP(H1055,映射!O:P,2,FALSE)</f>
        <v>150</v>
      </c>
      <c r="J1055" s="18">
        <f t="shared" si="51"/>
        <v>320</v>
      </c>
    </row>
    <row r="1056" spans="1:10">
      <c r="A1056" s="15">
        <f t="shared" si="50"/>
        <v>140678</v>
      </c>
      <c r="B1056" s="15">
        <v>40678</v>
      </c>
      <c r="C1056" s="15">
        <v>10060</v>
      </c>
      <c r="D1056" s="15" t="s">
        <v>519</v>
      </c>
      <c r="E1056" s="15" t="s">
        <v>2255</v>
      </c>
      <c r="F1056" s="15">
        <v>17</v>
      </c>
      <c r="G1056" s="15" t="s">
        <v>323</v>
      </c>
      <c r="H1056" s="15" t="str">
        <f t="shared" si="52"/>
        <v>普通怪物</v>
      </c>
      <c r="I1056" s="18">
        <f>VLOOKUP(F1056,映射!A:B,2,FALSE)*VLOOKUP(G1056,映射!T:U,2,FALSE)*VLOOKUP(H1056,映射!O:P,2,FALSE)</f>
        <v>150</v>
      </c>
      <c r="J1056" s="18">
        <f t="shared" si="51"/>
        <v>320</v>
      </c>
    </row>
    <row r="1057" spans="1:10">
      <c r="A1057" s="15">
        <f t="shared" si="50"/>
        <v>140679</v>
      </c>
      <c r="B1057" s="15">
        <v>40679</v>
      </c>
      <c r="C1057" s="15">
        <v>10102</v>
      </c>
      <c r="D1057" s="15" t="s">
        <v>662</v>
      </c>
      <c r="E1057" s="15" t="s">
        <v>2255</v>
      </c>
      <c r="F1057" s="15">
        <v>17</v>
      </c>
      <c r="G1057" s="15" t="s">
        <v>323</v>
      </c>
      <c r="H1057" s="15" t="str">
        <f t="shared" si="52"/>
        <v>普通怪物</v>
      </c>
      <c r="I1057" s="18">
        <f>VLOOKUP(F1057,映射!A:B,2,FALSE)*VLOOKUP(G1057,映射!T:U,2,FALSE)*VLOOKUP(H1057,映射!O:P,2,FALSE)</f>
        <v>150</v>
      </c>
      <c r="J1057" s="18">
        <f t="shared" si="51"/>
        <v>320</v>
      </c>
    </row>
    <row r="1058" spans="1:10">
      <c r="A1058" s="15">
        <f t="shared" si="50"/>
        <v>140680</v>
      </c>
      <c r="B1058" s="15">
        <v>40680</v>
      </c>
      <c r="C1058" s="15">
        <v>10043</v>
      </c>
      <c r="D1058" s="15" t="s">
        <v>660</v>
      </c>
      <c r="E1058" s="15" t="s">
        <v>2255</v>
      </c>
      <c r="F1058" s="15">
        <v>17</v>
      </c>
      <c r="G1058" s="15" t="s">
        <v>323</v>
      </c>
      <c r="H1058" s="15" t="str">
        <f t="shared" si="52"/>
        <v>普通怪物</v>
      </c>
      <c r="I1058" s="18">
        <f>VLOOKUP(F1058,映射!A:B,2,FALSE)*VLOOKUP(G1058,映射!T:U,2,FALSE)*VLOOKUP(H1058,映射!O:P,2,FALSE)</f>
        <v>150</v>
      </c>
      <c r="J1058" s="18">
        <f t="shared" si="51"/>
        <v>320</v>
      </c>
    </row>
    <row r="1059" spans="1:10">
      <c r="A1059" s="15">
        <f t="shared" si="50"/>
        <v>140681</v>
      </c>
      <c r="B1059" s="15">
        <v>40681</v>
      </c>
      <c r="C1059" s="15">
        <v>10154</v>
      </c>
      <c r="D1059" s="15" t="s">
        <v>694</v>
      </c>
      <c r="E1059" s="15" t="s">
        <v>2255</v>
      </c>
      <c r="F1059" s="15">
        <v>17</v>
      </c>
      <c r="G1059" s="15" t="s">
        <v>323</v>
      </c>
      <c r="H1059" s="15" t="str">
        <f t="shared" si="52"/>
        <v>普通怪物</v>
      </c>
      <c r="I1059" s="18">
        <f>VLOOKUP(F1059,映射!A:B,2,FALSE)*VLOOKUP(G1059,映射!T:U,2,FALSE)*VLOOKUP(H1059,映射!O:P,2,FALSE)</f>
        <v>150</v>
      </c>
      <c r="J1059" s="18">
        <f t="shared" si="51"/>
        <v>320</v>
      </c>
    </row>
    <row r="1060" spans="1:10">
      <c r="A1060" s="15">
        <f t="shared" si="50"/>
        <v>140682</v>
      </c>
      <c r="B1060" s="15">
        <v>40682</v>
      </c>
      <c r="C1060" s="15">
        <v>10052</v>
      </c>
      <c r="D1060" s="15" t="s">
        <v>584</v>
      </c>
      <c r="E1060" s="15" t="s">
        <v>2255</v>
      </c>
      <c r="F1060" s="15">
        <v>17</v>
      </c>
      <c r="G1060" s="15" t="s">
        <v>323</v>
      </c>
      <c r="H1060" s="15" t="str">
        <f t="shared" si="52"/>
        <v>普通怪物</v>
      </c>
      <c r="I1060" s="18">
        <f>VLOOKUP(F1060,映射!A:B,2,FALSE)*VLOOKUP(G1060,映射!T:U,2,FALSE)*VLOOKUP(H1060,映射!O:P,2,FALSE)</f>
        <v>150</v>
      </c>
      <c r="J1060" s="18">
        <f t="shared" si="51"/>
        <v>320</v>
      </c>
    </row>
    <row r="1061" spans="1:10">
      <c r="A1061" s="15">
        <f t="shared" si="50"/>
        <v>140683</v>
      </c>
      <c r="B1061" s="15">
        <v>40683</v>
      </c>
      <c r="C1061" s="15">
        <v>10141</v>
      </c>
      <c r="D1061" s="15" t="s">
        <v>698</v>
      </c>
      <c r="E1061" s="15" t="s">
        <v>2255</v>
      </c>
      <c r="F1061" s="15">
        <v>17</v>
      </c>
      <c r="G1061" s="15" t="s">
        <v>323</v>
      </c>
      <c r="H1061" s="15" t="str">
        <f t="shared" si="52"/>
        <v>普通怪物</v>
      </c>
      <c r="I1061" s="18">
        <f>VLOOKUP(F1061,映射!A:B,2,FALSE)*VLOOKUP(G1061,映射!T:U,2,FALSE)*VLOOKUP(H1061,映射!O:P,2,FALSE)</f>
        <v>150</v>
      </c>
      <c r="J1061" s="18">
        <f t="shared" si="51"/>
        <v>320</v>
      </c>
    </row>
    <row r="1062" spans="1:10">
      <c r="A1062" s="15">
        <f t="shared" si="50"/>
        <v>140684</v>
      </c>
      <c r="B1062" s="15">
        <v>40684</v>
      </c>
      <c r="C1062" s="15">
        <v>10073</v>
      </c>
      <c r="D1062" s="15" t="s">
        <v>438</v>
      </c>
      <c r="E1062" s="15" t="s">
        <v>2255</v>
      </c>
      <c r="F1062" s="15">
        <v>17</v>
      </c>
      <c r="G1062" s="15" t="s">
        <v>323</v>
      </c>
      <c r="H1062" s="15" t="str">
        <f t="shared" si="52"/>
        <v>普通怪物</v>
      </c>
      <c r="I1062" s="18">
        <f>VLOOKUP(F1062,映射!A:B,2,FALSE)*VLOOKUP(G1062,映射!T:U,2,FALSE)*VLOOKUP(H1062,映射!O:P,2,FALSE)</f>
        <v>150</v>
      </c>
      <c r="J1062" s="18">
        <f t="shared" si="51"/>
        <v>320</v>
      </c>
    </row>
    <row r="1063" spans="1:10">
      <c r="A1063" s="15">
        <f t="shared" si="50"/>
        <v>140685</v>
      </c>
      <c r="B1063" s="15">
        <v>40685</v>
      </c>
      <c r="C1063" s="15">
        <v>10085</v>
      </c>
      <c r="D1063" s="15" t="s">
        <v>621</v>
      </c>
      <c r="E1063" s="15" t="s">
        <v>2255</v>
      </c>
      <c r="F1063" s="15">
        <v>17</v>
      </c>
      <c r="G1063" s="15" t="s">
        <v>323</v>
      </c>
      <c r="H1063" s="15" t="str">
        <f t="shared" si="52"/>
        <v>普通怪物</v>
      </c>
      <c r="I1063" s="18">
        <f>VLOOKUP(F1063,映射!A:B,2,FALSE)*VLOOKUP(G1063,映射!T:U,2,FALSE)*VLOOKUP(H1063,映射!O:P,2,FALSE)</f>
        <v>150</v>
      </c>
      <c r="J1063" s="18">
        <f t="shared" si="51"/>
        <v>320</v>
      </c>
    </row>
    <row r="1064" spans="1:10">
      <c r="A1064" s="15">
        <f t="shared" si="50"/>
        <v>140686</v>
      </c>
      <c r="B1064" s="15">
        <v>40686</v>
      </c>
      <c r="C1064" s="15">
        <v>10148</v>
      </c>
      <c r="D1064" s="15" t="s">
        <v>468</v>
      </c>
      <c r="E1064" s="15" t="s">
        <v>2255</v>
      </c>
      <c r="F1064" s="15">
        <v>17</v>
      </c>
      <c r="G1064" s="15" t="s">
        <v>323</v>
      </c>
      <c r="H1064" s="15" t="str">
        <f t="shared" si="52"/>
        <v>普通怪物</v>
      </c>
      <c r="I1064" s="18">
        <f>VLOOKUP(F1064,映射!A:B,2,FALSE)*VLOOKUP(G1064,映射!T:U,2,FALSE)*VLOOKUP(H1064,映射!O:P,2,FALSE)</f>
        <v>150</v>
      </c>
      <c r="J1064" s="18">
        <f t="shared" si="51"/>
        <v>320</v>
      </c>
    </row>
    <row r="1065" spans="1:10">
      <c r="A1065" s="15">
        <f t="shared" si="50"/>
        <v>140687</v>
      </c>
      <c r="B1065" s="15">
        <v>40687</v>
      </c>
      <c r="C1065" s="15">
        <v>10064</v>
      </c>
      <c r="D1065" s="15" t="s">
        <v>483</v>
      </c>
      <c r="E1065" s="15" t="s">
        <v>2255</v>
      </c>
      <c r="F1065" s="15">
        <v>17</v>
      </c>
      <c r="G1065" s="15" t="s">
        <v>323</v>
      </c>
      <c r="H1065" s="15" t="str">
        <f t="shared" si="52"/>
        <v>普通怪物</v>
      </c>
      <c r="I1065" s="18">
        <f>VLOOKUP(F1065,映射!A:B,2,FALSE)*VLOOKUP(G1065,映射!T:U,2,FALSE)*VLOOKUP(H1065,映射!O:P,2,FALSE)</f>
        <v>150</v>
      </c>
      <c r="J1065" s="18">
        <f t="shared" si="51"/>
        <v>320</v>
      </c>
    </row>
    <row r="1066" spans="1:10">
      <c r="A1066" s="15">
        <f t="shared" si="50"/>
        <v>140688</v>
      </c>
      <c r="B1066" s="15">
        <v>40688</v>
      </c>
      <c r="C1066" s="15">
        <v>10134</v>
      </c>
      <c r="D1066" s="15" t="s">
        <v>474</v>
      </c>
      <c r="E1066" s="15" t="s">
        <v>2255</v>
      </c>
      <c r="F1066" s="15">
        <v>17</v>
      </c>
      <c r="G1066" s="15" t="s">
        <v>323</v>
      </c>
      <c r="H1066" s="15" t="str">
        <f t="shared" si="52"/>
        <v>普通怪物</v>
      </c>
      <c r="I1066" s="18">
        <f>VLOOKUP(F1066,映射!A:B,2,FALSE)*VLOOKUP(G1066,映射!T:U,2,FALSE)*VLOOKUP(H1066,映射!O:P,2,FALSE)</f>
        <v>150</v>
      </c>
      <c r="J1066" s="18">
        <f t="shared" si="51"/>
        <v>320</v>
      </c>
    </row>
    <row r="1067" spans="1:10">
      <c r="A1067" s="15">
        <f t="shared" si="50"/>
        <v>140689</v>
      </c>
      <c r="B1067" s="15">
        <v>40689</v>
      </c>
      <c r="C1067" s="15">
        <v>10020</v>
      </c>
      <c r="D1067" s="15" t="s">
        <v>699</v>
      </c>
      <c r="E1067" s="15" t="s">
        <v>2255</v>
      </c>
      <c r="F1067" s="15">
        <v>17</v>
      </c>
      <c r="G1067" s="15" t="s">
        <v>323</v>
      </c>
      <c r="H1067" s="15" t="str">
        <f t="shared" si="52"/>
        <v>普通怪物</v>
      </c>
      <c r="I1067" s="18">
        <f>VLOOKUP(F1067,映射!A:B,2,FALSE)*VLOOKUP(G1067,映射!T:U,2,FALSE)*VLOOKUP(H1067,映射!O:P,2,FALSE)</f>
        <v>150</v>
      </c>
      <c r="J1067" s="18">
        <f t="shared" si="51"/>
        <v>320</v>
      </c>
    </row>
    <row r="1068" spans="1:10">
      <c r="A1068" s="15">
        <f t="shared" si="50"/>
        <v>140690</v>
      </c>
      <c r="B1068" s="15">
        <v>40690</v>
      </c>
      <c r="C1068" s="15">
        <v>10063</v>
      </c>
      <c r="D1068" s="15" t="s">
        <v>447</v>
      </c>
      <c r="E1068" s="15" t="s">
        <v>2255</v>
      </c>
      <c r="F1068" s="15">
        <v>17</v>
      </c>
      <c r="G1068" s="15" t="s">
        <v>323</v>
      </c>
      <c r="H1068" s="15" t="str">
        <f t="shared" si="52"/>
        <v>普通怪物</v>
      </c>
      <c r="I1068" s="18">
        <f>VLOOKUP(F1068,映射!A:B,2,FALSE)*VLOOKUP(G1068,映射!T:U,2,FALSE)*VLOOKUP(H1068,映射!O:P,2,FALSE)</f>
        <v>150</v>
      </c>
      <c r="J1068" s="18">
        <f t="shared" si="51"/>
        <v>320</v>
      </c>
    </row>
    <row r="1069" spans="1:10">
      <c r="A1069" s="15">
        <f t="shared" si="50"/>
        <v>140691</v>
      </c>
      <c r="B1069" s="15">
        <v>40691</v>
      </c>
      <c r="C1069" s="15">
        <v>10102</v>
      </c>
      <c r="D1069" s="15" t="s">
        <v>662</v>
      </c>
      <c r="E1069" s="15" t="s">
        <v>2255</v>
      </c>
      <c r="F1069" s="15">
        <v>22</v>
      </c>
      <c r="G1069" s="15" t="s">
        <v>323</v>
      </c>
      <c r="H1069" s="15" t="str">
        <f t="shared" si="52"/>
        <v>普通怪物</v>
      </c>
      <c r="I1069" s="18">
        <f>VLOOKUP(F1069,映射!A:B,2,FALSE)*VLOOKUP(G1069,映射!T:U,2,FALSE)*VLOOKUP(H1069,映射!O:P,2,FALSE)</f>
        <v>230</v>
      </c>
      <c r="J1069" s="18">
        <f t="shared" si="51"/>
        <v>370</v>
      </c>
    </row>
    <row r="1070" spans="1:10">
      <c r="A1070" s="15">
        <f t="shared" ref="A1070:A1133" si="53">B1070+100000</f>
        <v>140692</v>
      </c>
      <c r="B1070" s="15">
        <v>40692</v>
      </c>
      <c r="C1070" s="15">
        <v>10089</v>
      </c>
      <c r="D1070" s="15" t="s">
        <v>480</v>
      </c>
      <c r="E1070" s="15" t="s">
        <v>2255</v>
      </c>
      <c r="F1070" s="15">
        <v>22</v>
      </c>
      <c r="G1070" s="15" t="s">
        <v>323</v>
      </c>
      <c r="H1070" s="15" t="str">
        <f t="shared" si="52"/>
        <v>普通怪物</v>
      </c>
      <c r="I1070" s="18">
        <f>VLOOKUP(F1070,映射!A:B,2,FALSE)*VLOOKUP(G1070,映射!T:U,2,FALSE)*VLOOKUP(H1070,映射!O:P,2,FALSE)</f>
        <v>230</v>
      </c>
      <c r="J1070" s="18">
        <f t="shared" si="51"/>
        <v>370</v>
      </c>
    </row>
    <row r="1071" spans="1:10">
      <c r="A1071" s="15">
        <f t="shared" si="53"/>
        <v>140693</v>
      </c>
      <c r="B1071" s="15">
        <v>40693</v>
      </c>
      <c r="C1071" s="15">
        <v>10060</v>
      </c>
      <c r="D1071" s="15" t="s">
        <v>519</v>
      </c>
      <c r="E1071" s="15" t="s">
        <v>2255</v>
      </c>
      <c r="F1071" s="15">
        <v>22</v>
      </c>
      <c r="G1071" s="15" t="s">
        <v>323</v>
      </c>
      <c r="H1071" s="15" t="str">
        <f t="shared" si="52"/>
        <v>普通怪物</v>
      </c>
      <c r="I1071" s="18">
        <f>VLOOKUP(F1071,映射!A:B,2,FALSE)*VLOOKUP(G1071,映射!T:U,2,FALSE)*VLOOKUP(H1071,映射!O:P,2,FALSE)</f>
        <v>230</v>
      </c>
      <c r="J1071" s="18">
        <f t="shared" si="51"/>
        <v>370</v>
      </c>
    </row>
    <row r="1072" spans="1:10">
      <c r="A1072" s="15">
        <f t="shared" si="53"/>
        <v>140694</v>
      </c>
      <c r="B1072" s="15">
        <v>40694</v>
      </c>
      <c r="C1072" s="15">
        <v>10102</v>
      </c>
      <c r="D1072" s="15" t="s">
        <v>662</v>
      </c>
      <c r="E1072" s="15" t="s">
        <v>2255</v>
      </c>
      <c r="F1072" s="15">
        <v>22</v>
      </c>
      <c r="G1072" s="15" t="s">
        <v>323</v>
      </c>
      <c r="H1072" s="15" t="str">
        <f t="shared" si="52"/>
        <v>普通怪物</v>
      </c>
      <c r="I1072" s="18">
        <f>VLOOKUP(F1072,映射!A:B,2,FALSE)*VLOOKUP(G1072,映射!T:U,2,FALSE)*VLOOKUP(H1072,映射!O:P,2,FALSE)</f>
        <v>230</v>
      </c>
      <c r="J1072" s="18">
        <f t="shared" si="51"/>
        <v>370</v>
      </c>
    </row>
    <row r="1073" spans="1:10">
      <c r="A1073" s="15">
        <f t="shared" si="53"/>
        <v>140695</v>
      </c>
      <c r="B1073" s="15">
        <v>40695</v>
      </c>
      <c r="C1073" s="15">
        <v>10043</v>
      </c>
      <c r="D1073" s="15" t="s">
        <v>660</v>
      </c>
      <c r="E1073" s="15" t="s">
        <v>2255</v>
      </c>
      <c r="F1073" s="15">
        <v>22</v>
      </c>
      <c r="G1073" s="15" t="s">
        <v>323</v>
      </c>
      <c r="H1073" s="15" t="str">
        <f t="shared" si="52"/>
        <v>普通怪物</v>
      </c>
      <c r="I1073" s="18">
        <f>VLOOKUP(F1073,映射!A:B,2,FALSE)*VLOOKUP(G1073,映射!T:U,2,FALSE)*VLOOKUP(H1073,映射!O:P,2,FALSE)</f>
        <v>230</v>
      </c>
      <c r="J1073" s="18">
        <f t="shared" si="51"/>
        <v>370</v>
      </c>
    </row>
    <row r="1074" spans="1:10">
      <c r="A1074" s="15">
        <f t="shared" si="53"/>
        <v>140696</v>
      </c>
      <c r="B1074" s="15">
        <v>40696</v>
      </c>
      <c r="C1074" s="15">
        <v>10154</v>
      </c>
      <c r="D1074" s="15" t="s">
        <v>694</v>
      </c>
      <c r="E1074" s="15" t="s">
        <v>2255</v>
      </c>
      <c r="F1074" s="15">
        <v>22</v>
      </c>
      <c r="G1074" s="15" t="s">
        <v>323</v>
      </c>
      <c r="H1074" s="15" t="str">
        <f t="shared" si="52"/>
        <v>普通怪物</v>
      </c>
      <c r="I1074" s="18">
        <f>VLOOKUP(F1074,映射!A:B,2,FALSE)*VLOOKUP(G1074,映射!T:U,2,FALSE)*VLOOKUP(H1074,映射!O:P,2,FALSE)</f>
        <v>230</v>
      </c>
      <c r="J1074" s="18">
        <f t="shared" si="51"/>
        <v>370</v>
      </c>
    </row>
    <row r="1075" spans="1:10">
      <c r="A1075" s="15">
        <f t="shared" si="53"/>
        <v>140697</v>
      </c>
      <c r="B1075" s="15">
        <v>40697</v>
      </c>
      <c r="C1075" s="15">
        <v>10052</v>
      </c>
      <c r="D1075" s="15" t="s">
        <v>584</v>
      </c>
      <c r="E1075" s="15" t="s">
        <v>2255</v>
      </c>
      <c r="F1075" s="15">
        <v>22</v>
      </c>
      <c r="G1075" s="15" t="s">
        <v>323</v>
      </c>
      <c r="H1075" s="15" t="str">
        <f t="shared" si="52"/>
        <v>普通怪物</v>
      </c>
      <c r="I1075" s="18">
        <f>VLOOKUP(F1075,映射!A:B,2,FALSE)*VLOOKUP(G1075,映射!T:U,2,FALSE)*VLOOKUP(H1075,映射!O:P,2,FALSE)</f>
        <v>230</v>
      </c>
      <c r="J1075" s="18">
        <f t="shared" si="51"/>
        <v>370</v>
      </c>
    </row>
    <row r="1076" spans="1:10">
      <c r="A1076" s="15">
        <f t="shared" si="53"/>
        <v>140698</v>
      </c>
      <c r="B1076" s="15">
        <v>40698</v>
      </c>
      <c r="C1076" s="15">
        <v>10141</v>
      </c>
      <c r="D1076" s="15" t="s">
        <v>698</v>
      </c>
      <c r="E1076" s="15" t="s">
        <v>2255</v>
      </c>
      <c r="F1076" s="15">
        <v>22</v>
      </c>
      <c r="G1076" s="15" t="s">
        <v>323</v>
      </c>
      <c r="H1076" s="15" t="str">
        <f t="shared" si="52"/>
        <v>普通怪物</v>
      </c>
      <c r="I1076" s="18">
        <f>VLOOKUP(F1076,映射!A:B,2,FALSE)*VLOOKUP(G1076,映射!T:U,2,FALSE)*VLOOKUP(H1076,映射!O:P,2,FALSE)</f>
        <v>230</v>
      </c>
      <c r="J1076" s="18">
        <f t="shared" si="51"/>
        <v>370</v>
      </c>
    </row>
    <row r="1077" spans="1:10">
      <c r="A1077" s="15">
        <f t="shared" si="53"/>
        <v>140699</v>
      </c>
      <c r="B1077" s="15">
        <v>40699</v>
      </c>
      <c r="C1077" s="15">
        <v>10073</v>
      </c>
      <c r="D1077" s="15" t="s">
        <v>438</v>
      </c>
      <c r="E1077" s="15" t="s">
        <v>2255</v>
      </c>
      <c r="F1077" s="15">
        <v>22</v>
      </c>
      <c r="G1077" s="15" t="s">
        <v>323</v>
      </c>
      <c r="H1077" s="15" t="str">
        <f t="shared" si="52"/>
        <v>普通怪物</v>
      </c>
      <c r="I1077" s="18">
        <f>VLOOKUP(F1077,映射!A:B,2,FALSE)*VLOOKUP(G1077,映射!T:U,2,FALSE)*VLOOKUP(H1077,映射!O:P,2,FALSE)</f>
        <v>230</v>
      </c>
      <c r="J1077" s="18">
        <f t="shared" si="51"/>
        <v>370</v>
      </c>
    </row>
    <row r="1078" spans="1:10">
      <c r="A1078" s="15">
        <f t="shared" si="53"/>
        <v>140700</v>
      </c>
      <c r="B1078" s="15">
        <v>40700</v>
      </c>
      <c r="C1078" s="15">
        <v>10085</v>
      </c>
      <c r="D1078" s="15" t="s">
        <v>621</v>
      </c>
      <c r="E1078" s="15" t="s">
        <v>2255</v>
      </c>
      <c r="F1078" s="15">
        <v>22</v>
      </c>
      <c r="G1078" s="15" t="s">
        <v>323</v>
      </c>
      <c r="H1078" s="15" t="str">
        <f t="shared" si="52"/>
        <v>普通怪物</v>
      </c>
      <c r="I1078" s="18">
        <f>VLOOKUP(F1078,映射!A:B,2,FALSE)*VLOOKUP(G1078,映射!T:U,2,FALSE)*VLOOKUP(H1078,映射!O:P,2,FALSE)</f>
        <v>230</v>
      </c>
      <c r="J1078" s="18">
        <f t="shared" si="51"/>
        <v>370</v>
      </c>
    </row>
    <row r="1079" spans="1:10">
      <c r="A1079" s="15">
        <f t="shared" si="53"/>
        <v>140701</v>
      </c>
      <c r="B1079" s="15">
        <v>40701</v>
      </c>
      <c r="C1079" s="15">
        <v>10148</v>
      </c>
      <c r="D1079" s="15" t="s">
        <v>468</v>
      </c>
      <c r="E1079" s="15" t="s">
        <v>2255</v>
      </c>
      <c r="F1079" s="15">
        <v>22</v>
      </c>
      <c r="G1079" s="15" t="s">
        <v>323</v>
      </c>
      <c r="H1079" s="15" t="str">
        <f t="shared" si="52"/>
        <v>普通怪物</v>
      </c>
      <c r="I1079" s="18">
        <f>VLOOKUP(F1079,映射!A:B,2,FALSE)*VLOOKUP(G1079,映射!T:U,2,FALSE)*VLOOKUP(H1079,映射!O:P,2,FALSE)</f>
        <v>230</v>
      </c>
      <c r="J1079" s="18">
        <f t="shared" si="51"/>
        <v>370</v>
      </c>
    </row>
    <row r="1080" spans="1:10">
      <c r="A1080" s="15">
        <f t="shared" si="53"/>
        <v>140702</v>
      </c>
      <c r="B1080" s="15">
        <v>40702</v>
      </c>
      <c r="C1080" s="15">
        <v>10064</v>
      </c>
      <c r="D1080" s="15" t="s">
        <v>483</v>
      </c>
      <c r="E1080" s="15" t="s">
        <v>2255</v>
      </c>
      <c r="F1080" s="15">
        <v>22</v>
      </c>
      <c r="G1080" s="15" t="s">
        <v>323</v>
      </c>
      <c r="H1080" s="15" t="str">
        <f t="shared" si="52"/>
        <v>普通怪物</v>
      </c>
      <c r="I1080" s="18">
        <f>VLOOKUP(F1080,映射!A:B,2,FALSE)*VLOOKUP(G1080,映射!T:U,2,FALSE)*VLOOKUP(H1080,映射!O:P,2,FALSE)</f>
        <v>230</v>
      </c>
      <c r="J1080" s="18">
        <f t="shared" si="51"/>
        <v>370</v>
      </c>
    </row>
    <row r="1081" spans="1:10">
      <c r="A1081" s="15">
        <f t="shared" si="53"/>
        <v>140703</v>
      </c>
      <c r="B1081" s="15">
        <v>40703</v>
      </c>
      <c r="C1081" s="15">
        <v>10134</v>
      </c>
      <c r="D1081" s="15" t="s">
        <v>474</v>
      </c>
      <c r="E1081" s="15" t="s">
        <v>2255</v>
      </c>
      <c r="F1081" s="15">
        <v>22</v>
      </c>
      <c r="G1081" s="15" t="s">
        <v>323</v>
      </c>
      <c r="H1081" s="15" t="str">
        <f t="shared" si="52"/>
        <v>普通怪物</v>
      </c>
      <c r="I1081" s="18">
        <f>VLOOKUP(F1081,映射!A:B,2,FALSE)*VLOOKUP(G1081,映射!T:U,2,FALSE)*VLOOKUP(H1081,映射!O:P,2,FALSE)</f>
        <v>230</v>
      </c>
      <c r="J1081" s="18">
        <f t="shared" si="51"/>
        <v>370</v>
      </c>
    </row>
    <row r="1082" spans="1:10">
      <c r="A1082" s="15">
        <f t="shared" si="53"/>
        <v>140704</v>
      </c>
      <c r="B1082" s="15">
        <v>40704</v>
      </c>
      <c r="C1082" s="15">
        <v>10020</v>
      </c>
      <c r="D1082" s="15" t="s">
        <v>699</v>
      </c>
      <c r="E1082" s="15" t="s">
        <v>2255</v>
      </c>
      <c r="F1082" s="15">
        <v>22</v>
      </c>
      <c r="G1082" s="15" t="s">
        <v>323</v>
      </c>
      <c r="H1082" s="15" t="str">
        <f t="shared" si="52"/>
        <v>普通怪物</v>
      </c>
      <c r="I1082" s="18">
        <f>VLOOKUP(F1082,映射!A:B,2,FALSE)*VLOOKUP(G1082,映射!T:U,2,FALSE)*VLOOKUP(H1082,映射!O:P,2,FALSE)</f>
        <v>230</v>
      </c>
      <c r="J1082" s="18">
        <f t="shared" si="51"/>
        <v>370</v>
      </c>
    </row>
    <row r="1083" spans="1:10">
      <c r="A1083" s="15">
        <f t="shared" si="53"/>
        <v>140705</v>
      </c>
      <c r="B1083" s="15">
        <v>40705</v>
      </c>
      <c r="C1083" s="15">
        <v>10063</v>
      </c>
      <c r="D1083" s="15" t="s">
        <v>447</v>
      </c>
      <c r="E1083" s="15" t="s">
        <v>2255</v>
      </c>
      <c r="F1083" s="15">
        <v>22</v>
      </c>
      <c r="G1083" s="15" t="s">
        <v>323</v>
      </c>
      <c r="H1083" s="15" t="str">
        <f t="shared" si="52"/>
        <v>普通怪物</v>
      </c>
      <c r="I1083" s="18">
        <f>VLOOKUP(F1083,映射!A:B,2,FALSE)*VLOOKUP(G1083,映射!T:U,2,FALSE)*VLOOKUP(H1083,映射!O:P,2,FALSE)</f>
        <v>230</v>
      </c>
      <c r="J1083" s="18">
        <f t="shared" si="51"/>
        <v>370</v>
      </c>
    </row>
    <row r="1084" spans="1:10">
      <c r="A1084" s="15">
        <f t="shared" si="53"/>
        <v>140706</v>
      </c>
      <c r="B1084" s="15">
        <v>40706</v>
      </c>
      <c r="C1084" s="15">
        <v>10102</v>
      </c>
      <c r="D1084" s="15" t="s">
        <v>662</v>
      </c>
      <c r="E1084" s="15" t="s">
        <v>2255</v>
      </c>
      <c r="F1084" s="15">
        <v>27</v>
      </c>
      <c r="G1084" s="15" t="s">
        <v>323</v>
      </c>
      <c r="H1084" s="15" t="str">
        <f t="shared" si="52"/>
        <v>普通怪物</v>
      </c>
      <c r="I1084" s="18">
        <f>VLOOKUP(F1084,映射!A:B,2,FALSE)*VLOOKUP(G1084,映射!T:U,2,FALSE)*VLOOKUP(H1084,映射!O:P,2,FALSE)</f>
        <v>340</v>
      </c>
      <c r="J1084" s="18">
        <f t="shared" si="51"/>
        <v>420</v>
      </c>
    </row>
    <row r="1085" spans="1:10">
      <c r="A1085" s="15">
        <f t="shared" si="53"/>
        <v>140707</v>
      </c>
      <c r="B1085" s="15">
        <v>40707</v>
      </c>
      <c r="C1085" s="15">
        <v>10089</v>
      </c>
      <c r="D1085" s="15" t="s">
        <v>480</v>
      </c>
      <c r="E1085" s="15" t="s">
        <v>2255</v>
      </c>
      <c r="F1085" s="15">
        <v>27</v>
      </c>
      <c r="G1085" s="15" t="s">
        <v>323</v>
      </c>
      <c r="H1085" s="15" t="str">
        <f t="shared" si="52"/>
        <v>普通怪物</v>
      </c>
      <c r="I1085" s="18">
        <f>VLOOKUP(F1085,映射!A:B,2,FALSE)*VLOOKUP(G1085,映射!T:U,2,FALSE)*VLOOKUP(H1085,映射!O:P,2,FALSE)</f>
        <v>340</v>
      </c>
      <c r="J1085" s="18">
        <f t="shared" si="51"/>
        <v>420</v>
      </c>
    </row>
    <row r="1086" spans="1:10">
      <c r="A1086" s="15">
        <f t="shared" si="53"/>
        <v>140708</v>
      </c>
      <c r="B1086" s="15">
        <v>40708</v>
      </c>
      <c r="C1086" s="15">
        <v>10060</v>
      </c>
      <c r="D1086" s="15" t="s">
        <v>519</v>
      </c>
      <c r="E1086" s="15" t="s">
        <v>2255</v>
      </c>
      <c r="F1086" s="15">
        <v>27</v>
      </c>
      <c r="G1086" s="15" t="s">
        <v>323</v>
      </c>
      <c r="H1086" s="15" t="str">
        <f t="shared" si="52"/>
        <v>普通怪物</v>
      </c>
      <c r="I1086" s="18">
        <f>VLOOKUP(F1086,映射!A:B,2,FALSE)*VLOOKUP(G1086,映射!T:U,2,FALSE)*VLOOKUP(H1086,映射!O:P,2,FALSE)</f>
        <v>340</v>
      </c>
      <c r="J1086" s="18">
        <f t="shared" si="51"/>
        <v>420</v>
      </c>
    </row>
    <row r="1087" spans="1:10">
      <c r="A1087" s="15">
        <f t="shared" si="53"/>
        <v>140709</v>
      </c>
      <c r="B1087" s="15">
        <v>40709</v>
      </c>
      <c r="C1087" s="15">
        <v>10102</v>
      </c>
      <c r="D1087" s="15" t="s">
        <v>662</v>
      </c>
      <c r="E1087" s="15" t="s">
        <v>2255</v>
      </c>
      <c r="F1087" s="15">
        <v>27</v>
      </c>
      <c r="G1087" s="15" t="s">
        <v>323</v>
      </c>
      <c r="H1087" s="15" t="str">
        <f t="shared" si="52"/>
        <v>普通怪物</v>
      </c>
      <c r="I1087" s="18">
        <f>VLOOKUP(F1087,映射!A:B,2,FALSE)*VLOOKUP(G1087,映射!T:U,2,FALSE)*VLOOKUP(H1087,映射!O:P,2,FALSE)</f>
        <v>340</v>
      </c>
      <c r="J1087" s="18">
        <f t="shared" si="51"/>
        <v>420</v>
      </c>
    </row>
    <row r="1088" spans="1:10">
      <c r="A1088" s="15">
        <f t="shared" si="53"/>
        <v>140710</v>
      </c>
      <c r="B1088" s="15">
        <v>40710</v>
      </c>
      <c r="C1088" s="15">
        <v>10043</v>
      </c>
      <c r="D1088" s="15" t="s">
        <v>660</v>
      </c>
      <c r="E1088" s="15" t="s">
        <v>2255</v>
      </c>
      <c r="F1088" s="15">
        <v>27</v>
      </c>
      <c r="G1088" s="15" t="s">
        <v>323</v>
      </c>
      <c r="H1088" s="15" t="str">
        <f t="shared" si="52"/>
        <v>普通怪物</v>
      </c>
      <c r="I1088" s="18">
        <f>VLOOKUP(F1088,映射!A:B,2,FALSE)*VLOOKUP(G1088,映射!T:U,2,FALSE)*VLOOKUP(H1088,映射!O:P,2,FALSE)</f>
        <v>340</v>
      </c>
      <c r="J1088" s="18">
        <f t="shared" si="51"/>
        <v>420</v>
      </c>
    </row>
    <row r="1089" spans="1:10">
      <c r="A1089" s="15">
        <f t="shared" si="53"/>
        <v>140711</v>
      </c>
      <c r="B1089" s="15">
        <v>40711</v>
      </c>
      <c r="C1089" s="15">
        <v>10154</v>
      </c>
      <c r="D1089" s="15" t="s">
        <v>694</v>
      </c>
      <c r="E1089" s="15" t="s">
        <v>2255</v>
      </c>
      <c r="F1089" s="15">
        <v>27</v>
      </c>
      <c r="G1089" s="15" t="s">
        <v>323</v>
      </c>
      <c r="H1089" s="15" t="str">
        <f t="shared" si="52"/>
        <v>普通怪物</v>
      </c>
      <c r="I1089" s="18">
        <f>VLOOKUP(F1089,映射!A:B,2,FALSE)*VLOOKUP(G1089,映射!T:U,2,FALSE)*VLOOKUP(H1089,映射!O:P,2,FALSE)</f>
        <v>340</v>
      </c>
      <c r="J1089" s="18">
        <f t="shared" si="51"/>
        <v>420</v>
      </c>
    </row>
    <row r="1090" spans="1:10">
      <c r="A1090" s="15">
        <f t="shared" si="53"/>
        <v>140712</v>
      </c>
      <c r="B1090" s="15">
        <v>40712</v>
      </c>
      <c r="C1090" s="15">
        <v>10052</v>
      </c>
      <c r="D1090" s="15" t="s">
        <v>584</v>
      </c>
      <c r="E1090" s="15" t="s">
        <v>2255</v>
      </c>
      <c r="F1090" s="15">
        <v>27</v>
      </c>
      <c r="G1090" s="15" t="s">
        <v>323</v>
      </c>
      <c r="H1090" s="15" t="str">
        <f t="shared" si="52"/>
        <v>普通怪物</v>
      </c>
      <c r="I1090" s="18">
        <f>VLOOKUP(F1090,映射!A:B,2,FALSE)*VLOOKUP(G1090,映射!T:U,2,FALSE)*VLOOKUP(H1090,映射!O:P,2,FALSE)</f>
        <v>340</v>
      </c>
      <c r="J1090" s="18">
        <f t="shared" si="51"/>
        <v>420</v>
      </c>
    </row>
    <row r="1091" spans="1:10">
      <c r="A1091" s="15">
        <f t="shared" si="53"/>
        <v>140713</v>
      </c>
      <c r="B1091" s="15">
        <v>40713</v>
      </c>
      <c r="C1091" s="15">
        <v>10141</v>
      </c>
      <c r="D1091" s="15" t="s">
        <v>698</v>
      </c>
      <c r="E1091" s="15" t="s">
        <v>2255</v>
      </c>
      <c r="F1091" s="15">
        <v>27</v>
      </c>
      <c r="G1091" s="15" t="s">
        <v>323</v>
      </c>
      <c r="H1091" s="15" t="str">
        <f t="shared" si="52"/>
        <v>普通怪物</v>
      </c>
      <c r="I1091" s="18">
        <f>VLOOKUP(F1091,映射!A:B,2,FALSE)*VLOOKUP(G1091,映射!T:U,2,FALSE)*VLOOKUP(H1091,映射!O:P,2,FALSE)</f>
        <v>340</v>
      </c>
      <c r="J1091" s="18">
        <f t="shared" ref="J1091:J1154" si="54">VLOOKUP(F1091,AK:AL,2,FALSE)*VLOOKUP(G1091,AH:AI,2,FALSE)*VLOOKUP(H1091,AF:AG,2,FALSE)</f>
        <v>420</v>
      </c>
    </row>
    <row r="1092" spans="1:10">
      <c r="A1092" s="15">
        <f t="shared" si="53"/>
        <v>140714</v>
      </c>
      <c r="B1092" s="15">
        <v>40714</v>
      </c>
      <c r="C1092" s="15">
        <v>10073</v>
      </c>
      <c r="D1092" s="15" t="s">
        <v>438</v>
      </c>
      <c r="E1092" s="15" t="s">
        <v>2255</v>
      </c>
      <c r="F1092" s="15">
        <v>27</v>
      </c>
      <c r="G1092" s="15" t="s">
        <v>323</v>
      </c>
      <c r="H1092" s="15" t="str">
        <f t="shared" ref="H1092:H1155" si="55">IF(E1092="monster","普通怪物","boss")</f>
        <v>普通怪物</v>
      </c>
      <c r="I1092" s="18">
        <f>VLOOKUP(F1092,映射!A:B,2,FALSE)*VLOOKUP(G1092,映射!T:U,2,FALSE)*VLOOKUP(H1092,映射!O:P,2,FALSE)</f>
        <v>340</v>
      </c>
      <c r="J1092" s="18">
        <f t="shared" si="54"/>
        <v>420</v>
      </c>
    </row>
    <row r="1093" spans="1:10">
      <c r="A1093" s="15">
        <f t="shared" si="53"/>
        <v>140715</v>
      </c>
      <c r="B1093" s="15">
        <v>40715</v>
      </c>
      <c r="C1093" s="15">
        <v>10085</v>
      </c>
      <c r="D1093" s="15" t="s">
        <v>621</v>
      </c>
      <c r="E1093" s="15" t="s">
        <v>2255</v>
      </c>
      <c r="F1093" s="15">
        <v>27</v>
      </c>
      <c r="G1093" s="15" t="s">
        <v>323</v>
      </c>
      <c r="H1093" s="15" t="str">
        <f t="shared" si="55"/>
        <v>普通怪物</v>
      </c>
      <c r="I1093" s="18">
        <f>VLOOKUP(F1093,映射!A:B,2,FALSE)*VLOOKUP(G1093,映射!T:U,2,FALSE)*VLOOKUP(H1093,映射!O:P,2,FALSE)</f>
        <v>340</v>
      </c>
      <c r="J1093" s="18">
        <f t="shared" si="54"/>
        <v>420</v>
      </c>
    </row>
    <row r="1094" spans="1:10">
      <c r="A1094" s="15">
        <f t="shared" si="53"/>
        <v>140716</v>
      </c>
      <c r="B1094" s="15">
        <v>40716</v>
      </c>
      <c r="C1094" s="15">
        <v>10148</v>
      </c>
      <c r="D1094" s="15" t="s">
        <v>468</v>
      </c>
      <c r="E1094" s="15" t="s">
        <v>2255</v>
      </c>
      <c r="F1094" s="15">
        <v>27</v>
      </c>
      <c r="G1094" s="15" t="s">
        <v>323</v>
      </c>
      <c r="H1094" s="15" t="str">
        <f t="shared" si="55"/>
        <v>普通怪物</v>
      </c>
      <c r="I1094" s="18">
        <f>VLOOKUP(F1094,映射!A:B,2,FALSE)*VLOOKUP(G1094,映射!T:U,2,FALSE)*VLOOKUP(H1094,映射!O:P,2,FALSE)</f>
        <v>340</v>
      </c>
      <c r="J1094" s="18">
        <f t="shared" si="54"/>
        <v>420</v>
      </c>
    </row>
    <row r="1095" spans="1:10">
      <c r="A1095" s="15">
        <f t="shared" si="53"/>
        <v>140717</v>
      </c>
      <c r="B1095" s="15">
        <v>40717</v>
      </c>
      <c r="C1095" s="15">
        <v>10064</v>
      </c>
      <c r="D1095" s="15" t="s">
        <v>483</v>
      </c>
      <c r="E1095" s="15" t="s">
        <v>2255</v>
      </c>
      <c r="F1095" s="15">
        <v>27</v>
      </c>
      <c r="G1095" s="15" t="s">
        <v>323</v>
      </c>
      <c r="H1095" s="15" t="str">
        <f t="shared" si="55"/>
        <v>普通怪物</v>
      </c>
      <c r="I1095" s="18">
        <f>VLOOKUP(F1095,映射!A:B,2,FALSE)*VLOOKUP(G1095,映射!T:U,2,FALSE)*VLOOKUP(H1095,映射!O:P,2,FALSE)</f>
        <v>340</v>
      </c>
      <c r="J1095" s="18">
        <f t="shared" si="54"/>
        <v>420</v>
      </c>
    </row>
    <row r="1096" spans="1:10">
      <c r="A1096" s="15">
        <f t="shared" si="53"/>
        <v>140718</v>
      </c>
      <c r="B1096" s="15">
        <v>40718</v>
      </c>
      <c r="C1096" s="15">
        <v>10134</v>
      </c>
      <c r="D1096" s="15" t="s">
        <v>474</v>
      </c>
      <c r="E1096" s="15" t="s">
        <v>2255</v>
      </c>
      <c r="F1096" s="15">
        <v>27</v>
      </c>
      <c r="G1096" s="15" t="s">
        <v>323</v>
      </c>
      <c r="H1096" s="15" t="str">
        <f t="shared" si="55"/>
        <v>普通怪物</v>
      </c>
      <c r="I1096" s="18">
        <f>VLOOKUP(F1096,映射!A:B,2,FALSE)*VLOOKUP(G1096,映射!T:U,2,FALSE)*VLOOKUP(H1096,映射!O:P,2,FALSE)</f>
        <v>340</v>
      </c>
      <c r="J1096" s="18">
        <f t="shared" si="54"/>
        <v>420</v>
      </c>
    </row>
    <row r="1097" spans="1:10">
      <c r="A1097" s="15">
        <f t="shared" si="53"/>
        <v>140719</v>
      </c>
      <c r="B1097" s="15">
        <v>40719</v>
      </c>
      <c r="C1097" s="15">
        <v>10020</v>
      </c>
      <c r="D1097" s="15" t="s">
        <v>699</v>
      </c>
      <c r="E1097" s="15" t="s">
        <v>2255</v>
      </c>
      <c r="F1097" s="15">
        <v>27</v>
      </c>
      <c r="G1097" s="15" t="s">
        <v>323</v>
      </c>
      <c r="H1097" s="15" t="str">
        <f t="shared" si="55"/>
        <v>普通怪物</v>
      </c>
      <c r="I1097" s="18">
        <f>VLOOKUP(F1097,映射!A:B,2,FALSE)*VLOOKUP(G1097,映射!T:U,2,FALSE)*VLOOKUP(H1097,映射!O:P,2,FALSE)</f>
        <v>340</v>
      </c>
      <c r="J1097" s="18">
        <f t="shared" si="54"/>
        <v>420</v>
      </c>
    </row>
    <row r="1098" spans="1:10">
      <c r="A1098" s="15">
        <f t="shared" si="53"/>
        <v>140720</v>
      </c>
      <c r="B1098" s="15">
        <v>40720</v>
      </c>
      <c r="C1098" s="15">
        <v>10063</v>
      </c>
      <c r="D1098" s="15" t="s">
        <v>447</v>
      </c>
      <c r="E1098" s="15" t="s">
        <v>2255</v>
      </c>
      <c r="F1098" s="15">
        <v>27</v>
      </c>
      <c r="G1098" s="15" t="s">
        <v>323</v>
      </c>
      <c r="H1098" s="15" t="str">
        <f t="shared" si="55"/>
        <v>普通怪物</v>
      </c>
      <c r="I1098" s="18">
        <f>VLOOKUP(F1098,映射!A:B,2,FALSE)*VLOOKUP(G1098,映射!T:U,2,FALSE)*VLOOKUP(H1098,映射!O:P,2,FALSE)</f>
        <v>340</v>
      </c>
      <c r="J1098" s="18">
        <f t="shared" si="54"/>
        <v>420</v>
      </c>
    </row>
    <row r="1099" spans="1:10">
      <c r="A1099" s="15">
        <f t="shared" si="53"/>
        <v>140721</v>
      </c>
      <c r="B1099" s="15">
        <v>40721</v>
      </c>
      <c r="C1099" s="15">
        <v>10102</v>
      </c>
      <c r="D1099" s="15" t="s">
        <v>662</v>
      </c>
      <c r="E1099" s="15" t="s">
        <v>2255</v>
      </c>
      <c r="F1099" s="15">
        <v>32</v>
      </c>
      <c r="G1099" s="15" t="s">
        <v>323</v>
      </c>
      <c r="H1099" s="15" t="str">
        <f t="shared" si="55"/>
        <v>普通怪物</v>
      </c>
      <c r="I1099" s="18">
        <f>VLOOKUP(F1099,映射!A:B,2,FALSE)*VLOOKUP(G1099,映射!T:U,2,FALSE)*VLOOKUP(H1099,映射!O:P,2,FALSE)</f>
        <v>480</v>
      </c>
      <c r="J1099" s="18">
        <f t="shared" si="54"/>
        <v>470</v>
      </c>
    </row>
    <row r="1100" spans="1:10">
      <c r="A1100" s="15">
        <f t="shared" si="53"/>
        <v>140722</v>
      </c>
      <c r="B1100" s="15">
        <v>40722</v>
      </c>
      <c r="C1100" s="15">
        <v>10089</v>
      </c>
      <c r="D1100" s="15" t="s">
        <v>480</v>
      </c>
      <c r="E1100" s="15" t="s">
        <v>2255</v>
      </c>
      <c r="F1100" s="15">
        <v>32</v>
      </c>
      <c r="G1100" s="15" t="s">
        <v>323</v>
      </c>
      <c r="H1100" s="15" t="str">
        <f t="shared" si="55"/>
        <v>普通怪物</v>
      </c>
      <c r="I1100" s="18">
        <f>VLOOKUP(F1100,映射!A:B,2,FALSE)*VLOOKUP(G1100,映射!T:U,2,FALSE)*VLOOKUP(H1100,映射!O:P,2,FALSE)</f>
        <v>480</v>
      </c>
      <c r="J1100" s="18">
        <f t="shared" si="54"/>
        <v>470</v>
      </c>
    </row>
    <row r="1101" spans="1:10">
      <c r="A1101" s="15">
        <f t="shared" si="53"/>
        <v>140723</v>
      </c>
      <c r="B1101" s="15">
        <v>40723</v>
      </c>
      <c r="C1101" s="15">
        <v>10060</v>
      </c>
      <c r="D1101" s="15" t="s">
        <v>519</v>
      </c>
      <c r="E1101" s="15" t="s">
        <v>2255</v>
      </c>
      <c r="F1101" s="15">
        <v>32</v>
      </c>
      <c r="G1101" s="15" t="s">
        <v>323</v>
      </c>
      <c r="H1101" s="15" t="str">
        <f t="shared" si="55"/>
        <v>普通怪物</v>
      </c>
      <c r="I1101" s="18">
        <f>VLOOKUP(F1101,映射!A:B,2,FALSE)*VLOOKUP(G1101,映射!T:U,2,FALSE)*VLOOKUP(H1101,映射!O:P,2,FALSE)</f>
        <v>480</v>
      </c>
      <c r="J1101" s="18">
        <f t="shared" si="54"/>
        <v>470</v>
      </c>
    </row>
    <row r="1102" spans="1:10">
      <c r="A1102" s="15">
        <f t="shared" si="53"/>
        <v>140724</v>
      </c>
      <c r="B1102" s="15">
        <v>40724</v>
      </c>
      <c r="C1102" s="15">
        <v>10102</v>
      </c>
      <c r="D1102" s="15" t="s">
        <v>662</v>
      </c>
      <c r="E1102" s="15" t="s">
        <v>2255</v>
      </c>
      <c r="F1102" s="15">
        <v>32</v>
      </c>
      <c r="G1102" s="15" t="s">
        <v>323</v>
      </c>
      <c r="H1102" s="15" t="str">
        <f t="shared" si="55"/>
        <v>普通怪物</v>
      </c>
      <c r="I1102" s="18">
        <f>VLOOKUP(F1102,映射!A:B,2,FALSE)*VLOOKUP(G1102,映射!T:U,2,FALSE)*VLOOKUP(H1102,映射!O:P,2,FALSE)</f>
        <v>480</v>
      </c>
      <c r="J1102" s="18">
        <f t="shared" si="54"/>
        <v>470</v>
      </c>
    </row>
    <row r="1103" spans="1:10">
      <c r="A1103" s="15">
        <f t="shared" si="53"/>
        <v>140725</v>
      </c>
      <c r="B1103" s="15">
        <v>40725</v>
      </c>
      <c r="C1103" s="15">
        <v>10043</v>
      </c>
      <c r="D1103" s="15" t="s">
        <v>660</v>
      </c>
      <c r="E1103" s="15" t="s">
        <v>2255</v>
      </c>
      <c r="F1103" s="15">
        <v>32</v>
      </c>
      <c r="G1103" s="15" t="s">
        <v>323</v>
      </c>
      <c r="H1103" s="15" t="str">
        <f t="shared" si="55"/>
        <v>普通怪物</v>
      </c>
      <c r="I1103" s="18">
        <f>VLOOKUP(F1103,映射!A:B,2,FALSE)*VLOOKUP(G1103,映射!T:U,2,FALSE)*VLOOKUP(H1103,映射!O:P,2,FALSE)</f>
        <v>480</v>
      </c>
      <c r="J1103" s="18">
        <f t="shared" si="54"/>
        <v>470</v>
      </c>
    </row>
    <row r="1104" spans="1:10">
      <c r="A1104" s="15">
        <f t="shared" si="53"/>
        <v>140726</v>
      </c>
      <c r="B1104" s="15">
        <v>40726</v>
      </c>
      <c r="C1104" s="15">
        <v>10154</v>
      </c>
      <c r="D1104" s="15" t="s">
        <v>694</v>
      </c>
      <c r="E1104" s="15" t="s">
        <v>2255</v>
      </c>
      <c r="F1104" s="15">
        <v>32</v>
      </c>
      <c r="G1104" s="15" t="s">
        <v>323</v>
      </c>
      <c r="H1104" s="15" t="str">
        <f t="shared" si="55"/>
        <v>普通怪物</v>
      </c>
      <c r="I1104" s="18">
        <f>VLOOKUP(F1104,映射!A:B,2,FALSE)*VLOOKUP(G1104,映射!T:U,2,FALSE)*VLOOKUP(H1104,映射!O:P,2,FALSE)</f>
        <v>480</v>
      </c>
      <c r="J1104" s="18">
        <f t="shared" si="54"/>
        <v>470</v>
      </c>
    </row>
    <row r="1105" spans="1:10">
      <c r="A1105" s="15">
        <f t="shared" si="53"/>
        <v>140727</v>
      </c>
      <c r="B1105" s="15">
        <v>40727</v>
      </c>
      <c r="C1105" s="15">
        <v>10052</v>
      </c>
      <c r="D1105" s="15" t="s">
        <v>584</v>
      </c>
      <c r="E1105" s="15" t="s">
        <v>2255</v>
      </c>
      <c r="F1105" s="15">
        <v>32</v>
      </c>
      <c r="G1105" s="15" t="s">
        <v>323</v>
      </c>
      <c r="H1105" s="15" t="str">
        <f t="shared" si="55"/>
        <v>普通怪物</v>
      </c>
      <c r="I1105" s="18">
        <f>VLOOKUP(F1105,映射!A:B,2,FALSE)*VLOOKUP(G1105,映射!T:U,2,FALSE)*VLOOKUP(H1105,映射!O:P,2,FALSE)</f>
        <v>480</v>
      </c>
      <c r="J1105" s="18">
        <f t="shared" si="54"/>
        <v>470</v>
      </c>
    </row>
    <row r="1106" spans="1:10">
      <c r="A1106" s="15">
        <f t="shared" si="53"/>
        <v>140728</v>
      </c>
      <c r="B1106" s="15">
        <v>40728</v>
      </c>
      <c r="C1106" s="15">
        <v>10141</v>
      </c>
      <c r="D1106" s="15" t="s">
        <v>698</v>
      </c>
      <c r="E1106" s="15" t="s">
        <v>2255</v>
      </c>
      <c r="F1106" s="15">
        <v>32</v>
      </c>
      <c r="G1106" s="15" t="s">
        <v>323</v>
      </c>
      <c r="H1106" s="15" t="str">
        <f t="shared" si="55"/>
        <v>普通怪物</v>
      </c>
      <c r="I1106" s="18">
        <f>VLOOKUP(F1106,映射!A:B,2,FALSE)*VLOOKUP(G1106,映射!T:U,2,FALSE)*VLOOKUP(H1106,映射!O:P,2,FALSE)</f>
        <v>480</v>
      </c>
      <c r="J1106" s="18">
        <f t="shared" si="54"/>
        <v>470</v>
      </c>
    </row>
    <row r="1107" spans="1:10">
      <c r="A1107" s="15">
        <f t="shared" si="53"/>
        <v>140729</v>
      </c>
      <c r="B1107" s="15">
        <v>40729</v>
      </c>
      <c r="C1107" s="15">
        <v>10073</v>
      </c>
      <c r="D1107" s="15" t="s">
        <v>438</v>
      </c>
      <c r="E1107" s="15" t="s">
        <v>2255</v>
      </c>
      <c r="F1107" s="15">
        <v>32</v>
      </c>
      <c r="G1107" s="15" t="s">
        <v>323</v>
      </c>
      <c r="H1107" s="15" t="str">
        <f t="shared" si="55"/>
        <v>普通怪物</v>
      </c>
      <c r="I1107" s="18">
        <f>VLOOKUP(F1107,映射!A:B,2,FALSE)*VLOOKUP(G1107,映射!T:U,2,FALSE)*VLOOKUP(H1107,映射!O:P,2,FALSE)</f>
        <v>480</v>
      </c>
      <c r="J1107" s="18">
        <f t="shared" si="54"/>
        <v>470</v>
      </c>
    </row>
    <row r="1108" spans="1:10">
      <c r="A1108" s="15">
        <f t="shared" si="53"/>
        <v>140730</v>
      </c>
      <c r="B1108" s="15">
        <v>40730</v>
      </c>
      <c r="C1108" s="15">
        <v>10085</v>
      </c>
      <c r="D1108" s="15" t="s">
        <v>621</v>
      </c>
      <c r="E1108" s="15" t="s">
        <v>2255</v>
      </c>
      <c r="F1108" s="15">
        <v>32</v>
      </c>
      <c r="G1108" s="15" t="s">
        <v>323</v>
      </c>
      <c r="H1108" s="15" t="str">
        <f t="shared" si="55"/>
        <v>普通怪物</v>
      </c>
      <c r="I1108" s="18">
        <f>VLOOKUP(F1108,映射!A:B,2,FALSE)*VLOOKUP(G1108,映射!T:U,2,FALSE)*VLOOKUP(H1108,映射!O:P,2,FALSE)</f>
        <v>480</v>
      </c>
      <c r="J1108" s="18">
        <f t="shared" si="54"/>
        <v>470</v>
      </c>
    </row>
    <row r="1109" spans="1:10">
      <c r="A1109" s="15">
        <f t="shared" si="53"/>
        <v>140731</v>
      </c>
      <c r="B1109" s="15">
        <v>40731</v>
      </c>
      <c r="C1109" s="15">
        <v>10148</v>
      </c>
      <c r="D1109" s="15" t="s">
        <v>468</v>
      </c>
      <c r="E1109" s="15" t="s">
        <v>2255</v>
      </c>
      <c r="F1109" s="15">
        <v>32</v>
      </c>
      <c r="G1109" s="15" t="s">
        <v>323</v>
      </c>
      <c r="H1109" s="15" t="str">
        <f t="shared" si="55"/>
        <v>普通怪物</v>
      </c>
      <c r="I1109" s="18">
        <f>VLOOKUP(F1109,映射!A:B,2,FALSE)*VLOOKUP(G1109,映射!T:U,2,FALSE)*VLOOKUP(H1109,映射!O:P,2,FALSE)</f>
        <v>480</v>
      </c>
      <c r="J1109" s="18">
        <f t="shared" si="54"/>
        <v>470</v>
      </c>
    </row>
    <row r="1110" spans="1:10">
      <c r="A1110" s="15">
        <f t="shared" si="53"/>
        <v>140732</v>
      </c>
      <c r="B1110" s="15">
        <v>40732</v>
      </c>
      <c r="C1110" s="15">
        <v>10064</v>
      </c>
      <c r="D1110" s="15" t="s">
        <v>483</v>
      </c>
      <c r="E1110" s="15" t="s">
        <v>2255</v>
      </c>
      <c r="F1110" s="15">
        <v>32</v>
      </c>
      <c r="G1110" s="15" t="s">
        <v>323</v>
      </c>
      <c r="H1110" s="15" t="str">
        <f t="shared" si="55"/>
        <v>普通怪物</v>
      </c>
      <c r="I1110" s="18">
        <f>VLOOKUP(F1110,映射!A:B,2,FALSE)*VLOOKUP(G1110,映射!T:U,2,FALSE)*VLOOKUP(H1110,映射!O:P,2,FALSE)</f>
        <v>480</v>
      </c>
      <c r="J1110" s="18">
        <f t="shared" si="54"/>
        <v>470</v>
      </c>
    </row>
    <row r="1111" spans="1:10">
      <c r="A1111" s="15">
        <f t="shared" si="53"/>
        <v>140733</v>
      </c>
      <c r="B1111" s="15">
        <v>40733</v>
      </c>
      <c r="C1111" s="15">
        <v>10134</v>
      </c>
      <c r="D1111" s="15" t="s">
        <v>474</v>
      </c>
      <c r="E1111" s="15" t="s">
        <v>2255</v>
      </c>
      <c r="F1111" s="15">
        <v>32</v>
      </c>
      <c r="G1111" s="15" t="s">
        <v>323</v>
      </c>
      <c r="H1111" s="15" t="str">
        <f t="shared" si="55"/>
        <v>普通怪物</v>
      </c>
      <c r="I1111" s="18">
        <f>VLOOKUP(F1111,映射!A:B,2,FALSE)*VLOOKUP(G1111,映射!T:U,2,FALSE)*VLOOKUP(H1111,映射!O:P,2,FALSE)</f>
        <v>480</v>
      </c>
      <c r="J1111" s="18">
        <f t="shared" si="54"/>
        <v>470</v>
      </c>
    </row>
    <row r="1112" spans="1:10">
      <c r="A1112" s="15">
        <f t="shared" si="53"/>
        <v>140734</v>
      </c>
      <c r="B1112" s="15">
        <v>40734</v>
      </c>
      <c r="C1112" s="15">
        <v>10020</v>
      </c>
      <c r="D1112" s="15" t="s">
        <v>699</v>
      </c>
      <c r="E1112" s="15" t="s">
        <v>2255</v>
      </c>
      <c r="F1112" s="15">
        <v>32</v>
      </c>
      <c r="G1112" s="15" t="s">
        <v>323</v>
      </c>
      <c r="H1112" s="15" t="str">
        <f t="shared" si="55"/>
        <v>普通怪物</v>
      </c>
      <c r="I1112" s="18">
        <f>VLOOKUP(F1112,映射!A:B,2,FALSE)*VLOOKUP(G1112,映射!T:U,2,FALSE)*VLOOKUP(H1112,映射!O:P,2,FALSE)</f>
        <v>480</v>
      </c>
      <c r="J1112" s="18">
        <f t="shared" si="54"/>
        <v>470</v>
      </c>
    </row>
    <row r="1113" spans="1:10">
      <c r="A1113" s="15">
        <f t="shared" si="53"/>
        <v>140735</v>
      </c>
      <c r="B1113" s="15">
        <v>40735</v>
      </c>
      <c r="C1113" s="15">
        <v>10063</v>
      </c>
      <c r="D1113" s="15" t="s">
        <v>447</v>
      </c>
      <c r="E1113" s="15" t="s">
        <v>2255</v>
      </c>
      <c r="F1113" s="15">
        <v>32</v>
      </c>
      <c r="G1113" s="15" t="s">
        <v>323</v>
      </c>
      <c r="H1113" s="15" t="str">
        <f t="shared" si="55"/>
        <v>普通怪物</v>
      </c>
      <c r="I1113" s="18">
        <f>VLOOKUP(F1113,映射!A:B,2,FALSE)*VLOOKUP(G1113,映射!T:U,2,FALSE)*VLOOKUP(H1113,映射!O:P,2,FALSE)</f>
        <v>480</v>
      </c>
      <c r="J1113" s="18">
        <f t="shared" si="54"/>
        <v>470</v>
      </c>
    </row>
    <row r="1114" spans="1:10">
      <c r="A1114" s="15">
        <f t="shared" si="53"/>
        <v>140736</v>
      </c>
      <c r="B1114" s="15">
        <v>40736</v>
      </c>
      <c r="C1114" s="15">
        <v>10102</v>
      </c>
      <c r="D1114" s="15" t="s">
        <v>662</v>
      </c>
      <c r="E1114" s="15" t="s">
        <v>2255</v>
      </c>
      <c r="F1114" s="15">
        <v>37</v>
      </c>
      <c r="G1114" s="15" t="s">
        <v>323</v>
      </c>
      <c r="H1114" s="15" t="str">
        <f t="shared" si="55"/>
        <v>普通怪物</v>
      </c>
      <c r="I1114" s="18">
        <f>VLOOKUP(F1114,映射!A:B,2,FALSE)*VLOOKUP(G1114,映射!T:U,2,FALSE)*VLOOKUP(H1114,映射!O:P,2,FALSE)</f>
        <v>650</v>
      </c>
      <c r="J1114" s="18">
        <f t="shared" si="54"/>
        <v>520</v>
      </c>
    </row>
    <row r="1115" spans="1:10">
      <c r="A1115" s="15">
        <f t="shared" si="53"/>
        <v>140737</v>
      </c>
      <c r="B1115" s="15">
        <v>40737</v>
      </c>
      <c r="C1115" s="15">
        <v>10089</v>
      </c>
      <c r="D1115" s="15" t="s">
        <v>480</v>
      </c>
      <c r="E1115" s="15" t="s">
        <v>2255</v>
      </c>
      <c r="F1115" s="15">
        <v>37</v>
      </c>
      <c r="G1115" s="15" t="s">
        <v>323</v>
      </c>
      <c r="H1115" s="15" t="str">
        <f t="shared" si="55"/>
        <v>普通怪物</v>
      </c>
      <c r="I1115" s="18">
        <f>VLOOKUP(F1115,映射!A:B,2,FALSE)*VLOOKUP(G1115,映射!T:U,2,FALSE)*VLOOKUP(H1115,映射!O:P,2,FALSE)</f>
        <v>650</v>
      </c>
      <c r="J1115" s="18">
        <f t="shared" si="54"/>
        <v>520</v>
      </c>
    </row>
    <row r="1116" spans="1:10">
      <c r="A1116" s="15">
        <f t="shared" si="53"/>
        <v>140738</v>
      </c>
      <c r="B1116" s="15">
        <v>40738</v>
      </c>
      <c r="C1116" s="15">
        <v>10060</v>
      </c>
      <c r="D1116" s="15" t="s">
        <v>519</v>
      </c>
      <c r="E1116" s="15" t="s">
        <v>2255</v>
      </c>
      <c r="F1116" s="15">
        <v>37</v>
      </c>
      <c r="G1116" s="15" t="s">
        <v>323</v>
      </c>
      <c r="H1116" s="15" t="str">
        <f t="shared" si="55"/>
        <v>普通怪物</v>
      </c>
      <c r="I1116" s="18">
        <f>VLOOKUP(F1116,映射!A:B,2,FALSE)*VLOOKUP(G1116,映射!T:U,2,FALSE)*VLOOKUP(H1116,映射!O:P,2,FALSE)</f>
        <v>650</v>
      </c>
      <c r="J1116" s="18">
        <f t="shared" si="54"/>
        <v>520</v>
      </c>
    </row>
    <row r="1117" spans="1:10">
      <c r="A1117" s="15">
        <f t="shared" si="53"/>
        <v>140739</v>
      </c>
      <c r="B1117" s="15">
        <v>40739</v>
      </c>
      <c r="C1117" s="15">
        <v>10102</v>
      </c>
      <c r="D1117" s="15" t="s">
        <v>662</v>
      </c>
      <c r="E1117" s="15" t="s">
        <v>2255</v>
      </c>
      <c r="F1117" s="15">
        <v>37</v>
      </c>
      <c r="G1117" s="15" t="s">
        <v>323</v>
      </c>
      <c r="H1117" s="15" t="str">
        <f t="shared" si="55"/>
        <v>普通怪物</v>
      </c>
      <c r="I1117" s="18">
        <f>VLOOKUP(F1117,映射!A:B,2,FALSE)*VLOOKUP(G1117,映射!T:U,2,FALSE)*VLOOKUP(H1117,映射!O:P,2,FALSE)</f>
        <v>650</v>
      </c>
      <c r="J1117" s="18">
        <f t="shared" si="54"/>
        <v>520</v>
      </c>
    </row>
    <row r="1118" spans="1:10">
      <c r="A1118" s="15">
        <f t="shared" si="53"/>
        <v>140740</v>
      </c>
      <c r="B1118" s="15">
        <v>40740</v>
      </c>
      <c r="C1118" s="15">
        <v>10043</v>
      </c>
      <c r="D1118" s="15" t="s">
        <v>660</v>
      </c>
      <c r="E1118" s="15" t="s">
        <v>2255</v>
      </c>
      <c r="F1118" s="15">
        <v>37</v>
      </c>
      <c r="G1118" s="15" t="s">
        <v>323</v>
      </c>
      <c r="H1118" s="15" t="str">
        <f t="shared" si="55"/>
        <v>普通怪物</v>
      </c>
      <c r="I1118" s="18">
        <f>VLOOKUP(F1118,映射!A:B,2,FALSE)*VLOOKUP(G1118,映射!T:U,2,FALSE)*VLOOKUP(H1118,映射!O:P,2,FALSE)</f>
        <v>650</v>
      </c>
      <c r="J1118" s="18">
        <f t="shared" si="54"/>
        <v>520</v>
      </c>
    </row>
    <row r="1119" spans="1:10">
      <c r="A1119" s="15">
        <f t="shared" si="53"/>
        <v>140741</v>
      </c>
      <c r="B1119" s="15">
        <v>40741</v>
      </c>
      <c r="C1119" s="15">
        <v>10154</v>
      </c>
      <c r="D1119" s="15" t="s">
        <v>694</v>
      </c>
      <c r="E1119" s="15" t="s">
        <v>2255</v>
      </c>
      <c r="F1119" s="15">
        <v>37</v>
      </c>
      <c r="G1119" s="15" t="s">
        <v>323</v>
      </c>
      <c r="H1119" s="15" t="str">
        <f t="shared" si="55"/>
        <v>普通怪物</v>
      </c>
      <c r="I1119" s="18">
        <f>VLOOKUP(F1119,映射!A:B,2,FALSE)*VLOOKUP(G1119,映射!T:U,2,FALSE)*VLOOKUP(H1119,映射!O:P,2,FALSE)</f>
        <v>650</v>
      </c>
      <c r="J1119" s="18">
        <f t="shared" si="54"/>
        <v>520</v>
      </c>
    </row>
    <row r="1120" spans="1:10">
      <c r="A1120" s="15">
        <f t="shared" si="53"/>
        <v>140742</v>
      </c>
      <c r="B1120" s="15">
        <v>40742</v>
      </c>
      <c r="C1120" s="15">
        <v>10052</v>
      </c>
      <c r="D1120" s="15" t="s">
        <v>584</v>
      </c>
      <c r="E1120" s="15" t="s">
        <v>2255</v>
      </c>
      <c r="F1120" s="15">
        <v>37</v>
      </c>
      <c r="G1120" s="15" t="s">
        <v>323</v>
      </c>
      <c r="H1120" s="15" t="str">
        <f t="shared" si="55"/>
        <v>普通怪物</v>
      </c>
      <c r="I1120" s="18">
        <f>VLOOKUP(F1120,映射!A:B,2,FALSE)*VLOOKUP(G1120,映射!T:U,2,FALSE)*VLOOKUP(H1120,映射!O:P,2,FALSE)</f>
        <v>650</v>
      </c>
      <c r="J1120" s="18">
        <f t="shared" si="54"/>
        <v>520</v>
      </c>
    </row>
    <row r="1121" spans="1:10">
      <c r="A1121" s="15">
        <f t="shared" si="53"/>
        <v>140743</v>
      </c>
      <c r="B1121" s="15">
        <v>40743</v>
      </c>
      <c r="C1121" s="15">
        <v>10141</v>
      </c>
      <c r="D1121" s="15" t="s">
        <v>698</v>
      </c>
      <c r="E1121" s="15" t="s">
        <v>2255</v>
      </c>
      <c r="F1121" s="15">
        <v>37</v>
      </c>
      <c r="G1121" s="15" t="s">
        <v>323</v>
      </c>
      <c r="H1121" s="15" t="str">
        <f t="shared" si="55"/>
        <v>普通怪物</v>
      </c>
      <c r="I1121" s="18">
        <f>VLOOKUP(F1121,映射!A:B,2,FALSE)*VLOOKUP(G1121,映射!T:U,2,FALSE)*VLOOKUP(H1121,映射!O:P,2,FALSE)</f>
        <v>650</v>
      </c>
      <c r="J1121" s="18">
        <f t="shared" si="54"/>
        <v>520</v>
      </c>
    </row>
    <row r="1122" spans="1:10">
      <c r="A1122" s="15">
        <f t="shared" si="53"/>
        <v>140744</v>
      </c>
      <c r="B1122" s="15">
        <v>40744</v>
      </c>
      <c r="C1122" s="15">
        <v>10073</v>
      </c>
      <c r="D1122" s="15" t="s">
        <v>438</v>
      </c>
      <c r="E1122" s="15" t="s">
        <v>2255</v>
      </c>
      <c r="F1122" s="15">
        <v>37</v>
      </c>
      <c r="G1122" s="15" t="s">
        <v>323</v>
      </c>
      <c r="H1122" s="15" t="str">
        <f t="shared" si="55"/>
        <v>普通怪物</v>
      </c>
      <c r="I1122" s="18">
        <f>VLOOKUP(F1122,映射!A:B,2,FALSE)*VLOOKUP(G1122,映射!T:U,2,FALSE)*VLOOKUP(H1122,映射!O:P,2,FALSE)</f>
        <v>650</v>
      </c>
      <c r="J1122" s="18">
        <f t="shared" si="54"/>
        <v>520</v>
      </c>
    </row>
    <row r="1123" spans="1:10">
      <c r="A1123" s="15">
        <f t="shared" si="53"/>
        <v>140745</v>
      </c>
      <c r="B1123" s="15">
        <v>40745</v>
      </c>
      <c r="C1123" s="15">
        <v>10085</v>
      </c>
      <c r="D1123" s="15" t="s">
        <v>621</v>
      </c>
      <c r="E1123" s="15" t="s">
        <v>2255</v>
      </c>
      <c r="F1123" s="15">
        <v>37</v>
      </c>
      <c r="G1123" s="15" t="s">
        <v>323</v>
      </c>
      <c r="H1123" s="15" t="str">
        <f t="shared" si="55"/>
        <v>普通怪物</v>
      </c>
      <c r="I1123" s="18">
        <f>VLOOKUP(F1123,映射!A:B,2,FALSE)*VLOOKUP(G1123,映射!T:U,2,FALSE)*VLOOKUP(H1123,映射!O:P,2,FALSE)</f>
        <v>650</v>
      </c>
      <c r="J1123" s="18">
        <f t="shared" si="54"/>
        <v>520</v>
      </c>
    </row>
    <row r="1124" spans="1:10">
      <c r="A1124" s="15">
        <f t="shared" si="53"/>
        <v>140746</v>
      </c>
      <c r="B1124" s="15">
        <v>40746</v>
      </c>
      <c r="C1124" s="15">
        <v>10148</v>
      </c>
      <c r="D1124" s="15" t="s">
        <v>468</v>
      </c>
      <c r="E1124" s="15" t="s">
        <v>2255</v>
      </c>
      <c r="F1124" s="15">
        <v>37</v>
      </c>
      <c r="G1124" s="15" t="s">
        <v>323</v>
      </c>
      <c r="H1124" s="15" t="str">
        <f t="shared" si="55"/>
        <v>普通怪物</v>
      </c>
      <c r="I1124" s="18">
        <f>VLOOKUP(F1124,映射!A:B,2,FALSE)*VLOOKUP(G1124,映射!T:U,2,FALSE)*VLOOKUP(H1124,映射!O:P,2,FALSE)</f>
        <v>650</v>
      </c>
      <c r="J1124" s="18">
        <f t="shared" si="54"/>
        <v>520</v>
      </c>
    </row>
    <row r="1125" spans="1:10">
      <c r="A1125" s="15">
        <f t="shared" si="53"/>
        <v>140747</v>
      </c>
      <c r="B1125" s="15">
        <v>40747</v>
      </c>
      <c r="C1125" s="15">
        <v>10064</v>
      </c>
      <c r="D1125" s="15" t="s">
        <v>483</v>
      </c>
      <c r="E1125" s="15" t="s">
        <v>2255</v>
      </c>
      <c r="F1125" s="15">
        <v>37</v>
      </c>
      <c r="G1125" s="15" t="s">
        <v>323</v>
      </c>
      <c r="H1125" s="15" t="str">
        <f t="shared" si="55"/>
        <v>普通怪物</v>
      </c>
      <c r="I1125" s="18">
        <f>VLOOKUP(F1125,映射!A:B,2,FALSE)*VLOOKUP(G1125,映射!T:U,2,FALSE)*VLOOKUP(H1125,映射!O:P,2,FALSE)</f>
        <v>650</v>
      </c>
      <c r="J1125" s="18">
        <f t="shared" si="54"/>
        <v>520</v>
      </c>
    </row>
    <row r="1126" spans="1:10">
      <c r="A1126" s="15">
        <f t="shared" si="53"/>
        <v>140748</v>
      </c>
      <c r="B1126" s="15">
        <v>40748</v>
      </c>
      <c r="C1126" s="15">
        <v>10134</v>
      </c>
      <c r="D1126" s="15" t="s">
        <v>474</v>
      </c>
      <c r="E1126" s="15" t="s">
        <v>2255</v>
      </c>
      <c r="F1126" s="15">
        <v>37</v>
      </c>
      <c r="G1126" s="15" t="s">
        <v>323</v>
      </c>
      <c r="H1126" s="15" t="str">
        <f t="shared" si="55"/>
        <v>普通怪物</v>
      </c>
      <c r="I1126" s="18">
        <f>VLOOKUP(F1126,映射!A:B,2,FALSE)*VLOOKUP(G1126,映射!T:U,2,FALSE)*VLOOKUP(H1126,映射!O:P,2,FALSE)</f>
        <v>650</v>
      </c>
      <c r="J1126" s="18">
        <f t="shared" si="54"/>
        <v>520</v>
      </c>
    </row>
    <row r="1127" spans="1:10">
      <c r="A1127" s="15">
        <f t="shared" si="53"/>
        <v>140749</v>
      </c>
      <c r="B1127" s="15">
        <v>40749</v>
      </c>
      <c r="C1127" s="15">
        <v>10020</v>
      </c>
      <c r="D1127" s="15" t="s">
        <v>699</v>
      </c>
      <c r="E1127" s="15" t="s">
        <v>2255</v>
      </c>
      <c r="F1127" s="15">
        <v>37</v>
      </c>
      <c r="G1127" s="15" t="s">
        <v>323</v>
      </c>
      <c r="H1127" s="15" t="str">
        <f t="shared" si="55"/>
        <v>普通怪物</v>
      </c>
      <c r="I1127" s="18">
        <f>VLOOKUP(F1127,映射!A:B,2,FALSE)*VLOOKUP(G1127,映射!T:U,2,FALSE)*VLOOKUP(H1127,映射!O:P,2,FALSE)</f>
        <v>650</v>
      </c>
      <c r="J1127" s="18">
        <f t="shared" si="54"/>
        <v>520</v>
      </c>
    </row>
    <row r="1128" spans="1:10">
      <c r="A1128" s="15">
        <f t="shared" si="53"/>
        <v>140750</v>
      </c>
      <c r="B1128" s="15">
        <v>40750</v>
      </c>
      <c r="C1128" s="15">
        <v>10063</v>
      </c>
      <c r="D1128" s="15" t="s">
        <v>447</v>
      </c>
      <c r="E1128" s="15" t="s">
        <v>2255</v>
      </c>
      <c r="F1128" s="15">
        <v>37</v>
      </c>
      <c r="G1128" s="15" t="s">
        <v>323</v>
      </c>
      <c r="H1128" s="15" t="str">
        <f t="shared" si="55"/>
        <v>普通怪物</v>
      </c>
      <c r="I1128" s="18">
        <f>VLOOKUP(F1128,映射!A:B,2,FALSE)*VLOOKUP(G1128,映射!T:U,2,FALSE)*VLOOKUP(H1128,映射!O:P,2,FALSE)</f>
        <v>650</v>
      </c>
      <c r="J1128" s="18">
        <f t="shared" si="54"/>
        <v>520</v>
      </c>
    </row>
    <row r="1129" spans="1:10">
      <c r="A1129" s="15">
        <f t="shared" si="53"/>
        <v>140751</v>
      </c>
      <c r="B1129" s="15">
        <v>40751</v>
      </c>
      <c r="C1129" s="15">
        <v>10102</v>
      </c>
      <c r="D1129" s="15" t="s">
        <v>662</v>
      </c>
      <c r="E1129" s="15" t="s">
        <v>2255</v>
      </c>
      <c r="F1129" s="15">
        <v>42</v>
      </c>
      <c r="G1129" s="15" t="s">
        <v>323</v>
      </c>
      <c r="H1129" s="15" t="str">
        <f t="shared" si="55"/>
        <v>普通怪物</v>
      </c>
      <c r="I1129" s="18">
        <f>VLOOKUP(F1129,映射!A:B,2,FALSE)*VLOOKUP(G1129,映射!T:U,2,FALSE)*VLOOKUP(H1129,映射!O:P,2,FALSE)</f>
        <v>860</v>
      </c>
      <c r="J1129" s="18">
        <f t="shared" si="54"/>
        <v>570</v>
      </c>
    </row>
    <row r="1130" spans="1:10">
      <c r="A1130" s="15">
        <f t="shared" si="53"/>
        <v>140752</v>
      </c>
      <c r="B1130" s="15">
        <v>40752</v>
      </c>
      <c r="C1130" s="15">
        <v>10089</v>
      </c>
      <c r="D1130" s="15" t="s">
        <v>480</v>
      </c>
      <c r="E1130" s="15" t="s">
        <v>2255</v>
      </c>
      <c r="F1130" s="15">
        <v>42</v>
      </c>
      <c r="G1130" s="15" t="s">
        <v>323</v>
      </c>
      <c r="H1130" s="15" t="str">
        <f t="shared" si="55"/>
        <v>普通怪物</v>
      </c>
      <c r="I1130" s="18">
        <f>VLOOKUP(F1130,映射!A:B,2,FALSE)*VLOOKUP(G1130,映射!T:U,2,FALSE)*VLOOKUP(H1130,映射!O:P,2,FALSE)</f>
        <v>860</v>
      </c>
      <c r="J1130" s="18">
        <f t="shared" si="54"/>
        <v>570</v>
      </c>
    </row>
    <row r="1131" spans="1:10">
      <c r="A1131" s="15">
        <f t="shared" si="53"/>
        <v>140753</v>
      </c>
      <c r="B1131" s="15">
        <v>40753</v>
      </c>
      <c r="C1131" s="15">
        <v>10060</v>
      </c>
      <c r="D1131" s="15" t="s">
        <v>519</v>
      </c>
      <c r="E1131" s="15" t="s">
        <v>2255</v>
      </c>
      <c r="F1131" s="15">
        <v>42</v>
      </c>
      <c r="G1131" s="15" t="s">
        <v>323</v>
      </c>
      <c r="H1131" s="15" t="str">
        <f t="shared" si="55"/>
        <v>普通怪物</v>
      </c>
      <c r="I1131" s="18">
        <f>VLOOKUP(F1131,映射!A:B,2,FALSE)*VLOOKUP(G1131,映射!T:U,2,FALSE)*VLOOKUP(H1131,映射!O:P,2,FALSE)</f>
        <v>860</v>
      </c>
      <c r="J1131" s="18">
        <f t="shared" si="54"/>
        <v>570</v>
      </c>
    </row>
    <row r="1132" spans="1:10">
      <c r="A1132" s="15">
        <f t="shared" si="53"/>
        <v>140754</v>
      </c>
      <c r="B1132" s="15">
        <v>40754</v>
      </c>
      <c r="C1132" s="15">
        <v>10102</v>
      </c>
      <c r="D1132" s="15" t="s">
        <v>662</v>
      </c>
      <c r="E1132" s="15" t="s">
        <v>2255</v>
      </c>
      <c r="F1132" s="15">
        <v>42</v>
      </c>
      <c r="G1132" s="15" t="s">
        <v>323</v>
      </c>
      <c r="H1132" s="15" t="str">
        <f t="shared" si="55"/>
        <v>普通怪物</v>
      </c>
      <c r="I1132" s="18">
        <f>VLOOKUP(F1132,映射!A:B,2,FALSE)*VLOOKUP(G1132,映射!T:U,2,FALSE)*VLOOKUP(H1132,映射!O:P,2,FALSE)</f>
        <v>860</v>
      </c>
      <c r="J1132" s="18">
        <f t="shared" si="54"/>
        <v>570</v>
      </c>
    </row>
    <row r="1133" spans="1:10">
      <c r="A1133" s="15">
        <f t="shared" si="53"/>
        <v>140755</v>
      </c>
      <c r="B1133" s="15">
        <v>40755</v>
      </c>
      <c r="C1133" s="15">
        <v>10043</v>
      </c>
      <c r="D1133" s="15" t="s">
        <v>660</v>
      </c>
      <c r="E1133" s="15" t="s">
        <v>2255</v>
      </c>
      <c r="F1133" s="15">
        <v>42</v>
      </c>
      <c r="G1133" s="15" t="s">
        <v>323</v>
      </c>
      <c r="H1133" s="15" t="str">
        <f t="shared" si="55"/>
        <v>普通怪物</v>
      </c>
      <c r="I1133" s="18">
        <f>VLOOKUP(F1133,映射!A:B,2,FALSE)*VLOOKUP(G1133,映射!T:U,2,FALSE)*VLOOKUP(H1133,映射!O:P,2,FALSE)</f>
        <v>860</v>
      </c>
      <c r="J1133" s="18">
        <f t="shared" si="54"/>
        <v>570</v>
      </c>
    </row>
    <row r="1134" spans="1:10">
      <c r="A1134" s="15">
        <f t="shared" ref="A1134:A1197" si="56">B1134+100000</f>
        <v>140756</v>
      </c>
      <c r="B1134" s="15">
        <v>40756</v>
      </c>
      <c r="C1134" s="15">
        <v>10154</v>
      </c>
      <c r="D1134" s="15" t="s">
        <v>694</v>
      </c>
      <c r="E1134" s="15" t="s">
        <v>2255</v>
      </c>
      <c r="F1134" s="15">
        <v>42</v>
      </c>
      <c r="G1134" s="15" t="s">
        <v>323</v>
      </c>
      <c r="H1134" s="15" t="str">
        <f t="shared" si="55"/>
        <v>普通怪物</v>
      </c>
      <c r="I1134" s="18">
        <f>VLOOKUP(F1134,映射!A:B,2,FALSE)*VLOOKUP(G1134,映射!T:U,2,FALSE)*VLOOKUP(H1134,映射!O:P,2,FALSE)</f>
        <v>860</v>
      </c>
      <c r="J1134" s="18">
        <f t="shared" si="54"/>
        <v>570</v>
      </c>
    </row>
    <row r="1135" spans="1:10">
      <c r="A1135" s="15">
        <f t="shared" si="56"/>
        <v>140757</v>
      </c>
      <c r="B1135" s="15">
        <v>40757</v>
      </c>
      <c r="C1135" s="15">
        <v>10052</v>
      </c>
      <c r="D1135" s="15" t="s">
        <v>584</v>
      </c>
      <c r="E1135" s="15" t="s">
        <v>2255</v>
      </c>
      <c r="F1135" s="15">
        <v>42</v>
      </c>
      <c r="G1135" s="15" t="s">
        <v>323</v>
      </c>
      <c r="H1135" s="15" t="str">
        <f t="shared" si="55"/>
        <v>普通怪物</v>
      </c>
      <c r="I1135" s="18">
        <f>VLOOKUP(F1135,映射!A:B,2,FALSE)*VLOOKUP(G1135,映射!T:U,2,FALSE)*VLOOKUP(H1135,映射!O:P,2,FALSE)</f>
        <v>860</v>
      </c>
      <c r="J1135" s="18">
        <f t="shared" si="54"/>
        <v>570</v>
      </c>
    </row>
    <row r="1136" spans="1:10">
      <c r="A1136" s="15">
        <f t="shared" si="56"/>
        <v>140758</v>
      </c>
      <c r="B1136" s="15">
        <v>40758</v>
      </c>
      <c r="C1136" s="15">
        <v>10141</v>
      </c>
      <c r="D1136" s="15" t="s">
        <v>698</v>
      </c>
      <c r="E1136" s="15" t="s">
        <v>2255</v>
      </c>
      <c r="F1136" s="15">
        <v>42</v>
      </c>
      <c r="G1136" s="15" t="s">
        <v>323</v>
      </c>
      <c r="H1136" s="15" t="str">
        <f t="shared" si="55"/>
        <v>普通怪物</v>
      </c>
      <c r="I1136" s="18">
        <f>VLOOKUP(F1136,映射!A:B,2,FALSE)*VLOOKUP(G1136,映射!T:U,2,FALSE)*VLOOKUP(H1136,映射!O:P,2,FALSE)</f>
        <v>860</v>
      </c>
      <c r="J1136" s="18">
        <f t="shared" si="54"/>
        <v>570</v>
      </c>
    </row>
    <row r="1137" spans="1:10">
      <c r="A1137" s="15">
        <f t="shared" si="56"/>
        <v>140759</v>
      </c>
      <c r="B1137" s="15">
        <v>40759</v>
      </c>
      <c r="C1137" s="15">
        <v>10073</v>
      </c>
      <c r="D1137" s="15" t="s">
        <v>438</v>
      </c>
      <c r="E1137" s="15" t="s">
        <v>2255</v>
      </c>
      <c r="F1137" s="15">
        <v>42</v>
      </c>
      <c r="G1137" s="15" t="s">
        <v>323</v>
      </c>
      <c r="H1137" s="15" t="str">
        <f t="shared" si="55"/>
        <v>普通怪物</v>
      </c>
      <c r="I1137" s="18">
        <f>VLOOKUP(F1137,映射!A:B,2,FALSE)*VLOOKUP(G1137,映射!T:U,2,FALSE)*VLOOKUP(H1137,映射!O:P,2,FALSE)</f>
        <v>860</v>
      </c>
      <c r="J1137" s="18">
        <f t="shared" si="54"/>
        <v>570</v>
      </c>
    </row>
    <row r="1138" spans="1:10">
      <c r="A1138" s="15">
        <f t="shared" si="56"/>
        <v>140760</v>
      </c>
      <c r="B1138" s="15">
        <v>40760</v>
      </c>
      <c r="C1138" s="15">
        <v>10085</v>
      </c>
      <c r="D1138" s="15" t="s">
        <v>621</v>
      </c>
      <c r="E1138" s="15" t="s">
        <v>2255</v>
      </c>
      <c r="F1138" s="15">
        <v>42</v>
      </c>
      <c r="G1138" s="15" t="s">
        <v>323</v>
      </c>
      <c r="H1138" s="15" t="str">
        <f t="shared" si="55"/>
        <v>普通怪物</v>
      </c>
      <c r="I1138" s="18">
        <f>VLOOKUP(F1138,映射!A:B,2,FALSE)*VLOOKUP(G1138,映射!T:U,2,FALSE)*VLOOKUP(H1138,映射!O:P,2,FALSE)</f>
        <v>860</v>
      </c>
      <c r="J1138" s="18">
        <f t="shared" si="54"/>
        <v>570</v>
      </c>
    </row>
    <row r="1139" spans="1:10">
      <c r="A1139" s="15">
        <f t="shared" si="56"/>
        <v>140761</v>
      </c>
      <c r="B1139" s="15">
        <v>40761</v>
      </c>
      <c r="C1139" s="15">
        <v>10148</v>
      </c>
      <c r="D1139" s="15" t="s">
        <v>468</v>
      </c>
      <c r="E1139" s="15" t="s">
        <v>2255</v>
      </c>
      <c r="F1139" s="15">
        <v>42</v>
      </c>
      <c r="G1139" s="15" t="s">
        <v>323</v>
      </c>
      <c r="H1139" s="15" t="str">
        <f t="shared" si="55"/>
        <v>普通怪物</v>
      </c>
      <c r="I1139" s="18">
        <f>VLOOKUP(F1139,映射!A:B,2,FALSE)*VLOOKUP(G1139,映射!T:U,2,FALSE)*VLOOKUP(H1139,映射!O:P,2,FALSE)</f>
        <v>860</v>
      </c>
      <c r="J1139" s="18">
        <f t="shared" si="54"/>
        <v>570</v>
      </c>
    </row>
    <row r="1140" spans="1:10">
      <c r="A1140" s="15">
        <f t="shared" si="56"/>
        <v>140762</v>
      </c>
      <c r="B1140" s="15">
        <v>40762</v>
      </c>
      <c r="C1140" s="15">
        <v>10064</v>
      </c>
      <c r="D1140" s="15" t="s">
        <v>483</v>
      </c>
      <c r="E1140" s="15" t="s">
        <v>2255</v>
      </c>
      <c r="F1140" s="15">
        <v>42</v>
      </c>
      <c r="G1140" s="15" t="s">
        <v>323</v>
      </c>
      <c r="H1140" s="15" t="str">
        <f t="shared" si="55"/>
        <v>普通怪物</v>
      </c>
      <c r="I1140" s="18">
        <f>VLOOKUP(F1140,映射!A:B,2,FALSE)*VLOOKUP(G1140,映射!T:U,2,FALSE)*VLOOKUP(H1140,映射!O:P,2,FALSE)</f>
        <v>860</v>
      </c>
      <c r="J1140" s="18">
        <f t="shared" si="54"/>
        <v>570</v>
      </c>
    </row>
    <row r="1141" spans="1:10">
      <c r="A1141" s="15">
        <f t="shared" si="56"/>
        <v>140763</v>
      </c>
      <c r="B1141" s="15">
        <v>40763</v>
      </c>
      <c r="C1141" s="15">
        <v>10134</v>
      </c>
      <c r="D1141" s="15" t="s">
        <v>474</v>
      </c>
      <c r="E1141" s="15" t="s">
        <v>2255</v>
      </c>
      <c r="F1141" s="15">
        <v>42</v>
      </c>
      <c r="G1141" s="15" t="s">
        <v>323</v>
      </c>
      <c r="H1141" s="15" t="str">
        <f t="shared" si="55"/>
        <v>普通怪物</v>
      </c>
      <c r="I1141" s="18">
        <f>VLOOKUP(F1141,映射!A:B,2,FALSE)*VLOOKUP(G1141,映射!T:U,2,FALSE)*VLOOKUP(H1141,映射!O:P,2,FALSE)</f>
        <v>860</v>
      </c>
      <c r="J1141" s="18">
        <f t="shared" si="54"/>
        <v>570</v>
      </c>
    </row>
    <row r="1142" spans="1:10">
      <c r="A1142" s="15">
        <f t="shared" si="56"/>
        <v>140764</v>
      </c>
      <c r="B1142" s="15">
        <v>40764</v>
      </c>
      <c r="C1142" s="15">
        <v>10020</v>
      </c>
      <c r="D1142" s="15" t="s">
        <v>699</v>
      </c>
      <c r="E1142" s="15" t="s">
        <v>2255</v>
      </c>
      <c r="F1142" s="15">
        <v>42</v>
      </c>
      <c r="G1142" s="15" t="s">
        <v>323</v>
      </c>
      <c r="H1142" s="15" t="str">
        <f t="shared" si="55"/>
        <v>普通怪物</v>
      </c>
      <c r="I1142" s="18">
        <f>VLOOKUP(F1142,映射!A:B,2,FALSE)*VLOOKUP(G1142,映射!T:U,2,FALSE)*VLOOKUP(H1142,映射!O:P,2,FALSE)</f>
        <v>860</v>
      </c>
      <c r="J1142" s="18">
        <f t="shared" si="54"/>
        <v>570</v>
      </c>
    </row>
    <row r="1143" spans="1:10">
      <c r="A1143" s="15">
        <f t="shared" si="56"/>
        <v>140765</v>
      </c>
      <c r="B1143" s="15">
        <v>40765</v>
      </c>
      <c r="C1143" s="15">
        <v>10063</v>
      </c>
      <c r="D1143" s="15" t="s">
        <v>447</v>
      </c>
      <c r="E1143" s="15" t="s">
        <v>2255</v>
      </c>
      <c r="F1143" s="15">
        <v>42</v>
      </c>
      <c r="G1143" s="15" t="s">
        <v>323</v>
      </c>
      <c r="H1143" s="15" t="str">
        <f t="shared" si="55"/>
        <v>普通怪物</v>
      </c>
      <c r="I1143" s="18">
        <f>VLOOKUP(F1143,映射!A:B,2,FALSE)*VLOOKUP(G1143,映射!T:U,2,FALSE)*VLOOKUP(H1143,映射!O:P,2,FALSE)</f>
        <v>860</v>
      </c>
      <c r="J1143" s="18">
        <f t="shared" si="54"/>
        <v>570</v>
      </c>
    </row>
    <row r="1144" spans="1:10">
      <c r="A1144" s="15">
        <f t="shared" si="56"/>
        <v>140766</v>
      </c>
      <c r="B1144" s="15">
        <v>40766</v>
      </c>
      <c r="C1144" s="15">
        <v>10102</v>
      </c>
      <c r="D1144" s="15" t="s">
        <v>662</v>
      </c>
      <c r="E1144" s="15" t="s">
        <v>2255</v>
      </c>
      <c r="F1144" s="15">
        <v>47</v>
      </c>
      <c r="G1144" s="15" t="s">
        <v>323</v>
      </c>
      <c r="H1144" s="15" t="str">
        <f t="shared" si="55"/>
        <v>普通怪物</v>
      </c>
      <c r="I1144" s="18">
        <f>VLOOKUP(F1144,映射!A:B,2,FALSE)*VLOOKUP(G1144,映射!T:U,2,FALSE)*VLOOKUP(H1144,映射!O:P,2,FALSE)</f>
        <v>1120</v>
      </c>
      <c r="J1144" s="18">
        <f t="shared" si="54"/>
        <v>620</v>
      </c>
    </row>
    <row r="1145" spans="1:10">
      <c r="A1145" s="15">
        <f t="shared" si="56"/>
        <v>140767</v>
      </c>
      <c r="B1145" s="15">
        <v>40767</v>
      </c>
      <c r="C1145" s="15">
        <v>10089</v>
      </c>
      <c r="D1145" s="15" t="s">
        <v>480</v>
      </c>
      <c r="E1145" s="15" t="s">
        <v>2255</v>
      </c>
      <c r="F1145" s="15">
        <v>47</v>
      </c>
      <c r="G1145" s="15" t="s">
        <v>323</v>
      </c>
      <c r="H1145" s="15" t="str">
        <f t="shared" si="55"/>
        <v>普通怪物</v>
      </c>
      <c r="I1145" s="18">
        <f>VLOOKUP(F1145,映射!A:B,2,FALSE)*VLOOKUP(G1145,映射!T:U,2,FALSE)*VLOOKUP(H1145,映射!O:P,2,FALSE)</f>
        <v>1120</v>
      </c>
      <c r="J1145" s="18">
        <f t="shared" si="54"/>
        <v>620</v>
      </c>
    </row>
    <row r="1146" spans="1:10">
      <c r="A1146" s="15">
        <f t="shared" si="56"/>
        <v>140768</v>
      </c>
      <c r="B1146" s="15">
        <v>40768</v>
      </c>
      <c r="C1146" s="15">
        <v>10060</v>
      </c>
      <c r="D1146" s="15" t="s">
        <v>519</v>
      </c>
      <c r="E1146" s="15" t="s">
        <v>2255</v>
      </c>
      <c r="F1146" s="15">
        <v>47</v>
      </c>
      <c r="G1146" s="15" t="s">
        <v>323</v>
      </c>
      <c r="H1146" s="15" t="str">
        <f t="shared" si="55"/>
        <v>普通怪物</v>
      </c>
      <c r="I1146" s="18">
        <f>VLOOKUP(F1146,映射!A:B,2,FALSE)*VLOOKUP(G1146,映射!T:U,2,FALSE)*VLOOKUP(H1146,映射!O:P,2,FALSE)</f>
        <v>1120</v>
      </c>
      <c r="J1146" s="18">
        <f t="shared" si="54"/>
        <v>620</v>
      </c>
    </row>
    <row r="1147" spans="1:10">
      <c r="A1147" s="15">
        <f t="shared" si="56"/>
        <v>140769</v>
      </c>
      <c r="B1147" s="15">
        <v>40769</v>
      </c>
      <c r="C1147" s="15">
        <v>10102</v>
      </c>
      <c r="D1147" s="15" t="s">
        <v>662</v>
      </c>
      <c r="E1147" s="15" t="s">
        <v>2255</v>
      </c>
      <c r="F1147" s="15">
        <v>47</v>
      </c>
      <c r="G1147" s="15" t="s">
        <v>323</v>
      </c>
      <c r="H1147" s="15" t="str">
        <f t="shared" si="55"/>
        <v>普通怪物</v>
      </c>
      <c r="I1147" s="18">
        <f>VLOOKUP(F1147,映射!A:B,2,FALSE)*VLOOKUP(G1147,映射!T:U,2,FALSE)*VLOOKUP(H1147,映射!O:P,2,FALSE)</f>
        <v>1120</v>
      </c>
      <c r="J1147" s="18">
        <f t="shared" si="54"/>
        <v>620</v>
      </c>
    </row>
    <row r="1148" spans="1:10">
      <c r="A1148" s="15">
        <f t="shared" si="56"/>
        <v>140770</v>
      </c>
      <c r="B1148" s="15">
        <v>40770</v>
      </c>
      <c r="C1148" s="15">
        <v>10043</v>
      </c>
      <c r="D1148" s="15" t="s">
        <v>660</v>
      </c>
      <c r="E1148" s="15" t="s">
        <v>2255</v>
      </c>
      <c r="F1148" s="15">
        <v>47</v>
      </c>
      <c r="G1148" s="15" t="s">
        <v>323</v>
      </c>
      <c r="H1148" s="15" t="str">
        <f t="shared" si="55"/>
        <v>普通怪物</v>
      </c>
      <c r="I1148" s="18">
        <f>VLOOKUP(F1148,映射!A:B,2,FALSE)*VLOOKUP(G1148,映射!T:U,2,FALSE)*VLOOKUP(H1148,映射!O:P,2,FALSE)</f>
        <v>1120</v>
      </c>
      <c r="J1148" s="18">
        <f t="shared" si="54"/>
        <v>620</v>
      </c>
    </row>
    <row r="1149" spans="1:10">
      <c r="A1149" s="15">
        <f t="shared" si="56"/>
        <v>140771</v>
      </c>
      <c r="B1149" s="15">
        <v>40771</v>
      </c>
      <c r="C1149" s="15">
        <v>10154</v>
      </c>
      <c r="D1149" s="15" t="s">
        <v>694</v>
      </c>
      <c r="E1149" s="15" t="s">
        <v>2255</v>
      </c>
      <c r="F1149" s="15">
        <v>47</v>
      </c>
      <c r="G1149" s="15" t="s">
        <v>323</v>
      </c>
      <c r="H1149" s="15" t="str">
        <f t="shared" si="55"/>
        <v>普通怪物</v>
      </c>
      <c r="I1149" s="18">
        <f>VLOOKUP(F1149,映射!A:B,2,FALSE)*VLOOKUP(G1149,映射!T:U,2,FALSE)*VLOOKUP(H1149,映射!O:P,2,FALSE)</f>
        <v>1120</v>
      </c>
      <c r="J1149" s="18">
        <f t="shared" si="54"/>
        <v>620</v>
      </c>
    </row>
    <row r="1150" spans="1:10">
      <c r="A1150" s="15">
        <f t="shared" si="56"/>
        <v>140772</v>
      </c>
      <c r="B1150" s="15">
        <v>40772</v>
      </c>
      <c r="C1150" s="15">
        <v>10052</v>
      </c>
      <c r="D1150" s="15" t="s">
        <v>584</v>
      </c>
      <c r="E1150" s="15" t="s">
        <v>2255</v>
      </c>
      <c r="F1150" s="15">
        <v>47</v>
      </c>
      <c r="G1150" s="15" t="s">
        <v>323</v>
      </c>
      <c r="H1150" s="15" t="str">
        <f t="shared" si="55"/>
        <v>普通怪物</v>
      </c>
      <c r="I1150" s="18">
        <f>VLOOKUP(F1150,映射!A:B,2,FALSE)*VLOOKUP(G1150,映射!T:U,2,FALSE)*VLOOKUP(H1150,映射!O:P,2,FALSE)</f>
        <v>1120</v>
      </c>
      <c r="J1150" s="18">
        <f t="shared" si="54"/>
        <v>620</v>
      </c>
    </row>
    <row r="1151" spans="1:10">
      <c r="A1151" s="15">
        <f t="shared" si="56"/>
        <v>140773</v>
      </c>
      <c r="B1151" s="15">
        <v>40773</v>
      </c>
      <c r="C1151" s="15">
        <v>10141</v>
      </c>
      <c r="D1151" s="15" t="s">
        <v>698</v>
      </c>
      <c r="E1151" s="15" t="s">
        <v>2255</v>
      </c>
      <c r="F1151" s="15">
        <v>47</v>
      </c>
      <c r="G1151" s="15" t="s">
        <v>323</v>
      </c>
      <c r="H1151" s="15" t="str">
        <f t="shared" si="55"/>
        <v>普通怪物</v>
      </c>
      <c r="I1151" s="18">
        <f>VLOOKUP(F1151,映射!A:B,2,FALSE)*VLOOKUP(G1151,映射!T:U,2,FALSE)*VLOOKUP(H1151,映射!O:P,2,FALSE)</f>
        <v>1120</v>
      </c>
      <c r="J1151" s="18">
        <f t="shared" si="54"/>
        <v>620</v>
      </c>
    </row>
    <row r="1152" spans="1:10">
      <c r="A1152" s="15">
        <f t="shared" si="56"/>
        <v>140774</v>
      </c>
      <c r="B1152" s="15">
        <v>40774</v>
      </c>
      <c r="C1152" s="15">
        <v>10073</v>
      </c>
      <c r="D1152" s="15" t="s">
        <v>438</v>
      </c>
      <c r="E1152" s="15" t="s">
        <v>2255</v>
      </c>
      <c r="F1152" s="15">
        <v>47</v>
      </c>
      <c r="G1152" s="15" t="s">
        <v>323</v>
      </c>
      <c r="H1152" s="15" t="str">
        <f t="shared" si="55"/>
        <v>普通怪物</v>
      </c>
      <c r="I1152" s="18">
        <f>VLOOKUP(F1152,映射!A:B,2,FALSE)*VLOOKUP(G1152,映射!T:U,2,FALSE)*VLOOKUP(H1152,映射!O:P,2,FALSE)</f>
        <v>1120</v>
      </c>
      <c r="J1152" s="18">
        <f t="shared" si="54"/>
        <v>620</v>
      </c>
    </row>
    <row r="1153" spans="1:10">
      <c r="A1153" s="15">
        <f t="shared" si="56"/>
        <v>140775</v>
      </c>
      <c r="B1153" s="15">
        <v>40775</v>
      </c>
      <c r="C1153" s="15">
        <v>10085</v>
      </c>
      <c r="D1153" s="15" t="s">
        <v>621</v>
      </c>
      <c r="E1153" s="15" t="s">
        <v>2255</v>
      </c>
      <c r="F1153" s="15">
        <v>47</v>
      </c>
      <c r="G1153" s="15" t="s">
        <v>323</v>
      </c>
      <c r="H1153" s="15" t="str">
        <f t="shared" si="55"/>
        <v>普通怪物</v>
      </c>
      <c r="I1153" s="18">
        <f>VLOOKUP(F1153,映射!A:B,2,FALSE)*VLOOKUP(G1153,映射!T:U,2,FALSE)*VLOOKUP(H1153,映射!O:P,2,FALSE)</f>
        <v>1120</v>
      </c>
      <c r="J1153" s="18">
        <f t="shared" si="54"/>
        <v>620</v>
      </c>
    </row>
    <row r="1154" spans="1:10">
      <c r="A1154" s="15">
        <f t="shared" si="56"/>
        <v>140776</v>
      </c>
      <c r="B1154" s="15">
        <v>40776</v>
      </c>
      <c r="C1154" s="15">
        <v>10148</v>
      </c>
      <c r="D1154" s="15" t="s">
        <v>468</v>
      </c>
      <c r="E1154" s="15" t="s">
        <v>2255</v>
      </c>
      <c r="F1154" s="15">
        <v>47</v>
      </c>
      <c r="G1154" s="15" t="s">
        <v>323</v>
      </c>
      <c r="H1154" s="15" t="str">
        <f t="shared" si="55"/>
        <v>普通怪物</v>
      </c>
      <c r="I1154" s="18">
        <f>VLOOKUP(F1154,映射!A:B,2,FALSE)*VLOOKUP(G1154,映射!T:U,2,FALSE)*VLOOKUP(H1154,映射!O:P,2,FALSE)</f>
        <v>1120</v>
      </c>
      <c r="J1154" s="18">
        <f t="shared" si="54"/>
        <v>620</v>
      </c>
    </row>
    <row r="1155" spans="1:10">
      <c r="A1155" s="15">
        <f t="shared" si="56"/>
        <v>140777</v>
      </c>
      <c r="B1155" s="15">
        <v>40777</v>
      </c>
      <c r="C1155" s="15">
        <v>10064</v>
      </c>
      <c r="D1155" s="15" t="s">
        <v>483</v>
      </c>
      <c r="E1155" s="15" t="s">
        <v>2255</v>
      </c>
      <c r="F1155" s="15">
        <v>47</v>
      </c>
      <c r="G1155" s="15" t="s">
        <v>323</v>
      </c>
      <c r="H1155" s="15" t="str">
        <f t="shared" si="55"/>
        <v>普通怪物</v>
      </c>
      <c r="I1155" s="18">
        <f>VLOOKUP(F1155,映射!A:B,2,FALSE)*VLOOKUP(G1155,映射!T:U,2,FALSE)*VLOOKUP(H1155,映射!O:P,2,FALSE)</f>
        <v>1120</v>
      </c>
      <c r="J1155" s="18">
        <f t="shared" ref="J1155:J1218" si="57">VLOOKUP(F1155,AK:AL,2,FALSE)*VLOOKUP(G1155,AH:AI,2,FALSE)*VLOOKUP(H1155,AF:AG,2,FALSE)</f>
        <v>620</v>
      </c>
    </row>
    <row r="1156" spans="1:10">
      <c r="A1156" s="15">
        <f t="shared" si="56"/>
        <v>140778</v>
      </c>
      <c r="B1156" s="15">
        <v>40778</v>
      </c>
      <c r="C1156" s="15">
        <v>10134</v>
      </c>
      <c r="D1156" s="15" t="s">
        <v>474</v>
      </c>
      <c r="E1156" s="15" t="s">
        <v>2255</v>
      </c>
      <c r="F1156" s="15">
        <v>47</v>
      </c>
      <c r="G1156" s="15" t="s">
        <v>323</v>
      </c>
      <c r="H1156" s="15" t="str">
        <f t="shared" ref="H1156:H1219" si="58">IF(E1156="monster","普通怪物","boss")</f>
        <v>普通怪物</v>
      </c>
      <c r="I1156" s="18">
        <f>VLOOKUP(F1156,映射!A:B,2,FALSE)*VLOOKUP(G1156,映射!T:U,2,FALSE)*VLOOKUP(H1156,映射!O:P,2,FALSE)</f>
        <v>1120</v>
      </c>
      <c r="J1156" s="18">
        <f t="shared" si="57"/>
        <v>620</v>
      </c>
    </row>
    <row r="1157" spans="1:10">
      <c r="A1157" s="15">
        <f t="shared" si="56"/>
        <v>140779</v>
      </c>
      <c r="B1157" s="15">
        <v>40779</v>
      </c>
      <c r="C1157" s="15">
        <v>10020</v>
      </c>
      <c r="D1157" s="15" t="s">
        <v>699</v>
      </c>
      <c r="E1157" s="15" t="s">
        <v>2255</v>
      </c>
      <c r="F1157" s="15">
        <v>47</v>
      </c>
      <c r="G1157" s="15" t="s">
        <v>323</v>
      </c>
      <c r="H1157" s="15" t="str">
        <f t="shared" si="58"/>
        <v>普通怪物</v>
      </c>
      <c r="I1157" s="18">
        <f>VLOOKUP(F1157,映射!A:B,2,FALSE)*VLOOKUP(G1157,映射!T:U,2,FALSE)*VLOOKUP(H1157,映射!O:P,2,FALSE)</f>
        <v>1120</v>
      </c>
      <c r="J1157" s="18">
        <f t="shared" si="57"/>
        <v>620</v>
      </c>
    </row>
    <row r="1158" spans="1:10">
      <c r="A1158" s="15">
        <f t="shared" si="56"/>
        <v>140780</v>
      </c>
      <c r="B1158" s="15">
        <v>40780</v>
      </c>
      <c r="C1158" s="15">
        <v>10063</v>
      </c>
      <c r="D1158" s="15" t="s">
        <v>447</v>
      </c>
      <c r="E1158" s="15" t="s">
        <v>2255</v>
      </c>
      <c r="F1158" s="15">
        <v>47</v>
      </c>
      <c r="G1158" s="15" t="s">
        <v>323</v>
      </c>
      <c r="H1158" s="15" t="str">
        <f t="shared" si="58"/>
        <v>普通怪物</v>
      </c>
      <c r="I1158" s="18">
        <f>VLOOKUP(F1158,映射!A:B,2,FALSE)*VLOOKUP(G1158,映射!T:U,2,FALSE)*VLOOKUP(H1158,映射!O:P,2,FALSE)</f>
        <v>1120</v>
      </c>
      <c r="J1158" s="18">
        <f t="shared" si="57"/>
        <v>620</v>
      </c>
    </row>
    <row r="1159" spans="1:10">
      <c r="A1159" s="15">
        <f t="shared" si="56"/>
        <v>140781</v>
      </c>
      <c r="B1159" s="15">
        <v>40781</v>
      </c>
      <c r="C1159" s="15">
        <v>10102</v>
      </c>
      <c r="D1159" s="15" t="s">
        <v>662</v>
      </c>
      <c r="E1159" s="15" t="s">
        <v>2255</v>
      </c>
      <c r="F1159" s="15">
        <v>52</v>
      </c>
      <c r="G1159" s="15" t="s">
        <v>323</v>
      </c>
      <c r="H1159" s="15" t="str">
        <f t="shared" si="58"/>
        <v>普通怪物</v>
      </c>
      <c r="I1159" s="18">
        <f>VLOOKUP(F1159,映射!A:B,2,FALSE)*VLOOKUP(G1159,映射!T:U,2,FALSE)*VLOOKUP(H1159,映射!O:P,2,FALSE)</f>
        <v>1430</v>
      </c>
      <c r="J1159" s="18">
        <f t="shared" si="57"/>
        <v>670</v>
      </c>
    </row>
    <row r="1160" spans="1:10">
      <c r="A1160" s="15">
        <f t="shared" si="56"/>
        <v>140782</v>
      </c>
      <c r="B1160" s="15">
        <v>40782</v>
      </c>
      <c r="C1160" s="15">
        <v>10089</v>
      </c>
      <c r="D1160" s="15" t="s">
        <v>480</v>
      </c>
      <c r="E1160" s="15" t="s">
        <v>2255</v>
      </c>
      <c r="F1160" s="15">
        <v>52</v>
      </c>
      <c r="G1160" s="15" t="s">
        <v>323</v>
      </c>
      <c r="H1160" s="15" t="str">
        <f t="shared" si="58"/>
        <v>普通怪物</v>
      </c>
      <c r="I1160" s="18">
        <f>VLOOKUP(F1160,映射!A:B,2,FALSE)*VLOOKUP(G1160,映射!T:U,2,FALSE)*VLOOKUP(H1160,映射!O:P,2,FALSE)</f>
        <v>1430</v>
      </c>
      <c r="J1160" s="18">
        <f t="shared" si="57"/>
        <v>670</v>
      </c>
    </row>
    <row r="1161" spans="1:10">
      <c r="A1161" s="15">
        <f t="shared" si="56"/>
        <v>140783</v>
      </c>
      <c r="B1161" s="15">
        <v>40783</v>
      </c>
      <c r="C1161" s="15">
        <v>10060</v>
      </c>
      <c r="D1161" s="15" t="s">
        <v>519</v>
      </c>
      <c r="E1161" s="15" t="s">
        <v>2255</v>
      </c>
      <c r="F1161" s="15">
        <v>52</v>
      </c>
      <c r="G1161" s="15" t="s">
        <v>323</v>
      </c>
      <c r="H1161" s="15" t="str">
        <f t="shared" si="58"/>
        <v>普通怪物</v>
      </c>
      <c r="I1161" s="18">
        <f>VLOOKUP(F1161,映射!A:B,2,FALSE)*VLOOKUP(G1161,映射!T:U,2,FALSE)*VLOOKUP(H1161,映射!O:P,2,FALSE)</f>
        <v>1430</v>
      </c>
      <c r="J1161" s="18">
        <f t="shared" si="57"/>
        <v>670</v>
      </c>
    </row>
    <row r="1162" spans="1:10">
      <c r="A1162" s="15">
        <f t="shared" si="56"/>
        <v>140784</v>
      </c>
      <c r="B1162" s="15">
        <v>40784</v>
      </c>
      <c r="C1162" s="15">
        <v>10102</v>
      </c>
      <c r="D1162" s="15" t="s">
        <v>662</v>
      </c>
      <c r="E1162" s="15" t="s">
        <v>2255</v>
      </c>
      <c r="F1162" s="15">
        <v>52</v>
      </c>
      <c r="G1162" s="15" t="s">
        <v>323</v>
      </c>
      <c r="H1162" s="15" t="str">
        <f t="shared" si="58"/>
        <v>普通怪物</v>
      </c>
      <c r="I1162" s="18">
        <f>VLOOKUP(F1162,映射!A:B,2,FALSE)*VLOOKUP(G1162,映射!T:U,2,FALSE)*VLOOKUP(H1162,映射!O:P,2,FALSE)</f>
        <v>1430</v>
      </c>
      <c r="J1162" s="18">
        <f t="shared" si="57"/>
        <v>670</v>
      </c>
    </row>
    <row r="1163" spans="1:10">
      <c r="A1163" s="15">
        <f t="shared" si="56"/>
        <v>140785</v>
      </c>
      <c r="B1163" s="15">
        <v>40785</v>
      </c>
      <c r="C1163" s="15">
        <v>10043</v>
      </c>
      <c r="D1163" s="15" t="s">
        <v>660</v>
      </c>
      <c r="E1163" s="15" t="s">
        <v>2255</v>
      </c>
      <c r="F1163" s="15">
        <v>52</v>
      </c>
      <c r="G1163" s="15" t="s">
        <v>323</v>
      </c>
      <c r="H1163" s="15" t="str">
        <f t="shared" si="58"/>
        <v>普通怪物</v>
      </c>
      <c r="I1163" s="18">
        <f>VLOOKUP(F1163,映射!A:B,2,FALSE)*VLOOKUP(G1163,映射!T:U,2,FALSE)*VLOOKUP(H1163,映射!O:P,2,FALSE)</f>
        <v>1430</v>
      </c>
      <c r="J1163" s="18">
        <f t="shared" si="57"/>
        <v>670</v>
      </c>
    </row>
    <row r="1164" spans="1:10">
      <c r="A1164" s="15">
        <f t="shared" si="56"/>
        <v>140786</v>
      </c>
      <c r="B1164" s="15">
        <v>40786</v>
      </c>
      <c r="C1164" s="15">
        <v>10154</v>
      </c>
      <c r="D1164" s="15" t="s">
        <v>694</v>
      </c>
      <c r="E1164" s="15" t="s">
        <v>2255</v>
      </c>
      <c r="F1164" s="15">
        <v>52</v>
      </c>
      <c r="G1164" s="15" t="s">
        <v>323</v>
      </c>
      <c r="H1164" s="15" t="str">
        <f t="shared" si="58"/>
        <v>普通怪物</v>
      </c>
      <c r="I1164" s="18">
        <f>VLOOKUP(F1164,映射!A:B,2,FALSE)*VLOOKUP(G1164,映射!T:U,2,FALSE)*VLOOKUP(H1164,映射!O:P,2,FALSE)</f>
        <v>1430</v>
      </c>
      <c r="J1164" s="18">
        <f t="shared" si="57"/>
        <v>670</v>
      </c>
    </row>
    <row r="1165" spans="1:10">
      <c r="A1165" s="15">
        <f t="shared" si="56"/>
        <v>140787</v>
      </c>
      <c r="B1165" s="15">
        <v>40787</v>
      </c>
      <c r="C1165" s="15">
        <v>10052</v>
      </c>
      <c r="D1165" s="15" t="s">
        <v>584</v>
      </c>
      <c r="E1165" s="15" t="s">
        <v>2255</v>
      </c>
      <c r="F1165" s="15">
        <v>52</v>
      </c>
      <c r="G1165" s="15" t="s">
        <v>323</v>
      </c>
      <c r="H1165" s="15" t="str">
        <f t="shared" si="58"/>
        <v>普通怪物</v>
      </c>
      <c r="I1165" s="18">
        <f>VLOOKUP(F1165,映射!A:B,2,FALSE)*VLOOKUP(G1165,映射!T:U,2,FALSE)*VLOOKUP(H1165,映射!O:P,2,FALSE)</f>
        <v>1430</v>
      </c>
      <c r="J1165" s="18">
        <f t="shared" si="57"/>
        <v>670</v>
      </c>
    </row>
    <row r="1166" spans="1:10">
      <c r="A1166" s="15">
        <f t="shared" si="56"/>
        <v>140788</v>
      </c>
      <c r="B1166" s="15">
        <v>40788</v>
      </c>
      <c r="C1166" s="15">
        <v>10141</v>
      </c>
      <c r="D1166" s="15" t="s">
        <v>698</v>
      </c>
      <c r="E1166" s="15" t="s">
        <v>2255</v>
      </c>
      <c r="F1166" s="15">
        <v>52</v>
      </c>
      <c r="G1166" s="15" t="s">
        <v>323</v>
      </c>
      <c r="H1166" s="15" t="str">
        <f t="shared" si="58"/>
        <v>普通怪物</v>
      </c>
      <c r="I1166" s="18">
        <f>VLOOKUP(F1166,映射!A:B,2,FALSE)*VLOOKUP(G1166,映射!T:U,2,FALSE)*VLOOKUP(H1166,映射!O:P,2,FALSE)</f>
        <v>1430</v>
      </c>
      <c r="J1166" s="18">
        <f t="shared" si="57"/>
        <v>670</v>
      </c>
    </row>
    <row r="1167" spans="1:10">
      <c r="A1167" s="15">
        <f t="shared" si="56"/>
        <v>140789</v>
      </c>
      <c r="B1167" s="15">
        <v>40789</v>
      </c>
      <c r="C1167" s="15">
        <v>10073</v>
      </c>
      <c r="D1167" s="15" t="s">
        <v>438</v>
      </c>
      <c r="E1167" s="15" t="s">
        <v>2255</v>
      </c>
      <c r="F1167" s="15">
        <v>52</v>
      </c>
      <c r="G1167" s="15" t="s">
        <v>323</v>
      </c>
      <c r="H1167" s="15" t="str">
        <f t="shared" si="58"/>
        <v>普通怪物</v>
      </c>
      <c r="I1167" s="18">
        <f>VLOOKUP(F1167,映射!A:B,2,FALSE)*VLOOKUP(G1167,映射!T:U,2,FALSE)*VLOOKUP(H1167,映射!O:P,2,FALSE)</f>
        <v>1430</v>
      </c>
      <c r="J1167" s="18">
        <f t="shared" si="57"/>
        <v>670</v>
      </c>
    </row>
    <row r="1168" spans="1:10">
      <c r="A1168" s="15">
        <f t="shared" si="56"/>
        <v>140790</v>
      </c>
      <c r="B1168" s="15">
        <v>40790</v>
      </c>
      <c r="C1168" s="15">
        <v>10085</v>
      </c>
      <c r="D1168" s="15" t="s">
        <v>621</v>
      </c>
      <c r="E1168" s="15" t="s">
        <v>2255</v>
      </c>
      <c r="F1168" s="15">
        <v>52</v>
      </c>
      <c r="G1168" s="15" t="s">
        <v>323</v>
      </c>
      <c r="H1168" s="15" t="str">
        <f t="shared" si="58"/>
        <v>普通怪物</v>
      </c>
      <c r="I1168" s="18">
        <f>VLOOKUP(F1168,映射!A:B,2,FALSE)*VLOOKUP(G1168,映射!T:U,2,FALSE)*VLOOKUP(H1168,映射!O:P,2,FALSE)</f>
        <v>1430</v>
      </c>
      <c r="J1168" s="18">
        <f t="shared" si="57"/>
        <v>670</v>
      </c>
    </row>
    <row r="1169" spans="1:10">
      <c r="A1169" s="15">
        <f t="shared" si="56"/>
        <v>140791</v>
      </c>
      <c r="B1169" s="15">
        <v>40791</v>
      </c>
      <c r="C1169" s="15">
        <v>10148</v>
      </c>
      <c r="D1169" s="15" t="s">
        <v>468</v>
      </c>
      <c r="E1169" s="15" t="s">
        <v>2255</v>
      </c>
      <c r="F1169" s="15">
        <v>52</v>
      </c>
      <c r="G1169" s="15" t="s">
        <v>323</v>
      </c>
      <c r="H1169" s="15" t="str">
        <f t="shared" si="58"/>
        <v>普通怪物</v>
      </c>
      <c r="I1169" s="18">
        <f>VLOOKUP(F1169,映射!A:B,2,FALSE)*VLOOKUP(G1169,映射!T:U,2,FALSE)*VLOOKUP(H1169,映射!O:P,2,FALSE)</f>
        <v>1430</v>
      </c>
      <c r="J1169" s="18">
        <f t="shared" si="57"/>
        <v>670</v>
      </c>
    </row>
    <row r="1170" spans="1:10">
      <c r="A1170" s="15">
        <f t="shared" si="56"/>
        <v>140792</v>
      </c>
      <c r="B1170" s="15">
        <v>40792</v>
      </c>
      <c r="C1170" s="15">
        <v>10064</v>
      </c>
      <c r="D1170" s="15" t="s">
        <v>483</v>
      </c>
      <c r="E1170" s="15" t="s">
        <v>2255</v>
      </c>
      <c r="F1170" s="15">
        <v>52</v>
      </c>
      <c r="G1170" s="15" t="s">
        <v>323</v>
      </c>
      <c r="H1170" s="15" t="str">
        <f t="shared" si="58"/>
        <v>普通怪物</v>
      </c>
      <c r="I1170" s="18">
        <f>VLOOKUP(F1170,映射!A:B,2,FALSE)*VLOOKUP(G1170,映射!T:U,2,FALSE)*VLOOKUP(H1170,映射!O:P,2,FALSE)</f>
        <v>1430</v>
      </c>
      <c r="J1170" s="18">
        <f t="shared" si="57"/>
        <v>670</v>
      </c>
    </row>
    <row r="1171" spans="1:10">
      <c r="A1171" s="15">
        <f t="shared" si="56"/>
        <v>140793</v>
      </c>
      <c r="B1171" s="15">
        <v>40793</v>
      </c>
      <c r="C1171" s="15">
        <v>10134</v>
      </c>
      <c r="D1171" s="15" t="s">
        <v>474</v>
      </c>
      <c r="E1171" s="15" t="s">
        <v>2255</v>
      </c>
      <c r="F1171" s="15">
        <v>52</v>
      </c>
      <c r="G1171" s="15" t="s">
        <v>323</v>
      </c>
      <c r="H1171" s="15" t="str">
        <f t="shared" si="58"/>
        <v>普通怪物</v>
      </c>
      <c r="I1171" s="18">
        <f>VLOOKUP(F1171,映射!A:B,2,FALSE)*VLOOKUP(G1171,映射!T:U,2,FALSE)*VLOOKUP(H1171,映射!O:P,2,FALSE)</f>
        <v>1430</v>
      </c>
      <c r="J1171" s="18">
        <f t="shared" si="57"/>
        <v>670</v>
      </c>
    </row>
    <row r="1172" spans="1:10">
      <c r="A1172" s="15">
        <f t="shared" si="56"/>
        <v>140794</v>
      </c>
      <c r="B1172" s="15">
        <v>40794</v>
      </c>
      <c r="C1172" s="15">
        <v>10020</v>
      </c>
      <c r="D1172" s="15" t="s">
        <v>699</v>
      </c>
      <c r="E1172" s="15" t="s">
        <v>2255</v>
      </c>
      <c r="F1172" s="15">
        <v>52</v>
      </c>
      <c r="G1172" s="15" t="s">
        <v>323</v>
      </c>
      <c r="H1172" s="15" t="str">
        <f t="shared" si="58"/>
        <v>普通怪物</v>
      </c>
      <c r="I1172" s="18">
        <f>VLOOKUP(F1172,映射!A:B,2,FALSE)*VLOOKUP(G1172,映射!T:U,2,FALSE)*VLOOKUP(H1172,映射!O:P,2,FALSE)</f>
        <v>1430</v>
      </c>
      <c r="J1172" s="18">
        <f t="shared" si="57"/>
        <v>670</v>
      </c>
    </row>
    <row r="1173" spans="1:10">
      <c r="A1173" s="15">
        <f t="shared" si="56"/>
        <v>140795</v>
      </c>
      <c r="B1173" s="15">
        <v>40795</v>
      </c>
      <c r="C1173" s="15">
        <v>10063</v>
      </c>
      <c r="D1173" s="15" t="s">
        <v>447</v>
      </c>
      <c r="E1173" s="15" t="s">
        <v>2255</v>
      </c>
      <c r="F1173" s="15">
        <v>52</v>
      </c>
      <c r="G1173" s="15" t="s">
        <v>323</v>
      </c>
      <c r="H1173" s="15" t="str">
        <f t="shared" si="58"/>
        <v>普通怪物</v>
      </c>
      <c r="I1173" s="18">
        <f>VLOOKUP(F1173,映射!A:B,2,FALSE)*VLOOKUP(G1173,映射!T:U,2,FALSE)*VLOOKUP(H1173,映射!O:P,2,FALSE)</f>
        <v>1430</v>
      </c>
      <c r="J1173" s="18">
        <f t="shared" si="57"/>
        <v>670</v>
      </c>
    </row>
    <row r="1174" spans="1:10">
      <c r="A1174" s="15">
        <f t="shared" si="56"/>
        <v>140796</v>
      </c>
      <c r="B1174" s="15">
        <v>40796</v>
      </c>
      <c r="C1174" s="15">
        <v>10102</v>
      </c>
      <c r="D1174" s="15" t="s">
        <v>662</v>
      </c>
      <c r="E1174" s="15" t="s">
        <v>2255</v>
      </c>
      <c r="F1174" s="15">
        <v>57</v>
      </c>
      <c r="G1174" s="15" t="s">
        <v>323</v>
      </c>
      <c r="H1174" s="15" t="str">
        <f t="shared" si="58"/>
        <v>普通怪物</v>
      </c>
      <c r="I1174" s="18">
        <f>VLOOKUP(F1174,映射!A:B,2,FALSE)*VLOOKUP(G1174,映射!T:U,2,FALSE)*VLOOKUP(H1174,映射!O:P,2,FALSE)</f>
        <v>1800</v>
      </c>
      <c r="J1174" s="18">
        <f t="shared" si="57"/>
        <v>720</v>
      </c>
    </row>
    <row r="1175" spans="1:10">
      <c r="A1175" s="15">
        <f t="shared" si="56"/>
        <v>140797</v>
      </c>
      <c r="B1175" s="15">
        <v>40797</v>
      </c>
      <c r="C1175" s="15">
        <v>10089</v>
      </c>
      <c r="D1175" s="15" t="s">
        <v>480</v>
      </c>
      <c r="E1175" s="15" t="s">
        <v>2255</v>
      </c>
      <c r="F1175" s="15">
        <v>57</v>
      </c>
      <c r="G1175" s="15" t="s">
        <v>323</v>
      </c>
      <c r="H1175" s="15" t="str">
        <f t="shared" si="58"/>
        <v>普通怪物</v>
      </c>
      <c r="I1175" s="18">
        <f>VLOOKUP(F1175,映射!A:B,2,FALSE)*VLOOKUP(G1175,映射!T:U,2,FALSE)*VLOOKUP(H1175,映射!O:P,2,FALSE)</f>
        <v>1800</v>
      </c>
      <c r="J1175" s="18">
        <f t="shared" si="57"/>
        <v>720</v>
      </c>
    </row>
    <row r="1176" spans="1:10">
      <c r="A1176" s="15">
        <f t="shared" si="56"/>
        <v>140798</v>
      </c>
      <c r="B1176" s="15">
        <v>40798</v>
      </c>
      <c r="C1176" s="15">
        <v>10060</v>
      </c>
      <c r="D1176" s="15" t="s">
        <v>519</v>
      </c>
      <c r="E1176" s="15" t="s">
        <v>2255</v>
      </c>
      <c r="F1176" s="15">
        <v>57</v>
      </c>
      <c r="G1176" s="15" t="s">
        <v>323</v>
      </c>
      <c r="H1176" s="15" t="str">
        <f t="shared" si="58"/>
        <v>普通怪物</v>
      </c>
      <c r="I1176" s="18">
        <f>VLOOKUP(F1176,映射!A:B,2,FALSE)*VLOOKUP(G1176,映射!T:U,2,FALSE)*VLOOKUP(H1176,映射!O:P,2,FALSE)</f>
        <v>1800</v>
      </c>
      <c r="J1176" s="18">
        <f t="shared" si="57"/>
        <v>720</v>
      </c>
    </row>
    <row r="1177" spans="1:10">
      <c r="A1177" s="15">
        <f t="shared" si="56"/>
        <v>140799</v>
      </c>
      <c r="B1177" s="15">
        <v>40799</v>
      </c>
      <c r="C1177" s="15">
        <v>10102</v>
      </c>
      <c r="D1177" s="15" t="s">
        <v>662</v>
      </c>
      <c r="E1177" s="15" t="s">
        <v>2255</v>
      </c>
      <c r="F1177" s="15">
        <v>57</v>
      </c>
      <c r="G1177" s="15" t="s">
        <v>323</v>
      </c>
      <c r="H1177" s="15" t="str">
        <f t="shared" si="58"/>
        <v>普通怪物</v>
      </c>
      <c r="I1177" s="18">
        <f>VLOOKUP(F1177,映射!A:B,2,FALSE)*VLOOKUP(G1177,映射!T:U,2,FALSE)*VLOOKUP(H1177,映射!O:P,2,FALSE)</f>
        <v>1800</v>
      </c>
      <c r="J1177" s="18">
        <f t="shared" si="57"/>
        <v>720</v>
      </c>
    </row>
    <row r="1178" spans="1:10">
      <c r="A1178" s="15">
        <f t="shared" si="56"/>
        <v>140800</v>
      </c>
      <c r="B1178" s="15">
        <v>40800</v>
      </c>
      <c r="C1178" s="15">
        <v>10043</v>
      </c>
      <c r="D1178" s="15" t="s">
        <v>660</v>
      </c>
      <c r="E1178" s="15" t="s">
        <v>2255</v>
      </c>
      <c r="F1178" s="15">
        <v>57</v>
      </c>
      <c r="G1178" s="15" t="s">
        <v>323</v>
      </c>
      <c r="H1178" s="15" t="str">
        <f t="shared" si="58"/>
        <v>普通怪物</v>
      </c>
      <c r="I1178" s="18">
        <f>VLOOKUP(F1178,映射!A:B,2,FALSE)*VLOOKUP(G1178,映射!T:U,2,FALSE)*VLOOKUP(H1178,映射!O:P,2,FALSE)</f>
        <v>1800</v>
      </c>
      <c r="J1178" s="18">
        <f t="shared" si="57"/>
        <v>720</v>
      </c>
    </row>
    <row r="1179" spans="1:10">
      <c r="A1179" s="15">
        <f t="shared" si="56"/>
        <v>140801</v>
      </c>
      <c r="B1179" s="15">
        <v>40801</v>
      </c>
      <c r="C1179" s="15">
        <v>10154</v>
      </c>
      <c r="D1179" s="15" t="s">
        <v>694</v>
      </c>
      <c r="E1179" s="15" t="s">
        <v>2255</v>
      </c>
      <c r="F1179" s="15">
        <v>57</v>
      </c>
      <c r="G1179" s="15" t="s">
        <v>323</v>
      </c>
      <c r="H1179" s="15" t="str">
        <f t="shared" si="58"/>
        <v>普通怪物</v>
      </c>
      <c r="I1179" s="18">
        <f>VLOOKUP(F1179,映射!A:B,2,FALSE)*VLOOKUP(G1179,映射!T:U,2,FALSE)*VLOOKUP(H1179,映射!O:P,2,FALSE)</f>
        <v>1800</v>
      </c>
      <c r="J1179" s="18">
        <f t="shared" si="57"/>
        <v>720</v>
      </c>
    </row>
    <row r="1180" spans="1:10">
      <c r="A1180" s="15">
        <f t="shared" si="56"/>
        <v>140802</v>
      </c>
      <c r="B1180" s="15">
        <v>40802</v>
      </c>
      <c r="C1180" s="15">
        <v>10052</v>
      </c>
      <c r="D1180" s="15" t="s">
        <v>584</v>
      </c>
      <c r="E1180" s="15" t="s">
        <v>2255</v>
      </c>
      <c r="F1180" s="15">
        <v>57</v>
      </c>
      <c r="G1180" s="15" t="s">
        <v>323</v>
      </c>
      <c r="H1180" s="15" t="str">
        <f t="shared" si="58"/>
        <v>普通怪物</v>
      </c>
      <c r="I1180" s="18">
        <f>VLOOKUP(F1180,映射!A:B,2,FALSE)*VLOOKUP(G1180,映射!T:U,2,FALSE)*VLOOKUP(H1180,映射!O:P,2,FALSE)</f>
        <v>1800</v>
      </c>
      <c r="J1180" s="18">
        <f t="shared" si="57"/>
        <v>720</v>
      </c>
    </row>
    <row r="1181" spans="1:10">
      <c r="A1181" s="15">
        <f t="shared" si="56"/>
        <v>140803</v>
      </c>
      <c r="B1181" s="15">
        <v>40803</v>
      </c>
      <c r="C1181" s="15">
        <v>10141</v>
      </c>
      <c r="D1181" s="15" t="s">
        <v>698</v>
      </c>
      <c r="E1181" s="15" t="s">
        <v>2255</v>
      </c>
      <c r="F1181" s="15">
        <v>57</v>
      </c>
      <c r="G1181" s="15" t="s">
        <v>323</v>
      </c>
      <c r="H1181" s="15" t="str">
        <f t="shared" si="58"/>
        <v>普通怪物</v>
      </c>
      <c r="I1181" s="18">
        <f>VLOOKUP(F1181,映射!A:B,2,FALSE)*VLOOKUP(G1181,映射!T:U,2,FALSE)*VLOOKUP(H1181,映射!O:P,2,FALSE)</f>
        <v>1800</v>
      </c>
      <c r="J1181" s="18">
        <f t="shared" si="57"/>
        <v>720</v>
      </c>
    </row>
    <row r="1182" spans="1:10">
      <c r="A1182" s="15">
        <f t="shared" si="56"/>
        <v>140804</v>
      </c>
      <c r="B1182" s="15">
        <v>40804</v>
      </c>
      <c r="C1182" s="15">
        <v>10073</v>
      </c>
      <c r="D1182" s="15" t="s">
        <v>438</v>
      </c>
      <c r="E1182" s="15" t="s">
        <v>2255</v>
      </c>
      <c r="F1182" s="15">
        <v>57</v>
      </c>
      <c r="G1182" s="15" t="s">
        <v>323</v>
      </c>
      <c r="H1182" s="15" t="str">
        <f t="shared" si="58"/>
        <v>普通怪物</v>
      </c>
      <c r="I1182" s="18">
        <f>VLOOKUP(F1182,映射!A:B,2,FALSE)*VLOOKUP(G1182,映射!T:U,2,FALSE)*VLOOKUP(H1182,映射!O:P,2,FALSE)</f>
        <v>1800</v>
      </c>
      <c r="J1182" s="18">
        <f t="shared" si="57"/>
        <v>720</v>
      </c>
    </row>
    <row r="1183" spans="1:10">
      <c r="A1183" s="15">
        <f t="shared" si="56"/>
        <v>140805</v>
      </c>
      <c r="B1183" s="15">
        <v>40805</v>
      </c>
      <c r="C1183" s="15">
        <v>10085</v>
      </c>
      <c r="D1183" s="15" t="s">
        <v>621</v>
      </c>
      <c r="E1183" s="15" t="s">
        <v>2255</v>
      </c>
      <c r="F1183" s="15">
        <v>57</v>
      </c>
      <c r="G1183" s="15" t="s">
        <v>323</v>
      </c>
      <c r="H1183" s="15" t="str">
        <f t="shared" si="58"/>
        <v>普通怪物</v>
      </c>
      <c r="I1183" s="18">
        <f>VLOOKUP(F1183,映射!A:B,2,FALSE)*VLOOKUP(G1183,映射!T:U,2,FALSE)*VLOOKUP(H1183,映射!O:P,2,FALSE)</f>
        <v>1800</v>
      </c>
      <c r="J1183" s="18">
        <f t="shared" si="57"/>
        <v>720</v>
      </c>
    </row>
    <row r="1184" spans="1:10">
      <c r="A1184" s="15">
        <f t="shared" si="56"/>
        <v>140806</v>
      </c>
      <c r="B1184" s="15">
        <v>40806</v>
      </c>
      <c r="C1184" s="15">
        <v>10148</v>
      </c>
      <c r="D1184" s="15" t="s">
        <v>468</v>
      </c>
      <c r="E1184" s="15" t="s">
        <v>2255</v>
      </c>
      <c r="F1184" s="15">
        <v>57</v>
      </c>
      <c r="G1184" s="15" t="s">
        <v>323</v>
      </c>
      <c r="H1184" s="15" t="str">
        <f t="shared" si="58"/>
        <v>普通怪物</v>
      </c>
      <c r="I1184" s="18">
        <f>VLOOKUP(F1184,映射!A:B,2,FALSE)*VLOOKUP(G1184,映射!T:U,2,FALSE)*VLOOKUP(H1184,映射!O:P,2,FALSE)</f>
        <v>1800</v>
      </c>
      <c r="J1184" s="18">
        <f t="shared" si="57"/>
        <v>720</v>
      </c>
    </row>
    <row r="1185" spans="1:10">
      <c r="A1185" s="15">
        <f t="shared" si="56"/>
        <v>140807</v>
      </c>
      <c r="B1185" s="15">
        <v>40807</v>
      </c>
      <c r="C1185" s="15">
        <v>10064</v>
      </c>
      <c r="D1185" s="15" t="s">
        <v>483</v>
      </c>
      <c r="E1185" s="15" t="s">
        <v>2255</v>
      </c>
      <c r="F1185" s="15">
        <v>57</v>
      </c>
      <c r="G1185" s="15" t="s">
        <v>323</v>
      </c>
      <c r="H1185" s="15" t="str">
        <f t="shared" si="58"/>
        <v>普通怪物</v>
      </c>
      <c r="I1185" s="18">
        <f>VLOOKUP(F1185,映射!A:B,2,FALSE)*VLOOKUP(G1185,映射!T:U,2,FALSE)*VLOOKUP(H1185,映射!O:P,2,FALSE)</f>
        <v>1800</v>
      </c>
      <c r="J1185" s="18">
        <f t="shared" si="57"/>
        <v>720</v>
      </c>
    </row>
    <row r="1186" spans="1:10">
      <c r="A1186" s="15">
        <f t="shared" si="56"/>
        <v>140808</v>
      </c>
      <c r="B1186" s="15">
        <v>40808</v>
      </c>
      <c r="C1186" s="15">
        <v>10134</v>
      </c>
      <c r="D1186" s="15" t="s">
        <v>474</v>
      </c>
      <c r="E1186" s="15" t="s">
        <v>2255</v>
      </c>
      <c r="F1186" s="15">
        <v>57</v>
      </c>
      <c r="G1186" s="15" t="s">
        <v>323</v>
      </c>
      <c r="H1186" s="15" t="str">
        <f t="shared" si="58"/>
        <v>普通怪物</v>
      </c>
      <c r="I1186" s="18">
        <f>VLOOKUP(F1186,映射!A:B,2,FALSE)*VLOOKUP(G1186,映射!T:U,2,FALSE)*VLOOKUP(H1186,映射!O:P,2,FALSE)</f>
        <v>1800</v>
      </c>
      <c r="J1186" s="18">
        <f t="shared" si="57"/>
        <v>720</v>
      </c>
    </row>
    <row r="1187" spans="1:10">
      <c r="A1187" s="15">
        <f t="shared" si="56"/>
        <v>140809</v>
      </c>
      <c r="B1187" s="15">
        <v>40809</v>
      </c>
      <c r="C1187" s="15">
        <v>10020</v>
      </c>
      <c r="D1187" s="15" t="s">
        <v>699</v>
      </c>
      <c r="E1187" s="15" t="s">
        <v>2255</v>
      </c>
      <c r="F1187" s="15">
        <v>57</v>
      </c>
      <c r="G1187" s="15" t="s">
        <v>323</v>
      </c>
      <c r="H1187" s="15" t="str">
        <f t="shared" si="58"/>
        <v>普通怪物</v>
      </c>
      <c r="I1187" s="18">
        <f>VLOOKUP(F1187,映射!A:B,2,FALSE)*VLOOKUP(G1187,映射!T:U,2,FALSE)*VLOOKUP(H1187,映射!O:P,2,FALSE)</f>
        <v>1800</v>
      </c>
      <c r="J1187" s="18">
        <f t="shared" si="57"/>
        <v>720</v>
      </c>
    </row>
    <row r="1188" spans="1:10">
      <c r="A1188" s="15">
        <f t="shared" si="56"/>
        <v>140810</v>
      </c>
      <c r="B1188" s="15">
        <v>40810</v>
      </c>
      <c r="C1188" s="15">
        <v>10063</v>
      </c>
      <c r="D1188" s="15" t="s">
        <v>447</v>
      </c>
      <c r="E1188" s="15" t="s">
        <v>2255</v>
      </c>
      <c r="F1188" s="15">
        <v>57</v>
      </c>
      <c r="G1188" s="15" t="s">
        <v>323</v>
      </c>
      <c r="H1188" s="15" t="str">
        <f t="shared" si="58"/>
        <v>普通怪物</v>
      </c>
      <c r="I1188" s="18">
        <f>VLOOKUP(F1188,映射!A:B,2,FALSE)*VLOOKUP(G1188,映射!T:U,2,FALSE)*VLOOKUP(H1188,映射!O:P,2,FALSE)</f>
        <v>1800</v>
      </c>
      <c r="J1188" s="18">
        <f t="shared" si="57"/>
        <v>720</v>
      </c>
    </row>
    <row r="1189" spans="1:10">
      <c r="A1189" s="15">
        <f t="shared" si="56"/>
        <v>140811</v>
      </c>
      <c r="B1189" s="15">
        <v>40811</v>
      </c>
      <c r="C1189" s="15">
        <v>10045</v>
      </c>
      <c r="D1189" s="15" t="s">
        <v>515</v>
      </c>
      <c r="E1189" s="15" t="s">
        <v>2255</v>
      </c>
      <c r="F1189" s="15">
        <v>17</v>
      </c>
      <c r="G1189" s="15" t="s">
        <v>323</v>
      </c>
      <c r="H1189" s="15" t="str">
        <f t="shared" si="58"/>
        <v>普通怪物</v>
      </c>
      <c r="I1189" s="18">
        <f>VLOOKUP(F1189,映射!A:B,2,FALSE)*VLOOKUP(G1189,映射!T:U,2,FALSE)*VLOOKUP(H1189,映射!O:P,2,FALSE)</f>
        <v>150</v>
      </c>
      <c r="J1189" s="18">
        <f t="shared" si="57"/>
        <v>320</v>
      </c>
    </row>
    <row r="1190" spans="1:10">
      <c r="A1190" s="15">
        <f t="shared" si="56"/>
        <v>140812</v>
      </c>
      <c r="B1190" s="15">
        <v>40812</v>
      </c>
      <c r="C1190" s="15">
        <v>10121</v>
      </c>
      <c r="D1190" s="15" t="s">
        <v>605</v>
      </c>
      <c r="E1190" s="15" t="s">
        <v>2255</v>
      </c>
      <c r="F1190" s="15">
        <v>17</v>
      </c>
      <c r="G1190" s="15" t="s">
        <v>323</v>
      </c>
      <c r="H1190" s="15" t="str">
        <f t="shared" si="58"/>
        <v>普通怪物</v>
      </c>
      <c r="I1190" s="18">
        <f>VLOOKUP(F1190,映射!A:B,2,FALSE)*VLOOKUP(G1190,映射!T:U,2,FALSE)*VLOOKUP(H1190,映射!O:P,2,FALSE)</f>
        <v>150</v>
      </c>
      <c r="J1190" s="18">
        <f t="shared" si="57"/>
        <v>320</v>
      </c>
    </row>
    <row r="1191" spans="1:10">
      <c r="A1191" s="15">
        <f t="shared" si="56"/>
        <v>140813</v>
      </c>
      <c r="B1191" s="15">
        <v>40813</v>
      </c>
      <c r="C1191" s="15">
        <v>10134</v>
      </c>
      <c r="D1191" s="15" t="s">
        <v>474</v>
      </c>
      <c r="E1191" s="15" t="s">
        <v>2255</v>
      </c>
      <c r="F1191" s="15">
        <v>17</v>
      </c>
      <c r="G1191" s="15" t="s">
        <v>323</v>
      </c>
      <c r="H1191" s="15" t="str">
        <f t="shared" si="58"/>
        <v>普通怪物</v>
      </c>
      <c r="I1191" s="18">
        <f>VLOOKUP(F1191,映射!A:B,2,FALSE)*VLOOKUP(G1191,映射!T:U,2,FALSE)*VLOOKUP(H1191,映射!O:P,2,FALSE)</f>
        <v>150</v>
      </c>
      <c r="J1191" s="18">
        <f t="shared" si="57"/>
        <v>320</v>
      </c>
    </row>
    <row r="1192" spans="1:10">
      <c r="A1192" s="15">
        <f t="shared" si="56"/>
        <v>140814</v>
      </c>
      <c r="B1192" s="15">
        <v>40814</v>
      </c>
      <c r="C1192" s="15">
        <v>10068</v>
      </c>
      <c r="D1192" s="15" t="s">
        <v>450</v>
      </c>
      <c r="E1192" s="15" t="s">
        <v>2255</v>
      </c>
      <c r="F1192" s="15">
        <v>17</v>
      </c>
      <c r="G1192" s="15" t="s">
        <v>323</v>
      </c>
      <c r="H1192" s="15" t="str">
        <f t="shared" si="58"/>
        <v>普通怪物</v>
      </c>
      <c r="I1192" s="18">
        <f>VLOOKUP(F1192,映射!A:B,2,FALSE)*VLOOKUP(G1192,映射!T:U,2,FALSE)*VLOOKUP(H1192,映射!O:P,2,FALSE)</f>
        <v>150</v>
      </c>
      <c r="J1192" s="18">
        <f t="shared" si="57"/>
        <v>320</v>
      </c>
    </row>
    <row r="1193" spans="1:10">
      <c r="A1193" s="15">
        <f t="shared" si="56"/>
        <v>140815</v>
      </c>
      <c r="B1193" s="15">
        <v>40815</v>
      </c>
      <c r="C1193" s="15">
        <v>10070</v>
      </c>
      <c r="D1193" s="15" t="s">
        <v>592</v>
      </c>
      <c r="E1193" s="15" t="s">
        <v>2255</v>
      </c>
      <c r="F1193" s="15">
        <v>17</v>
      </c>
      <c r="G1193" s="15" t="s">
        <v>323</v>
      </c>
      <c r="H1193" s="15" t="str">
        <f t="shared" si="58"/>
        <v>普通怪物</v>
      </c>
      <c r="I1193" s="18">
        <f>VLOOKUP(F1193,映射!A:B,2,FALSE)*VLOOKUP(G1193,映射!T:U,2,FALSE)*VLOOKUP(H1193,映射!O:P,2,FALSE)</f>
        <v>150</v>
      </c>
      <c r="J1193" s="18">
        <f t="shared" si="57"/>
        <v>320</v>
      </c>
    </row>
    <row r="1194" spans="1:10">
      <c r="A1194" s="15">
        <f t="shared" si="56"/>
        <v>140816</v>
      </c>
      <c r="B1194" s="15">
        <v>40816</v>
      </c>
      <c r="C1194" s="15">
        <v>10111</v>
      </c>
      <c r="D1194" s="15" t="s">
        <v>521</v>
      </c>
      <c r="E1194" s="15" t="s">
        <v>2255</v>
      </c>
      <c r="F1194" s="15">
        <v>17</v>
      </c>
      <c r="G1194" s="15" t="s">
        <v>323</v>
      </c>
      <c r="H1194" s="15" t="str">
        <f t="shared" si="58"/>
        <v>普通怪物</v>
      </c>
      <c r="I1194" s="18">
        <f>VLOOKUP(F1194,映射!A:B,2,FALSE)*VLOOKUP(G1194,映射!T:U,2,FALSE)*VLOOKUP(H1194,映射!O:P,2,FALSE)</f>
        <v>150</v>
      </c>
      <c r="J1194" s="18">
        <f t="shared" si="57"/>
        <v>320</v>
      </c>
    </row>
    <row r="1195" spans="1:10">
      <c r="A1195" s="15">
        <f t="shared" si="56"/>
        <v>140817</v>
      </c>
      <c r="B1195" s="15">
        <v>40817</v>
      </c>
      <c r="C1195" s="15">
        <v>10144</v>
      </c>
      <c r="D1195" s="15" t="s">
        <v>393</v>
      </c>
      <c r="E1195" s="15" t="s">
        <v>2255</v>
      </c>
      <c r="F1195" s="15">
        <v>17</v>
      </c>
      <c r="G1195" s="15" t="s">
        <v>323</v>
      </c>
      <c r="H1195" s="15" t="str">
        <f t="shared" si="58"/>
        <v>普通怪物</v>
      </c>
      <c r="I1195" s="18">
        <f>VLOOKUP(F1195,映射!A:B,2,FALSE)*VLOOKUP(G1195,映射!T:U,2,FALSE)*VLOOKUP(H1195,映射!O:P,2,FALSE)</f>
        <v>150</v>
      </c>
      <c r="J1195" s="18">
        <f t="shared" si="57"/>
        <v>320</v>
      </c>
    </row>
    <row r="1196" spans="1:10">
      <c r="A1196" s="15">
        <f t="shared" si="56"/>
        <v>140818</v>
      </c>
      <c r="B1196" s="15">
        <v>40818</v>
      </c>
      <c r="C1196" s="15">
        <v>10076</v>
      </c>
      <c r="D1196" s="15" t="s">
        <v>506</v>
      </c>
      <c r="E1196" s="15" t="s">
        <v>2255</v>
      </c>
      <c r="F1196" s="15">
        <v>17</v>
      </c>
      <c r="G1196" s="15" t="s">
        <v>323</v>
      </c>
      <c r="H1196" s="15" t="str">
        <f t="shared" si="58"/>
        <v>普通怪物</v>
      </c>
      <c r="I1196" s="18">
        <f>VLOOKUP(F1196,映射!A:B,2,FALSE)*VLOOKUP(G1196,映射!T:U,2,FALSE)*VLOOKUP(H1196,映射!O:P,2,FALSE)</f>
        <v>150</v>
      </c>
      <c r="J1196" s="18">
        <f t="shared" si="57"/>
        <v>320</v>
      </c>
    </row>
    <row r="1197" spans="1:10">
      <c r="A1197" s="15">
        <f t="shared" si="56"/>
        <v>140819</v>
      </c>
      <c r="B1197" s="15">
        <v>40819</v>
      </c>
      <c r="C1197" s="15">
        <v>10081</v>
      </c>
      <c r="D1197" s="15" t="s">
        <v>508</v>
      </c>
      <c r="E1197" s="15" t="s">
        <v>2255</v>
      </c>
      <c r="F1197" s="15">
        <v>17</v>
      </c>
      <c r="G1197" s="15" t="s">
        <v>323</v>
      </c>
      <c r="H1197" s="15" t="str">
        <f t="shared" si="58"/>
        <v>普通怪物</v>
      </c>
      <c r="I1197" s="18">
        <f>VLOOKUP(F1197,映射!A:B,2,FALSE)*VLOOKUP(G1197,映射!T:U,2,FALSE)*VLOOKUP(H1197,映射!O:P,2,FALSE)</f>
        <v>150</v>
      </c>
      <c r="J1197" s="18">
        <f t="shared" si="57"/>
        <v>320</v>
      </c>
    </row>
    <row r="1198" spans="1:10">
      <c r="A1198" s="15">
        <f t="shared" ref="A1198:A1261" si="59">B1198+100000</f>
        <v>140820</v>
      </c>
      <c r="B1198" s="15">
        <v>40820</v>
      </c>
      <c r="C1198" s="15">
        <v>10006</v>
      </c>
      <c r="D1198" s="15" t="s">
        <v>451</v>
      </c>
      <c r="E1198" s="15" t="s">
        <v>2255</v>
      </c>
      <c r="F1198" s="15">
        <v>17</v>
      </c>
      <c r="G1198" s="15" t="s">
        <v>323</v>
      </c>
      <c r="H1198" s="15" t="str">
        <f t="shared" si="58"/>
        <v>普通怪物</v>
      </c>
      <c r="I1198" s="18">
        <f>VLOOKUP(F1198,映射!A:B,2,FALSE)*VLOOKUP(G1198,映射!T:U,2,FALSE)*VLOOKUP(H1198,映射!O:P,2,FALSE)</f>
        <v>150</v>
      </c>
      <c r="J1198" s="18">
        <f t="shared" si="57"/>
        <v>320</v>
      </c>
    </row>
    <row r="1199" spans="1:10">
      <c r="A1199" s="15">
        <f t="shared" si="59"/>
        <v>140821</v>
      </c>
      <c r="B1199" s="15">
        <v>40821</v>
      </c>
      <c r="C1199" s="15">
        <v>10122</v>
      </c>
      <c r="D1199" s="15" t="s">
        <v>630</v>
      </c>
      <c r="E1199" s="15" t="s">
        <v>2255</v>
      </c>
      <c r="F1199" s="15">
        <v>17</v>
      </c>
      <c r="G1199" s="15" t="s">
        <v>323</v>
      </c>
      <c r="H1199" s="15" t="str">
        <f t="shared" si="58"/>
        <v>普通怪物</v>
      </c>
      <c r="I1199" s="18">
        <f>VLOOKUP(F1199,映射!A:B,2,FALSE)*VLOOKUP(G1199,映射!T:U,2,FALSE)*VLOOKUP(H1199,映射!O:P,2,FALSE)</f>
        <v>150</v>
      </c>
      <c r="J1199" s="18">
        <f t="shared" si="57"/>
        <v>320</v>
      </c>
    </row>
    <row r="1200" spans="1:10">
      <c r="A1200" s="15">
        <f t="shared" si="59"/>
        <v>140822</v>
      </c>
      <c r="B1200" s="15">
        <v>40822</v>
      </c>
      <c r="C1200" s="15">
        <v>10154</v>
      </c>
      <c r="D1200" s="15" t="s">
        <v>694</v>
      </c>
      <c r="E1200" s="15" t="s">
        <v>2255</v>
      </c>
      <c r="F1200" s="15">
        <v>17</v>
      </c>
      <c r="G1200" s="15" t="s">
        <v>323</v>
      </c>
      <c r="H1200" s="15" t="str">
        <f t="shared" si="58"/>
        <v>普通怪物</v>
      </c>
      <c r="I1200" s="18">
        <f>VLOOKUP(F1200,映射!A:B,2,FALSE)*VLOOKUP(G1200,映射!T:U,2,FALSE)*VLOOKUP(H1200,映射!O:P,2,FALSE)</f>
        <v>150</v>
      </c>
      <c r="J1200" s="18">
        <f t="shared" si="57"/>
        <v>320</v>
      </c>
    </row>
    <row r="1201" spans="1:10">
      <c r="A1201" s="15">
        <f t="shared" si="59"/>
        <v>140823</v>
      </c>
      <c r="B1201" s="15">
        <v>40823</v>
      </c>
      <c r="C1201" s="15">
        <v>10075</v>
      </c>
      <c r="D1201" s="15" t="s">
        <v>639</v>
      </c>
      <c r="E1201" s="15" t="s">
        <v>2255</v>
      </c>
      <c r="F1201" s="15">
        <v>17</v>
      </c>
      <c r="G1201" s="15" t="s">
        <v>323</v>
      </c>
      <c r="H1201" s="15" t="str">
        <f t="shared" si="58"/>
        <v>普通怪物</v>
      </c>
      <c r="I1201" s="18">
        <f>VLOOKUP(F1201,映射!A:B,2,FALSE)*VLOOKUP(G1201,映射!T:U,2,FALSE)*VLOOKUP(H1201,映射!O:P,2,FALSE)</f>
        <v>150</v>
      </c>
      <c r="J1201" s="18">
        <f t="shared" si="57"/>
        <v>320</v>
      </c>
    </row>
    <row r="1202" spans="1:10">
      <c r="A1202" s="15">
        <f t="shared" si="59"/>
        <v>140824</v>
      </c>
      <c r="B1202" s="15">
        <v>40824</v>
      </c>
      <c r="C1202" s="15">
        <v>10065</v>
      </c>
      <c r="D1202" s="15" t="s">
        <v>629</v>
      </c>
      <c r="E1202" s="15" t="s">
        <v>2255</v>
      </c>
      <c r="F1202" s="15">
        <v>17</v>
      </c>
      <c r="G1202" s="15" t="s">
        <v>323</v>
      </c>
      <c r="H1202" s="15" t="str">
        <f t="shared" si="58"/>
        <v>普通怪物</v>
      </c>
      <c r="I1202" s="18">
        <f>VLOOKUP(F1202,映射!A:B,2,FALSE)*VLOOKUP(G1202,映射!T:U,2,FALSE)*VLOOKUP(H1202,映射!O:P,2,FALSE)</f>
        <v>150</v>
      </c>
      <c r="J1202" s="18">
        <f t="shared" si="57"/>
        <v>320</v>
      </c>
    </row>
    <row r="1203" spans="1:10">
      <c r="A1203" s="15">
        <f t="shared" si="59"/>
        <v>140825</v>
      </c>
      <c r="B1203" s="15">
        <v>40825</v>
      </c>
      <c r="C1203" s="15">
        <v>10112</v>
      </c>
      <c r="D1203" s="15" t="s">
        <v>389</v>
      </c>
      <c r="E1203" s="15" t="s">
        <v>2260</v>
      </c>
      <c r="F1203" s="15">
        <v>17</v>
      </c>
      <c r="G1203" s="15" t="s">
        <v>323</v>
      </c>
      <c r="H1203" s="15" t="str">
        <f t="shared" si="58"/>
        <v>boss</v>
      </c>
      <c r="I1203" s="18">
        <f>VLOOKUP(F1203,映射!A:B,2,FALSE)*VLOOKUP(G1203,映射!T:U,2,FALSE)*VLOOKUP(H1203,映射!O:P,2,FALSE)</f>
        <v>750</v>
      </c>
      <c r="J1203" s="18">
        <f t="shared" si="57"/>
        <v>1600</v>
      </c>
    </row>
    <row r="1204" spans="1:10">
      <c r="A1204" s="15">
        <f t="shared" si="59"/>
        <v>140826</v>
      </c>
      <c r="B1204" s="15">
        <v>40826</v>
      </c>
      <c r="C1204" s="15">
        <v>10045</v>
      </c>
      <c r="D1204" s="15" t="s">
        <v>515</v>
      </c>
      <c r="E1204" s="15" t="s">
        <v>2255</v>
      </c>
      <c r="F1204" s="15">
        <v>22</v>
      </c>
      <c r="G1204" s="15" t="s">
        <v>323</v>
      </c>
      <c r="H1204" s="15" t="str">
        <f t="shared" si="58"/>
        <v>普通怪物</v>
      </c>
      <c r="I1204" s="18">
        <f>VLOOKUP(F1204,映射!A:B,2,FALSE)*VLOOKUP(G1204,映射!T:U,2,FALSE)*VLOOKUP(H1204,映射!O:P,2,FALSE)</f>
        <v>230</v>
      </c>
      <c r="J1204" s="18">
        <f t="shared" si="57"/>
        <v>370</v>
      </c>
    </row>
    <row r="1205" spans="1:10">
      <c r="A1205" s="15">
        <f t="shared" si="59"/>
        <v>140827</v>
      </c>
      <c r="B1205" s="15">
        <v>40827</v>
      </c>
      <c r="C1205" s="15">
        <v>10121</v>
      </c>
      <c r="D1205" s="15" t="s">
        <v>605</v>
      </c>
      <c r="E1205" s="15" t="s">
        <v>2255</v>
      </c>
      <c r="F1205" s="15">
        <v>22</v>
      </c>
      <c r="G1205" s="15" t="s">
        <v>323</v>
      </c>
      <c r="H1205" s="15" t="str">
        <f t="shared" si="58"/>
        <v>普通怪物</v>
      </c>
      <c r="I1205" s="18">
        <f>VLOOKUP(F1205,映射!A:B,2,FALSE)*VLOOKUP(G1205,映射!T:U,2,FALSE)*VLOOKUP(H1205,映射!O:P,2,FALSE)</f>
        <v>230</v>
      </c>
      <c r="J1205" s="18">
        <f t="shared" si="57"/>
        <v>370</v>
      </c>
    </row>
    <row r="1206" spans="1:10">
      <c r="A1206" s="15">
        <f t="shared" si="59"/>
        <v>140828</v>
      </c>
      <c r="B1206" s="15">
        <v>40828</v>
      </c>
      <c r="C1206" s="15">
        <v>10134</v>
      </c>
      <c r="D1206" s="15" t="s">
        <v>474</v>
      </c>
      <c r="E1206" s="15" t="s">
        <v>2255</v>
      </c>
      <c r="F1206" s="15">
        <v>22</v>
      </c>
      <c r="G1206" s="15" t="s">
        <v>323</v>
      </c>
      <c r="H1206" s="15" t="str">
        <f t="shared" si="58"/>
        <v>普通怪物</v>
      </c>
      <c r="I1206" s="18">
        <f>VLOOKUP(F1206,映射!A:B,2,FALSE)*VLOOKUP(G1206,映射!T:U,2,FALSE)*VLOOKUP(H1206,映射!O:P,2,FALSE)</f>
        <v>230</v>
      </c>
      <c r="J1206" s="18">
        <f t="shared" si="57"/>
        <v>370</v>
      </c>
    </row>
    <row r="1207" spans="1:10">
      <c r="A1207" s="15">
        <f t="shared" si="59"/>
        <v>140829</v>
      </c>
      <c r="B1207" s="15">
        <v>40829</v>
      </c>
      <c r="C1207" s="15">
        <v>10068</v>
      </c>
      <c r="D1207" s="15" t="s">
        <v>450</v>
      </c>
      <c r="E1207" s="15" t="s">
        <v>2255</v>
      </c>
      <c r="F1207" s="15">
        <v>22</v>
      </c>
      <c r="G1207" s="15" t="s">
        <v>323</v>
      </c>
      <c r="H1207" s="15" t="str">
        <f t="shared" si="58"/>
        <v>普通怪物</v>
      </c>
      <c r="I1207" s="18">
        <f>VLOOKUP(F1207,映射!A:B,2,FALSE)*VLOOKUP(G1207,映射!T:U,2,FALSE)*VLOOKUP(H1207,映射!O:P,2,FALSE)</f>
        <v>230</v>
      </c>
      <c r="J1207" s="18">
        <f t="shared" si="57"/>
        <v>370</v>
      </c>
    </row>
    <row r="1208" spans="1:10">
      <c r="A1208" s="15">
        <f t="shared" si="59"/>
        <v>140830</v>
      </c>
      <c r="B1208" s="15">
        <v>40830</v>
      </c>
      <c r="C1208" s="15">
        <v>10070</v>
      </c>
      <c r="D1208" s="15" t="s">
        <v>592</v>
      </c>
      <c r="E1208" s="15" t="s">
        <v>2255</v>
      </c>
      <c r="F1208" s="15">
        <v>22</v>
      </c>
      <c r="G1208" s="15" t="s">
        <v>323</v>
      </c>
      <c r="H1208" s="15" t="str">
        <f t="shared" si="58"/>
        <v>普通怪物</v>
      </c>
      <c r="I1208" s="18">
        <f>VLOOKUP(F1208,映射!A:B,2,FALSE)*VLOOKUP(G1208,映射!T:U,2,FALSE)*VLOOKUP(H1208,映射!O:P,2,FALSE)</f>
        <v>230</v>
      </c>
      <c r="J1208" s="18">
        <f t="shared" si="57"/>
        <v>370</v>
      </c>
    </row>
    <row r="1209" spans="1:10">
      <c r="A1209" s="15">
        <f t="shared" si="59"/>
        <v>140831</v>
      </c>
      <c r="B1209" s="15">
        <v>40831</v>
      </c>
      <c r="C1209" s="15">
        <v>10111</v>
      </c>
      <c r="D1209" s="15" t="s">
        <v>521</v>
      </c>
      <c r="E1209" s="15" t="s">
        <v>2255</v>
      </c>
      <c r="F1209" s="15">
        <v>22</v>
      </c>
      <c r="G1209" s="15" t="s">
        <v>323</v>
      </c>
      <c r="H1209" s="15" t="str">
        <f t="shared" si="58"/>
        <v>普通怪物</v>
      </c>
      <c r="I1209" s="18">
        <f>VLOOKUP(F1209,映射!A:B,2,FALSE)*VLOOKUP(G1209,映射!T:U,2,FALSE)*VLOOKUP(H1209,映射!O:P,2,FALSE)</f>
        <v>230</v>
      </c>
      <c r="J1209" s="18">
        <f t="shared" si="57"/>
        <v>370</v>
      </c>
    </row>
    <row r="1210" spans="1:10">
      <c r="A1210" s="15">
        <f t="shared" si="59"/>
        <v>140832</v>
      </c>
      <c r="B1210" s="15">
        <v>40832</v>
      </c>
      <c r="C1210" s="15">
        <v>10144</v>
      </c>
      <c r="D1210" s="15" t="s">
        <v>393</v>
      </c>
      <c r="E1210" s="15" t="s">
        <v>2255</v>
      </c>
      <c r="F1210" s="15">
        <v>22</v>
      </c>
      <c r="G1210" s="15" t="s">
        <v>323</v>
      </c>
      <c r="H1210" s="15" t="str">
        <f t="shared" si="58"/>
        <v>普通怪物</v>
      </c>
      <c r="I1210" s="18">
        <f>VLOOKUP(F1210,映射!A:B,2,FALSE)*VLOOKUP(G1210,映射!T:U,2,FALSE)*VLOOKUP(H1210,映射!O:P,2,FALSE)</f>
        <v>230</v>
      </c>
      <c r="J1210" s="18">
        <f t="shared" si="57"/>
        <v>370</v>
      </c>
    </row>
    <row r="1211" spans="1:10">
      <c r="A1211" s="15">
        <f t="shared" si="59"/>
        <v>140833</v>
      </c>
      <c r="B1211" s="15">
        <v>40833</v>
      </c>
      <c r="C1211" s="15">
        <v>10076</v>
      </c>
      <c r="D1211" s="15" t="s">
        <v>506</v>
      </c>
      <c r="E1211" s="15" t="s">
        <v>2255</v>
      </c>
      <c r="F1211" s="15">
        <v>22</v>
      </c>
      <c r="G1211" s="15" t="s">
        <v>323</v>
      </c>
      <c r="H1211" s="15" t="str">
        <f t="shared" si="58"/>
        <v>普通怪物</v>
      </c>
      <c r="I1211" s="18">
        <f>VLOOKUP(F1211,映射!A:B,2,FALSE)*VLOOKUP(G1211,映射!T:U,2,FALSE)*VLOOKUP(H1211,映射!O:P,2,FALSE)</f>
        <v>230</v>
      </c>
      <c r="J1211" s="18">
        <f t="shared" si="57"/>
        <v>370</v>
      </c>
    </row>
    <row r="1212" spans="1:10">
      <c r="A1212" s="15">
        <f t="shared" si="59"/>
        <v>140834</v>
      </c>
      <c r="B1212" s="15">
        <v>40834</v>
      </c>
      <c r="C1212" s="15">
        <v>10081</v>
      </c>
      <c r="D1212" s="15" t="s">
        <v>508</v>
      </c>
      <c r="E1212" s="15" t="s">
        <v>2255</v>
      </c>
      <c r="F1212" s="15">
        <v>22</v>
      </c>
      <c r="G1212" s="15" t="s">
        <v>323</v>
      </c>
      <c r="H1212" s="15" t="str">
        <f t="shared" si="58"/>
        <v>普通怪物</v>
      </c>
      <c r="I1212" s="18">
        <f>VLOOKUP(F1212,映射!A:B,2,FALSE)*VLOOKUP(G1212,映射!T:U,2,FALSE)*VLOOKUP(H1212,映射!O:P,2,FALSE)</f>
        <v>230</v>
      </c>
      <c r="J1212" s="18">
        <f t="shared" si="57"/>
        <v>370</v>
      </c>
    </row>
    <row r="1213" spans="1:10">
      <c r="A1213" s="15">
        <f t="shared" si="59"/>
        <v>140835</v>
      </c>
      <c r="B1213" s="15">
        <v>40835</v>
      </c>
      <c r="C1213" s="15">
        <v>10006</v>
      </c>
      <c r="D1213" s="15" t="s">
        <v>451</v>
      </c>
      <c r="E1213" s="15" t="s">
        <v>2255</v>
      </c>
      <c r="F1213" s="15">
        <v>22</v>
      </c>
      <c r="G1213" s="15" t="s">
        <v>323</v>
      </c>
      <c r="H1213" s="15" t="str">
        <f t="shared" si="58"/>
        <v>普通怪物</v>
      </c>
      <c r="I1213" s="18">
        <f>VLOOKUP(F1213,映射!A:B,2,FALSE)*VLOOKUP(G1213,映射!T:U,2,FALSE)*VLOOKUP(H1213,映射!O:P,2,FALSE)</f>
        <v>230</v>
      </c>
      <c r="J1213" s="18">
        <f t="shared" si="57"/>
        <v>370</v>
      </c>
    </row>
    <row r="1214" spans="1:10">
      <c r="A1214" s="15">
        <f t="shared" si="59"/>
        <v>140836</v>
      </c>
      <c r="B1214" s="15">
        <v>40836</v>
      </c>
      <c r="C1214" s="15">
        <v>10122</v>
      </c>
      <c r="D1214" s="15" t="s">
        <v>630</v>
      </c>
      <c r="E1214" s="15" t="s">
        <v>2255</v>
      </c>
      <c r="F1214" s="15">
        <v>22</v>
      </c>
      <c r="G1214" s="15" t="s">
        <v>323</v>
      </c>
      <c r="H1214" s="15" t="str">
        <f t="shared" si="58"/>
        <v>普通怪物</v>
      </c>
      <c r="I1214" s="18">
        <f>VLOOKUP(F1214,映射!A:B,2,FALSE)*VLOOKUP(G1214,映射!T:U,2,FALSE)*VLOOKUP(H1214,映射!O:P,2,FALSE)</f>
        <v>230</v>
      </c>
      <c r="J1214" s="18">
        <f t="shared" si="57"/>
        <v>370</v>
      </c>
    </row>
    <row r="1215" spans="1:10">
      <c r="A1215" s="15">
        <f t="shared" si="59"/>
        <v>140837</v>
      </c>
      <c r="B1215" s="15">
        <v>40837</v>
      </c>
      <c r="C1215" s="15">
        <v>10154</v>
      </c>
      <c r="D1215" s="15" t="s">
        <v>694</v>
      </c>
      <c r="E1215" s="15" t="s">
        <v>2255</v>
      </c>
      <c r="F1215" s="15">
        <v>22</v>
      </c>
      <c r="G1215" s="15" t="s">
        <v>323</v>
      </c>
      <c r="H1215" s="15" t="str">
        <f t="shared" si="58"/>
        <v>普通怪物</v>
      </c>
      <c r="I1215" s="18">
        <f>VLOOKUP(F1215,映射!A:B,2,FALSE)*VLOOKUP(G1215,映射!T:U,2,FALSE)*VLOOKUP(H1215,映射!O:P,2,FALSE)</f>
        <v>230</v>
      </c>
      <c r="J1215" s="18">
        <f t="shared" si="57"/>
        <v>370</v>
      </c>
    </row>
    <row r="1216" spans="1:10">
      <c r="A1216" s="15">
        <f t="shared" si="59"/>
        <v>140838</v>
      </c>
      <c r="B1216" s="15">
        <v>40838</v>
      </c>
      <c r="C1216" s="15">
        <v>10075</v>
      </c>
      <c r="D1216" s="15" t="s">
        <v>639</v>
      </c>
      <c r="E1216" s="15" t="s">
        <v>2255</v>
      </c>
      <c r="F1216" s="15">
        <v>22</v>
      </c>
      <c r="G1216" s="15" t="s">
        <v>323</v>
      </c>
      <c r="H1216" s="15" t="str">
        <f t="shared" si="58"/>
        <v>普通怪物</v>
      </c>
      <c r="I1216" s="18">
        <f>VLOOKUP(F1216,映射!A:B,2,FALSE)*VLOOKUP(G1216,映射!T:U,2,FALSE)*VLOOKUP(H1216,映射!O:P,2,FALSE)</f>
        <v>230</v>
      </c>
      <c r="J1216" s="18">
        <f t="shared" si="57"/>
        <v>370</v>
      </c>
    </row>
    <row r="1217" spans="1:10">
      <c r="A1217" s="15">
        <f t="shared" si="59"/>
        <v>140839</v>
      </c>
      <c r="B1217" s="15">
        <v>40839</v>
      </c>
      <c r="C1217" s="15">
        <v>10065</v>
      </c>
      <c r="D1217" s="15" t="s">
        <v>629</v>
      </c>
      <c r="E1217" s="15" t="s">
        <v>2255</v>
      </c>
      <c r="F1217" s="15">
        <v>22</v>
      </c>
      <c r="G1217" s="15" t="s">
        <v>323</v>
      </c>
      <c r="H1217" s="15" t="str">
        <f t="shared" si="58"/>
        <v>普通怪物</v>
      </c>
      <c r="I1217" s="18">
        <f>VLOOKUP(F1217,映射!A:B,2,FALSE)*VLOOKUP(G1217,映射!T:U,2,FALSE)*VLOOKUP(H1217,映射!O:P,2,FALSE)</f>
        <v>230</v>
      </c>
      <c r="J1217" s="18">
        <f t="shared" si="57"/>
        <v>370</v>
      </c>
    </row>
    <row r="1218" spans="1:10">
      <c r="A1218" s="15">
        <f t="shared" si="59"/>
        <v>140840</v>
      </c>
      <c r="B1218" s="15">
        <v>40840</v>
      </c>
      <c r="C1218" s="15">
        <v>10112</v>
      </c>
      <c r="D1218" s="15" t="s">
        <v>389</v>
      </c>
      <c r="E1218" s="15" t="s">
        <v>2260</v>
      </c>
      <c r="F1218" s="15">
        <v>22</v>
      </c>
      <c r="G1218" s="15" t="s">
        <v>323</v>
      </c>
      <c r="H1218" s="15" t="str">
        <f t="shared" si="58"/>
        <v>boss</v>
      </c>
      <c r="I1218" s="18">
        <f>VLOOKUP(F1218,映射!A:B,2,FALSE)*VLOOKUP(G1218,映射!T:U,2,FALSE)*VLOOKUP(H1218,映射!O:P,2,FALSE)</f>
        <v>1150</v>
      </c>
      <c r="J1218" s="18">
        <f t="shared" si="57"/>
        <v>1850</v>
      </c>
    </row>
    <row r="1219" spans="1:10">
      <c r="A1219" s="15">
        <f t="shared" si="59"/>
        <v>140841</v>
      </c>
      <c r="B1219" s="15">
        <v>40841</v>
      </c>
      <c r="C1219" s="15">
        <v>10045</v>
      </c>
      <c r="D1219" s="15" t="s">
        <v>515</v>
      </c>
      <c r="E1219" s="15" t="s">
        <v>2255</v>
      </c>
      <c r="F1219" s="15">
        <v>27</v>
      </c>
      <c r="G1219" s="15" t="s">
        <v>323</v>
      </c>
      <c r="H1219" s="15" t="str">
        <f t="shared" si="58"/>
        <v>普通怪物</v>
      </c>
      <c r="I1219" s="18">
        <f>VLOOKUP(F1219,映射!A:B,2,FALSE)*VLOOKUP(G1219,映射!T:U,2,FALSE)*VLOOKUP(H1219,映射!O:P,2,FALSE)</f>
        <v>340</v>
      </c>
      <c r="J1219" s="18">
        <f t="shared" ref="J1219:J1282" si="60">VLOOKUP(F1219,AK:AL,2,FALSE)*VLOOKUP(G1219,AH:AI,2,FALSE)*VLOOKUP(H1219,AF:AG,2,FALSE)</f>
        <v>420</v>
      </c>
    </row>
    <row r="1220" spans="1:10">
      <c r="A1220" s="15">
        <f t="shared" si="59"/>
        <v>140842</v>
      </c>
      <c r="B1220" s="15">
        <v>40842</v>
      </c>
      <c r="C1220" s="15">
        <v>10121</v>
      </c>
      <c r="D1220" s="15" t="s">
        <v>605</v>
      </c>
      <c r="E1220" s="15" t="s">
        <v>2255</v>
      </c>
      <c r="F1220" s="15">
        <v>27</v>
      </c>
      <c r="G1220" s="15" t="s">
        <v>323</v>
      </c>
      <c r="H1220" s="15" t="str">
        <f t="shared" ref="H1220:H1283" si="61">IF(E1220="monster","普通怪物","boss")</f>
        <v>普通怪物</v>
      </c>
      <c r="I1220" s="18">
        <f>VLOOKUP(F1220,映射!A:B,2,FALSE)*VLOOKUP(G1220,映射!T:U,2,FALSE)*VLOOKUP(H1220,映射!O:P,2,FALSE)</f>
        <v>340</v>
      </c>
      <c r="J1220" s="18">
        <f t="shared" si="60"/>
        <v>420</v>
      </c>
    </row>
    <row r="1221" spans="1:10">
      <c r="A1221" s="15">
        <f t="shared" si="59"/>
        <v>140843</v>
      </c>
      <c r="B1221" s="15">
        <v>40843</v>
      </c>
      <c r="C1221" s="15">
        <v>10134</v>
      </c>
      <c r="D1221" s="15" t="s">
        <v>474</v>
      </c>
      <c r="E1221" s="15" t="s">
        <v>2255</v>
      </c>
      <c r="F1221" s="15">
        <v>27</v>
      </c>
      <c r="G1221" s="15" t="s">
        <v>323</v>
      </c>
      <c r="H1221" s="15" t="str">
        <f t="shared" si="61"/>
        <v>普通怪物</v>
      </c>
      <c r="I1221" s="18">
        <f>VLOOKUP(F1221,映射!A:B,2,FALSE)*VLOOKUP(G1221,映射!T:U,2,FALSE)*VLOOKUP(H1221,映射!O:P,2,FALSE)</f>
        <v>340</v>
      </c>
      <c r="J1221" s="18">
        <f t="shared" si="60"/>
        <v>420</v>
      </c>
    </row>
    <row r="1222" spans="1:10">
      <c r="A1222" s="15">
        <f t="shared" si="59"/>
        <v>140844</v>
      </c>
      <c r="B1222" s="15">
        <v>40844</v>
      </c>
      <c r="C1222" s="15">
        <v>10068</v>
      </c>
      <c r="D1222" s="15" t="s">
        <v>450</v>
      </c>
      <c r="E1222" s="15" t="s">
        <v>2255</v>
      </c>
      <c r="F1222" s="15">
        <v>27</v>
      </c>
      <c r="G1222" s="15" t="s">
        <v>323</v>
      </c>
      <c r="H1222" s="15" t="str">
        <f t="shared" si="61"/>
        <v>普通怪物</v>
      </c>
      <c r="I1222" s="18">
        <f>VLOOKUP(F1222,映射!A:B,2,FALSE)*VLOOKUP(G1222,映射!T:U,2,FALSE)*VLOOKUP(H1222,映射!O:P,2,FALSE)</f>
        <v>340</v>
      </c>
      <c r="J1222" s="18">
        <f t="shared" si="60"/>
        <v>420</v>
      </c>
    </row>
    <row r="1223" spans="1:10">
      <c r="A1223" s="15">
        <f t="shared" si="59"/>
        <v>140845</v>
      </c>
      <c r="B1223" s="15">
        <v>40845</v>
      </c>
      <c r="C1223" s="15">
        <v>10070</v>
      </c>
      <c r="D1223" s="15" t="s">
        <v>592</v>
      </c>
      <c r="E1223" s="15" t="s">
        <v>2255</v>
      </c>
      <c r="F1223" s="15">
        <v>27</v>
      </c>
      <c r="G1223" s="15" t="s">
        <v>323</v>
      </c>
      <c r="H1223" s="15" t="str">
        <f t="shared" si="61"/>
        <v>普通怪物</v>
      </c>
      <c r="I1223" s="18">
        <f>VLOOKUP(F1223,映射!A:B,2,FALSE)*VLOOKUP(G1223,映射!T:U,2,FALSE)*VLOOKUP(H1223,映射!O:P,2,FALSE)</f>
        <v>340</v>
      </c>
      <c r="J1223" s="18">
        <f t="shared" si="60"/>
        <v>420</v>
      </c>
    </row>
    <row r="1224" spans="1:10">
      <c r="A1224" s="15">
        <f t="shared" si="59"/>
        <v>140846</v>
      </c>
      <c r="B1224" s="15">
        <v>40846</v>
      </c>
      <c r="C1224" s="15">
        <v>10111</v>
      </c>
      <c r="D1224" s="15" t="s">
        <v>521</v>
      </c>
      <c r="E1224" s="15" t="s">
        <v>2255</v>
      </c>
      <c r="F1224" s="15">
        <v>27</v>
      </c>
      <c r="G1224" s="15" t="s">
        <v>323</v>
      </c>
      <c r="H1224" s="15" t="str">
        <f t="shared" si="61"/>
        <v>普通怪物</v>
      </c>
      <c r="I1224" s="18">
        <f>VLOOKUP(F1224,映射!A:B,2,FALSE)*VLOOKUP(G1224,映射!T:U,2,FALSE)*VLOOKUP(H1224,映射!O:P,2,FALSE)</f>
        <v>340</v>
      </c>
      <c r="J1224" s="18">
        <f t="shared" si="60"/>
        <v>420</v>
      </c>
    </row>
    <row r="1225" spans="1:10">
      <c r="A1225" s="15">
        <f t="shared" si="59"/>
        <v>140847</v>
      </c>
      <c r="B1225" s="15">
        <v>40847</v>
      </c>
      <c r="C1225" s="15">
        <v>10144</v>
      </c>
      <c r="D1225" s="15" t="s">
        <v>393</v>
      </c>
      <c r="E1225" s="15" t="s">
        <v>2255</v>
      </c>
      <c r="F1225" s="15">
        <v>27</v>
      </c>
      <c r="G1225" s="15" t="s">
        <v>323</v>
      </c>
      <c r="H1225" s="15" t="str">
        <f t="shared" si="61"/>
        <v>普通怪物</v>
      </c>
      <c r="I1225" s="18">
        <f>VLOOKUP(F1225,映射!A:B,2,FALSE)*VLOOKUP(G1225,映射!T:U,2,FALSE)*VLOOKUP(H1225,映射!O:P,2,FALSE)</f>
        <v>340</v>
      </c>
      <c r="J1225" s="18">
        <f t="shared" si="60"/>
        <v>420</v>
      </c>
    </row>
    <row r="1226" spans="1:10">
      <c r="A1226" s="15">
        <f t="shared" si="59"/>
        <v>140848</v>
      </c>
      <c r="B1226" s="15">
        <v>40848</v>
      </c>
      <c r="C1226" s="15">
        <v>10076</v>
      </c>
      <c r="D1226" s="15" t="s">
        <v>506</v>
      </c>
      <c r="E1226" s="15" t="s">
        <v>2255</v>
      </c>
      <c r="F1226" s="15">
        <v>27</v>
      </c>
      <c r="G1226" s="15" t="s">
        <v>323</v>
      </c>
      <c r="H1226" s="15" t="str">
        <f t="shared" si="61"/>
        <v>普通怪物</v>
      </c>
      <c r="I1226" s="18">
        <f>VLOOKUP(F1226,映射!A:B,2,FALSE)*VLOOKUP(G1226,映射!T:U,2,FALSE)*VLOOKUP(H1226,映射!O:P,2,FALSE)</f>
        <v>340</v>
      </c>
      <c r="J1226" s="18">
        <f t="shared" si="60"/>
        <v>420</v>
      </c>
    </row>
    <row r="1227" spans="1:10">
      <c r="A1227" s="15">
        <f t="shared" si="59"/>
        <v>140849</v>
      </c>
      <c r="B1227" s="15">
        <v>40849</v>
      </c>
      <c r="C1227" s="15">
        <v>10081</v>
      </c>
      <c r="D1227" s="15" t="s">
        <v>508</v>
      </c>
      <c r="E1227" s="15" t="s">
        <v>2255</v>
      </c>
      <c r="F1227" s="15">
        <v>27</v>
      </c>
      <c r="G1227" s="15" t="s">
        <v>323</v>
      </c>
      <c r="H1227" s="15" t="str">
        <f t="shared" si="61"/>
        <v>普通怪物</v>
      </c>
      <c r="I1227" s="18">
        <f>VLOOKUP(F1227,映射!A:B,2,FALSE)*VLOOKUP(G1227,映射!T:U,2,FALSE)*VLOOKUP(H1227,映射!O:P,2,FALSE)</f>
        <v>340</v>
      </c>
      <c r="J1227" s="18">
        <f t="shared" si="60"/>
        <v>420</v>
      </c>
    </row>
    <row r="1228" spans="1:10">
      <c r="A1228" s="15">
        <f t="shared" si="59"/>
        <v>140850</v>
      </c>
      <c r="B1228" s="15">
        <v>40850</v>
      </c>
      <c r="C1228" s="15">
        <v>10006</v>
      </c>
      <c r="D1228" s="15" t="s">
        <v>451</v>
      </c>
      <c r="E1228" s="15" t="s">
        <v>2255</v>
      </c>
      <c r="F1228" s="15">
        <v>27</v>
      </c>
      <c r="G1228" s="15" t="s">
        <v>323</v>
      </c>
      <c r="H1228" s="15" t="str">
        <f t="shared" si="61"/>
        <v>普通怪物</v>
      </c>
      <c r="I1228" s="18">
        <f>VLOOKUP(F1228,映射!A:B,2,FALSE)*VLOOKUP(G1228,映射!T:U,2,FALSE)*VLOOKUP(H1228,映射!O:P,2,FALSE)</f>
        <v>340</v>
      </c>
      <c r="J1228" s="18">
        <f t="shared" si="60"/>
        <v>420</v>
      </c>
    </row>
    <row r="1229" spans="1:10">
      <c r="A1229" s="15">
        <f t="shared" si="59"/>
        <v>140851</v>
      </c>
      <c r="B1229" s="15">
        <v>40851</v>
      </c>
      <c r="C1229" s="15">
        <v>10122</v>
      </c>
      <c r="D1229" s="15" t="s">
        <v>630</v>
      </c>
      <c r="E1229" s="15" t="s">
        <v>2255</v>
      </c>
      <c r="F1229" s="15">
        <v>27</v>
      </c>
      <c r="G1229" s="15" t="s">
        <v>323</v>
      </c>
      <c r="H1229" s="15" t="str">
        <f t="shared" si="61"/>
        <v>普通怪物</v>
      </c>
      <c r="I1229" s="18">
        <f>VLOOKUP(F1229,映射!A:B,2,FALSE)*VLOOKUP(G1229,映射!T:U,2,FALSE)*VLOOKUP(H1229,映射!O:P,2,FALSE)</f>
        <v>340</v>
      </c>
      <c r="J1229" s="18">
        <f t="shared" si="60"/>
        <v>420</v>
      </c>
    </row>
    <row r="1230" spans="1:10">
      <c r="A1230" s="15">
        <f t="shared" si="59"/>
        <v>140852</v>
      </c>
      <c r="B1230" s="15">
        <v>40852</v>
      </c>
      <c r="C1230" s="15">
        <v>10154</v>
      </c>
      <c r="D1230" s="15" t="s">
        <v>694</v>
      </c>
      <c r="E1230" s="15" t="s">
        <v>2255</v>
      </c>
      <c r="F1230" s="15">
        <v>27</v>
      </c>
      <c r="G1230" s="15" t="s">
        <v>323</v>
      </c>
      <c r="H1230" s="15" t="str">
        <f t="shared" si="61"/>
        <v>普通怪物</v>
      </c>
      <c r="I1230" s="18">
        <f>VLOOKUP(F1230,映射!A:B,2,FALSE)*VLOOKUP(G1230,映射!T:U,2,FALSE)*VLOOKUP(H1230,映射!O:P,2,FALSE)</f>
        <v>340</v>
      </c>
      <c r="J1230" s="18">
        <f t="shared" si="60"/>
        <v>420</v>
      </c>
    </row>
    <row r="1231" spans="1:10">
      <c r="A1231" s="15">
        <f t="shared" si="59"/>
        <v>140853</v>
      </c>
      <c r="B1231" s="15">
        <v>40853</v>
      </c>
      <c r="C1231" s="15">
        <v>10075</v>
      </c>
      <c r="D1231" s="15" t="s">
        <v>639</v>
      </c>
      <c r="E1231" s="15" t="s">
        <v>2255</v>
      </c>
      <c r="F1231" s="15">
        <v>27</v>
      </c>
      <c r="G1231" s="15" t="s">
        <v>323</v>
      </c>
      <c r="H1231" s="15" t="str">
        <f t="shared" si="61"/>
        <v>普通怪物</v>
      </c>
      <c r="I1231" s="18">
        <f>VLOOKUP(F1231,映射!A:B,2,FALSE)*VLOOKUP(G1231,映射!T:U,2,FALSE)*VLOOKUP(H1231,映射!O:P,2,FALSE)</f>
        <v>340</v>
      </c>
      <c r="J1231" s="18">
        <f t="shared" si="60"/>
        <v>420</v>
      </c>
    </row>
    <row r="1232" spans="1:10">
      <c r="A1232" s="15">
        <f t="shared" si="59"/>
        <v>140854</v>
      </c>
      <c r="B1232" s="15">
        <v>40854</v>
      </c>
      <c r="C1232" s="15">
        <v>10065</v>
      </c>
      <c r="D1232" s="15" t="s">
        <v>629</v>
      </c>
      <c r="E1232" s="15" t="s">
        <v>2255</v>
      </c>
      <c r="F1232" s="15">
        <v>27</v>
      </c>
      <c r="G1232" s="15" t="s">
        <v>323</v>
      </c>
      <c r="H1232" s="15" t="str">
        <f t="shared" si="61"/>
        <v>普通怪物</v>
      </c>
      <c r="I1232" s="18">
        <f>VLOOKUP(F1232,映射!A:B,2,FALSE)*VLOOKUP(G1232,映射!T:U,2,FALSE)*VLOOKUP(H1232,映射!O:P,2,FALSE)</f>
        <v>340</v>
      </c>
      <c r="J1232" s="18">
        <f t="shared" si="60"/>
        <v>420</v>
      </c>
    </row>
    <row r="1233" spans="1:10">
      <c r="A1233" s="15">
        <f t="shared" si="59"/>
        <v>140855</v>
      </c>
      <c r="B1233" s="15">
        <v>40855</v>
      </c>
      <c r="C1233" s="15">
        <v>10112</v>
      </c>
      <c r="D1233" s="15" t="s">
        <v>389</v>
      </c>
      <c r="E1233" s="15" t="s">
        <v>2260</v>
      </c>
      <c r="F1233" s="15">
        <v>27</v>
      </c>
      <c r="G1233" s="15" t="s">
        <v>323</v>
      </c>
      <c r="H1233" s="15" t="str">
        <f t="shared" si="61"/>
        <v>boss</v>
      </c>
      <c r="I1233" s="18">
        <f>VLOOKUP(F1233,映射!A:B,2,FALSE)*VLOOKUP(G1233,映射!T:U,2,FALSE)*VLOOKUP(H1233,映射!O:P,2,FALSE)</f>
        <v>1700</v>
      </c>
      <c r="J1233" s="18">
        <f t="shared" si="60"/>
        <v>2100</v>
      </c>
    </row>
    <row r="1234" spans="1:10">
      <c r="A1234" s="15">
        <f t="shared" si="59"/>
        <v>140856</v>
      </c>
      <c r="B1234" s="15">
        <v>40856</v>
      </c>
      <c r="C1234" s="15">
        <v>10045</v>
      </c>
      <c r="D1234" s="15" t="s">
        <v>515</v>
      </c>
      <c r="E1234" s="15" t="s">
        <v>2255</v>
      </c>
      <c r="F1234" s="15">
        <v>32</v>
      </c>
      <c r="G1234" s="15" t="s">
        <v>323</v>
      </c>
      <c r="H1234" s="15" t="str">
        <f t="shared" si="61"/>
        <v>普通怪物</v>
      </c>
      <c r="I1234" s="18">
        <f>VLOOKUP(F1234,映射!A:B,2,FALSE)*VLOOKUP(G1234,映射!T:U,2,FALSE)*VLOOKUP(H1234,映射!O:P,2,FALSE)</f>
        <v>480</v>
      </c>
      <c r="J1234" s="18">
        <f t="shared" si="60"/>
        <v>470</v>
      </c>
    </row>
    <row r="1235" spans="1:10">
      <c r="A1235" s="15">
        <f t="shared" si="59"/>
        <v>140857</v>
      </c>
      <c r="B1235" s="15">
        <v>40857</v>
      </c>
      <c r="C1235" s="15">
        <v>10121</v>
      </c>
      <c r="D1235" s="15" t="s">
        <v>605</v>
      </c>
      <c r="E1235" s="15" t="s">
        <v>2255</v>
      </c>
      <c r="F1235" s="15">
        <v>32</v>
      </c>
      <c r="G1235" s="15" t="s">
        <v>323</v>
      </c>
      <c r="H1235" s="15" t="str">
        <f t="shared" si="61"/>
        <v>普通怪物</v>
      </c>
      <c r="I1235" s="18">
        <f>VLOOKUP(F1235,映射!A:B,2,FALSE)*VLOOKUP(G1235,映射!T:U,2,FALSE)*VLOOKUP(H1235,映射!O:P,2,FALSE)</f>
        <v>480</v>
      </c>
      <c r="J1235" s="18">
        <f t="shared" si="60"/>
        <v>470</v>
      </c>
    </row>
    <row r="1236" spans="1:10">
      <c r="A1236" s="15">
        <f t="shared" si="59"/>
        <v>140858</v>
      </c>
      <c r="B1236" s="15">
        <v>40858</v>
      </c>
      <c r="C1236" s="15">
        <v>10134</v>
      </c>
      <c r="D1236" s="15" t="s">
        <v>474</v>
      </c>
      <c r="E1236" s="15" t="s">
        <v>2255</v>
      </c>
      <c r="F1236" s="15">
        <v>32</v>
      </c>
      <c r="G1236" s="15" t="s">
        <v>323</v>
      </c>
      <c r="H1236" s="15" t="str">
        <f t="shared" si="61"/>
        <v>普通怪物</v>
      </c>
      <c r="I1236" s="18">
        <f>VLOOKUP(F1236,映射!A:B,2,FALSE)*VLOOKUP(G1236,映射!T:U,2,FALSE)*VLOOKUP(H1236,映射!O:P,2,FALSE)</f>
        <v>480</v>
      </c>
      <c r="J1236" s="18">
        <f t="shared" si="60"/>
        <v>470</v>
      </c>
    </row>
    <row r="1237" spans="1:10">
      <c r="A1237" s="15">
        <f t="shared" si="59"/>
        <v>140859</v>
      </c>
      <c r="B1237" s="15">
        <v>40859</v>
      </c>
      <c r="C1237" s="15">
        <v>10068</v>
      </c>
      <c r="D1237" s="15" t="s">
        <v>450</v>
      </c>
      <c r="E1237" s="15" t="s">
        <v>2255</v>
      </c>
      <c r="F1237" s="15">
        <v>32</v>
      </c>
      <c r="G1237" s="15" t="s">
        <v>323</v>
      </c>
      <c r="H1237" s="15" t="str">
        <f t="shared" si="61"/>
        <v>普通怪物</v>
      </c>
      <c r="I1237" s="18">
        <f>VLOOKUP(F1237,映射!A:B,2,FALSE)*VLOOKUP(G1237,映射!T:U,2,FALSE)*VLOOKUP(H1237,映射!O:P,2,FALSE)</f>
        <v>480</v>
      </c>
      <c r="J1237" s="18">
        <f t="shared" si="60"/>
        <v>470</v>
      </c>
    </row>
    <row r="1238" spans="1:10">
      <c r="A1238" s="15">
        <f t="shared" si="59"/>
        <v>140860</v>
      </c>
      <c r="B1238" s="15">
        <v>40860</v>
      </c>
      <c r="C1238" s="15">
        <v>10070</v>
      </c>
      <c r="D1238" s="15" t="s">
        <v>592</v>
      </c>
      <c r="E1238" s="15" t="s">
        <v>2255</v>
      </c>
      <c r="F1238" s="15">
        <v>32</v>
      </c>
      <c r="G1238" s="15" t="s">
        <v>323</v>
      </c>
      <c r="H1238" s="15" t="str">
        <f t="shared" si="61"/>
        <v>普通怪物</v>
      </c>
      <c r="I1238" s="18">
        <f>VLOOKUP(F1238,映射!A:B,2,FALSE)*VLOOKUP(G1238,映射!T:U,2,FALSE)*VLOOKUP(H1238,映射!O:P,2,FALSE)</f>
        <v>480</v>
      </c>
      <c r="J1238" s="18">
        <f t="shared" si="60"/>
        <v>470</v>
      </c>
    </row>
    <row r="1239" spans="1:10">
      <c r="A1239" s="15">
        <f t="shared" si="59"/>
        <v>140861</v>
      </c>
      <c r="B1239" s="15">
        <v>40861</v>
      </c>
      <c r="C1239" s="15">
        <v>10111</v>
      </c>
      <c r="D1239" s="15" t="s">
        <v>521</v>
      </c>
      <c r="E1239" s="15" t="s">
        <v>2255</v>
      </c>
      <c r="F1239" s="15">
        <v>32</v>
      </c>
      <c r="G1239" s="15" t="s">
        <v>323</v>
      </c>
      <c r="H1239" s="15" t="str">
        <f t="shared" si="61"/>
        <v>普通怪物</v>
      </c>
      <c r="I1239" s="18">
        <f>VLOOKUP(F1239,映射!A:B,2,FALSE)*VLOOKUP(G1239,映射!T:U,2,FALSE)*VLOOKUP(H1239,映射!O:P,2,FALSE)</f>
        <v>480</v>
      </c>
      <c r="J1239" s="18">
        <f t="shared" si="60"/>
        <v>470</v>
      </c>
    </row>
    <row r="1240" spans="1:10">
      <c r="A1240" s="15">
        <f t="shared" si="59"/>
        <v>140862</v>
      </c>
      <c r="B1240" s="15">
        <v>40862</v>
      </c>
      <c r="C1240" s="15">
        <v>10144</v>
      </c>
      <c r="D1240" s="15" t="s">
        <v>393</v>
      </c>
      <c r="E1240" s="15" t="s">
        <v>2255</v>
      </c>
      <c r="F1240" s="15">
        <v>32</v>
      </c>
      <c r="G1240" s="15" t="s">
        <v>323</v>
      </c>
      <c r="H1240" s="15" t="str">
        <f t="shared" si="61"/>
        <v>普通怪物</v>
      </c>
      <c r="I1240" s="18">
        <f>VLOOKUP(F1240,映射!A:B,2,FALSE)*VLOOKUP(G1240,映射!T:U,2,FALSE)*VLOOKUP(H1240,映射!O:P,2,FALSE)</f>
        <v>480</v>
      </c>
      <c r="J1240" s="18">
        <f t="shared" si="60"/>
        <v>470</v>
      </c>
    </row>
    <row r="1241" spans="1:10">
      <c r="A1241" s="15">
        <f t="shared" si="59"/>
        <v>140863</v>
      </c>
      <c r="B1241" s="15">
        <v>40863</v>
      </c>
      <c r="C1241" s="15">
        <v>10076</v>
      </c>
      <c r="D1241" s="15" t="s">
        <v>506</v>
      </c>
      <c r="E1241" s="15" t="s">
        <v>2255</v>
      </c>
      <c r="F1241" s="15">
        <v>32</v>
      </c>
      <c r="G1241" s="15" t="s">
        <v>323</v>
      </c>
      <c r="H1241" s="15" t="str">
        <f t="shared" si="61"/>
        <v>普通怪物</v>
      </c>
      <c r="I1241" s="18">
        <f>VLOOKUP(F1241,映射!A:B,2,FALSE)*VLOOKUP(G1241,映射!T:U,2,FALSE)*VLOOKUP(H1241,映射!O:P,2,FALSE)</f>
        <v>480</v>
      </c>
      <c r="J1241" s="18">
        <f t="shared" si="60"/>
        <v>470</v>
      </c>
    </row>
    <row r="1242" spans="1:10">
      <c r="A1242" s="15">
        <f t="shared" si="59"/>
        <v>140864</v>
      </c>
      <c r="B1242" s="15">
        <v>40864</v>
      </c>
      <c r="C1242" s="15">
        <v>10081</v>
      </c>
      <c r="D1242" s="15" t="s">
        <v>508</v>
      </c>
      <c r="E1242" s="15" t="s">
        <v>2255</v>
      </c>
      <c r="F1242" s="15">
        <v>32</v>
      </c>
      <c r="G1242" s="15" t="s">
        <v>323</v>
      </c>
      <c r="H1242" s="15" t="str">
        <f t="shared" si="61"/>
        <v>普通怪物</v>
      </c>
      <c r="I1242" s="18">
        <f>VLOOKUP(F1242,映射!A:B,2,FALSE)*VLOOKUP(G1242,映射!T:U,2,FALSE)*VLOOKUP(H1242,映射!O:P,2,FALSE)</f>
        <v>480</v>
      </c>
      <c r="J1242" s="18">
        <f t="shared" si="60"/>
        <v>470</v>
      </c>
    </row>
    <row r="1243" spans="1:10">
      <c r="A1243" s="15">
        <f t="shared" si="59"/>
        <v>140865</v>
      </c>
      <c r="B1243" s="15">
        <v>40865</v>
      </c>
      <c r="C1243" s="15">
        <v>10006</v>
      </c>
      <c r="D1243" s="15" t="s">
        <v>451</v>
      </c>
      <c r="E1243" s="15" t="s">
        <v>2255</v>
      </c>
      <c r="F1243" s="15">
        <v>32</v>
      </c>
      <c r="G1243" s="15" t="s">
        <v>323</v>
      </c>
      <c r="H1243" s="15" t="str">
        <f t="shared" si="61"/>
        <v>普通怪物</v>
      </c>
      <c r="I1243" s="18">
        <f>VLOOKUP(F1243,映射!A:B,2,FALSE)*VLOOKUP(G1243,映射!T:U,2,FALSE)*VLOOKUP(H1243,映射!O:P,2,FALSE)</f>
        <v>480</v>
      </c>
      <c r="J1243" s="18">
        <f t="shared" si="60"/>
        <v>470</v>
      </c>
    </row>
    <row r="1244" spans="1:10">
      <c r="A1244" s="15">
        <f t="shared" si="59"/>
        <v>140866</v>
      </c>
      <c r="B1244" s="15">
        <v>40866</v>
      </c>
      <c r="C1244" s="15">
        <v>10122</v>
      </c>
      <c r="D1244" s="15" t="s">
        <v>630</v>
      </c>
      <c r="E1244" s="15" t="s">
        <v>2255</v>
      </c>
      <c r="F1244" s="15">
        <v>32</v>
      </c>
      <c r="G1244" s="15" t="s">
        <v>323</v>
      </c>
      <c r="H1244" s="15" t="str">
        <f t="shared" si="61"/>
        <v>普通怪物</v>
      </c>
      <c r="I1244" s="18">
        <f>VLOOKUP(F1244,映射!A:B,2,FALSE)*VLOOKUP(G1244,映射!T:U,2,FALSE)*VLOOKUP(H1244,映射!O:P,2,FALSE)</f>
        <v>480</v>
      </c>
      <c r="J1244" s="18">
        <f t="shared" si="60"/>
        <v>470</v>
      </c>
    </row>
    <row r="1245" spans="1:10">
      <c r="A1245" s="15">
        <f t="shared" si="59"/>
        <v>140867</v>
      </c>
      <c r="B1245" s="15">
        <v>40867</v>
      </c>
      <c r="C1245" s="15">
        <v>10154</v>
      </c>
      <c r="D1245" s="15" t="s">
        <v>694</v>
      </c>
      <c r="E1245" s="15" t="s">
        <v>2255</v>
      </c>
      <c r="F1245" s="15">
        <v>32</v>
      </c>
      <c r="G1245" s="15" t="s">
        <v>323</v>
      </c>
      <c r="H1245" s="15" t="str">
        <f t="shared" si="61"/>
        <v>普通怪物</v>
      </c>
      <c r="I1245" s="18">
        <f>VLOOKUP(F1245,映射!A:B,2,FALSE)*VLOOKUP(G1245,映射!T:U,2,FALSE)*VLOOKUP(H1245,映射!O:P,2,FALSE)</f>
        <v>480</v>
      </c>
      <c r="J1245" s="18">
        <f t="shared" si="60"/>
        <v>470</v>
      </c>
    </row>
    <row r="1246" spans="1:10">
      <c r="A1246" s="15">
        <f t="shared" si="59"/>
        <v>140868</v>
      </c>
      <c r="B1246" s="15">
        <v>40868</v>
      </c>
      <c r="C1246" s="15">
        <v>10075</v>
      </c>
      <c r="D1246" s="15" t="s">
        <v>639</v>
      </c>
      <c r="E1246" s="15" t="s">
        <v>2255</v>
      </c>
      <c r="F1246" s="15">
        <v>32</v>
      </c>
      <c r="G1246" s="15" t="s">
        <v>323</v>
      </c>
      <c r="H1246" s="15" t="str">
        <f t="shared" si="61"/>
        <v>普通怪物</v>
      </c>
      <c r="I1246" s="18">
        <f>VLOOKUP(F1246,映射!A:B,2,FALSE)*VLOOKUP(G1246,映射!T:U,2,FALSE)*VLOOKUP(H1246,映射!O:P,2,FALSE)</f>
        <v>480</v>
      </c>
      <c r="J1246" s="18">
        <f t="shared" si="60"/>
        <v>470</v>
      </c>
    </row>
    <row r="1247" spans="1:10">
      <c r="A1247" s="15">
        <f t="shared" si="59"/>
        <v>140869</v>
      </c>
      <c r="B1247" s="15">
        <v>40869</v>
      </c>
      <c r="C1247" s="15">
        <v>10065</v>
      </c>
      <c r="D1247" s="15" t="s">
        <v>629</v>
      </c>
      <c r="E1247" s="15" t="s">
        <v>2255</v>
      </c>
      <c r="F1247" s="15">
        <v>32</v>
      </c>
      <c r="G1247" s="15" t="s">
        <v>323</v>
      </c>
      <c r="H1247" s="15" t="str">
        <f t="shared" si="61"/>
        <v>普通怪物</v>
      </c>
      <c r="I1247" s="18">
        <f>VLOOKUP(F1247,映射!A:B,2,FALSE)*VLOOKUP(G1247,映射!T:U,2,FALSE)*VLOOKUP(H1247,映射!O:P,2,FALSE)</f>
        <v>480</v>
      </c>
      <c r="J1247" s="18">
        <f t="shared" si="60"/>
        <v>470</v>
      </c>
    </row>
    <row r="1248" spans="1:10">
      <c r="A1248" s="15">
        <f t="shared" si="59"/>
        <v>140870</v>
      </c>
      <c r="B1248" s="15">
        <v>40870</v>
      </c>
      <c r="C1248" s="15">
        <v>10112</v>
      </c>
      <c r="D1248" s="15" t="s">
        <v>389</v>
      </c>
      <c r="E1248" s="15" t="s">
        <v>2260</v>
      </c>
      <c r="F1248" s="15">
        <v>32</v>
      </c>
      <c r="G1248" s="15" t="s">
        <v>323</v>
      </c>
      <c r="H1248" s="15" t="str">
        <f t="shared" si="61"/>
        <v>boss</v>
      </c>
      <c r="I1248" s="18">
        <f>VLOOKUP(F1248,映射!A:B,2,FALSE)*VLOOKUP(G1248,映射!T:U,2,FALSE)*VLOOKUP(H1248,映射!O:P,2,FALSE)</f>
        <v>2400</v>
      </c>
      <c r="J1248" s="18">
        <f t="shared" si="60"/>
        <v>2350</v>
      </c>
    </row>
    <row r="1249" spans="1:10">
      <c r="A1249" s="15">
        <f t="shared" si="59"/>
        <v>140871</v>
      </c>
      <c r="B1249" s="15">
        <v>40871</v>
      </c>
      <c r="C1249" s="15">
        <v>10045</v>
      </c>
      <c r="D1249" s="15" t="s">
        <v>515</v>
      </c>
      <c r="E1249" s="15" t="s">
        <v>2255</v>
      </c>
      <c r="F1249" s="15">
        <v>37</v>
      </c>
      <c r="G1249" s="15" t="s">
        <v>323</v>
      </c>
      <c r="H1249" s="15" t="str">
        <f t="shared" si="61"/>
        <v>普通怪物</v>
      </c>
      <c r="I1249" s="18">
        <f>VLOOKUP(F1249,映射!A:B,2,FALSE)*VLOOKUP(G1249,映射!T:U,2,FALSE)*VLOOKUP(H1249,映射!O:P,2,FALSE)</f>
        <v>650</v>
      </c>
      <c r="J1249" s="18">
        <f t="shared" si="60"/>
        <v>520</v>
      </c>
    </row>
    <row r="1250" spans="1:10">
      <c r="A1250" s="15">
        <f t="shared" si="59"/>
        <v>140872</v>
      </c>
      <c r="B1250" s="15">
        <v>40872</v>
      </c>
      <c r="C1250" s="15">
        <v>10121</v>
      </c>
      <c r="D1250" s="15" t="s">
        <v>605</v>
      </c>
      <c r="E1250" s="15" t="s">
        <v>2255</v>
      </c>
      <c r="F1250" s="15">
        <v>37</v>
      </c>
      <c r="G1250" s="15" t="s">
        <v>323</v>
      </c>
      <c r="H1250" s="15" t="str">
        <f t="shared" si="61"/>
        <v>普通怪物</v>
      </c>
      <c r="I1250" s="18">
        <f>VLOOKUP(F1250,映射!A:B,2,FALSE)*VLOOKUP(G1250,映射!T:U,2,FALSE)*VLOOKUP(H1250,映射!O:P,2,FALSE)</f>
        <v>650</v>
      </c>
      <c r="J1250" s="18">
        <f t="shared" si="60"/>
        <v>520</v>
      </c>
    </row>
    <row r="1251" spans="1:10">
      <c r="A1251" s="15">
        <f t="shared" si="59"/>
        <v>140873</v>
      </c>
      <c r="B1251" s="15">
        <v>40873</v>
      </c>
      <c r="C1251" s="15">
        <v>10134</v>
      </c>
      <c r="D1251" s="15" t="s">
        <v>474</v>
      </c>
      <c r="E1251" s="15" t="s">
        <v>2255</v>
      </c>
      <c r="F1251" s="15">
        <v>37</v>
      </c>
      <c r="G1251" s="15" t="s">
        <v>323</v>
      </c>
      <c r="H1251" s="15" t="str">
        <f t="shared" si="61"/>
        <v>普通怪物</v>
      </c>
      <c r="I1251" s="18">
        <f>VLOOKUP(F1251,映射!A:B,2,FALSE)*VLOOKUP(G1251,映射!T:U,2,FALSE)*VLOOKUP(H1251,映射!O:P,2,FALSE)</f>
        <v>650</v>
      </c>
      <c r="J1251" s="18">
        <f t="shared" si="60"/>
        <v>520</v>
      </c>
    </row>
    <row r="1252" spans="1:10">
      <c r="A1252" s="15">
        <f t="shared" si="59"/>
        <v>140874</v>
      </c>
      <c r="B1252" s="15">
        <v>40874</v>
      </c>
      <c r="C1252" s="15">
        <v>10068</v>
      </c>
      <c r="D1252" s="15" t="s">
        <v>450</v>
      </c>
      <c r="E1252" s="15" t="s">
        <v>2255</v>
      </c>
      <c r="F1252" s="15">
        <v>37</v>
      </c>
      <c r="G1252" s="15" t="s">
        <v>323</v>
      </c>
      <c r="H1252" s="15" t="str">
        <f t="shared" si="61"/>
        <v>普通怪物</v>
      </c>
      <c r="I1252" s="18">
        <f>VLOOKUP(F1252,映射!A:B,2,FALSE)*VLOOKUP(G1252,映射!T:U,2,FALSE)*VLOOKUP(H1252,映射!O:P,2,FALSE)</f>
        <v>650</v>
      </c>
      <c r="J1252" s="18">
        <f t="shared" si="60"/>
        <v>520</v>
      </c>
    </row>
    <row r="1253" spans="1:10">
      <c r="A1253" s="15">
        <f t="shared" si="59"/>
        <v>140875</v>
      </c>
      <c r="B1253" s="15">
        <v>40875</v>
      </c>
      <c r="C1253" s="15">
        <v>10070</v>
      </c>
      <c r="D1253" s="15" t="s">
        <v>592</v>
      </c>
      <c r="E1253" s="15" t="s">
        <v>2255</v>
      </c>
      <c r="F1253" s="15">
        <v>37</v>
      </c>
      <c r="G1253" s="15" t="s">
        <v>323</v>
      </c>
      <c r="H1253" s="15" t="str">
        <f t="shared" si="61"/>
        <v>普通怪物</v>
      </c>
      <c r="I1253" s="18">
        <f>VLOOKUP(F1253,映射!A:B,2,FALSE)*VLOOKUP(G1253,映射!T:U,2,FALSE)*VLOOKUP(H1253,映射!O:P,2,FALSE)</f>
        <v>650</v>
      </c>
      <c r="J1253" s="18">
        <f t="shared" si="60"/>
        <v>520</v>
      </c>
    </row>
    <row r="1254" spans="1:10">
      <c r="A1254" s="15">
        <f t="shared" si="59"/>
        <v>140876</v>
      </c>
      <c r="B1254" s="15">
        <v>40876</v>
      </c>
      <c r="C1254" s="15">
        <v>10111</v>
      </c>
      <c r="D1254" s="15" t="s">
        <v>521</v>
      </c>
      <c r="E1254" s="15" t="s">
        <v>2255</v>
      </c>
      <c r="F1254" s="15">
        <v>37</v>
      </c>
      <c r="G1254" s="15" t="s">
        <v>323</v>
      </c>
      <c r="H1254" s="15" t="str">
        <f t="shared" si="61"/>
        <v>普通怪物</v>
      </c>
      <c r="I1254" s="18">
        <f>VLOOKUP(F1254,映射!A:B,2,FALSE)*VLOOKUP(G1254,映射!T:U,2,FALSE)*VLOOKUP(H1254,映射!O:P,2,FALSE)</f>
        <v>650</v>
      </c>
      <c r="J1254" s="18">
        <f t="shared" si="60"/>
        <v>520</v>
      </c>
    </row>
    <row r="1255" spans="1:10">
      <c r="A1255" s="15">
        <f t="shared" si="59"/>
        <v>140877</v>
      </c>
      <c r="B1255" s="15">
        <v>40877</v>
      </c>
      <c r="C1255" s="15">
        <v>10144</v>
      </c>
      <c r="D1255" s="15" t="s">
        <v>393</v>
      </c>
      <c r="E1255" s="15" t="s">
        <v>2255</v>
      </c>
      <c r="F1255" s="15">
        <v>37</v>
      </c>
      <c r="G1255" s="15" t="s">
        <v>323</v>
      </c>
      <c r="H1255" s="15" t="str">
        <f t="shared" si="61"/>
        <v>普通怪物</v>
      </c>
      <c r="I1255" s="18">
        <f>VLOOKUP(F1255,映射!A:B,2,FALSE)*VLOOKUP(G1255,映射!T:U,2,FALSE)*VLOOKUP(H1255,映射!O:P,2,FALSE)</f>
        <v>650</v>
      </c>
      <c r="J1255" s="18">
        <f t="shared" si="60"/>
        <v>520</v>
      </c>
    </row>
    <row r="1256" spans="1:10">
      <c r="A1256" s="15">
        <f t="shared" si="59"/>
        <v>140878</v>
      </c>
      <c r="B1256" s="15">
        <v>40878</v>
      </c>
      <c r="C1256" s="15">
        <v>10076</v>
      </c>
      <c r="D1256" s="15" t="s">
        <v>506</v>
      </c>
      <c r="E1256" s="15" t="s">
        <v>2255</v>
      </c>
      <c r="F1256" s="15">
        <v>37</v>
      </c>
      <c r="G1256" s="15" t="s">
        <v>323</v>
      </c>
      <c r="H1256" s="15" t="str">
        <f t="shared" si="61"/>
        <v>普通怪物</v>
      </c>
      <c r="I1256" s="18">
        <f>VLOOKUP(F1256,映射!A:B,2,FALSE)*VLOOKUP(G1256,映射!T:U,2,FALSE)*VLOOKUP(H1256,映射!O:P,2,FALSE)</f>
        <v>650</v>
      </c>
      <c r="J1256" s="18">
        <f t="shared" si="60"/>
        <v>520</v>
      </c>
    </row>
    <row r="1257" spans="1:10">
      <c r="A1257" s="15">
        <f t="shared" si="59"/>
        <v>140879</v>
      </c>
      <c r="B1257" s="15">
        <v>40879</v>
      </c>
      <c r="C1257" s="15">
        <v>10081</v>
      </c>
      <c r="D1257" s="15" t="s">
        <v>508</v>
      </c>
      <c r="E1257" s="15" t="s">
        <v>2255</v>
      </c>
      <c r="F1257" s="15">
        <v>37</v>
      </c>
      <c r="G1257" s="15" t="s">
        <v>323</v>
      </c>
      <c r="H1257" s="15" t="str">
        <f t="shared" si="61"/>
        <v>普通怪物</v>
      </c>
      <c r="I1257" s="18">
        <f>VLOOKUP(F1257,映射!A:B,2,FALSE)*VLOOKUP(G1257,映射!T:U,2,FALSE)*VLOOKUP(H1257,映射!O:P,2,FALSE)</f>
        <v>650</v>
      </c>
      <c r="J1257" s="18">
        <f t="shared" si="60"/>
        <v>520</v>
      </c>
    </row>
    <row r="1258" spans="1:10">
      <c r="A1258" s="15">
        <f t="shared" si="59"/>
        <v>140880</v>
      </c>
      <c r="B1258" s="15">
        <v>40880</v>
      </c>
      <c r="C1258" s="15">
        <v>10006</v>
      </c>
      <c r="D1258" s="15" t="s">
        <v>451</v>
      </c>
      <c r="E1258" s="15" t="s">
        <v>2255</v>
      </c>
      <c r="F1258" s="15">
        <v>37</v>
      </c>
      <c r="G1258" s="15" t="s">
        <v>323</v>
      </c>
      <c r="H1258" s="15" t="str">
        <f t="shared" si="61"/>
        <v>普通怪物</v>
      </c>
      <c r="I1258" s="18">
        <f>VLOOKUP(F1258,映射!A:B,2,FALSE)*VLOOKUP(G1258,映射!T:U,2,FALSE)*VLOOKUP(H1258,映射!O:P,2,FALSE)</f>
        <v>650</v>
      </c>
      <c r="J1258" s="18">
        <f t="shared" si="60"/>
        <v>520</v>
      </c>
    </row>
    <row r="1259" spans="1:10">
      <c r="A1259" s="15">
        <f t="shared" si="59"/>
        <v>140881</v>
      </c>
      <c r="B1259" s="15">
        <v>40881</v>
      </c>
      <c r="C1259" s="15">
        <v>10122</v>
      </c>
      <c r="D1259" s="15" t="s">
        <v>630</v>
      </c>
      <c r="E1259" s="15" t="s">
        <v>2255</v>
      </c>
      <c r="F1259" s="15">
        <v>37</v>
      </c>
      <c r="G1259" s="15" t="s">
        <v>323</v>
      </c>
      <c r="H1259" s="15" t="str">
        <f t="shared" si="61"/>
        <v>普通怪物</v>
      </c>
      <c r="I1259" s="18">
        <f>VLOOKUP(F1259,映射!A:B,2,FALSE)*VLOOKUP(G1259,映射!T:U,2,FALSE)*VLOOKUP(H1259,映射!O:P,2,FALSE)</f>
        <v>650</v>
      </c>
      <c r="J1259" s="18">
        <f t="shared" si="60"/>
        <v>520</v>
      </c>
    </row>
    <row r="1260" spans="1:10">
      <c r="A1260" s="15">
        <f t="shared" si="59"/>
        <v>140882</v>
      </c>
      <c r="B1260" s="15">
        <v>40882</v>
      </c>
      <c r="C1260" s="15">
        <v>10154</v>
      </c>
      <c r="D1260" s="15" t="s">
        <v>694</v>
      </c>
      <c r="E1260" s="15" t="s">
        <v>2255</v>
      </c>
      <c r="F1260" s="15">
        <v>37</v>
      </c>
      <c r="G1260" s="15" t="s">
        <v>323</v>
      </c>
      <c r="H1260" s="15" t="str">
        <f t="shared" si="61"/>
        <v>普通怪物</v>
      </c>
      <c r="I1260" s="18">
        <f>VLOOKUP(F1260,映射!A:B,2,FALSE)*VLOOKUP(G1260,映射!T:U,2,FALSE)*VLOOKUP(H1260,映射!O:P,2,FALSE)</f>
        <v>650</v>
      </c>
      <c r="J1260" s="18">
        <f t="shared" si="60"/>
        <v>520</v>
      </c>
    </row>
    <row r="1261" spans="1:10">
      <c r="A1261" s="15">
        <f t="shared" si="59"/>
        <v>140883</v>
      </c>
      <c r="B1261" s="15">
        <v>40883</v>
      </c>
      <c r="C1261" s="15">
        <v>10075</v>
      </c>
      <c r="D1261" s="15" t="s">
        <v>639</v>
      </c>
      <c r="E1261" s="15" t="s">
        <v>2255</v>
      </c>
      <c r="F1261" s="15">
        <v>37</v>
      </c>
      <c r="G1261" s="15" t="s">
        <v>323</v>
      </c>
      <c r="H1261" s="15" t="str">
        <f t="shared" si="61"/>
        <v>普通怪物</v>
      </c>
      <c r="I1261" s="18">
        <f>VLOOKUP(F1261,映射!A:B,2,FALSE)*VLOOKUP(G1261,映射!T:U,2,FALSE)*VLOOKUP(H1261,映射!O:P,2,FALSE)</f>
        <v>650</v>
      </c>
      <c r="J1261" s="18">
        <f t="shared" si="60"/>
        <v>520</v>
      </c>
    </row>
    <row r="1262" spans="1:10">
      <c r="A1262" s="15">
        <f t="shared" ref="A1262:A1325" si="62">B1262+100000</f>
        <v>140884</v>
      </c>
      <c r="B1262" s="15">
        <v>40884</v>
      </c>
      <c r="C1262" s="15">
        <v>10065</v>
      </c>
      <c r="D1262" s="15" t="s">
        <v>629</v>
      </c>
      <c r="E1262" s="15" t="s">
        <v>2255</v>
      </c>
      <c r="F1262" s="15">
        <v>37</v>
      </c>
      <c r="G1262" s="15" t="s">
        <v>323</v>
      </c>
      <c r="H1262" s="15" t="str">
        <f t="shared" si="61"/>
        <v>普通怪物</v>
      </c>
      <c r="I1262" s="18">
        <f>VLOOKUP(F1262,映射!A:B,2,FALSE)*VLOOKUP(G1262,映射!T:U,2,FALSE)*VLOOKUP(H1262,映射!O:P,2,FALSE)</f>
        <v>650</v>
      </c>
      <c r="J1262" s="18">
        <f t="shared" si="60"/>
        <v>520</v>
      </c>
    </row>
    <row r="1263" spans="1:10">
      <c r="A1263" s="15">
        <f t="shared" si="62"/>
        <v>140885</v>
      </c>
      <c r="B1263" s="15">
        <v>40885</v>
      </c>
      <c r="C1263" s="15">
        <v>10112</v>
      </c>
      <c r="D1263" s="15" t="s">
        <v>389</v>
      </c>
      <c r="E1263" s="15" t="s">
        <v>2260</v>
      </c>
      <c r="F1263" s="15">
        <v>37</v>
      </c>
      <c r="G1263" s="15" t="s">
        <v>323</v>
      </c>
      <c r="H1263" s="15" t="str">
        <f t="shared" si="61"/>
        <v>boss</v>
      </c>
      <c r="I1263" s="18">
        <f>VLOOKUP(F1263,映射!A:B,2,FALSE)*VLOOKUP(G1263,映射!T:U,2,FALSE)*VLOOKUP(H1263,映射!O:P,2,FALSE)</f>
        <v>3250</v>
      </c>
      <c r="J1263" s="18">
        <f t="shared" si="60"/>
        <v>2600</v>
      </c>
    </row>
    <row r="1264" spans="1:10">
      <c r="A1264" s="15">
        <f t="shared" si="62"/>
        <v>140886</v>
      </c>
      <c r="B1264" s="15">
        <v>40886</v>
      </c>
      <c r="C1264" s="15">
        <v>10045</v>
      </c>
      <c r="D1264" s="15" t="s">
        <v>515</v>
      </c>
      <c r="E1264" s="15" t="s">
        <v>2255</v>
      </c>
      <c r="F1264" s="15">
        <v>42</v>
      </c>
      <c r="G1264" s="15" t="s">
        <v>323</v>
      </c>
      <c r="H1264" s="15" t="str">
        <f t="shared" si="61"/>
        <v>普通怪物</v>
      </c>
      <c r="I1264" s="18">
        <f>VLOOKUP(F1264,映射!A:B,2,FALSE)*VLOOKUP(G1264,映射!T:U,2,FALSE)*VLOOKUP(H1264,映射!O:P,2,FALSE)</f>
        <v>860</v>
      </c>
      <c r="J1264" s="18">
        <f t="shared" si="60"/>
        <v>570</v>
      </c>
    </row>
    <row r="1265" spans="1:10">
      <c r="A1265" s="15">
        <f t="shared" si="62"/>
        <v>140887</v>
      </c>
      <c r="B1265" s="15">
        <v>40887</v>
      </c>
      <c r="C1265" s="15">
        <v>10121</v>
      </c>
      <c r="D1265" s="15" t="s">
        <v>605</v>
      </c>
      <c r="E1265" s="15" t="s">
        <v>2255</v>
      </c>
      <c r="F1265" s="15">
        <v>42</v>
      </c>
      <c r="G1265" s="15" t="s">
        <v>323</v>
      </c>
      <c r="H1265" s="15" t="str">
        <f t="shared" si="61"/>
        <v>普通怪物</v>
      </c>
      <c r="I1265" s="18">
        <f>VLOOKUP(F1265,映射!A:B,2,FALSE)*VLOOKUP(G1265,映射!T:U,2,FALSE)*VLOOKUP(H1265,映射!O:P,2,FALSE)</f>
        <v>860</v>
      </c>
      <c r="J1265" s="18">
        <f t="shared" si="60"/>
        <v>570</v>
      </c>
    </row>
    <row r="1266" spans="1:10">
      <c r="A1266" s="15">
        <f t="shared" si="62"/>
        <v>140888</v>
      </c>
      <c r="B1266" s="15">
        <v>40888</v>
      </c>
      <c r="C1266" s="15">
        <v>10134</v>
      </c>
      <c r="D1266" s="15" t="s">
        <v>474</v>
      </c>
      <c r="E1266" s="15" t="s">
        <v>2255</v>
      </c>
      <c r="F1266" s="15">
        <v>42</v>
      </c>
      <c r="G1266" s="15" t="s">
        <v>323</v>
      </c>
      <c r="H1266" s="15" t="str">
        <f t="shared" si="61"/>
        <v>普通怪物</v>
      </c>
      <c r="I1266" s="18">
        <f>VLOOKUP(F1266,映射!A:B,2,FALSE)*VLOOKUP(G1266,映射!T:U,2,FALSE)*VLOOKUP(H1266,映射!O:P,2,FALSE)</f>
        <v>860</v>
      </c>
      <c r="J1266" s="18">
        <f t="shared" si="60"/>
        <v>570</v>
      </c>
    </row>
    <row r="1267" spans="1:10">
      <c r="A1267" s="15">
        <f t="shared" si="62"/>
        <v>140889</v>
      </c>
      <c r="B1267" s="15">
        <v>40889</v>
      </c>
      <c r="C1267" s="15">
        <v>10068</v>
      </c>
      <c r="D1267" s="15" t="s">
        <v>450</v>
      </c>
      <c r="E1267" s="15" t="s">
        <v>2255</v>
      </c>
      <c r="F1267" s="15">
        <v>42</v>
      </c>
      <c r="G1267" s="15" t="s">
        <v>323</v>
      </c>
      <c r="H1267" s="15" t="str">
        <f t="shared" si="61"/>
        <v>普通怪物</v>
      </c>
      <c r="I1267" s="18">
        <f>VLOOKUP(F1267,映射!A:B,2,FALSE)*VLOOKUP(G1267,映射!T:U,2,FALSE)*VLOOKUP(H1267,映射!O:P,2,FALSE)</f>
        <v>860</v>
      </c>
      <c r="J1267" s="18">
        <f t="shared" si="60"/>
        <v>570</v>
      </c>
    </row>
    <row r="1268" spans="1:10">
      <c r="A1268" s="15">
        <f t="shared" si="62"/>
        <v>140890</v>
      </c>
      <c r="B1268" s="15">
        <v>40890</v>
      </c>
      <c r="C1268" s="15">
        <v>10070</v>
      </c>
      <c r="D1268" s="15" t="s">
        <v>592</v>
      </c>
      <c r="E1268" s="15" t="s">
        <v>2255</v>
      </c>
      <c r="F1268" s="15">
        <v>42</v>
      </c>
      <c r="G1268" s="15" t="s">
        <v>323</v>
      </c>
      <c r="H1268" s="15" t="str">
        <f t="shared" si="61"/>
        <v>普通怪物</v>
      </c>
      <c r="I1268" s="18">
        <f>VLOOKUP(F1268,映射!A:B,2,FALSE)*VLOOKUP(G1268,映射!T:U,2,FALSE)*VLOOKUP(H1268,映射!O:P,2,FALSE)</f>
        <v>860</v>
      </c>
      <c r="J1268" s="18">
        <f t="shared" si="60"/>
        <v>570</v>
      </c>
    </row>
    <row r="1269" spans="1:10">
      <c r="A1269" s="15">
        <f t="shared" si="62"/>
        <v>140891</v>
      </c>
      <c r="B1269" s="15">
        <v>40891</v>
      </c>
      <c r="C1269" s="15">
        <v>10111</v>
      </c>
      <c r="D1269" s="15" t="s">
        <v>521</v>
      </c>
      <c r="E1269" s="15" t="s">
        <v>2255</v>
      </c>
      <c r="F1269" s="15">
        <v>42</v>
      </c>
      <c r="G1269" s="15" t="s">
        <v>323</v>
      </c>
      <c r="H1269" s="15" t="str">
        <f t="shared" si="61"/>
        <v>普通怪物</v>
      </c>
      <c r="I1269" s="18">
        <f>VLOOKUP(F1269,映射!A:B,2,FALSE)*VLOOKUP(G1269,映射!T:U,2,FALSE)*VLOOKUP(H1269,映射!O:P,2,FALSE)</f>
        <v>860</v>
      </c>
      <c r="J1269" s="18">
        <f t="shared" si="60"/>
        <v>570</v>
      </c>
    </row>
    <row r="1270" spans="1:10">
      <c r="A1270" s="15">
        <f t="shared" si="62"/>
        <v>140892</v>
      </c>
      <c r="B1270" s="15">
        <v>40892</v>
      </c>
      <c r="C1270" s="15">
        <v>10144</v>
      </c>
      <c r="D1270" s="15" t="s">
        <v>393</v>
      </c>
      <c r="E1270" s="15" t="s">
        <v>2255</v>
      </c>
      <c r="F1270" s="15">
        <v>42</v>
      </c>
      <c r="G1270" s="15" t="s">
        <v>323</v>
      </c>
      <c r="H1270" s="15" t="str">
        <f t="shared" si="61"/>
        <v>普通怪物</v>
      </c>
      <c r="I1270" s="18">
        <f>VLOOKUP(F1270,映射!A:B,2,FALSE)*VLOOKUP(G1270,映射!T:U,2,FALSE)*VLOOKUP(H1270,映射!O:P,2,FALSE)</f>
        <v>860</v>
      </c>
      <c r="J1270" s="18">
        <f t="shared" si="60"/>
        <v>570</v>
      </c>
    </row>
    <row r="1271" spans="1:10">
      <c r="A1271" s="15">
        <f t="shared" si="62"/>
        <v>140893</v>
      </c>
      <c r="B1271" s="15">
        <v>40893</v>
      </c>
      <c r="C1271" s="15">
        <v>10076</v>
      </c>
      <c r="D1271" s="15" t="s">
        <v>506</v>
      </c>
      <c r="E1271" s="15" t="s">
        <v>2255</v>
      </c>
      <c r="F1271" s="15">
        <v>42</v>
      </c>
      <c r="G1271" s="15" t="s">
        <v>323</v>
      </c>
      <c r="H1271" s="15" t="str">
        <f t="shared" si="61"/>
        <v>普通怪物</v>
      </c>
      <c r="I1271" s="18">
        <f>VLOOKUP(F1271,映射!A:B,2,FALSE)*VLOOKUP(G1271,映射!T:U,2,FALSE)*VLOOKUP(H1271,映射!O:P,2,FALSE)</f>
        <v>860</v>
      </c>
      <c r="J1271" s="18">
        <f t="shared" si="60"/>
        <v>570</v>
      </c>
    </row>
    <row r="1272" spans="1:10">
      <c r="A1272" s="15">
        <f t="shared" si="62"/>
        <v>140894</v>
      </c>
      <c r="B1272" s="15">
        <v>40894</v>
      </c>
      <c r="C1272" s="15">
        <v>10081</v>
      </c>
      <c r="D1272" s="15" t="s">
        <v>508</v>
      </c>
      <c r="E1272" s="15" t="s">
        <v>2255</v>
      </c>
      <c r="F1272" s="15">
        <v>42</v>
      </c>
      <c r="G1272" s="15" t="s">
        <v>323</v>
      </c>
      <c r="H1272" s="15" t="str">
        <f t="shared" si="61"/>
        <v>普通怪物</v>
      </c>
      <c r="I1272" s="18">
        <f>VLOOKUP(F1272,映射!A:B,2,FALSE)*VLOOKUP(G1272,映射!T:U,2,FALSE)*VLOOKUP(H1272,映射!O:P,2,FALSE)</f>
        <v>860</v>
      </c>
      <c r="J1272" s="18">
        <f t="shared" si="60"/>
        <v>570</v>
      </c>
    </row>
    <row r="1273" spans="1:10">
      <c r="A1273" s="15">
        <f t="shared" si="62"/>
        <v>140895</v>
      </c>
      <c r="B1273" s="15">
        <v>40895</v>
      </c>
      <c r="C1273" s="15">
        <v>10006</v>
      </c>
      <c r="D1273" s="15" t="s">
        <v>451</v>
      </c>
      <c r="E1273" s="15" t="s">
        <v>2255</v>
      </c>
      <c r="F1273" s="15">
        <v>42</v>
      </c>
      <c r="G1273" s="15" t="s">
        <v>323</v>
      </c>
      <c r="H1273" s="15" t="str">
        <f t="shared" si="61"/>
        <v>普通怪物</v>
      </c>
      <c r="I1273" s="18">
        <f>VLOOKUP(F1273,映射!A:B,2,FALSE)*VLOOKUP(G1273,映射!T:U,2,FALSE)*VLOOKUP(H1273,映射!O:P,2,FALSE)</f>
        <v>860</v>
      </c>
      <c r="J1273" s="18">
        <f t="shared" si="60"/>
        <v>570</v>
      </c>
    </row>
    <row r="1274" spans="1:10">
      <c r="A1274" s="15">
        <f t="shared" si="62"/>
        <v>140896</v>
      </c>
      <c r="B1274" s="15">
        <v>40896</v>
      </c>
      <c r="C1274" s="15">
        <v>10122</v>
      </c>
      <c r="D1274" s="15" t="s">
        <v>630</v>
      </c>
      <c r="E1274" s="15" t="s">
        <v>2255</v>
      </c>
      <c r="F1274" s="15">
        <v>42</v>
      </c>
      <c r="G1274" s="15" t="s">
        <v>323</v>
      </c>
      <c r="H1274" s="15" t="str">
        <f t="shared" si="61"/>
        <v>普通怪物</v>
      </c>
      <c r="I1274" s="18">
        <f>VLOOKUP(F1274,映射!A:B,2,FALSE)*VLOOKUP(G1274,映射!T:U,2,FALSE)*VLOOKUP(H1274,映射!O:P,2,FALSE)</f>
        <v>860</v>
      </c>
      <c r="J1274" s="18">
        <f t="shared" si="60"/>
        <v>570</v>
      </c>
    </row>
    <row r="1275" spans="1:10">
      <c r="A1275" s="15">
        <f t="shared" si="62"/>
        <v>140897</v>
      </c>
      <c r="B1275" s="15">
        <v>40897</v>
      </c>
      <c r="C1275" s="15">
        <v>10154</v>
      </c>
      <c r="D1275" s="15" t="s">
        <v>694</v>
      </c>
      <c r="E1275" s="15" t="s">
        <v>2255</v>
      </c>
      <c r="F1275" s="15">
        <v>42</v>
      </c>
      <c r="G1275" s="15" t="s">
        <v>323</v>
      </c>
      <c r="H1275" s="15" t="str">
        <f t="shared" si="61"/>
        <v>普通怪物</v>
      </c>
      <c r="I1275" s="18">
        <f>VLOOKUP(F1275,映射!A:B,2,FALSE)*VLOOKUP(G1275,映射!T:U,2,FALSE)*VLOOKUP(H1275,映射!O:P,2,FALSE)</f>
        <v>860</v>
      </c>
      <c r="J1275" s="18">
        <f t="shared" si="60"/>
        <v>570</v>
      </c>
    </row>
    <row r="1276" spans="1:10">
      <c r="A1276" s="15">
        <f t="shared" si="62"/>
        <v>140898</v>
      </c>
      <c r="B1276" s="15">
        <v>40898</v>
      </c>
      <c r="C1276" s="15">
        <v>10075</v>
      </c>
      <c r="D1276" s="15" t="s">
        <v>639</v>
      </c>
      <c r="E1276" s="15" t="s">
        <v>2255</v>
      </c>
      <c r="F1276" s="15">
        <v>42</v>
      </c>
      <c r="G1276" s="15" t="s">
        <v>323</v>
      </c>
      <c r="H1276" s="15" t="str">
        <f t="shared" si="61"/>
        <v>普通怪物</v>
      </c>
      <c r="I1276" s="18">
        <f>VLOOKUP(F1276,映射!A:B,2,FALSE)*VLOOKUP(G1276,映射!T:U,2,FALSE)*VLOOKUP(H1276,映射!O:P,2,FALSE)</f>
        <v>860</v>
      </c>
      <c r="J1276" s="18">
        <f t="shared" si="60"/>
        <v>570</v>
      </c>
    </row>
    <row r="1277" spans="1:10">
      <c r="A1277" s="15">
        <f t="shared" si="62"/>
        <v>140899</v>
      </c>
      <c r="B1277" s="15">
        <v>40899</v>
      </c>
      <c r="C1277" s="15">
        <v>10065</v>
      </c>
      <c r="D1277" s="15" t="s">
        <v>629</v>
      </c>
      <c r="E1277" s="15" t="s">
        <v>2255</v>
      </c>
      <c r="F1277" s="15">
        <v>42</v>
      </c>
      <c r="G1277" s="15" t="s">
        <v>323</v>
      </c>
      <c r="H1277" s="15" t="str">
        <f t="shared" si="61"/>
        <v>普通怪物</v>
      </c>
      <c r="I1277" s="18">
        <f>VLOOKUP(F1277,映射!A:B,2,FALSE)*VLOOKUP(G1277,映射!T:U,2,FALSE)*VLOOKUP(H1277,映射!O:P,2,FALSE)</f>
        <v>860</v>
      </c>
      <c r="J1277" s="18">
        <f t="shared" si="60"/>
        <v>570</v>
      </c>
    </row>
    <row r="1278" spans="1:10">
      <c r="A1278" s="15">
        <f t="shared" si="62"/>
        <v>140900</v>
      </c>
      <c r="B1278" s="15">
        <v>40900</v>
      </c>
      <c r="C1278" s="15">
        <v>10112</v>
      </c>
      <c r="D1278" s="15" t="s">
        <v>389</v>
      </c>
      <c r="E1278" s="15" t="s">
        <v>2260</v>
      </c>
      <c r="F1278" s="15">
        <v>42</v>
      </c>
      <c r="G1278" s="15" t="s">
        <v>323</v>
      </c>
      <c r="H1278" s="15" t="str">
        <f t="shared" si="61"/>
        <v>boss</v>
      </c>
      <c r="I1278" s="18">
        <f>VLOOKUP(F1278,映射!A:B,2,FALSE)*VLOOKUP(G1278,映射!T:U,2,FALSE)*VLOOKUP(H1278,映射!O:P,2,FALSE)</f>
        <v>4300</v>
      </c>
      <c r="J1278" s="18">
        <f t="shared" si="60"/>
        <v>2850</v>
      </c>
    </row>
    <row r="1279" spans="1:10">
      <c r="A1279" s="15">
        <f t="shared" si="62"/>
        <v>140901</v>
      </c>
      <c r="B1279" s="15">
        <v>40901</v>
      </c>
      <c r="C1279" s="15">
        <v>10045</v>
      </c>
      <c r="D1279" s="15" t="s">
        <v>515</v>
      </c>
      <c r="E1279" s="15" t="s">
        <v>2255</v>
      </c>
      <c r="F1279" s="15">
        <v>47</v>
      </c>
      <c r="G1279" s="15" t="s">
        <v>323</v>
      </c>
      <c r="H1279" s="15" t="str">
        <f t="shared" si="61"/>
        <v>普通怪物</v>
      </c>
      <c r="I1279" s="18">
        <f>VLOOKUP(F1279,映射!A:B,2,FALSE)*VLOOKUP(G1279,映射!T:U,2,FALSE)*VLOOKUP(H1279,映射!O:P,2,FALSE)</f>
        <v>1120</v>
      </c>
      <c r="J1279" s="18">
        <f t="shared" si="60"/>
        <v>620</v>
      </c>
    </row>
    <row r="1280" spans="1:10">
      <c r="A1280" s="15">
        <f t="shared" si="62"/>
        <v>140902</v>
      </c>
      <c r="B1280" s="15">
        <v>40902</v>
      </c>
      <c r="C1280" s="15">
        <v>10121</v>
      </c>
      <c r="D1280" s="15" t="s">
        <v>605</v>
      </c>
      <c r="E1280" s="15" t="s">
        <v>2255</v>
      </c>
      <c r="F1280" s="15">
        <v>47</v>
      </c>
      <c r="G1280" s="15" t="s">
        <v>323</v>
      </c>
      <c r="H1280" s="15" t="str">
        <f t="shared" si="61"/>
        <v>普通怪物</v>
      </c>
      <c r="I1280" s="18">
        <f>VLOOKUP(F1280,映射!A:B,2,FALSE)*VLOOKUP(G1280,映射!T:U,2,FALSE)*VLOOKUP(H1280,映射!O:P,2,FALSE)</f>
        <v>1120</v>
      </c>
      <c r="J1280" s="18">
        <f t="shared" si="60"/>
        <v>620</v>
      </c>
    </row>
    <row r="1281" spans="1:10">
      <c r="A1281" s="15">
        <f t="shared" si="62"/>
        <v>140903</v>
      </c>
      <c r="B1281" s="15">
        <v>40903</v>
      </c>
      <c r="C1281" s="15">
        <v>10134</v>
      </c>
      <c r="D1281" s="15" t="s">
        <v>474</v>
      </c>
      <c r="E1281" s="15" t="s">
        <v>2255</v>
      </c>
      <c r="F1281" s="15">
        <v>47</v>
      </c>
      <c r="G1281" s="15" t="s">
        <v>323</v>
      </c>
      <c r="H1281" s="15" t="str">
        <f t="shared" si="61"/>
        <v>普通怪物</v>
      </c>
      <c r="I1281" s="18">
        <f>VLOOKUP(F1281,映射!A:B,2,FALSE)*VLOOKUP(G1281,映射!T:U,2,FALSE)*VLOOKUP(H1281,映射!O:P,2,FALSE)</f>
        <v>1120</v>
      </c>
      <c r="J1281" s="18">
        <f t="shared" si="60"/>
        <v>620</v>
      </c>
    </row>
    <row r="1282" spans="1:10">
      <c r="A1282" s="15">
        <f t="shared" si="62"/>
        <v>140904</v>
      </c>
      <c r="B1282" s="15">
        <v>40904</v>
      </c>
      <c r="C1282" s="15">
        <v>10068</v>
      </c>
      <c r="D1282" s="15" t="s">
        <v>450</v>
      </c>
      <c r="E1282" s="15" t="s">
        <v>2255</v>
      </c>
      <c r="F1282" s="15">
        <v>47</v>
      </c>
      <c r="G1282" s="15" t="s">
        <v>323</v>
      </c>
      <c r="H1282" s="15" t="str">
        <f t="shared" si="61"/>
        <v>普通怪物</v>
      </c>
      <c r="I1282" s="18">
        <f>VLOOKUP(F1282,映射!A:B,2,FALSE)*VLOOKUP(G1282,映射!T:U,2,FALSE)*VLOOKUP(H1282,映射!O:P,2,FALSE)</f>
        <v>1120</v>
      </c>
      <c r="J1282" s="18">
        <f t="shared" si="60"/>
        <v>620</v>
      </c>
    </row>
    <row r="1283" spans="1:10">
      <c r="A1283" s="15">
        <f t="shared" si="62"/>
        <v>140905</v>
      </c>
      <c r="B1283" s="15">
        <v>40905</v>
      </c>
      <c r="C1283" s="15">
        <v>10070</v>
      </c>
      <c r="D1283" s="15" t="s">
        <v>592</v>
      </c>
      <c r="E1283" s="15" t="s">
        <v>2255</v>
      </c>
      <c r="F1283" s="15">
        <v>47</v>
      </c>
      <c r="G1283" s="15" t="s">
        <v>323</v>
      </c>
      <c r="H1283" s="15" t="str">
        <f t="shared" si="61"/>
        <v>普通怪物</v>
      </c>
      <c r="I1283" s="18">
        <f>VLOOKUP(F1283,映射!A:B,2,FALSE)*VLOOKUP(G1283,映射!T:U,2,FALSE)*VLOOKUP(H1283,映射!O:P,2,FALSE)</f>
        <v>1120</v>
      </c>
      <c r="J1283" s="18">
        <f t="shared" ref="J1283:J1314" si="63">VLOOKUP(F1283,AK:AL,2,FALSE)*VLOOKUP(G1283,AH:AI,2,FALSE)*VLOOKUP(H1283,AF:AG,2,FALSE)</f>
        <v>620</v>
      </c>
    </row>
    <row r="1284" spans="1:10">
      <c r="A1284" s="15">
        <f t="shared" si="62"/>
        <v>140906</v>
      </c>
      <c r="B1284" s="15">
        <v>40906</v>
      </c>
      <c r="C1284" s="15">
        <v>10111</v>
      </c>
      <c r="D1284" s="15" t="s">
        <v>521</v>
      </c>
      <c r="E1284" s="15" t="s">
        <v>2255</v>
      </c>
      <c r="F1284" s="15">
        <v>47</v>
      </c>
      <c r="G1284" s="15" t="s">
        <v>323</v>
      </c>
      <c r="H1284" s="15" t="str">
        <f t="shared" ref="H1284:H1347" si="64">IF(E1284="monster","普通怪物","boss")</f>
        <v>普通怪物</v>
      </c>
      <c r="I1284" s="18">
        <f>VLOOKUP(F1284,映射!A:B,2,FALSE)*VLOOKUP(G1284,映射!T:U,2,FALSE)*VLOOKUP(H1284,映射!O:P,2,FALSE)</f>
        <v>1120</v>
      </c>
      <c r="J1284" s="18">
        <f t="shared" si="63"/>
        <v>620</v>
      </c>
    </row>
    <row r="1285" spans="1:10">
      <c r="A1285" s="15">
        <f t="shared" si="62"/>
        <v>140907</v>
      </c>
      <c r="B1285" s="15">
        <v>40907</v>
      </c>
      <c r="C1285" s="15">
        <v>10144</v>
      </c>
      <c r="D1285" s="15" t="s">
        <v>393</v>
      </c>
      <c r="E1285" s="15" t="s">
        <v>2255</v>
      </c>
      <c r="F1285" s="15">
        <v>47</v>
      </c>
      <c r="G1285" s="15" t="s">
        <v>323</v>
      </c>
      <c r="H1285" s="15" t="str">
        <f t="shared" si="64"/>
        <v>普通怪物</v>
      </c>
      <c r="I1285" s="18">
        <f>VLOOKUP(F1285,映射!A:B,2,FALSE)*VLOOKUP(G1285,映射!T:U,2,FALSE)*VLOOKUP(H1285,映射!O:P,2,FALSE)</f>
        <v>1120</v>
      </c>
      <c r="J1285" s="18">
        <f t="shared" si="63"/>
        <v>620</v>
      </c>
    </row>
    <row r="1286" spans="1:10">
      <c r="A1286" s="15">
        <f t="shared" si="62"/>
        <v>140908</v>
      </c>
      <c r="B1286" s="15">
        <v>40908</v>
      </c>
      <c r="C1286" s="15">
        <v>10076</v>
      </c>
      <c r="D1286" s="15" t="s">
        <v>506</v>
      </c>
      <c r="E1286" s="15" t="s">
        <v>2255</v>
      </c>
      <c r="F1286" s="15">
        <v>47</v>
      </c>
      <c r="G1286" s="15" t="s">
        <v>323</v>
      </c>
      <c r="H1286" s="15" t="str">
        <f t="shared" si="64"/>
        <v>普通怪物</v>
      </c>
      <c r="I1286" s="18">
        <f>VLOOKUP(F1286,映射!A:B,2,FALSE)*VLOOKUP(G1286,映射!T:U,2,FALSE)*VLOOKUP(H1286,映射!O:P,2,FALSE)</f>
        <v>1120</v>
      </c>
      <c r="J1286" s="18">
        <f t="shared" si="63"/>
        <v>620</v>
      </c>
    </row>
    <row r="1287" spans="1:10">
      <c r="A1287" s="15">
        <f t="shared" si="62"/>
        <v>140909</v>
      </c>
      <c r="B1287" s="15">
        <v>40909</v>
      </c>
      <c r="C1287" s="15">
        <v>10081</v>
      </c>
      <c r="D1287" s="15" t="s">
        <v>508</v>
      </c>
      <c r="E1287" s="15" t="s">
        <v>2255</v>
      </c>
      <c r="F1287" s="15">
        <v>47</v>
      </c>
      <c r="G1287" s="15" t="s">
        <v>323</v>
      </c>
      <c r="H1287" s="15" t="str">
        <f t="shared" si="64"/>
        <v>普通怪物</v>
      </c>
      <c r="I1287" s="18">
        <f>VLOOKUP(F1287,映射!A:B,2,FALSE)*VLOOKUP(G1287,映射!T:U,2,FALSE)*VLOOKUP(H1287,映射!O:P,2,FALSE)</f>
        <v>1120</v>
      </c>
      <c r="J1287" s="18">
        <f t="shared" si="63"/>
        <v>620</v>
      </c>
    </row>
    <row r="1288" spans="1:10">
      <c r="A1288" s="15">
        <f t="shared" si="62"/>
        <v>140910</v>
      </c>
      <c r="B1288" s="15">
        <v>40910</v>
      </c>
      <c r="C1288" s="15">
        <v>10006</v>
      </c>
      <c r="D1288" s="15" t="s">
        <v>451</v>
      </c>
      <c r="E1288" s="15" t="s">
        <v>2255</v>
      </c>
      <c r="F1288" s="15">
        <v>47</v>
      </c>
      <c r="G1288" s="15" t="s">
        <v>323</v>
      </c>
      <c r="H1288" s="15" t="str">
        <f t="shared" si="64"/>
        <v>普通怪物</v>
      </c>
      <c r="I1288" s="18">
        <f>VLOOKUP(F1288,映射!A:B,2,FALSE)*VLOOKUP(G1288,映射!T:U,2,FALSE)*VLOOKUP(H1288,映射!O:P,2,FALSE)</f>
        <v>1120</v>
      </c>
      <c r="J1288" s="18">
        <f t="shared" si="63"/>
        <v>620</v>
      </c>
    </row>
    <row r="1289" spans="1:10">
      <c r="A1289" s="15">
        <f t="shared" si="62"/>
        <v>140911</v>
      </c>
      <c r="B1289" s="15">
        <v>40911</v>
      </c>
      <c r="C1289" s="15">
        <v>10122</v>
      </c>
      <c r="D1289" s="15" t="s">
        <v>630</v>
      </c>
      <c r="E1289" s="15" t="s">
        <v>2255</v>
      </c>
      <c r="F1289" s="15">
        <v>47</v>
      </c>
      <c r="G1289" s="15" t="s">
        <v>323</v>
      </c>
      <c r="H1289" s="15" t="str">
        <f t="shared" si="64"/>
        <v>普通怪物</v>
      </c>
      <c r="I1289" s="18">
        <f>VLOOKUP(F1289,映射!A:B,2,FALSE)*VLOOKUP(G1289,映射!T:U,2,FALSE)*VLOOKUP(H1289,映射!O:P,2,FALSE)</f>
        <v>1120</v>
      </c>
      <c r="J1289" s="18">
        <f t="shared" si="63"/>
        <v>620</v>
      </c>
    </row>
    <row r="1290" spans="1:10">
      <c r="A1290" s="15">
        <f t="shared" si="62"/>
        <v>140912</v>
      </c>
      <c r="B1290" s="15">
        <v>40912</v>
      </c>
      <c r="C1290" s="15">
        <v>10154</v>
      </c>
      <c r="D1290" s="15" t="s">
        <v>694</v>
      </c>
      <c r="E1290" s="15" t="s">
        <v>2255</v>
      </c>
      <c r="F1290" s="15">
        <v>47</v>
      </c>
      <c r="G1290" s="15" t="s">
        <v>323</v>
      </c>
      <c r="H1290" s="15" t="str">
        <f t="shared" si="64"/>
        <v>普通怪物</v>
      </c>
      <c r="I1290" s="18">
        <f>VLOOKUP(F1290,映射!A:B,2,FALSE)*VLOOKUP(G1290,映射!T:U,2,FALSE)*VLOOKUP(H1290,映射!O:P,2,FALSE)</f>
        <v>1120</v>
      </c>
      <c r="J1290" s="18">
        <f t="shared" si="63"/>
        <v>620</v>
      </c>
    </row>
    <row r="1291" spans="1:10">
      <c r="A1291" s="15">
        <f t="shared" si="62"/>
        <v>140913</v>
      </c>
      <c r="B1291" s="15">
        <v>40913</v>
      </c>
      <c r="C1291" s="15">
        <v>10075</v>
      </c>
      <c r="D1291" s="15" t="s">
        <v>639</v>
      </c>
      <c r="E1291" s="15" t="s">
        <v>2255</v>
      </c>
      <c r="F1291" s="15">
        <v>47</v>
      </c>
      <c r="G1291" s="15" t="s">
        <v>323</v>
      </c>
      <c r="H1291" s="15" t="str">
        <f t="shared" si="64"/>
        <v>普通怪物</v>
      </c>
      <c r="I1291" s="18">
        <f>VLOOKUP(F1291,映射!A:B,2,FALSE)*VLOOKUP(G1291,映射!T:U,2,FALSE)*VLOOKUP(H1291,映射!O:P,2,FALSE)</f>
        <v>1120</v>
      </c>
      <c r="J1291" s="18">
        <f t="shared" si="63"/>
        <v>620</v>
      </c>
    </row>
    <row r="1292" spans="1:10">
      <c r="A1292" s="15">
        <f t="shared" si="62"/>
        <v>140914</v>
      </c>
      <c r="B1292" s="15">
        <v>40914</v>
      </c>
      <c r="C1292" s="15">
        <v>10065</v>
      </c>
      <c r="D1292" s="15" t="s">
        <v>629</v>
      </c>
      <c r="E1292" s="15" t="s">
        <v>2255</v>
      </c>
      <c r="F1292" s="15">
        <v>47</v>
      </c>
      <c r="G1292" s="15" t="s">
        <v>323</v>
      </c>
      <c r="H1292" s="15" t="str">
        <f t="shared" si="64"/>
        <v>普通怪物</v>
      </c>
      <c r="I1292" s="18">
        <f>VLOOKUP(F1292,映射!A:B,2,FALSE)*VLOOKUP(G1292,映射!T:U,2,FALSE)*VLOOKUP(H1292,映射!O:P,2,FALSE)</f>
        <v>1120</v>
      </c>
      <c r="J1292" s="18">
        <f t="shared" si="63"/>
        <v>620</v>
      </c>
    </row>
    <row r="1293" spans="1:10">
      <c r="A1293" s="15">
        <f t="shared" si="62"/>
        <v>140915</v>
      </c>
      <c r="B1293" s="15">
        <v>40915</v>
      </c>
      <c r="C1293" s="15">
        <v>10112</v>
      </c>
      <c r="D1293" s="15" t="s">
        <v>389</v>
      </c>
      <c r="E1293" s="15" t="s">
        <v>2260</v>
      </c>
      <c r="F1293" s="15">
        <v>47</v>
      </c>
      <c r="G1293" s="15" t="s">
        <v>323</v>
      </c>
      <c r="H1293" s="15" t="str">
        <f t="shared" si="64"/>
        <v>boss</v>
      </c>
      <c r="I1293" s="18">
        <f>VLOOKUP(F1293,映射!A:B,2,FALSE)*VLOOKUP(G1293,映射!T:U,2,FALSE)*VLOOKUP(H1293,映射!O:P,2,FALSE)</f>
        <v>5600</v>
      </c>
      <c r="J1293" s="18">
        <f t="shared" si="63"/>
        <v>3100</v>
      </c>
    </row>
    <row r="1294" spans="1:10">
      <c r="A1294" s="15">
        <f t="shared" si="62"/>
        <v>140916</v>
      </c>
      <c r="B1294" s="15">
        <v>40916</v>
      </c>
      <c r="C1294" s="15">
        <v>10045</v>
      </c>
      <c r="D1294" s="15" t="s">
        <v>515</v>
      </c>
      <c r="E1294" s="15" t="s">
        <v>2255</v>
      </c>
      <c r="F1294" s="15">
        <v>52</v>
      </c>
      <c r="G1294" s="15" t="s">
        <v>323</v>
      </c>
      <c r="H1294" s="15" t="str">
        <f t="shared" si="64"/>
        <v>普通怪物</v>
      </c>
      <c r="I1294" s="18">
        <f>VLOOKUP(F1294,映射!A:B,2,FALSE)*VLOOKUP(G1294,映射!T:U,2,FALSE)*VLOOKUP(H1294,映射!O:P,2,FALSE)</f>
        <v>1430</v>
      </c>
      <c r="J1294" s="18">
        <f t="shared" si="63"/>
        <v>670</v>
      </c>
    </row>
    <row r="1295" spans="1:10">
      <c r="A1295" s="15">
        <f t="shared" si="62"/>
        <v>140917</v>
      </c>
      <c r="B1295" s="15">
        <v>40917</v>
      </c>
      <c r="C1295" s="15">
        <v>10121</v>
      </c>
      <c r="D1295" s="15" t="s">
        <v>605</v>
      </c>
      <c r="E1295" s="15" t="s">
        <v>2255</v>
      </c>
      <c r="F1295" s="15">
        <v>52</v>
      </c>
      <c r="G1295" s="15" t="s">
        <v>323</v>
      </c>
      <c r="H1295" s="15" t="str">
        <f t="shared" si="64"/>
        <v>普通怪物</v>
      </c>
      <c r="I1295" s="18">
        <f>VLOOKUP(F1295,映射!A:B,2,FALSE)*VLOOKUP(G1295,映射!T:U,2,FALSE)*VLOOKUP(H1295,映射!O:P,2,FALSE)</f>
        <v>1430</v>
      </c>
      <c r="J1295" s="18">
        <f t="shared" si="63"/>
        <v>670</v>
      </c>
    </row>
    <row r="1296" spans="1:10">
      <c r="A1296" s="15">
        <f t="shared" si="62"/>
        <v>140918</v>
      </c>
      <c r="B1296" s="15">
        <v>40918</v>
      </c>
      <c r="C1296" s="15">
        <v>10134</v>
      </c>
      <c r="D1296" s="15" t="s">
        <v>474</v>
      </c>
      <c r="E1296" s="15" t="s">
        <v>2255</v>
      </c>
      <c r="F1296" s="15">
        <v>52</v>
      </c>
      <c r="G1296" s="15" t="s">
        <v>323</v>
      </c>
      <c r="H1296" s="15" t="str">
        <f t="shared" si="64"/>
        <v>普通怪物</v>
      </c>
      <c r="I1296" s="18">
        <f>VLOOKUP(F1296,映射!A:B,2,FALSE)*VLOOKUP(G1296,映射!T:U,2,FALSE)*VLOOKUP(H1296,映射!O:P,2,FALSE)</f>
        <v>1430</v>
      </c>
      <c r="J1296" s="18">
        <f t="shared" si="63"/>
        <v>670</v>
      </c>
    </row>
    <row r="1297" spans="1:10">
      <c r="A1297" s="15">
        <f t="shared" si="62"/>
        <v>140919</v>
      </c>
      <c r="B1297" s="15">
        <v>40919</v>
      </c>
      <c r="C1297" s="15">
        <v>10068</v>
      </c>
      <c r="D1297" s="15" t="s">
        <v>450</v>
      </c>
      <c r="E1297" s="15" t="s">
        <v>2255</v>
      </c>
      <c r="F1297" s="15">
        <v>52</v>
      </c>
      <c r="G1297" s="15" t="s">
        <v>323</v>
      </c>
      <c r="H1297" s="15" t="str">
        <f t="shared" si="64"/>
        <v>普通怪物</v>
      </c>
      <c r="I1297" s="18">
        <f>VLOOKUP(F1297,映射!A:B,2,FALSE)*VLOOKUP(G1297,映射!T:U,2,FALSE)*VLOOKUP(H1297,映射!O:P,2,FALSE)</f>
        <v>1430</v>
      </c>
      <c r="J1297" s="18">
        <f t="shared" si="63"/>
        <v>670</v>
      </c>
    </row>
    <row r="1298" spans="1:10">
      <c r="A1298" s="15">
        <f t="shared" si="62"/>
        <v>140920</v>
      </c>
      <c r="B1298" s="15">
        <v>40920</v>
      </c>
      <c r="C1298" s="15">
        <v>10070</v>
      </c>
      <c r="D1298" s="15" t="s">
        <v>592</v>
      </c>
      <c r="E1298" s="15" t="s">
        <v>2255</v>
      </c>
      <c r="F1298" s="15">
        <v>52</v>
      </c>
      <c r="G1298" s="15" t="s">
        <v>323</v>
      </c>
      <c r="H1298" s="15" t="str">
        <f t="shared" si="64"/>
        <v>普通怪物</v>
      </c>
      <c r="I1298" s="18">
        <f>VLOOKUP(F1298,映射!A:B,2,FALSE)*VLOOKUP(G1298,映射!T:U,2,FALSE)*VLOOKUP(H1298,映射!O:P,2,FALSE)</f>
        <v>1430</v>
      </c>
      <c r="J1298" s="18">
        <f t="shared" si="63"/>
        <v>670</v>
      </c>
    </row>
    <row r="1299" spans="1:10">
      <c r="A1299" s="15">
        <f t="shared" si="62"/>
        <v>140921</v>
      </c>
      <c r="B1299" s="15">
        <v>40921</v>
      </c>
      <c r="C1299" s="15">
        <v>10111</v>
      </c>
      <c r="D1299" s="15" t="s">
        <v>521</v>
      </c>
      <c r="E1299" s="15" t="s">
        <v>2255</v>
      </c>
      <c r="F1299" s="15">
        <v>52</v>
      </c>
      <c r="G1299" s="15" t="s">
        <v>323</v>
      </c>
      <c r="H1299" s="15" t="str">
        <f t="shared" si="64"/>
        <v>普通怪物</v>
      </c>
      <c r="I1299" s="18">
        <f>VLOOKUP(F1299,映射!A:B,2,FALSE)*VLOOKUP(G1299,映射!T:U,2,FALSE)*VLOOKUP(H1299,映射!O:P,2,FALSE)</f>
        <v>1430</v>
      </c>
      <c r="J1299" s="18">
        <f t="shared" si="63"/>
        <v>670</v>
      </c>
    </row>
    <row r="1300" spans="1:10">
      <c r="A1300" s="15">
        <f t="shared" si="62"/>
        <v>140922</v>
      </c>
      <c r="B1300" s="15">
        <v>40922</v>
      </c>
      <c r="C1300" s="15">
        <v>10144</v>
      </c>
      <c r="D1300" s="15" t="s">
        <v>393</v>
      </c>
      <c r="E1300" s="15" t="s">
        <v>2255</v>
      </c>
      <c r="F1300" s="15">
        <v>52</v>
      </c>
      <c r="G1300" s="15" t="s">
        <v>323</v>
      </c>
      <c r="H1300" s="15" t="str">
        <f t="shared" si="64"/>
        <v>普通怪物</v>
      </c>
      <c r="I1300" s="18">
        <f>VLOOKUP(F1300,映射!A:B,2,FALSE)*VLOOKUP(G1300,映射!T:U,2,FALSE)*VLOOKUP(H1300,映射!O:P,2,FALSE)</f>
        <v>1430</v>
      </c>
      <c r="J1300" s="18">
        <f t="shared" si="63"/>
        <v>670</v>
      </c>
    </row>
    <row r="1301" spans="1:10">
      <c r="A1301" s="15">
        <f t="shared" si="62"/>
        <v>140923</v>
      </c>
      <c r="B1301" s="15">
        <v>40923</v>
      </c>
      <c r="C1301" s="15">
        <v>10076</v>
      </c>
      <c r="D1301" s="15" t="s">
        <v>506</v>
      </c>
      <c r="E1301" s="15" t="s">
        <v>2255</v>
      </c>
      <c r="F1301" s="15">
        <v>52</v>
      </c>
      <c r="G1301" s="15" t="s">
        <v>323</v>
      </c>
      <c r="H1301" s="15" t="str">
        <f t="shared" si="64"/>
        <v>普通怪物</v>
      </c>
      <c r="I1301" s="18">
        <f>VLOOKUP(F1301,映射!A:B,2,FALSE)*VLOOKUP(G1301,映射!T:U,2,FALSE)*VLOOKUP(H1301,映射!O:P,2,FALSE)</f>
        <v>1430</v>
      </c>
      <c r="J1301" s="18">
        <f t="shared" si="63"/>
        <v>670</v>
      </c>
    </row>
    <row r="1302" spans="1:10">
      <c r="A1302" s="15">
        <f t="shared" si="62"/>
        <v>140924</v>
      </c>
      <c r="B1302" s="15">
        <v>40924</v>
      </c>
      <c r="C1302" s="15">
        <v>10081</v>
      </c>
      <c r="D1302" s="15" t="s">
        <v>508</v>
      </c>
      <c r="E1302" s="15" t="s">
        <v>2255</v>
      </c>
      <c r="F1302" s="15">
        <v>52</v>
      </c>
      <c r="G1302" s="15" t="s">
        <v>323</v>
      </c>
      <c r="H1302" s="15" t="str">
        <f t="shared" si="64"/>
        <v>普通怪物</v>
      </c>
      <c r="I1302" s="18">
        <f>VLOOKUP(F1302,映射!A:B,2,FALSE)*VLOOKUP(G1302,映射!T:U,2,FALSE)*VLOOKUP(H1302,映射!O:P,2,FALSE)</f>
        <v>1430</v>
      </c>
      <c r="J1302" s="18">
        <f t="shared" si="63"/>
        <v>670</v>
      </c>
    </row>
    <row r="1303" spans="1:10">
      <c r="A1303" s="15">
        <f t="shared" si="62"/>
        <v>140925</v>
      </c>
      <c r="B1303" s="15">
        <v>40925</v>
      </c>
      <c r="C1303" s="15">
        <v>10006</v>
      </c>
      <c r="D1303" s="15" t="s">
        <v>451</v>
      </c>
      <c r="E1303" s="15" t="s">
        <v>2255</v>
      </c>
      <c r="F1303" s="15">
        <v>52</v>
      </c>
      <c r="G1303" s="15" t="s">
        <v>323</v>
      </c>
      <c r="H1303" s="15" t="str">
        <f t="shared" si="64"/>
        <v>普通怪物</v>
      </c>
      <c r="I1303" s="18">
        <f>VLOOKUP(F1303,映射!A:B,2,FALSE)*VLOOKUP(G1303,映射!T:U,2,FALSE)*VLOOKUP(H1303,映射!O:P,2,FALSE)</f>
        <v>1430</v>
      </c>
      <c r="J1303" s="18">
        <f t="shared" si="63"/>
        <v>670</v>
      </c>
    </row>
    <row r="1304" spans="1:10">
      <c r="A1304" s="15">
        <f t="shared" si="62"/>
        <v>140926</v>
      </c>
      <c r="B1304" s="15">
        <v>40926</v>
      </c>
      <c r="C1304" s="15">
        <v>10122</v>
      </c>
      <c r="D1304" s="15" t="s">
        <v>630</v>
      </c>
      <c r="E1304" s="15" t="s">
        <v>2255</v>
      </c>
      <c r="F1304" s="15">
        <v>52</v>
      </c>
      <c r="G1304" s="15" t="s">
        <v>323</v>
      </c>
      <c r="H1304" s="15" t="str">
        <f t="shared" si="64"/>
        <v>普通怪物</v>
      </c>
      <c r="I1304" s="18">
        <f>VLOOKUP(F1304,映射!A:B,2,FALSE)*VLOOKUP(G1304,映射!T:U,2,FALSE)*VLOOKUP(H1304,映射!O:P,2,FALSE)</f>
        <v>1430</v>
      </c>
      <c r="J1304" s="18">
        <f t="shared" si="63"/>
        <v>670</v>
      </c>
    </row>
    <row r="1305" spans="1:10">
      <c r="A1305" s="15">
        <f t="shared" si="62"/>
        <v>140927</v>
      </c>
      <c r="B1305" s="15">
        <v>40927</v>
      </c>
      <c r="C1305" s="15">
        <v>10154</v>
      </c>
      <c r="D1305" s="15" t="s">
        <v>694</v>
      </c>
      <c r="E1305" s="15" t="s">
        <v>2255</v>
      </c>
      <c r="F1305" s="15">
        <v>52</v>
      </c>
      <c r="G1305" s="15" t="s">
        <v>323</v>
      </c>
      <c r="H1305" s="15" t="str">
        <f t="shared" si="64"/>
        <v>普通怪物</v>
      </c>
      <c r="I1305" s="18">
        <f>VLOOKUP(F1305,映射!A:B,2,FALSE)*VLOOKUP(G1305,映射!T:U,2,FALSE)*VLOOKUP(H1305,映射!O:P,2,FALSE)</f>
        <v>1430</v>
      </c>
      <c r="J1305" s="18">
        <f t="shared" si="63"/>
        <v>670</v>
      </c>
    </row>
    <row r="1306" spans="1:10">
      <c r="A1306" s="15">
        <f t="shared" si="62"/>
        <v>140928</v>
      </c>
      <c r="B1306" s="15">
        <v>40928</v>
      </c>
      <c r="C1306" s="15">
        <v>10075</v>
      </c>
      <c r="D1306" s="15" t="s">
        <v>639</v>
      </c>
      <c r="E1306" s="15" t="s">
        <v>2255</v>
      </c>
      <c r="F1306" s="15">
        <v>52</v>
      </c>
      <c r="G1306" s="15" t="s">
        <v>323</v>
      </c>
      <c r="H1306" s="15" t="str">
        <f t="shared" si="64"/>
        <v>普通怪物</v>
      </c>
      <c r="I1306" s="18">
        <f>VLOOKUP(F1306,映射!A:B,2,FALSE)*VLOOKUP(G1306,映射!T:U,2,FALSE)*VLOOKUP(H1306,映射!O:P,2,FALSE)</f>
        <v>1430</v>
      </c>
      <c r="J1306" s="18">
        <f t="shared" si="63"/>
        <v>670</v>
      </c>
    </row>
    <row r="1307" spans="1:10">
      <c r="A1307" s="15">
        <f t="shared" si="62"/>
        <v>140929</v>
      </c>
      <c r="B1307" s="15">
        <v>40929</v>
      </c>
      <c r="C1307" s="15">
        <v>10065</v>
      </c>
      <c r="D1307" s="15" t="s">
        <v>629</v>
      </c>
      <c r="E1307" s="15" t="s">
        <v>2255</v>
      </c>
      <c r="F1307" s="15">
        <v>52</v>
      </c>
      <c r="G1307" s="15" t="s">
        <v>323</v>
      </c>
      <c r="H1307" s="15" t="str">
        <f t="shared" si="64"/>
        <v>普通怪物</v>
      </c>
      <c r="I1307" s="18">
        <f>VLOOKUP(F1307,映射!A:B,2,FALSE)*VLOOKUP(G1307,映射!T:U,2,FALSE)*VLOOKUP(H1307,映射!O:P,2,FALSE)</f>
        <v>1430</v>
      </c>
      <c r="J1307" s="18">
        <f t="shared" si="63"/>
        <v>670</v>
      </c>
    </row>
    <row r="1308" spans="1:10">
      <c r="A1308" s="15">
        <f t="shared" si="62"/>
        <v>140930</v>
      </c>
      <c r="B1308" s="15">
        <v>40930</v>
      </c>
      <c r="C1308" s="15">
        <v>10112</v>
      </c>
      <c r="D1308" s="15" t="s">
        <v>389</v>
      </c>
      <c r="E1308" s="15" t="s">
        <v>2260</v>
      </c>
      <c r="F1308" s="15">
        <v>52</v>
      </c>
      <c r="G1308" s="15" t="s">
        <v>323</v>
      </c>
      <c r="H1308" s="15" t="str">
        <f t="shared" si="64"/>
        <v>boss</v>
      </c>
      <c r="I1308" s="18">
        <f>VLOOKUP(F1308,映射!A:B,2,FALSE)*VLOOKUP(G1308,映射!T:U,2,FALSE)*VLOOKUP(H1308,映射!O:P,2,FALSE)</f>
        <v>7150</v>
      </c>
      <c r="J1308" s="18">
        <f t="shared" si="63"/>
        <v>3350</v>
      </c>
    </row>
    <row r="1309" spans="1:10">
      <c r="A1309" s="15">
        <f t="shared" si="62"/>
        <v>140931</v>
      </c>
      <c r="B1309" s="15">
        <v>40931</v>
      </c>
      <c r="C1309" s="15">
        <v>10045</v>
      </c>
      <c r="D1309" s="15" t="s">
        <v>515</v>
      </c>
      <c r="E1309" s="15" t="s">
        <v>2255</v>
      </c>
      <c r="F1309" s="15">
        <v>57</v>
      </c>
      <c r="G1309" s="15" t="s">
        <v>323</v>
      </c>
      <c r="H1309" s="15" t="str">
        <f t="shared" si="64"/>
        <v>普通怪物</v>
      </c>
      <c r="I1309" s="18">
        <f>VLOOKUP(F1309,映射!A:B,2,FALSE)*VLOOKUP(G1309,映射!T:U,2,FALSE)*VLOOKUP(H1309,映射!O:P,2,FALSE)</f>
        <v>1800</v>
      </c>
      <c r="J1309" s="18">
        <f t="shared" si="63"/>
        <v>720</v>
      </c>
    </row>
    <row r="1310" spans="1:10">
      <c r="A1310" s="15">
        <f t="shared" si="62"/>
        <v>140932</v>
      </c>
      <c r="B1310" s="15">
        <v>40932</v>
      </c>
      <c r="C1310" s="15">
        <v>10121</v>
      </c>
      <c r="D1310" s="15" t="s">
        <v>605</v>
      </c>
      <c r="E1310" s="15" t="s">
        <v>2255</v>
      </c>
      <c r="F1310" s="15">
        <v>57</v>
      </c>
      <c r="G1310" s="15" t="s">
        <v>323</v>
      </c>
      <c r="H1310" s="15" t="str">
        <f t="shared" si="64"/>
        <v>普通怪物</v>
      </c>
      <c r="I1310" s="18">
        <f>VLOOKUP(F1310,映射!A:B,2,FALSE)*VLOOKUP(G1310,映射!T:U,2,FALSE)*VLOOKUP(H1310,映射!O:P,2,FALSE)</f>
        <v>1800</v>
      </c>
      <c r="J1310" s="18">
        <f t="shared" si="63"/>
        <v>720</v>
      </c>
    </row>
    <row r="1311" spans="1:10">
      <c r="A1311" s="15">
        <f t="shared" si="62"/>
        <v>140933</v>
      </c>
      <c r="B1311" s="15">
        <v>40933</v>
      </c>
      <c r="C1311" s="15">
        <v>10134</v>
      </c>
      <c r="D1311" s="15" t="s">
        <v>474</v>
      </c>
      <c r="E1311" s="15" t="s">
        <v>2255</v>
      </c>
      <c r="F1311" s="15">
        <v>57</v>
      </c>
      <c r="G1311" s="15" t="s">
        <v>323</v>
      </c>
      <c r="H1311" s="15" t="str">
        <f t="shared" si="64"/>
        <v>普通怪物</v>
      </c>
      <c r="I1311" s="18">
        <f>VLOOKUP(F1311,映射!A:B,2,FALSE)*VLOOKUP(G1311,映射!T:U,2,FALSE)*VLOOKUP(H1311,映射!O:P,2,FALSE)</f>
        <v>1800</v>
      </c>
      <c r="J1311" s="18">
        <f t="shared" si="63"/>
        <v>720</v>
      </c>
    </row>
    <row r="1312" spans="1:10">
      <c r="A1312" s="15">
        <f t="shared" si="62"/>
        <v>140934</v>
      </c>
      <c r="B1312" s="15">
        <v>40934</v>
      </c>
      <c r="C1312" s="15">
        <v>10068</v>
      </c>
      <c r="D1312" s="15" t="s">
        <v>450</v>
      </c>
      <c r="E1312" s="15" t="s">
        <v>2255</v>
      </c>
      <c r="F1312" s="15">
        <v>57</v>
      </c>
      <c r="G1312" s="15" t="s">
        <v>323</v>
      </c>
      <c r="H1312" s="15" t="str">
        <f t="shared" si="64"/>
        <v>普通怪物</v>
      </c>
      <c r="I1312" s="18">
        <f>VLOOKUP(F1312,映射!A:B,2,FALSE)*VLOOKUP(G1312,映射!T:U,2,FALSE)*VLOOKUP(H1312,映射!O:P,2,FALSE)</f>
        <v>1800</v>
      </c>
      <c r="J1312" s="18">
        <f t="shared" si="63"/>
        <v>720</v>
      </c>
    </row>
    <row r="1313" spans="1:10">
      <c r="A1313" s="15">
        <f t="shared" si="62"/>
        <v>140935</v>
      </c>
      <c r="B1313" s="15">
        <v>40935</v>
      </c>
      <c r="C1313" s="15">
        <v>10070</v>
      </c>
      <c r="D1313" s="15" t="s">
        <v>592</v>
      </c>
      <c r="E1313" s="15" t="s">
        <v>2255</v>
      </c>
      <c r="F1313" s="15">
        <v>57</v>
      </c>
      <c r="G1313" s="15" t="s">
        <v>323</v>
      </c>
      <c r="H1313" s="15" t="str">
        <f t="shared" si="64"/>
        <v>普通怪物</v>
      </c>
      <c r="I1313" s="18">
        <f>VLOOKUP(F1313,映射!A:B,2,FALSE)*VLOOKUP(G1313,映射!T:U,2,FALSE)*VLOOKUP(H1313,映射!O:P,2,FALSE)</f>
        <v>1800</v>
      </c>
      <c r="J1313" s="18">
        <f t="shared" si="63"/>
        <v>720</v>
      </c>
    </row>
    <row r="1314" spans="1:10">
      <c r="A1314" s="15">
        <f t="shared" si="62"/>
        <v>140936</v>
      </c>
      <c r="B1314" s="15">
        <v>40936</v>
      </c>
      <c r="C1314" s="15">
        <v>10111</v>
      </c>
      <c r="D1314" s="15" t="s">
        <v>521</v>
      </c>
      <c r="E1314" s="15" t="s">
        <v>2255</v>
      </c>
      <c r="F1314" s="15">
        <v>57</v>
      </c>
      <c r="G1314" s="15" t="s">
        <v>323</v>
      </c>
      <c r="H1314" s="15" t="str">
        <f t="shared" si="64"/>
        <v>普通怪物</v>
      </c>
      <c r="I1314" s="18">
        <f>VLOOKUP(F1314,映射!A:B,2,FALSE)*VLOOKUP(G1314,映射!T:U,2,FALSE)*VLOOKUP(H1314,映射!O:P,2,FALSE)</f>
        <v>1800</v>
      </c>
      <c r="J1314" s="18">
        <f t="shared" si="63"/>
        <v>720</v>
      </c>
    </row>
    <row r="1315" spans="1:10">
      <c r="A1315" s="15">
        <f t="shared" si="62"/>
        <v>140937</v>
      </c>
      <c r="B1315" s="15">
        <v>40937</v>
      </c>
      <c r="C1315" s="15">
        <v>10144</v>
      </c>
      <c r="D1315" s="15" t="s">
        <v>393</v>
      </c>
      <c r="E1315" s="15" t="s">
        <v>2255</v>
      </c>
      <c r="F1315" s="15">
        <v>57</v>
      </c>
      <c r="G1315" s="15" t="s">
        <v>323</v>
      </c>
      <c r="H1315" s="15" t="str">
        <f t="shared" si="64"/>
        <v>普通怪物</v>
      </c>
      <c r="I1315" s="18">
        <f>VLOOKUP(F1315,映射!A:B,2,FALSE)*VLOOKUP(G1315,映射!T:U,2,FALSE)*VLOOKUP(H1315,映射!O:P,2,FALSE)</f>
        <v>1800</v>
      </c>
      <c r="J1315" s="18">
        <f t="shared" ref="J1315:J1346" si="65">VLOOKUP(F1315,AK:AL,2,FALSE)*VLOOKUP(G1315,AH:AI,2,FALSE)*VLOOKUP(H1315,AF:AG,2,FALSE)</f>
        <v>720</v>
      </c>
    </row>
    <row r="1316" spans="1:10">
      <c r="A1316" s="15">
        <f t="shared" si="62"/>
        <v>140938</v>
      </c>
      <c r="B1316" s="15">
        <v>40938</v>
      </c>
      <c r="C1316" s="15">
        <v>10076</v>
      </c>
      <c r="D1316" s="15" t="s">
        <v>506</v>
      </c>
      <c r="E1316" s="15" t="s">
        <v>2255</v>
      </c>
      <c r="F1316" s="15">
        <v>57</v>
      </c>
      <c r="G1316" s="15" t="s">
        <v>323</v>
      </c>
      <c r="H1316" s="15" t="str">
        <f t="shared" si="64"/>
        <v>普通怪物</v>
      </c>
      <c r="I1316" s="18">
        <f>VLOOKUP(F1316,映射!A:B,2,FALSE)*VLOOKUP(G1316,映射!T:U,2,FALSE)*VLOOKUP(H1316,映射!O:P,2,FALSE)</f>
        <v>1800</v>
      </c>
      <c r="J1316" s="18">
        <f t="shared" si="65"/>
        <v>720</v>
      </c>
    </row>
    <row r="1317" spans="1:10">
      <c r="A1317" s="15">
        <f t="shared" si="62"/>
        <v>140939</v>
      </c>
      <c r="B1317" s="15">
        <v>40939</v>
      </c>
      <c r="C1317" s="15">
        <v>10081</v>
      </c>
      <c r="D1317" s="15" t="s">
        <v>508</v>
      </c>
      <c r="E1317" s="15" t="s">
        <v>2255</v>
      </c>
      <c r="F1317" s="15">
        <v>57</v>
      </c>
      <c r="G1317" s="15" t="s">
        <v>323</v>
      </c>
      <c r="H1317" s="15" t="str">
        <f t="shared" si="64"/>
        <v>普通怪物</v>
      </c>
      <c r="I1317" s="18">
        <f>VLOOKUP(F1317,映射!A:B,2,FALSE)*VLOOKUP(G1317,映射!T:U,2,FALSE)*VLOOKUP(H1317,映射!O:P,2,FALSE)</f>
        <v>1800</v>
      </c>
      <c r="J1317" s="18">
        <f t="shared" si="65"/>
        <v>720</v>
      </c>
    </row>
    <row r="1318" spans="1:10">
      <c r="A1318" s="15">
        <f t="shared" si="62"/>
        <v>140940</v>
      </c>
      <c r="B1318" s="15">
        <v>40940</v>
      </c>
      <c r="C1318" s="15">
        <v>10006</v>
      </c>
      <c r="D1318" s="15" t="s">
        <v>451</v>
      </c>
      <c r="E1318" s="15" t="s">
        <v>2255</v>
      </c>
      <c r="F1318" s="15">
        <v>57</v>
      </c>
      <c r="G1318" s="15" t="s">
        <v>323</v>
      </c>
      <c r="H1318" s="15" t="str">
        <f t="shared" si="64"/>
        <v>普通怪物</v>
      </c>
      <c r="I1318" s="18">
        <f>VLOOKUP(F1318,映射!A:B,2,FALSE)*VLOOKUP(G1318,映射!T:U,2,FALSE)*VLOOKUP(H1318,映射!O:P,2,FALSE)</f>
        <v>1800</v>
      </c>
      <c r="J1318" s="18">
        <f t="shared" si="65"/>
        <v>720</v>
      </c>
    </row>
    <row r="1319" spans="1:10">
      <c r="A1319" s="15">
        <f t="shared" si="62"/>
        <v>140941</v>
      </c>
      <c r="B1319" s="15">
        <v>40941</v>
      </c>
      <c r="C1319" s="15">
        <v>10122</v>
      </c>
      <c r="D1319" s="15" t="s">
        <v>630</v>
      </c>
      <c r="E1319" s="15" t="s">
        <v>2255</v>
      </c>
      <c r="F1319" s="15">
        <v>57</v>
      </c>
      <c r="G1319" s="15" t="s">
        <v>323</v>
      </c>
      <c r="H1319" s="15" t="str">
        <f t="shared" si="64"/>
        <v>普通怪物</v>
      </c>
      <c r="I1319" s="18">
        <f>VLOOKUP(F1319,映射!A:B,2,FALSE)*VLOOKUP(G1319,映射!T:U,2,FALSE)*VLOOKUP(H1319,映射!O:P,2,FALSE)</f>
        <v>1800</v>
      </c>
      <c r="J1319" s="18">
        <f t="shared" si="65"/>
        <v>720</v>
      </c>
    </row>
    <row r="1320" spans="1:10">
      <c r="A1320" s="15">
        <f t="shared" si="62"/>
        <v>140942</v>
      </c>
      <c r="B1320" s="15">
        <v>40942</v>
      </c>
      <c r="C1320" s="15">
        <v>10154</v>
      </c>
      <c r="D1320" s="15" t="s">
        <v>694</v>
      </c>
      <c r="E1320" s="15" t="s">
        <v>2255</v>
      </c>
      <c r="F1320" s="15">
        <v>57</v>
      </c>
      <c r="G1320" s="15" t="s">
        <v>323</v>
      </c>
      <c r="H1320" s="15" t="str">
        <f t="shared" si="64"/>
        <v>普通怪物</v>
      </c>
      <c r="I1320" s="18">
        <f>VLOOKUP(F1320,映射!A:B,2,FALSE)*VLOOKUP(G1320,映射!T:U,2,FALSE)*VLOOKUP(H1320,映射!O:P,2,FALSE)</f>
        <v>1800</v>
      </c>
      <c r="J1320" s="18">
        <f t="shared" si="65"/>
        <v>720</v>
      </c>
    </row>
    <row r="1321" spans="1:10">
      <c r="A1321" s="15">
        <f t="shared" si="62"/>
        <v>140943</v>
      </c>
      <c r="B1321" s="15">
        <v>40943</v>
      </c>
      <c r="C1321" s="15">
        <v>10075</v>
      </c>
      <c r="D1321" s="15" t="s">
        <v>639</v>
      </c>
      <c r="E1321" s="15" t="s">
        <v>2255</v>
      </c>
      <c r="F1321" s="15">
        <v>57</v>
      </c>
      <c r="G1321" s="15" t="s">
        <v>323</v>
      </c>
      <c r="H1321" s="15" t="str">
        <f t="shared" si="64"/>
        <v>普通怪物</v>
      </c>
      <c r="I1321" s="18">
        <f>VLOOKUP(F1321,映射!A:B,2,FALSE)*VLOOKUP(G1321,映射!T:U,2,FALSE)*VLOOKUP(H1321,映射!O:P,2,FALSE)</f>
        <v>1800</v>
      </c>
      <c r="J1321" s="18">
        <f t="shared" si="65"/>
        <v>720</v>
      </c>
    </row>
    <row r="1322" spans="1:10">
      <c r="A1322" s="15">
        <f t="shared" si="62"/>
        <v>140944</v>
      </c>
      <c r="B1322" s="15">
        <v>40944</v>
      </c>
      <c r="C1322" s="15">
        <v>10065</v>
      </c>
      <c r="D1322" s="15" t="s">
        <v>629</v>
      </c>
      <c r="E1322" s="15" t="s">
        <v>2255</v>
      </c>
      <c r="F1322" s="15">
        <v>57</v>
      </c>
      <c r="G1322" s="15" t="s">
        <v>323</v>
      </c>
      <c r="H1322" s="15" t="str">
        <f t="shared" si="64"/>
        <v>普通怪物</v>
      </c>
      <c r="I1322" s="18">
        <f>VLOOKUP(F1322,映射!A:B,2,FALSE)*VLOOKUP(G1322,映射!T:U,2,FALSE)*VLOOKUP(H1322,映射!O:P,2,FALSE)</f>
        <v>1800</v>
      </c>
      <c r="J1322" s="18">
        <f t="shared" si="65"/>
        <v>720</v>
      </c>
    </row>
    <row r="1323" spans="1:10">
      <c r="A1323" s="15">
        <f t="shared" si="62"/>
        <v>140945</v>
      </c>
      <c r="B1323" s="15">
        <v>40945</v>
      </c>
      <c r="C1323" s="15">
        <v>10112</v>
      </c>
      <c r="D1323" s="15" t="s">
        <v>389</v>
      </c>
      <c r="E1323" s="15" t="s">
        <v>2260</v>
      </c>
      <c r="F1323" s="15">
        <v>57</v>
      </c>
      <c r="G1323" s="15" t="s">
        <v>323</v>
      </c>
      <c r="H1323" s="15" t="str">
        <f t="shared" si="64"/>
        <v>boss</v>
      </c>
      <c r="I1323" s="18">
        <f>VLOOKUP(F1323,映射!A:B,2,FALSE)*VLOOKUP(G1323,映射!T:U,2,FALSE)*VLOOKUP(H1323,映射!O:P,2,FALSE)</f>
        <v>9000</v>
      </c>
      <c r="J1323" s="18">
        <f t="shared" si="65"/>
        <v>3600</v>
      </c>
    </row>
    <row r="1324" spans="1:10">
      <c r="A1324" s="15">
        <f t="shared" si="62"/>
        <v>131001</v>
      </c>
      <c r="B1324" s="15">
        <v>31001</v>
      </c>
      <c r="C1324" s="15">
        <v>54</v>
      </c>
      <c r="D1324" s="15" t="s">
        <v>408</v>
      </c>
      <c r="E1324" s="15" t="s">
        <v>2255</v>
      </c>
      <c r="F1324" s="15">
        <v>22</v>
      </c>
      <c r="G1324" s="15" t="s">
        <v>700</v>
      </c>
      <c r="H1324" s="15" t="str">
        <f t="shared" si="64"/>
        <v>普通怪物</v>
      </c>
      <c r="I1324" s="18">
        <f>VLOOKUP(F1324,映射!A:B,2,FALSE)*VLOOKUP(G1324,映射!T:U,2,FALSE)*VLOOKUP(H1324,映射!O:P,2,FALSE)</f>
        <v>230</v>
      </c>
      <c r="J1324" s="18">
        <f t="shared" si="65"/>
        <v>3700</v>
      </c>
    </row>
    <row r="1325" spans="1:10">
      <c r="A1325" s="15">
        <f t="shared" si="62"/>
        <v>131002</v>
      </c>
      <c r="B1325" s="15">
        <v>31002</v>
      </c>
      <c r="C1325" s="15">
        <v>54</v>
      </c>
      <c r="D1325" s="15" t="s">
        <v>408</v>
      </c>
      <c r="E1325" s="15" t="s">
        <v>2255</v>
      </c>
      <c r="F1325" s="15">
        <v>27</v>
      </c>
      <c r="G1325" s="15" t="s">
        <v>700</v>
      </c>
      <c r="H1325" s="15" t="str">
        <f t="shared" si="64"/>
        <v>普通怪物</v>
      </c>
      <c r="I1325" s="18">
        <f>VLOOKUP(F1325,映射!A:B,2,FALSE)*VLOOKUP(G1325,映射!T:U,2,FALSE)*VLOOKUP(H1325,映射!O:P,2,FALSE)</f>
        <v>340</v>
      </c>
      <c r="J1325" s="18">
        <f t="shared" si="65"/>
        <v>4200</v>
      </c>
    </row>
    <row r="1326" spans="1:10">
      <c r="A1326" s="15">
        <f t="shared" ref="A1326:A1389" si="66">B1326+100000</f>
        <v>131003</v>
      </c>
      <c r="B1326" s="15">
        <v>31003</v>
      </c>
      <c r="C1326" s="15">
        <v>54</v>
      </c>
      <c r="D1326" s="15" t="s">
        <v>408</v>
      </c>
      <c r="E1326" s="15" t="s">
        <v>2255</v>
      </c>
      <c r="F1326" s="15">
        <v>32</v>
      </c>
      <c r="G1326" s="15" t="s">
        <v>700</v>
      </c>
      <c r="H1326" s="15" t="str">
        <f t="shared" si="64"/>
        <v>普通怪物</v>
      </c>
      <c r="I1326" s="18">
        <f>VLOOKUP(F1326,映射!A:B,2,FALSE)*VLOOKUP(G1326,映射!T:U,2,FALSE)*VLOOKUP(H1326,映射!O:P,2,FALSE)</f>
        <v>480</v>
      </c>
      <c r="J1326" s="18">
        <f t="shared" si="65"/>
        <v>4700</v>
      </c>
    </row>
    <row r="1327" spans="1:10">
      <c r="A1327" s="15">
        <f t="shared" si="66"/>
        <v>131004</v>
      </c>
      <c r="B1327" s="15">
        <v>31004</v>
      </c>
      <c r="C1327" s="15">
        <v>54</v>
      </c>
      <c r="D1327" s="15" t="s">
        <v>408</v>
      </c>
      <c r="E1327" s="15" t="s">
        <v>2255</v>
      </c>
      <c r="F1327" s="15">
        <v>37</v>
      </c>
      <c r="G1327" s="15" t="s">
        <v>700</v>
      </c>
      <c r="H1327" s="15" t="str">
        <f t="shared" si="64"/>
        <v>普通怪物</v>
      </c>
      <c r="I1327" s="18">
        <f>VLOOKUP(F1327,映射!A:B,2,FALSE)*VLOOKUP(G1327,映射!T:U,2,FALSE)*VLOOKUP(H1327,映射!O:P,2,FALSE)</f>
        <v>650</v>
      </c>
      <c r="J1327" s="18">
        <f t="shared" si="65"/>
        <v>5200</v>
      </c>
    </row>
    <row r="1328" spans="1:10">
      <c r="A1328" s="15">
        <f t="shared" si="66"/>
        <v>131005</v>
      </c>
      <c r="B1328" s="15">
        <v>31005</v>
      </c>
      <c r="C1328" s="15">
        <v>54</v>
      </c>
      <c r="D1328" s="15" t="s">
        <v>408</v>
      </c>
      <c r="E1328" s="15" t="s">
        <v>2255</v>
      </c>
      <c r="F1328" s="15">
        <v>42</v>
      </c>
      <c r="G1328" s="15" t="s">
        <v>700</v>
      </c>
      <c r="H1328" s="15" t="str">
        <f t="shared" si="64"/>
        <v>普通怪物</v>
      </c>
      <c r="I1328" s="18">
        <f>VLOOKUP(F1328,映射!A:B,2,FALSE)*VLOOKUP(G1328,映射!T:U,2,FALSE)*VLOOKUP(H1328,映射!O:P,2,FALSE)</f>
        <v>860</v>
      </c>
      <c r="J1328" s="18">
        <f t="shared" si="65"/>
        <v>5700</v>
      </c>
    </row>
    <row r="1329" spans="1:10">
      <c r="A1329" s="15">
        <f t="shared" si="66"/>
        <v>131006</v>
      </c>
      <c r="B1329" s="15">
        <v>31006</v>
      </c>
      <c r="C1329" s="15">
        <v>54</v>
      </c>
      <c r="D1329" s="15" t="s">
        <v>408</v>
      </c>
      <c r="E1329" s="15" t="s">
        <v>2255</v>
      </c>
      <c r="F1329" s="15">
        <v>47</v>
      </c>
      <c r="G1329" s="15" t="s">
        <v>700</v>
      </c>
      <c r="H1329" s="15" t="str">
        <f t="shared" si="64"/>
        <v>普通怪物</v>
      </c>
      <c r="I1329" s="18">
        <f>VLOOKUP(F1329,映射!A:B,2,FALSE)*VLOOKUP(G1329,映射!T:U,2,FALSE)*VLOOKUP(H1329,映射!O:P,2,FALSE)</f>
        <v>1120</v>
      </c>
      <c r="J1329" s="18">
        <f t="shared" si="65"/>
        <v>6200</v>
      </c>
    </row>
    <row r="1330" spans="1:10">
      <c r="A1330" s="15">
        <f t="shared" si="66"/>
        <v>131007</v>
      </c>
      <c r="B1330" s="15">
        <v>31007</v>
      </c>
      <c r="C1330" s="15">
        <v>54</v>
      </c>
      <c r="D1330" s="15" t="s">
        <v>408</v>
      </c>
      <c r="E1330" s="15" t="s">
        <v>2255</v>
      </c>
      <c r="F1330" s="15">
        <v>52</v>
      </c>
      <c r="G1330" s="15" t="s">
        <v>700</v>
      </c>
      <c r="H1330" s="15" t="str">
        <f t="shared" si="64"/>
        <v>普通怪物</v>
      </c>
      <c r="I1330" s="18">
        <f>VLOOKUP(F1330,映射!A:B,2,FALSE)*VLOOKUP(G1330,映射!T:U,2,FALSE)*VLOOKUP(H1330,映射!O:P,2,FALSE)</f>
        <v>1430</v>
      </c>
      <c r="J1330" s="18">
        <f t="shared" si="65"/>
        <v>6700</v>
      </c>
    </row>
    <row r="1331" spans="1:10">
      <c r="A1331" s="15">
        <f t="shared" si="66"/>
        <v>131008</v>
      </c>
      <c r="B1331" s="15">
        <v>31008</v>
      </c>
      <c r="C1331" s="15">
        <v>54</v>
      </c>
      <c r="D1331" s="15" t="s">
        <v>408</v>
      </c>
      <c r="E1331" s="15" t="s">
        <v>2255</v>
      </c>
      <c r="F1331" s="15">
        <v>57</v>
      </c>
      <c r="G1331" s="15" t="s">
        <v>700</v>
      </c>
      <c r="H1331" s="15" t="str">
        <f t="shared" si="64"/>
        <v>普通怪物</v>
      </c>
      <c r="I1331" s="18">
        <f>VLOOKUP(F1331,映射!A:B,2,FALSE)*VLOOKUP(G1331,映射!T:U,2,FALSE)*VLOOKUP(H1331,映射!O:P,2,FALSE)</f>
        <v>1800</v>
      </c>
      <c r="J1331" s="18">
        <f t="shared" si="65"/>
        <v>7200</v>
      </c>
    </row>
    <row r="1332" spans="1:10">
      <c r="A1332" s="15">
        <f t="shared" si="66"/>
        <v>131009</v>
      </c>
      <c r="B1332" s="15">
        <v>31009</v>
      </c>
      <c r="C1332" s="15">
        <v>2</v>
      </c>
      <c r="D1332" s="15" t="s">
        <v>386</v>
      </c>
      <c r="E1332" s="15" t="s">
        <v>2258</v>
      </c>
      <c r="F1332" s="15">
        <v>22</v>
      </c>
      <c r="G1332" s="15" t="s">
        <v>700</v>
      </c>
      <c r="H1332" s="15" t="str">
        <f t="shared" si="64"/>
        <v>boss</v>
      </c>
      <c r="I1332" s="18">
        <f>VLOOKUP(F1332,映射!A:B,2,FALSE)*VLOOKUP(G1332,映射!T:U,2,FALSE)*VLOOKUP(H1332,映射!O:P,2,FALSE)</f>
        <v>1150</v>
      </c>
      <c r="J1332" s="18">
        <f t="shared" si="65"/>
        <v>18500</v>
      </c>
    </row>
    <row r="1333" spans="1:10">
      <c r="A1333" s="15">
        <f t="shared" si="66"/>
        <v>131010</v>
      </c>
      <c r="B1333" s="15">
        <v>31010</v>
      </c>
      <c r="C1333" s="15">
        <v>2</v>
      </c>
      <c r="D1333" s="15" t="s">
        <v>386</v>
      </c>
      <c r="E1333" s="15" t="s">
        <v>2258</v>
      </c>
      <c r="F1333" s="15">
        <v>27</v>
      </c>
      <c r="G1333" s="15" t="s">
        <v>700</v>
      </c>
      <c r="H1333" s="15" t="str">
        <f t="shared" si="64"/>
        <v>boss</v>
      </c>
      <c r="I1333" s="18">
        <f>VLOOKUP(F1333,映射!A:B,2,FALSE)*VLOOKUP(G1333,映射!T:U,2,FALSE)*VLOOKUP(H1333,映射!O:P,2,FALSE)</f>
        <v>1700</v>
      </c>
      <c r="J1333" s="18">
        <f t="shared" si="65"/>
        <v>21000</v>
      </c>
    </row>
    <row r="1334" spans="1:10">
      <c r="A1334" s="15">
        <f t="shared" si="66"/>
        <v>131011</v>
      </c>
      <c r="B1334" s="15">
        <v>31011</v>
      </c>
      <c r="C1334" s="15">
        <v>2</v>
      </c>
      <c r="D1334" s="15" t="s">
        <v>386</v>
      </c>
      <c r="E1334" s="15" t="s">
        <v>2258</v>
      </c>
      <c r="F1334" s="15">
        <v>32</v>
      </c>
      <c r="G1334" s="15" t="s">
        <v>700</v>
      </c>
      <c r="H1334" s="15" t="str">
        <f t="shared" si="64"/>
        <v>boss</v>
      </c>
      <c r="I1334" s="18">
        <f>VLOOKUP(F1334,映射!A:B,2,FALSE)*VLOOKUP(G1334,映射!T:U,2,FALSE)*VLOOKUP(H1334,映射!O:P,2,FALSE)</f>
        <v>2400</v>
      </c>
      <c r="J1334" s="18">
        <f t="shared" si="65"/>
        <v>23500</v>
      </c>
    </row>
    <row r="1335" spans="1:10">
      <c r="A1335" s="15">
        <f t="shared" si="66"/>
        <v>131012</v>
      </c>
      <c r="B1335" s="15">
        <v>31012</v>
      </c>
      <c r="C1335" s="15">
        <v>2</v>
      </c>
      <c r="D1335" s="15" t="s">
        <v>386</v>
      </c>
      <c r="E1335" s="15" t="s">
        <v>2258</v>
      </c>
      <c r="F1335" s="15">
        <v>37</v>
      </c>
      <c r="G1335" s="15" t="s">
        <v>700</v>
      </c>
      <c r="H1335" s="15" t="str">
        <f t="shared" si="64"/>
        <v>boss</v>
      </c>
      <c r="I1335" s="18">
        <f>VLOOKUP(F1335,映射!A:B,2,FALSE)*VLOOKUP(G1335,映射!T:U,2,FALSE)*VLOOKUP(H1335,映射!O:P,2,FALSE)</f>
        <v>3250</v>
      </c>
      <c r="J1335" s="18">
        <f t="shared" si="65"/>
        <v>26000</v>
      </c>
    </row>
    <row r="1336" spans="1:10">
      <c r="A1336" s="15">
        <f t="shared" si="66"/>
        <v>131013</v>
      </c>
      <c r="B1336" s="15">
        <v>31013</v>
      </c>
      <c r="C1336" s="15">
        <v>2</v>
      </c>
      <c r="D1336" s="15" t="s">
        <v>386</v>
      </c>
      <c r="E1336" s="15" t="s">
        <v>2258</v>
      </c>
      <c r="F1336" s="15">
        <v>42</v>
      </c>
      <c r="G1336" s="15" t="s">
        <v>700</v>
      </c>
      <c r="H1336" s="15" t="str">
        <f t="shared" si="64"/>
        <v>boss</v>
      </c>
      <c r="I1336" s="18">
        <f>VLOOKUP(F1336,映射!A:B,2,FALSE)*VLOOKUP(G1336,映射!T:U,2,FALSE)*VLOOKUP(H1336,映射!O:P,2,FALSE)</f>
        <v>4300</v>
      </c>
      <c r="J1336" s="18">
        <f t="shared" si="65"/>
        <v>28500</v>
      </c>
    </row>
    <row r="1337" spans="1:10">
      <c r="A1337" s="15">
        <f t="shared" si="66"/>
        <v>131014</v>
      </c>
      <c r="B1337" s="15">
        <v>31014</v>
      </c>
      <c r="C1337" s="15">
        <v>2</v>
      </c>
      <c r="D1337" s="15" t="s">
        <v>386</v>
      </c>
      <c r="E1337" s="15" t="s">
        <v>2258</v>
      </c>
      <c r="F1337" s="15">
        <v>47</v>
      </c>
      <c r="G1337" s="15" t="s">
        <v>700</v>
      </c>
      <c r="H1337" s="15" t="str">
        <f t="shared" si="64"/>
        <v>boss</v>
      </c>
      <c r="I1337" s="18">
        <f>VLOOKUP(F1337,映射!A:B,2,FALSE)*VLOOKUP(G1337,映射!T:U,2,FALSE)*VLOOKUP(H1337,映射!O:P,2,FALSE)</f>
        <v>5600</v>
      </c>
      <c r="J1337" s="18">
        <f t="shared" si="65"/>
        <v>31000</v>
      </c>
    </row>
    <row r="1338" spans="1:10">
      <c r="A1338" s="15">
        <f t="shared" si="66"/>
        <v>131015</v>
      </c>
      <c r="B1338" s="15">
        <v>31015</v>
      </c>
      <c r="C1338" s="15">
        <v>2</v>
      </c>
      <c r="D1338" s="15" t="s">
        <v>386</v>
      </c>
      <c r="E1338" s="15" t="s">
        <v>2258</v>
      </c>
      <c r="F1338" s="15">
        <v>52</v>
      </c>
      <c r="G1338" s="15" t="s">
        <v>700</v>
      </c>
      <c r="H1338" s="15" t="str">
        <f t="shared" si="64"/>
        <v>boss</v>
      </c>
      <c r="I1338" s="18">
        <f>VLOOKUP(F1338,映射!A:B,2,FALSE)*VLOOKUP(G1338,映射!T:U,2,FALSE)*VLOOKUP(H1338,映射!O:P,2,FALSE)</f>
        <v>7150</v>
      </c>
      <c r="J1338" s="18">
        <f t="shared" si="65"/>
        <v>33500</v>
      </c>
    </row>
    <row r="1339" spans="1:10">
      <c r="A1339" s="15">
        <f t="shared" si="66"/>
        <v>131016</v>
      </c>
      <c r="B1339" s="15">
        <v>31016</v>
      </c>
      <c r="C1339" s="15">
        <v>2</v>
      </c>
      <c r="D1339" s="15" t="s">
        <v>386</v>
      </c>
      <c r="E1339" s="15" t="s">
        <v>2258</v>
      </c>
      <c r="F1339" s="15">
        <v>57</v>
      </c>
      <c r="G1339" s="15" t="s">
        <v>700</v>
      </c>
      <c r="H1339" s="15" t="str">
        <f t="shared" si="64"/>
        <v>boss</v>
      </c>
      <c r="I1339" s="18">
        <f>VLOOKUP(F1339,映射!A:B,2,FALSE)*VLOOKUP(G1339,映射!T:U,2,FALSE)*VLOOKUP(H1339,映射!O:P,2,FALSE)</f>
        <v>9000</v>
      </c>
      <c r="J1339" s="18">
        <f t="shared" si="65"/>
        <v>36000</v>
      </c>
    </row>
    <row r="1340" spans="1:10">
      <c r="A1340" s="15">
        <f t="shared" si="66"/>
        <v>131017</v>
      </c>
      <c r="B1340" s="15">
        <v>31017</v>
      </c>
      <c r="C1340" s="15">
        <v>10126</v>
      </c>
      <c r="D1340" s="15" t="s">
        <v>628</v>
      </c>
      <c r="E1340" s="15" t="s">
        <v>2255</v>
      </c>
      <c r="F1340" s="15">
        <v>22</v>
      </c>
      <c r="G1340" s="15" t="s">
        <v>701</v>
      </c>
      <c r="H1340" s="15" t="str">
        <f t="shared" si="64"/>
        <v>普通怪物</v>
      </c>
      <c r="I1340" s="18">
        <f>VLOOKUP(F1340,映射!A:B,2,FALSE)*VLOOKUP(G1340,映射!T:U,2,FALSE)*VLOOKUP(H1340,映射!O:P,2,FALSE)</f>
        <v>230</v>
      </c>
      <c r="J1340" s="18">
        <f t="shared" si="65"/>
        <v>74</v>
      </c>
    </row>
    <row r="1341" spans="1:10">
      <c r="A1341" s="15">
        <f t="shared" si="66"/>
        <v>131018</v>
      </c>
      <c r="B1341" s="15">
        <v>31018</v>
      </c>
      <c r="C1341" s="15">
        <v>10072</v>
      </c>
      <c r="D1341" s="15" t="s">
        <v>507</v>
      </c>
      <c r="E1341" s="15" t="s">
        <v>2255</v>
      </c>
      <c r="F1341" s="15">
        <v>22</v>
      </c>
      <c r="G1341" s="15" t="s">
        <v>701</v>
      </c>
      <c r="H1341" s="15" t="str">
        <f t="shared" si="64"/>
        <v>普通怪物</v>
      </c>
      <c r="I1341" s="18">
        <f>VLOOKUP(F1341,映射!A:B,2,FALSE)*VLOOKUP(G1341,映射!T:U,2,FALSE)*VLOOKUP(H1341,映射!O:P,2,FALSE)</f>
        <v>230</v>
      </c>
      <c r="J1341" s="18">
        <f t="shared" si="65"/>
        <v>74</v>
      </c>
    </row>
    <row r="1342" spans="1:10">
      <c r="A1342" s="15">
        <f t="shared" si="66"/>
        <v>131019</v>
      </c>
      <c r="B1342" s="15">
        <v>31019</v>
      </c>
      <c r="C1342" s="15">
        <v>10132</v>
      </c>
      <c r="D1342" s="15" t="s">
        <v>471</v>
      </c>
      <c r="E1342" s="15" t="s">
        <v>2255</v>
      </c>
      <c r="F1342" s="15">
        <v>22</v>
      </c>
      <c r="G1342" s="15" t="s">
        <v>701</v>
      </c>
      <c r="H1342" s="15" t="str">
        <f t="shared" si="64"/>
        <v>普通怪物</v>
      </c>
      <c r="I1342" s="18">
        <f>VLOOKUP(F1342,映射!A:B,2,FALSE)*VLOOKUP(G1342,映射!T:U,2,FALSE)*VLOOKUP(H1342,映射!O:P,2,FALSE)</f>
        <v>230</v>
      </c>
      <c r="J1342" s="18">
        <f t="shared" si="65"/>
        <v>74</v>
      </c>
    </row>
    <row r="1343" spans="1:10">
      <c r="A1343" s="15">
        <f t="shared" si="66"/>
        <v>131020</v>
      </c>
      <c r="B1343" s="15">
        <v>31020</v>
      </c>
      <c r="C1343" s="15">
        <v>10101</v>
      </c>
      <c r="D1343" s="15" t="s">
        <v>492</v>
      </c>
      <c r="E1343" s="15" t="s">
        <v>2255</v>
      </c>
      <c r="F1343" s="15">
        <v>22</v>
      </c>
      <c r="G1343" s="15" t="s">
        <v>701</v>
      </c>
      <c r="H1343" s="15" t="str">
        <f t="shared" si="64"/>
        <v>普通怪物</v>
      </c>
      <c r="I1343" s="18">
        <f>VLOOKUP(F1343,映射!A:B,2,FALSE)*VLOOKUP(G1343,映射!T:U,2,FALSE)*VLOOKUP(H1343,映射!O:P,2,FALSE)</f>
        <v>230</v>
      </c>
      <c r="J1343" s="18">
        <f t="shared" si="65"/>
        <v>74</v>
      </c>
    </row>
    <row r="1344" spans="1:10">
      <c r="A1344" s="15">
        <f t="shared" si="66"/>
        <v>131021</v>
      </c>
      <c r="B1344" s="15">
        <v>31021</v>
      </c>
      <c r="C1344" s="15">
        <v>10108</v>
      </c>
      <c r="D1344" s="15" t="s">
        <v>703</v>
      </c>
      <c r="E1344" s="15" t="s">
        <v>2255</v>
      </c>
      <c r="F1344" s="15">
        <v>22</v>
      </c>
      <c r="G1344" s="15" t="s">
        <v>701</v>
      </c>
      <c r="H1344" s="15" t="str">
        <f t="shared" si="64"/>
        <v>普通怪物</v>
      </c>
      <c r="I1344" s="18">
        <f>VLOOKUP(F1344,映射!A:B,2,FALSE)*VLOOKUP(G1344,映射!T:U,2,FALSE)*VLOOKUP(H1344,映射!O:P,2,FALSE)</f>
        <v>230</v>
      </c>
      <c r="J1344" s="18">
        <f t="shared" si="65"/>
        <v>74</v>
      </c>
    </row>
    <row r="1345" spans="1:10">
      <c r="A1345" s="15">
        <f t="shared" si="66"/>
        <v>131022</v>
      </c>
      <c r="B1345" s="15">
        <v>31022</v>
      </c>
      <c r="C1345" s="15">
        <v>10155</v>
      </c>
      <c r="D1345" s="15" t="s">
        <v>466</v>
      </c>
      <c r="E1345" s="15" t="s">
        <v>2255</v>
      </c>
      <c r="F1345" s="15">
        <v>22</v>
      </c>
      <c r="G1345" s="15" t="s">
        <v>701</v>
      </c>
      <c r="H1345" s="15" t="str">
        <f t="shared" si="64"/>
        <v>普通怪物</v>
      </c>
      <c r="I1345" s="18">
        <f>VLOOKUP(F1345,映射!A:B,2,FALSE)*VLOOKUP(G1345,映射!T:U,2,FALSE)*VLOOKUP(H1345,映射!O:P,2,FALSE)</f>
        <v>230</v>
      </c>
      <c r="J1345" s="18">
        <f t="shared" si="65"/>
        <v>74</v>
      </c>
    </row>
    <row r="1346" spans="1:10">
      <c r="A1346" s="15">
        <f t="shared" si="66"/>
        <v>131023</v>
      </c>
      <c r="B1346" s="15">
        <v>31023</v>
      </c>
      <c r="C1346" s="15">
        <v>10125</v>
      </c>
      <c r="D1346" s="15" t="s">
        <v>635</v>
      </c>
      <c r="E1346" s="15" t="s">
        <v>2255</v>
      </c>
      <c r="F1346" s="15">
        <v>22</v>
      </c>
      <c r="G1346" s="15" t="s">
        <v>701</v>
      </c>
      <c r="H1346" s="15" t="str">
        <f t="shared" si="64"/>
        <v>普通怪物</v>
      </c>
      <c r="I1346" s="18">
        <f>VLOOKUP(F1346,映射!A:B,2,FALSE)*VLOOKUP(G1346,映射!T:U,2,FALSE)*VLOOKUP(H1346,映射!O:P,2,FALSE)</f>
        <v>230</v>
      </c>
      <c r="J1346" s="18">
        <f t="shared" si="65"/>
        <v>74</v>
      </c>
    </row>
    <row r="1347" spans="1:10">
      <c r="A1347" s="15">
        <f t="shared" si="66"/>
        <v>131024</v>
      </c>
      <c r="B1347" s="15">
        <v>31024</v>
      </c>
      <c r="C1347" s="15">
        <v>10035</v>
      </c>
      <c r="D1347" s="15" t="s">
        <v>648</v>
      </c>
      <c r="E1347" s="15" t="s">
        <v>2255</v>
      </c>
      <c r="F1347" s="15">
        <v>22</v>
      </c>
      <c r="G1347" s="15" t="s">
        <v>701</v>
      </c>
      <c r="H1347" s="15" t="str">
        <f t="shared" si="64"/>
        <v>普通怪物</v>
      </c>
      <c r="I1347" s="18">
        <f>VLOOKUP(F1347,映射!A:B,2,FALSE)*VLOOKUP(G1347,映射!T:U,2,FALSE)*VLOOKUP(H1347,映射!O:P,2,FALSE)</f>
        <v>230</v>
      </c>
      <c r="J1347" s="18">
        <f t="shared" ref="J1347:J1410" si="67">VLOOKUP(F1347,AK:AL,2,FALSE)*VLOOKUP(G1347,AH:AI,2,FALSE)*VLOOKUP(H1347,AF:AG,2,FALSE)</f>
        <v>74</v>
      </c>
    </row>
    <row r="1348" spans="1:10">
      <c r="A1348" s="15">
        <f t="shared" si="66"/>
        <v>131025</v>
      </c>
      <c r="B1348" s="15">
        <v>31025</v>
      </c>
      <c r="C1348" s="15">
        <v>10035</v>
      </c>
      <c r="D1348" s="15" t="s">
        <v>648</v>
      </c>
      <c r="E1348" s="15" t="s">
        <v>2255</v>
      </c>
      <c r="F1348" s="15">
        <v>22</v>
      </c>
      <c r="G1348" s="15" t="s">
        <v>701</v>
      </c>
      <c r="H1348" s="15" t="str">
        <f t="shared" ref="H1348:H1411" si="68">IF(E1348="monster","普通怪物","boss")</f>
        <v>普通怪物</v>
      </c>
      <c r="I1348" s="18">
        <f>VLOOKUP(F1348,映射!A:B,2,FALSE)*VLOOKUP(G1348,映射!T:U,2,FALSE)*VLOOKUP(H1348,映射!O:P,2,FALSE)</f>
        <v>230</v>
      </c>
      <c r="J1348" s="18">
        <f t="shared" si="67"/>
        <v>74</v>
      </c>
    </row>
    <row r="1349" spans="1:10">
      <c r="A1349" s="15">
        <f t="shared" si="66"/>
        <v>131026</v>
      </c>
      <c r="B1349" s="15">
        <v>31026</v>
      </c>
      <c r="C1349" s="15">
        <v>10101</v>
      </c>
      <c r="D1349" s="15" t="s">
        <v>492</v>
      </c>
      <c r="E1349" s="15" t="s">
        <v>2255</v>
      </c>
      <c r="F1349" s="15">
        <v>22</v>
      </c>
      <c r="G1349" s="15" t="s">
        <v>701</v>
      </c>
      <c r="H1349" s="15" t="str">
        <f t="shared" si="68"/>
        <v>普通怪物</v>
      </c>
      <c r="I1349" s="18">
        <f>VLOOKUP(F1349,映射!A:B,2,FALSE)*VLOOKUP(G1349,映射!T:U,2,FALSE)*VLOOKUP(H1349,映射!O:P,2,FALSE)</f>
        <v>230</v>
      </c>
      <c r="J1349" s="18">
        <f t="shared" si="67"/>
        <v>74</v>
      </c>
    </row>
    <row r="1350" spans="1:10">
      <c r="A1350" s="15">
        <f t="shared" si="66"/>
        <v>131027</v>
      </c>
      <c r="B1350" s="15">
        <v>31027</v>
      </c>
      <c r="C1350" s="15">
        <v>10152</v>
      </c>
      <c r="D1350" s="15" t="s">
        <v>456</v>
      </c>
      <c r="E1350" s="15" t="s">
        <v>2255</v>
      </c>
      <c r="F1350" s="15">
        <v>22</v>
      </c>
      <c r="G1350" s="15" t="s">
        <v>701</v>
      </c>
      <c r="H1350" s="15" t="str">
        <f t="shared" si="68"/>
        <v>普通怪物</v>
      </c>
      <c r="I1350" s="18">
        <f>VLOOKUP(F1350,映射!A:B,2,FALSE)*VLOOKUP(G1350,映射!T:U,2,FALSE)*VLOOKUP(H1350,映射!O:P,2,FALSE)</f>
        <v>230</v>
      </c>
      <c r="J1350" s="18">
        <f t="shared" si="67"/>
        <v>74</v>
      </c>
    </row>
    <row r="1351" spans="1:10">
      <c r="A1351" s="15">
        <f t="shared" si="66"/>
        <v>131028</v>
      </c>
      <c r="B1351" s="15">
        <v>31028</v>
      </c>
      <c r="C1351" s="15">
        <v>10100</v>
      </c>
      <c r="D1351" s="15" t="s">
        <v>624</v>
      </c>
      <c r="E1351" s="15" t="s">
        <v>2255</v>
      </c>
      <c r="F1351" s="15">
        <v>22</v>
      </c>
      <c r="G1351" s="15" t="s">
        <v>701</v>
      </c>
      <c r="H1351" s="15" t="str">
        <f t="shared" si="68"/>
        <v>普通怪物</v>
      </c>
      <c r="I1351" s="18">
        <f>VLOOKUP(F1351,映射!A:B,2,FALSE)*VLOOKUP(G1351,映射!T:U,2,FALSE)*VLOOKUP(H1351,映射!O:P,2,FALSE)</f>
        <v>230</v>
      </c>
      <c r="J1351" s="18">
        <f t="shared" si="67"/>
        <v>74</v>
      </c>
    </row>
    <row r="1352" spans="1:10">
      <c r="A1352" s="15">
        <f t="shared" si="66"/>
        <v>131029</v>
      </c>
      <c r="B1352" s="15">
        <v>31029</v>
      </c>
      <c r="C1352" s="15">
        <v>10020</v>
      </c>
      <c r="D1352" s="15" t="s">
        <v>699</v>
      </c>
      <c r="E1352" s="15" t="s">
        <v>2255</v>
      </c>
      <c r="F1352" s="15">
        <v>22</v>
      </c>
      <c r="G1352" s="15" t="s">
        <v>701</v>
      </c>
      <c r="H1352" s="15" t="str">
        <f t="shared" si="68"/>
        <v>普通怪物</v>
      </c>
      <c r="I1352" s="18">
        <f>VLOOKUP(F1352,映射!A:B,2,FALSE)*VLOOKUP(G1352,映射!T:U,2,FALSE)*VLOOKUP(H1352,映射!O:P,2,FALSE)</f>
        <v>230</v>
      </c>
      <c r="J1352" s="18">
        <f t="shared" si="67"/>
        <v>74</v>
      </c>
    </row>
    <row r="1353" spans="1:10">
      <c r="A1353" s="15">
        <f t="shared" si="66"/>
        <v>131030</v>
      </c>
      <c r="B1353" s="15">
        <v>31030</v>
      </c>
      <c r="C1353" s="15">
        <v>10073</v>
      </c>
      <c r="D1353" s="15" t="s">
        <v>438</v>
      </c>
      <c r="E1353" s="15" t="s">
        <v>2255</v>
      </c>
      <c r="F1353" s="15">
        <v>22</v>
      </c>
      <c r="G1353" s="15" t="s">
        <v>701</v>
      </c>
      <c r="H1353" s="15" t="str">
        <f t="shared" si="68"/>
        <v>普通怪物</v>
      </c>
      <c r="I1353" s="18">
        <f>VLOOKUP(F1353,映射!A:B,2,FALSE)*VLOOKUP(G1353,映射!T:U,2,FALSE)*VLOOKUP(H1353,映射!O:P,2,FALSE)</f>
        <v>230</v>
      </c>
      <c r="J1353" s="18">
        <f t="shared" si="67"/>
        <v>74</v>
      </c>
    </row>
    <row r="1354" spans="1:10">
      <c r="A1354" s="15">
        <f t="shared" si="66"/>
        <v>131031</v>
      </c>
      <c r="B1354" s="15">
        <v>31031</v>
      </c>
      <c r="C1354" s="15">
        <v>10139</v>
      </c>
      <c r="D1354" s="15" t="s">
        <v>705</v>
      </c>
      <c r="E1354" s="15" t="s">
        <v>2255</v>
      </c>
      <c r="F1354" s="15">
        <v>22</v>
      </c>
      <c r="G1354" s="15" t="s">
        <v>701</v>
      </c>
      <c r="H1354" s="15" t="str">
        <f t="shared" si="68"/>
        <v>普通怪物</v>
      </c>
      <c r="I1354" s="18">
        <f>VLOOKUP(F1354,映射!A:B,2,FALSE)*VLOOKUP(G1354,映射!T:U,2,FALSE)*VLOOKUP(H1354,映射!O:P,2,FALSE)</f>
        <v>230</v>
      </c>
      <c r="J1354" s="18">
        <f t="shared" si="67"/>
        <v>74</v>
      </c>
    </row>
    <row r="1355" spans="1:10">
      <c r="A1355" s="15">
        <f t="shared" si="66"/>
        <v>131032</v>
      </c>
      <c r="B1355" s="15">
        <v>31032</v>
      </c>
      <c r="C1355" s="15">
        <v>10126</v>
      </c>
      <c r="D1355" s="15" t="s">
        <v>628</v>
      </c>
      <c r="E1355" s="15" t="s">
        <v>2255</v>
      </c>
      <c r="F1355" s="15">
        <v>27</v>
      </c>
      <c r="G1355" s="15" t="s">
        <v>701</v>
      </c>
      <c r="H1355" s="15" t="str">
        <f t="shared" si="68"/>
        <v>普通怪物</v>
      </c>
      <c r="I1355" s="18">
        <f>VLOOKUP(F1355,映射!A:B,2,FALSE)*VLOOKUP(G1355,映射!T:U,2,FALSE)*VLOOKUP(H1355,映射!O:P,2,FALSE)</f>
        <v>340</v>
      </c>
      <c r="J1355" s="18">
        <f t="shared" si="67"/>
        <v>84</v>
      </c>
    </row>
    <row r="1356" spans="1:10">
      <c r="A1356" s="15">
        <f t="shared" si="66"/>
        <v>131033</v>
      </c>
      <c r="B1356" s="15">
        <v>31033</v>
      </c>
      <c r="C1356" s="15">
        <v>10072</v>
      </c>
      <c r="D1356" s="15" t="s">
        <v>507</v>
      </c>
      <c r="E1356" s="15" t="s">
        <v>2255</v>
      </c>
      <c r="F1356" s="15">
        <v>27</v>
      </c>
      <c r="G1356" s="15" t="s">
        <v>701</v>
      </c>
      <c r="H1356" s="15" t="str">
        <f t="shared" si="68"/>
        <v>普通怪物</v>
      </c>
      <c r="I1356" s="18">
        <f>VLOOKUP(F1356,映射!A:B,2,FALSE)*VLOOKUP(G1356,映射!T:U,2,FALSE)*VLOOKUP(H1356,映射!O:P,2,FALSE)</f>
        <v>340</v>
      </c>
      <c r="J1356" s="18">
        <f t="shared" si="67"/>
        <v>84</v>
      </c>
    </row>
    <row r="1357" spans="1:10">
      <c r="A1357" s="15">
        <f t="shared" si="66"/>
        <v>131034</v>
      </c>
      <c r="B1357" s="15">
        <v>31034</v>
      </c>
      <c r="C1357" s="15">
        <v>10132</v>
      </c>
      <c r="D1357" s="15" t="s">
        <v>471</v>
      </c>
      <c r="E1357" s="15" t="s">
        <v>2255</v>
      </c>
      <c r="F1357" s="15">
        <v>27</v>
      </c>
      <c r="G1357" s="15" t="s">
        <v>701</v>
      </c>
      <c r="H1357" s="15" t="str">
        <f t="shared" si="68"/>
        <v>普通怪物</v>
      </c>
      <c r="I1357" s="18">
        <f>VLOOKUP(F1357,映射!A:B,2,FALSE)*VLOOKUP(G1357,映射!T:U,2,FALSE)*VLOOKUP(H1357,映射!O:P,2,FALSE)</f>
        <v>340</v>
      </c>
      <c r="J1357" s="18">
        <f t="shared" si="67"/>
        <v>84</v>
      </c>
    </row>
    <row r="1358" spans="1:10">
      <c r="A1358" s="15">
        <f t="shared" si="66"/>
        <v>131035</v>
      </c>
      <c r="B1358" s="15">
        <v>31035</v>
      </c>
      <c r="C1358" s="15">
        <v>10101</v>
      </c>
      <c r="D1358" s="15" t="s">
        <v>492</v>
      </c>
      <c r="E1358" s="15" t="s">
        <v>2255</v>
      </c>
      <c r="F1358" s="15">
        <v>27</v>
      </c>
      <c r="G1358" s="15" t="s">
        <v>701</v>
      </c>
      <c r="H1358" s="15" t="str">
        <f t="shared" si="68"/>
        <v>普通怪物</v>
      </c>
      <c r="I1358" s="18">
        <f>VLOOKUP(F1358,映射!A:B,2,FALSE)*VLOOKUP(G1358,映射!T:U,2,FALSE)*VLOOKUP(H1358,映射!O:P,2,FALSE)</f>
        <v>340</v>
      </c>
      <c r="J1358" s="18">
        <f t="shared" si="67"/>
        <v>84</v>
      </c>
    </row>
    <row r="1359" spans="1:10">
      <c r="A1359" s="15">
        <f t="shared" si="66"/>
        <v>131036</v>
      </c>
      <c r="B1359" s="15">
        <v>31036</v>
      </c>
      <c r="C1359" s="15">
        <v>10108</v>
      </c>
      <c r="D1359" s="15" t="s">
        <v>703</v>
      </c>
      <c r="E1359" s="15" t="s">
        <v>2255</v>
      </c>
      <c r="F1359" s="15">
        <v>27</v>
      </c>
      <c r="G1359" s="15" t="s">
        <v>701</v>
      </c>
      <c r="H1359" s="15" t="str">
        <f t="shared" si="68"/>
        <v>普通怪物</v>
      </c>
      <c r="I1359" s="18">
        <f>VLOOKUP(F1359,映射!A:B,2,FALSE)*VLOOKUP(G1359,映射!T:U,2,FALSE)*VLOOKUP(H1359,映射!O:P,2,FALSE)</f>
        <v>340</v>
      </c>
      <c r="J1359" s="18">
        <f t="shared" si="67"/>
        <v>84</v>
      </c>
    </row>
    <row r="1360" spans="1:10">
      <c r="A1360" s="15">
        <f t="shared" si="66"/>
        <v>131037</v>
      </c>
      <c r="B1360" s="15">
        <v>31037</v>
      </c>
      <c r="C1360" s="15">
        <v>10155</v>
      </c>
      <c r="D1360" s="15" t="s">
        <v>466</v>
      </c>
      <c r="E1360" s="15" t="s">
        <v>2255</v>
      </c>
      <c r="F1360" s="15">
        <v>27</v>
      </c>
      <c r="G1360" s="15" t="s">
        <v>701</v>
      </c>
      <c r="H1360" s="15" t="str">
        <f t="shared" si="68"/>
        <v>普通怪物</v>
      </c>
      <c r="I1360" s="18">
        <f>VLOOKUP(F1360,映射!A:B,2,FALSE)*VLOOKUP(G1360,映射!T:U,2,FALSE)*VLOOKUP(H1360,映射!O:P,2,FALSE)</f>
        <v>340</v>
      </c>
      <c r="J1360" s="18">
        <f t="shared" si="67"/>
        <v>84</v>
      </c>
    </row>
    <row r="1361" spans="1:10">
      <c r="A1361" s="15">
        <f t="shared" si="66"/>
        <v>131038</v>
      </c>
      <c r="B1361" s="15">
        <v>31038</v>
      </c>
      <c r="C1361" s="15">
        <v>10125</v>
      </c>
      <c r="D1361" s="15" t="s">
        <v>635</v>
      </c>
      <c r="E1361" s="15" t="s">
        <v>2255</v>
      </c>
      <c r="F1361" s="15">
        <v>27</v>
      </c>
      <c r="G1361" s="15" t="s">
        <v>701</v>
      </c>
      <c r="H1361" s="15" t="str">
        <f t="shared" si="68"/>
        <v>普通怪物</v>
      </c>
      <c r="I1361" s="18">
        <f>VLOOKUP(F1361,映射!A:B,2,FALSE)*VLOOKUP(G1361,映射!T:U,2,FALSE)*VLOOKUP(H1361,映射!O:P,2,FALSE)</f>
        <v>340</v>
      </c>
      <c r="J1361" s="18">
        <f t="shared" si="67"/>
        <v>84</v>
      </c>
    </row>
    <row r="1362" spans="1:10">
      <c r="A1362" s="15">
        <f t="shared" si="66"/>
        <v>131039</v>
      </c>
      <c r="B1362" s="15">
        <v>31039</v>
      </c>
      <c r="C1362" s="15">
        <v>10035</v>
      </c>
      <c r="D1362" s="15" t="s">
        <v>648</v>
      </c>
      <c r="E1362" s="15" t="s">
        <v>2255</v>
      </c>
      <c r="F1362" s="15">
        <v>27</v>
      </c>
      <c r="G1362" s="15" t="s">
        <v>701</v>
      </c>
      <c r="H1362" s="15" t="str">
        <f t="shared" si="68"/>
        <v>普通怪物</v>
      </c>
      <c r="I1362" s="18">
        <f>VLOOKUP(F1362,映射!A:B,2,FALSE)*VLOOKUP(G1362,映射!T:U,2,FALSE)*VLOOKUP(H1362,映射!O:P,2,FALSE)</f>
        <v>340</v>
      </c>
      <c r="J1362" s="18">
        <f t="shared" si="67"/>
        <v>84</v>
      </c>
    </row>
    <row r="1363" spans="1:10">
      <c r="A1363" s="15">
        <f t="shared" si="66"/>
        <v>131040</v>
      </c>
      <c r="B1363" s="15">
        <v>31040</v>
      </c>
      <c r="C1363" s="15">
        <v>10035</v>
      </c>
      <c r="D1363" s="15" t="s">
        <v>648</v>
      </c>
      <c r="E1363" s="15" t="s">
        <v>2255</v>
      </c>
      <c r="F1363" s="15">
        <v>27</v>
      </c>
      <c r="G1363" s="15" t="s">
        <v>701</v>
      </c>
      <c r="H1363" s="15" t="str">
        <f t="shared" si="68"/>
        <v>普通怪物</v>
      </c>
      <c r="I1363" s="18">
        <f>VLOOKUP(F1363,映射!A:B,2,FALSE)*VLOOKUP(G1363,映射!T:U,2,FALSE)*VLOOKUP(H1363,映射!O:P,2,FALSE)</f>
        <v>340</v>
      </c>
      <c r="J1363" s="18">
        <f t="shared" si="67"/>
        <v>84</v>
      </c>
    </row>
    <row r="1364" spans="1:10">
      <c r="A1364" s="15">
        <f t="shared" si="66"/>
        <v>131041</v>
      </c>
      <c r="B1364" s="15">
        <v>31041</v>
      </c>
      <c r="C1364" s="15">
        <v>10101</v>
      </c>
      <c r="D1364" s="15" t="s">
        <v>492</v>
      </c>
      <c r="E1364" s="15" t="s">
        <v>2255</v>
      </c>
      <c r="F1364" s="15">
        <v>27</v>
      </c>
      <c r="G1364" s="15" t="s">
        <v>701</v>
      </c>
      <c r="H1364" s="15" t="str">
        <f t="shared" si="68"/>
        <v>普通怪物</v>
      </c>
      <c r="I1364" s="18">
        <f>VLOOKUP(F1364,映射!A:B,2,FALSE)*VLOOKUP(G1364,映射!T:U,2,FALSE)*VLOOKUP(H1364,映射!O:P,2,FALSE)</f>
        <v>340</v>
      </c>
      <c r="J1364" s="18">
        <f t="shared" si="67"/>
        <v>84</v>
      </c>
    </row>
    <row r="1365" spans="1:10">
      <c r="A1365" s="15">
        <f t="shared" si="66"/>
        <v>131042</v>
      </c>
      <c r="B1365" s="15">
        <v>31042</v>
      </c>
      <c r="C1365" s="15">
        <v>10152</v>
      </c>
      <c r="D1365" s="15" t="s">
        <v>456</v>
      </c>
      <c r="E1365" s="15" t="s">
        <v>2255</v>
      </c>
      <c r="F1365" s="15">
        <v>27</v>
      </c>
      <c r="G1365" s="15" t="s">
        <v>701</v>
      </c>
      <c r="H1365" s="15" t="str">
        <f t="shared" si="68"/>
        <v>普通怪物</v>
      </c>
      <c r="I1365" s="18">
        <f>VLOOKUP(F1365,映射!A:B,2,FALSE)*VLOOKUP(G1365,映射!T:U,2,FALSE)*VLOOKUP(H1365,映射!O:P,2,FALSE)</f>
        <v>340</v>
      </c>
      <c r="J1365" s="18">
        <f t="shared" si="67"/>
        <v>84</v>
      </c>
    </row>
    <row r="1366" spans="1:10">
      <c r="A1366" s="15">
        <f t="shared" si="66"/>
        <v>131043</v>
      </c>
      <c r="B1366" s="15">
        <v>31043</v>
      </c>
      <c r="C1366" s="15">
        <v>10100</v>
      </c>
      <c r="D1366" s="15" t="s">
        <v>624</v>
      </c>
      <c r="E1366" s="15" t="s">
        <v>2255</v>
      </c>
      <c r="F1366" s="15">
        <v>27</v>
      </c>
      <c r="G1366" s="15" t="s">
        <v>701</v>
      </c>
      <c r="H1366" s="15" t="str">
        <f t="shared" si="68"/>
        <v>普通怪物</v>
      </c>
      <c r="I1366" s="18">
        <f>VLOOKUP(F1366,映射!A:B,2,FALSE)*VLOOKUP(G1366,映射!T:U,2,FALSE)*VLOOKUP(H1366,映射!O:P,2,FALSE)</f>
        <v>340</v>
      </c>
      <c r="J1366" s="18">
        <f t="shared" si="67"/>
        <v>84</v>
      </c>
    </row>
    <row r="1367" spans="1:10">
      <c r="A1367" s="15">
        <f t="shared" si="66"/>
        <v>131044</v>
      </c>
      <c r="B1367" s="15">
        <v>31044</v>
      </c>
      <c r="C1367" s="15">
        <v>10020</v>
      </c>
      <c r="D1367" s="15" t="s">
        <v>699</v>
      </c>
      <c r="E1367" s="15" t="s">
        <v>2255</v>
      </c>
      <c r="F1367" s="15">
        <v>27</v>
      </c>
      <c r="G1367" s="15" t="s">
        <v>701</v>
      </c>
      <c r="H1367" s="15" t="str">
        <f t="shared" si="68"/>
        <v>普通怪物</v>
      </c>
      <c r="I1367" s="18">
        <f>VLOOKUP(F1367,映射!A:B,2,FALSE)*VLOOKUP(G1367,映射!T:U,2,FALSE)*VLOOKUP(H1367,映射!O:P,2,FALSE)</f>
        <v>340</v>
      </c>
      <c r="J1367" s="18">
        <f t="shared" si="67"/>
        <v>84</v>
      </c>
    </row>
    <row r="1368" spans="1:10">
      <c r="A1368" s="15">
        <f t="shared" si="66"/>
        <v>131045</v>
      </c>
      <c r="B1368" s="15">
        <v>31045</v>
      </c>
      <c r="C1368" s="15">
        <v>10073</v>
      </c>
      <c r="D1368" s="15" t="s">
        <v>438</v>
      </c>
      <c r="E1368" s="15" t="s">
        <v>2255</v>
      </c>
      <c r="F1368" s="15">
        <v>27</v>
      </c>
      <c r="G1368" s="15" t="s">
        <v>701</v>
      </c>
      <c r="H1368" s="15" t="str">
        <f t="shared" si="68"/>
        <v>普通怪物</v>
      </c>
      <c r="I1368" s="18">
        <f>VLOOKUP(F1368,映射!A:B,2,FALSE)*VLOOKUP(G1368,映射!T:U,2,FALSE)*VLOOKUP(H1368,映射!O:P,2,FALSE)</f>
        <v>340</v>
      </c>
      <c r="J1368" s="18">
        <f t="shared" si="67"/>
        <v>84</v>
      </c>
    </row>
    <row r="1369" spans="1:10">
      <c r="A1369" s="15">
        <f t="shared" si="66"/>
        <v>131046</v>
      </c>
      <c r="B1369" s="15">
        <v>31046</v>
      </c>
      <c r="C1369" s="15">
        <v>10139</v>
      </c>
      <c r="D1369" s="15" t="s">
        <v>705</v>
      </c>
      <c r="E1369" s="15" t="s">
        <v>2255</v>
      </c>
      <c r="F1369" s="15">
        <v>27</v>
      </c>
      <c r="G1369" s="15" t="s">
        <v>701</v>
      </c>
      <c r="H1369" s="15" t="str">
        <f t="shared" si="68"/>
        <v>普通怪物</v>
      </c>
      <c r="I1369" s="18">
        <f>VLOOKUP(F1369,映射!A:B,2,FALSE)*VLOOKUP(G1369,映射!T:U,2,FALSE)*VLOOKUP(H1369,映射!O:P,2,FALSE)</f>
        <v>340</v>
      </c>
      <c r="J1369" s="18">
        <f t="shared" si="67"/>
        <v>84</v>
      </c>
    </row>
    <row r="1370" spans="1:10">
      <c r="A1370" s="15">
        <f t="shared" si="66"/>
        <v>131047</v>
      </c>
      <c r="B1370" s="15">
        <v>31047</v>
      </c>
      <c r="C1370" s="15">
        <v>10126</v>
      </c>
      <c r="D1370" s="15" t="s">
        <v>628</v>
      </c>
      <c r="E1370" s="15" t="s">
        <v>2255</v>
      </c>
      <c r="F1370" s="15">
        <v>32</v>
      </c>
      <c r="G1370" s="15" t="s">
        <v>701</v>
      </c>
      <c r="H1370" s="15" t="str">
        <f t="shared" si="68"/>
        <v>普通怪物</v>
      </c>
      <c r="I1370" s="18">
        <f>VLOOKUP(F1370,映射!A:B,2,FALSE)*VLOOKUP(G1370,映射!T:U,2,FALSE)*VLOOKUP(H1370,映射!O:P,2,FALSE)</f>
        <v>480</v>
      </c>
      <c r="J1370" s="18">
        <f t="shared" si="67"/>
        <v>94</v>
      </c>
    </row>
    <row r="1371" spans="1:10">
      <c r="A1371" s="15">
        <f t="shared" si="66"/>
        <v>131048</v>
      </c>
      <c r="B1371" s="15">
        <v>31048</v>
      </c>
      <c r="C1371" s="15">
        <v>10072</v>
      </c>
      <c r="D1371" s="15" t="s">
        <v>507</v>
      </c>
      <c r="E1371" s="15" t="s">
        <v>2255</v>
      </c>
      <c r="F1371" s="15">
        <v>32</v>
      </c>
      <c r="G1371" s="15" t="s">
        <v>701</v>
      </c>
      <c r="H1371" s="15" t="str">
        <f t="shared" si="68"/>
        <v>普通怪物</v>
      </c>
      <c r="I1371" s="18">
        <f>VLOOKUP(F1371,映射!A:B,2,FALSE)*VLOOKUP(G1371,映射!T:U,2,FALSE)*VLOOKUP(H1371,映射!O:P,2,FALSE)</f>
        <v>480</v>
      </c>
      <c r="J1371" s="18">
        <f t="shared" si="67"/>
        <v>94</v>
      </c>
    </row>
    <row r="1372" spans="1:10">
      <c r="A1372" s="15">
        <f t="shared" si="66"/>
        <v>131049</v>
      </c>
      <c r="B1372" s="15">
        <v>31049</v>
      </c>
      <c r="C1372" s="15">
        <v>10132</v>
      </c>
      <c r="D1372" s="15" t="s">
        <v>471</v>
      </c>
      <c r="E1372" s="15" t="s">
        <v>2255</v>
      </c>
      <c r="F1372" s="15">
        <v>32</v>
      </c>
      <c r="G1372" s="15" t="s">
        <v>701</v>
      </c>
      <c r="H1372" s="15" t="str">
        <f t="shared" si="68"/>
        <v>普通怪物</v>
      </c>
      <c r="I1372" s="18">
        <f>VLOOKUP(F1372,映射!A:B,2,FALSE)*VLOOKUP(G1372,映射!T:U,2,FALSE)*VLOOKUP(H1372,映射!O:P,2,FALSE)</f>
        <v>480</v>
      </c>
      <c r="J1372" s="18">
        <f t="shared" si="67"/>
        <v>94</v>
      </c>
    </row>
    <row r="1373" spans="1:10">
      <c r="A1373" s="15">
        <f t="shared" si="66"/>
        <v>131050</v>
      </c>
      <c r="B1373" s="15">
        <v>31050</v>
      </c>
      <c r="C1373" s="15">
        <v>10101</v>
      </c>
      <c r="D1373" s="15" t="s">
        <v>492</v>
      </c>
      <c r="E1373" s="15" t="s">
        <v>2255</v>
      </c>
      <c r="F1373" s="15">
        <v>32</v>
      </c>
      <c r="G1373" s="15" t="s">
        <v>701</v>
      </c>
      <c r="H1373" s="15" t="str">
        <f t="shared" si="68"/>
        <v>普通怪物</v>
      </c>
      <c r="I1373" s="18">
        <f>VLOOKUP(F1373,映射!A:B,2,FALSE)*VLOOKUP(G1373,映射!T:U,2,FALSE)*VLOOKUP(H1373,映射!O:P,2,FALSE)</f>
        <v>480</v>
      </c>
      <c r="J1373" s="18">
        <f t="shared" si="67"/>
        <v>94</v>
      </c>
    </row>
    <row r="1374" spans="1:10">
      <c r="A1374" s="15">
        <f t="shared" si="66"/>
        <v>131051</v>
      </c>
      <c r="B1374" s="15">
        <v>31051</v>
      </c>
      <c r="C1374" s="15">
        <v>10108</v>
      </c>
      <c r="D1374" s="15" t="s">
        <v>703</v>
      </c>
      <c r="E1374" s="15" t="s">
        <v>2255</v>
      </c>
      <c r="F1374" s="15">
        <v>32</v>
      </c>
      <c r="G1374" s="15" t="s">
        <v>701</v>
      </c>
      <c r="H1374" s="15" t="str">
        <f t="shared" si="68"/>
        <v>普通怪物</v>
      </c>
      <c r="I1374" s="18">
        <f>VLOOKUP(F1374,映射!A:B,2,FALSE)*VLOOKUP(G1374,映射!T:U,2,FALSE)*VLOOKUP(H1374,映射!O:P,2,FALSE)</f>
        <v>480</v>
      </c>
      <c r="J1374" s="18">
        <f t="shared" si="67"/>
        <v>94</v>
      </c>
    </row>
    <row r="1375" spans="1:10">
      <c r="A1375" s="15">
        <f t="shared" si="66"/>
        <v>131052</v>
      </c>
      <c r="B1375" s="15">
        <v>31052</v>
      </c>
      <c r="C1375" s="15">
        <v>10155</v>
      </c>
      <c r="D1375" s="15" t="s">
        <v>466</v>
      </c>
      <c r="E1375" s="15" t="s">
        <v>2255</v>
      </c>
      <c r="F1375" s="15">
        <v>32</v>
      </c>
      <c r="G1375" s="15" t="s">
        <v>701</v>
      </c>
      <c r="H1375" s="15" t="str">
        <f t="shared" si="68"/>
        <v>普通怪物</v>
      </c>
      <c r="I1375" s="18">
        <f>VLOOKUP(F1375,映射!A:B,2,FALSE)*VLOOKUP(G1375,映射!T:U,2,FALSE)*VLOOKUP(H1375,映射!O:P,2,FALSE)</f>
        <v>480</v>
      </c>
      <c r="J1375" s="18">
        <f t="shared" si="67"/>
        <v>94</v>
      </c>
    </row>
    <row r="1376" spans="1:10">
      <c r="A1376" s="15">
        <f t="shared" si="66"/>
        <v>131053</v>
      </c>
      <c r="B1376" s="15">
        <v>31053</v>
      </c>
      <c r="C1376" s="15">
        <v>10125</v>
      </c>
      <c r="D1376" s="15" t="s">
        <v>635</v>
      </c>
      <c r="E1376" s="15" t="s">
        <v>2255</v>
      </c>
      <c r="F1376" s="15">
        <v>32</v>
      </c>
      <c r="G1376" s="15" t="s">
        <v>701</v>
      </c>
      <c r="H1376" s="15" t="str">
        <f t="shared" si="68"/>
        <v>普通怪物</v>
      </c>
      <c r="I1376" s="18">
        <f>VLOOKUP(F1376,映射!A:B,2,FALSE)*VLOOKUP(G1376,映射!T:U,2,FALSE)*VLOOKUP(H1376,映射!O:P,2,FALSE)</f>
        <v>480</v>
      </c>
      <c r="J1376" s="18">
        <f t="shared" si="67"/>
        <v>94</v>
      </c>
    </row>
    <row r="1377" spans="1:10">
      <c r="A1377" s="15">
        <f t="shared" si="66"/>
        <v>131054</v>
      </c>
      <c r="B1377" s="15">
        <v>31054</v>
      </c>
      <c r="C1377" s="15">
        <v>10035</v>
      </c>
      <c r="D1377" s="15" t="s">
        <v>648</v>
      </c>
      <c r="E1377" s="15" t="s">
        <v>2255</v>
      </c>
      <c r="F1377" s="15">
        <v>32</v>
      </c>
      <c r="G1377" s="15" t="s">
        <v>701</v>
      </c>
      <c r="H1377" s="15" t="str">
        <f t="shared" si="68"/>
        <v>普通怪物</v>
      </c>
      <c r="I1377" s="18">
        <f>VLOOKUP(F1377,映射!A:B,2,FALSE)*VLOOKUP(G1377,映射!T:U,2,FALSE)*VLOOKUP(H1377,映射!O:P,2,FALSE)</f>
        <v>480</v>
      </c>
      <c r="J1377" s="18">
        <f t="shared" si="67"/>
        <v>94</v>
      </c>
    </row>
    <row r="1378" spans="1:10">
      <c r="A1378" s="15">
        <f t="shared" si="66"/>
        <v>131055</v>
      </c>
      <c r="B1378" s="15">
        <v>31055</v>
      </c>
      <c r="C1378" s="15">
        <v>10035</v>
      </c>
      <c r="D1378" s="15" t="s">
        <v>648</v>
      </c>
      <c r="E1378" s="15" t="s">
        <v>2255</v>
      </c>
      <c r="F1378" s="15">
        <v>32</v>
      </c>
      <c r="G1378" s="15" t="s">
        <v>701</v>
      </c>
      <c r="H1378" s="15" t="str">
        <f t="shared" si="68"/>
        <v>普通怪物</v>
      </c>
      <c r="I1378" s="18">
        <f>VLOOKUP(F1378,映射!A:B,2,FALSE)*VLOOKUP(G1378,映射!T:U,2,FALSE)*VLOOKUP(H1378,映射!O:P,2,FALSE)</f>
        <v>480</v>
      </c>
      <c r="J1378" s="18">
        <f t="shared" si="67"/>
        <v>94</v>
      </c>
    </row>
    <row r="1379" spans="1:10">
      <c r="A1379" s="15">
        <f t="shared" si="66"/>
        <v>131056</v>
      </c>
      <c r="B1379" s="15">
        <v>31056</v>
      </c>
      <c r="C1379" s="15">
        <v>10101</v>
      </c>
      <c r="D1379" s="15" t="s">
        <v>492</v>
      </c>
      <c r="E1379" s="15" t="s">
        <v>2255</v>
      </c>
      <c r="F1379" s="15">
        <v>32</v>
      </c>
      <c r="G1379" s="15" t="s">
        <v>701</v>
      </c>
      <c r="H1379" s="15" t="str">
        <f t="shared" si="68"/>
        <v>普通怪物</v>
      </c>
      <c r="I1379" s="18">
        <f>VLOOKUP(F1379,映射!A:B,2,FALSE)*VLOOKUP(G1379,映射!T:U,2,FALSE)*VLOOKUP(H1379,映射!O:P,2,FALSE)</f>
        <v>480</v>
      </c>
      <c r="J1379" s="18">
        <f t="shared" si="67"/>
        <v>94</v>
      </c>
    </row>
    <row r="1380" spans="1:10">
      <c r="A1380" s="15">
        <f t="shared" si="66"/>
        <v>131057</v>
      </c>
      <c r="B1380" s="15">
        <v>31057</v>
      </c>
      <c r="C1380" s="15">
        <v>10152</v>
      </c>
      <c r="D1380" s="15" t="s">
        <v>456</v>
      </c>
      <c r="E1380" s="15" t="s">
        <v>2255</v>
      </c>
      <c r="F1380" s="15">
        <v>32</v>
      </c>
      <c r="G1380" s="15" t="s">
        <v>701</v>
      </c>
      <c r="H1380" s="15" t="str">
        <f t="shared" si="68"/>
        <v>普通怪物</v>
      </c>
      <c r="I1380" s="18">
        <f>VLOOKUP(F1380,映射!A:B,2,FALSE)*VLOOKUP(G1380,映射!T:U,2,FALSE)*VLOOKUP(H1380,映射!O:P,2,FALSE)</f>
        <v>480</v>
      </c>
      <c r="J1380" s="18">
        <f t="shared" si="67"/>
        <v>94</v>
      </c>
    </row>
    <row r="1381" spans="1:10">
      <c r="A1381" s="15">
        <f t="shared" si="66"/>
        <v>131058</v>
      </c>
      <c r="B1381" s="15">
        <v>31058</v>
      </c>
      <c r="C1381" s="15">
        <v>10100</v>
      </c>
      <c r="D1381" s="15" t="s">
        <v>624</v>
      </c>
      <c r="E1381" s="15" t="s">
        <v>2255</v>
      </c>
      <c r="F1381" s="15">
        <v>32</v>
      </c>
      <c r="G1381" s="15" t="s">
        <v>701</v>
      </c>
      <c r="H1381" s="15" t="str">
        <f t="shared" si="68"/>
        <v>普通怪物</v>
      </c>
      <c r="I1381" s="18">
        <f>VLOOKUP(F1381,映射!A:B,2,FALSE)*VLOOKUP(G1381,映射!T:U,2,FALSE)*VLOOKUP(H1381,映射!O:P,2,FALSE)</f>
        <v>480</v>
      </c>
      <c r="J1381" s="18">
        <f t="shared" si="67"/>
        <v>94</v>
      </c>
    </row>
    <row r="1382" spans="1:10">
      <c r="A1382" s="15">
        <f t="shared" si="66"/>
        <v>131059</v>
      </c>
      <c r="B1382" s="15">
        <v>31059</v>
      </c>
      <c r="C1382" s="15">
        <v>10020</v>
      </c>
      <c r="D1382" s="15" t="s">
        <v>699</v>
      </c>
      <c r="E1382" s="15" t="s">
        <v>2255</v>
      </c>
      <c r="F1382" s="15">
        <v>32</v>
      </c>
      <c r="G1382" s="15" t="s">
        <v>701</v>
      </c>
      <c r="H1382" s="15" t="str">
        <f t="shared" si="68"/>
        <v>普通怪物</v>
      </c>
      <c r="I1382" s="18">
        <f>VLOOKUP(F1382,映射!A:B,2,FALSE)*VLOOKUP(G1382,映射!T:U,2,FALSE)*VLOOKUP(H1382,映射!O:P,2,FALSE)</f>
        <v>480</v>
      </c>
      <c r="J1382" s="18">
        <f t="shared" si="67"/>
        <v>94</v>
      </c>
    </row>
    <row r="1383" spans="1:10">
      <c r="A1383" s="15">
        <f t="shared" si="66"/>
        <v>131060</v>
      </c>
      <c r="B1383" s="15">
        <v>31060</v>
      </c>
      <c r="C1383" s="15">
        <v>10073</v>
      </c>
      <c r="D1383" s="15" t="s">
        <v>438</v>
      </c>
      <c r="E1383" s="15" t="s">
        <v>2255</v>
      </c>
      <c r="F1383" s="15">
        <v>32</v>
      </c>
      <c r="G1383" s="15" t="s">
        <v>701</v>
      </c>
      <c r="H1383" s="15" t="str">
        <f t="shared" si="68"/>
        <v>普通怪物</v>
      </c>
      <c r="I1383" s="18">
        <f>VLOOKUP(F1383,映射!A:B,2,FALSE)*VLOOKUP(G1383,映射!T:U,2,FALSE)*VLOOKUP(H1383,映射!O:P,2,FALSE)</f>
        <v>480</v>
      </c>
      <c r="J1383" s="18">
        <f t="shared" si="67"/>
        <v>94</v>
      </c>
    </row>
    <row r="1384" spans="1:10">
      <c r="A1384" s="15">
        <f t="shared" si="66"/>
        <v>131061</v>
      </c>
      <c r="B1384" s="15">
        <v>31061</v>
      </c>
      <c r="C1384" s="15">
        <v>10139</v>
      </c>
      <c r="D1384" s="15" t="s">
        <v>705</v>
      </c>
      <c r="E1384" s="15" t="s">
        <v>2255</v>
      </c>
      <c r="F1384" s="15">
        <v>32</v>
      </c>
      <c r="G1384" s="15" t="s">
        <v>701</v>
      </c>
      <c r="H1384" s="15" t="str">
        <f t="shared" si="68"/>
        <v>普通怪物</v>
      </c>
      <c r="I1384" s="18">
        <f>VLOOKUP(F1384,映射!A:B,2,FALSE)*VLOOKUP(G1384,映射!T:U,2,FALSE)*VLOOKUP(H1384,映射!O:P,2,FALSE)</f>
        <v>480</v>
      </c>
      <c r="J1384" s="18">
        <f t="shared" si="67"/>
        <v>94</v>
      </c>
    </row>
    <row r="1385" spans="1:10">
      <c r="A1385" s="15">
        <f t="shared" si="66"/>
        <v>131062</v>
      </c>
      <c r="B1385" s="15">
        <v>31062</v>
      </c>
      <c r="C1385" s="15">
        <v>10126</v>
      </c>
      <c r="D1385" s="15" t="s">
        <v>628</v>
      </c>
      <c r="E1385" s="15" t="s">
        <v>2255</v>
      </c>
      <c r="F1385" s="15">
        <v>37</v>
      </c>
      <c r="G1385" s="15" t="s">
        <v>701</v>
      </c>
      <c r="H1385" s="15" t="str">
        <f t="shared" si="68"/>
        <v>普通怪物</v>
      </c>
      <c r="I1385" s="18">
        <f>VLOOKUP(F1385,映射!A:B,2,FALSE)*VLOOKUP(G1385,映射!T:U,2,FALSE)*VLOOKUP(H1385,映射!O:P,2,FALSE)</f>
        <v>650</v>
      </c>
      <c r="J1385" s="18">
        <f t="shared" si="67"/>
        <v>104</v>
      </c>
    </row>
    <row r="1386" spans="1:10">
      <c r="A1386" s="15">
        <f t="shared" si="66"/>
        <v>131063</v>
      </c>
      <c r="B1386" s="15">
        <v>31063</v>
      </c>
      <c r="C1386" s="15">
        <v>10072</v>
      </c>
      <c r="D1386" s="15" t="s">
        <v>507</v>
      </c>
      <c r="E1386" s="15" t="s">
        <v>2255</v>
      </c>
      <c r="F1386" s="15">
        <v>37</v>
      </c>
      <c r="G1386" s="15" t="s">
        <v>701</v>
      </c>
      <c r="H1386" s="15" t="str">
        <f t="shared" si="68"/>
        <v>普通怪物</v>
      </c>
      <c r="I1386" s="18">
        <f>VLOOKUP(F1386,映射!A:B,2,FALSE)*VLOOKUP(G1386,映射!T:U,2,FALSE)*VLOOKUP(H1386,映射!O:P,2,FALSE)</f>
        <v>650</v>
      </c>
      <c r="J1386" s="18">
        <f t="shared" si="67"/>
        <v>104</v>
      </c>
    </row>
    <row r="1387" spans="1:10">
      <c r="A1387" s="15">
        <f t="shared" si="66"/>
        <v>131064</v>
      </c>
      <c r="B1387" s="15">
        <v>31064</v>
      </c>
      <c r="C1387" s="15">
        <v>10132</v>
      </c>
      <c r="D1387" s="15" t="s">
        <v>471</v>
      </c>
      <c r="E1387" s="15" t="s">
        <v>2255</v>
      </c>
      <c r="F1387" s="15">
        <v>37</v>
      </c>
      <c r="G1387" s="15" t="s">
        <v>701</v>
      </c>
      <c r="H1387" s="15" t="str">
        <f t="shared" si="68"/>
        <v>普通怪物</v>
      </c>
      <c r="I1387" s="18">
        <f>VLOOKUP(F1387,映射!A:B,2,FALSE)*VLOOKUP(G1387,映射!T:U,2,FALSE)*VLOOKUP(H1387,映射!O:P,2,FALSE)</f>
        <v>650</v>
      </c>
      <c r="J1387" s="18">
        <f t="shared" si="67"/>
        <v>104</v>
      </c>
    </row>
    <row r="1388" spans="1:10">
      <c r="A1388" s="15">
        <f t="shared" si="66"/>
        <v>131065</v>
      </c>
      <c r="B1388" s="15">
        <v>31065</v>
      </c>
      <c r="C1388" s="15">
        <v>10101</v>
      </c>
      <c r="D1388" s="15" t="s">
        <v>492</v>
      </c>
      <c r="E1388" s="15" t="s">
        <v>2255</v>
      </c>
      <c r="F1388" s="15">
        <v>37</v>
      </c>
      <c r="G1388" s="15" t="s">
        <v>701</v>
      </c>
      <c r="H1388" s="15" t="str">
        <f t="shared" si="68"/>
        <v>普通怪物</v>
      </c>
      <c r="I1388" s="18">
        <f>VLOOKUP(F1388,映射!A:B,2,FALSE)*VLOOKUP(G1388,映射!T:U,2,FALSE)*VLOOKUP(H1388,映射!O:P,2,FALSE)</f>
        <v>650</v>
      </c>
      <c r="J1388" s="18">
        <f t="shared" si="67"/>
        <v>104</v>
      </c>
    </row>
    <row r="1389" spans="1:10">
      <c r="A1389" s="15">
        <f t="shared" si="66"/>
        <v>131066</v>
      </c>
      <c r="B1389" s="15">
        <v>31066</v>
      </c>
      <c r="C1389" s="15">
        <v>10108</v>
      </c>
      <c r="D1389" s="15" t="s">
        <v>703</v>
      </c>
      <c r="E1389" s="15" t="s">
        <v>2255</v>
      </c>
      <c r="F1389" s="15">
        <v>37</v>
      </c>
      <c r="G1389" s="15" t="s">
        <v>701</v>
      </c>
      <c r="H1389" s="15" t="str">
        <f t="shared" si="68"/>
        <v>普通怪物</v>
      </c>
      <c r="I1389" s="18">
        <f>VLOOKUP(F1389,映射!A:B,2,FALSE)*VLOOKUP(G1389,映射!T:U,2,FALSE)*VLOOKUP(H1389,映射!O:P,2,FALSE)</f>
        <v>650</v>
      </c>
      <c r="J1389" s="18">
        <f t="shared" si="67"/>
        <v>104</v>
      </c>
    </row>
    <row r="1390" spans="1:10">
      <c r="A1390" s="15">
        <f t="shared" ref="A1390:A1453" si="69">B1390+100000</f>
        <v>131067</v>
      </c>
      <c r="B1390" s="15">
        <v>31067</v>
      </c>
      <c r="C1390" s="15">
        <v>10155</v>
      </c>
      <c r="D1390" s="15" t="s">
        <v>466</v>
      </c>
      <c r="E1390" s="15" t="s">
        <v>2255</v>
      </c>
      <c r="F1390" s="15">
        <v>37</v>
      </c>
      <c r="G1390" s="15" t="s">
        <v>701</v>
      </c>
      <c r="H1390" s="15" t="str">
        <f t="shared" si="68"/>
        <v>普通怪物</v>
      </c>
      <c r="I1390" s="18">
        <f>VLOOKUP(F1390,映射!A:B,2,FALSE)*VLOOKUP(G1390,映射!T:U,2,FALSE)*VLOOKUP(H1390,映射!O:P,2,FALSE)</f>
        <v>650</v>
      </c>
      <c r="J1390" s="18">
        <f t="shared" si="67"/>
        <v>104</v>
      </c>
    </row>
    <row r="1391" spans="1:10">
      <c r="A1391" s="15">
        <f t="shared" si="69"/>
        <v>131068</v>
      </c>
      <c r="B1391" s="15">
        <v>31068</v>
      </c>
      <c r="C1391" s="15">
        <v>10125</v>
      </c>
      <c r="D1391" s="15" t="s">
        <v>635</v>
      </c>
      <c r="E1391" s="15" t="s">
        <v>2255</v>
      </c>
      <c r="F1391" s="15">
        <v>37</v>
      </c>
      <c r="G1391" s="15" t="s">
        <v>701</v>
      </c>
      <c r="H1391" s="15" t="str">
        <f t="shared" si="68"/>
        <v>普通怪物</v>
      </c>
      <c r="I1391" s="18">
        <f>VLOOKUP(F1391,映射!A:B,2,FALSE)*VLOOKUP(G1391,映射!T:U,2,FALSE)*VLOOKUP(H1391,映射!O:P,2,FALSE)</f>
        <v>650</v>
      </c>
      <c r="J1391" s="18">
        <f t="shared" si="67"/>
        <v>104</v>
      </c>
    </row>
    <row r="1392" spans="1:10">
      <c r="A1392" s="15">
        <f t="shared" si="69"/>
        <v>131069</v>
      </c>
      <c r="B1392" s="15">
        <v>31069</v>
      </c>
      <c r="C1392" s="15">
        <v>10035</v>
      </c>
      <c r="D1392" s="15" t="s">
        <v>648</v>
      </c>
      <c r="E1392" s="15" t="s">
        <v>2255</v>
      </c>
      <c r="F1392" s="15">
        <v>37</v>
      </c>
      <c r="G1392" s="15" t="s">
        <v>701</v>
      </c>
      <c r="H1392" s="15" t="str">
        <f t="shared" si="68"/>
        <v>普通怪物</v>
      </c>
      <c r="I1392" s="18">
        <f>VLOOKUP(F1392,映射!A:B,2,FALSE)*VLOOKUP(G1392,映射!T:U,2,FALSE)*VLOOKUP(H1392,映射!O:P,2,FALSE)</f>
        <v>650</v>
      </c>
      <c r="J1392" s="18">
        <f t="shared" si="67"/>
        <v>104</v>
      </c>
    </row>
    <row r="1393" spans="1:10">
      <c r="A1393" s="15">
        <f t="shared" si="69"/>
        <v>131070</v>
      </c>
      <c r="B1393" s="15">
        <v>31070</v>
      </c>
      <c r="C1393" s="15">
        <v>10035</v>
      </c>
      <c r="D1393" s="15" t="s">
        <v>648</v>
      </c>
      <c r="E1393" s="15" t="s">
        <v>2255</v>
      </c>
      <c r="F1393" s="15">
        <v>37</v>
      </c>
      <c r="G1393" s="15" t="s">
        <v>701</v>
      </c>
      <c r="H1393" s="15" t="str">
        <f t="shared" si="68"/>
        <v>普通怪物</v>
      </c>
      <c r="I1393" s="18">
        <f>VLOOKUP(F1393,映射!A:B,2,FALSE)*VLOOKUP(G1393,映射!T:U,2,FALSE)*VLOOKUP(H1393,映射!O:P,2,FALSE)</f>
        <v>650</v>
      </c>
      <c r="J1393" s="18">
        <f t="shared" si="67"/>
        <v>104</v>
      </c>
    </row>
    <row r="1394" spans="1:10">
      <c r="A1394" s="15">
        <f t="shared" si="69"/>
        <v>131071</v>
      </c>
      <c r="B1394" s="15">
        <v>31071</v>
      </c>
      <c r="C1394" s="15">
        <v>10101</v>
      </c>
      <c r="D1394" s="15" t="s">
        <v>492</v>
      </c>
      <c r="E1394" s="15" t="s">
        <v>2255</v>
      </c>
      <c r="F1394" s="15">
        <v>37</v>
      </c>
      <c r="G1394" s="15" t="s">
        <v>701</v>
      </c>
      <c r="H1394" s="15" t="str">
        <f t="shared" si="68"/>
        <v>普通怪物</v>
      </c>
      <c r="I1394" s="18">
        <f>VLOOKUP(F1394,映射!A:B,2,FALSE)*VLOOKUP(G1394,映射!T:U,2,FALSE)*VLOOKUP(H1394,映射!O:P,2,FALSE)</f>
        <v>650</v>
      </c>
      <c r="J1394" s="18">
        <f t="shared" si="67"/>
        <v>104</v>
      </c>
    </row>
    <row r="1395" spans="1:10">
      <c r="A1395" s="15">
        <f t="shared" si="69"/>
        <v>131072</v>
      </c>
      <c r="B1395" s="15">
        <v>31072</v>
      </c>
      <c r="C1395" s="15">
        <v>10152</v>
      </c>
      <c r="D1395" s="15" t="s">
        <v>456</v>
      </c>
      <c r="E1395" s="15" t="s">
        <v>2255</v>
      </c>
      <c r="F1395" s="15">
        <v>37</v>
      </c>
      <c r="G1395" s="15" t="s">
        <v>701</v>
      </c>
      <c r="H1395" s="15" t="str">
        <f t="shared" si="68"/>
        <v>普通怪物</v>
      </c>
      <c r="I1395" s="18">
        <f>VLOOKUP(F1395,映射!A:B,2,FALSE)*VLOOKUP(G1395,映射!T:U,2,FALSE)*VLOOKUP(H1395,映射!O:P,2,FALSE)</f>
        <v>650</v>
      </c>
      <c r="J1395" s="18">
        <f t="shared" si="67"/>
        <v>104</v>
      </c>
    </row>
    <row r="1396" spans="1:10">
      <c r="A1396" s="15">
        <f t="shared" si="69"/>
        <v>131073</v>
      </c>
      <c r="B1396" s="15">
        <v>31073</v>
      </c>
      <c r="C1396" s="15">
        <v>10100</v>
      </c>
      <c r="D1396" s="15" t="s">
        <v>624</v>
      </c>
      <c r="E1396" s="15" t="s">
        <v>2255</v>
      </c>
      <c r="F1396" s="15">
        <v>37</v>
      </c>
      <c r="G1396" s="15" t="s">
        <v>701</v>
      </c>
      <c r="H1396" s="15" t="str">
        <f t="shared" si="68"/>
        <v>普通怪物</v>
      </c>
      <c r="I1396" s="18">
        <f>VLOOKUP(F1396,映射!A:B,2,FALSE)*VLOOKUP(G1396,映射!T:U,2,FALSE)*VLOOKUP(H1396,映射!O:P,2,FALSE)</f>
        <v>650</v>
      </c>
      <c r="J1396" s="18">
        <f t="shared" si="67"/>
        <v>104</v>
      </c>
    </row>
    <row r="1397" spans="1:10">
      <c r="A1397" s="15">
        <f t="shared" si="69"/>
        <v>131074</v>
      </c>
      <c r="B1397" s="15">
        <v>31074</v>
      </c>
      <c r="C1397" s="15">
        <v>10020</v>
      </c>
      <c r="D1397" s="15" t="s">
        <v>699</v>
      </c>
      <c r="E1397" s="15" t="s">
        <v>2255</v>
      </c>
      <c r="F1397" s="15">
        <v>37</v>
      </c>
      <c r="G1397" s="15" t="s">
        <v>701</v>
      </c>
      <c r="H1397" s="15" t="str">
        <f t="shared" si="68"/>
        <v>普通怪物</v>
      </c>
      <c r="I1397" s="18">
        <f>VLOOKUP(F1397,映射!A:B,2,FALSE)*VLOOKUP(G1397,映射!T:U,2,FALSE)*VLOOKUP(H1397,映射!O:P,2,FALSE)</f>
        <v>650</v>
      </c>
      <c r="J1397" s="18">
        <f t="shared" si="67"/>
        <v>104</v>
      </c>
    </row>
    <row r="1398" spans="1:10">
      <c r="A1398" s="15">
        <f t="shared" si="69"/>
        <v>131075</v>
      </c>
      <c r="B1398" s="15">
        <v>31075</v>
      </c>
      <c r="C1398" s="15">
        <v>10073</v>
      </c>
      <c r="D1398" s="15" t="s">
        <v>438</v>
      </c>
      <c r="E1398" s="15" t="s">
        <v>2255</v>
      </c>
      <c r="F1398" s="15">
        <v>37</v>
      </c>
      <c r="G1398" s="15" t="s">
        <v>701</v>
      </c>
      <c r="H1398" s="15" t="str">
        <f t="shared" si="68"/>
        <v>普通怪物</v>
      </c>
      <c r="I1398" s="18">
        <f>VLOOKUP(F1398,映射!A:B,2,FALSE)*VLOOKUP(G1398,映射!T:U,2,FALSE)*VLOOKUP(H1398,映射!O:P,2,FALSE)</f>
        <v>650</v>
      </c>
      <c r="J1398" s="18">
        <f t="shared" si="67"/>
        <v>104</v>
      </c>
    </row>
    <row r="1399" spans="1:10">
      <c r="A1399" s="15">
        <f t="shared" si="69"/>
        <v>131076</v>
      </c>
      <c r="B1399" s="15">
        <v>31076</v>
      </c>
      <c r="C1399" s="15">
        <v>10139</v>
      </c>
      <c r="D1399" s="15" t="s">
        <v>705</v>
      </c>
      <c r="E1399" s="15" t="s">
        <v>2255</v>
      </c>
      <c r="F1399" s="15">
        <v>37</v>
      </c>
      <c r="G1399" s="15" t="s">
        <v>701</v>
      </c>
      <c r="H1399" s="15" t="str">
        <f t="shared" si="68"/>
        <v>普通怪物</v>
      </c>
      <c r="I1399" s="18">
        <f>VLOOKUP(F1399,映射!A:B,2,FALSE)*VLOOKUP(G1399,映射!T:U,2,FALSE)*VLOOKUP(H1399,映射!O:P,2,FALSE)</f>
        <v>650</v>
      </c>
      <c r="J1399" s="18">
        <f t="shared" si="67"/>
        <v>104</v>
      </c>
    </row>
    <row r="1400" spans="1:10">
      <c r="A1400" s="15">
        <f t="shared" si="69"/>
        <v>131077</v>
      </c>
      <c r="B1400" s="15">
        <v>31077</v>
      </c>
      <c r="C1400" s="15">
        <v>10126</v>
      </c>
      <c r="D1400" s="15" t="s">
        <v>628</v>
      </c>
      <c r="E1400" s="15" t="s">
        <v>2255</v>
      </c>
      <c r="F1400" s="15">
        <v>42</v>
      </c>
      <c r="G1400" s="15" t="s">
        <v>701</v>
      </c>
      <c r="H1400" s="15" t="str">
        <f t="shared" si="68"/>
        <v>普通怪物</v>
      </c>
      <c r="I1400" s="18">
        <f>VLOOKUP(F1400,映射!A:B,2,FALSE)*VLOOKUP(G1400,映射!T:U,2,FALSE)*VLOOKUP(H1400,映射!O:P,2,FALSE)</f>
        <v>860</v>
      </c>
      <c r="J1400" s="18">
        <f t="shared" si="67"/>
        <v>114</v>
      </c>
    </row>
    <row r="1401" spans="1:10">
      <c r="A1401" s="15">
        <f t="shared" si="69"/>
        <v>131078</v>
      </c>
      <c r="B1401" s="15">
        <v>31078</v>
      </c>
      <c r="C1401" s="15">
        <v>10072</v>
      </c>
      <c r="D1401" s="15" t="s">
        <v>507</v>
      </c>
      <c r="E1401" s="15" t="s">
        <v>2255</v>
      </c>
      <c r="F1401" s="15">
        <v>42</v>
      </c>
      <c r="G1401" s="15" t="s">
        <v>701</v>
      </c>
      <c r="H1401" s="15" t="str">
        <f t="shared" si="68"/>
        <v>普通怪物</v>
      </c>
      <c r="I1401" s="18">
        <f>VLOOKUP(F1401,映射!A:B,2,FALSE)*VLOOKUP(G1401,映射!T:U,2,FALSE)*VLOOKUP(H1401,映射!O:P,2,FALSE)</f>
        <v>860</v>
      </c>
      <c r="J1401" s="18">
        <f t="shared" si="67"/>
        <v>114</v>
      </c>
    </row>
    <row r="1402" spans="1:10">
      <c r="A1402" s="15">
        <f t="shared" si="69"/>
        <v>131079</v>
      </c>
      <c r="B1402" s="15">
        <v>31079</v>
      </c>
      <c r="C1402" s="15">
        <v>10132</v>
      </c>
      <c r="D1402" s="15" t="s">
        <v>471</v>
      </c>
      <c r="E1402" s="15" t="s">
        <v>2255</v>
      </c>
      <c r="F1402" s="15">
        <v>42</v>
      </c>
      <c r="G1402" s="15" t="s">
        <v>701</v>
      </c>
      <c r="H1402" s="15" t="str">
        <f t="shared" si="68"/>
        <v>普通怪物</v>
      </c>
      <c r="I1402" s="18">
        <f>VLOOKUP(F1402,映射!A:B,2,FALSE)*VLOOKUP(G1402,映射!T:U,2,FALSE)*VLOOKUP(H1402,映射!O:P,2,FALSE)</f>
        <v>860</v>
      </c>
      <c r="J1402" s="18">
        <f t="shared" si="67"/>
        <v>114</v>
      </c>
    </row>
    <row r="1403" spans="1:10">
      <c r="A1403" s="15">
        <f t="shared" si="69"/>
        <v>131080</v>
      </c>
      <c r="B1403" s="15">
        <v>31080</v>
      </c>
      <c r="C1403" s="15">
        <v>10101</v>
      </c>
      <c r="D1403" s="15" t="s">
        <v>492</v>
      </c>
      <c r="E1403" s="15" t="s">
        <v>2255</v>
      </c>
      <c r="F1403" s="15">
        <v>42</v>
      </c>
      <c r="G1403" s="15" t="s">
        <v>701</v>
      </c>
      <c r="H1403" s="15" t="str">
        <f t="shared" si="68"/>
        <v>普通怪物</v>
      </c>
      <c r="I1403" s="18">
        <f>VLOOKUP(F1403,映射!A:B,2,FALSE)*VLOOKUP(G1403,映射!T:U,2,FALSE)*VLOOKUP(H1403,映射!O:P,2,FALSE)</f>
        <v>860</v>
      </c>
      <c r="J1403" s="18">
        <f t="shared" si="67"/>
        <v>114</v>
      </c>
    </row>
    <row r="1404" spans="1:10">
      <c r="A1404" s="15">
        <f t="shared" si="69"/>
        <v>131081</v>
      </c>
      <c r="B1404" s="15">
        <v>31081</v>
      </c>
      <c r="C1404" s="15">
        <v>10108</v>
      </c>
      <c r="D1404" s="15" t="s">
        <v>703</v>
      </c>
      <c r="E1404" s="15" t="s">
        <v>2255</v>
      </c>
      <c r="F1404" s="15">
        <v>42</v>
      </c>
      <c r="G1404" s="15" t="s">
        <v>701</v>
      </c>
      <c r="H1404" s="15" t="str">
        <f t="shared" si="68"/>
        <v>普通怪物</v>
      </c>
      <c r="I1404" s="18">
        <f>VLOOKUP(F1404,映射!A:B,2,FALSE)*VLOOKUP(G1404,映射!T:U,2,FALSE)*VLOOKUP(H1404,映射!O:P,2,FALSE)</f>
        <v>860</v>
      </c>
      <c r="J1404" s="18">
        <f t="shared" si="67"/>
        <v>114</v>
      </c>
    </row>
    <row r="1405" spans="1:10">
      <c r="A1405" s="15">
        <f t="shared" si="69"/>
        <v>131082</v>
      </c>
      <c r="B1405" s="15">
        <v>31082</v>
      </c>
      <c r="C1405" s="15">
        <v>10155</v>
      </c>
      <c r="D1405" s="15" t="s">
        <v>466</v>
      </c>
      <c r="E1405" s="15" t="s">
        <v>2255</v>
      </c>
      <c r="F1405" s="15">
        <v>42</v>
      </c>
      <c r="G1405" s="15" t="s">
        <v>701</v>
      </c>
      <c r="H1405" s="15" t="str">
        <f t="shared" si="68"/>
        <v>普通怪物</v>
      </c>
      <c r="I1405" s="18">
        <f>VLOOKUP(F1405,映射!A:B,2,FALSE)*VLOOKUP(G1405,映射!T:U,2,FALSE)*VLOOKUP(H1405,映射!O:P,2,FALSE)</f>
        <v>860</v>
      </c>
      <c r="J1405" s="18">
        <f t="shared" si="67"/>
        <v>114</v>
      </c>
    </row>
    <row r="1406" spans="1:10">
      <c r="A1406" s="15">
        <f t="shared" si="69"/>
        <v>131083</v>
      </c>
      <c r="B1406" s="15">
        <v>31083</v>
      </c>
      <c r="C1406" s="15">
        <v>10125</v>
      </c>
      <c r="D1406" s="15" t="s">
        <v>635</v>
      </c>
      <c r="E1406" s="15" t="s">
        <v>2255</v>
      </c>
      <c r="F1406" s="15">
        <v>42</v>
      </c>
      <c r="G1406" s="15" t="s">
        <v>701</v>
      </c>
      <c r="H1406" s="15" t="str">
        <f t="shared" si="68"/>
        <v>普通怪物</v>
      </c>
      <c r="I1406" s="18">
        <f>VLOOKUP(F1406,映射!A:B,2,FALSE)*VLOOKUP(G1406,映射!T:U,2,FALSE)*VLOOKUP(H1406,映射!O:P,2,FALSE)</f>
        <v>860</v>
      </c>
      <c r="J1406" s="18">
        <f t="shared" si="67"/>
        <v>114</v>
      </c>
    </row>
    <row r="1407" spans="1:10">
      <c r="A1407" s="15">
        <f t="shared" si="69"/>
        <v>131084</v>
      </c>
      <c r="B1407" s="15">
        <v>31084</v>
      </c>
      <c r="C1407" s="15">
        <v>10035</v>
      </c>
      <c r="D1407" s="15" t="s">
        <v>648</v>
      </c>
      <c r="E1407" s="15" t="s">
        <v>2255</v>
      </c>
      <c r="F1407" s="15">
        <v>42</v>
      </c>
      <c r="G1407" s="15" t="s">
        <v>701</v>
      </c>
      <c r="H1407" s="15" t="str">
        <f t="shared" si="68"/>
        <v>普通怪物</v>
      </c>
      <c r="I1407" s="18">
        <f>VLOOKUP(F1407,映射!A:B,2,FALSE)*VLOOKUP(G1407,映射!T:U,2,FALSE)*VLOOKUP(H1407,映射!O:P,2,FALSE)</f>
        <v>860</v>
      </c>
      <c r="J1407" s="18">
        <f t="shared" si="67"/>
        <v>114</v>
      </c>
    </row>
    <row r="1408" spans="1:10">
      <c r="A1408" s="15">
        <f t="shared" si="69"/>
        <v>131085</v>
      </c>
      <c r="B1408" s="15">
        <v>31085</v>
      </c>
      <c r="C1408" s="15">
        <v>10035</v>
      </c>
      <c r="D1408" s="15" t="s">
        <v>648</v>
      </c>
      <c r="E1408" s="15" t="s">
        <v>2255</v>
      </c>
      <c r="F1408" s="15">
        <v>42</v>
      </c>
      <c r="G1408" s="15" t="s">
        <v>701</v>
      </c>
      <c r="H1408" s="15" t="str">
        <f t="shared" si="68"/>
        <v>普通怪物</v>
      </c>
      <c r="I1408" s="18">
        <f>VLOOKUP(F1408,映射!A:B,2,FALSE)*VLOOKUP(G1408,映射!T:U,2,FALSE)*VLOOKUP(H1408,映射!O:P,2,FALSE)</f>
        <v>860</v>
      </c>
      <c r="J1408" s="18">
        <f t="shared" si="67"/>
        <v>114</v>
      </c>
    </row>
    <row r="1409" spans="1:10">
      <c r="A1409" s="15">
        <f t="shared" si="69"/>
        <v>131086</v>
      </c>
      <c r="B1409" s="15">
        <v>31086</v>
      </c>
      <c r="C1409" s="15">
        <v>10101</v>
      </c>
      <c r="D1409" s="15" t="s">
        <v>492</v>
      </c>
      <c r="E1409" s="15" t="s">
        <v>2255</v>
      </c>
      <c r="F1409" s="15">
        <v>42</v>
      </c>
      <c r="G1409" s="15" t="s">
        <v>701</v>
      </c>
      <c r="H1409" s="15" t="str">
        <f t="shared" si="68"/>
        <v>普通怪物</v>
      </c>
      <c r="I1409" s="18">
        <f>VLOOKUP(F1409,映射!A:B,2,FALSE)*VLOOKUP(G1409,映射!T:U,2,FALSE)*VLOOKUP(H1409,映射!O:P,2,FALSE)</f>
        <v>860</v>
      </c>
      <c r="J1409" s="18">
        <f t="shared" si="67"/>
        <v>114</v>
      </c>
    </row>
    <row r="1410" spans="1:10">
      <c r="A1410" s="15">
        <f t="shared" si="69"/>
        <v>131087</v>
      </c>
      <c r="B1410" s="15">
        <v>31087</v>
      </c>
      <c r="C1410" s="15">
        <v>10152</v>
      </c>
      <c r="D1410" s="15" t="s">
        <v>456</v>
      </c>
      <c r="E1410" s="15" t="s">
        <v>2255</v>
      </c>
      <c r="F1410" s="15">
        <v>42</v>
      </c>
      <c r="G1410" s="15" t="s">
        <v>701</v>
      </c>
      <c r="H1410" s="15" t="str">
        <f t="shared" si="68"/>
        <v>普通怪物</v>
      </c>
      <c r="I1410" s="18">
        <f>VLOOKUP(F1410,映射!A:B,2,FALSE)*VLOOKUP(G1410,映射!T:U,2,FALSE)*VLOOKUP(H1410,映射!O:P,2,FALSE)</f>
        <v>860</v>
      </c>
      <c r="J1410" s="18">
        <f t="shared" si="67"/>
        <v>114</v>
      </c>
    </row>
    <row r="1411" spans="1:10">
      <c r="A1411" s="15">
        <f t="shared" si="69"/>
        <v>131088</v>
      </c>
      <c r="B1411" s="15">
        <v>31088</v>
      </c>
      <c r="C1411" s="15">
        <v>10100</v>
      </c>
      <c r="D1411" s="15" t="s">
        <v>624</v>
      </c>
      <c r="E1411" s="15" t="s">
        <v>2255</v>
      </c>
      <c r="F1411" s="15">
        <v>42</v>
      </c>
      <c r="G1411" s="15" t="s">
        <v>701</v>
      </c>
      <c r="H1411" s="15" t="str">
        <f t="shared" si="68"/>
        <v>普通怪物</v>
      </c>
      <c r="I1411" s="18">
        <f>VLOOKUP(F1411,映射!A:B,2,FALSE)*VLOOKUP(G1411,映射!T:U,2,FALSE)*VLOOKUP(H1411,映射!O:P,2,FALSE)</f>
        <v>860</v>
      </c>
      <c r="J1411" s="18">
        <f t="shared" ref="J1411:J1474" si="70">VLOOKUP(F1411,AK:AL,2,FALSE)*VLOOKUP(G1411,AH:AI,2,FALSE)*VLOOKUP(H1411,AF:AG,2,FALSE)</f>
        <v>114</v>
      </c>
    </row>
    <row r="1412" spans="1:10">
      <c r="A1412" s="15">
        <f t="shared" si="69"/>
        <v>131089</v>
      </c>
      <c r="B1412" s="15">
        <v>31089</v>
      </c>
      <c r="C1412" s="15">
        <v>10020</v>
      </c>
      <c r="D1412" s="15" t="s">
        <v>699</v>
      </c>
      <c r="E1412" s="15" t="s">
        <v>2255</v>
      </c>
      <c r="F1412" s="15">
        <v>42</v>
      </c>
      <c r="G1412" s="15" t="s">
        <v>701</v>
      </c>
      <c r="H1412" s="15" t="str">
        <f t="shared" ref="H1412:H1475" si="71">IF(E1412="monster","普通怪物","boss")</f>
        <v>普通怪物</v>
      </c>
      <c r="I1412" s="18">
        <f>VLOOKUP(F1412,映射!A:B,2,FALSE)*VLOOKUP(G1412,映射!T:U,2,FALSE)*VLOOKUP(H1412,映射!O:P,2,FALSE)</f>
        <v>860</v>
      </c>
      <c r="J1412" s="18">
        <f t="shared" si="70"/>
        <v>114</v>
      </c>
    </row>
    <row r="1413" spans="1:10">
      <c r="A1413" s="15">
        <f t="shared" si="69"/>
        <v>131090</v>
      </c>
      <c r="B1413" s="15">
        <v>31090</v>
      </c>
      <c r="C1413" s="15">
        <v>10073</v>
      </c>
      <c r="D1413" s="15" t="s">
        <v>438</v>
      </c>
      <c r="E1413" s="15" t="s">
        <v>2255</v>
      </c>
      <c r="F1413" s="15">
        <v>42</v>
      </c>
      <c r="G1413" s="15" t="s">
        <v>701</v>
      </c>
      <c r="H1413" s="15" t="str">
        <f t="shared" si="71"/>
        <v>普通怪物</v>
      </c>
      <c r="I1413" s="18">
        <f>VLOOKUP(F1413,映射!A:B,2,FALSE)*VLOOKUP(G1413,映射!T:U,2,FALSE)*VLOOKUP(H1413,映射!O:P,2,FALSE)</f>
        <v>860</v>
      </c>
      <c r="J1413" s="18">
        <f t="shared" si="70"/>
        <v>114</v>
      </c>
    </row>
    <row r="1414" spans="1:10">
      <c r="A1414" s="15">
        <f t="shared" si="69"/>
        <v>131091</v>
      </c>
      <c r="B1414" s="15">
        <v>31091</v>
      </c>
      <c r="C1414" s="15">
        <v>10139</v>
      </c>
      <c r="D1414" s="15" t="s">
        <v>705</v>
      </c>
      <c r="E1414" s="15" t="s">
        <v>2255</v>
      </c>
      <c r="F1414" s="15">
        <v>42</v>
      </c>
      <c r="G1414" s="15" t="s">
        <v>701</v>
      </c>
      <c r="H1414" s="15" t="str">
        <f t="shared" si="71"/>
        <v>普通怪物</v>
      </c>
      <c r="I1414" s="18">
        <f>VLOOKUP(F1414,映射!A:B,2,FALSE)*VLOOKUP(G1414,映射!T:U,2,FALSE)*VLOOKUP(H1414,映射!O:P,2,FALSE)</f>
        <v>860</v>
      </c>
      <c r="J1414" s="18">
        <f t="shared" si="70"/>
        <v>114</v>
      </c>
    </row>
    <row r="1415" spans="1:10">
      <c r="A1415" s="15">
        <f t="shared" si="69"/>
        <v>131092</v>
      </c>
      <c r="B1415" s="15">
        <v>31092</v>
      </c>
      <c r="C1415" s="15">
        <v>10126</v>
      </c>
      <c r="D1415" s="15" t="s">
        <v>628</v>
      </c>
      <c r="E1415" s="15" t="s">
        <v>2255</v>
      </c>
      <c r="F1415" s="15">
        <v>47</v>
      </c>
      <c r="G1415" s="15" t="s">
        <v>701</v>
      </c>
      <c r="H1415" s="15" t="str">
        <f t="shared" si="71"/>
        <v>普通怪物</v>
      </c>
      <c r="I1415" s="18">
        <f>VLOOKUP(F1415,映射!A:B,2,FALSE)*VLOOKUP(G1415,映射!T:U,2,FALSE)*VLOOKUP(H1415,映射!O:P,2,FALSE)</f>
        <v>1120</v>
      </c>
      <c r="J1415" s="18">
        <f t="shared" si="70"/>
        <v>124</v>
      </c>
    </row>
    <row r="1416" spans="1:10">
      <c r="A1416" s="15">
        <f t="shared" si="69"/>
        <v>131093</v>
      </c>
      <c r="B1416" s="15">
        <v>31093</v>
      </c>
      <c r="C1416" s="15">
        <v>10072</v>
      </c>
      <c r="D1416" s="15" t="s">
        <v>507</v>
      </c>
      <c r="E1416" s="15" t="s">
        <v>2255</v>
      </c>
      <c r="F1416" s="15">
        <v>47</v>
      </c>
      <c r="G1416" s="15" t="s">
        <v>701</v>
      </c>
      <c r="H1416" s="15" t="str">
        <f t="shared" si="71"/>
        <v>普通怪物</v>
      </c>
      <c r="I1416" s="18">
        <f>VLOOKUP(F1416,映射!A:B,2,FALSE)*VLOOKUP(G1416,映射!T:U,2,FALSE)*VLOOKUP(H1416,映射!O:P,2,FALSE)</f>
        <v>1120</v>
      </c>
      <c r="J1416" s="18">
        <f t="shared" si="70"/>
        <v>124</v>
      </c>
    </row>
    <row r="1417" spans="1:10">
      <c r="A1417" s="15">
        <f t="shared" si="69"/>
        <v>131094</v>
      </c>
      <c r="B1417" s="15">
        <v>31094</v>
      </c>
      <c r="C1417" s="15">
        <v>10132</v>
      </c>
      <c r="D1417" s="15" t="s">
        <v>471</v>
      </c>
      <c r="E1417" s="15" t="s">
        <v>2255</v>
      </c>
      <c r="F1417" s="15">
        <v>47</v>
      </c>
      <c r="G1417" s="15" t="s">
        <v>701</v>
      </c>
      <c r="H1417" s="15" t="str">
        <f t="shared" si="71"/>
        <v>普通怪物</v>
      </c>
      <c r="I1417" s="18">
        <f>VLOOKUP(F1417,映射!A:B,2,FALSE)*VLOOKUP(G1417,映射!T:U,2,FALSE)*VLOOKUP(H1417,映射!O:P,2,FALSE)</f>
        <v>1120</v>
      </c>
      <c r="J1417" s="18">
        <f t="shared" si="70"/>
        <v>124</v>
      </c>
    </row>
    <row r="1418" spans="1:10">
      <c r="A1418" s="15">
        <f t="shared" si="69"/>
        <v>131095</v>
      </c>
      <c r="B1418" s="15">
        <v>31095</v>
      </c>
      <c r="C1418" s="15">
        <v>10101</v>
      </c>
      <c r="D1418" s="15" t="s">
        <v>492</v>
      </c>
      <c r="E1418" s="15" t="s">
        <v>2255</v>
      </c>
      <c r="F1418" s="15">
        <v>47</v>
      </c>
      <c r="G1418" s="15" t="s">
        <v>701</v>
      </c>
      <c r="H1418" s="15" t="str">
        <f t="shared" si="71"/>
        <v>普通怪物</v>
      </c>
      <c r="I1418" s="18">
        <f>VLOOKUP(F1418,映射!A:B,2,FALSE)*VLOOKUP(G1418,映射!T:U,2,FALSE)*VLOOKUP(H1418,映射!O:P,2,FALSE)</f>
        <v>1120</v>
      </c>
      <c r="J1418" s="18">
        <f t="shared" si="70"/>
        <v>124</v>
      </c>
    </row>
    <row r="1419" spans="1:10">
      <c r="A1419" s="15">
        <f t="shared" si="69"/>
        <v>131096</v>
      </c>
      <c r="B1419" s="15">
        <v>31096</v>
      </c>
      <c r="C1419" s="15">
        <v>10108</v>
      </c>
      <c r="D1419" s="15" t="s">
        <v>703</v>
      </c>
      <c r="E1419" s="15" t="s">
        <v>2255</v>
      </c>
      <c r="F1419" s="15">
        <v>47</v>
      </c>
      <c r="G1419" s="15" t="s">
        <v>701</v>
      </c>
      <c r="H1419" s="15" t="str">
        <f t="shared" si="71"/>
        <v>普通怪物</v>
      </c>
      <c r="I1419" s="18">
        <f>VLOOKUP(F1419,映射!A:B,2,FALSE)*VLOOKUP(G1419,映射!T:U,2,FALSE)*VLOOKUP(H1419,映射!O:P,2,FALSE)</f>
        <v>1120</v>
      </c>
      <c r="J1419" s="18">
        <f t="shared" si="70"/>
        <v>124</v>
      </c>
    </row>
    <row r="1420" spans="1:10">
      <c r="A1420" s="15">
        <f t="shared" si="69"/>
        <v>131097</v>
      </c>
      <c r="B1420" s="15">
        <v>31097</v>
      </c>
      <c r="C1420" s="15">
        <v>10155</v>
      </c>
      <c r="D1420" s="15" t="s">
        <v>466</v>
      </c>
      <c r="E1420" s="15" t="s">
        <v>2255</v>
      </c>
      <c r="F1420" s="15">
        <v>47</v>
      </c>
      <c r="G1420" s="15" t="s">
        <v>701</v>
      </c>
      <c r="H1420" s="15" t="str">
        <f t="shared" si="71"/>
        <v>普通怪物</v>
      </c>
      <c r="I1420" s="18">
        <f>VLOOKUP(F1420,映射!A:B,2,FALSE)*VLOOKUP(G1420,映射!T:U,2,FALSE)*VLOOKUP(H1420,映射!O:P,2,FALSE)</f>
        <v>1120</v>
      </c>
      <c r="J1420" s="18">
        <f t="shared" si="70"/>
        <v>124</v>
      </c>
    </row>
    <row r="1421" spans="1:10">
      <c r="A1421" s="15">
        <f t="shared" si="69"/>
        <v>131098</v>
      </c>
      <c r="B1421" s="15">
        <v>31098</v>
      </c>
      <c r="C1421" s="15">
        <v>10125</v>
      </c>
      <c r="D1421" s="15" t="s">
        <v>635</v>
      </c>
      <c r="E1421" s="15" t="s">
        <v>2255</v>
      </c>
      <c r="F1421" s="15">
        <v>47</v>
      </c>
      <c r="G1421" s="15" t="s">
        <v>701</v>
      </c>
      <c r="H1421" s="15" t="str">
        <f t="shared" si="71"/>
        <v>普通怪物</v>
      </c>
      <c r="I1421" s="18">
        <f>VLOOKUP(F1421,映射!A:B,2,FALSE)*VLOOKUP(G1421,映射!T:U,2,FALSE)*VLOOKUP(H1421,映射!O:P,2,FALSE)</f>
        <v>1120</v>
      </c>
      <c r="J1421" s="18">
        <f t="shared" si="70"/>
        <v>124</v>
      </c>
    </row>
    <row r="1422" spans="1:10">
      <c r="A1422" s="15">
        <f t="shared" si="69"/>
        <v>131099</v>
      </c>
      <c r="B1422" s="15">
        <v>31099</v>
      </c>
      <c r="C1422" s="15">
        <v>10035</v>
      </c>
      <c r="D1422" s="15" t="s">
        <v>648</v>
      </c>
      <c r="E1422" s="15" t="s">
        <v>2255</v>
      </c>
      <c r="F1422" s="15">
        <v>47</v>
      </c>
      <c r="G1422" s="15" t="s">
        <v>701</v>
      </c>
      <c r="H1422" s="15" t="str">
        <f t="shared" si="71"/>
        <v>普通怪物</v>
      </c>
      <c r="I1422" s="18">
        <f>VLOOKUP(F1422,映射!A:B,2,FALSE)*VLOOKUP(G1422,映射!T:U,2,FALSE)*VLOOKUP(H1422,映射!O:P,2,FALSE)</f>
        <v>1120</v>
      </c>
      <c r="J1422" s="18">
        <f t="shared" si="70"/>
        <v>124</v>
      </c>
    </row>
    <row r="1423" spans="1:10">
      <c r="A1423" s="15">
        <f t="shared" si="69"/>
        <v>131100</v>
      </c>
      <c r="B1423" s="15">
        <v>31100</v>
      </c>
      <c r="C1423" s="15">
        <v>10035</v>
      </c>
      <c r="D1423" s="15" t="s">
        <v>648</v>
      </c>
      <c r="E1423" s="15" t="s">
        <v>2255</v>
      </c>
      <c r="F1423" s="15">
        <v>47</v>
      </c>
      <c r="G1423" s="15" t="s">
        <v>701</v>
      </c>
      <c r="H1423" s="15" t="str">
        <f t="shared" si="71"/>
        <v>普通怪物</v>
      </c>
      <c r="I1423" s="18">
        <f>VLOOKUP(F1423,映射!A:B,2,FALSE)*VLOOKUP(G1423,映射!T:U,2,FALSE)*VLOOKUP(H1423,映射!O:P,2,FALSE)</f>
        <v>1120</v>
      </c>
      <c r="J1423" s="18">
        <f t="shared" si="70"/>
        <v>124</v>
      </c>
    </row>
    <row r="1424" spans="1:10">
      <c r="A1424" s="15">
        <f t="shared" si="69"/>
        <v>131101</v>
      </c>
      <c r="B1424" s="15">
        <v>31101</v>
      </c>
      <c r="C1424" s="15">
        <v>10101</v>
      </c>
      <c r="D1424" s="15" t="s">
        <v>492</v>
      </c>
      <c r="E1424" s="15" t="s">
        <v>2255</v>
      </c>
      <c r="F1424" s="15">
        <v>47</v>
      </c>
      <c r="G1424" s="15" t="s">
        <v>701</v>
      </c>
      <c r="H1424" s="15" t="str">
        <f t="shared" si="71"/>
        <v>普通怪物</v>
      </c>
      <c r="I1424" s="18">
        <f>VLOOKUP(F1424,映射!A:B,2,FALSE)*VLOOKUP(G1424,映射!T:U,2,FALSE)*VLOOKUP(H1424,映射!O:P,2,FALSE)</f>
        <v>1120</v>
      </c>
      <c r="J1424" s="18">
        <f t="shared" si="70"/>
        <v>124</v>
      </c>
    </row>
    <row r="1425" spans="1:10">
      <c r="A1425" s="15">
        <f t="shared" si="69"/>
        <v>131102</v>
      </c>
      <c r="B1425" s="15">
        <v>31102</v>
      </c>
      <c r="C1425" s="15">
        <v>10152</v>
      </c>
      <c r="D1425" s="15" t="s">
        <v>456</v>
      </c>
      <c r="E1425" s="15" t="s">
        <v>2255</v>
      </c>
      <c r="F1425" s="15">
        <v>47</v>
      </c>
      <c r="G1425" s="15" t="s">
        <v>701</v>
      </c>
      <c r="H1425" s="15" t="str">
        <f t="shared" si="71"/>
        <v>普通怪物</v>
      </c>
      <c r="I1425" s="18">
        <f>VLOOKUP(F1425,映射!A:B,2,FALSE)*VLOOKUP(G1425,映射!T:U,2,FALSE)*VLOOKUP(H1425,映射!O:P,2,FALSE)</f>
        <v>1120</v>
      </c>
      <c r="J1425" s="18">
        <f t="shared" si="70"/>
        <v>124</v>
      </c>
    </row>
    <row r="1426" spans="1:10">
      <c r="A1426" s="15">
        <f t="shared" si="69"/>
        <v>131103</v>
      </c>
      <c r="B1426" s="15">
        <v>31103</v>
      </c>
      <c r="C1426" s="15">
        <v>10100</v>
      </c>
      <c r="D1426" s="15" t="s">
        <v>624</v>
      </c>
      <c r="E1426" s="15" t="s">
        <v>2255</v>
      </c>
      <c r="F1426" s="15">
        <v>47</v>
      </c>
      <c r="G1426" s="15" t="s">
        <v>701</v>
      </c>
      <c r="H1426" s="15" t="str">
        <f t="shared" si="71"/>
        <v>普通怪物</v>
      </c>
      <c r="I1426" s="18">
        <f>VLOOKUP(F1426,映射!A:B,2,FALSE)*VLOOKUP(G1426,映射!T:U,2,FALSE)*VLOOKUP(H1426,映射!O:P,2,FALSE)</f>
        <v>1120</v>
      </c>
      <c r="J1426" s="18">
        <f t="shared" si="70"/>
        <v>124</v>
      </c>
    </row>
    <row r="1427" spans="1:10">
      <c r="A1427" s="15">
        <f t="shared" si="69"/>
        <v>131104</v>
      </c>
      <c r="B1427" s="15">
        <v>31104</v>
      </c>
      <c r="C1427" s="15">
        <v>10020</v>
      </c>
      <c r="D1427" s="15" t="s">
        <v>699</v>
      </c>
      <c r="E1427" s="15" t="s">
        <v>2255</v>
      </c>
      <c r="F1427" s="15">
        <v>47</v>
      </c>
      <c r="G1427" s="15" t="s">
        <v>701</v>
      </c>
      <c r="H1427" s="15" t="str">
        <f t="shared" si="71"/>
        <v>普通怪物</v>
      </c>
      <c r="I1427" s="18">
        <f>VLOOKUP(F1427,映射!A:B,2,FALSE)*VLOOKUP(G1427,映射!T:U,2,FALSE)*VLOOKUP(H1427,映射!O:P,2,FALSE)</f>
        <v>1120</v>
      </c>
      <c r="J1427" s="18">
        <f t="shared" si="70"/>
        <v>124</v>
      </c>
    </row>
    <row r="1428" spans="1:10">
      <c r="A1428" s="15">
        <f t="shared" si="69"/>
        <v>131105</v>
      </c>
      <c r="B1428" s="15">
        <v>31105</v>
      </c>
      <c r="C1428" s="15">
        <v>10073</v>
      </c>
      <c r="D1428" s="15" t="s">
        <v>438</v>
      </c>
      <c r="E1428" s="15" t="s">
        <v>2255</v>
      </c>
      <c r="F1428" s="15">
        <v>47</v>
      </c>
      <c r="G1428" s="15" t="s">
        <v>701</v>
      </c>
      <c r="H1428" s="15" t="str">
        <f t="shared" si="71"/>
        <v>普通怪物</v>
      </c>
      <c r="I1428" s="18">
        <f>VLOOKUP(F1428,映射!A:B,2,FALSE)*VLOOKUP(G1428,映射!T:U,2,FALSE)*VLOOKUP(H1428,映射!O:P,2,FALSE)</f>
        <v>1120</v>
      </c>
      <c r="J1428" s="18">
        <f t="shared" si="70"/>
        <v>124</v>
      </c>
    </row>
    <row r="1429" spans="1:10">
      <c r="A1429" s="15">
        <f t="shared" si="69"/>
        <v>131106</v>
      </c>
      <c r="B1429" s="15">
        <v>31106</v>
      </c>
      <c r="C1429" s="15">
        <v>10139</v>
      </c>
      <c r="D1429" s="15" t="s">
        <v>705</v>
      </c>
      <c r="E1429" s="15" t="s">
        <v>2255</v>
      </c>
      <c r="F1429" s="15">
        <v>47</v>
      </c>
      <c r="G1429" s="15" t="s">
        <v>701</v>
      </c>
      <c r="H1429" s="15" t="str">
        <f t="shared" si="71"/>
        <v>普通怪物</v>
      </c>
      <c r="I1429" s="18">
        <f>VLOOKUP(F1429,映射!A:B,2,FALSE)*VLOOKUP(G1429,映射!T:U,2,FALSE)*VLOOKUP(H1429,映射!O:P,2,FALSE)</f>
        <v>1120</v>
      </c>
      <c r="J1429" s="18">
        <f t="shared" si="70"/>
        <v>124</v>
      </c>
    </row>
    <row r="1430" spans="1:10">
      <c r="A1430" s="15">
        <f t="shared" si="69"/>
        <v>131107</v>
      </c>
      <c r="B1430" s="15">
        <v>31107</v>
      </c>
      <c r="C1430" s="15">
        <v>10126</v>
      </c>
      <c r="D1430" s="15" t="s">
        <v>628</v>
      </c>
      <c r="E1430" s="15" t="s">
        <v>2255</v>
      </c>
      <c r="F1430" s="15">
        <v>52</v>
      </c>
      <c r="G1430" s="15" t="s">
        <v>701</v>
      </c>
      <c r="H1430" s="15" t="str">
        <f t="shared" si="71"/>
        <v>普通怪物</v>
      </c>
      <c r="I1430" s="18">
        <f>VLOOKUP(F1430,映射!A:B,2,FALSE)*VLOOKUP(G1430,映射!T:U,2,FALSE)*VLOOKUP(H1430,映射!O:P,2,FALSE)</f>
        <v>1430</v>
      </c>
      <c r="J1430" s="18">
        <f t="shared" si="70"/>
        <v>134</v>
      </c>
    </row>
    <row r="1431" spans="1:10">
      <c r="A1431" s="15">
        <f t="shared" si="69"/>
        <v>131108</v>
      </c>
      <c r="B1431" s="15">
        <v>31108</v>
      </c>
      <c r="C1431" s="15">
        <v>10072</v>
      </c>
      <c r="D1431" s="15" t="s">
        <v>507</v>
      </c>
      <c r="E1431" s="15" t="s">
        <v>2255</v>
      </c>
      <c r="F1431" s="15">
        <v>52</v>
      </c>
      <c r="G1431" s="15" t="s">
        <v>701</v>
      </c>
      <c r="H1431" s="15" t="str">
        <f t="shared" si="71"/>
        <v>普通怪物</v>
      </c>
      <c r="I1431" s="18">
        <f>VLOOKUP(F1431,映射!A:B,2,FALSE)*VLOOKUP(G1431,映射!T:U,2,FALSE)*VLOOKUP(H1431,映射!O:P,2,FALSE)</f>
        <v>1430</v>
      </c>
      <c r="J1431" s="18">
        <f t="shared" si="70"/>
        <v>134</v>
      </c>
    </row>
    <row r="1432" spans="1:10">
      <c r="A1432" s="15">
        <f t="shared" si="69"/>
        <v>131109</v>
      </c>
      <c r="B1432" s="15">
        <v>31109</v>
      </c>
      <c r="C1432" s="15">
        <v>10132</v>
      </c>
      <c r="D1432" s="15" t="s">
        <v>471</v>
      </c>
      <c r="E1432" s="15" t="s">
        <v>2255</v>
      </c>
      <c r="F1432" s="15">
        <v>52</v>
      </c>
      <c r="G1432" s="15" t="s">
        <v>701</v>
      </c>
      <c r="H1432" s="15" t="str">
        <f t="shared" si="71"/>
        <v>普通怪物</v>
      </c>
      <c r="I1432" s="18">
        <f>VLOOKUP(F1432,映射!A:B,2,FALSE)*VLOOKUP(G1432,映射!T:U,2,FALSE)*VLOOKUP(H1432,映射!O:P,2,FALSE)</f>
        <v>1430</v>
      </c>
      <c r="J1432" s="18">
        <f t="shared" si="70"/>
        <v>134</v>
      </c>
    </row>
    <row r="1433" spans="1:10">
      <c r="A1433" s="15">
        <f t="shared" si="69"/>
        <v>131110</v>
      </c>
      <c r="B1433" s="15">
        <v>31110</v>
      </c>
      <c r="C1433" s="15">
        <v>10101</v>
      </c>
      <c r="D1433" s="15" t="s">
        <v>492</v>
      </c>
      <c r="E1433" s="15" t="s">
        <v>2255</v>
      </c>
      <c r="F1433" s="15">
        <v>52</v>
      </c>
      <c r="G1433" s="15" t="s">
        <v>701</v>
      </c>
      <c r="H1433" s="15" t="str">
        <f t="shared" si="71"/>
        <v>普通怪物</v>
      </c>
      <c r="I1433" s="18">
        <f>VLOOKUP(F1433,映射!A:B,2,FALSE)*VLOOKUP(G1433,映射!T:U,2,FALSE)*VLOOKUP(H1433,映射!O:P,2,FALSE)</f>
        <v>1430</v>
      </c>
      <c r="J1433" s="18">
        <f t="shared" si="70"/>
        <v>134</v>
      </c>
    </row>
    <row r="1434" spans="1:10">
      <c r="A1434" s="15">
        <f t="shared" si="69"/>
        <v>131111</v>
      </c>
      <c r="B1434" s="15">
        <v>31111</v>
      </c>
      <c r="C1434" s="15">
        <v>10108</v>
      </c>
      <c r="D1434" s="15" t="s">
        <v>703</v>
      </c>
      <c r="E1434" s="15" t="s">
        <v>2255</v>
      </c>
      <c r="F1434" s="15">
        <v>52</v>
      </c>
      <c r="G1434" s="15" t="s">
        <v>701</v>
      </c>
      <c r="H1434" s="15" t="str">
        <f t="shared" si="71"/>
        <v>普通怪物</v>
      </c>
      <c r="I1434" s="18">
        <f>VLOOKUP(F1434,映射!A:B,2,FALSE)*VLOOKUP(G1434,映射!T:U,2,FALSE)*VLOOKUP(H1434,映射!O:P,2,FALSE)</f>
        <v>1430</v>
      </c>
      <c r="J1434" s="18">
        <f t="shared" si="70"/>
        <v>134</v>
      </c>
    </row>
    <row r="1435" spans="1:10">
      <c r="A1435" s="15">
        <f t="shared" si="69"/>
        <v>131112</v>
      </c>
      <c r="B1435" s="15">
        <v>31112</v>
      </c>
      <c r="C1435" s="15">
        <v>10155</v>
      </c>
      <c r="D1435" s="15" t="s">
        <v>466</v>
      </c>
      <c r="E1435" s="15" t="s">
        <v>2255</v>
      </c>
      <c r="F1435" s="15">
        <v>52</v>
      </c>
      <c r="G1435" s="15" t="s">
        <v>701</v>
      </c>
      <c r="H1435" s="15" t="str">
        <f t="shared" si="71"/>
        <v>普通怪物</v>
      </c>
      <c r="I1435" s="18">
        <f>VLOOKUP(F1435,映射!A:B,2,FALSE)*VLOOKUP(G1435,映射!T:U,2,FALSE)*VLOOKUP(H1435,映射!O:P,2,FALSE)</f>
        <v>1430</v>
      </c>
      <c r="J1435" s="18">
        <f t="shared" si="70"/>
        <v>134</v>
      </c>
    </row>
    <row r="1436" spans="1:10">
      <c r="A1436" s="15">
        <f t="shared" si="69"/>
        <v>131113</v>
      </c>
      <c r="B1436" s="15">
        <v>31113</v>
      </c>
      <c r="C1436" s="15">
        <v>10125</v>
      </c>
      <c r="D1436" s="15" t="s">
        <v>635</v>
      </c>
      <c r="E1436" s="15" t="s">
        <v>2255</v>
      </c>
      <c r="F1436" s="15">
        <v>52</v>
      </c>
      <c r="G1436" s="15" t="s">
        <v>701</v>
      </c>
      <c r="H1436" s="15" t="str">
        <f t="shared" si="71"/>
        <v>普通怪物</v>
      </c>
      <c r="I1436" s="18">
        <f>VLOOKUP(F1436,映射!A:B,2,FALSE)*VLOOKUP(G1436,映射!T:U,2,FALSE)*VLOOKUP(H1436,映射!O:P,2,FALSE)</f>
        <v>1430</v>
      </c>
      <c r="J1436" s="18">
        <f t="shared" si="70"/>
        <v>134</v>
      </c>
    </row>
    <row r="1437" spans="1:10">
      <c r="A1437" s="15">
        <f t="shared" si="69"/>
        <v>131114</v>
      </c>
      <c r="B1437" s="15">
        <v>31114</v>
      </c>
      <c r="C1437" s="15">
        <v>10035</v>
      </c>
      <c r="D1437" s="15" t="s">
        <v>648</v>
      </c>
      <c r="E1437" s="15" t="s">
        <v>2255</v>
      </c>
      <c r="F1437" s="15">
        <v>52</v>
      </c>
      <c r="G1437" s="15" t="s">
        <v>701</v>
      </c>
      <c r="H1437" s="15" t="str">
        <f t="shared" si="71"/>
        <v>普通怪物</v>
      </c>
      <c r="I1437" s="18">
        <f>VLOOKUP(F1437,映射!A:B,2,FALSE)*VLOOKUP(G1437,映射!T:U,2,FALSE)*VLOOKUP(H1437,映射!O:P,2,FALSE)</f>
        <v>1430</v>
      </c>
      <c r="J1437" s="18">
        <f t="shared" si="70"/>
        <v>134</v>
      </c>
    </row>
    <row r="1438" spans="1:10">
      <c r="A1438" s="15">
        <f t="shared" si="69"/>
        <v>131115</v>
      </c>
      <c r="B1438" s="15">
        <v>31115</v>
      </c>
      <c r="C1438" s="15">
        <v>10035</v>
      </c>
      <c r="D1438" s="15" t="s">
        <v>648</v>
      </c>
      <c r="E1438" s="15" t="s">
        <v>2255</v>
      </c>
      <c r="F1438" s="15">
        <v>52</v>
      </c>
      <c r="G1438" s="15" t="s">
        <v>701</v>
      </c>
      <c r="H1438" s="15" t="str">
        <f t="shared" si="71"/>
        <v>普通怪物</v>
      </c>
      <c r="I1438" s="18">
        <f>VLOOKUP(F1438,映射!A:B,2,FALSE)*VLOOKUP(G1438,映射!T:U,2,FALSE)*VLOOKUP(H1438,映射!O:P,2,FALSE)</f>
        <v>1430</v>
      </c>
      <c r="J1438" s="18">
        <f t="shared" si="70"/>
        <v>134</v>
      </c>
    </row>
    <row r="1439" spans="1:10">
      <c r="A1439" s="15">
        <f t="shared" si="69"/>
        <v>131116</v>
      </c>
      <c r="B1439" s="15">
        <v>31116</v>
      </c>
      <c r="C1439" s="15">
        <v>10101</v>
      </c>
      <c r="D1439" s="15" t="s">
        <v>492</v>
      </c>
      <c r="E1439" s="15" t="s">
        <v>2255</v>
      </c>
      <c r="F1439" s="15">
        <v>52</v>
      </c>
      <c r="G1439" s="15" t="s">
        <v>701</v>
      </c>
      <c r="H1439" s="15" t="str">
        <f t="shared" si="71"/>
        <v>普通怪物</v>
      </c>
      <c r="I1439" s="18">
        <f>VLOOKUP(F1439,映射!A:B,2,FALSE)*VLOOKUP(G1439,映射!T:U,2,FALSE)*VLOOKUP(H1439,映射!O:P,2,FALSE)</f>
        <v>1430</v>
      </c>
      <c r="J1439" s="18">
        <f t="shared" si="70"/>
        <v>134</v>
      </c>
    </row>
    <row r="1440" spans="1:10">
      <c r="A1440" s="15">
        <f t="shared" si="69"/>
        <v>131117</v>
      </c>
      <c r="B1440" s="15">
        <v>31117</v>
      </c>
      <c r="C1440" s="15">
        <v>10152</v>
      </c>
      <c r="D1440" s="15" t="s">
        <v>456</v>
      </c>
      <c r="E1440" s="15" t="s">
        <v>2255</v>
      </c>
      <c r="F1440" s="15">
        <v>52</v>
      </c>
      <c r="G1440" s="15" t="s">
        <v>701</v>
      </c>
      <c r="H1440" s="15" t="str">
        <f t="shared" si="71"/>
        <v>普通怪物</v>
      </c>
      <c r="I1440" s="18">
        <f>VLOOKUP(F1440,映射!A:B,2,FALSE)*VLOOKUP(G1440,映射!T:U,2,FALSE)*VLOOKUP(H1440,映射!O:P,2,FALSE)</f>
        <v>1430</v>
      </c>
      <c r="J1440" s="18">
        <f t="shared" si="70"/>
        <v>134</v>
      </c>
    </row>
    <row r="1441" spans="1:10">
      <c r="A1441" s="15">
        <f t="shared" si="69"/>
        <v>131118</v>
      </c>
      <c r="B1441" s="15">
        <v>31118</v>
      </c>
      <c r="C1441" s="15">
        <v>10100</v>
      </c>
      <c r="D1441" s="15" t="s">
        <v>624</v>
      </c>
      <c r="E1441" s="15" t="s">
        <v>2255</v>
      </c>
      <c r="F1441" s="15">
        <v>52</v>
      </c>
      <c r="G1441" s="15" t="s">
        <v>701</v>
      </c>
      <c r="H1441" s="15" t="str">
        <f t="shared" si="71"/>
        <v>普通怪物</v>
      </c>
      <c r="I1441" s="18">
        <f>VLOOKUP(F1441,映射!A:B,2,FALSE)*VLOOKUP(G1441,映射!T:U,2,FALSE)*VLOOKUP(H1441,映射!O:P,2,FALSE)</f>
        <v>1430</v>
      </c>
      <c r="J1441" s="18">
        <f t="shared" si="70"/>
        <v>134</v>
      </c>
    </row>
    <row r="1442" spans="1:10">
      <c r="A1442" s="15">
        <f t="shared" si="69"/>
        <v>131119</v>
      </c>
      <c r="B1442" s="15">
        <v>31119</v>
      </c>
      <c r="C1442" s="15">
        <v>10020</v>
      </c>
      <c r="D1442" s="15" t="s">
        <v>699</v>
      </c>
      <c r="E1442" s="15" t="s">
        <v>2255</v>
      </c>
      <c r="F1442" s="15">
        <v>52</v>
      </c>
      <c r="G1442" s="15" t="s">
        <v>701</v>
      </c>
      <c r="H1442" s="15" t="str">
        <f t="shared" si="71"/>
        <v>普通怪物</v>
      </c>
      <c r="I1442" s="18">
        <f>VLOOKUP(F1442,映射!A:B,2,FALSE)*VLOOKUP(G1442,映射!T:U,2,FALSE)*VLOOKUP(H1442,映射!O:P,2,FALSE)</f>
        <v>1430</v>
      </c>
      <c r="J1442" s="18">
        <f t="shared" si="70"/>
        <v>134</v>
      </c>
    </row>
    <row r="1443" spans="1:10">
      <c r="A1443" s="15">
        <f t="shared" si="69"/>
        <v>131120</v>
      </c>
      <c r="B1443" s="15">
        <v>31120</v>
      </c>
      <c r="C1443" s="15">
        <v>10073</v>
      </c>
      <c r="D1443" s="15" t="s">
        <v>438</v>
      </c>
      <c r="E1443" s="15" t="s">
        <v>2255</v>
      </c>
      <c r="F1443" s="15">
        <v>52</v>
      </c>
      <c r="G1443" s="15" t="s">
        <v>701</v>
      </c>
      <c r="H1443" s="15" t="str">
        <f t="shared" si="71"/>
        <v>普通怪物</v>
      </c>
      <c r="I1443" s="18">
        <f>VLOOKUP(F1443,映射!A:B,2,FALSE)*VLOOKUP(G1443,映射!T:U,2,FALSE)*VLOOKUP(H1443,映射!O:P,2,FALSE)</f>
        <v>1430</v>
      </c>
      <c r="J1443" s="18">
        <f t="shared" si="70"/>
        <v>134</v>
      </c>
    </row>
    <row r="1444" spans="1:10">
      <c r="A1444" s="15">
        <f t="shared" si="69"/>
        <v>131121</v>
      </c>
      <c r="B1444" s="15">
        <v>31121</v>
      </c>
      <c r="C1444" s="15">
        <v>10139</v>
      </c>
      <c r="D1444" s="15" t="s">
        <v>705</v>
      </c>
      <c r="E1444" s="15" t="s">
        <v>2255</v>
      </c>
      <c r="F1444" s="15">
        <v>52</v>
      </c>
      <c r="G1444" s="15" t="s">
        <v>701</v>
      </c>
      <c r="H1444" s="15" t="str">
        <f t="shared" si="71"/>
        <v>普通怪物</v>
      </c>
      <c r="I1444" s="18">
        <f>VLOOKUP(F1444,映射!A:B,2,FALSE)*VLOOKUP(G1444,映射!T:U,2,FALSE)*VLOOKUP(H1444,映射!O:P,2,FALSE)</f>
        <v>1430</v>
      </c>
      <c r="J1444" s="18">
        <f t="shared" si="70"/>
        <v>134</v>
      </c>
    </row>
    <row r="1445" spans="1:10">
      <c r="A1445" s="15">
        <f t="shared" si="69"/>
        <v>131122</v>
      </c>
      <c r="B1445" s="15">
        <v>31122</v>
      </c>
      <c r="C1445" s="15">
        <v>10126</v>
      </c>
      <c r="D1445" s="15" t="s">
        <v>628</v>
      </c>
      <c r="E1445" s="15" t="s">
        <v>2255</v>
      </c>
      <c r="F1445" s="15">
        <v>57</v>
      </c>
      <c r="G1445" s="15" t="s">
        <v>701</v>
      </c>
      <c r="H1445" s="15" t="str">
        <f t="shared" si="71"/>
        <v>普通怪物</v>
      </c>
      <c r="I1445" s="18">
        <f>VLOOKUP(F1445,映射!A:B,2,FALSE)*VLOOKUP(G1445,映射!T:U,2,FALSE)*VLOOKUP(H1445,映射!O:P,2,FALSE)</f>
        <v>1800</v>
      </c>
      <c r="J1445" s="18">
        <f t="shared" si="70"/>
        <v>144</v>
      </c>
    </row>
    <row r="1446" spans="1:10">
      <c r="A1446" s="15">
        <f t="shared" si="69"/>
        <v>131123</v>
      </c>
      <c r="B1446" s="15">
        <v>31123</v>
      </c>
      <c r="C1446" s="15">
        <v>10072</v>
      </c>
      <c r="D1446" s="15" t="s">
        <v>507</v>
      </c>
      <c r="E1446" s="15" t="s">
        <v>2255</v>
      </c>
      <c r="F1446" s="15">
        <v>57</v>
      </c>
      <c r="G1446" s="15" t="s">
        <v>701</v>
      </c>
      <c r="H1446" s="15" t="str">
        <f t="shared" si="71"/>
        <v>普通怪物</v>
      </c>
      <c r="I1446" s="18">
        <f>VLOOKUP(F1446,映射!A:B,2,FALSE)*VLOOKUP(G1446,映射!T:U,2,FALSE)*VLOOKUP(H1446,映射!O:P,2,FALSE)</f>
        <v>1800</v>
      </c>
      <c r="J1446" s="18">
        <f t="shared" si="70"/>
        <v>144</v>
      </c>
    </row>
    <row r="1447" spans="1:10">
      <c r="A1447" s="15">
        <f t="shared" si="69"/>
        <v>131124</v>
      </c>
      <c r="B1447" s="15">
        <v>31124</v>
      </c>
      <c r="C1447" s="15">
        <v>10132</v>
      </c>
      <c r="D1447" s="15" t="s">
        <v>471</v>
      </c>
      <c r="E1447" s="15" t="s">
        <v>2255</v>
      </c>
      <c r="F1447" s="15">
        <v>57</v>
      </c>
      <c r="G1447" s="15" t="s">
        <v>701</v>
      </c>
      <c r="H1447" s="15" t="str">
        <f t="shared" si="71"/>
        <v>普通怪物</v>
      </c>
      <c r="I1447" s="18">
        <f>VLOOKUP(F1447,映射!A:B,2,FALSE)*VLOOKUP(G1447,映射!T:U,2,FALSE)*VLOOKUP(H1447,映射!O:P,2,FALSE)</f>
        <v>1800</v>
      </c>
      <c r="J1447" s="18">
        <f t="shared" si="70"/>
        <v>144</v>
      </c>
    </row>
    <row r="1448" spans="1:10">
      <c r="A1448" s="15">
        <f t="shared" si="69"/>
        <v>131125</v>
      </c>
      <c r="B1448" s="15">
        <v>31125</v>
      </c>
      <c r="C1448" s="15">
        <v>10101</v>
      </c>
      <c r="D1448" s="15" t="s">
        <v>492</v>
      </c>
      <c r="E1448" s="15" t="s">
        <v>2255</v>
      </c>
      <c r="F1448" s="15">
        <v>57</v>
      </c>
      <c r="G1448" s="15" t="s">
        <v>701</v>
      </c>
      <c r="H1448" s="15" t="str">
        <f t="shared" si="71"/>
        <v>普通怪物</v>
      </c>
      <c r="I1448" s="18">
        <f>VLOOKUP(F1448,映射!A:B,2,FALSE)*VLOOKUP(G1448,映射!T:U,2,FALSE)*VLOOKUP(H1448,映射!O:P,2,FALSE)</f>
        <v>1800</v>
      </c>
      <c r="J1448" s="18">
        <f t="shared" si="70"/>
        <v>144</v>
      </c>
    </row>
    <row r="1449" spans="1:10">
      <c r="A1449" s="15">
        <f t="shared" si="69"/>
        <v>131126</v>
      </c>
      <c r="B1449" s="15">
        <v>31126</v>
      </c>
      <c r="C1449" s="15">
        <v>10108</v>
      </c>
      <c r="D1449" s="15" t="s">
        <v>703</v>
      </c>
      <c r="E1449" s="15" t="s">
        <v>2255</v>
      </c>
      <c r="F1449" s="15">
        <v>57</v>
      </c>
      <c r="G1449" s="15" t="s">
        <v>701</v>
      </c>
      <c r="H1449" s="15" t="str">
        <f t="shared" si="71"/>
        <v>普通怪物</v>
      </c>
      <c r="I1449" s="18">
        <f>VLOOKUP(F1449,映射!A:B,2,FALSE)*VLOOKUP(G1449,映射!T:U,2,FALSE)*VLOOKUP(H1449,映射!O:P,2,FALSE)</f>
        <v>1800</v>
      </c>
      <c r="J1449" s="18">
        <f t="shared" si="70"/>
        <v>144</v>
      </c>
    </row>
    <row r="1450" spans="1:10">
      <c r="A1450" s="15">
        <f t="shared" si="69"/>
        <v>131127</v>
      </c>
      <c r="B1450" s="15">
        <v>31127</v>
      </c>
      <c r="C1450" s="15">
        <v>10155</v>
      </c>
      <c r="D1450" s="15" t="s">
        <v>466</v>
      </c>
      <c r="E1450" s="15" t="s">
        <v>2255</v>
      </c>
      <c r="F1450" s="15">
        <v>57</v>
      </c>
      <c r="G1450" s="15" t="s">
        <v>701</v>
      </c>
      <c r="H1450" s="15" t="str">
        <f t="shared" si="71"/>
        <v>普通怪物</v>
      </c>
      <c r="I1450" s="18">
        <f>VLOOKUP(F1450,映射!A:B,2,FALSE)*VLOOKUP(G1450,映射!T:U,2,FALSE)*VLOOKUP(H1450,映射!O:P,2,FALSE)</f>
        <v>1800</v>
      </c>
      <c r="J1450" s="18">
        <f t="shared" si="70"/>
        <v>144</v>
      </c>
    </row>
    <row r="1451" spans="1:10">
      <c r="A1451" s="15">
        <f t="shared" si="69"/>
        <v>131128</v>
      </c>
      <c r="B1451" s="15">
        <v>31128</v>
      </c>
      <c r="C1451" s="15">
        <v>10125</v>
      </c>
      <c r="D1451" s="15" t="s">
        <v>635</v>
      </c>
      <c r="E1451" s="15" t="s">
        <v>2255</v>
      </c>
      <c r="F1451" s="15">
        <v>57</v>
      </c>
      <c r="G1451" s="15" t="s">
        <v>701</v>
      </c>
      <c r="H1451" s="15" t="str">
        <f t="shared" si="71"/>
        <v>普通怪物</v>
      </c>
      <c r="I1451" s="18">
        <f>VLOOKUP(F1451,映射!A:B,2,FALSE)*VLOOKUP(G1451,映射!T:U,2,FALSE)*VLOOKUP(H1451,映射!O:P,2,FALSE)</f>
        <v>1800</v>
      </c>
      <c r="J1451" s="18">
        <f t="shared" si="70"/>
        <v>144</v>
      </c>
    </row>
    <row r="1452" spans="1:10">
      <c r="A1452" s="15">
        <f t="shared" si="69"/>
        <v>131129</v>
      </c>
      <c r="B1452" s="15">
        <v>31129</v>
      </c>
      <c r="C1452" s="15">
        <v>10035</v>
      </c>
      <c r="D1452" s="15" t="s">
        <v>648</v>
      </c>
      <c r="E1452" s="15" t="s">
        <v>2255</v>
      </c>
      <c r="F1452" s="15">
        <v>57</v>
      </c>
      <c r="G1452" s="15" t="s">
        <v>701</v>
      </c>
      <c r="H1452" s="15" t="str">
        <f t="shared" si="71"/>
        <v>普通怪物</v>
      </c>
      <c r="I1452" s="18">
        <f>VLOOKUP(F1452,映射!A:B,2,FALSE)*VLOOKUP(G1452,映射!T:U,2,FALSE)*VLOOKUP(H1452,映射!O:P,2,FALSE)</f>
        <v>1800</v>
      </c>
      <c r="J1452" s="18">
        <f t="shared" si="70"/>
        <v>144</v>
      </c>
    </row>
    <row r="1453" spans="1:10">
      <c r="A1453" s="15">
        <f t="shared" si="69"/>
        <v>131130</v>
      </c>
      <c r="B1453" s="15">
        <v>31130</v>
      </c>
      <c r="C1453" s="15">
        <v>10035</v>
      </c>
      <c r="D1453" s="15" t="s">
        <v>648</v>
      </c>
      <c r="E1453" s="15" t="s">
        <v>2255</v>
      </c>
      <c r="F1453" s="15">
        <v>57</v>
      </c>
      <c r="G1453" s="15" t="s">
        <v>701</v>
      </c>
      <c r="H1453" s="15" t="str">
        <f t="shared" si="71"/>
        <v>普通怪物</v>
      </c>
      <c r="I1453" s="18">
        <f>VLOOKUP(F1453,映射!A:B,2,FALSE)*VLOOKUP(G1453,映射!T:U,2,FALSE)*VLOOKUP(H1453,映射!O:P,2,FALSE)</f>
        <v>1800</v>
      </c>
      <c r="J1453" s="18">
        <f t="shared" si="70"/>
        <v>144</v>
      </c>
    </row>
    <row r="1454" spans="1:10">
      <c r="A1454" s="15">
        <f t="shared" ref="A1454:A1517" si="72">B1454+100000</f>
        <v>131131</v>
      </c>
      <c r="B1454" s="15">
        <v>31131</v>
      </c>
      <c r="C1454" s="15">
        <v>10101</v>
      </c>
      <c r="D1454" s="15" t="s">
        <v>492</v>
      </c>
      <c r="E1454" s="15" t="s">
        <v>2255</v>
      </c>
      <c r="F1454" s="15">
        <v>57</v>
      </c>
      <c r="G1454" s="15" t="s">
        <v>701</v>
      </c>
      <c r="H1454" s="15" t="str">
        <f t="shared" si="71"/>
        <v>普通怪物</v>
      </c>
      <c r="I1454" s="18">
        <f>VLOOKUP(F1454,映射!A:B,2,FALSE)*VLOOKUP(G1454,映射!T:U,2,FALSE)*VLOOKUP(H1454,映射!O:P,2,FALSE)</f>
        <v>1800</v>
      </c>
      <c r="J1454" s="18">
        <f t="shared" si="70"/>
        <v>144</v>
      </c>
    </row>
    <row r="1455" spans="1:10">
      <c r="A1455" s="15">
        <f t="shared" si="72"/>
        <v>131132</v>
      </c>
      <c r="B1455" s="15">
        <v>31132</v>
      </c>
      <c r="C1455" s="15">
        <v>10152</v>
      </c>
      <c r="D1455" s="15" t="s">
        <v>456</v>
      </c>
      <c r="E1455" s="15" t="s">
        <v>2255</v>
      </c>
      <c r="F1455" s="15">
        <v>57</v>
      </c>
      <c r="G1455" s="15" t="s">
        <v>701</v>
      </c>
      <c r="H1455" s="15" t="str">
        <f t="shared" si="71"/>
        <v>普通怪物</v>
      </c>
      <c r="I1455" s="18">
        <f>VLOOKUP(F1455,映射!A:B,2,FALSE)*VLOOKUP(G1455,映射!T:U,2,FALSE)*VLOOKUP(H1455,映射!O:P,2,FALSE)</f>
        <v>1800</v>
      </c>
      <c r="J1455" s="18">
        <f t="shared" si="70"/>
        <v>144</v>
      </c>
    </row>
    <row r="1456" spans="1:10">
      <c r="A1456" s="15">
        <f t="shared" si="72"/>
        <v>131133</v>
      </c>
      <c r="B1456" s="15">
        <v>31133</v>
      </c>
      <c r="C1456" s="15">
        <v>10100</v>
      </c>
      <c r="D1456" s="15" t="s">
        <v>624</v>
      </c>
      <c r="E1456" s="15" t="s">
        <v>2255</v>
      </c>
      <c r="F1456" s="15">
        <v>57</v>
      </c>
      <c r="G1456" s="15" t="s">
        <v>701</v>
      </c>
      <c r="H1456" s="15" t="str">
        <f t="shared" si="71"/>
        <v>普通怪物</v>
      </c>
      <c r="I1456" s="18">
        <f>VLOOKUP(F1456,映射!A:B,2,FALSE)*VLOOKUP(G1456,映射!T:U,2,FALSE)*VLOOKUP(H1456,映射!O:P,2,FALSE)</f>
        <v>1800</v>
      </c>
      <c r="J1456" s="18">
        <f t="shared" si="70"/>
        <v>144</v>
      </c>
    </row>
    <row r="1457" spans="1:10">
      <c r="A1457" s="15">
        <f t="shared" si="72"/>
        <v>131134</v>
      </c>
      <c r="B1457" s="15">
        <v>31134</v>
      </c>
      <c r="C1457" s="15">
        <v>10020</v>
      </c>
      <c r="D1457" s="15" t="s">
        <v>699</v>
      </c>
      <c r="E1457" s="15" t="s">
        <v>2255</v>
      </c>
      <c r="F1457" s="15">
        <v>57</v>
      </c>
      <c r="G1457" s="15" t="s">
        <v>701</v>
      </c>
      <c r="H1457" s="15" t="str">
        <f t="shared" si="71"/>
        <v>普通怪物</v>
      </c>
      <c r="I1457" s="18">
        <f>VLOOKUP(F1457,映射!A:B,2,FALSE)*VLOOKUP(G1457,映射!T:U,2,FALSE)*VLOOKUP(H1457,映射!O:P,2,FALSE)</f>
        <v>1800</v>
      </c>
      <c r="J1457" s="18">
        <f t="shared" si="70"/>
        <v>144</v>
      </c>
    </row>
    <row r="1458" spans="1:10">
      <c r="A1458" s="15">
        <f t="shared" si="72"/>
        <v>131135</v>
      </c>
      <c r="B1458" s="15">
        <v>31135</v>
      </c>
      <c r="C1458" s="15">
        <v>10073</v>
      </c>
      <c r="D1458" s="15" t="s">
        <v>438</v>
      </c>
      <c r="E1458" s="15" t="s">
        <v>2255</v>
      </c>
      <c r="F1458" s="15">
        <v>57</v>
      </c>
      <c r="G1458" s="15" t="s">
        <v>701</v>
      </c>
      <c r="H1458" s="15" t="str">
        <f t="shared" si="71"/>
        <v>普通怪物</v>
      </c>
      <c r="I1458" s="18">
        <f>VLOOKUP(F1458,映射!A:B,2,FALSE)*VLOOKUP(G1458,映射!T:U,2,FALSE)*VLOOKUP(H1458,映射!O:P,2,FALSE)</f>
        <v>1800</v>
      </c>
      <c r="J1458" s="18">
        <f t="shared" si="70"/>
        <v>144</v>
      </c>
    </row>
    <row r="1459" spans="1:10">
      <c r="A1459" s="15">
        <f t="shared" si="72"/>
        <v>131136</v>
      </c>
      <c r="B1459" s="15">
        <v>31136</v>
      </c>
      <c r="C1459" s="15">
        <v>10139</v>
      </c>
      <c r="D1459" s="15" t="s">
        <v>705</v>
      </c>
      <c r="E1459" s="15" t="s">
        <v>2255</v>
      </c>
      <c r="F1459" s="15">
        <v>57</v>
      </c>
      <c r="G1459" s="15" t="s">
        <v>701</v>
      </c>
      <c r="H1459" s="15" t="str">
        <f t="shared" si="71"/>
        <v>普通怪物</v>
      </c>
      <c r="I1459" s="18">
        <f>VLOOKUP(F1459,映射!A:B,2,FALSE)*VLOOKUP(G1459,映射!T:U,2,FALSE)*VLOOKUP(H1459,映射!O:P,2,FALSE)</f>
        <v>1800</v>
      </c>
      <c r="J1459" s="18">
        <f t="shared" si="70"/>
        <v>144</v>
      </c>
    </row>
    <row r="1460" spans="1:10">
      <c r="A1460" s="15">
        <f t="shared" si="72"/>
        <v>131137</v>
      </c>
      <c r="B1460" s="15">
        <v>31137</v>
      </c>
      <c r="C1460" s="15">
        <v>10061</v>
      </c>
      <c r="D1460" s="15" t="s">
        <v>424</v>
      </c>
      <c r="E1460" s="15" t="s">
        <v>2255</v>
      </c>
      <c r="F1460" s="15">
        <v>22</v>
      </c>
      <c r="G1460" s="15" t="s">
        <v>701</v>
      </c>
      <c r="H1460" s="15" t="str">
        <f t="shared" si="71"/>
        <v>普通怪物</v>
      </c>
      <c r="I1460" s="18">
        <f>VLOOKUP(F1460,映射!A:B,2,FALSE)*VLOOKUP(G1460,映射!T:U,2,FALSE)*VLOOKUP(H1460,映射!O:P,2,FALSE)</f>
        <v>230</v>
      </c>
      <c r="J1460" s="18">
        <f t="shared" si="70"/>
        <v>74</v>
      </c>
    </row>
    <row r="1461" spans="1:10">
      <c r="A1461" s="15">
        <f t="shared" si="72"/>
        <v>131138</v>
      </c>
      <c r="B1461" s="15">
        <v>31138</v>
      </c>
      <c r="C1461" s="15">
        <v>10079</v>
      </c>
      <c r="D1461" s="15" t="s">
        <v>659</v>
      </c>
      <c r="E1461" s="15" t="s">
        <v>2255</v>
      </c>
      <c r="F1461" s="15">
        <v>22</v>
      </c>
      <c r="G1461" s="15" t="s">
        <v>701</v>
      </c>
      <c r="H1461" s="15" t="str">
        <f t="shared" si="71"/>
        <v>普通怪物</v>
      </c>
      <c r="I1461" s="18">
        <f>VLOOKUP(F1461,映射!A:B,2,FALSE)*VLOOKUP(G1461,映射!T:U,2,FALSE)*VLOOKUP(H1461,映射!O:P,2,FALSE)</f>
        <v>230</v>
      </c>
      <c r="J1461" s="18">
        <f t="shared" si="70"/>
        <v>74</v>
      </c>
    </row>
    <row r="1462" spans="1:10">
      <c r="A1462" s="15">
        <f t="shared" si="72"/>
        <v>131139</v>
      </c>
      <c r="B1462" s="15">
        <v>31139</v>
      </c>
      <c r="C1462" s="15">
        <v>10151</v>
      </c>
      <c r="D1462" s="15" t="s">
        <v>706</v>
      </c>
      <c r="E1462" s="15" t="s">
        <v>2255</v>
      </c>
      <c r="F1462" s="15">
        <v>22</v>
      </c>
      <c r="G1462" s="15" t="s">
        <v>701</v>
      </c>
      <c r="H1462" s="15" t="str">
        <f t="shared" si="71"/>
        <v>普通怪物</v>
      </c>
      <c r="I1462" s="18">
        <f>VLOOKUP(F1462,映射!A:B,2,FALSE)*VLOOKUP(G1462,映射!T:U,2,FALSE)*VLOOKUP(H1462,映射!O:P,2,FALSE)</f>
        <v>230</v>
      </c>
      <c r="J1462" s="18">
        <f t="shared" si="70"/>
        <v>74</v>
      </c>
    </row>
    <row r="1463" spans="1:10">
      <c r="A1463" s="15">
        <f t="shared" si="72"/>
        <v>131140</v>
      </c>
      <c r="B1463" s="15">
        <v>31140</v>
      </c>
      <c r="C1463" s="15">
        <v>10043</v>
      </c>
      <c r="D1463" s="15" t="s">
        <v>660</v>
      </c>
      <c r="E1463" s="15" t="s">
        <v>2255</v>
      </c>
      <c r="F1463" s="15">
        <v>22</v>
      </c>
      <c r="G1463" s="15" t="s">
        <v>701</v>
      </c>
      <c r="H1463" s="15" t="str">
        <f t="shared" si="71"/>
        <v>普通怪物</v>
      </c>
      <c r="I1463" s="18">
        <f>VLOOKUP(F1463,映射!A:B,2,FALSE)*VLOOKUP(G1463,映射!T:U,2,FALSE)*VLOOKUP(H1463,映射!O:P,2,FALSE)</f>
        <v>230</v>
      </c>
      <c r="J1463" s="18">
        <f t="shared" si="70"/>
        <v>74</v>
      </c>
    </row>
    <row r="1464" spans="1:10">
      <c r="A1464" s="15">
        <f t="shared" si="72"/>
        <v>131141</v>
      </c>
      <c r="B1464" s="15">
        <v>31141</v>
      </c>
      <c r="C1464" s="15">
        <v>10043</v>
      </c>
      <c r="D1464" s="15" t="s">
        <v>660</v>
      </c>
      <c r="E1464" s="15" t="s">
        <v>2255</v>
      </c>
      <c r="F1464" s="15">
        <v>22</v>
      </c>
      <c r="G1464" s="15" t="s">
        <v>701</v>
      </c>
      <c r="H1464" s="15" t="str">
        <f t="shared" si="71"/>
        <v>普通怪物</v>
      </c>
      <c r="I1464" s="18">
        <f>VLOOKUP(F1464,映射!A:B,2,FALSE)*VLOOKUP(G1464,映射!T:U,2,FALSE)*VLOOKUP(H1464,映射!O:P,2,FALSE)</f>
        <v>230</v>
      </c>
      <c r="J1464" s="18">
        <f t="shared" si="70"/>
        <v>74</v>
      </c>
    </row>
    <row r="1465" spans="1:10">
      <c r="A1465" s="15">
        <f t="shared" si="72"/>
        <v>131142</v>
      </c>
      <c r="B1465" s="15">
        <v>31142</v>
      </c>
      <c r="C1465" s="15">
        <v>10157</v>
      </c>
      <c r="D1465" s="15" t="s">
        <v>497</v>
      </c>
      <c r="E1465" s="15" t="s">
        <v>2255</v>
      </c>
      <c r="F1465" s="15">
        <v>22</v>
      </c>
      <c r="G1465" s="15" t="s">
        <v>701</v>
      </c>
      <c r="H1465" s="15" t="str">
        <f t="shared" si="71"/>
        <v>普通怪物</v>
      </c>
      <c r="I1465" s="18">
        <f>VLOOKUP(F1465,映射!A:B,2,FALSE)*VLOOKUP(G1465,映射!T:U,2,FALSE)*VLOOKUP(H1465,映射!O:P,2,FALSE)</f>
        <v>230</v>
      </c>
      <c r="J1465" s="18">
        <f t="shared" si="70"/>
        <v>74</v>
      </c>
    </row>
    <row r="1466" spans="1:10">
      <c r="A1466" s="15">
        <f t="shared" si="72"/>
        <v>131143</v>
      </c>
      <c r="B1466" s="15">
        <v>31143</v>
      </c>
      <c r="C1466" s="15">
        <v>10124</v>
      </c>
      <c r="D1466" s="15" t="s">
        <v>455</v>
      </c>
      <c r="E1466" s="15" t="s">
        <v>2255</v>
      </c>
      <c r="F1466" s="15">
        <v>22</v>
      </c>
      <c r="G1466" s="15" t="s">
        <v>701</v>
      </c>
      <c r="H1466" s="15" t="str">
        <f t="shared" si="71"/>
        <v>普通怪物</v>
      </c>
      <c r="I1466" s="18">
        <f>VLOOKUP(F1466,映射!A:B,2,FALSE)*VLOOKUP(G1466,映射!T:U,2,FALSE)*VLOOKUP(H1466,映射!O:P,2,FALSE)</f>
        <v>230</v>
      </c>
      <c r="J1466" s="18">
        <f t="shared" si="70"/>
        <v>74</v>
      </c>
    </row>
    <row r="1467" spans="1:10">
      <c r="A1467" s="15">
        <f t="shared" si="72"/>
        <v>131144</v>
      </c>
      <c r="B1467" s="15">
        <v>31144</v>
      </c>
      <c r="C1467" s="15">
        <v>10047</v>
      </c>
      <c r="D1467" s="15" t="s">
        <v>614</v>
      </c>
      <c r="E1467" s="15" t="s">
        <v>2255</v>
      </c>
      <c r="F1467" s="15">
        <v>22</v>
      </c>
      <c r="G1467" s="15" t="s">
        <v>701</v>
      </c>
      <c r="H1467" s="15" t="str">
        <f t="shared" si="71"/>
        <v>普通怪物</v>
      </c>
      <c r="I1467" s="18">
        <f>VLOOKUP(F1467,映射!A:B,2,FALSE)*VLOOKUP(G1467,映射!T:U,2,FALSE)*VLOOKUP(H1467,映射!O:P,2,FALSE)</f>
        <v>230</v>
      </c>
      <c r="J1467" s="18">
        <f t="shared" si="70"/>
        <v>74</v>
      </c>
    </row>
    <row r="1468" spans="1:10">
      <c r="A1468" s="15">
        <f t="shared" si="72"/>
        <v>131145</v>
      </c>
      <c r="B1468" s="15">
        <v>31145</v>
      </c>
      <c r="C1468" s="15">
        <v>10117</v>
      </c>
      <c r="D1468" s="15" t="s">
        <v>454</v>
      </c>
      <c r="E1468" s="15" t="s">
        <v>2255</v>
      </c>
      <c r="F1468" s="15">
        <v>22</v>
      </c>
      <c r="G1468" s="15" t="s">
        <v>701</v>
      </c>
      <c r="H1468" s="15" t="str">
        <f t="shared" si="71"/>
        <v>普通怪物</v>
      </c>
      <c r="I1468" s="18">
        <f>VLOOKUP(F1468,映射!A:B,2,FALSE)*VLOOKUP(G1468,映射!T:U,2,FALSE)*VLOOKUP(H1468,映射!O:P,2,FALSE)</f>
        <v>230</v>
      </c>
      <c r="J1468" s="18">
        <f t="shared" si="70"/>
        <v>74</v>
      </c>
    </row>
    <row r="1469" spans="1:10">
      <c r="A1469" s="15">
        <f t="shared" si="72"/>
        <v>131146</v>
      </c>
      <c r="B1469" s="15">
        <v>31146</v>
      </c>
      <c r="C1469" s="15">
        <v>10152</v>
      </c>
      <c r="D1469" s="15" t="s">
        <v>456</v>
      </c>
      <c r="E1469" s="15" t="s">
        <v>2255</v>
      </c>
      <c r="F1469" s="15">
        <v>22</v>
      </c>
      <c r="G1469" s="15" t="s">
        <v>701</v>
      </c>
      <c r="H1469" s="15" t="str">
        <f t="shared" si="71"/>
        <v>普通怪物</v>
      </c>
      <c r="I1469" s="18">
        <f>VLOOKUP(F1469,映射!A:B,2,FALSE)*VLOOKUP(G1469,映射!T:U,2,FALSE)*VLOOKUP(H1469,映射!O:P,2,FALSE)</f>
        <v>230</v>
      </c>
      <c r="J1469" s="18">
        <f t="shared" si="70"/>
        <v>74</v>
      </c>
    </row>
    <row r="1470" spans="1:10">
      <c r="A1470" s="15">
        <f t="shared" si="72"/>
        <v>131147</v>
      </c>
      <c r="B1470" s="15">
        <v>31147</v>
      </c>
      <c r="C1470" s="15">
        <v>10061</v>
      </c>
      <c r="D1470" s="15" t="s">
        <v>424</v>
      </c>
      <c r="E1470" s="15" t="s">
        <v>2255</v>
      </c>
      <c r="F1470" s="15">
        <v>27</v>
      </c>
      <c r="G1470" s="15" t="s">
        <v>701</v>
      </c>
      <c r="H1470" s="15" t="str">
        <f t="shared" si="71"/>
        <v>普通怪物</v>
      </c>
      <c r="I1470" s="18">
        <f>VLOOKUP(F1470,映射!A:B,2,FALSE)*VLOOKUP(G1470,映射!T:U,2,FALSE)*VLOOKUP(H1470,映射!O:P,2,FALSE)</f>
        <v>340</v>
      </c>
      <c r="J1470" s="18">
        <f t="shared" si="70"/>
        <v>84</v>
      </c>
    </row>
    <row r="1471" spans="1:10">
      <c r="A1471" s="15">
        <f t="shared" si="72"/>
        <v>131148</v>
      </c>
      <c r="B1471" s="15">
        <v>31148</v>
      </c>
      <c r="C1471" s="15">
        <v>10079</v>
      </c>
      <c r="D1471" s="15" t="s">
        <v>659</v>
      </c>
      <c r="E1471" s="15" t="s">
        <v>2255</v>
      </c>
      <c r="F1471" s="15">
        <v>27</v>
      </c>
      <c r="G1471" s="15" t="s">
        <v>701</v>
      </c>
      <c r="H1471" s="15" t="str">
        <f t="shared" si="71"/>
        <v>普通怪物</v>
      </c>
      <c r="I1471" s="18">
        <f>VLOOKUP(F1471,映射!A:B,2,FALSE)*VLOOKUP(G1471,映射!T:U,2,FALSE)*VLOOKUP(H1471,映射!O:P,2,FALSE)</f>
        <v>340</v>
      </c>
      <c r="J1471" s="18">
        <f t="shared" si="70"/>
        <v>84</v>
      </c>
    </row>
    <row r="1472" spans="1:10">
      <c r="A1472" s="15">
        <f t="shared" si="72"/>
        <v>131149</v>
      </c>
      <c r="B1472" s="15">
        <v>31149</v>
      </c>
      <c r="C1472" s="15">
        <v>10151</v>
      </c>
      <c r="D1472" s="15" t="s">
        <v>706</v>
      </c>
      <c r="E1472" s="15" t="s">
        <v>2255</v>
      </c>
      <c r="F1472" s="15">
        <v>27</v>
      </c>
      <c r="G1472" s="15" t="s">
        <v>701</v>
      </c>
      <c r="H1472" s="15" t="str">
        <f t="shared" si="71"/>
        <v>普通怪物</v>
      </c>
      <c r="I1472" s="18">
        <f>VLOOKUP(F1472,映射!A:B,2,FALSE)*VLOOKUP(G1472,映射!T:U,2,FALSE)*VLOOKUP(H1472,映射!O:P,2,FALSE)</f>
        <v>340</v>
      </c>
      <c r="J1472" s="18">
        <f t="shared" si="70"/>
        <v>84</v>
      </c>
    </row>
    <row r="1473" spans="1:10">
      <c r="A1473" s="15">
        <f t="shared" si="72"/>
        <v>131150</v>
      </c>
      <c r="B1473" s="15">
        <v>31150</v>
      </c>
      <c r="C1473" s="15">
        <v>10043</v>
      </c>
      <c r="D1473" s="15" t="s">
        <v>660</v>
      </c>
      <c r="E1473" s="15" t="s">
        <v>2255</v>
      </c>
      <c r="F1473" s="15">
        <v>27</v>
      </c>
      <c r="G1473" s="15" t="s">
        <v>701</v>
      </c>
      <c r="H1473" s="15" t="str">
        <f t="shared" si="71"/>
        <v>普通怪物</v>
      </c>
      <c r="I1473" s="18">
        <f>VLOOKUP(F1473,映射!A:B,2,FALSE)*VLOOKUP(G1473,映射!T:U,2,FALSE)*VLOOKUP(H1473,映射!O:P,2,FALSE)</f>
        <v>340</v>
      </c>
      <c r="J1473" s="18">
        <f t="shared" si="70"/>
        <v>84</v>
      </c>
    </row>
    <row r="1474" spans="1:10">
      <c r="A1474" s="15">
        <f t="shared" si="72"/>
        <v>131151</v>
      </c>
      <c r="B1474" s="15">
        <v>31151</v>
      </c>
      <c r="C1474" s="15">
        <v>10043</v>
      </c>
      <c r="D1474" s="15" t="s">
        <v>660</v>
      </c>
      <c r="E1474" s="15" t="s">
        <v>2255</v>
      </c>
      <c r="F1474" s="15">
        <v>27</v>
      </c>
      <c r="G1474" s="15" t="s">
        <v>701</v>
      </c>
      <c r="H1474" s="15" t="str">
        <f t="shared" si="71"/>
        <v>普通怪物</v>
      </c>
      <c r="I1474" s="18">
        <f>VLOOKUP(F1474,映射!A:B,2,FALSE)*VLOOKUP(G1474,映射!T:U,2,FALSE)*VLOOKUP(H1474,映射!O:P,2,FALSE)</f>
        <v>340</v>
      </c>
      <c r="J1474" s="18">
        <f t="shared" si="70"/>
        <v>84</v>
      </c>
    </row>
    <row r="1475" spans="1:10">
      <c r="A1475" s="15">
        <f t="shared" si="72"/>
        <v>131152</v>
      </c>
      <c r="B1475" s="15">
        <v>31152</v>
      </c>
      <c r="C1475" s="15">
        <v>10157</v>
      </c>
      <c r="D1475" s="15" t="s">
        <v>497</v>
      </c>
      <c r="E1475" s="15" t="s">
        <v>2255</v>
      </c>
      <c r="F1475" s="15">
        <v>27</v>
      </c>
      <c r="G1475" s="15" t="s">
        <v>701</v>
      </c>
      <c r="H1475" s="15" t="str">
        <f t="shared" si="71"/>
        <v>普通怪物</v>
      </c>
      <c r="I1475" s="18">
        <f>VLOOKUP(F1475,映射!A:B,2,FALSE)*VLOOKUP(G1475,映射!T:U,2,FALSE)*VLOOKUP(H1475,映射!O:P,2,FALSE)</f>
        <v>340</v>
      </c>
      <c r="J1475" s="18">
        <f t="shared" ref="J1475:J1538" si="73">VLOOKUP(F1475,AK:AL,2,FALSE)*VLOOKUP(G1475,AH:AI,2,FALSE)*VLOOKUP(H1475,AF:AG,2,FALSE)</f>
        <v>84</v>
      </c>
    </row>
    <row r="1476" spans="1:10">
      <c r="A1476" s="15">
        <f t="shared" si="72"/>
        <v>131153</v>
      </c>
      <c r="B1476" s="15">
        <v>31153</v>
      </c>
      <c r="C1476" s="15">
        <v>10124</v>
      </c>
      <c r="D1476" s="15" t="s">
        <v>455</v>
      </c>
      <c r="E1476" s="15" t="s">
        <v>2255</v>
      </c>
      <c r="F1476" s="15">
        <v>27</v>
      </c>
      <c r="G1476" s="15" t="s">
        <v>701</v>
      </c>
      <c r="H1476" s="15" t="str">
        <f t="shared" ref="H1476:H1539" si="74">IF(E1476="monster","普通怪物","boss")</f>
        <v>普通怪物</v>
      </c>
      <c r="I1476" s="18">
        <f>VLOOKUP(F1476,映射!A:B,2,FALSE)*VLOOKUP(G1476,映射!T:U,2,FALSE)*VLOOKUP(H1476,映射!O:P,2,FALSE)</f>
        <v>340</v>
      </c>
      <c r="J1476" s="18">
        <f t="shared" si="73"/>
        <v>84</v>
      </c>
    </row>
    <row r="1477" spans="1:10">
      <c r="A1477" s="15">
        <f t="shared" si="72"/>
        <v>131154</v>
      </c>
      <c r="B1477" s="15">
        <v>31154</v>
      </c>
      <c r="C1477" s="15">
        <v>10047</v>
      </c>
      <c r="D1477" s="15" t="s">
        <v>614</v>
      </c>
      <c r="E1477" s="15" t="s">
        <v>2255</v>
      </c>
      <c r="F1477" s="15">
        <v>27</v>
      </c>
      <c r="G1477" s="15" t="s">
        <v>701</v>
      </c>
      <c r="H1477" s="15" t="str">
        <f t="shared" si="74"/>
        <v>普通怪物</v>
      </c>
      <c r="I1477" s="18">
        <f>VLOOKUP(F1477,映射!A:B,2,FALSE)*VLOOKUP(G1477,映射!T:U,2,FALSE)*VLOOKUP(H1477,映射!O:P,2,FALSE)</f>
        <v>340</v>
      </c>
      <c r="J1477" s="18">
        <f t="shared" si="73"/>
        <v>84</v>
      </c>
    </row>
    <row r="1478" spans="1:10">
      <c r="A1478" s="15">
        <f t="shared" si="72"/>
        <v>131155</v>
      </c>
      <c r="B1478" s="15">
        <v>31155</v>
      </c>
      <c r="C1478" s="15">
        <v>10117</v>
      </c>
      <c r="D1478" s="15" t="s">
        <v>454</v>
      </c>
      <c r="E1478" s="15" t="s">
        <v>2255</v>
      </c>
      <c r="F1478" s="15">
        <v>27</v>
      </c>
      <c r="G1478" s="15" t="s">
        <v>701</v>
      </c>
      <c r="H1478" s="15" t="str">
        <f t="shared" si="74"/>
        <v>普通怪物</v>
      </c>
      <c r="I1478" s="18">
        <f>VLOOKUP(F1478,映射!A:B,2,FALSE)*VLOOKUP(G1478,映射!T:U,2,FALSE)*VLOOKUP(H1478,映射!O:P,2,FALSE)</f>
        <v>340</v>
      </c>
      <c r="J1478" s="18">
        <f t="shared" si="73"/>
        <v>84</v>
      </c>
    </row>
    <row r="1479" spans="1:10">
      <c r="A1479" s="15">
        <f t="shared" si="72"/>
        <v>131156</v>
      </c>
      <c r="B1479" s="15">
        <v>31156</v>
      </c>
      <c r="C1479" s="15">
        <v>10152</v>
      </c>
      <c r="D1479" s="15" t="s">
        <v>456</v>
      </c>
      <c r="E1479" s="15" t="s">
        <v>2255</v>
      </c>
      <c r="F1479" s="15">
        <v>27</v>
      </c>
      <c r="G1479" s="15" t="s">
        <v>701</v>
      </c>
      <c r="H1479" s="15" t="str">
        <f t="shared" si="74"/>
        <v>普通怪物</v>
      </c>
      <c r="I1479" s="18">
        <f>VLOOKUP(F1479,映射!A:B,2,FALSE)*VLOOKUP(G1479,映射!T:U,2,FALSE)*VLOOKUP(H1479,映射!O:P,2,FALSE)</f>
        <v>340</v>
      </c>
      <c r="J1479" s="18">
        <f t="shared" si="73"/>
        <v>84</v>
      </c>
    </row>
    <row r="1480" spans="1:10">
      <c r="A1480" s="15">
        <f t="shared" si="72"/>
        <v>131157</v>
      </c>
      <c r="B1480" s="15">
        <v>31157</v>
      </c>
      <c r="C1480" s="15">
        <v>10061</v>
      </c>
      <c r="D1480" s="15" t="s">
        <v>424</v>
      </c>
      <c r="E1480" s="15" t="s">
        <v>2255</v>
      </c>
      <c r="F1480" s="15">
        <v>32</v>
      </c>
      <c r="G1480" s="15" t="s">
        <v>701</v>
      </c>
      <c r="H1480" s="15" t="str">
        <f t="shared" si="74"/>
        <v>普通怪物</v>
      </c>
      <c r="I1480" s="18">
        <f>VLOOKUP(F1480,映射!A:B,2,FALSE)*VLOOKUP(G1480,映射!T:U,2,FALSE)*VLOOKUP(H1480,映射!O:P,2,FALSE)</f>
        <v>480</v>
      </c>
      <c r="J1480" s="18">
        <f t="shared" si="73"/>
        <v>94</v>
      </c>
    </row>
    <row r="1481" spans="1:10">
      <c r="A1481" s="15">
        <f t="shared" si="72"/>
        <v>131158</v>
      </c>
      <c r="B1481" s="15">
        <v>31158</v>
      </c>
      <c r="C1481" s="15">
        <v>10079</v>
      </c>
      <c r="D1481" s="15" t="s">
        <v>659</v>
      </c>
      <c r="E1481" s="15" t="s">
        <v>2255</v>
      </c>
      <c r="F1481" s="15">
        <v>32</v>
      </c>
      <c r="G1481" s="15" t="s">
        <v>701</v>
      </c>
      <c r="H1481" s="15" t="str">
        <f t="shared" si="74"/>
        <v>普通怪物</v>
      </c>
      <c r="I1481" s="18">
        <f>VLOOKUP(F1481,映射!A:B,2,FALSE)*VLOOKUP(G1481,映射!T:U,2,FALSE)*VLOOKUP(H1481,映射!O:P,2,FALSE)</f>
        <v>480</v>
      </c>
      <c r="J1481" s="18">
        <f t="shared" si="73"/>
        <v>94</v>
      </c>
    </row>
    <row r="1482" spans="1:10">
      <c r="A1482" s="15">
        <f t="shared" si="72"/>
        <v>131159</v>
      </c>
      <c r="B1482" s="15">
        <v>31159</v>
      </c>
      <c r="C1482" s="15">
        <v>10151</v>
      </c>
      <c r="D1482" s="15" t="s">
        <v>706</v>
      </c>
      <c r="E1482" s="15" t="s">
        <v>2255</v>
      </c>
      <c r="F1482" s="15">
        <v>32</v>
      </c>
      <c r="G1482" s="15" t="s">
        <v>701</v>
      </c>
      <c r="H1482" s="15" t="str">
        <f t="shared" si="74"/>
        <v>普通怪物</v>
      </c>
      <c r="I1482" s="18">
        <f>VLOOKUP(F1482,映射!A:B,2,FALSE)*VLOOKUP(G1482,映射!T:U,2,FALSE)*VLOOKUP(H1482,映射!O:P,2,FALSE)</f>
        <v>480</v>
      </c>
      <c r="J1482" s="18">
        <f t="shared" si="73"/>
        <v>94</v>
      </c>
    </row>
    <row r="1483" spans="1:10">
      <c r="A1483" s="15">
        <f t="shared" si="72"/>
        <v>131160</v>
      </c>
      <c r="B1483" s="15">
        <v>31160</v>
      </c>
      <c r="C1483" s="15">
        <v>10043</v>
      </c>
      <c r="D1483" s="15" t="s">
        <v>660</v>
      </c>
      <c r="E1483" s="15" t="s">
        <v>2255</v>
      </c>
      <c r="F1483" s="15">
        <v>32</v>
      </c>
      <c r="G1483" s="15" t="s">
        <v>701</v>
      </c>
      <c r="H1483" s="15" t="str">
        <f t="shared" si="74"/>
        <v>普通怪物</v>
      </c>
      <c r="I1483" s="18">
        <f>VLOOKUP(F1483,映射!A:B,2,FALSE)*VLOOKUP(G1483,映射!T:U,2,FALSE)*VLOOKUP(H1483,映射!O:P,2,FALSE)</f>
        <v>480</v>
      </c>
      <c r="J1483" s="18">
        <f t="shared" si="73"/>
        <v>94</v>
      </c>
    </row>
    <row r="1484" spans="1:10">
      <c r="A1484" s="15">
        <f t="shared" si="72"/>
        <v>131161</v>
      </c>
      <c r="B1484" s="15">
        <v>31161</v>
      </c>
      <c r="C1484" s="15">
        <v>10043</v>
      </c>
      <c r="D1484" s="15" t="s">
        <v>660</v>
      </c>
      <c r="E1484" s="15" t="s">
        <v>2255</v>
      </c>
      <c r="F1484" s="15">
        <v>32</v>
      </c>
      <c r="G1484" s="15" t="s">
        <v>701</v>
      </c>
      <c r="H1484" s="15" t="str">
        <f t="shared" si="74"/>
        <v>普通怪物</v>
      </c>
      <c r="I1484" s="18">
        <f>VLOOKUP(F1484,映射!A:B,2,FALSE)*VLOOKUP(G1484,映射!T:U,2,FALSE)*VLOOKUP(H1484,映射!O:P,2,FALSE)</f>
        <v>480</v>
      </c>
      <c r="J1484" s="18">
        <f t="shared" si="73"/>
        <v>94</v>
      </c>
    </row>
    <row r="1485" spans="1:10">
      <c r="A1485" s="15">
        <f t="shared" si="72"/>
        <v>131162</v>
      </c>
      <c r="B1485" s="15">
        <v>31162</v>
      </c>
      <c r="C1485" s="15">
        <v>10157</v>
      </c>
      <c r="D1485" s="15" t="s">
        <v>497</v>
      </c>
      <c r="E1485" s="15" t="s">
        <v>2255</v>
      </c>
      <c r="F1485" s="15">
        <v>32</v>
      </c>
      <c r="G1485" s="15" t="s">
        <v>701</v>
      </c>
      <c r="H1485" s="15" t="str">
        <f t="shared" si="74"/>
        <v>普通怪物</v>
      </c>
      <c r="I1485" s="18">
        <f>VLOOKUP(F1485,映射!A:B,2,FALSE)*VLOOKUP(G1485,映射!T:U,2,FALSE)*VLOOKUP(H1485,映射!O:P,2,FALSE)</f>
        <v>480</v>
      </c>
      <c r="J1485" s="18">
        <f t="shared" si="73"/>
        <v>94</v>
      </c>
    </row>
    <row r="1486" spans="1:10">
      <c r="A1486" s="15">
        <f t="shared" si="72"/>
        <v>131163</v>
      </c>
      <c r="B1486" s="15">
        <v>31163</v>
      </c>
      <c r="C1486" s="15">
        <v>10124</v>
      </c>
      <c r="D1486" s="15" t="s">
        <v>455</v>
      </c>
      <c r="E1486" s="15" t="s">
        <v>2255</v>
      </c>
      <c r="F1486" s="15">
        <v>32</v>
      </c>
      <c r="G1486" s="15" t="s">
        <v>701</v>
      </c>
      <c r="H1486" s="15" t="str">
        <f t="shared" si="74"/>
        <v>普通怪物</v>
      </c>
      <c r="I1486" s="18">
        <f>VLOOKUP(F1486,映射!A:B,2,FALSE)*VLOOKUP(G1486,映射!T:U,2,FALSE)*VLOOKUP(H1486,映射!O:P,2,FALSE)</f>
        <v>480</v>
      </c>
      <c r="J1486" s="18">
        <f t="shared" si="73"/>
        <v>94</v>
      </c>
    </row>
    <row r="1487" spans="1:10">
      <c r="A1487" s="15">
        <f t="shared" si="72"/>
        <v>131164</v>
      </c>
      <c r="B1487" s="15">
        <v>31164</v>
      </c>
      <c r="C1487" s="15">
        <v>10047</v>
      </c>
      <c r="D1487" s="15" t="s">
        <v>614</v>
      </c>
      <c r="E1487" s="15" t="s">
        <v>2255</v>
      </c>
      <c r="F1487" s="15">
        <v>32</v>
      </c>
      <c r="G1487" s="15" t="s">
        <v>701</v>
      </c>
      <c r="H1487" s="15" t="str">
        <f t="shared" si="74"/>
        <v>普通怪物</v>
      </c>
      <c r="I1487" s="18">
        <f>VLOOKUP(F1487,映射!A:B,2,FALSE)*VLOOKUP(G1487,映射!T:U,2,FALSE)*VLOOKUP(H1487,映射!O:P,2,FALSE)</f>
        <v>480</v>
      </c>
      <c r="J1487" s="18">
        <f t="shared" si="73"/>
        <v>94</v>
      </c>
    </row>
    <row r="1488" spans="1:10">
      <c r="A1488" s="15">
        <f t="shared" si="72"/>
        <v>131165</v>
      </c>
      <c r="B1488" s="15">
        <v>31165</v>
      </c>
      <c r="C1488" s="15">
        <v>10117</v>
      </c>
      <c r="D1488" s="15" t="s">
        <v>454</v>
      </c>
      <c r="E1488" s="15" t="s">
        <v>2255</v>
      </c>
      <c r="F1488" s="15">
        <v>32</v>
      </c>
      <c r="G1488" s="15" t="s">
        <v>701</v>
      </c>
      <c r="H1488" s="15" t="str">
        <f t="shared" si="74"/>
        <v>普通怪物</v>
      </c>
      <c r="I1488" s="18">
        <f>VLOOKUP(F1488,映射!A:B,2,FALSE)*VLOOKUP(G1488,映射!T:U,2,FALSE)*VLOOKUP(H1488,映射!O:P,2,FALSE)</f>
        <v>480</v>
      </c>
      <c r="J1488" s="18">
        <f t="shared" si="73"/>
        <v>94</v>
      </c>
    </row>
    <row r="1489" spans="1:10">
      <c r="A1489" s="15">
        <f t="shared" si="72"/>
        <v>131166</v>
      </c>
      <c r="B1489" s="15">
        <v>31166</v>
      </c>
      <c r="C1489" s="15">
        <v>10152</v>
      </c>
      <c r="D1489" s="15" t="s">
        <v>456</v>
      </c>
      <c r="E1489" s="15" t="s">
        <v>2255</v>
      </c>
      <c r="F1489" s="15">
        <v>32</v>
      </c>
      <c r="G1489" s="15" t="s">
        <v>701</v>
      </c>
      <c r="H1489" s="15" t="str">
        <f t="shared" si="74"/>
        <v>普通怪物</v>
      </c>
      <c r="I1489" s="18">
        <f>VLOOKUP(F1489,映射!A:B,2,FALSE)*VLOOKUP(G1489,映射!T:U,2,FALSE)*VLOOKUP(H1489,映射!O:P,2,FALSE)</f>
        <v>480</v>
      </c>
      <c r="J1489" s="18">
        <f t="shared" si="73"/>
        <v>94</v>
      </c>
    </row>
    <row r="1490" spans="1:10">
      <c r="A1490" s="15">
        <f t="shared" si="72"/>
        <v>131167</v>
      </c>
      <c r="B1490" s="15">
        <v>31167</v>
      </c>
      <c r="C1490" s="15">
        <v>10061</v>
      </c>
      <c r="D1490" s="15" t="s">
        <v>424</v>
      </c>
      <c r="E1490" s="15" t="s">
        <v>2255</v>
      </c>
      <c r="F1490" s="15">
        <v>37</v>
      </c>
      <c r="G1490" s="15" t="s">
        <v>701</v>
      </c>
      <c r="H1490" s="15" t="str">
        <f t="shared" si="74"/>
        <v>普通怪物</v>
      </c>
      <c r="I1490" s="18">
        <f>VLOOKUP(F1490,映射!A:B,2,FALSE)*VLOOKUP(G1490,映射!T:U,2,FALSE)*VLOOKUP(H1490,映射!O:P,2,FALSE)</f>
        <v>650</v>
      </c>
      <c r="J1490" s="18">
        <f t="shared" si="73"/>
        <v>104</v>
      </c>
    </row>
    <row r="1491" spans="1:10">
      <c r="A1491" s="15">
        <f t="shared" si="72"/>
        <v>131168</v>
      </c>
      <c r="B1491" s="15">
        <v>31168</v>
      </c>
      <c r="C1491" s="15">
        <v>10079</v>
      </c>
      <c r="D1491" s="15" t="s">
        <v>659</v>
      </c>
      <c r="E1491" s="15" t="s">
        <v>2255</v>
      </c>
      <c r="F1491" s="15">
        <v>37</v>
      </c>
      <c r="G1491" s="15" t="s">
        <v>701</v>
      </c>
      <c r="H1491" s="15" t="str">
        <f t="shared" si="74"/>
        <v>普通怪物</v>
      </c>
      <c r="I1491" s="18">
        <f>VLOOKUP(F1491,映射!A:B,2,FALSE)*VLOOKUP(G1491,映射!T:U,2,FALSE)*VLOOKUP(H1491,映射!O:P,2,FALSE)</f>
        <v>650</v>
      </c>
      <c r="J1491" s="18">
        <f t="shared" si="73"/>
        <v>104</v>
      </c>
    </row>
    <row r="1492" spans="1:10">
      <c r="A1492" s="15">
        <f t="shared" si="72"/>
        <v>131169</v>
      </c>
      <c r="B1492" s="15">
        <v>31169</v>
      </c>
      <c r="C1492" s="15">
        <v>10151</v>
      </c>
      <c r="D1492" s="15" t="s">
        <v>706</v>
      </c>
      <c r="E1492" s="15" t="s">
        <v>2255</v>
      </c>
      <c r="F1492" s="15">
        <v>37</v>
      </c>
      <c r="G1492" s="15" t="s">
        <v>701</v>
      </c>
      <c r="H1492" s="15" t="str">
        <f t="shared" si="74"/>
        <v>普通怪物</v>
      </c>
      <c r="I1492" s="18">
        <f>VLOOKUP(F1492,映射!A:B,2,FALSE)*VLOOKUP(G1492,映射!T:U,2,FALSE)*VLOOKUP(H1492,映射!O:P,2,FALSE)</f>
        <v>650</v>
      </c>
      <c r="J1492" s="18">
        <f t="shared" si="73"/>
        <v>104</v>
      </c>
    </row>
    <row r="1493" spans="1:10">
      <c r="A1493" s="15">
        <f t="shared" si="72"/>
        <v>131170</v>
      </c>
      <c r="B1493" s="15">
        <v>31170</v>
      </c>
      <c r="C1493" s="15">
        <v>10043</v>
      </c>
      <c r="D1493" s="15" t="s">
        <v>660</v>
      </c>
      <c r="E1493" s="15" t="s">
        <v>2255</v>
      </c>
      <c r="F1493" s="15">
        <v>37</v>
      </c>
      <c r="G1493" s="15" t="s">
        <v>701</v>
      </c>
      <c r="H1493" s="15" t="str">
        <f t="shared" si="74"/>
        <v>普通怪物</v>
      </c>
      <c r="I1493" s="18">
        <f>VLOOKUP(F1493,映射!A:B,2,FALSE)*VLOOKUP(G1493,映射!T:U,2,FALSE)*VLOOKUP(H1493,映射!O:P,2,FALSE)</f>
        <v>650</v>
      </c>
      <c r="J1493" s="18">
        <f t="shared" si="73"/>
        <v>104</v>
      </c>
    </row>
    <row r="1494" spans="1:10">
      <c r="A1494" s="15">
        <f t="shared" si="72"/>
        <v>131171</v>
      </c>
      <c r="B1494" s="15">
        <v>31171</v>
      </c>
      <c r="C1494" s="15">
        <v>10043</v>
      </c>
      <c r="D1494" s="15" t="s">
        <v>660</v>
      </c>
      <c r="E1494" s="15" t="s">
        <v>2255</v>
      </c>
      <c r="F1494" s="15">
        <v>37</v>
      </c>
      <c r="G1494" s="15" t="s">
        <v>701</v>
      </c>
      <c r="H1494" s="15" t="str">
        <f t="shared" si="74"/>
        <v>普通怪物</v>
      </c>
      <c r="I1494" s="18">
        <f>VLOOKUP(F1494,映射!A:B,2,FALSE)*VLOOKUP(G1494,映射!T:U,2,FALSE)*VLOOKUP(H1494,映射!O:P,2,FALSE)</f>
        <v>650</v>
      </c>
      <c r="J1494" s="18">
        <f t="shared" si="73"/>
        <v>104</v>
      </c>
    </row>
    <row r="1495" spans="1:10">
      <c r="A1495" s="15">
        <f t="shared" si="72"/>
        <v>131172</v>
      </c>
      <c r="B1495" s="15">
        <v>31172</v>
      </c>
      <c r="C1495" s="15">
        <v>10157</v>
      </c>
      <c r="D1495" s="15" t="s">
        <v>497</v>
      </c>
      <c r="E1495" s="15" t="s">
        <v>2255</v>
      </c>
      <c r="F1495" s="15">
        <v>37</v>
      </c>
      <c r="G1495" s="15" t="s">
        <v>701</v>
      </c>
      <c r="H1495" s="15" t="str">
        <f t="shared" si="74"/>
        <v>普通怪物</v>
      </c>
      <c r="I1495" s="18">
        <f>VLOOKUP(F1495,映射!A:B,2,FALSE)*VLOOKUP(G1495,映射!T:U,2,FALSE)*VLOOKUP(H1495,映射!O:P,2,FALSE)</f>
        <v>650</v>
      </c>
      <c r="J1495" s="18">
        <f t="shared" si="73"/>
        <v>104</v>
      </c>
    </row>
    <row r="1496" spans="1:10">
      <c r="A1496" s="15">
        <f t="shared" si="72"/>
        <v>131173</v>
      </c>
      <c r="B1496" s="15">
        <v>31173</v>
      </c>
      <c r="C1496" s="15">
        <v>10124</v>
      </c>
      <c r="D1496" s="15" t="s">
        <v>455</v>
      </c>
      <c r="E1496" s="15" t="s">
        <v>2255</v>
      </c>
      <c r="F1496" s="15">
        <v>37</v>
      </c>
      <c r="G1496" s="15" t="s">
        <v>701</v>
      </c>
      <c r="H1496" s="15" t="str">
        <f t="shared" si="74"/>
        <v>普通怪物</v>
      </c>
      <c r="I1496" s="18">
        <f>VLOOKUP(F1496,映射!A:B,2,FALSE)*VLOOKUP(G1496,映射!T:U,2,FALSE)*VLOOKUP(H1496,映射!O:P,2,FALSE)</f>
        <v>650</v>
      </c>
      <c r="J1496" s="18">
        <f t="shared" si="73"/>
        <v>104</v>
      </c>
    </row>
    <row r="1497" spans="1:10">
      <c r="A1497" s="15">
        <f t="shared" si="72"/>
        <v>131174</v>
      </c>
      <c r="B1497" s="15">
        <v>31174</v>
      </c>
      <c r="C1497" s="15">
        <v>10047</v>
      </c>
      <c r="D1497" s="15" t="s">
        <v>614</v>
      </c>
      <c r="E1497" s="15" t="s">
        <v>2255</v>
      </c>
      <c r="F1497" s="15">
        <v>37</v>
      </c>
      <c r="G1497" s="15" t="s">
        <v>701</v>
      </c>
      <c r="H1497" s="15" t="str">
        <f t="shared" si="74"/>
        <v>普通怪物</v>
      </c>
      <c r="I1497" s="18">
        <f>VLOOKUP(F1497,映射!A:B,2,FALSE)*VLOOKUP(G1497,映射!T:U,2,FALSE)*VLOOKUP(H1497,映射!O:P,2,FALSE)</f>
        <v>650</v>
      </c>
      <c r="J1497" s="18">
        <f t="shared" si="73"/>
        <v>104</v>
      </c>
    </row>
    <row r="1498" spans="1:10">
      <c r="A1498" s="15">
        <f t="shared" si="72"/>
        <v>131175</v>
      </c>
      <c r="B1498" s="15">
        <v>31175</v>
      </c>
      <c r="C1498" s="15">
        <v>10117</v>
      </c>
      <c r="D1498" s="15" t="s">
        <v>454</v>
      </c>
      <c r="E1498" s="15" t="s">
        <v>2255</v>
      </c>
      <c r="F1498" s="15">
        <v>37</v>
      </c>
      <c r="G1498" s="15" t="s">
        <v>701</v>
      </c>
      <c r="H1498" s="15" t="str">
        <f t="shared" si="74"/>
        <v>普通怪物</v>
      </c>
      <c r="I1498" s="18">
        <f>VLOOKUP(F1498,映射!A:B,2,FALSE)*VLOOKUP(G1498,映射!T:U,2,FALSE)*VLOOKUP(H1498,映射!O:P,2,FALSE)</f>
        <v>650</v>
      </c>
      <c r="J1498" s="18">
        <f t="shared" si="73"/>
        <v>104</v>
      </c>
    </row>
    <row r="1499" spans="1:10">
      <c r="A1499" s="15">
        <f t="shared" si="72"/>
        <v>131176</v>
      </c>
      <c r="B1499" s="15">
        <v>31176</v>
      </c>
      <c r="C1499" s="15">
        <v>10152</v>
      </c>
      <c r="D1499" s="15" t="s">
        <v>456</v>
      </c>
      <c r="E1499" s="15" t="s">
        <v>2255</v>
      </c>
      <c r="F1499" s="15">
        <v>37</v>
      </c>
      <c r="G1499" s="15" t="s">
        <v>701</v>
      </c>
      <c r="H1499" s="15" t="str">
        <f t="shared" si="74"/>
        <v>普通怪物</v>
      </c>
      <c r="I1499" s="18">
        <f>VLOOKUP(F1499,映射!A:B,2,FALSE)*VLOOKUP(G1499,映射!T:U,2,FALSE)*VLOOKUP(H1499,映射!O:P,2,FALSE)</f>
        <v>650</v>
      </c>
      <c r="J1499" s="18">
        <f t="shared" si="73"/>
        <v>104</v>
      </c>
    </row>
    <row r="1500" spans="1:10">
      <c r="A1500" s="15">
        <f t="shared" si="72"/>
        <v>131177</v>
      </c>
      <c r="B1500" s="15">
        <v>31177</v>
      </c>
      <c r="C1500" s="15">
        <v>10061</v>
      </c>
      <c r="D1500" s="15" t="s">
        <v>424</v>
      </c>
      <c r="E1500" s="15" t="s">
        <v>2255</v>
      </c>
      <c r="F1500" s="15">
        <v>42</v>
      </c>
      <c r="G1500" s="15" t="s">
        <v>701</v>
      </c>
      <c r="H1500" s="15" t="str">
        <f t="shared" si="74"/>
        <v>普通怪物</v>
      </c>
      <c r="I1500" s="18">
        <f>VLOOKUP(F1500,映射!A:B,2,FALSE)*VLOOKUP(G1500,映射!T:U,2,FALSE)*VLOOKUP(H1500,映射!O:P,2,FALSE)</f>
        <v>860</v>
      </c>
      <c r="J1500" s="18">
        <f t="shared" si="73"/>
        <v>114</v>
      </c>
    </row>
    <row r="1501" spans="1:10">
      <c r="A1501" s="15">
        <f t="shared" si="72"/>
        <v>131178</v>
      </c>
      <c r="B1501" s="15">
        <v>31178</v>
      </c>
      <c r="C1501" s="15">
        <v>10079</v>
      </c>
      <c r="D1501" s="15" t="s">
        <v>659</v>
      </c>
      <c r="E1501" s="15" t="s">
        <v>2255</v>
      </c>
      <c r="F1501" s="15">
        <v>42</v>
      </c>
      <c r="G1501" s="15" t="s">
        <v>701</v>
      </c>
      <c r="H1501" s="15" t="str">
        <f t="shared" si="74"/>
        <v>普通怪物</v>
      </c>
      <c r="I1501" s="18">
        <f>VLOOKUP(F1501,映射!A:B,2,FALSE)*VLOOKUP(G1501,映射!T:U,2,FALSE)*VLOOKUP(H1501,映射!O:P,2,FALSE)</f>
        <v>860</v>
      </c>
      <c r="J1501" s="18">
        <f t="shared" si="73"/>
        <v>114</v>
      </c>
    </row>
    <row r="1502" spans="1:10">
      <c r="A1502" s="15">
        <f t="shared" si="72"/>
        <v>131179</v>
      </c>
      <c r="B1502" s="15">
        <v>31179</v>
      </c>
      <c r="C1502" s="15">
        <v>10151</v>
      </c>
      <c r="D1502" s="15" t="s">
        <v>706</v>
      </c>
      <c r="E1502" s="15" t="s">
        <v>2255</v>
      </c>
      <c r="F1502" s="15">
        <v>42</v>
      </c>
      <c r="G1502" s="15" t="s">
        <v>701</v>
      </c>
      <c r="H1502" s="15" t="str">
        <f t="shared" si="74"/>
        <v>普通怪物</v>
      </c>
      <c r="I1502" s="18">
        <f>VLOOKUP(F1502,映射!A:B,2,FALSE)*VLOOKUP(G1502,映射!T:U,2,FALSE)*VLOOKUP(H1502,映射!O:P,2,FALSE)</f>
        <v>860</v>
      </c>
      <c r="J1502" s="18">
        <f t="shared" si="73"/>
        <v>114</v>
      </c>
    </row>
    <row r="1503" spans="1:10">
      <c r="A1503" s="15">
        <f t="shared" si="72"/>
        <v>131180</v>
      </c>
      <c r="B1503" s="15">
        <v>31180</v>
      </c>
      <c r="C1503" s="15">
        <v>10043</v>
      </c>
      <c r="D1503" s="15" t="s">
        <v>660</v>
      </c>
      <c r="E1503" s="15" t="s">
        <v>2255</v>
      </c>
      <c r="F1503" s="15">
        <v>42</v>
      </c>
      <c r="G1503" s="15" t="s">
        <v>701</v>
      </c>
      <c r="H1503" s="15" t="str">
        <f t="shared" si="74"/>
        <v>普通怪物</v>
      </c>
      <c r="I1503" s="18">
        <f>VLOOKUP(F1503,映射!A:B,2,FALSE)*VLOOKUP(G1503,映射!T:U,2,FALSE)*VLOOKUP(H1503,映射!O:P,2,FALSE)</f>
        <v>860</v>
      </c>
      <c r="J1503" s="18">
        <f t="shared" si="73"/>
        <v>114</v>
      </c>
    </row>
    <row r="1504" spans="1:10">
      <c r="A1504" s="15">
        <f t="shared" si="72"/>
        <v>131181</v>
      </c>
      <c r="B1504" s="15">
        <v>31181</v>
      </c>
      <c r="C1504" s="15">
        <v>10043</v>
      </c>
      <c r="D1504" s="15" t="s">
        <v>660</v>
      </c>
      <c r="E1504" s="15" t="s">
        <v>2255</v>
      </c>
      <c r="F1504" s="15">
        <v>42</v>
      </c>
      <c r="G1504" s="15" t="s">
        <v>701</v>
      </c>
      <c r="H1504" s="15" t="str">
        <f t="shared" si="74"/>
        <v>普通怪物</v>
      </c>
      <c r="I1504" s="18">
        <f>VLOOKUP(F1504,映射!A:B,2,FALSE)*VLOOKUP(G1504,映射!T:U,2,FALSE)*VLOOKUP(H1504,映射!O:P,2,FALSE)</f>
        <v>860</v>
      </c>
      <c r="J1504" s="18">
        <f t="shared" si="73"/>
        <v>114</v>
      </c>
    </row>
    <row r="1505" spans="1:10">
      <c r="A1505" s="15">
        <f t="shared" si="72"/>
        <v>131182</v>
      </c>
      <c r="B1505" s="15">
        <v>31182</v>
      </c>
      <c r="C1505" s="15">
        <v>10157</v>
      </c>
      <c r="D1505" s="15" t="s">
        <v>497</v>
      </c>
      <c r="E1505" s="15" t="s">
        <v>2255</v>
      </c>
      <c r="F1505" s="15">
        <v>42</v>
      </c>
      <c r="G1505" s="15" t="s">
        <v>701</v>
      </c>
      <c r="H1505" s="15" t="str">
        <f t="shared" si="74"/>
        <v>普通怪物</v>
      </c>
      <c r="I1505" s="18">
        <f>VLOOKUP(F1505,映射!A:B,2,FALSE)*VLOOKUP(G1505,映射!T:U,2,FALSE)*VLOOKUP(H1505,映射!O:P,2,FALSE)</f>
        <v>860</v>
      </c>
      <c r="J1505" s="18">
        <f t="shared" si="73"/>
        <v>114</v>
      </c>
    </row>
    <row r="1506" spans="1:10">
      <c r="A1506" s="15">
        <f t="shared" si="72"/>
        <v>131183</v>
      </c>
      <c r="B1506" s="15">
        <v>31183</v>
      </c>
      <c r="C1506" s="15">
        <v>10124</v>
      </c>
      <c r="D1506" s="15" t="s">
        <v>455</v>
      </c>
      <c r="E1506" s="15" t="s">
        <v>2255</v>
      </c>
      <c r="F1506" s="15">
        <v>42</v>
      </c>
      <c r="G1506" s="15" t="s">
        <v>701</v>
      </c>
      <c r="H1506" s="15" t="str">
        <f t="shared" si="74"/>
        <v>普通怪物</v>
      </c>
      <c r="I1506" s="18">
        <f>VLOOKUP(F1506,映射!A:B,2,FALSE)*VLOOKUP(G1506,映射!T:U,2,FALSE)*VLOOKUP(H1506,映射!O:P,2,FALSE)</f>
        <v>860</v>
      </c>
      <c r="J1506" s="18">
        <f t="shared" si="73"/>
        <v>114</v>
      </c>
    </row>
    <row r="1507" spans="1:10">
      <c r="A1507" s="15">
        <f t="shared" si="72"/>
        <v>131184</v>
      </c>
      <c r="B1507" s="15">
        <v>31184</v>
      </c>
      <c r="C1507" s="15">
        <v>10047</v>
      </c>
      <c r="D1507" s="15" t="s">
        <v>614</v>
      </c>
      <c r="E1507" s="15" t="s">
        <v>2255</v>
      </c>
      <c r="F1507" s="15">
        <v>42</v>
      </c>
      <c r="G1507" s="15" t="s">
        <v>701</v>
      </c>
      <c r="H1507" s="15" t="str">
        <f t="shared" si="74"/>
        <v>普通怪物</v>
      </c>
      <c r="I1507" s="18">
        <f>VLOOKUP(F1507,映射!A:B,2,FALSE)*VLOOKUP(G1507,映射!T:U,2,FALSE)*VLOOKUP(H1507,映射!O:P,2,FALSE)</f>
        <v>860</v>
      </c>
      <c r="J1507" s="18">
        <f t="shared" si="73"/>
        <v>114</v>
      </c>
    </row>
    <row r="1508" spans="1:10">
      <c r="A1508" s="15">
        <f t="shared" si="72"/>
        <v>131185</v>
      </c>
      <c r="B1508" s="15">
        <v>31185</v>
      </c>
      <c r="C1508" s="15">
        <v>10117</v>
      </c>
      <c r="D1508" s="15" t="s">
        <v>454</v>
      </c>
      <c r="E1508" s="15" t="s">
        <v>2255</v>
      </c>
      <c r="F1508" s="15">
        <v>42</v>
      </c>
      <c r="G1508" s="15" t="s">
        <v>701</v>
      </c>
      <c r="H1508" s="15" t="str">
        <f t="shared" si="74"/>
        <v>普通怪物</v>
      </c>
      <c r="I1508" s="18">
        <f>VLOOKUP(F1508,映射!A:B,2,FALSE)*VLOOKUP(G1508,映射!T:U,2,FALSE)*VLOOKUP(H1508,映射!O:P,2,FALSE)</f>
        <v>860</v>
      </c>
      <c r="J1508" s="18">
        <f t="shared" si="73"/>
        <v>114</v>
      </c>
    </row>
    <row r="1509" spans="1:10">
      <c r="A1509" s="15">
        <f t="shared" si="72"/>
        <v>131186</v>
      </c>
      <c r="B1509" s="15">
        <v>31186</v>
      </c>
      <c r="C1509" s="15">
        <v>10152</v>
      </c>
      <c r="D1509" s="15" t="s">
        <v>456</v>
      </c>
      <c r="E1509" s="15" t="s">
        <v>2255</v>
      </c>
      <c r="F1509" s="15">
        <v>42</v>
      </c>
      <c r="G1509" s="15" t="s">
        <v>701</v>
      </c>
      <c r="H1509" s="15" t="str">
        <f t="shared" si="74"/>
        <v>普通怪物</v>
      </c>
      <c r="I1509" s="18">
        <f>VLOOKUP(F1509,映射!A:B,2,FALSE)*VLOOKUP(G1509,映射!T:U,2,FALSE)*VLOOKUP(H1509,映射!O:P,2,FALSE)</f>
        <v>860</v>
      </c>
      <c r="J1509" s="18">
        <f t="shared" si="73"/>
        <v>114</v>
      </c>
    </row>
    <row r="1510" spans="1:10">
      <c r="A1510" s="15">
        <f t="shared" si="72"/>
        <v>131187</v>
      </c>
      <c r="B1510" s="15">
        <v>31187</v>
      </c>
      <c r="C1510" s="15">
        <v>10061</v>
      </c>
      <c r="D1510" s="15" t="s">
        <v>424</v>
      </c>
      <c r="E1510" s="15" t="s">
        <v>2255</v>
      </c>
      <c r="F1510" s="15">
        <v>47</v>
      </c>
      <c r="G1510" s="15" t="s">
        <v>701</v>
      </c>
      <c r="H1510" s="15" t="str">
        <f t="shared" si="74"/>
        <v>普通怪物</v>
      </c>
      <c r="I1510" s="18">
        <f>VLOOKUP(F1510,映射!A:B,2,FALSE)*VLOOKUP(G1510,映射!T:U,2,FALSE)*VLOOKUP(H1510,映射!O:P,2,FALSE)</f>
        <v>1120</v>
      </c>
      <c r="J1510" s="18">
        <f t="shared" si="73"/>
        <v>124</v>
      </c>
    </row>
    <row r="1511" spans="1:10">
      <c r="A1511" s="15">
        <f t="shared" si="72"/>
        <v>131188</v>
      </c>
      <c r="B1511" s="15">
        <v>31188</v>
      </c>
      <c r="C1511" s="15">
        <v>10079</v>
      </c>
      <c r="D1511" s="15" t="s">
        <v>659</v>
      </c>
      <c r="E1511" s="15" t="s">
        <v>2255</v>
      </c>
      <c r="F1511" s="15">
        <v>47</v>
      </c>
      <c r="G1511" s="15" t="s">
        <v>701</v>
      </c>
      <c r="H1511" s="15" t="str">
        <f t="shared" si="74"/>
        <v>普通怪物</v>
      </c>
      <c r="I1511" s="18">
        <f>VLOOKUP(F1511,映射!A:B,2,FALSE)*VLOOKUP(G1511,映射!T:U,2,FALSE)*VLOOKUP(H1511,映射!O:P,2,FALSE)</f>
        <v>1120</v>
      </c>
      <c r="J1511" s="18">
        <f t="shared" si="73"/>
        <v>124</v>
      </c>
    </row>
    <row r="1512" spans="1:10">
      <c r="A1512" s="15">
        <f t="shared" si="72"/>
        <v>131189</v>
      </c>
      <c r="B1512" s="15">
        <v>31189</v>
      </c>
      <c r="C1512" s="15">
        <v>10151</v>
      </c>
      <c r="D1512" s="15" t="s">
        <v>706</v>
      </c>
      <c r="E1512" s="15" t="s">
        <v>2255</v>
      </c>
      <c r="F1512" s="15">
        <v>47</v>
      </c>
      <c r="G1512" s="15" t="s">
        <v>701</v>
      </c>
      <c r="H1512" s="15" t="str">
        <f t="shared" si="74"/>
        <v>普通怪物</v>
      </c>
      <c r="I1512" s="18">
        <f>VLOOKUP(F1512,映射!A:B,2,FALSE)*VLOOKUP(G1512,映射!T:U,2,FALSE)*VLOOKUP(H1512,映射!O:P,2,FALSE)</f>
        <v>1120</v>
      </c>
      <c r="J1512" s="18">
        <f t="shared" si="73"/>
        <v>124</v>
      </c>
    </row>
    <row r="1513" spans="1:10">
      <c r="A1513" s="15">
        <f t="shared" si="72"/>
        <v>131190</v>
      </c>
      <c r="B1513" s="15">
        <v>31190</v>
      </c>
      <c r="C1513" s="15">
        <v>10043</v>
      </c>
      <c r="D1513" s="15" t="s">
        <v>660</v>
      </c>
      <c r="E1513" s="15" t="s">
        <v>2255</v>
      </c>
      <c r="F1513" s="15">
        <v>47</v>
      </c>
      <c r="G1513" s="15" t="s">
        <v>701</v>
      </c>
      <c r="H1513" s="15" t="str">
        <f t="shared" si="74"/>
        <v>普通怪物</v>
      </c>
      <c r="I1513" s="18">
        <f>VLOOKUP(F1513,映射!A:B,2,FALSE)*VLOOKUP(G1513,映射!T:U,2,FALSE)*VLOOKUP(H1513,映射!O:P,2,FALSE)</f>
        <v>1120</v>
      </c>
      <c r="J1513" s="18">
        <f t="shared" si="73"/>
        <v>124</v>
      </c>
    </row>
    <row r="1514" spans="1:10">
      <c r="A1514" s="15">
        <f t="shared" si="72"/>
        <v>131191</v>
      </c>
      <c r="B1514" s="15">
        <v>31191</v>
      </c>
      <c r="C1514" s="15">
        <v>10043</v>
      </c>
      <c r="D1514" s="15" t="s">
        <v>660</v>
      </c>
      <c r="E1514" s="15" t="s">
        <v>2255</v>
      </c>
      <c r="F1514" s="15">
        <v>47</v>
      </c>
      <c r="G1514" s="15" t="s">
        <v>701</v>
      </c>
      <c r="H1514" s="15" t="str">
        <f t="shared" si="74"/>
        <v>普通怪物</v>
      </c>
      <c r="I1514" s="18">
        <f>VLOOKUP(F1514,映射!A:B,2,FALSE)*VLOOKUP(G1514,映射!T:U,2,FALSE)*VLOOKUP(H1514,映射!O:P,2,FALSE)</f>
        <v>1120</v>
      </c>
      <c r="J1514" s="18">
        <f t="shared" si="73"/>
        <v>124</v>
      </c>
    </row>
    <row r="1515" spans="1:10">
      <c r="A1515" s="15">
        <f t="shared" si="72"/>
        <v>131192</v>
      </c>
      <c r="B1515" s="15">
        <v>31192</v>
      </c>
      <c r="C1515" s="15">
        <v>10157</v>
      </c>
      <c r="D1515" s="15" t="s">
        <v>497</v>
      </c>
      <c r="E1515" s="15" t="s">
        <v>2255</v>
      </c>
      <c r="F1515" s="15">
        <v>47</v>
      </c>
      <c r="G1515" s="15" t="s">
        <v>701</v>
      </c>
      <c r="H1515" s="15" t="str">
        <f t="shared" si="74"/>
        <v>普通怪物</v>
      </c>
      <c r="I1515" s="18">
        <f>VLOOKUP(F1515,映射!A:B,2,FALSE)*VLOOKUP(G1515,映射!T:U,2,FALSE)*VLOOKUP(H1515,映射!O:P,2,FALSE)</f>
        <v>1120</v>
      </c>
      <c r="J1515" s="18">
        <f t="shared" si="73"/>
        <v>124</v>
      </c>
    </row>
    <row r="1516" spans="1:10">
      <c r="A1516" s="15">
        <f t="shared" si="72"/>
        <v>131193</v>
      </c>
      <c r="B1516" s="15">
        <v>31193</v>
      </c>
      <c r="C1516" s="15">
        <v>10124</v>
      </c>
      <c r="D1516" s="15" t="s">
        <v>455</v>
      </c>
      <c r="E1516" s="15" t="s">
        <v>2255</v>
      </c>
      <c r="F1516" s="15">
        <v>47</v>
      </c>
      <c r="G1516" s="15" t="s">
        <v>701</v>
      </c>
      <c r="H1516" s="15" t="str">
        <f t="shared" si="74"/>
        <v>普通怪物</v>
      </c>
      <c r="I1516" s="18">
        <f>VLOOKUP(F1516,映射!A:B,2,FALSE)*VLOOKUP(G1516,映射!T:U,2,FALSE)*VLOOKUP(H1516,映射!O:P,2,FALSE)</f>
        <v>1120</v>
      </c>
      <c r="J1516" s="18">
        <f t="shared" si="73"/>
        <v>124</v>
      </c>
    </row>
    <row r="1517" spans="1:10">
      <c r="A1517" s="15">
        <f t="shared" si="72"/>
        <v>131194</v>
      </c>
      <c r="B1517" s="15">
        <v>31194</v>
      </c>
      <c r="C1517" s="15">
        <v>10047</v>
      </c>
      <c r="D1517" s="15" t="s">
        <v>614</v>
      </c>
      <c r="E1517" s="15" t="s">
        <v>2255</v>
      </c>
      <c r="F1517" s="15">
        <v>47</v>
      </c>
      <c r="G1517" s="15" t="s">
        <v>701</v>
      </c>
      <c r="H1517" s="15" t="str">
        <f t="shared" si="74"/>
        <v>普通怪物</v>
      </c>
      <c r="I1517" s="18">
        <f>VLOOKUP(F1517,映射!A:B,2,FALSE)*VLOOKUP(G1517,映射!T:U,2,FALSE)*VLOOKUP(H1517,映射!O:P,2,FALSE)</f>
        <v>1120</v>
      </c>
      <c r="J1517" s="18">
        <f t="shared" si="73"/>
        <v>124</v>
      </c>
    </row>
    <row r="1518" spans="1:10">
      <c r="A1518" s="15">
        <f t="shared" ref="A1518:A1581" si="75">B1518+100000</f>
        <v>131195</v>
      </c>
      <c r="B1518" s="15">
        <v>31195</v>
      </c>
      <c r="C1518" s="15">
        <v>10117</v>
      </c>
      <c r="D1518" s="15" t="s">
        <v>454</v>
      </c>
      <c r="E1518" s="15" t="s">
        <v>2255</v>
      </c>
      <c r="F1518" s="15">
        <v>47</v>
      </c>
      <c r="G1518" s="15" t="s">
        <v>701</v>
      </c>
      <c r="H1518" s="15" t="str">
        <f t="shared" si="74"/>
        <v>普通怪物</v>
      </c>
      <c r="I1518" s="18">
        <f>VLOOKUP(F1518,映射!A:B,2,FALSE)*VLOOKUP(G1518,映射!T:U,2,FALSE)*VLOOKUP(H1518,映射!O:P,2,FALSE)</f>
        <v>1120</v>
      </c>
      <c r="J1518" s="18">
        <f t="shared" si="73"/>
        <v>124</v>
      </c>
    </row>
    <row r="1519" spans="1:10">
      <c r="A1519" s="15">
        <f t="shared" si="75"/>
        <v>131196</v>
      </c>
      <c r="B1519" s="15">
        <v>31196</v>
      </c>
      <c r="C1519" s="15">
        <v>10152</v>
      </c>
      <c r="D1519" s="15" t="s">
        <v>456</v>
      </c>
      <c r="E1519" s="15" t="s">
        <v>2255</v>
      </c>
      <c r="F1519" s="15">
        <v>47</v>
      </c>
      <c r="G1519" s="15" t="s">
        <v>701</v>
      </c>
      <c r="H1519" s="15" t="str">
        <f t="shared" si="74"/>
        <v>普通怪物</v>
      </c>
      <c r="I1519" s="18">
        <f>VLOOKUP(F1519,映射!A:B,2,FALSE)*VLOOKUP(G1519,映射!T:U,2,FALSE)*VLOOKUP(H1519,映射!O:P,2,FALSE)</f>
        <v>1120</v>
      </c>
      <c r="J1519" s="18">
        <f t="shared" si="73"/>
        <v>124</v>
      </c>
    </row>
    <row r="1520" spans="1:10">
      <c r="A1520" s="15">
        <f t="shared" si="75"/>
        <v>131197</v>
      </c>
      <c r="B1520" s="15">
        <v>31197</v>
      </c>
      <c r="C1520" s="15">
        <v>10061</v>
      </c>
      <c r="D1520" s="15" t="s">
        <v>424</v>
      </c>
      <c r="E1520" s="15" t="s">
        <v>2255</v>
      </c>
      <c r="F1520" s="15">
        <v>52</v>
      </c>
      <c r="G1520" s="15" t="s">
        <v>701</v>
      </c>
      <c r="H1520" s="15" t="str">
        <f t="shared" si="74"/>
        <v>普通怪物</v>
      </c>
      <c r="I1520" s="18">
        <f>VLOOKUP(F1520,映射!A:B,2,FALSE)*VLOOKUP(G1520,映射!T:U,2,FALSE)*VLOOKUP(H1520,映射!O:P,2,FALSE)</f>
        <v>1430</v>
      </c>
      <c r="J1520" s="18">
        <f t="shared" si="73"/>
        <v>134</v>
      </c>
    </row>
    <row r="1521" spans="1:10">
      <c r="A1521" s="15">
        <f t="shared" si="75"/>
        <v>131198</v>
      </c>
      <c r="B1521" s="15">
        <v>31198</v>
      </c>
      <c r="C1521" s="15">
        <v>10079</v>
      </c>
      <c r="D1521" s="15" t="s">
        <v>659</v>
      </c>
      <c r="E1521" s="15" t="s">
        <v>2255</v>
      </c>
      <c r="F1521" s="15">
        <v>52</v>
      </c>
      <c r="G1521" s="15" t="s">
        <v>701</v>
      </c>
      <c r="H1521" s="15" t="str">
        <f t="shared" si="74"/>
        <v>普通怪物</v>
      </c>
      <c r="I1521" s="18">
        <f>VLOOKUP(F1521,映射!A:B,2,FALSE)*VLOOKUP(G1521,映射!T:U,2,FALSE)*VLOOKUP(H1521,映射!O:P,2,FALSE)</f>
        <v>1430</v>
      </c>
      <c r="J1521" s="18">
        <f t="shared" si="73"/>
        <v>134</v>
      </c>
    </row>
    <row r="1522" spans="1:10">
      <c r="A1522" s="15">
        <f t="shared" si="75"/>
        <v>131199</v>
      </c>
      <c r="B1522" s="15">
        <v>31199</v>
      </c>
      <c r="C1522" s="15">
        <v>10151</v>
      </c>
      <c r="D1522" s="15" t="s">
        <v>706</v>
      </c>
      <c r="E1522" s="15" t="s">
        <v>2255</v>
      </c>
      <c r="F1522" s="15">
        <v>52</v>
      </c>
      <c r="G1522" s="15" t="s">
        <v>701</v>
      </c>
      <c r="H1522" s="15" t="str">
        <f t="shared" si="74"/>
        <v>普通怪物</v>
      </c>
      <c r="I1522" s="18">
        <f>VLOOKUP(F1522,映射!A:B,2,FALSE)*VLOOKUP(G1522,映射!T:U,2,FALSE)*VLOOKUP(H1522,映射!O:P,2,FALSE)</f>
        <v>1430</v>
      </c>
      <c r="J1522" s="18">
        <f t="shared" si="73"/>
        <v>134</v>
      </c>
    </row>
    <row r="1523" spans="1:10">
      <c r="A1523" s="15">
        <f t="shared" si="75"/>
        <v>131200</v>
      </c>
      <c r="B1523" s="15">
        <v>31200</v>
      </c>
      <c r="C1523" s="15">
        <v>10043</v>
      </c>
      <c r="D1523" s="15" t="s">
        <v>660</v>
      </c>
      <c r="E1523" s="15" t="s">
        <v>2255</v>
      </c>
      <c r="F1523" s="15">
        <v>52</v>
      </c>
      <c r="G1523" s="15" t="s">
        <v>701</v>
      </c>
      <c r="H1523" s="15" t="str">
        <f t="shared" si="74"/>
        <v>普通怪物</v>
      </c>
      <c r="I1523" s="18">
        <f>VLOOKUP(F1523,映射!A:B,2,FALSE)*VLOOKUP(G1523,映射!T:U,2,FALSE)*VLOOKUP(H1523,映射!O:P,2,FALSE)</f>
        <v>1430</v>
      </c>
      <c r="J1523" s="18">
        <f t="shared" si="73"/>
        <v>134</v>
      </c>
    </row>
    <row r="1524" spans="1:10">
      <c r="A1524" s="15">
        <f t="shared" si="75"/>
        <v>131201</v>
      </c>
      <c r="B1524" s="15">
        <v>31201</v>
      </c>
      <c r="C1524" s="15">
        <v>10043</v>
      </c>
      <c r="D1524" s="15" t="s">
        <v>660</v>
      </c>
      <c r="E1524" s="15" t="s">
        <v>2255</v>
      </c>
      <c r="F1524" s="15">
        <v>52</v>
      </c>
      <c r="G1524" s="15" t="s">
        <v>701</v>
      </c>
      <c r="H1524" s="15" t="str">
        <f t="shared" si="74"/>
        <v>普通怪物</v>
      </c>
      <c r="I1524" s="18">
        <f>VLOOKUP(F1524,映射!A:B,2,FALSE)*VLOOKUP(G1524,映射!T:U,2,FALSE)*VLOOKUP(H1524,映射!O:P,2,FALSE)</f>
        <v>1430</v>
      </c>
      <c r="J1524" s="18">
        <f t="shared" si="73"/>
        <v>134</v>
      </c>
    </row>
    <row r="1525" spans="1:10">
      <c r="A1525" s="15">
        <f t="shared" si="75"/>
        <v>131202</v>
      </c>
      <c r="B1525" s="15">
        <v>31202</v>
      </c>
      <c r="C1525" s="15">
        <v>10157</v>
      </c>
      <c r="D1525" s="15" t="s">
        <v>497</v>
      </c>
      <c r="E1525" s="15" t="s">
        <v>2255</v>
      </c>
      <c r="F1525" s="15">
        <v>52</v>
      </c>
      <c r="G1525" s="15" t="s">
        <v>701</v>
      </c>
      <c r="H1525" s="15" t="str">
        <f t="shared" si="74"/>
        <v>普通怪物</v>
      </c>
      <c r="I1525" s="18">
        <f>VLOOKUP(F1525,映射!A:B,2,FALSE)*VLOOKUP(G1525,映射!T:U,2,FALSE)*VLOOKUP(H1525,映射!O:P,2,FALSE)</f>
        <v>1430</v>
      </c>
      <c r="J1525" s="18">
        <f t="shared" si="73"/>
        <v>134</v>
      </c>
    </row>
    <row r="1526" spans="1:10">
      <c r="A1526" s="15">
        <f t="shared" si="75"/>
        <v>131203</v>
      </c>
      <c r="B1526" s="15">
        <v>31203</v>
      </c>
      <c r="C1526" s="15">
        <v>10124</v>
      </c>
      <c r="D1526" s="15" t="s">
        <v>455</v>
      </c>
      <c r="E1526" s="15" t="s">
        <v>2255</v>
      </c>
      <c r="F1526" s="15">
        <v>52</v>
      </c>
      <c r="G1526" s="15" t="s">
        <v>701</v>
      </c>
      <c r="H1526" s="15" t="str">
        <f t="shared" si="74"/>
        <v>普通怪物</v>
      </c>
      <c r="I1526" s="18">
        <f>VLOOKUP(F1526,映射!A:B,2,FALSE)*VLOOKUP(G1526,映射!T:U,2,FALSE)*VLOOKUP(H1526,映射!O:P,2,FALSE)</f>
        <v>1430</v>
      </c>
      <c r="J1526" s="18">
        <f t="shared" si="73"/>
        <v>134</v>
      </c>
    </row>
    <row r="1527" spans="1:10">
      <c r="A1527" s="15">
        <f t="shared" si="75"/>
        <v>131204</v>
      </c>
      <c r="B1527" s="15">
        <v>31204</v>
      </c>
      <c r="C1527" s="15">
        <v>10047</v>
      </c>
      <c r="D1527" s="15" t="s">
        <v>614</v>
      </c>
      <c r="E1527" s="15" t="s">
        <v>2255</v>
      </c>
      <c r="F1527" s="15">
        <v>52</v>
      </c>
      <c r="G1527" s="15" t="s">
        <v>701</v>
      </c>
      <c r="H1527" s="15" t="str">
        <f t="shared" si="74"/>
        <v>普通怪物</v>
      </c>
      <c r="I1527" s="18">
        <f>VLOOKUP(F1527,映射!A:B,2,FALSE)*VLOOKUP(G1527,映射!T:U,2,FALSE)*VLOOKUP(H1527,映射!O:P,2,FALSE)</f>
        <v>1430</v>
      </c>
      <c r="J1527" s="18">
        <f t="shared" si="73"/>
        <v>134</v>
      </c>
    </row>
    <row r="1528" spans="1:10">
      <c r="A1528" s="15">
        <f t="shared" si="75"/>
        <v>131205</v>
      </c>
      <c r="B1528" s="15">
        <v>31205</v>
      </c>
      <c r="C1528" s="15">
        <v>10117</v>
      </c>
      <c r="D1528" s="15" t="s">
        <v>454</v>
      </c>
      <c r="E1528" s="15" t="s">
        <v>2255</v>
      </c>
      <c r="F1528" s="15">
        <v>52</v>
      </c>
      <c r="G1528" s="15" t="s">
        <v>701</v>
      </c>
      <c r="H1528" s="15" t="str">
        <f t="shared" si="74"/>
        <v>普通怪物</v>
      </c>
      <c r="I1528" s="18">
        <f>VLOOKUP(F1528,映射!A:B,2,FALSE)*VLOOKUP(G1528,映射!T:U,2,FALSE)*VLOOKUP(H1528,映射!O:P,2,FALSE)</f>
        <v>1430</v>
      </c>
      <c r="J1528" s="18">
        <f t="shared" si="73"/>
        <v>134</v>
      </c>
    </row>
    <row r="1529" spans="1:10">
      <c r="A1529" s="15">
        <f t="shared" si="75"/>
        <v>131206</v>
      </c>
      <c r="B1529" s="15">
        <v>31206</v>
      </c>
      <c r="C1529" s="15">
        <v>10152</v>
      </c>
      <c r="D1529" s="15" t="s">
        <v>456</v>
      </c>
      <c r="E1529" s="15" t="s">
        <v>2255</v>
      </c>
      <c r="F1529" s="15">
        <v>52</v>
      </c>
      <c r="G1529" s="15" t="s">
        <v>701</v>
      </c>
      <c r="H1529" s="15" t="str">
        <f t="shared" si="74"/>
        <v>普通怪物</v>
      </c>
      <c r="I1529" s="18">
        <f>VLOOKUP(F1529,映射!A:B,2,FALSE)*VLOOKUP(G1529,映射!T:U,2,FALSE)*VLOOKUP(H1529,映射!O:P,2,FALSE)</f>
        <v>1430</v>
      </c>
      <c r="J1529" s="18">
        <f t="shared" si="73"/>
        <v>134</v>
      </c>
    </row>
    <row r="1530" spans="1:10">
      <c r="A1530" s="15">
        <f t="shared" si="75"/>
        <v>131207</v>
      </c>
      <c r="B1530" s="15">
        <v>31207</v>
      </c>
      <c r="C1530" s="15">
        <v>10061</v>
      </c>
      <c r="D1530" s="15" t="s">
        <v>424</v>
      </c>
      <c r="E1530" s="15" t="s">
        <v>2255</v>
      </c>
      <c r="F1530" s="15">
        <v>57</v>
      </c>
      <c r="G1530" s="15" t="s">
        <v>701</v>
      </c>
      <c r="H1530" s="15" t="str">
        <f t="shared" si="74"/>
        <v>普通怪物</v>
      </c>
      <c r="I1530" s="18">
        <f>VLOOKUP(F1530,映射!A:B,2,FALSE)*VLOOKUP(G1530,映射!T:U,2,FALSE)*VLOOKUP(H1530,映射!O:P,2,FALSE)</f>
        <v>1800</v>
      </c>
      <c r="J1530" s="18">
        <f t="shared" si="73"/>
        <v>144</v>
      </c>
    </row>
    <row r="1531" spans="1:10">
      <c r="A1531" s="15">
        <f t="shared" si="75"/>
        <v>131208</v>
      </c>
      <c r="B1531" s="15">
        <v>31208</v>
      </c>
      <c r="C1531" s="15">
        <v>10079</v>
      </c>
      <c r="D1531" s="15" t="s">
        <v>659</v>
      </c>
      <c r="E1531" s="15" t="s">
        <v>2255</v>
      </c>
      <c r="F1531" s="15">
        <v>57</v>
      </c>
      <c r="G1531" s="15" t="s">
        <v>701</v>
      </c>
      <c r="H1531" s="15" t="str">
        <f t="shared" si="74"/>
        <v>普通怪物</v>
      </c>
      <c r="I1531" s="18">
        <f>VLOOKUP(F1531,映射!A:B,2,FALSE)*VLOOKUP(G1531,映射!T:U,2,FALSE)*VLOOKUP(H1531,映射!O:P,2,FALSE)</f>
        <v>1800</v>
      </c>
      <c r="J1531" s="18">
        <f t="shared" si="73"/>
        <v>144</v>
      </c>
    </row>
    <row r="1532" spans="1:10">
      <c r="A1532" s="15">
        <f t="shared" si="75"/>
        <v>131209</v>
      </c>
      <c r="B1532" s="15">
        <v>31209</v>
      </c>
      <c r="C1532" s="15">
        <v>10151</v>
      </c>
      <c r="D1532" s="15" t="s">
        <v>706</v>
      </c>
      <c r="E1532" s="15" t="s">
        <v>2255</v>
      </c>
      <c r="F1532" s="15">
        <v>57</v>
      </c>
      <c r="G1532" s="15" t="s">
        <v>701</v>
      </c>
      <c r="H1532" s="15" t="str">
        <f t="shared" si="74"/>
        <v>普通怪物</v>
      </c>
      <c r="I1532" s="18">
        <f>VLOOKUP(F1532,映射!A:B,2,FALSE)*VLOOKUP(G1532,映射!T:U,2,FALSE)*VLOOKUP(H1532,映射!O:P,2,FALSE)</f>
        <v>1800</v>
      </c>
      <c r="J1532" s="18">
        <f t="shared" si="73"/>
        <v>144</v>
      </c>
    </row>
    <row r="1533" spans="1:10">
      <c r="A1533" s="15">
        <f t="shared" si="75"/>
        <v>131210</v>
      </c>
      <c r="B1533" s="15">
        <v>31210</v>
      </c>
      <c r="C1533" s="15">
        <v>10043</v>
      </c>
      <c r="D1533" s="15" t="s">
        <v>660</v>
      </c>
      <c r="E1533" s="15" t="s">
        <v>2255</v>
      </c>
      <c r="F1533" s="15">
        <v>57</v>
      </c>
      <c r="G1533" s="15" t="s">
        <v>701</v>
      </c>
      <c r="H1533" s="15" t="str">
        <f t="shared" si="74"/>
        <v>普通怪物</v>
      </c>
      <c r="I1533" s="18">
        <f>VLOOKUP(F1533,映射!A:B,2,FALSE)*VLOOKUP(G1533,映射!T:U,2,FALSE)*VLOOKUP(H1533,映射!O:P,2,FALSE)</f>
        <v>1800</v>
      </c>
      <c r="J1533" s="18">
        <f t="shared" si="73"/>
        <v>144</v>
      </c>
    </row>
    <row r="1534" spans="1:10">
      <c r="A1534" s="15">
        <f t="shared" si="75"/>
        <v>131211</v>
      </c>
      <c r="B1534" s="15">
        <v>31211</v>
      </c>
      <c r="C1534" s="15">
        <v>10043</v>
      </c>
      <c r="D1534" s="15" t="s">
        <v>660</v>
      </c>
      <c r="E1534" s="15" t="s">
        <v>2255</v>
      </c>
      <c r="F1534" s="15">
        <v>57</v>
      </c>
      <c r="G1534" s="15" t="s">
        <v>701</v>
      </c>
      <c r="H1534" s="15" t="str">
        <f t="shared" si="74"/>
        <v>普通怪物</v>
      </c>
      <c r="I1534" s="18">
        <f>VLOOKUP(F1534,映射!A:B,2,FALSE)*VLOOKUP(G1534,映射!T:U,2,FALSE)*VLOOKUP(H1534,映射!O:P,2,FALSE)</f>
        <v>1800</v>
      </c>
      <c r="J1534" s="18">
        <f t="shared" si="73"/>
        <v>144</v>
      </c>
    </row>
    <row r="1535" spans="1:10">
      <c r="A1535" s="15">
        <f t="shared" si="75"/>
        <v>131212</v>
      </c>
      <c r="B1535" s="15">
        <v>31212</v>
      </c>
      <c r="C1535" s="15">
        <v>10157</v>
      </c>
      <c r="D1535" s="15" t="s">
        <v>497</v>
      </c>
      <c r="E1535" s="15" t="s">
        <v>2255</v>
      </c>
      <c r="F1535" s="15">
        <v>57</v>
      </c>
      <c r="G1535" s="15" t="s">
        <v>701</v>
      </c>
      <c r="H1535" s="15" t="str">
        <f t="shared" si="74"/>
        <v>普通怪物</v>
      </c>
      <c r="I1535" s="18">
        <f>VLOOKUP(F1535,映射!A:B,2,FALSE)*VLOOKUP(G1535,映射!T:U,2,FALSE)*VLOOKUP(H1535,映射!O:P,2,FALSE)</f>
        <v>1800</v>
      </c>
      <c r="J1535" s="18">
        <f t="shared" si="73"/>
        <v>144</v>
      </c>
    </row>
    <row r="1536" spans="1:10">
      <c r="A1536" s="15">
        <f t="shared" si="75"/>
        <v>131213</v>
      </c>
      <c r="B1536" s="15">
        <v>31213</v>
      </c>
      <c r="C1536" s="15">
        <v>10124</v>
      </c>
      <c r="D1536" s="15" t="s">
        <v>455</v>
      </c>
      <c r="E1536" s="15" t="s">
        <v>2255</v>
      </c>
      <c r="F1536" s="15">
        <v>57</v>
      </c>
      <c r="G1536" s="15" t="s">
        <v>701</v>
      </c>
      <c r="H1536" s="15" t="str">
        <f t="shared" si="74"/>
        <v>普通怪物</v>
      </c>
      <c r="I1536" s="18">
        <f>VLOOKUP(F1536,映射!A:B,2,FALSE)*VLOOKUP(G1536,映射!T:U,2,FALSE)*VLOOKUP(H1536,映射!O:P,2,FALSE)</f>
        <v>1800</v>
      </c>
      <c r="J1536" s="18">
        <f t="shared" si="73"/>
        <v>144</v>
      </c>
    </row>
    <row r="1537" spans="1:10">
      <c r="A1537" s="15">
        <f t="shared" si="75"/>
        <v>131214</v>
      </c>
      <c r="B1537" s="15">
        <v>31214</v>
      </c>
      <c r="C1537" s="15">
        <v>10047</v>
      </c>
      <c r="D1537" s="15" t="s">
        <v>614</v>
      </c>
      <c r="E1537" s="15" t="s">
        <v>2255</v>
      </c>
      <c r="F1537" s="15">
        <v>57</v>
      </c>
      <c r="G1537" s="15" t="s">
        <v>701</v>
      </c>
      <c r="H1537" s="15" t="str">
        <f t="shared" si="74"/>
        <v>普通怪物</v>
      </c>
      <c r="I1537" s="18">
        <f>VLOOKUP(F1537,映射!A:B,2,FALSE)*VLOOKUP(G1537,映射!T:U,2,FALSE)*VLOOKUP(H1537,映射!O:P,2,FALSE)</f>
        <v>1800</v>
      </c>
      <c r="J1537" s="18">
        <f t="shared" si="73"/>
        <v>144</v>
      </c>
    </row>
    <row r="1538" spans="1:10">
      <c r="A1538" s="15">
        <f t="shared" si="75"/>
        <v>131215</v>
      </c>
      <c r="B1538" s="15">
        <v>31215</v>
      </c>
      <c r="C1538" s="15">
        <v>10117</v>
      </c>
      <c r="D1538" s="15" t="s">
        <v>454</v>
      </c>
      <c r="E1538" s="15" t="s">
        <v>2255</v>
      </c>
      <c r="F1538" s="15">
        <v>57</v>
      </c>
      <c r="G1538" s="15" t="s">
        <v>701</v>
      </c>
      <c r="H1538" s="15" t="str">
        <f t="shared" si="74"/>
        <v>普通怪物</v>
      </c>
      <c r="I1538" s="18">
        <f>VLOOKUP(F1538,映射!A:B,2,FALSE)*VLOOKUP(G1538,映射!T:U,2,FALSE)*VLOOKUP(H1538,映射!O:P,2,FALSE)</f>
        <v>1800</v>
      </c>
      <c r="J1538" s="18">
        <f t="shared" si="73"/>
        <v>144</v>
      </c>
    </row>
    <row r="1539" spans="1:10">
      <c r="A1539" s="15">
        <f t="shared" si="75"/>
        <v>131216</v>
      </c>
      <c r="B1539" s="15">
        <v>31216</v>
      </c>
      <c r="C1539" s="15">
        <v>10152</v>
      </c>
      <c r="D1539" s="15" t="s">
        <v>456</v>
      </c>
      <c r="E1539" s="15" t="s">
        <v>2255</v>
      </c>
      <c r="F1539" s="15">
        <v>57</v>
      </c>
      <c r="G1539" s="15" t="s">
        <v>701</v>
      </c>
      <c r="H1539" s="15" t="str">
        <f t="shared" si="74"/>
        <v>普通怪物</v>
      </c>
      <c r="I1539" s="18">
        <f>VLOOKUP(F1539,映射!A:B,2,FALSE)*VLOOKUP(G1539,映射!T:U,2,FALSE)*VLOOKUP(H1539,映射!O:P,2,FALSE)</f>
        <v>1800</v>
      </c>
      <c r="J1539" s="18">
        <f t="shared" ref="J1539:J1602" si="76">VLOOKUP(F1539,AK:AL,2,FALSE)*VLOOKUP(G1539,AH:AI,2,FALSE)*VLOOKUP(H1539,AF:AG,2,FALSE)</f>
        <v>144</v>
      </c>
    </row>
    <row r="1540" spans="1:10">
      <c r="A1540" s="15">
        <f t="shared" si="75"/>
        <v>131217</v>
      </c>
      <c r="B1540" s="15">
        <v>31217</v>
      </c>
      <c r="C1540" s="15">
        <v>63</v>
      </c>
      <c r="D1540" s="15" t="s">
        <v>415</v>
      </c>
      <c r="E1540" s="15" t="s">
        <v>2270</v>
      </c>
      <c r="F1540" s="15">
        <v>22</v>
      </c>
      <c r="G1540" s="15" t="s">
        <v>701</v>
      </c>
      <c r="H1540" s="15" t="str">
        <f t="shared" ref="H1540:H1603" si="77">IF(E1540="monster","普通怪物","boss")</f>
        <v>boss</v>
      </c>
      <c r="I1540" s="18">
        <f>VLOOKUP(F1540,映射!A:B,2,FALSE)*VLOOKUP(G1540,映射!T:U,2,FALSE)*VLOOKUP(H1540,映射!O:P,2,FALSE)</f>
        <v>1150</v>
      </c>
      <c r="J1540" s="18">
        <f t="shared" si="76"/>
        <v>370</v>
      </c>
    </row>
    <row r="1541" spans="1:10">
      <c r="A1541" s="15">
        <f t="shared" si="75"/>
        <v>131218</v>
      </c>
      <c r="B1541" s="15">
        <v>31218</v>
      </c>
      <c r="C1541" s="15">
        <v>66</v>
      </c>
      <c r="D1541" s="15" t="s">
        <v>417</v>
      </c>
      <c r="E1541" s="15" t="s">
        <v>2271</v>
      </c>
      <c r="F1541" s="15">
        <v>22</v>
      </c>
      <c r="G1541" s="15" t="s">
        <v>701</v>
      </c>
      <c r="H1541" s="15" t="str">
        <f t="shared" si="77"/>
        <v>boss</v>
      </c>
      <c r="I1541" s="18">
        <f>VLOOKUP(F1541,映射!A:B,2,FALSE)*VLOOKUP(G1541,映射!T:U,2,FALSE)*VLOOKUP(H1541,映射!O:P,2,FALSE)</f>
        <v>1150</v>
      </c>
      <c r="J1541" s="18">
        <f t="shared" si="76"/>
        <v>370</v>
      </c>
    </row>
    <row r="1542" spans="1:10">
      <c r="A1542" s="15">
        <f t="shared" si="75"/>
        <v>131219</v>
      </c>
      <c r="B1542" s="15">
        <v>31219</v>
      </c>
      <c r="C1542" s="15">
        <v>35</v>
      </c>
      <c r="D1542" s="15" t="s">
        <v>419</v>
      </c>
      <c r="E1542" s="15" t="s">
        <v>2255</v>
      </c>
      <c r="F1542" s="15">
        <v>22</v>
      </c>
      <c r="G1542" s="15" t="s">
        <v>701</v>
      </c>
      <c r="H1542" s="15" t="str">
        <f t="shared" si="77"/>
        <v>普通怪物</v>
      </c>
      <c r="I1542" s="18">
        <f>VLOOKUP(F1542,映射!A:B,2,FALSE)*VLOOKUP(G1542,映射!T:U,2,FALSE)*VLOOKUP(H1542,映射!O:P,2,FALSE)</f>
        <v>230</v>
      </c>
      <c r="J1542" s="18">
        <f t="shared" si="76"/>
        <v>74</v>
      </c>
    </row>
    <row r="1543" spans="1:10">
      <c r="A1543" s="15">
        <f t="shared" si="75"/>
        <v>131220</v>
      </c>
      <c r="B1543" s="15">
        <v>31220</v>
      </c>
      <c r="C1543" s="15">
        <v>50</v>
      </c>
      <c r="D1543" s="15" t="s">
        <v>404</v>
      </c>
      <c r="E1543" s="15" t="s">
        <v>2266</v>
      </c>
      <c r="F1543" s="15">
        <v>22</v>
      </c>
      <c r="G1543" s="15" t="s">
        <v>701</v>
      </c>
      <c r="H1543" s="15" t="str">
        <f t="shared" si="77"/>
        <v>boss</v>
      </c>
      <c r="I1543" s="18">
        <f>VLOOKUP(F1543,映射!A:B,2,FALSE)*VLOOKUP(G1543,映射!T:U,2,FALSE)*VLOOKUP(H1543,映射!O:P,2,FALSE)</f>
        <v>1150</v>
      </c>
      <c r="J1543" s="18">
        <f t="shared" si="76"/>
        <v>370</v>
      </c>
    </row>
    <row r="1544" spans="1:10">
      <c r="A1544" s="15">
        <f t="shared" si="75"/>
        <v>131221</v>
      </c>
      <c r="B1544" s="15">
        <v>31221</v>
      </c>
      <c r="C1544" s="15">
        <v>32</v>
      </c>
      <c r="D1544" s="15" t="s">
        <v>394</v>
      </c>
      <c r="E1544" s="15" t="s">
        <v>2263</v>
      </c>
      <c r="F1544" s="15">
        <v>22</v>
      </c>
      <c r="G1544" s="15" t="s">
        <v>701</v>
      </c>
      <c r="H1544" s="15" t="str">
        <f t="shared" si="77"/>
        <v>boss</v>
      </c>
      <c r="I1544" s="18">
        <f>VLOOKUP(F1544,映射!A:B,2,FALSE)*VLOOKUP(G1544,映射!T:U,2,FALSE)*VLOOKUP(H1544,映射!O:P,2,FALSE)</f>
        <v>1150</v>
      </c>
      <c r="J1544" s="18">
        <f t="shared" si="76"/>
        <v>370</v>
      </c>
    </row>
    <row r="1545" spans="1:10">
      <c r="A1545" s="15">
        <f t="shared" si="75"/>
        <v>131222</v>
      </c>
      <c r="B1545" s="15">
        <v>31222</v>
      </c>
      <c r="C1545" s="15">
        <v>63</v>
      </c>
      <c r="D1545" s="15" t="s">
        <v>415</v>
      </c>
      <c r="E1545" s="15" t="s">
        <v>2270</v>
      </c>
      <c r="F1545" s="15">
        <v>27</v>
      </c>
      <c r="G1545" s="15" t="s">
        <v>701</v>
      </c>
      <c r="H1545" s="15" t="str">
        <f t="shared" si="77"/>
        <v>boss</v>
      </c>
      <c r="I1545" s="18">
        <f>VLOOKUP(F1545,映射!A:B,2,FALSE)*VLOOKUP(G1545,映射!T:U,2,FALSE)*VLOOKUP(H1545,映射!O:P,2,FALSE)</f>
        <v>1700</v>
      </c>
      <c r="J1545" s="18">
        <f t="shared" si="76"/>
        <v>420</v>
      </c>
    </row>
    <row r="1546" spans="1:10">
      <c r="A1546" s="15">
        <f t="shared" si="75"/>
        <v>131223</v>
      </c>
      <c r="B1546" s="15">
        <v>31223</v>
      </c>
      <c r="C1546" s="15">
        <v>66</v>
      </c>
      <c r="D1546" s="15" t="s">
        <v>417</v>
      </c>
      <c r="E1546" s="15" t="s">
        <v>2271</v>
      </c>
      <c r="F1546" s="15">
        <v>27</v>
      </c>
      <c r="G1546" s="15" t="s">
        <v>701</v>
      </c>
      <c r="H1546" s="15" t="str">
        <f t="shared" si="77"/>
        <v>boss</v>
      </c>
      <c r="I1546" s="18">
        <f>VLOOKUP(F1546,映射!A:B,2,FALSE)*VLOOKUP(G1546,映射!T:U,2,FALSE)*VLOOKUP(H1546,映射!O:P,2,FALSE)</f>
        <v>1700</v>
      </c>
      <c r="J1546" s="18">
        <f t="shared" si="76"/>
        <v>420</v>
      </c>
    </row>
    <row r="1547" spans="1:10">
      <c r="A1547" s="15">
        <f t="shared" si="75"/>
        <v>131224</v>
      </c>
      <c r="B1547" s="15">
        <v>31224</v>
      </c>
      <c r="C1547" s="15">
        <v>35</v>
      </c>
      <c r="D1547" s="15" t="s">
        <v>419</v>
      </c>
      <c r="E1547" s="15" t="s">
        <v>2255</v>
      </c>
      <c r="F1547" s="15">
        <v>27</v>
      </c>
      <c r="G1547" s="15" t="s">
        <v>701</v>
      </c>
      <c r="H1547" s="15" t="str">
        <f t="shared" si="77"/>
        <v>普通怪物</v>
      </c>
      <c r="I1547" s="18">
        <f>VLOOKUP(F1547,映射!A:B,2,FALSE)*VLOOKUP(G1547,映射!T:U,2,FALSE)*VLOOKUP(H1547,映射!O:P,2,FALSE)</f>
        <v>340</v>
      </c>
      <c r="J1547" s="18">
        <f t="shared" si="76"/>
        <v>84</v>
      </c>
    </row>
    <row r="1548" spans="1:10">
      <c r="A1548" s="15">
        <f t="shared" si="75"/>
        <v>131225</v>
      </c>
      <c r="B1548" s="15">
        <v>31225</v>
      </c>
      <c r="C1548" s="15">
        <v>50</v>
      </c>
      <c r="D1548" s="15" t="s">
        <v>404</v>
      </c>
      <c r="E1548" s="15" t="s">
        <v>2266</v>
      </c>
      <c r="F1548" s="15">
        <v>27</v>
      </c>
      <c r="G1548" s="15" t="s">
        <v>701</v>
      </c>
      <c r="H1548" s="15" t="str">
        <f t="shared" si="77"/>
        <v>boss</v>
      </c>
      <c r="I1548" s="18">
        <f>VLOOKUP(F1548,映射!A:B,2,FALSE)*VLOOKUP(G1548,映射!T:U,2,FALSE)*VLOOKUP(H1548,映射!O:P,2,FALSE)</f>
        <v>1700</v>
      </c>
      <c r="J1548" s="18">
        <f t="shared" si="76"/>
        <v>420</v>
      </c>
    </row>
    <row r="1549" spans="1:10">
      <c r="A1549" s="15">
        <f t="shared" si="75"/>
        <v>131226</v>
      </c>
      <c r="B1549" s="15">
        <v>31226</v>
      </c>
      <c r="C1549" s="15">
        <v>32</v>
      </c>
      <c r="D1549" s="15" t="s">
        <v>394</v>
      </c>
      <c r="E1549" s="15" t="s">
        <v>2263</v>
      </c>
      <c r="F1549" s="15">
        <v>27</v>
      </c>
      <c r="G1549" s="15" t="s">
        <v>701</v>
      </c>
      <c r="H1549" s="15" t="str">
        <f t="shared" si="77"/>
        <v>boss</v>
      </c>
      <c r="I1549" s="18">
        <f>VLOOKUP(F1549,映射!A:B,2,FALSE)*VLOOKUP(G1549,映射!T:U,2,FALSE)*VLOOKUP(H1549,映射!O:P,2,FALSE)</f>
        <v>1700</v>
      </c>
      <c r="J1549" s="18">
        <f t="shared" si="76"/>
        <v>420</v>
      </c>
    </row>
    <row r="1550" spans="1:10">
      <c r="A1550" s="15">
        <f t="shared" si="75"/>
        <v>131227</v>
      </c>
      <c r="B1550" s="15">
        <v>31227</v>
      </c>
      <c r="C1550" s="15">
        <v>63</v>
      </c>
      <c r="D1550" s="15" t="s">
        <v>415</v>
      </c>
      <c r="E1550" s="15" t="s">
        <v>2270</v>
      </c>
      <c r="F1550" s="15">
        <v>32</v>
      </c>
      <c r="G1550" s="15" t="s">
        <v>701</v>
      </c>
      <c r="H1550" s="15" t="str">
        <f t="shared" si="77"/>
        <v>boss</v>
      </c>
      <c r="I1550" s="18">
        <f>VLOOKUP(F1550,映射!A:B,2,FALSE)*VLOOKUP(G1550,映射!T:U,2,FALSE)*VLOOKUP(H1550,映射!O:P,2,FALSE)</f>
        <v>2400</v>
      </c>
      <c r="J1550" s="18">
        <f t="shared" si="76"/>
        <v>470</v>
      </c>
    </row>
    <row r="1551" spans="1:10">
      <c r="A1551" s="15">
        <f t="shared" si="75"/>
        <v>131228</v>
      </c>
      <c r="B1551" s="15">
        <v>31228</v>
      </c>
      <c r="C1551" s="15">
        <v>66</v>
      </c>
      <c r="D1551" s="15" t="s">
        <v>417</v>
      </c>
      <c r="E1551" s="15" t="s">
        <v>2271</v>
      </c>
      <c r="F1551" s="15">
        <v>32</v>
      </c>
      <c r="G1551" s="15" t="s">
        <v>701</v>
      </c>
      <c r="H1551" s="15" t="str">
        <f t="shared" si="77"/>
        <v>boss</v>
      </c>
      <c r="I1551" s="18">
        <f>VLOOKUP(F1551,映射!A:B,2,FALSE)*VLOOKUP(G1551,映射!T:U,2,FALSE)*VLOOKUP(H1551,映射!O:P,2,FALSE)</f>
        <v>2400</v>
      </c>
      <c r="J1551" s="18">
        <f t="shared" si="76"/>
        <v>470</v>
      </c>
    </row>
    <row r="1552" spans="1:10">
      <c r="A1552" s="15">
        <f t="shared" si="75"/>
        <v>131229</v>
      </c>
      <c r="B1552" s="15">
        <v>31229</v>
      </c>
      <c r="C1552" s="15">
        <v>35</v>
      </c>
      <c r="D1552" s="15" t="s">
        <v>419</v>
      </c>
      <c r="E1552" s="15" t="s">
        <v>2255</v>
      </c>
      <c r="F1552" s="15">
        <v>32</v>
      </c>
      <c r="G1552" s="15" t="s">
        <v>701</v>
      </c>
      <c r="H1552" s="15" t="str">
        <f t="shared" si="77"/>
        <v>普通怪物</v>
      </c>
      <c r="I1552" s="18">
        <f>VLOOKUP(F1552,映射!A:B,2,FALSE)*VLOOKUP(G1552,映射!T:U,2,FALSE)*VLOOKUP(H1552,映射!O:P,2,FALSE)</f>
        <v>480</v>
      </c>
      <c r="J1552" s="18">
        <f t="shared" si="76"/>
        <v>94</v>
      </c>
    </row>
    <row r="1553" spans="1:10">
      <c r="A1553" s="15">
        <f t="shared" si="75"/>
        <v>131230</v>
      </c>
      <c r="B1553" s="15">
        <v>31230</v>
      </c>
      <c r="C1553" s="15">
        <v>50</v>
      </c>
      <c r="D1553" s="15" t="s">
        <v>404</v>
      </c>
      <c r="E1553" s="15" t="s">
        <v>2266</v>
      </c>
      <c r="F1553" s="15">
        <v>32</v>
      </c>
      <c r="G1553" s="15" t="s">
        <v>701</v>
      </c>
      <c r="H1553" s="15" t="str">
        <f t="shared" si="77"/>
        <v>boss</v>
      </c>
      <c r="I1553" s="18">
        <f>VLOOKUP(F1553,映射!A:B,2,FALSE)*VLOOKUP(G1553,映射!T:U,2,FALSE)*VLOOKUP(H1553,映射!O:P,2,FALSE)</f>
        <v>2400</v>
      </c>
      <c r="J1553" s="18">
        <f t="shared" si="76"/>
        <v>470</v>
      </c>
    </row>
    <row r="1554" spans="1:10">
      <c r="A1554" s="15">
        <f t="shared" si="75"/>
        <v>131231</v>
      </c>
      <c r="B1554" s="15">
        <v>31231</v>
      </c>
      <c r="C1554" s="15">
        <v>32</v>
      </c>
      <c r="D1554" s="15" t="s">
        <v>394</v>
      </c>
      <c r="E1554" s="15" t="s">
        <v>2263</v>
      </c>
      <c r="F1554" s="15">
        <v>32</v>
      </c>
      <c r="G1554" s="15" t="s">
        <v>701</v>
      </c>
      <c r="H1554" s="15" t="str">
        <f t="shared" si="77"/>
        <v>boss</v>
      </c>
      <c r="I1554" s="18">
        <f>VLOOKUP(F1554,映射!A:B,2,FALSE)*VLOOKUP(G1554,映射!T:U,2,FALSE)*VLOOKUP(H1554,映射!O:P,2,FALSE)</f>
        <v>2400</v>
      </c>
      <c r="J1554" s="18">
        <f t="shared" si="76"/>
        <v>470</v>
      </c>
    </row>
    <row r="1555" spans="1:10">
      <c r="A1555" s="15">
        <f t="shared" si="75"/>
        <v>131232</v>
      </c>
      <c r="B1555" s="15">
        <v>31232</v>
      </c>
      <c r="C1555" s="15">
        <v>63</v>
      </c>
      <c r="D1555" s="15" t="s">
        <v>415</v>
      </c>
      <c r="E1555" s="15" t="s">
        <v>2270</v>
      </c>
      <c r="F1555" s="15">
        <v>37</v>
      </c>
      <c r="G1555" s="15" t="s">
        <v>701</v>
      </c>
      <c r="H1555" s="15" t="str">
        <f t="shared" si="77"/>
        <v>boss</v>
      </c>
      <c r="I1555" s="18">
        <f>VLOOKUP(F1555,映射!A:B,2,FALSE)*VLOOKUP(G1555,映射!T:U,2,FALSE)*VLOOKUP(H1555,映射!O:P,2,FALSE)</f>
        <v>3250</v>
      </c>
      <c r="J1555" s="18">
        <f t="shared" si="76"/>
        <v>520</v>
      </c>
    </row>
    <row r="1556" spans="1:10">
      <c r="A1556" s="15">
        <f t="shared" si="75"/>
        <v>131233</v>
      </c>
      <c r="B1556" s="15">
        <v>31233</v>
      </c>
      <c r="C1556" s="15">
        <v>66</v>
      </c>
      <c r="D1556" s="15" t="s">
        <v>417</v>
      </c>
      <c r="E1556" s="15" t="s">
        <v>2271</v>
      </c>
      <c r="F1556" s="15">
        <v>37</v>
      </c>
      <c r="G1556" s="15" t="s">
        <v>701</v>
      </c>
      <c r="H1556" s="15" t="str">
        <f t="shared" si="77"/>
        <v>boss</v>
      </c>
      <c r="I1556" s="18">
        <f>VLOOKUP(F1556,映射!A:B,2,FALSE)*VLOOKUP(G1556,映射!T:U,2,FALSE)*VLOOKUP(H1556,映射!O:P,2,FALSE)</f>
        <v>3250</v>
      </c>
      <c r="J1556" s="18">
        <f t="shared" si="76"/>
        <v>520</v>
      </c>
    </row>
    <row r="1557" spans="1:10">
      <c r="A1557" s="15">
        <f t="shared" si="75"/>
        <v>131234</v>
      </c>
      <c r="B1557" s="15">
        <v>31234</v>
      </c>
      <c r="C1557" s="15">
        <v>35</v>
      </c>
      <c r="D1557" s="15" t="s">
        <v>419</v>
      </c>
      <c r="E1557" s="15" t="s">
        <v>2255</v>
      </c>
      <c r="F1557" s="15">
        <v>37</v>
      </c>
      <c r="G1557" s="15" t="s">
        <v>701</v>
      </c>
      <c r="H1557" s="15" t="str">
        <f t="shared" si="77"/>
        <v>普通怪物</v>
      </c>
      <c r="I1557" s="18">
        <f>VLOOKUP(F1557,映射!A:B,2,FALSE)*VLOOKUP(G1557,映射!T:U,2,FALSE)*VLOOKUP(H1557,映射!O:P,2,FALSE)</f>
        <v>650</v>
      </c>
      <c r="J1557" s="18">
        <f t="shared" si="76"/>
        <v>104</v>
      </c>
    </row>
    <row r="1558" spans="1:10">
      <c r="A1558" s="15">
        <f t="shared" si="75"/>
        <v>131235</v>
      </c>
      <c r="B1558" s="15">
        <v>31235</v>
      </c>
      <c r="C1558" s="15">
        <v>50</v>
      </c>
      <c r="D1558" s="15" t="s">
        <v>404</v>
      </c>
      <c r="E1558" s="15" t="s">
        <v>2266</v>
      </c>
      <c r="F1558" s="15">
        <v>37</v>
      </c>
      <c r="G1558" s="15" t="s">
        <v>701</v>
      </c>
      <c r="H1558" s="15" t="str">
        <f t="shared" si="77"/>
        <v>boss</v>
      </c>
      <c r="I1558" s="18">
        <f>VLOOKUP(F1558,映射!A:B,2,FALSE)*VLOOKUP(G1558,映射!T:U,2,FALSE)*VLOOKUP(H1558,映射!O:P,2,FALSE)</f>
        <v>3250</v>
      </c>
      <c r="J1558" s="18">
        <f t="shared" si="76"/>
        <v>520</v>
      </c>
    </row>
    <row r="1559" spans="1:10">
      <c r="A1559" s="15">
        <f t="shared" si="75"/>
        <v>131236</v>
      </c>
      <c r="B1559" s="15">
        <v>31236</v>
      </c>
      <c r="C1559" s="15">
        <v>32</v>
      </c>
      <c r="D1559" s="15" t="s">
        <v>394</v>
      </c>
      <c r="E1559" s="15" t="s">
        <v>2263</v>
      </c>
      <c r="F1559" s="15">
        <v>37</v>
      </c>
      <c r="G1559" s="15" t="s">
        <v>701</v>
      </c>
      <c r="H1559" s="15" t="str">
        <f t="shared" si="77"/>
        <v>boss</v>
      </c>
      <c r="I1559" s="18">
        <f>VLOOKUP(F1559,映射!A:B,2,FALSE)*VLOOKUP(G1559,映射!T:U,2,FALSE)*VLOOKUP(H1559,映射!O:P,2,FALSE)</f>
        <v>3250</v>
      </c>
      <c r="J1559" s="18">
        <f t="shared" si="76"/>
        <v>520</v>
      </c>
    </row>
    <row r="1560" spans="1:10">
      <c r="A1560" s="15">
        <f t="shared" si="75"/>
        <v>131237</v>
      </c>
      <c r="B1560" s="15">
        <v>31237</v>
      </c>
      <c r="C1560" s="15">
        <v>63</v>
      </c>
      <c r="D1560" s="15" t="s">
        <v>415</v>
      </c>
      <c r="E1560" s="15" t="s">
        <v>2270</v>
      </c>
      <c r="F1560" s="15">
        <v>42</v>
      </c>
      <c r="G1560" s="15" t="s">
        <v>701</v>
      </c>
      <c r="H1560" s="15" t="str">
        <f t="shared" si="77"/>
        <v>boss</v>
      </c>
      <c r="I1560" s="18">
        <f>VLOOKUP(F1560,映射!A:B,2,FALSE)*VLOOKUP(G1560,映射!T:U,2,FALSE)*VLOOKUP(H1560,映射!O:P,2,FALSE)</f>
        <v>4300</v>
      </c>
      <c r="J1560" s="18">
        <f t="shared" si="76"/>
        <v>570</v>
      </c>
    </row>
    <row r="1561" spans="1:10">
      <c r="A1561" s="15">
        <f t="shared" si="75"/>
        <v>131238</v>
      </c>
      <c r="B1561" s="15">
        <v>31238</v>
      </c>
      <c r="C1561" s="15">
        <v>66</v>
      </c>
      <c r="D1561" s="15" t="s">
        <v>417</v>
      </c>
      <c r="E1561" s="15" t="s">
        <v>2271</v>
      </c>
      <c r="F1561" s="15">
        <v>42</v>
      </c>
      <c r="G1561" s="15" t="s">
        <v>701</v>
      </c>
      <c r="H1561" s="15" t="str">
        <f t="shared" si="77"/>
        <v>boss</v>
      </c>
      <c r="I1561" s="18">
        <f>VLOOKUP(F1561,映射!A:B,2,FALSE)*VLOOKUP(G1561,映射!T:U,2,FALSE)*VLOOKUP(H1561,映射!O:P,2,FALSE)</f>
        <v>4300</v>
      </c>
      <c r="J1561" s="18">
        <f t="shared" si="76"/>
        <v>570</v>
      </c>
    </row>
    <row r="1562" spans="1:10">
      <c r="A1562" s="15">
        <f t="shared" si="75"/>
        <v>131239</v>
      </c>
      <c r="B1562" s="15">
        <v>31239</v>
      </c>
      <c r="C1562" s="15">
        <v>35</v>
      </c>
      <c r="D1562" s="15" t="s">
        <v>419</v>
      </c>
      <c r="E1562" s="15" t="s">
        <v>2255</v>
      </c>
      <c r="F1562" s="15">
        <v>42</v>
      </c>
      <c r="G1562" s="15" t="s">
        <v>701</v>
      </c>
      <c r="H1562" s="15" t="str">
        <f t="shared" si="77"/>
        <v>普通怪物</v>
      </c>
      <c r="I1562" s="18">
        <f>VLOOKUP(F1562,映射!A:B,2,FALSE)*VLOOKUP(G1562,映射!T:U,2,FALSE)*VLOOKUP(H1562,映射!O:P,2,FALSE)</f>
        <v>860</v>
      </c>
      <c r="J1562" s="18">
        <f t="shared" si="76"/>
        <v>114</v>
      </c>
    </row>
    <row r="1563" spans="1:10">
      <c r="A1563" s="15">
        <f t="shared" si="75"/>
        <v>131240</v>
      </c>
      <c r="B1563" s="15">
        <v>31240</v>
      </c>
      <c r="C1563" s="15">
        <v>50</v>
      </c>
      <c r="D1563" s="15" t="s">
        <v>404</v>
      </c>
      <c r="E1563" s="15" t="s">
        <v>2266</v>
      </c>
      <c r="F1563" s="15">
        <v>42</v>
      </c>
      <c r="G1563" s="15" t="s">
        <v>701</v>
      </c>
      <c r="H1563" s="15" t="str">
        <f t="shared" si="77"/>
        <v>boss</v>
      </c>
      <c r="I1563" s="18">
        <f>VLOOKUP(F1563,映射!A:B,2,FALSE)*VLOOKUP(G1563,映射!T:U,2,FALSE)*VLOOKUP(H1563,映射!O:P,2,FALSE)</f>
        <v>4300</v>
      </c>
      <c r="J1563" s="18">
        <f t="shared" si="76"/>
        <v>570</v>
      </c>
    </row>
    <row r="1564" spans="1:10">
      <c r="A1564" s="15">
        <f t="shared" si="75"/>
        <v>131241</v>
      </c>
      <c r="B1564" s="15">
        <v>31241</v>
      </c>
      <c r="C1564" s="15">
        <v>32</v>
      </c>
      <c r="D1564" s="15" t="s">
        <v>394</v>
      </c>
      <c r="E1564" s="15" t="s">
        <v>2263</v>
      </c>
      <c r="F1564" s="15">
        <v>42</v>
      </c>
      <c r="G1564" s="15" t="s">
        <v>701</v>
      </c>
      <c r="H1564" s="15" t="str">
        <f t="shared" si="77"/>
        <v>boss</v>
      </c>
      <c r="I1564" s="18">
        <f>VLOOKUP(F1564,映射!A:B,2,FALSE)*VLOOKUP(G1564,映射!T:U,2,FALSE)*VLOOKUP(H1564,映射!O:P,2,FALSE)</f>
        <v>4300</v>
      </c>
      <c r="J1564" s="18">
        <f t="shared" si="76"/>
        <v>570</v>
      </c>
    </row>
    <row r="1565" spans="1:10">
      <c r="A1565" s="15">
        <f t="shared" si="75"/>
        <v>131242</v>
      </c>
      <c r="B1565" s="15">
        <v>31242</v>
      </c>
      <c r="C1565" s="15">
        <v>63</v>
      </c>
      <c r="D1565" s="15" t="s">
        <v>415</v>
      </c>
      <c r="E1565" s="15" t="s">
        <v>2270</v>
      </c>
      <c r="F1565" s="15">
        <v>47</v>
      </c>
      <c r="G1565" s="15" t="s">
        <v>701</v>
      </c>
      <c r="H1565" s="15" t="str">
        <f t="shared" si="77"/>
        <v>boss</v>
      </c>
      <c r="I1565" s="18">
        <f>VLOOKUP(F1565,映射!A:B,2,FALSE)*VLOOKUP(G1565,映射!T:U,2,FALSE)*VLOOKUP(H1565,映射!O:P,2,FALSE)</f>
        <v>5600</v>
      </c>
      <c r="J1565" s="18">
        <f t="shared" si="76"/>
        <v>620</v>
      </c>
    </row>
    <row r="1566" spans="1:10">
      <c r="A1566" s="15">
        <f t="shared" si="75"/>
        <v>131243</v>
      </c>
      <c r="B1566" s="15">
        <v>31243</v>
      </c>
      <c r="C1566" s="15">
        <v>66</v>
      </c>
      <c r="D1566" s="15" t="s">
        <v>417</v>
      </c>
      <c r="E1566" s="15" t="s">
        <v>2271</v>
      </c>
      <c r="F1566" s="15">
        <v>47</v>
      </c>
      <c r="G1566" s="15" t="s">
        <v>701</v>
      </c>
      <c r="H1566" s="15" t="str">
        <f t="shared" si="77"/>
        <v>boss</v>
      </c>
      <c r="I1566" s="18">
        <f>VLOOKUP(F1566,映射!A:B,2,FALSE)*VLOOKUP(G1566,映射!T:U,2,FALSE)*VLOOKUP(H1566,映射!O:P,2,FALSE)</f>
        <v>5600</v>
      </c>
      <c r="J1566" s="18">
        <f t="shared" si="76"/>
        <v>620</v>
      </c>
    </row>
    <row r="1567" spans="1:10">
      <c r="A1567" s="15">
        <f t="shared" si="75"/>
        <v>131244</v>
      </c>
      <c r="B1567" s="15">
        <v>31244</v>
      </c>
      <c r="C1567" s="15">
        <v>35</v>
      </c>
      <c r="D1567" s="15" t="s">
        <v>419</v>
      </c>
      <c r="E1567" s="15" t="s">
        <v>2255</v>
      </c>
      <c r="F1567" s="15">
        <v>47</v>
      </c>
      <c r="G1567" s="15" t="s">
        <v>701</v>
      </c>
      <c r="H1567" s="15" t="str">
        <f t="shared" si="77"/>
        <v>普通怪物</v>
      </c>
      <c r="I1567" s="18">
        <f>VLOOKUP(F1567,映射!A:B,2,FALSE)*VLOOKUP(G1567,映射!T:U,2,FALSE)*VLOOKUP(H1567,映射!O:P,2,FALSE)</f>
        <v>1120</v>
      </c>
      <c r="J1567" s="18">
        <f t="shared" si="76"/>
        <v>124</v>
      </c>
    </row>
    <row r="1568" spans="1:10">
      <c r="A1568" s="15">
        <f t="shared" si="75"/>
        <v>131245</v>
      </c>
      <c r="B1568" s="15">
        <v>31245</v>
      </c>
      <c r="C1568" s="15">
        <v>50</v>
      </c>
      <c r="D1568" s="15" t="s">
        <v>404</v>
      </c>
      <c r="E1568" s="15" t="s">
        <v>2266</v>
      </c>
      <c r="F1568" s="15">
        <v>47</v>
      </c>
      <c r="G1568" s="15" t="s">
        <v>701</v>
      </c>
      <c r="H1568" s="15" t="str">
        <f t="shared" si="77"/>
        <v>boss</v>
      </c>
      <c r="I1568" s="18">
        <f>VLOOKUP(F1568,映射!A:B,2,FALSE)*VLOOKUP(G1568,映射!T:U,2,FALSE)*VLOOKUP(H1568,映射!O:P,2,FALSE)</f>
        <v>5600</v>
      </c>
      <c r="J1568" s="18">
        <f t="shared" si="76"/>
        <v>620</v>
      </c>
    </row>
    <row r="1569" spans="1:10">
      <c r="A1569" s="15">
        <f t="shared" si="75"/>
        <v>131246</v>
      </c>
      <c r="B1569" s="15">
        <v>31246</v>
      </c>
      <c r="C1569" s="15">
        <v>32</v>
      </c>
      <c r="D1569" s="15" t="s">
        <v>394</v>
      </c>
      <c r="E1569" s="15" t="s">
        <v>2263</v>
      </c>
      <c r="F1569" s="15">
        <v>47</v>
      </c>
      <c r="G1569" s="15" t="s">
        <v>701</v>
      </c>
      <c r="H1569" s="15" t="str">
        <f t="shared" si="77"/>
        <v>boss</v>
      </c>
      <c r="I1569" s="18">
        <f>VLOOKUP(F1569,映射!A:B,2,FALSE)*VLOOKUP(G1569,映射!T:U,2,FALSE)*VLOOKUP(H1569,映射!O:P,2,FALSE)</f>
        <v>5600</v>
      </c>
      <c r="J1569" s="18">
        <f t="shared" si="76"/>
        <v>620</v>
      </c>
    </row>
    <row r="1570" spans="1:10">
      <c r="A1570" s="15">
        <f t="shared" si="75"/>
        <v>131247</v>
      </c>
      <c r="B1570" s="15">
        <v>31247</v>
      </c>
      <c r="C1570" s="15">
        <v>63</v>
      </c>
      <c r="D1570" s="15" t="s">
        <v>415</v>
      </c>
      <c r="E1570" s="15" t="s">
        <v>2270</v>
      </c>
      <c r="F1570" s="15">
        <v>52</v>
      </c>
      <c r="G1570" s="15" t="s">
        <v>701</v>
      </c>
      <c r="H1570" s="15" t="str">
        <f t="shared" si="77"/>
        <v>boss</v>
      </c>
      <c r="I1570" s="18">
        <f>VLOOKUP(F1570,映射!A:B,2,FALSE)*VLOOKUP(G1570,映射!T:U,2,FALSE)*VLOOKUP(H1570,映射!O:P,2,FALSE)</f>
        <v>7150</v>
      </c>
      <c r="J1570" s="18">
        <f t="shared" si="76"/>
        <v>670</v>
      </c>
    </row>
    <row r="1571" spans="1:10">
      <c r="A1571" s="15">
        <f t="shared" si="75"/>
        <v>131248</v>
      </c>
      <c r="B1571" s="15">
        <v>31248</v>
      </c>
      <c r="C1571" s="15">
        <v>66</v>
      </c>
      <c r="D1571" s="15" t="s">
        <v>417</v>
      </c>
      <c r="E1571" s="15" t="s">
        <v>2271</v>
      </c>
      <c r="F1571" s="15">
        <v>52</v>
      </c>
      <c r="G1571" s="15" t="s">
        <v>701</v>
      </c>
      <c r="H1571" s="15" t="str">
        <f t="shared" si="77"/>
        <v>boss</v>
      </c>
      <c r="I1571" s="18">
        <f>VLOOKUP(F1571,映射!A:B,2,FALSE)*VLOOKUP(G1571,映射!T:U,2,FALSE)*VLOOKUP(H1571,映射!O:P,2,FALSE)</f>
        <v>7150</v>
      </c>
      <c r="J1571" s="18">
        <f t="shared" si="76"/>
        <v>670</v>
      </c>
    </row>
    <row r="1572" spans="1:10">
      <c r="A1572" s="15">
        <f t="shared" si="75"/>
        <v>131249</v>
      </c>
      <c r="B1572" s="15">
        <v>31249</v>
      </c>
      <c r="C1572" s="15">
        <v>35</v>
      </c>
      <c r="D1572" s="15" t="s">
        <v>419</v>
      </c>
      <c r="E1572" s="15" t="s">
        <v>2255</v>
      </c>
      <c r="F1572" s="15">
        <v>52</v>
      </c>
      <c r="G1572" s="15" t="s">
        <v>701</v>
      </c>
      <c r="H1572" s="15" t="str">
        <f t="shared" si="77"/>
        <v>普通怪物</v>
      </c>
      <c r="I1572" s="18">
        <f>VLOOKUP(F1572,映射!A:B,2,FALSE)*VLOOKUP(G1572,映射!T:U,2,FALSE)*VLOOKUP(H1572,映射!O:P,2,FALSE)</f>
        <v>1430</v>
      </c>
      <c r="J1572" s="18">
        <f t="shared" si="76"/>
        <v>134</v>
      </c>
    </row>
    <row r="1573" spans="1:10">
      <c r="A1573" s="15">
        <f t="shared" si="75"/>
        <v>131250</v>
      </c>
      <c r="B1573" s="15">
        <v>31250</v>
      </c>
      <c r="C1573" s="15">
        <v>50</v>
      </c>
      <c r="D1573" s="15" t="s">
        <v>404</v>
      </c>
      <c r="E1573" s="15" t="s">
        <v>2266</v>
      </c>
      <c r="F1573" s="15">
        <v>52</v>
      </c>
      <c r="G1573" s="15" t="s">
        <v>701</v>
      </c>
      <c r="H1573" s="15" t="str">
        <f t="shared" si="77"/>
        <v>boss</v>
      </c>
      <c r="I1573" s="18">
        <f>VLOOKUP(F1573,映射!A:B,2,FALSE)*VLOOKUP(G1573,映射!T:U,2,FALSE)*VLOOKUP(H1573,映射!O:P,2,FALSE)</f>
        <v>7150</v>
      </c>
      <c r="J1573" s="18">
        <f t="shared" si="76"/>
        <v>670</v>
      </c>
    </row>
    <row r="1574" spans="1:10">
      <c r="A1574" s="15">
        <f t="shared" si="75"/>
        <v>131251</v>
      </c>
      <c r="B1574" s="15">
        <v>31251</v>
      </c>
      <c r="C1574" s="15">
        <v>32</v>
      </c>
      <c r="D1574" s="15" t="s">
        <v>394</v>
      </c>
      <c r="E1574" s="15" t="s">
        <v>2263</v>
      </c>
      <c r="F1574" s="15">
        <v>52</v>
      </c>
      <c r="G1574" s="15" t="s">
        <v>701</v>
      </c>
      <c r="H1574" s="15" t="str">
        <f t="shared" si="77"/>
        <v>boss</v>
      </c>
      <c r="I1574" s="18">
        <f>VLOOKUP(F1574,映射!A:B,2,FALSE)*VLOOKUP(G1574,映射!T:U,2,FALSE)*VLOOKUP(H1574,映射!O:P,2,FALSE)</f>
        <v>7150</v>
      </c>
      <c r="J1574" s="18">
        <f t="shared" si="76"/>
        <v>670</v>
      </c>
    </row>
    <row r="1575" spans="1:10">
      <c r="A1575" s="15">
        <f t="shared" si="75"/>
        <v>131252</v>
      </c>
      <c r="B1575" s="15">
        <v>31252</v>
      </c>
      <c r="C1575" s="15">
        <v>63</v>
      </c>
      <c r="D1575" s="15" t="s">
        <v>415</v>
      </c>
      <c r="E1575" s="15" t="s">
        <v>2270</v>
      </c>
      <c r="F1575" s="15">
        <v>57</v>
      </c>
      <c r="G1575" s="15" t="s">
        <v>701</v>
      </c>
      <c r="H1575" s="15" t="str">
        <f t="shared" si="77"/>
        <v>boss</v>
      </c>
      <c r="I1575" s="18">
        <f>VLOOKUP(F1575,映射!A:B,2,FALSE)*VLOOKUP(G1575,映射!T:U,2,FALSE)*VLOOKUP(H1575,映射!O:P,2,FALSE)</f>
        <v>9000</v>
      </c>
      <c r="J1575" s="18">
        <f t="shared" si="76"/>
        <v>720</v>
      </c>
    </row>
    <row r="1576" spans="1:10">
      <c r="A1576" s="15">
        <f t="shared" si="75"/>
        <v>131253</v>
      </c>
      <c r="B1576" s="15">
        <v>31253</v>
      </c>
      <c r="C1576" s="15">
        <v>66</v>
      </c>
      <c r="D1576" s="15" t="s">
        <v>417</v>
      </c>
      <c r="E1576" s="15" t="s">
        <v>2271</v>
      </c>
      <c r="F1576" s="15">
        <v>57</v>
      </c>
      <c r="G1576" s="15" t="s">
        <v>701</v>
      </c>
      <c r="H1576" s="15" t="str">
        <f t="shared" si="77"/>
        <v>boss</v>
      </c>
      <c r="I1576" s="18">
        <f>VLOOKUP(F1576,映射!A:B,2,FALSE)*VLOOKUP(G1576,映射!T:U,2,FALSE)*VLOOKUP(H1576,映射!O:P,2,FALSE)</f>
        <v>9000</v>
      </c>
      <c r="J1576" s="18">
        <f t="shared" si="76"/>
        <v>720</v>
      </c>
    </row>
    <row r="1577" spans="1:10">
      <c r="A1577" s="15">
        <f t="shared" si="75"/>
        <v>131254</v>
      </c>
      <c r="B1577" s="15">
        <v>31254</v>
      </c>
      <c r="C1577" s="15">
        <v>35</v>
      </c>
      <c r="D1577" s="15" t="s">
        <v>419</v>
      </c>
      <c r="E1577" s="15" t="s">
        <v>2255</v>
      </c>
      <c r="F1577" s="15">
        <v>57</v>
      </c>
      <c r="G1577" s="15" t="s">
        <v>701</v>
      </c>
      <c r="H1577" s="15" t="str">
        <f t="shared" si="77"/>
        <v>普通怪物</v>
      </c>
      <c r="I1577" s="18">
        <f>VLOOKUP(F1577,映射!A:B,2,FALSE)*VLOOKUP(G1577,映射!T:U,2,FALSE)*VLOOKUP(H1577,映射!O:P,2,FALSE)</f>
        <v>1800</v>
      </c>
      <c r="J1577" s="18">
        <f t="shared" si="76"/>
        <v>144</v>
      </c>
    </row>
    <row r="1578" spans="1:10">
      <c r="A1578" s="15">
        <f t="shared" si="75"/>
        <v>131255</v>
      </c>
      <c r="B1578" s="15">
        <v>31255</v>
      </c>
      <c r="C1578" s="15">
        <v>50</v>
      </c>
      <c r="D1578" s="15" t="s">
        <v>404</v>
      </c>
      <c r="E1578" s="15" t="s">
        <v>2266</v>
      </c>
      <c r="F1578" s="15">
        <v>57</v>
      </c>
      <c r="G1578" s="15" t="s">
        <v>701</v>
      </c>
      <c r="H1578" s="15" t="str">
        <f t="shared" si="77"/>
        <v>boss</v>
      </c>
      <c r="I1578" s="18">
        <f>VLOOKUP(F1578,映射!A:B,2,FALSE)*VLOOKUP(G1578,映射!T:U,2,FALSE)*VLOOKUP(H1578,映射!O:P,2,FALSE)</f>
        <v>9000</v>
      </c>
      <c r="J1578" s="18">
        <f t="shared" si="76"/>
        <v>720</v>
      </c>
    </row>
    <row r="1579" spans="1:10">
      <c r="A1579" s="15">
        <f t="shared" si="75"/>
        <v>131256</v>
      </c>
      <c r="B1579" s="15">
        <v>31256</v>
      </c>
      <c r="C1579" s="15">
        <v>32</v>
      </c>
      <c r="D1579" s="15" t="s">
        <v>394</v>
      </c>
      <c r="E1579" s="15" t="s">
        <v>2263</v>
      </c>
      <c r="F1579" s="15">
        <v>57</v>
      </c>
      <c r="G1579" s="15" t="s">
        <v>701</v>
      </c>
      <c r="H1579" s="15" t="str">
        <f t="shared" si="77"/>
        <v>boss</v>
      </c>
      <c r="I1579" s="18">
        <f>VLOOKUP(F1579,映射!A:B,2,FALSE)*VLOOKUP(G1579,映射!T:U,2,FALSE)*VLOOKUP(H1579,映射!O:P,2,FALSE)</f>
        <v>9000</v>
      </c>
      <c r="J1579" s="18">
        <f t="shared" si="76"/>
        <v>720</v>
      </c>
    </row>
    <row r="1580" spans="1:10">
      <c r="A1580" s="15">
        <f t="shared" si="75"/>
        <v>160000</v>
      </c>
      <c r="B1580" s="15">
        <v>60000</v>
      </c>
      <c r="C1580" s="15">
        <v>2010</v>
      </c>
      <c r="D1580" s="15" t="s">
        <v>709</v>
      </c>
      <c r="E1580" s="15" t="s">
        <v>2255</v>
      </c>
      <c r="F1580" s="15">
        <v>10</v>
      </c>
      <c r="G1580" s="15" t="s">
        <v>707</v>
      </c>
      <c r="H1580" s="15" t="str">
        <f t="shared" si="77"/>
        <v>普通怪物</v>
      </c>
      <c r="I1580" s="18">
        <f>VLOOKUP(F1580,映射!A:B,2,FALSE)*VLOOKUP(G1580,映射!T:U,2,FALSE)*VLOOKUP(H1580,映射!O:P,2,FALSE)</f>
        <v>7</v>
      </c>
      <c r="J1580" s="18">
        <f t="shared" si="76"/>
        <v>50</v>
      </c>
    </row>
    <row r="1581" spans="1:10">
      <c r="A1581" s="15">
        <f t="shared" si="75"/>
        <v>160001</v>
      </c>
      <c r="B1581" s="15">
        <v>60001</v>
      </c>
      <c r="C1581" s="15">
        <v>2011</v>
      </c>
      <c r="D1581" s="15" t="s">
        <v>710</v>
      </c>
      <c r="E1581" s="15" t="s">
        <v>2255</v>
      </c>
      <c r="F1581" s="15">
        <v>10</v>
      </c>
      <c r="G1581" s="15" t="s">
        <v>707</v>
      </c>
      <c r="H1581" s="15" t="str">
        <f t="shared" si="77"/>
        <v>普通怪物</v>
      </c>
      <c r="I1581" s="18">
        <f>VLOOKUP(F1581,映射!A:B,2,FALSE)*VLOOKUP(G1581,映射!T:U,2,FALSE)*VLOOKUP(H1581,映射!O:P,2,FALSE)</f>
        <v>7</v>
      </c>
      <c r="J1581" s="18">
        <f t="shared" si="76"/>
        <v>50</v>
      </c>
    </row>
    <row r="1582" spans="1:10">
      <c r="A1582" s="15">
        <f t="shared" ref="A1582:A1603" si="78">B1582+100000</f>
        <v>160002</v>
      </c>
      <c r="B1582" s="15">
        <v>60002</v>
      </c>
      <c r="C1582" s="15">
        <v>2012</v>
      </c>
      <c r="D1582" s="15" t="s">
        <v>711</v>
      </c>
      <c r="E1582" s="15" t="s">
        <v>2255</v>
      </c>
      <c r="F1582" s="15">
        <v>15</v>
      </c>
      <c r="G1582" s="15" t="s">
        <v>707</v>
      </c>
      <c r="H1582" s="15" t="str">
        <f t="shared" si="77"/>
        <v>普通怪物</v>
      </c>
      <c r="I1582" s="18">
        <f>VLOOKUP(F1582,映射!A:B,2,FALSE)*VLOOKUP(G1582,映射!T:U,2,FALSE)*VLOOKUP(H1582,映射!O:P,2,FALSE)</f>
        <v>120</v>
      </c>
      <c r="J1582" s="18">
        <f t="shared" si="76"/>
        <v>60</v>
      </c>
    </row>
    <row r="1583" spans="1:10">
      <c r="A1583" s="15">
        <f t="shared" si="78"/>
        <v>160003</v>
      </c>
      <c r="B1583" s="15">
        <v>60003</v>
      </c>
      <c r="C1583" s="15">
        <v>2013</v>
      </c>
      <c r="D1583" s="15" t="s">
        <v>712</v>
      </c>
      <c r="E1583" s="15" t="s">
        <v>2255</v>
      </c>
      <c r="F1583" s="15">
        <v>15</v>
      </c>
      <c r="G1583" s="15" t="s">
        <v>707</v>
      </c>
      <c r="H1583" s="15" t="str">
        <f t="shared" si="77"/>
        <v>普通怪物</v>
      </c>
      <c r="I1583" s="18">
        <f>VLOOKUP(F1583,映射!A:B,2,FALSE)*VLOOKUP(G1583,映射!T:U,2,FALSE)*VLOOKUP(H1583,映射!O:P,2,FALSE)</f>
        <v>120</v>
      </c>
      <c r="J1583" s="18">
        <f t="shared" si="76"/>
        <v>60</v>
      </c>
    </row>
    <row r="1584" spans="1:10">
      <c r="A1584" s="15">
        <f t="shared" si="78"/>
        <v>160004</v>
      </c>
      <c r="B1584" s="15">
        <v>60004</v>
      </c>
      <c r="C1584" s="15">
        <v>2014</v>
      </c>
      <c r="D1584" s="15" t="s">
        <v>713</v>
      </c>
      <c r="E1584" s="15" t="s">
        <v>2255</v>
      </c>
      <c r="F1584" s="15">
        <v>20</v>
      </c>
      <c r="G1584" s="15" t="s">
        <v>707</v>
      </c>
      <c r="H1584" s="15" t="str">
        <f t="shared" si="77"/>
        <v>普通怪物</v>
      </c>
      <c r="I1584" s="18">
        <f>VLOOKUP(F1584,映射!A:B,2,FALSE)*VLOOKUP(G1584,映射!T:U,2,FALSE)*VLOOKUP(H1584,映射!O:P,2,FALSE)</f>
        <v>190</v>
      </c>
      <c r="J1584" s="18">
        <f t="shared" si="76"/>
        <v>70</v>
      </c>
    </row>
    <row r="1585" spans="1:10">
      <c r="A1585" s="15">
        <f t="shared" si="78"/>
        <v>160005</v>
      </c>
      <c r="B1585" s="15">
        <v>60005</v>
      </c>
      <c r="C1585" s="15">
        <v>2015</v>
      </c>
      <c r="D1585" s="15" t="s">
        <v>714</v>
      </c>
      <c r="E1585" s="15" t="s">
        <v>2255</v>
      </c>
      <c r="F1585" s="15">
        <v>20</v>
      </c>
      <c r="G1585" s="15" t="s">
        <v>707</v>
      </c>
      <c r="H1585" s="15" t="str">
        <f t="shared" si="77"/>
        <v>普通怪物</v>
      </c>
      <c r="I1585" s="18">
        <f>VLOOKUP(F1585,映射!A:B,2,FALSE)*VLOOKUP(G1585,映射!T:U,2,FALSE)*VLOOKUP(H1585,映射!O:P,2,FALSE)</f>
        <v>190</v>
      </c>
      <c r="J1585" s="18">
        <f t="shared" si="76"/>
        <v>70</v>
      </c>
    </row>
    <row r="1586" spans="1:10">
      <c r="A1586" s="15">
        <f t="shared" si="78"/>
        <v>160006</v>
      </c>
      <c r="B1586" s="15">
        <v>60006</v>
      </c>
      <c r="C1586" s="15">
        <v>2016</v>
      </c>
      <c r="D1586" s="15" t="s">
        <v>715</v>
      </c>
      <c r="E1586" s="15" t="s">
        <v>2255</v>
      </c>
      <c r="F1586" s="15">
        <v>25</v>
      </c>
      <c r="G1586" s="15" t="s">
        <v>707</v>
      </c>
      <c r="H1586" s="15" t="str">
        <f t="shared" si="77"/>
        <v>普通怪物</v>
      </c>
      <c r="I1586" s="18">
        <f>VLOOKUP(F1586,映射!A:B,2,FALSE)*VLOOKUP(G1586,映射!T:U,2,FALSE)*VLOOKUP(H1586,映射!O:P,2,FALSE)</f>
        <v>290</v>
      </c>
      <c r="J1586" s="18">
        <f t="shared" si="76"/>
        <v>80</v>
      </c>
    </row>
    <row r="1587" spans="1:10">
      <c r="A1587" s="15">
        <f t="shared" si="78"/>
        <v>160007</v>
      </c>
      <c r="B1587" s="15">
        <v>60007</v>
      </c>
      <c r="C1587" s="15">
        <v>2017</v>
      </c>
      <c r="D1587" s="15" t="s">
        <v>716</v>
      </c>
      <c r="E1587" s="15" t="s">
        <v>2255</v>
      </c>
      <c r="F1587" s="15">
        <v>25</v>
      </c>
      <c r="G1587" s="15" t="s">
        <v>707</v>
      </c>
      <c r="H1587" s="15" t="str">
        <f t="shared" si="77"/>
        <v>普通怪物</v>
      </c>
      <c r="I1587" s="18">
        <f>VLOOKUP(F1587,映射!A:B,2,FALSE)*VLOOKUP(G1587,映射!T:U,2,FALSE)*VLOOKUP(H1587,映射!O:P,2,FALSE)</f>
        <v>290</v>
      </c>
      <c r="J1587" s="18">
        <f t="shared" si="76"/>
        <v>80</v>
      </c>
    </row>
    <row r="1588" spans="1:10">
      <c r="A1588" s="15">
        <f t="shared" si="78"/>
        <v>160008</v>
      </c>
      <c r="B1588" s="15">
        <v>60008</v>
      </c>
      <c r="C1588" s="15">
        <v>2018</v>
      </c>
      <c r="D1588" s="15" t="s">
        <v>717</v>
      </c>
      <c r="E1588" s="15" t="s">
        <v>2255</v>
      </c>
      <c r="F1588" s="15">
        <v>30</v>
      </c>
      <c r="G1588" s="15" t="s">
        <v>707</v>
      </c>
      <c r="H1588" s="15" t="str">
        <f t="shared" si="77"/>
        <v>普通怪物</v>
      </c>
      <c r="I1588" s="18">
        <f>VLOOKUP(F1588,映射!A:B,2,FALSE)*VLOOKUP(G1588,映射!T:U,2,FALSE)*VLOOKUP(H1588,映射!O:P,2,FALSE)</f>
        <v>420</v>
      </c>
      <c r="J1588" s="18">
        <f t="shared" si="76"/>
        <v>90</v>
      </c>
    </row>
    <row r="1589" spans="1:10">
      <c r="A1589" s="15">
        <f t="shared" si="78"/>
        <v>160009</v>
      </c>
      <c r="B1589" s="15">
        <v>60009</v>
      </c>
      <c r="C1589" s="15">
        <v>2019</v>
      </c>
      <c r="D1589" s="15" t="s">
        <v>718</v>
      </c>
      <c r="E1589" s="15" t="s">
        <v>2255</v>
      </c>
      <c r="F1589" s="15">
        <v>30</v>
      </c>
      <c r="G1589" s="15" t="s">
        <v>707</v>
      </c>
      <c r="H1589" s="15" t="str">
        <f t="shared" si="77"/>
        <v>普通怪物</v>
      </c>
      <c r="I1589" s="18">
        <f>VLOOKUP(F1589,映射!A:B,2,FALSE)*VLOOKUP(G1589,映射!T:U,2,FALSE)*VLOOKUP(H1589,映射!O:P,2,FALSE)</f>
        <v>420</v>
      </c>
      <c r="J1589" s="18">
        <f t="shared" si="76"/>
        <v>90</v>
      </c>
    </row>
    <row r="1590" spans="1:10">
      <c r="A1590" s="15">
        <f t="shared" si="78"/>
        <v>160010</v>
      </c>
      <c r="B1590" s="15">
        <v>60010</v>
      </c>
      <c r="C1590" s="15">
        <v>2020</v>
      </c>
      <c r="D1590" s="15" t="s">
        <v>719</v>
      </c>
      <c r="E1590" s="15" t="s">
        <v>2255</v>
      </c>
      <c r="F1590" s="15">
        <v>35</v>
      </c>
      <c r="G1590" s="15" t="s">
        <v>707</v>
      </c>
      <c r="H1590" s="15" t="str">
        <f t="shared" si="77"/>
        <v>普通怪物</v>
      </c>
      <c r="I1590" s="18">
        <f>VLOOKUP(F1590,映射!A:B,2,FALSE)*VLOOKUP(G1590,映射!T:U,2,FALSE)*VLOOKUP(H1590,映射!O:P,2,FALSE)</f>
        <v>580</v>
      </c>
      <c r="J1590" s="18">
        <f t="shared" si="76"/>
        <v>100</v>
      </c>
    </row>
    <row r="1591" spans="1:10">
      <c r="A1591" s="15">
        <f t="shared" si="78"/>
        <v>160011</v>
      </c>
      <c r="B1591" s="15">
        <v>60011</v>
      </c>
      <c r="C1591" s="15">
        <v>2021</v>
      </c>
      <c r="D1591" s="15" t="s">
        <v>720</v>
      </c>
      <c r="E1591" s="15" t="s">
        <v>2255</v>
      </c>
      <c r="F1591" s="15">
        <v>35</v>
      </c>
      <c r="G1591" s="15" t="s">
        <v>707</v>
      </c>
      <c r="H1591" s="15" t="str">
        <f t="shared" si="77"/>
        <v>普通怪物</v>
      </c>
      <c r="I1591" s="18">
        <f>VLOOKUP(F1591,映射!A:B,2,FALSE)*VLOOKUP(G1591,映射!T:U,2,FALSE)*VLOOKUP(H1591,映射!O:P,2,FALSE)</f>
        <v>580</v>
      </c>
      <c r="J1591" s="18">
        <f t="shared" si="76"/>
        <v>100</v>
      </c>
    </row>
    <row r="1592" spans="1:10">
      <c r="A1592" s="15">
        <f t="shared" si="78"/>
        <v>160012</v>
      </c>
      <c r="B1592" s="15">
        <v>60012</v>
      </c>
      <c r="C1592" s="27">
        <v>2022</v>
      </c>
      <c r="D1592" s="15" t="s">
        <v>721</v>
      </c>
      <c r="E1592" s="15" t="s">
        <v>2255</v>
      </c>
      <c r="F1592" s="15">
        <v>40</v>
      </c>
      <c r="G1592" s="15" t="s">
        <v>707</v>
      </c>
      <c r="H1592" s="15" t="str">
        <f t="shared" si="77"/>
        <v>普通怪物</v>
      </c>
      <c r="I1592" s="18">
        <f>VLOOKUP(F1592,映射!A:B,2,FALSE)*VLOOKUP(G1592,映射!T:U,2,FALSE)*VLOOKUP(H1592,映射!O:P,2,FALSE)</f>
        <v>770</v>
      </c>
      <c r="J1592" s="18">
        <f t="shared" si="76"/>
        <v>110</v>
      </c>
    </row>
    <row r="1593" spans="1:10">
      <c r="A1593" s="15">
        <f t="shared" si="78"/>
        <v>160013</v>
      </c>
      <c r="B1593" s="15">
        <v>60013</v>
      </c>
      <c r="C1593" s="27">
        <v>2023</v>
      </c>
      <c r="D1593" s="15" t="s">
        <v>722</v>
      </c>
      <c r="E1593" s="15" t="s">
        <v>2255</v>
      </c>
      <c r="F1593" s="15">
        <v>40</v>
      </c>
      <c r="G1593" s="15" t="s">
        <v>707</v>
      </c>
      <c r="H1593" s="15" t="str">
        <f t="shared" si="77"/>
        <v>普通怪物</v>
      </c>
      <c r="I1593" s="18">
        <f>VLOOKUP(F1593,映射!A:B,2,FALSE)*VLOOKUP(G1593,映射!T:U,2,FALSE)*VLOOKUP(H1593,映射!O:P,2,FALSE)</f>
        <v>770</v>
      </c>
      <c r="J1593" s="18">
        <f t="shared" si="76"/>
        <v>110</v>
      </c>
    </row>
    <row r="1594" spans="1:10">
      <c r="A1594" s="15">
        <f t="shared" si="78"/>
        <v>160014</v>
      </c>
      <c r="B1594" s="15">
        <v>60014</v>
      </c>
      <c r="C1594" s="27">
        <v>2024</v>
      </c>
      <c r="D1594" s="15" t="s">
        <v>723</v>
      </c>
      <c r="E1594" s="15" t="s">
        <v>2255</v>
      </c>
      <c r="F1594" s="15">
        <v>45</v>
      </c>
      <c r="G1594" s="15" t="s">
        <v>707</v>
      </c>
      <c r="H1594" s="15" t="str">
        <f t="shared" si="77"/>
        <v>普通怪物</v>
      </c>
      <c r="I1594" s="18">
        <f>VLOOKUP(F1594,映射!A:B,2,FALSE)*VLOOKUP(G1594,映射!T:U,2,FALSE)*VLOOKUP(H1594,映射!O:P,2,FALSE)</f>
        <v>1010</v>
      </c>
      <c r="J1594" s="18">
        <f t="shared" si="76"/>
        <v>120</v>
      </c>
    </row>
    <row r="1595" spans="1:10">
      <c r="A1595" s="15">
        <f t="shared" si="78"/>
        <v>160015</v>
      </c>
      <c r="B1595" s="15">
        <v>60015</v>
      </c>
      <c r="C1595" s="27">
        <v>2025</v>
      </c>
      <c r="D1595" s="15" t="s">
        <v>724</v>
      </c>
      <c r="E1595" s="15" t="s">
        <v>2255</v>
      </c>
      <c r="F1595" s="15">
        <v>45</v>
      </c>
      <c r="G1595" s="15" t="s">
        <v>707</v>
      </c>
      <c r="H1595" s="15" t="str">
        <f t="shared" si="77"/>
        <v>普通怪物</v>
      </c>
      <c r="I1595" s="18">
        <f>VLOOKUP(F1595,映射!A:B,2,FALSE)*VLOOKUP(G1595,映射!T:U,2,FALSE)*VLOOKUP(H1595,映射!O:P,2,FALSE)</f>
        <v>1010</v>
      </c>
      <c r="J1595" s="18">
        <f t="shared" si="76"/>
        <v>120</v>
      </c>
    </row>
    <row r="1596" spans="1:10">
      <c r="A1596" s="15">
        <f t="shared" si="78"/>
        <v>160016</v>
      </c>
      <c r="B1596" s="15">
        <v>60016</v>
      </c>
      <c r="C1596" s="27">
        <v>2026</v>
      </c>
      <c r="D1596" s="15" t="s">
        <v>725</v>
      </c>
      <c r="E1596" s="15" t="s">
        <v>2255</v>
      </c>
      <c r="F1596" s="15">
        <v>50</v>
      </c>
      <c r="G1596" s="15" t="s">
        <v>707</v>
      </c>
      <c r="H1596" s="15" t="str">
        <f t="shared" si="77"/>
        <v>普通怪物</v>
      </c>
      <c r="I1596" s="18">
        <f>VLOOKUP(F1596,映射!A:B,2,FALSE)*VLOOKUP(G1596,映射!T:U,2,FALSE)*VLOOKUP(H1596,映射!O:P,2,FALSE)</f>
        <v>1300</v>
      </c>
      <c r="J1596" s="18">
        <f t="shared" si="76"/>
        <v>130</v>
      </c>
    </row>
    <row r="1597" spans="1:10">
      <c r="A1597" s="15">
        <f t="shared" si="78"/>
        <v>160017</v>
      </c>
      <c r="B1597" s="15">
        <v>60017</v>
      </c>
      <c r="C1597" s="27">
        <v>2027</v>
      </c>
      <c r="D1597" s="15" t="s">
        <v>726</v>
      </c>
      <c r="E1597" s="15" t="s">
        <v>2255</v>
      </c>
      <c r="F1597" s="15">
        <v>50</v>
      </c>
      <c r="G1597" s="15" t="s">
        <v>707</v>
      </c>
      <c r="H1597" s="15" t="str">
        <f t="shared" si="77"/>
        <v>普通怪物</v>
      </c>
      <c r="I1597" s="18">
        <f>VLOOKUP(F1597,映射!A:B,2,FALSE)*VLOOKUP(G1597,映射!T:U,2,FALSE)*VLOOKUP(H1597,映射!O:P,2,FALSE)</f>
        <v>1300</v>
      </c>
      <c r="J1597" s="18">
        <f t="shared" si="76"/>
        <v>130</v>
      </c>
    </row>
    <row r="1598" spans="1:10">
      <c r="A1598" s="15">
        <f t="shared" si="78"/>
        <v>160018</v>
      </c>
      <c r="B1598" s="15">
        <v>60018</v>
      </c>
      <c r="C1598" s="27">
        <v>2028</v>
      </c>
      <c r="D1598" s="15" t="s">
        <v>727</v>
      </c>
      <c r="E1598" s="15" t="s">
        <v>2255</v>
      </c>
      <c r="F1598" s="15">
        <v>55</v>
      </c>
      <c r="G1598" s="15" t="s">
        <v>707</v>
      </c>
      <c r="H1598" s="15" t="str">
        <f t="shared" si="77"/>
        <v>普通怪物</v>
      </c>
      <c r="I1598" s="18">
        <f>VLOOKUP(F1598,映射!A:B,2,FALSE)*VLOOKUP(G1598,映射!T:U,2,FALSE)*VLOOKUP(H1598,映射!O:P,2,FALSE)</f>
        <v>1640</v>
      </c>
      <c r="J1598" s="18">
        <f t="shared" si="76"/>
        <v>140</v>
      </c>
    </row>
    <row r="1599" spans="1:10">
      <c r="A1599" s="15">
        <f t="shared" si="78"/>
        <v>160019</v>
      </c>
      <c r="B1599" s="15">
        <v>60019</v>
      </c>
      <c r="C1599" s="27">
        <v>2029</v>
      </c>
      <c r="D1599" s="15" t="s">
        <v>728</v>
      </c>
      <c r="E1599" s="15" t="s">
        <v>2255</v>
      </c>
      <c r="F1599" s="15">
        <v>55</v>
      </c>
      <c r="G1599" s="15" t="s">
        <v>707</v>
      </c>
      <c r="H1599" s="15" t="str">
        <f t="shared" si="77"/>
        <v>普通怪物</v>
      </c>
      <c r="I1599" s="18">
        <f>VLOOKUP(F1599,映射!A:B,2,FALSE)*VLOOKUP(G1599,映射!T:U,2,FALSE)*VLOOKUP(H1599,映射!O:P,2,FALSE)</f>
        <v>1640</v>
      </c>
      <c r="J1599" s="18">
        <f t="shared" si="76"/>
        <v>140</v>
      </c>
    </row>
    <row r="1600" spans="1:10">
      <c r="A1600" s="15">
        <f t="shared" si="78"/>
        <v>160020</v>
      </c>
      <c r="B1600" s="15">
        <v>60020</v>
      </c>
      <c r="C1600" s="27">
        <v>2030</v>
      </c>
      <c r="D1600" s="15" t="s">
        <v>729</v>
      </c>
      <c r="E1600" s="15" t="s">
        <v>2255</v>
      </c>
      <c r="F1600" s="15">
        <v>60</v>
      </c>
      <c r="G1600" s="15" t="s">
        <v>707</v>
      </c>
      <c r="H1600" s="15" t="str">
        <f t="shared" si="77"/>
        <v>普通怪物</v>
      </c>
      <c r="I1600" s="18">
        <f>VLOOKUP(F1600,映射!A:B,2,FALSE)*VLOOKUP(G1600,映射!T:U,2,FALSE)*VLOOKUP(H1600,映射!O:P,2,FALSE)</f>
        <v>2060</v>
      </c>
      <c r="J1600" s="18">
        <f t="shared" si="76"/>
        <v>150</v>
      </c>
    </row>
    <row r="1601" spans="1:10">
      <c r="A1601" s="15">
        <f t="shared" si="78"/>
        <v>160021</v>
      </c>
      <c r="B1601" s="15">
        <v>60021</v>
      </c>
      <c r="C1601" s="27">
        <v>2014</v>
      </c>
      <c r="D1601" s="15" t="s">
        <v>713</v>
      </c>
      <c r="E1601" s="15" t="s">
        <v>2255</v>
      </c>
      <c r="F1601" s="15">
        <v>60</v>
      </c>
      <c r="G1601" s="15" t="s">
        <v>707</v>
      </c>
      <c r="H1601" s="15" t="str">
        <f t="shared" si="77"/>
        <v>普通怪物</v>
      </c>
      <c r="I1601" s="18">
        <f>VLOOKUP(F1601,映射!A:B,2,FALSE)*VLOOKUP(G1601,映射!T:U,2,FALSE)*VLOOKUP(H1601,映射!O:P,2,FALSE)</f>
        <v>2060</v>
      </c>
      <c r="J1601" s="18">
        <f t="shared" si="76"/>
        <v>150</v>
      </c>
    </row>
    <row r="1602" spans="1:10">
      <c r="A1602" s="15">
        <f t="shared" si="78"/>
        <v>151000</v>
      </c>
      <c r="B1602" s="15">
        <v>51000</v>
      </c>
      <c r="C1602" s="15">
        <v>24</v>
      </c>
      <c r="D1602" s="15" t="s">
        <v>383</v>
      </c>
      <c r="E1602" s="15" t="s">
        <v>2257</v>
      </c>
      <c r="F1602" s="15">
        <v>12</v>
      </c>
      <c r="G1602" s="15" t="s">
        <v>730</v>
      </c>
      <c r="H1602" s="15" t="str">
        <f t="shared" si="77"/>
        <v>boss</v>
      </c>
      <c r="I1602" s="18">
        <f>VLOOKUP(F1602,映射!A:B,2,FALSE)*VLOOKUP(G1602,映射!T:U,2,FALSE)*VLOOKUP(H1602,映射!O:P,2,FALSE)</f>
        <v>450</v>
      </c>
      <c r="J1602" s="18">
        <f t="shared" si="76"/>
        <v>540</v>
      </c>
    </row>
    <row r="1603" spans="1:10">
      <c r="A1603" s="15">
        <f t="shared" si="78"/>
        <v>151001</v>
      </c>
      <c r="B1603" s="15">
        <v>51001</v>
      </c>
      <c r="C1603" s="15">
        <v>97</v>
      </c>
      <c r="D1603" s="15" t="s">
        <v>386</v>
      </c>
      <c r="E1603" s="15" t="s">
        <v>2258</v>
      </c>
      <c r="F1603" s="15">
        <v>13</v>
      </c>
      <c r="G1603" s="15" t="s">
        <v>730</v>
      </c>
      <c r="H1603" s="15" t="str">
        <f t="shared" si="77"/>
        <v>boss</v>
      </c>
      <c r="I1603" s="18">
        <f>VLOOKUP(F1603,映射!A:B,2,FALSE)*VLOOKUP(G1603,映射!T:U,2,FALSE)*VLOOKUP(H1603,映射!O:P,2,FALSE)</f>
        <v>500</v>
      </c>
      <c r="J1603" s="18">
        <f t="shared" ref="J1603:J1640" si="79">VLOOKUP(F1603,AK:AL,2,FALSE)*VLOOKUP(G1603,AH:AI,2,FALSE)*VLOOKUP(H1603,AF:AG,2,FALSE)</f>
        <v>560</v>
      </c>
    </row>
    <row r="1604" spans="1:10">
      <c r="A1604" s="15">
        <f t="shared" ref="A1604:A1640" si="80">B1604+100000</f>
        <v>151002</v>
      </c>
      <c r="B1604" s="15">
        <v>51002</v>
      </c>
      <c r="C1604" s="15">
        <v>44</v>
      </c>
      <c r="D1604" s="15" t="s">
        <v>83</v>
      </c>
      <c r="E1604" s="15" t="s">
        <v>2259</v>
      </c>
      <c r="F1604" s="15">
        <v>14</v>
      </c>
      <c r="G1604" s="15" t="s">
        <v>730</v>
      </c>
      <c r="H1604" s="15" t="str">
        <f t="shared" ref="H1604:H1640" si="81">IF(E1604="monster","普通怪物","boss")</f>
        <v>boss</v>
      </c>
      <c r="I1604" s="18">
        <f>VLOOKUP(F1604,映射!A:B,2,FALSE)*VLOOKUP(G1604,映射!T:U,2,FALSE)*VLOOKUP(H1604,映射!O:P,2,FALSE)</f>
        <v>550</v>
      </c>
      <c r="J1604" s="18">
        <f t="shared" si="79"/>
        <v>580</v>
      </c>
    </row>
    <row r="1605" spans="1:10">
      <c r="A1605" s="15">
        <f t="shared" si="80"/>
        <v>151003</v>
      </c>
      <c r="B1605" s="15">
        <v>51003</v>
      </c>
      <c r="C1605" s="15">
        <v>18</v>
      </c>
      <c r="D1605" s="15" t="s">
        <v>389</v>
      </c>
      <c r="E1605" s="15" t="s">
        <v>2260</v>
      </c>
      <c r="F1605" s="15">
        <v>15</v>
      </c>
      <c r="G1605" s="15" t="s">
        <v>730</v>
      </c>
      <c r="H1605" s="15" t="str">
        <f t="shared" si="81"/>
        <v>boss</v>
      </c>
      <c r="I1605" s="18">
        <f>VLOOKUP(F1605,映射!A:B,2,FALSE)*VLOOKUP(G1605,映射!T:U,2,FALSE)*VLOOKUP(H1605,映射!O:P,2,FALSE)</f>
        <v>600</v>
      </c>
      <c r="J1605" s="18">
        <f t="shared" si="79"/>
        <v>600</v>
      </c>
    </row>
    <row r="1606" spans="1:10">
      <c r="A1606" s="15">
        <f t="shared" si="80"/>
        <v>151004</v>
      </c>
      <c r="B1606" s="15">
        <v>51004</v>
      </c>
      <c r="C1606" s="15">
        <v>29</v>
      </c>
      <c r="D1606" s="15" t="s">
        <v>390</v>
      </c>
      <c r="E1606" s="15" t="s">
        <v>2261</v>
      </c>
      <c r="F1606" s="15">
        <v>18</v>
      </c>
      <c r="G1606" s="15" t="s">
        <v>730</v>
      </c>
      <c r="H1606" s="15" t="str">
        <f t="shared" si="81"/>
        <v>boss</v>
      </c>
      <c r="I1606" s="18">
        <f>VLOOKUP(F1606,映射!A:B,2,FALSE)*VLOOKUP(G1606,映射!T:U,2,FALSE)*VLOOKUP(H1606,映射!O:P,2,FALSE)</f>
        <v>800</v>
      </c>
      <c r="J1606" s="18">
        <f t="shared" si="79"/>
        <v>660</v>
      </c>
    </row>
    <row r="1607" spans="1:10">
      <c r="A1607" s="15">
        <f t="shared" si="80"/>
        <v>151005</v>
      </c>
      <c r="B1607" s="15">
        <v>51005</v>
      </c>
      <c r="C1607" s="15">
        <v>31</v>
      </c>
      <c r="D1607" s="15" t="s">
        <v>392</v>
      </c>
      <c r="E1607" s="15" t="s">
        <v>2262</v>
      </c>
      <c r="F1607" s="15">
        <v>19</v>
      </c>
      <c r="G1607" s="15" t="s">
        <v>730</v>
      </c>
      <c r="H1607" s="15" t="str">
        <f t="shared" si="81"/>
        <v>boss</v>
      </c>
      <c r="I1607" s="18">
        <f>VLOOKUP(F1607,映射!A:B,2,FALSE)*VLOOKUP(G1607,映射!T:U,2,FALSE)*VLOOKUP(H1607,映射!O:P,2,FALSE)</f>
        <v>900</v>
      </c>
      <c r="J1607" s="18">
        <f t="shared" si="79"/>
        <v>680</v>
      </c>
    </row>
    <row r="1608" spans="1:10">
      <c r="A1608" s="15">
        <f t="shared" si="80"/>
        <v>151006</v>
      </c>
      <c r="B1608" s="15">
        <v>51006</v>
      </c>
      <c r="C1608" s="15">
        <v>32</v>
      </c>
      <c r="D1608" s="15" t="s">
        <v>394</v>
      </c>
      <c r="E1608" s="15" t="s">
        <v>2263</v>
      </c>
      <c r="F1608" s="15">
        <v>20</v>
      </c>
      <c r="G1608" s="15" t="s">
        <v>730</v>
      </c>
      <c r="H1608" s="15" t="str">
        <f t="shared" si="81"/>
        <v>boss</v>
      </c>
      <c r="I1608" s="18">
        <f>VLOOKUP(F1608,映射!A:B,2,FALSE)*VLOOKUP(G1608,映射!T:U,2,FALSE)*VLOOKUP(H1608,映射!O:P,2,FALSE)</f>
        <v>950</v>
      </c>
      <c r="J1608" s="18">
        <f t="shared" si="79"/>
        <v>700</v>
      </c>
    </row>
    <row r="1609" spans="1:10">
      <c r="A1609" s="15">
        <f t="shared" si="80"/>
        <v>151007</v>
      </c>
      <c r="B1609" s="15">
        <v>51007</v>
      </c>
      <c r="C1609" s="15">
        <v>46</v>
      </c>
      <c r="D1609" s="15" t="s">
        <v>111</v>
      </c>
      <c r="E1609" s="15" t="s">
        <v>2264</v>
      </c>
      <c r="F1609" s="15">
        <v>21</v>
      </c>
      <c r="G1609" s="15" t="s">
        <v>730</v>
      </c>
      <c r="H1609" s="15" t="str">
        <f t="shared" si="81"/>
        <v>boss</v>
      </c>
      <c r="I1609" s="18">
        <f>VLOOKUP(F1609,映射!A:B,2,FALSE)*VLOOKUP(G1609,映射!T:U,2,FALSE)*VLOOKUP(H1609,映射!O:P,2,FALSE)</f>
        <v>1050</v>
      </c>
      <c r="J1609" s="18">
        <f t="shared" si="79"/>
        <v>720</v>
      </c>
    </row>
    <row r="1610" spans="1:10">
      <c r="A1610" s="15">
        <f t="shared" si="80"/>
        <v>151008</v>
      </c>
      <c r="B1610" s="15">
        <v>51008</v>
      </c>
      <c r="C1610" s="15">
        <v>48</v>
      </c>
      <c r="D1610" s="15" t="s">
        <v>402</v>
      </c>
      <c r="E1610" s="15" t="s">
        <v>2265</v>
      </c>
      <c r="F1610" s="15">
        <v>22</v>
      </c>
      <c r="G1610" s="15" t="s">
        <v>730</v>
      </c>
      <c r="H1610" s="15" t="str">
        <f t="shared" si="81"/>
        <v>boss</v>
      </c>
      <c r="I1610" s="18">
        <f>VLOOKUP(F1610,映射!A:B,2,FALSE)*VLOOKUP(G1610,映射!T:U,2,FALSE)*VLOOKUP(H1610,映射!O:P,2,FALSE)</f>
        <v>1150</v>
      </c>
      <c r="J1610" s="18">
        <f t="shared" si="79"/>
        <v>740</v>
      </c>
    </row>
    <row r="1611" spans="1:10">
      <c r="A1611" s="15">
        <f t="shared" si="80"/>
        <v>151009</v>
      </c>
      <c r="B1611" s="15">
        <v>51009</v>
      </c>
      <c r="C1611" s="15">
        <v>50</v>
      </c>
      <c r="D1611" s="15" t="s">
        <v>404</v>
      </c>
      <c r="E1611" s="15" t="s">
        <v>2266</v>
      </c>
      <c r="F1611" s="15">
        <v>23</v>
      </c>
      <c r="G1611" s="15" t="s">
        <v>730</v>
      </c>
      <c r="H1611" s="15" t="str">
        <f t="shared" si="81"/>
        <v>boss</v>
      </c>
      <c r="I1611" s="18">
        <f>VLOOKUP(F1611,映射!A:B,2,FALSE)*VLOOKUP(G1611,映射!T:U,2,FALSE)*VLOOKUP(H1611,映射!O:P,2,FALSE)</f>
        <v>1250</v>
      </c>
      <c r="J1611" s="18">
        <f t="shared" si="79"/>
        <v>760</v>
      </c>
    </row>
    <row r="1612" spans="1:10">
      <c r="A1612" s="15">
        <f t="shared" si="80"/>
        <v>151010</v>
      </c>
      <c r="B1612" s="15">
        <v>51010</v>
      </c>
      <c r="C1612" s="15">
        <v>52</v>
      </c>
      <c r="D1612" s="15" t="s">
        <v>406</v>
      </c>
      <c r="E1612" s="15" t="s">
        <v>2267</v>
      </c>
      <c r="F1612" s="15">
        <v>24</v>
      </c>
      <c r="G1612" s="15" t="s">
        <v>730</v>
      </c>
      <c r="H1612" s="15" t="str">
        <f t="shared" si="81"/>
        <v>boss</v>
      </c>
      <c r="I1612" s="18">
        <f>VLOOKUP(F1612,映射!A:B,2,FALSE)*VLOOKUP(G1612,映射!T:U,2,FALSE)*VLOOKUP(H1612,映射!O:P,2,FALSE)</f>
        <v>1350</v>
      </c>
      <c r="J1612" s="18">
        <f t="shared" si="79"/>
        <v>780</v>
      </c>
    </row>
    <row r="1613" spans="1:10">
      <c r="A1613" s="15">
        <f t="shared" si="80"/>
        <v>151011</v>
      </c>
      <c r="B1613" s="15">
        <v>51011</v>
      </c>
      <c r="C1613" s="15">
        <v>57</v>
      </c>
      <c r="D1613" s="15" t="s">
        <v>410</v>
      </c>
      <c r="E1613" s="15" t="s">
        <v>2268</v>
      </c>
      <c r="F1613" s="15">
        <v>25</v>
      </c>
      <c r="G1613" s="15" t="s">
        <v>730</v>
      </c>
      <c r="H1613" s="15" t="str">
        <f t="shared" si="81"/>
        <v>boss</v>
      </c>
      <c r="I1613" s="18">
        <f>VLOOKUP(F1613,映射!A:B,2,FALSE)*VLOOKUP(G1613,映射!T:U,2,FALSE)*VLOOKUP(H1613,映射!O:P,2,FALSE)</f>
        <v>1450</v>
      </c>
      <c r="J1613" s="18">
        <f t="shared" si="79"/>
        <v>800</v>
      </c>
    </row>
    <row r="1614" spans="1:10">
      <c r="A1614" s="15">
        <f t="shared" si="80"/>
        <v>151012</v>
      </c>
      <c r="B1614" s="15">
        <v>51012</v>
      </c>
      <c r="C1614" s="15">
        <v>60</v>
      </c>
      <c r="D1614" s="15" t="s">
        <v>413</v>
      </c>
      <c r="E1614" s="15" t="s">
        <v>2269</v>
      </c>
      <c r="F1614" s="15">
        <v>26</v>
      </c>
      <c r="G1614" s="15" t="s">
        <v>730</v>
      </c>
      <c r="H1614" s="15" t="str">
        <f t="shared" si="81"/>
        <v>boss</v>
      </c>
      <c r="I1614" s="18">
        <f>VLOOKUP(F1614,映射!A:B,2,FALSE)*VLOOKUP(G1614,映射!T:U,2,FALSE)*VLOOKUP(H1614,映射!O:P,2,FALSE)</f>
        <v>1550</v>
      </c>
      <c r="J1614" s="18">
        <f t="shared" si="79"/>
        <v>820</v>
      </c>
    </row>
    <row r="1615" spans="1:10">
      <c r="A1615" s="15">
        <f t="shared" si="80"/>
        <v>151013</v>
      </c>
      <c r="B1615" s="15">
        <v>51013</v>
      </c>
      <c r="C1615" s="15">
        <v>63</v>
      </c>
      <c r="D1615" s="15" t="s">
        <v>747</v>
      </c>
      <c r="E1615" s="15" t="s">
        <v>2295</v>
      </c>
      <c r="F1615" s="15">
        <v>27</v>
      </c>
      <c r="G1615" s="15" t="s">
        <v>730</v>
      </c>
      <c r="H1615" s="15" t="str">
        <f t="shared" si="81"/>
        <v>boss</v>
      </c>
      <c r="I1615" s="18">
        <f>VLOOKUP(F1615,映射!A:B,2,FALSE)*VLOOKUP(G1615,映射!T:U,2,FALSE)*VLOOKUP(H1615,映射!O:P,2,FALSE)</f>
        <v>1700</v>
      </c>
      <c r="J1615" s="18">
        <f t="shared" si="79"/>
        <v>840</v>
      </c>
    </row>
    <row r="1616" spans="1:10">
      <c r="A1616" s="15">
        <f t="shared" si="80"/>
        <v>151014</v>
      </c>
      <c r="B1616" s="15">
        <v>51014</v>
      </c>
      <c r="C1616" s="15">
        <v>66</v>
      </c>
      <c r="D1616" s="15" t="s">
        <v>417</v>
      </c>
      <c r="E1616" s="15" t="s">
        <v>2271</v>
      </c>
      <c r="F1616" s="15">
        <v>28</v>
      </c>
      <c r="G1616" s="15" t="s">
        <v>730</v>
      </c>
      <c r="H1616" s="15" t="str">
        <f t="shared" si="81"/>
        <v>boss</v>
      </c>
      <c r="I1616" s="18">
        <f>VLOOKUP(F1616,映射!A:B,2,FALSE)*VLOOKUP(G1616,映射!T:U,2,FALSE)*VLOOKUP(H1616,映射!O:P,2,FALSE)</f>
        <v>1800</v>
      </c>
      <c r="J1616" s="18">
        <f t="shared" si="79"/>
        <v>860</v>
      </c>
    </row>
    <row r="1617" spans="1:10">
      <c r="A1617" s="15">
        <f t="shared" si="80"/>
        <v>151015</v>
      </c>
      <c r="B1617" s="15">
        <v>51015</v>
      </c>
      <c r="C1617" s="15">
        <v>35</v>
      </c>
      <c r="D1617" s="15" t="s">
        <v>419</v>
      </c>
      <c r="E1617" s="15" t="s">
        <v>2255</v>
      </c>
      <c r="F1617" s="15">
        <v>29</v>
      </c>
      <c r="G1617" s="15" t="s">
        <v>730</v>
      </c>
      <c r="H1617" s="15" t="str">
        <f t="shared" si="81"/>
        <v>普通怪物</v>
      </c>
      <c r="I1617" s="18">
        <f>VLOOKUP(F1617,映射!A:B,2,FALSE)*VLOOKUP(G1617,映射!T:U,2,FALSE)*VLOOKUP(H1617,映射!O:P,2,FALSE)</f>
        <v>390</v>
      </c>
      <c r="J1617" s="18">
        <f t="shared" si="79"/>
        <v>176</v>
      </c>
    </row>
    <row r="1618" spans="1:10">
      <c r="A1618" s="15">
        <f t="shared" si="80"/>
        <v>151016</v>
      </c>
      <c r="B1618" s="15">
        <v>51016</v>
      </c>
      <c r="C1618" s="15">
        <v>78</v>
      </c>
      <c r="D1618" s="15" t="s">
        <v>422</v>
      </c>
      <c r="E1618" s="15" t="s">
        <v>2272</v>
      </c>
      <c r="F1618" s="15">
        <v>33</v>
      </c>
      <c r="G1618" s="15" t="s">
        <v>730</v>
      </c>
      <c r="H1618" s="15" t="str">
        <f t="shared" si="81"/>
        <v>boss</v>
      </c>
      <c r="I1618" s="18">
        <f>VLOOKUP(F1618,映射!A:B,2,FALSE)*VLOOKUP(G1618,映射!T:U,2,FALSE)*VLOOKUP(H1618,映射!O:P,2,FALSE)</f>
        <v>2550</v>
      </c>
      <c r="J1618" s="18">
        <f t="shared" si="79"/>
        <v>960</v>
      </c>
    </row>
    <row r="1619" spans="1:10">
      <c r="A1619" s="15">
        <f t="shared" si="80"/>
        <v>151017</v>
      </c>
      <c r="B1619" s="15">
        <v>51017</v>
      </c>
      <c r="C1619" s="15">
        <v>81</v>
      </c>
      <c r="D1619" s="15" t="s">
        <v>427</v>
      </c>
      <c r="E1619" s="15" t="s">
        <v>2273</v>
      </c>
      <c r="F1619" s="15">
        <v>34</v>
      </c>
      <c r="G1619" s="15" t="s">
        <v>730</v>
      </c>
      <c r="H1619" s="15" t="str">
        <f t="shared" si="81"/>
        <v>boss</v>
      </c>
      <c r="I1619" s="18">
        <f>VLOOKUP(F1619,映射!A:B,2,FALSE)*VLOOKUP(G1619,映射!T:U,2,FALSE)*VLOOKUP(H1619,映射!O:P,2,FALSE)</f>
        <v>2700</v>
      </c>
      <c r="J1619" s="18">
        <f t="shared" si="79"/>
        <v>980</v>
      </c>
    </row>
    <row r="1620" spans="1:10">
      <c r="A1620" s="15">
        <f t="shared" si="80"/>
        <v>151018</v>
      </c>
      <c r="B1620" s="15">
        <v>51018</v>
      </c>
      <c r="C1620" s="15">
        <v>84</v>
      </c>
      <c r="D1620" s="15" t="s">
        <v>436</v>
      </c>
      <c r="E1620" s="15" t="s">
        <v>2274</v>
      </c>
      <c r="F1620" s="15">
        <v>35</v>
      </c>
      <c r="G1620" s="15" t="s">
        <v>730</v>
      </c>
      <c r="H1620" s="15" t="str">
        <f t="shared" si="81"/>
        <v>boss</v>
      </c>
      <c r="I1620" s="18">
        <f>VLOOKUP(F1620,映射!A:B,2,FALSE)*VLOOKUP(G1620,映射!T:U,2,FALSE)*VLOOKUP(H1620,映射!O:P,2,FALSE)</f>
        <v>2900</v>
      </c>
      <c r="J1620" s="18">
        <f t="shared" si="79"/>
        <v>1000</v>
      </c>
    </row>
    <row r="1621" spans="1:10">
      <c r="A1621" s="15">
        <f t="shared" si="80"/>
        <v>151019</v>
      </c>
      <c r="B1621" s="15">
        <v>51019</v>
      </c>
      <c r="C1621" s="15">
        <v>86</v>
      </c>
      <c r="D1621" s="15" t="s">
        <v>441</v>
      </c>
      <c r="E1621" s="15" t="s">
        <v>2275</v>
      </c>
      <c r="F1621" s="15">
        <v>36</v>
      </c>
      <c r="G1621" s="15" t="s">
        <v>730</v>
      </c>
      <c r="H1621" s="15" t="str">
        <f t="shared" si="81"/>
        <v>boss</v>
      </c>
      <c r="I1621" s="18">
        <f>VLOOKUP(F1621,映射!A:B,2,FALSE)*VLOOKUP(G1621,映射!T:U,2,FALSE)*VLOOKUP(H1621,映射!O:P,2,FALSE)</f>
        <v>3050</v>
      </c>
      <c r="J1621" s="18">
        <f t="shared" si="79"/>
        <v>1020</v>
      </c>
    </row>
    <row r="1622" spans="1:10">
      <c r="A1622" s="15">
        <f t="shared" si="80"/>
        <v>151020</v>
      </c>
      <c r="B1622" s="15">
        <v>51020</v>
      </c>
      <c r="C1622" s="15">
        <v>86</v>
      </c>
      <c r="D1622" s="15" t="s">
        <v>445</v>
      </c>
      <c r="E1622" s="15" t="s">
        <v>2276</v>
      </c>
      <c r="F1622" s="15">
        <v>37</v>
      </c>
      <c r="G1622" s="15" t="s">
        <v>730</v>
      </c>
      <c r="H1622" s="15" t="str">
        <f t="shared" si="81"/>
        <v>boss</v>
      </c>
      <c r="I1622" s="18">
        <f>VLOOKUP(F1622,映射!A:B,2,FALSE)*VLOOKUP(G1622,映射!T:U,2,FALSE)*VLOOKUP(H1622,映射!O:P,2,FALSE)</f>
        <v>3250</v>
      </c>
      <c r="J1622" s="18">
        <f t="shared" si="79"/>
        <v>1040</v>
      </c>
    </row>
    <row r="1623" spans="1:10">
      <c r="A1623" s="15">
        <f t="shared" si="80"/>
        <v>151021</v>
      </c>
      <c r="B1623" s="15">
        <v>51021</v>
      </c>
      <c r="C1623" s="15">
        <v>87</v>
      </c>
      <c r="D1623" s="15" t="s">
        <v>449</v>
      </c>
      <c r="E1623" s="15" t="s">
        <v>2277</v>
      </c>
      <c r="F1623" s="15">
        <v>38</v>
      </c>
      <c r="G1623" s="15" t="s">
        <v>730</v>
      </c>
      <c r="H1623" s="15" t="str">
        <f t="shared" si="81"/>
        <v>boss</v>
      </c>
      <c r="I1623" s="18">
        <f>VLOOKUP(F1623,映射!A:B,2,FALSE)*VLOOKUP(G1623,映射!T:U,2,FALSE)*VLOOKUP(H1623,映射!O:P,2,FALSE)</f>
        <v>3450</v>
      </c>
      <c r="J1623" s="18">
        <f t="shared" si="79"/>
        <v>1060</v>
      </c>
    </row>
    <row r="1624" spans="1:10">
      <c r="A1624" s="15">
        <f t="shared" si="80"/>
        <v>151022</v>
      </c>
      <c r="B1624" s="15">
        <v>51022</v>
      </c>
      <c r="C1624" s="15">
        <v>88</v>
      </c>
      <c r="D1624" s="15" t="s">
        <v>453</v>
      </c>
      <c r="E1624" s="15" t="s">
        <v>2278</v>
      </c>
      <c r="F1624" s="15">
        <v>39</v>
      </c>
      <c r="G1624" s="15" t="s">
        <v>730</v>
      </c>
      <c r="H1624" s="15" t="str">
        <f t="shared" si="81"/>
        <v>boss</v>
      </c>
      <c r="I1624" s="18">
        <f>VLOOKUP(F1624,映射!A:B,2,FALSE)*VLOOKUP(G1624,映射!T:U,2,FALSE)*VLOOKUP(H1624,映射!O:P,2,FALSE)</f>
        <v>3650</v>
      </c>
      <c r="J1624" s="18">
        <f t="shared" si="79"/>
        <v>1080</v>
      </c>
    </row>
    <row r="1625" spans="1:10">
      <c r="A1625" s="15">
        <f t="shared" si="80"/>
        <v>151023</v>
      </c>
      <c r="B1625" s="15">
        <v>51023</v>
      </c>
      <c r="C1625" s="15">
        <v>89</v>
      </c>
      <c r="D1625" s="15" t="s">
        <v>457</v>
      </c>
      <c r="E1625" s="15" t="s">
        <v>2279</v>
      </c>
      <c r="F1625" s="15">
        <v>40</v>
      </c>
      <c r="G1625" s="15" t="s">
        <v>730</v>
      </c>
      <c r="H1625" s="15" t="str">
        <f t="shared" si="81"/>
        <v>boss</v>
      </c>
      <c r="I1625" s="18">
        <f>VLOOKUP(F1625,映射!A:B,2,FALSE)*VLOOKUP(G1625,映射!T:U,2,FALSE)*VLOOKUP(H1625,映射!O:P,2,FALSE)</f>
        <v>3850</v>
      </c>
      <c r="J1625" s="18">
        <f t="shared" si="79"/>
        <v>1100</v>
      </c>
    </row>
    <row r="1626" spans="1:10">
      <c r="A1626" s="15">
        <f t="shared" si="80"/>
        <v>151024</v>
      </c>
      <c r="B1626" s="15">
        <v>51024</v>
      </c>
      <c r="C1626" s="15">
        <v>90</v>
      </c>
      <c r="D1626" s="15" t="s">
        <v>462</v>
      </c>
      <c r="E1626" s="15" t="s">
        <v>2280</v>
      </c>
      <c r="F1626" s="15">
        <v>41</v>
      </c>
      <c r="G1626" s="15" t="s">
        <v>730</v>
      </c>
      <c r="H1626" s="15" t="str">
        <f t="shared" si="81"/>
        <v>boss</v>
      </c>
      <c r="I1626" s="18">
        <f>VLOOKUP(F1626,映射!A:B,2,FALSE)*VLOOKUP(G1626,映射!T:U,2,FALSE)*VLOOKUP(H1626,映射!O:P,2,FALSE)</f>
        <v>4100</v>
      </c>
      <c r="J1626" s="18">
        <f t="shared" si="79"/>
        <v>1120</v>
      </c>
    </row>
    <row r="1627" spans="1:10">
      <c r="A1627" s="15">
        <f t="shared" si="80"/>
        <v>151025</v>
      </c>
      <c r="B1627" s="15">
        <v>51025</v>
      </c>
      <c r="C1627" s="15">
        <v>93</v>
      </c>
      <c r="D1627" s="15" t="s">
        <v>465</v>
      </c>
      <c r="E1627" s="15" t="s">
        <v>2281</v>
      </c>
      <c r="F1627" s="15">
        <v>42</v>
      </c>
      <c r="G1627" s="15" t="s">
        <v>730</v>
      </c>
      <c r="H1627" s="15" t="str">
        <f t="shared" si="81"/>
        <v>boss</v>
      </c>
      <c r="I1627" s="18">
        <f>VLOOKUP(F1627,映射!A:B,2,FALSE)*VLOOKUP(G1627,映射!T:U,2,FALSE)*VLOOKUP(H1627,映射!O:P,2,FALSE)</f>
        <v>4300</v>
      </c>
      <c r="J1627" s="18">
        <f t="shared" si="79"/>
        <v>1140</v>
      </c>
    </row>
    <row r="1628" spans="1:10">
      <c r="A1628" s="15">
        <f t="shared" si="80"/>
        <v>151026</v>
      </c>
      <c r="B1628" s="15">
        <v>51026</v>
      </c>
      <c r="C1628" s="15">
        <v>94</v>
      </c>
      <c r="D1628" s="15" t="s">
        <v>469</v>
      </c>
      <c r="E1628" s="15" t="s">
        <v>2282</v>
      </c>
      <c r="F1628" s="15">
        <v>43</v>
      </c>
      <c r="G1628" s="15" t="s">
        <v>730</v>
      </c>
      <c r="H1628" s="15" t="str">
        <f t="shared" si="81"/>
        <v>boss</v>
      </c>
      <c r="I1628" s="18">
        <f>VLOOKUP(F1628,映射!A:B,2,FALSE)*VLOOKUP(G1628,映射!T:U,2,FALSE)*VLOOKUP(H1628,映射!O:P,2,FALSE)</f>
        <v>4550</v>
      </c>
      <c r="J1628" s="18">
        <f t="shared" si="79"/>
        <v>1160</v>
      </c>
    </row>
    <row r="1629" spans="1:10">
      <c r="A1629" s="15">
        <f t="shared" si="80"/>
        <v>151027</v>
      </c>
      <c r="B1629" s="15">
        <v>51027</v>
      </c>
      <c r="C1629" s="15">
        <v>95</v>
      </c>
      <c r="D1629" s="15" t="s">
        <v>470</v>
      </c>
      <c r="E1629" s="15" t="s">
        <v>2283</v>
      </c>
      <c r="F1629" s="15">
        <v>44</v>
      </c>
      <c r="G1629" s="15" t="s">
        <v>730</v>
      </c>
      <c r="H1629" s="15" t="str">
        <f t="shared" si="81"/>
        <v>boss</v>
      </c>
      <c r="I1629" s="18">
        <f>VLOOKUP(F1629,映射!A:B,2,FALSE)*VLOOKUP(G1629,映射!T:U,2,FALSE)*VLOOKUP(H1629,映射!O:P,2,FALSE)</f>
        <v>4800</v>
      </c>
      <c r="J1629" s="18">
        <f t="shared" si="79"/>
        <v>1180</v>
      </c>
    </row>
    <row r="1630" spans="1:10">
      <c r="A1630" s="15">
        <f t="shared" si="80"/>
        <v>151028</v>
      </c>
      <c r="B1630" s="15">
        <v>51028</v>
      </c>
      <c r="C1630" s="15">
        <v>96</v>
      </c>
      <c r="D1630" s="15" t="s">
        <v>476</v>
      </c>
      <c r="E1630" s="15" t="s">
        <v>2284</v>
      </c>
      <c r="F1630" s="15">
        <v>45</v>
      </c>
      <c r="G1630" s="15" t="s">
        <v>730</v>
      </c>
      <c r="H1630" s="15" t="str">
        <f t="shared" si="81"/>
        <v>boss</v>
      </c>
      <c r="I1630" s="18">
        <f>VLOOKUP(F1630,映射!A:B,2,FALSE)*VLOOKUP(G1630,映射!T:U,2,FALSE)*VLOOKUP(H1630,映射!O:P,2,FALSE)</f>
        <v>5050</v>
      </c>
      <c r="J1630" s="18">
        <f t="shared" si="79"/>
        <v>1200</v>
      </c>
    </row>
    <row r="1631" spans="1:10">
      <c r="A1631" s="15">
        <f t="shared" si="80"/>
        <v>151029</v>
      </c>
      <c r="B1631" s="15">
        <v>51029</v>
      </c>
      <c r="C1631" s="15">
        <v>105</v>
      </c>
      <c r="D1631" s="15" t="s">
        <v>481</v>
      </c>
      <c r="E1631" s="15" t="s">
        <v>2285</v>
      </c>
      <c r="F1631" s="15">
        <v>47</v>
      </c>
      <c r="G1631" s="15" t="s">
        <v>730</v>
      </c>
      <c r="H1631" s="15" t="str">
        <f t="shared" si="81"/>
        <v>boss</v>
      </c>
      <c r="I1631" s="18">
        <f>VLOOKUP(F1631,映射!A:B,2,FALSE)*VLOOKUP(G1631,映射!T:U,2,FALSE)*VLOOKUP(H1631,映射!O:P,2,FALSE)</f>
        <v>5600</v>
      </c>
      <c r="J1631" s="18">
        <f t="shared" si="79"/>
        <v>1240</v>
      </c>
    </row>
    <row r="1632" spans="1:10">
      <c r="A1632" s="15">
        <f t="shared" si="80"/>
        <v>151030</v>
      </c>
      <c r="B1632" s="15">
        <v>51030</v>
      </c>
      <c r="C1632" s="15">
        <v>107</v>
      </c>
      <c r="D1632" s="15" t="s">
        <v>484</v>
      </c>
      <c r="E1632" s="15" t="s">
        <v>2286</v>
      </c>
      <c r="F1632" s="15">
        <v>48</v>
      </c>
      <c r="G1632" s="15" t="s">
        <v>730</v>
      </c>
      <c r="H1632" s="15" t="str">
        <f t="shared" si="81"/>
        <v>boss</v>
      </c>
      <c r="I1632" s="18">
        <f>VLOOKUP(F1632,映射!A:B,2,FALSE)*VLOOKUP(G1632,映射!T:U,2,FALSE)*VLOOKUP(H1632,映射!O:P,2,FALSE)</f>
        <v>5900</v>
      </c>
      <c r="J1632" s="18">
        <f t="shared" si="79"/>
        <v>1260</v>
      </c>
    </row>
    <row r="1633" spans="1:10">
      <c r="A1633" s="15">
        <f t="shared" si="80"/>
        <v>151031</v>
      </c>
      <c r="B1633" s="15">
        <v>51031</v>
      </c>
      <c r="C1633" s="15">
        <v>108</v>
      </c>
      <c r="D1633" s="15" t="s">
        <v>490</v>
      </c>
      <c r="E1633" s="15" t="s">
        <v>2287</v>
      </c>
      <c r="F1633" s="15">
        <v>49</v>
      </c>
      <c r="G1633" s="15" t="s">
        <v>730</v>
      </c>
      <c r="H1633" s="15" t="str">
        <f t="shared" si="81"/>
        <v>boss</v>
      </c>
      <c r="I1633" s="18">
        <f>VLOOKUP(F1633,映射!A:B,2,FALSE)*VLOOKUP(G1633,映射!T:U,2,FALSE)*VLOOKUP(H1633,映射!O:P,2,FALSE)</f>
        <v>6200</v>
      </c>
      <c r="J1633" s="18">
        <f t="shared" si="79"/>
        <v>1280</v>
      </c>
    </row>
    <row r="1634" spans="1:10">
      <c r="A1634" s="15">
        <f t="shared" si="80"/>
        <v>151032</v>
      </c>
      <c r="B1634" s="15">
        <v>51032</v>
      </c>
      <c r="C1634" s="15">
        <v>109</v>
      </c>
      <c r="D1634" s="15" t="s">
        <v>498</v>
      </c>
      <c r="E1634" s="15" t="s">
        <v>2288</v>
      </c>
      <c r="F1634" s="15">
        <v>50</v>
      </c>
      <c r="G1634" s="15" t="s">
        <v>730</v>
      </c>
      <c r="H1634" s="15" t="str">
        <f t="shared" si="81"/>
        <v>boss</v>
      </c>
      <c r="I1634" s="18">
        <f>VLOOKUP(F1634,映射!A:B,2,FALSE)*VLOOKUP(G1634,映射!T:U,2,FALSE)*VLOOKUP(H1634,映射!O:P,2,FALSE)</f>
        <v>6500</v>
      </c>
      <c r="J1634" s="18">
        <f t="shared" si="79"/>
        <v>1300</v>
      </c>
    </row>
    <row r="1635" spans="1:10">
      <c r="A1635" s="15">
        <f t="shared" si="80"/>
        <v>151033</v>
      </c>
      <c r="B1635" s="15">
        <v>51033</v>
      </c>
      <c r="C1635" s="15">
        <v>111</v>
      </c>
      <c r="D1635" s="15" t="s">
        <v>501</v>
      </c>
      <c r="E1635" s="15" t="s">
        <v>2289</v>
      </c>
      <c r="F1635" s="15">
        <v>53</v>
      </c>
      <c r="G1635" s="15" t="s">
        <v>730</v>
      </c>
      <c r="H1635" s="15" t="str">
        <f t="shared" si="81"/>
        <v>boss</v>
      </c>
      <c r="I1635" s="18">
        <f>VLOOKUP(F1635,映射!A:B,2,FALSE)*VLOOKUP(G1635,映射!T:U,2,FALSE)*VLOOKUP(H1635,映射!O:P,2,FALSE)</f>
        <v>7500</v>
      </c>
      <c r="J1635" s="18">
        <f t="shared" si="79"/>
        <v>1360</v>
      </c>
    </row>
    <row r="1636" spans="1:10">
      <c r="A1636" s="15">
        <f t="shared" si="80"/>
        <v>151034</v>
      </c>
      <c r="B1636" s="15">
        <v>51034</v>
      </c>
      <c r="C1636" s="15">
        <v>112</v>
      </c>
      <c r="D1636" s="15" t="s">
        <v>504</v>
      </c>
      <c r="E1636" s="15" t="s">
        <v>2290</v>
      </c>
      <c r="F1636" s="15">
        <v>54</v>
      </c>
      <c r="G1636" s="15" t="s">
        <v>730</v>
      </c>
      <c r="H1636" s="15" t="str">
        <f t="shared" si="81"/>
        <v>boss</v>
      </c>
      <c r="I1636" s="18">
        <f>VLOOKUP(F1636,映射!A:B,2,FALSE)*VLOOKUP(G1636,映射!T:U,2,FALSE)*VLOOKUP(H1636,映射!O:P,2,FALSE)</f>
        <v>7850</v>
      </c>
      <c r="J1636" s="18">
        <f t="shared" si="79"/>
        <v>1380</v>
      </c>
    </row>
    <row r="1637" spans="1:10">
      <c r="A1637" s="15">
        <f t="shared" si="80"/>
        <v>151035</v>
      </c>
      <c r="B1637" s="15">
        <v>51035</v>
      </c>
      <c r="C1637" s="15">
        <v>113</v>
      </c>
      <c r="D1637" s="15" t="s">
        <v>509</v>
      </c>
      <c r="E1637" s="15" t="s">
        <v>2291</v>
      </c>
      <c r="F1637" s="15">
        <v>55</v>
      </c>
      <c r="G1637" s="15" t="s">
        <v>730</v>
      </c>
      <c r="H1637" s="15" t="str">
        <f t="shared" si="81"/>
        <v>boss</v>
      </c>
      <c r="I1637" s="18">
        <f>VLOOKUP(F1637,映射!A:B,2,FALSE)*VLOOKUP(G1637,映射!T:U,2,FALSE)*VLOOKUP(H1637,映射!O:P,2,FALSE)</f>
        <v>8200</v>
      </c>
      <c r="J1637" s="18">
        <f t="shared" si="79"/>
        <v>1400</v>
      </c>
    </row>
    <row r="1638" spans="1:10">
      <c r="A1638" s="15">
        <f t="shared" si="80"/>
        <v>151036</v>
      </c>
      <c r="B1638" s="15">
        <v>51036</v>
      </c>
      <c r="C1638" s="15">
        <v>63</v>
      </c>
      <c r="D1638" s="15" t="s">
        <v>747</v>
      </c>
      <c r="E1638" s="15" t="s">
        <v>2295</v>
      </c>
      <c r="F1638" s="15">
        <v>58</v>
      </c>
      <c r="G1638" s="15" t="s">
        <v>730</v>
      </c>
      <c r="H1638" s="15" t="str">
        <f t="shared" si="81"/>
        <v>boss</v>
      </c>
      <c r="I1638" s="18">
        <f>VLOOKUP(F1638,映射!A:B,2,FALSE)*VLOOKUP(G1638,映射!T:U,2,FALSE)*VLOOKUP(H1638,映射!O:P,2,FALSE)</f>
        <v>9400</v>
      </c>
      <c r="J1638" s="18">
        <f t="shared" si="79"/>
        <v>1460</v>
      </c>
    </row>
    <row r="1639" spans="1:10">
      <c r="A1639" s="15">
        <f t="shared" si="80"/>
        <v>151037</v>
      </c>
      <c r="B1639" s="15">
        <v>51037</v>
      </c>
      <c r="C1639" s="15">
        <v>114</v>
      </c>
      <c r="D1639" s="15" t="s">
        <v>517</v>
      </c>
      <c r="E1639" s="15" t="s">
        <v>2292</v>
      </c>
      <c r="F1639" s="15">
        <v>59</v>
      </c>
      <c r="G1639" s="15" t="s">
        <v>730</v>
      </c>
      <c r="H1639" s="15" t="str">
        <f t="shared" si="81"/>
        <v>boss</v>
      </c>
      <c r="I1639" s="18">
        <f>VLOOKUP(F1639,映射!A:B,2,FALSE)*VLOOKUP(G1639,映射!T:U,2,FALSE)*VLOOKUP(H1639,映射!O:P,2,FALSE)</f>
        <v>9850</v>
      </c>
      <c r="J1639" s="18">
        <f t="shared" si="79"/>
        <v>1480</v>
      </c>
    </row>
    <row r="1640" spans="1:10">
      <c r="A1640" s="15">
        <f t="shared" si="80"/>
        <v>151038</v>
      </c>
      <c r="B1640" s="15">
        <v>51038</v>
      </c>
      <c r="C1640" s="15">
        <v>115</v>
      </c>
      <c r="D1640" s="15" t="s">
        <v>523</v>
      </c>
      <c r="E1640" s="15" t="s">
        <v>2293</v>
      </c>
      <c r="F1640" s="15">
        <v>60</v>
      </c>
      <c r="G1640" s="15" t="s">
        <v>730</v>
      </c>
      <c r="H1640" s="15" t="str">
        <f t="shared" si="81"/>
        <v>boss</v>
      </c>
      <c r="I1640" s="18">
        <f>VLOOKUP(F1640,映射!A:B,2,FALSE)*VLOOKUP(G1640,映射!T:U,2,FALSE)*VLOOKUP(H1640,映射!O:P,2,FALSE)</f>
        <v>10300</v>
      </c>
      <c r="J1640" s="18">
        <f t="shared" si="79"/>
        <v>1500</v>
      </c>
    </row>
    <row r="1641" spans="5:5">
      <c r="E1641" s="19"/>
    </row>
    <row r="1642" spans="5:5">
      <c r="E1642" s="19"/>
    </row>
    <row r="1643" spans="5:5">
      <c r="E1643" s="19"/>
    </row>
    <row r="1644" spans="5:5">
      <c r="E1644" s="19"/>
    </row>
    <row r="1645" spans="5:5">
      <c r="E1645" s="19"/>
    </row>
    <row r="1646" spans="5:5">
      <c r="E1646" s="19"/>
    </row>
    <row r="1647" spans="5:5">
      <c r="E1647" s="19"/>
    </row>
    <row r="1648" spans="5:5">
      <c r="E1648" s="19"/>
    </row>
    <row r="1649" spans="5:5">
      <c r="E1649" s="19"/>
    </row>
    <row r="1650" spans="5:5">
      <c r="E1650" s="19"/>
    </row>
    <row r="1651" spans="5:5">
      <c r="E1651" s="19"/>
    </row>
    <row r="1652" spans="5:5">
      <c r="E1652" s="19"/>
    </row>
    <row r="1653" spans="5:5">
      <c r="E1653" s="19"/>
    </row>
    <row r="1654" spans="2:5">
      <c r="B1654" s="30"/>
      <c r="C1654" s="31"/>
      <c r="D1654" s="31"/>
      <c r="E1654" s="31"/>
    </row>
    <row r="1655" spans="2:5">
      <c r="B1655" s="32"/>
      <c r="E1655" s="19"/>
    </row>
    <row r="1656" spans="2:5">
      <c r="B1656" s="32"/>
      <c r="E1656" s="19"/>
    </row>
    <row r="1657" spans="2:5">
      <c r="B1657" s="32"/>
      <c r="E1657" s="19"/>
    </row>
    <row r="1658" spans="2:5">
      <c r="B1658" s="32"/>
      <c r="E1658" s="19"/>
    </row>
    <row r="1659" spans="2:5">
      <c r="B1659" s="32"/>
      <c r="E1659" s="19"/>
    </row>
    <row r="1660" spans="2:5">
      <c r="B1660" s="32"/>
      <c r="E1660" s="19"/>
    </row>
    <row r="1661" spans="2:5">
      <c r="B1661" s="32"/>
      <c r="E1661" s="19"/>
    </row>
    <row r="1662" spans="2:5">
      <c r="B1662" s="32"/>
      <c r="E1662" s="19"/>
    </row>
    <row r="1663" spans="2:5">
      <c r="B1663" s="32"/>
      <c r="E1663" s="19"/>
    </row>
    <row r="1664" spans="2:5">
      <c r="B1664" s="32"/>
      <c r="E1664" s="19"/>
    </row>
    <row r="1665" spans="2:5">
      <c r="B1665" s="32"/>
      <c r="E1665" s="19"/>
    </row>
    <row r="1666" spans="2:5">
      <c r="B1666" s="32"/>
      <c r="E1666" s="19"/>
    </row>
    <row r="1667" spans="2:5">
      <c r="B1667" s="32"/>
      <c r="E1667" s="19"/>
    </row>
    <row r="1668" spans="2:5">
      <c r="B1668" s="32"/>
      <c r="E1668" s="19"/>
    </row>
    <row r="1669" spans="2:5">
      <c r="B1669" s="32"/>
      <c r="E1669" s="19"/>
    </row>
    <row r="1670" spans="2:5">
      <c r="B1670" s="32"/>
      <c r="E1670" s="19"/>
    </row>
    <row r="1671" spans="2:5">
      <c r="B1671" s="32"/>
      <c r="E1671" s="19"/>
    </row>
    <row r="1672" spans="2:5">
      <c r="B1672" s="32"/>
      <c r="E1672" s="19"/>
    </row>
    <row r="1673" spans="2:5">
      <c r="B1673" s="32"/>
      <c r="E1673" s="19"/>
    </row>
    <row r="1674" spans="2:5">
      <c r="B1674" s="32"/>
      <c r="E1674" s="19"/>
    </row>
    <row r="1675" spans="2:5">
      <c r="B1675" s="32"/>
      <c r="E1675" s="19"/>
    </row>
    <row r="1676" spans="2:5">
      <c r="B1676" s="32"/>
      <c r="E1676" s="19"/>
    </row>
    <row r="1677" spans="2:5">
      <c r="B1677" s="32"/>
      <c r="E1677" s="19"/>
    </row>
    <row r="1678" spans="2:5">
      <c r="B1678" s="32"/>
      <c r="E1678" s="19"/>
    </row>
    <row r="1679" spans="2:5">
      <c r="B1679" s="32"/>
      <c r="E1679" s="19"/>
    </row>
    <row r="1680" spans="2:5">
      <c r="B1680" s="32"/>
      <c r="E1680" s="19"/>
    </row>
    <row r="1681" spans="2:5">
      <c r="B1681" s="32"/>
      <c r="E1681" s="19"/>
    </row>
    <row r="1682" spans="2:5">
      <c r="B1682" s="32"/>
      <c r="E1682" s="19"/>
    </row>
    <row r="1683" spans="2:5">
      <c r="B1683" s="32"/>
      <c r="E1683" s="19"/>
    </row>
    <row r="1684" spans="2:5">
      <c r="B1684" s="32"/>
      <c r="E1684" s="19"/>
    </row>
    <row r="1685" spans="2:5">
      <c r="B1685" s="32"/>
      <c r="E1685" s="19"/>
    </row>
    <row r="1686" spans="2:5">
      <c r="B1686" s="32"/>
      <c r="E1686" s="19"/>
    </row>
    <row r="1687" spans="2:5">
      <c r="B1687" s="32"/>
      <c r="E1687" s="19"/>
    </row>
    <row r="1688" spans="2:5">
      <c r="B1688" s="32"/>
      <c r="E1688" s="19"/>
    </row>
    <row r="1689" spans="2:5">
      <c r="B1689" s="32"/>
      <c r="E1689" s="19"/>
    </row>
    <row r="1690" spans="2:5">
      <c r="B1690" s="32"/>
      <c r="E1690" s="19"/>
    </row>
    <row r="1691" spans="2:5">
      <c r="B1691" s="32"/>
      <c r="E1691" s="19"/>
    </row>
    <row r="1692" spans="2:5">
      <c r="B1692" s="33"/>
      <c r="C1692" s="34"/>
      <c r="D1692" s="34"/>
      <c r="E1692" s="34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57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D61" sqref="D61"/>
    </sheetView>
  </sheetViews>
  <sheetFormatPr defaultColWidth="9" defaultRowHeight="16.5"/>
  <cols>
    <col min="1" max="5" width="9" style="8"/>
    <col min="6" max="6" width="12.875" style="8" customWidth="1"/>
    <col min="7" max="7" width="15.875" style="8" customWidth="1"/>
    <col min="8" max="8" width="12.25" style="8" customWidth="1"/>
    <col min="9" max="17" width="9" style="8"/>
    <col min="38" max="16384" width="9" style="8"/>
  </cols>
  <sheetData>
    <row r="1" spans="1:15">
      <c r="A1" s="12" t="s">
        <v>999</v>
      </c>
      <c r="B1" s="12" t="s">
        <v>995</v>
      </c>
      <c r="C1" s="12" t="s">
        <v>2296</v>
      </c>
      <c r="D1" s="13" t="s">
        <v>2297</v>
      </c>
      <c r="E1" s="14" t="s">
        <v>997</v>
      </c>
      <c r="F1" s="14" t="s">
        <v>2298</v>
      </c>
      <c r="G1" s="14" t="s">
        <v>2299</v>
      </c>
      <c r="H1" s="14" t="s">
        <v>2300</v>
      </c>
      <c r="N1" s="8" t="s">
        <v>2</v>
      </c>
      <c r="O1" s="8" t="s">
        <v>2297</v>
      </c>
    </row>
    <row r="2" spans="1:15">
      <c r="A2" s="8">
        <v>1</v>
      </c>
      <c r="B2" s="8">
        <v>2</v>
      </c>
      <c r="C2" s="8">
        <v>16</v>
      </c>
      <c r="D2" s="8">
        <v>138</v>
      </c>
      <c r="E2" s="15">
        <v>30000</v>
      </c>
      <c r="F2" s="15">
        <v>73</v>
      </c>
      <c r="G2" s="15" t="s">
        <v>573</v>
      </c>
      <c r="H2" s="15">
        <v>15</v>
      </c>
      <c r="K2" s="16" t="str">
        <f t="shared" ref="K2:K65" si="0">L2&amp;M2</f>
        <v>毒蘑菇22</v>
      </c>
      <c r="L2" s="17" t="s">
        <v>408</v>
      </c>
      <c r="M2" s="17">
        <v>22</v>
      </c>
      <c r="N2" s="16">
        <f t="shared" ref="N2:N9" si="1">VLOOKUP(M2,A:B,2,FALSE)*15</f>
        <v>690</v>
      </c>
      <c r="O2" s="16">
        <f>N2*20</f>
        <v>13800</v>
      </c>
    </row>
    <row r="3" spans="1:15">
      <c r="A3" s="8">
        <v>2</v>
      </c>
      <c r="B3" s="8">
        <v>4</v>
      </c>
      <c r="C3" s="8">
        <v>81</v>
      </c>
      <c r="D3" s="8">
        <v>138</v>
      </c>
      <c r="E3" s="15">
        <v>30001</v>
      </c>
      <c r="F3" s="15">
        <v>68</v>
      </c>
      <c r="G3" s="15" t="s">
        <v>574</v>
      </c>
      <c r="H3" s="15">
        <v>25</v>
      </c>
      <c r="K3" s="16" t="str">
        <f t="shared" si="0"/>
        <v>毒蘑菇27</v>
      </c>
      <c r="L3" s="17" t="s">
        <v>408</v>
      </c>
      <c r="M3" s="17">
        <v>27</v>
      </c>
      <c r="N3" s="16">
        <f t="shared" si="1"/>
        <v>975</v>
      </c>
      <c r="O3" s="16">
        <f t="shared" ref="O3:O9" si="2">N3*20</f>
        <v>19500</v>
      </c>
    </row>
    <row r="4" spans="1:15">
      <c r="A4" s="8">
        <v>3</v>
      </c>
      <c r="B4" s="8">
        <v>6</v>
      </c>
      <c r="C4" s="8">
        <v>256</v>
      </c>
      <c r="D4" s="8">
        <v>138</v>
      </c>
      <c r="E4" s="15">
        <v>30002</v>
      </c>
      <c r="F4" s="15">
        <v>68</v>
      </c>
      <c r="G4" s="15" t="s">
        <v>574</v>
      </c>
      <c r="H4" s="15">
        <v>25</v>
      </c>
      <c r="K4" s="16" t="str">
        <f t="shared" si="0"/>
        <v>毒蘑菇32</v>
      </c>
      <c r="L4" s="17" t="s">
        <v>408</v>
      </c>
      <c r="M4" s="17">
        <v>32</v>
      </c>
      <c r="N4" s="16">
        <f t="shared" si="1"/>
        <v>1035</v>
      </c>
      <c r="O4" s="16">
        <f t="shared" si="2"/>
        <v>20700</v>
      </c>
    </row>
    <row r="5" spans="1:15">
      <c r="A5" s="8">
        <v>4</v>
      </c>
      <c r="B5" s="8">
        <v>9</v>
      </c>
      <c r="C5" s="8">
        <v>625</v>
      </c>
      <c r="D5" s="8">
        <v>138</v>
      </c>
      <c r="E5" s="15">
        <v>30003</v>
      </c>
      <c r="F5" s="15">
        <v>68</v>
      </c>
      <c r="G5" s="15" t="s">
        <v>574</v>
      </c>
      <c r="H5" s="15">
        <v>25</v>
      </c>
      <c r="K5" s="16" t="str">
        <f t="shared" si="0"/>
        <v>毒蘑菇37</v>
      </c>
      <c r="L5" s="17" t="s">
        <v>408</v>
      </c>
      <c r="M5" s="17">
        <v>37</v>
      </c>
      <c r="N5" s="16">
        <f t="shared" si="1"/>
        <v>1335</v>
      </c>
      <c r="O5" s="16">
        <f t="shared" si="2"/>
        <v>26700</v>
      </c>
    </row>
    <row r="6" spans="1:15">
      <c r="A6" s="8">
        <v>5</v>
      </c>
      <c r="B6" s="8">
        <v>11</v>
      </c>
      <c r="C6" s="8">
        <v>1296</v>
      </c>
      <c r="D6" s="8">
        <v>138</v>
      </c>
      <c r="E6" s="15">
        <v>30004</v>
      </c>
      <c r="F6" s="15">
        <v>68</v>
      </c>
      <c r="G6" s="15" t="s">
        <v>574</v>
      </c>
      <c r="H6" s="15">
        <v>25</v>
      </c>
      <c r="K6" s="16" t="str">
        <f t="shared" si="0"/>
        <v>毒蘑菇42</v>
      </c>
      <c r="L6" s="17" t="s">
        <v>408</v>
      </c>
      <c r="M6" s="17">
        <v>42</v>
      </c>
      <c r="N6" s="16">
        <f t="shared" si="1"/>
        <v>1680</v>
      </c>
      <c r="O6" s="16">
        <f t="shared" si="2"/>
        <v>33600</v>
      </c>
    </row>
    <row r="7" spans="1:15">
      <c r="A7" s="8">
        <v>6</v>
      </c>
      <c r="B7" s="8">
        <v>14</v>
      </c>
      <c r="C7" s="8">
        <v>2401</v>
      </c>
      <c r="D7" s="8">
        <v>138</v>
      </c>
      <c r="E7" s="15">
        <v>30005</v>
      </c>
      <c r="F7" s="15">
        <v>68</v>
      </c>
      <c r="G7" s="15" t="s">
        <v>574</v>
      </c>
      <c r="H7" s="15">
        <v>25</v>
      </c>
      <c r="K7" s="16" t="str">
        <f t="shared" si="0"/>
        <v>毒蘑菇47</v>
      </c>
      <c r="L7" s="17" t="s">
        <v>408</v>
      </c>
      <c r="M7" s="17">
        <v>47</v>
      </c>
      <c r="N7" s="16">
        <f t="shared" si="1"/>
        <v>2055</v>
      </c>
      <c r="O7" s="16">
        <f t="shared" si="2"/>
        <v>41100</v>
      </c>
    </row>
    <row r="8" spans="1:15">
      <c r="A8" s="8">
        <v>7</v>
      </c>
      <c r="B8" s="8">
        <v>17</v>
      </c>
      <c r="C8" s="8">
        <v>4096</v>
      </c>
      <c r="D8" s="8">
        <v>138</v>
      </c>
      <c r="E8" s="15">
        <v>30006</v>
      </c>
      <c r="F8" s="15">
        <v>68</v>
      </c>
      <c r="G8" s="15" t="s">
        <v>574</v>
      </c>
      <c r="H8" s="15">
        <v>25</v>
      </c>
      <c r="K8" s="16" t="str">
        <f t="shared" si="0"/>
        <v>毒蘑菇52</v>
      </c>
      <c r="L8" s="17" t="s">
        <v>408</v>
      </c>
      <c r="M8" s="17">
        <v>52</v>
      </c>
      <c r="N8" s="16">
        <f t="shared" si="1"/>
        <v>2460</v>
      </c>
      <c r="O8" s="16">
        <f t="shared" si="2"/>
        <v>49200</v>
      </c>
    </row>
    <row r="9" spans="1:15">
      <c r="A9" s="8">
        <v>8</v>
      </c>
      <c r="B9" s="8">
        <v>20</v>
      </c>
      <c r="C9" s="8">
        <v>6561</v>
      </c>
      <c r="D9" s="8">
        <v>138</v>
      </c>
      <c r="E9" s="15">
        <v>30007</v>
      </c>
      <c r="F9" s="15">
        <v>68</v>
      </c>
      <c r="G9" s="15" t="s">
        <v>574</v>
      </c>
      <c r="H9" s="15">
        <v>25</v>
      </c>
      <c r="K9" s="16" t="str">
        <f t="shared" si="0"/>
        <v>毒蘑菇57</v>
      </c>
      <c r="L9" s="17" t="s">
        <v>408</v>
      </c>
      <c r="M9" s="17">
        <v>57</v>
      </c>
      <c r="N9" s="16">
        <f t="shared" si="1"/>
        <v>2910</v>
      </c>
      <c r="O9" s="16">
        <f t="shared" si="2"/>
        <v>58200</v>
      </c>
    </row>
    <row r="10" spans="1:15">
      <c r="A10" s="8">
        <v>9</v>
      </c>
      <c r="B10" s="8">
        <v>23</v>
      </c>
      <c r="C10" s="8">
        <v>10000</v>
      </c>
      <c r="D10" s="8">
        <v>138</v>
      </c>
      <c r="E10" s="15">
        <v>30008</v>
      </c>
      <c r="F10" s="15">
        <v>68</v>
      </c>
      <c r="G10" s="15" t="s">
        <v>574</v>
      </c>
      <c r="H10" s="15">
        <v>25</v>
      </c>
      <c r="K10" s="16" t="str">
        <f t="shared" si="0"/>
        <v>牛头怪22</v>
      </c>
      <c r="L10" s="17" t="s">
        <v>386</v>
      </c>
      <c r="M10" s="17">
        <v>22</v>
      </c>
      <c r="N10" s="16">
        <f t="shared" ref="N10:N17" si="3">VLOOKUP(M10,A:B,2,FALSE)*40</f>
        <v>1840</v>
      </c>
      <c r="O10" s="16">
        <f t="shared" ref="O10:O17" si="4">N10*30</f>
        <v>55200</v>
      </c>
    </row>
    <row r="11" spans="1:15">
      <c r="A11" s="8">
        <v>10</v>
      </c>
      <c r="B11" s="8">
        <v>27</v>
      </c>
      <c r="C11" s="8">
        <v>14641</v>
      </c>
      <c r="D11" s="8">
        <v>138</v>
      </c>
      <c r="E11" s="15">
        <v>40000</v>
      </c>
      <c r="F11" s="15">
        <v>24</v>
      </c>
      <c r="G11" s="15" t="s">
        <v>383</v>
      </c>
      <c r="H11" s="15">
        <v>15</v>
      </c>
      <c r="K11" s="16" t="str">
        <f t="shared" si="0"/>
        <v>牛头怪27</v>
      </c>
      <c r="L11" s="17" t="s">
        <v>386</v>
      </c>
      <c r="M11" s="17">
        <v>27</v>
      </c>
      <c r="N11" s="16">
        <f t="shared" si="3"/>
        <v>2600</v>
      </c>
      <c r="O11" s="16">
        <f t="shared" si="4"/>
        <v>78000</v>
      </c>
    </row>
    <row r="12" spans="1:15">
      <c r="A12" s="8">
        <v>11</v>
      </c>
      <c r="B12" s="8">
        <v>21</v>
      </c>
      <c r="C12" s="8">
        <v>20736</v>
      </c>
      <c r="D12" s="8">
        <v>162</v>
      </c>
      <c r="E12" s="15">
        <v>40001</v>
      </c>
      <c r="F12" s="15">
        <v>2</v>
      </c>
      <c r="G12" s="15" t="s">
        <v>386</v>
      </c>
      <c r="H12" s="15">
        <v>16</v>
      </c>
      <c r="K12" s="16" t="str">
        <f t="shared" si="0"/>
        <v>牛头怪32</v>
      </c>
      <c r="L12" s="17" t="s">
        <v>386</v>
      </c>
      <c r="M12" s="17">
        <v>32</v>
      </c>
      <c r="N12" s="16">
        <f t="shared" si="3"/>
        <v>2760</v>
      </c>
      <c r="O12" s="16">
        <f t="shared" si="4"/>
        <v>82800</v>
      </c>
    </row>
    <row r="13" spans="1:15">
      <c r="A13" s="8">
        <v>12</v>
      </c>
      <c r="B13" s="8">
        <v>24</v>
      </c>
      <c r="C13" s="8">
        <v>28561</v>
      </c>
      <c r="D13" s="8">
        <v>162</v>
      </c>
      <c r="E13" s="15">
        <v>40002</v>
      </c>
      <c r="F13" s="15">
        <v>44</v>
      </c>
      <c r="G13" s="15" t="s">
        <v>83</v>
      </c>
      <c r="H13" s="15">
        <v>17</v>
      </c>
      <c r="K13" s="16" t="str">
        <f t="shared" si="0"/>
        <v>牛头怪37</v>
      </c>
      <c r="L13" s="17" t="s">
        <v>386</v>
      </c>
      <c r="M13" s="17">
        <v>37</v>
      </c>
      <c r="N13" s="16">
        <f t="shared" si="3"/>
        <v>3560</v>
      </c>
      <c r="O13" s="16">
        <f t="shared" si="4"/>
        <v>106800</v>
      </c>
    </row>
    <row r="14" spans="1:15">
      <c r="A14" s="8">
        <v>13</v>
      </c>
      <c r="B14" s="8">
        <v>27</v>
      </c>
      <c r="C14" s="8">
        <v>38416</v>
      </c>
      <c r="D14" s="8">
        <v>162</v>
      </c>
      <c r="E14" s="15">
        <v>40003</v>
      </c>
      <c r="F14" s="15">
        <v>18</v>
      </c>
      <c r="G14" s="15" t="s">
        <v>389</v>
      </c>
      <c r="H14" s="15">
        <v>18</v>
      </c>
      <c r="K14" s="16" t="str">
        <f t="shared" si="0"/>
        <v>牛头怪42</v>
      </c>
      <c r="L14" s="17" t="s">
        <v>386</v>
      </c>
      <c r="M14" s="17">
        <v>42</v>
      </c>
      <c r="N14" s="16">
        <f t="shared" si="3"/>
        <v>4480</v>
      </c>
      <c r="O14" s="16">
        <f t="shared" si="4"/>
        <v>134400</v>
      </c>
    </row>
    <row r="15" spans="1:15">
      <c r="A15" s="8">
        <v>14</v>
      </c>
      <c r="B15" s="8">
        <v>30</v>
      </c>
      <c r="C15" s="8">
        <v>50625</v>
      </c>
      <c r="D15" s="8">
        <v>162</v>
      </c>
      <c r="E15" s="15">
        <v>40004</v>
      </c>
      <c r="F15" s="15">
        <v>69</v>
      </c>
      <c r="G15" s="15" t="s">
        <v>1050</v>
      </c>
      <c r="H15" s="15">
        <v>19</v>
      </c>
      <c r="K15" s="16" t="str">
        <f t="shared" si="0"/>
        <v>牛头怪47</v>
      </c>
      <c r="L15" s="17" t="s">
        <v>386</v>
      </c>
      <c r="M15" s="17">
        <v>47</v>
      </c>
      <c r="N15" s="16">
        <f t="shared" si="3"/>
        <v>5480</v>
      </c>
      <c r="O15" s="16">
        <f t="shared" si="4"/>
        <v>164400</v>
      </c>
    </row>
    <row r="16" spans="1:15">
      <c r="A16" s="8">
        <v>15</v>
      </c>
      <c r="B16" s="8">
        <v>34</v>
      </c>
      <c r="C16" s="8">
        <v>65536</v>
      </c>
      <c r="D16" s="8">
        <v>162</v>
      </c>
      <c r="E16" s="15">
        <v>40005</v>
      </c>
      <c r="F16" s="15">
        <v>30</v>
      </c>
      <c r="G16" s="15" t="s">
        <v>391</v>
      </c>
      <c r="H16" s="15">
        <v>20</v>
      </c>
      <c r="K16" s="16" t="str">
        <f t="shared" si="0"/>
        <v>牛头怪52</v>
      </c>
      <c r="L16" s="17" t="s">
        <v>386</v>
      </c>
      <c r="M16" s="17">
        <v>52</v>
      </c>
      <c r="N16" s="16">
        <f t="shared" si="3"/>
        <v>6560</v>
      </c>
      <c r="O16" s="16">
        <f t="shared" si="4"/>
        <v>196800</v>
      </c>
    </row>
    <row r="17" spans="1:15">
      <c r="A17" s="8">
        <v>16</v>
      </c>
      <c r="B17" s="8">
        <v>27</v>
      </c>
      <c r="C17" s="8">
        <v>83521</v>
      </c>
      <c r="D17" s="8">
        <v>162</v>
      </c>
      <c r="E17" s="15">
        <v>40006</v>
      </c>
      <c r="F17" s="15">
        <v>3</v>
      </c>
      <c r="G17" s="15" t="s">
        <v>393</v>
      </c>
      <c r="H17" s="15">
        <v>21</v>
      </c>
      <c r="K17" s="16" t="str">
        <f t="shared" si="0"/>
        <v>牛头怪57</v>
      </c>
      <c r="L17" s="17" t="s">
        <v>386</v>
      </c>
      <c r="M17" s="17">
        <v>57</v>
      </c>
      <c r="N17" s="16">
        <f t="shared" si="3"/>
        <v>7760</v>
      </c>
      <c r="O17" s="16">
        <f t="shared" si="4"/>
        <v>232800</v>
      </c>
    </row>
    <row r="18" spans="1:15">
      <c r="A18" s="8">
        <v>17</v>
      </c>
      <c r="B18" s="8">
        <v>30</v>
      </c>
      <c r="C18" s="8">
        <v>104976</v>
      </c>
      <c r="D18" s="8">
        <v>162</v>
      </c>
      <c r="E18" s="15">
        <v>40007</v>
      </c>
      <c r="F18" s="15">
        <v>5</v>
      </c>
      <c r="G18" s="15" t="s">
        <v>395</v>
      </c>
      <c r="H18" s="15">
        <v>22</v>
      </c>
      <c r="K18" s="8" t="str">
        <f t="shared" si="0"/>
        <v>金怪22</v>
      </c>
      <c r="L18" s="4" t="s">
        <v>628</v>
      </c>
      <c r="M18" s="4">
        <v>22</v>
      </c>
      <c r="N18" s="8">
        <f t="shared" ref="N18:N81" si="5">VLOOKUP(M18,A:B,2,FALSE)*30</f>
        <v>1380</v>
      </c>
      <c r="O18" s="8">
        <f>N18*0.1</f>
        <v>138</v>
      </c>
    </row>
    <row r="19" spans="1:15">
      <c r="A19" s="8">
        <v>18</v>
      </c>
      <c r="B19" s="8">
        <v>33</v>
      </c>
      <c r="C19" s="8">
        <v>130321</v>
      </c>
      <c r="D19" s="8">
        <v>162</v>
      </c>
      <c r="E19" s="15">
        <v>40008</v>
      </c>
      <c r="F19" s="15">
        <v>27</v>
      </c>
      <c r="G19" s="15" t="s">
        <v>397</v>
      </c>
      <c r="H19" s="15">
        <v>23</v>
      </c>
      <c r="K19" s="8" t="str">
        <f t="shared" si="0"/>
        <v>致命螳螂22</v>
      </c>
      <c r="L19" s="4" t="s">
        <v>507</v>
      </c>
      <c r="M19" s="4">
        <v>22</v>
      </c>
      <c r="N19" s="8">
        <f t="shared" si="5"/>
        <v>1380</v>
      </c>
      <c r="O19" s="8">
        <f t="shared" ref="O19:O82" si="6">N19*0.1</f>
        <v>138</v>
      </c>
    </row>
    <row r="20" spans="1:15">
      <c r="A20" s="8">
        <v>19</v>
      </c>
      <c r="B20" s="8">
        <v>36</v>
      </c>
      <c r="C20" s="8">
        <v>160000</v>
      </c>
      <c r="D20" s="8">
        <v>162</v>
      </c>
      <c r="E20" s="15">
        <v>40009</v>
      </c>
      <c r="F20" s="15">
        <v>17</v>
      </c>
      <c r="G20" s="15" t="s">
        <v>398</v>
      </c>
      <c r="H20" s="15">
        <v>24</v>
      </c>
      <c r="K20" s="8" t="str">
        <f t="shared" si="0"/>
        <v>蜥蝪斗士22</v>
      </c>
      <c r="L20" s="4" t="s">
        <v>471</v>
      </c>
      <c r="M20" s="4">
        <v>22</v>
      </c>
      <c r="N20" s="8">
        <f t="shared" si="5"/>
        <v>1380</v>
      </c>
      <c r="O20" s="8">
        <f t="shared" si="6"/>
        <v>138</v>
      </c>
    </row>
    <row r="21" spans="1:15">
      <c r="A21" s="8">
        <v>20</v>
      </c>
      <c r="B21" s="8">
        <v>40</v>
      </c>
      <c r="C21" s="8">
        <v>194481</v>
      </c>
      <c r="D21" s="8">
        <v>195</v>
      </c>
      <c r="E21" s="15">
        <v>40010</v>
      </c>
      <c r="F21" s="15">
        <v>10074</v>
      </c>
      <c r="G21" s="15" t="s">
        <v>400</v>
      </c>
      <c r="H21" s="15">
        <v>25</v>
      </c>
      <c r="K21" s="8" t="str">
        <f t="shared" si="0"/>
        <v>风精22</v>
      </c>
      <c r="L21" s="4" t="s">
        <v>492</v>
      </c>
      <c r="M21" s="4">
        <v>22</v>
      </c>
      <c r="N21" s="8">
        <f t="shared" si="5"/>
        <v>1380</v>
      </c>
      <c r="O21" s="8">
        <f t="shared" si="6"/>
        <v>138</v>
      </c>
    </row>
    <row r="22" spans="1:15">
      <c r="A22" s="8">
        <v>21</v>
      </c>
      <c r="B22" s="8">
        <v>43</v>
      </c>
      <c r="C22" s="8">
        <v>234256</v>
      </c>
      <c r="D22" s="8">
        <v>195</v>
      </c>
      <c r="E22" s="15">
        <v>40011</v>
      </c>
      <c r="F22" s="15">
        <v>45</v>
      </c>
      <c r="G22" s="15" t="s">
        <v>401</v>
      </c>
      <c r="H22" s="15">
        <v>26</v>
      </c>
      <c r="K22" s="8" t="str">
        <f t="shared" si="0"/>
        <v>丸子炸弹22</v>
      </c>
      <c r="L22" s="4" t="s">
        <v>703</v>
      </c>
      <c r="M22" s="4">
        <v>22</v>
      </c>
      <c r="N22" s="8">
        <f t="shared" si="5"/>
        <v>1380</v>
      </c>
      <c r="O22" s="8">
        <f t="shared" si="6"/>
        <v>138</v>
      </c>
    </row>
    <row r="23" spans="1:15">
      <c r="A23" s="8">
        <v>22</v>
      </c>
      <c r="B23" s="8">
        <v>46</v>
      </c>
      <c r="C23" s="8">
        <v>279841</v>
      </c>
      <c r="D23" s="8">
        <v>195</v>
      </c>
      <c r="E23" s="15">
        <v>40012</v>
      </c>
      <c r="F23" s="15">
        <v>49</v>
      </c>
      <c r="G23" s="15" t="s">
        <v>403</v>
      </c>
      <c r="H23" s="15">
        <v>27</v>
      </c>
      <c r="K23" s="8" t="str">
        <f t="shared" si="0"/>
        <v>蜥蜴团22</v>
      </c>
      <c r="L23" s="4" t="s">
        <v>466</v>
      </c>
      <c r="M23" s="4">
        <v>22</v>
      </c>
      <c r="N23" s="8">
        <f t="shared" si="5"/>
        <v>1380</v>
      </c>
      <c r="O23" s="8">
        <f t="shared" si="6"/>
        <v>138</v>
      </c>
    </row>
    <row r="24" spans="1:15">
      <c r="A24" s="8">
        <v>23</v>
      </c>
      <c r="B24" s="8">
        <v>50</v>
      </c>
      <c r="C24" s="8">
        <v>331776</v>
      </c>
      <c r="D24" s="8">
        <v>195</v>
      </c>
      <c r="E24" s="15">
        <v>40013</v>
      </c>
      <c r="F24" s="15">
        <v>62</v>
      </c>
      <c r="G24" s="15" t="s">
        <v>134</v>
      </c>
      <c r="H24" s="15">
        <v>28</v>
      </c>
      <c r="K24" s="8" t="str">
        <f t="shared" si="0"/>
        <v>银怪22</v>
      </c>
      <c r="L24" s="4" t="s">
        <v>635</v>
      </c>
      <c r="M24" s="4">
        <v>22</v>
      </c>
      <c r="N24" s="8">
        <f t="shared" si="5"/>
        <v>1380</v>
      </c>
      <c r="O24" s="8">
        <f t="shared" si="6"/>
        <v>138</v>
      </c>
    </row>
    <row r="25" spans="1:15">
      <c r="A25" s="8">
        <v>24</v>
      </c>
      <c r="B25" s="8">
        <v>53</v>
      </c>
      <c r="C25" s="8">
        <v>390625</v>
      </c>
      <c r="D25" s="8">
        <v>195</v>
      </c>
      <c r="E25" s="15">
        <v>40014</v>
      </c>
      <c r="F25" s="15">
        <v>65</v>
      </c>
      <c r="G25" s="15" t="s">
        <v>416</v>
      </c>
      <c r="H25" s="15">
        <v>29</v>
      </c>
      <c r="K25" s="8" t="str">
        <f t="shared" si="0"/>
        <v>鬼灵22</v>
      </c>
      <c r="L25" s="4" t="s">
        <v>648</v>
      </c>
      <c r="M25" s="4">
        <v>22</v>
      </c>
      <c r="N25" s="8">
        <f t="shared" si="5"/>
        <v>1380</v>
      </c>
      <c r="O25" s="8">
        <f t="shared" si="6"/>
        <v>138</v>
      </c>
    </row>
    <row r="26" spans="1:15">
      <c r="A26" s="8">
        <v>25</v>
      </c>
      <c r="B26" s="8">
        <v>57</v>
      </c>
      <c r="C26" s="8">
        <v>456976</v>
      </c>
      <c r="D26" s="8">
        <v>195</v>
      </c>
      <c r="E26" s="15">
        <v>40015</v>
      </c>
      <c r="F26" s="15">
        <v>29</v>
      </c>
      <c r="G26" s="15" t="s">
        <v>390</v>
      </c>
      <c r="H26" s="15">
        <v>15</v>
      </c>
      <c r="K26" s="8" t="str">
        <f t="shared" si="0"/>
        <v>鬼灵22</v>
      </c>
      <c r="L26" s="4" t="s">
        <v>648</v>
      </c>
      <c r="M26" s="4">
        <v>22</v>
      </c>
      <c r="N26" s="8">
        <f t="shared" si="5"/>
        <v>1380</v>
      </c>
      <c r="O26" s="8">
        <f t="shared" si="6"/>
        <v>138</v>
      </c>
    </row>
    <row r="27" spans="1:15">
      <c r="A27" s="8">
        <v>26</v>
      </c>
      <c r="B27" s="8">
        <v>61</v>
      </c>
      <c r="C27" s="8">
        <v>531441</v>
      </c>
      <c r="D27" s="8">
        <v>195</v>
      </c>
      <c r="E27" s="15">
        <v>40016</v>
      </c>
      <c r="F27" s="15">
        <v>31</v>
      </c>
      <c r="G27" s="15" t="s">
        <v>392</v>
      </c>
      <c r="H27" s="15">
        <v>16</v>
      </c>
      <c r="K27" s="8" t="str">
        <f t="shared" si="0"/>
        <v>风精22</v>
      </c>
      <c r="L27" s="4" t="s">
        <v>492</v>
      </c>
      <c r="M27" s="4">
        <v>22</v>
      </c>
      <c r="N27" s="8">
        <f t="shared" si="5"/>
        <v>1380</v>
      </c>
      <c r="O27" s="8">
        <f t="shared" si="6"/>
        <v>138</v>
      </c>
    </row>
    <row r="28" spans="1:15">
      <c r="A28" s="8">
        <v>27</v>
      </c>
      <c r="B28" s="8">
        <v>65</v>
      </c>
      <c r="C28" s="8">
        <v>614656</v>
      </c>
      <c r="D28" s="8">
        <v>195</v>
      </c>
      <c r="E28" s="15">
        <v>40017</v>
      </c>
      <c r="F28" s="15">
        <v>32</v>
      </c>
      <c r="G28" s="15" t="s">
        <v>394</v>
      </c>
      <c r="H28" s="15">
        <v>17</v>
      </c>
      <c r="K28" s="8" t="str">
        <f t="shared" si="0"/>
        <v>盗贼22</v>
      </c>
      <c r="L28" s="4" t="s">
        <v>456</v>
      </c>
      <c r="M28" s="4">
        <v>22</v>
      </c>
      <c r="N28" s="8">
        <f t="shared" si="5"/>
        <v>1380</v>
      </c>
      <c r="O28" s="8">
        <f t="shared" si="6"/>
        <v>138</v>
      </c>
    </row>
    <row r="29" spans="1:15">
      <c r="A29" s="8">
        <v>28</v>
      </c>
      <c r="B29" s="8">
        <v>69</v>
      </c>
      <c r="C29" s="8">
        <v>707281</v>
      </c>
      <c r="D29" s="8">
        <v>195</v>
      </c>
      <c r="E29" s="15">
        <v>40018</v>
      </c>
      <c r="F29" s="15">
        <v>46</v>
      </c>
      <c r="G29" s="15" t="s">
        <v>111</v>
      </c>
      <c r="H29" s="15">
        <v>18</v>
      </c>
      <c r="K29" s="8" t="str">
        <f t="shared" si="0"/>
        <v>火精22</v>
      </c>
      <c r="L29" s="4" t="s">
        <v>624</v>
      </c>
      <c r="M29" s="4">
        <v>22</v>
      </c>
      <c r="N29" s="8">
        <f t="shared" si="5"/>
        <v>1380</v>
      </c>
      <c r="O29" s="8">
        <f t="shared" si="6"/>
        <v>138</v>
      </c>
    </row>
    <row r="30" spans="1:15">
      <c r="A30" s="8">
        <v>29</v>
      </c>
      <c r="B30" s="8">
        <v>73</v>
      </c>
      <c r="C30" s="8">
        <v>810000</v>
      </c>
      <c r="D30" s="8">
        <v>195</v>
      </c>
      <c r="E30" s="15">
        <v>40019</v>
      </c>
      <c r="F30" s="15">
        <v>48</v>
      </c>
      <c r="G30" s="15" t="s">
        <v>402</v>
      </c>
      <c r="H30" s="15">
        <v>19</v>
      </c>
      <c r="K30" s="8" t="str">
        <f t="shared" si="0"/>
        <v>地狱看门犬22</v>
      </c>
      <c r="L30" s="4" t="s">
        <v>699</v>
      </c>
      <c r="M30" s="4">
        <v>22</v>
      </c>
      <c r="N30" s="8">
        <f t="shared" si="5"/>
        <v>1380</v>
      </c>
      <c r="O30" s="8">
        <f t="shared" si="6"/>
        <v>138</v>
      </c>
    </row>
    <row r="31" spans="1:15">
      <c r="A31" s="8">
        <v>30</v>
      </c>
      <c r="B31" s="8">
        <v>78</v>
      </c>
      <c r="C31" s="8">
        <v>923521</v>
      </c>
      <c r="D31" s="8">
        <v>213</v>
      </c>
      <c r="E31" s="15">
        <v>40020</v>
      </c>
      <c r="F31" s="15">
        <v>50</v>
      </c>
      <c r="G31" s="15" t="s">
        <v>404</v>
      </c>
      <c r="H31" s="15">
        <v>20</v>
      </c>
      <c r="K31" s="8" t="str">
        <f t="shared" si="0"/>
        <v>土蜘蛛22</v>
      </c>
      <c r="L31" s="4" t="s">
        <v>438</v>
      </c>
      <c r="M31" s="4">
        <v>22</v>
      </c>
      <c r="N31" s="8">
        <f t="shared" si="5"/>
        <v>1380</v>
      </c>
      <c r="O31" s="8">
        <f t="shared" si="6"/>
        <v>138</v>
      </c>
    </row>
    <row r="32" spans="1:15">
      <c r="A32" s="8">
        <v>31</v>
      </c>
      <c r="B32" s="8">
        <v>66</v>
      </c>
      <c r="C32" s="8">
        <v>1048576</v>
      </c>
      <c r="D32" s="8">
        <v>213</v>
      </c>
      <c r="E32" s="15">
        <v>40021</v>
      </c>
      <c r="F32" s="15">
        <v>52</v>
      </c>
      <c r="G32" s="15" t="s">
        <v>406</v>
      </c>
      <c r="H32" s="15">
        <v>21</v>
      </c>
      <c r="K32" s="8" t="str">
        <f t="shared" si="0"/>
        <v>银色翼龙22</v>
      </c>
      <c r="L32" s="4" t="s">
        <v>705</v>
      </c>
      <c r="M32" s="4">
        <v>22</v>
      </c>
      <c r="N32" s="8">
        <f t="shared" si="5"/>
        <v>1380</v>
      </c>
      <c r="O32" s="8">
        <f t="shared" si="6"/>
        <v>138</v>
      </c>
    </row>
    <row r="33" spans="1:15">
      <c r="A33" s="8">
        <v>32</v>
      </c>
      <c r="B33" s="8">
        <v>69</v>
      </c>
      <c r="C33" s="8">
        <v>1185921</v>
      </c>
      <c r="D33" s="8">
        <v>213</v>
      </c>
      <c r="E33" s="15">
        <v>40022</v>
      </c>
      <c r="F33" s="15">
        <v>57</v>
      </c>
      <c r="G33" s="15" t="s">
        <v>410</v>
      </c>
      <c r="H33" s="15">
        <v>22</v>
      </c>
      <c r="K33" s="8" t="str">
        <f t="shared" si="0"/>
        <v>金怪27</v>
      </c>
      <c r="L33" s="4" t="s">
        <v>628</v>
      </c>
      <c r="M33" s="4">
        <v>27</v>
      </c>
      <c r="N33" s="8">
        <f t="shared" si="5"/>
        <v>1950</v>
      </c>
      <c r="O33" s="8">
        <f t="shared" si="6"/>
        <v>195</v>
      </c>
    </row>
    <row r="34" spans="1:15">
      <c r="A34" s="8">
        <v>33</v>
      </c>
      <c r="B34" s="8">
        <v>73</v>
      </c>
      <c r="C34" s="8">
        <v>1336336</v>
      </c>
      <c r="D34" s="8">
        <v>213</v>
      </c>
      <c r="E34" s="15">
        <v>40023</v>
      </c>
      <c r="F34" s="15">
        <v>60</v>
      </c>
      <c r="G34" s="15" t="s">
        <v>413</v>
      </c>
      <c r="H34" s="15">
        <v>23</v>
      </c>
      <c r="K34" s="8" t="str">
        <f t="shared" si="0"/>
        <v>致命螳螂27</v>
      </c>
      <c r="L34" s="4" t="s">
        <v>507</v>
      </c>
      <c r="M34" s="4">
        <v>27</v>
      </c>
      <c r="N34" s="8">
        <f t="shared" si="5"/>
        <v>1950</v>
      </c>
      <c r="O34" s="8">
        <f t="shared" si="6"/>
        <v>195</v>
      </c>
    </row>
    <row r="35" spans="1:15">
      <c r="A35" s="8">
        <v>34</v>
      </c>
      <c r="B35" s="8">
        <v>77</v>
      </c>
      <c r="C35" s="8">
        <v>1500625</v>
      </c>
      <c r="D35" s="8">
        <v>213</v>
      </c>
      <c r="E35" s="15">
        <v>40024</v>
      </c>
      <c r="F35" s="15">
        <v>63</v>
      </c>
      <c r="G35" s="15" t="s">
        <v>415</v>
      </c>
      <c r="H35" s="15">
        <v>24</v>
      </c>
      <c r="K35" s="8" t="str">
        <f t="shared" si="0"/>
        <v>蜥蝪斗士27</v>
      </c>
      <c r="L35" s="4" t="s">
        <v>471</v>
      </c>
      <c r="M35" s="4">
        <v>27</v>
      </c>
      <c r="N35" s="8">
        <f t="shared" si="5"/>
        <v>1950</v>
      </c>
      <c r="O35" s="8">
        <f t="shared" si="6"/>
        <v>195</v>
      </c>
    </row>
    <row r="36" spans="1:15">
      <c r="A36" s="8">
        <v>35</v>
      </c>
      <c r="B36" s="8">
        <v>81</v>
      </c>
      <c r="C36" s="8">
        <v>1679616</v>
      </c>
      <c r="D36" s="8">
        <v>213</v>
      </c>
      <c r="E36" s="15">
        <v>40025</v>
      </c>
      <c r="F36" s="15">
        <v>66</v>
      </c>
      <c r="G36" s="15" t="s">
        <v>417</v>
      </c>
      <c r="H36" s="15">
        <v>25</v>
      </c>
      <c r="K36" s="8" t="str">
        <f t="shared" si="0"/>
        <v>风精27</v>
      </c>
      <c r="L36" s="4" t="s">
        <v>492</v>
      </c>
      <c r="M36" s="4">
        <v>27</v>
      </c>
      <c r="N36" s="8">
        <f t="shared" si="5"/>
        <v>1950</v>
      </c>
      <c r="O36" s="8">
        <f t="shared" si="6"/>
        <v>195</v>
      </c>
    </row>
    <row r="37" spans="1:15">
      <c r="A37" s="8">
        <v>36</v>
      </c>
      <c r="B37" s="8">
        <v>85</v>
      </c>
      <c r="C37" s="8">
        <v>1874161</v>
      </c>
      <c r="D37" s="8">
        <v>213</v>
      </c>
      <c r="E37" s="15">
        <v>40026</v>
      </c>
      <c r="F37" s="15">
        <v>35</v>
      </c>
      <c r="G37" s="15" t="s">
        <v>2301</v>
      </c>
      <c r="H37" s="15">
        <v>26</v>
      </c>
      <c r="K37" s="8" t="str">
        <f t="shared" si="0"/>
        <v>丸子炸弹27</v>
      </c>
      <c r="L37" s="4" t="s">
        <v>703</v>
      </c>
      <c r="M37" s="4">
        <v>27</v>
      </c>
      <c r="N37" s="8">
        <f t="shared" si="5"/>
        <v>1950</v>
      </c>
      <c r="O37" s="8">
        <f t="shared" si="6"/>
        <v>195</v>
      </c>
    </row>
    <row r="38" spans="1:15">
      <c r="A38" s="8">
        <v>37</v>
      </c>
      <c r="B38" s="8">
        <v>89</v>
      </c>
      <c r="C38" s="8">
        <v>2085136</v>
      </c>
      <c r="D38" s="8">
        <v>213</v>
      </c>
      <c r="E38" s="15">
        <v>40027</v>
      </c>
      <c r="F38" s="15">
        <v>70</v>
      </c>
      <c r="G38" s="15" t="s">
        <v>568</v>
      </c>
      <c r="H38" s="15">
        <v>27</v>
      </c>
      <c r="K38" s="8" t="str">
        <f t="shared" si="0"/>
        <v>蜥蜴团27</v>
      </c>
      <c r="L38" s="4" t="s">
        <v>466</v>
      </c>
      <c r="M38" s="4">
        <v>27</v>
      </c>
      <c r="N38" s="8">
        <f t="shared" si="5"/>
        <v>1950</v>
      </c>
      <c r="O38" s="8">
        <f t="shared" si="6"/>
        <v>195</v>
      </c>
    </row>
    <row r="39" spans="1:15">
      <c r="A39" s="8">
        <v>38</v>
      </c>
      <c r="B39" s="8">
        <v>94</v>
      </c>
      <c r="C39" s="8">
        <v>2313441</v>
      </c>
      <c r="D39" s="8">
        <v>213</v>
      </c>
      <c r="E39" s="15">
        <v>40028</v>
      </c>
      <c r="F39" s="15">
        <v>71</v>
      </c>
      <c r="G39" s="15" t="s">
        <v>2302</v>
      </c>
      <c r="H39" s="15">
        <v>28</v>
      </c>
      <c r="K39" s="8" t="str">
        <f t="shared" si="0"/>
        <v>银怪27</v>
      </c>
      <c r="L39" s="4" t="s">
        <v>635</v>
      </c>
      <c r="M39" s="4">
        <v>27</v>
      </c>
      <c r="N39" s="8">
        <f t="shared" si="5"/>
        <v>1950</v>
      </c>
      <c r="O39" s="8">
        <f t="shared" si="6"/>
        <v>195</v>
      </c>
    </row>
    <row r="40" spans="1:15">
      <c r="A40" s="8">
        <v>39</v>
      </c>
      <c r="B40" s="8">
        <v>98</v>
      </c>
      <c r="C40" s="8">
        <v>2560000</v>
      </c>
      <c r="D40" s="8">
        <v>213</v>
      </c>
      <c r="E40" s="15">
        <v>40029</v>
      </c>
      <c r="F40" s="15">
        <v>72</v>
      </c>
      <c r="G40" s="15" t="s">
        <v>567</v>
      </c>
      <c r="H40" s="15">
        <v>29</v>
      </c>
      <c r="K40" s="8" t="str">
        <f t="shared" si="0"/>
        <v>鬼灵27</v>
      </c>
      <c r="L40" s="4" t="s">
        <v>648</v>
      </c>
      <c r="M40" s="4">
        <v>27</v>
      </c>
      <c r="N40" s="8">
        <f t="shared" si="5"/>
        <v>1950</v>
      </c>
      <c r="O40" s="8">
        <f t="shared" si="6"/>
        <v>195</v>
      </c>
    </row>
    <row r="41" spans="1:15">
      <c r="A41" s="8">
        <v>40</v>
      </c>
      <c r="B41" s="8">
        <v>103</v>
      </c>
      <c r="C41" s="8">
        <v>2825761</v>
      </c>
      <c r="D41" s="8">
        <v>267</v>
      </c>
      <c r="G41" s="8" t="s">
        <v>378</v>
      </c>
      <c r="H41" s="8">
        <v>1</v>
      </c>
      <c r="K41" s="8" t="str">
        <f t="shared" si="0"/>
        <v>鬼灵27</v>
      </c>
      <c r="L41" s="4" t="s">
        <v>648</v>
      </c>
      <c r="M41" s="4">
        <v>27</v>
      </c>
      <c r="N41" s="8">
        <f t="shared" si="5"/>
        <v>1950</v>
      </c>
      <c r="O41" s="8">
        <f t="shared" si="6"/>
        <v>195</v>
      </c>
    </row>
    <row r="42" spans="1:15">
      <c r="A42" s="8">
        <v>41</v>
      </c>
      <c r="B42" s="8">
        <v>107</v>
      </c>
      <c r="C42" s="8">
        <v>3111696</v>
      </c>
      <c r="D42" s="8">
        <v>267</v>
      </c>
      <c r="G42" s="8" t="s">
        <v>381</v>
      </c>
      <c r="H42" s="8">
        <v>2</v>
      </c>
      <c r="K42" s="8" t="str">
        <f t="shared" si="0"/>
        <v>风精27</v>
      </c>
      <c r="L42" s="4" t="s">
        <v>492</v>
      </c>
      <c r="M42" s="4">
        <v>27</v>
      </c>
      <c r="N42" s="8">
        <f t="shared" si="5"/>
        <v>1950</v>
      </c>
      <c r="O42" s="8">
        <f t="shared" si="6"/>
        <v>195</v>
      </c>
    </row>
    <row r="43" spans="1:15">
      <c r="A43" s="8">
        <v>42</v>
      </c>
      <c r="B43" s="8">
        <v>112</v>
      </c>
      <c r="C43" s="8">
        <v>3418801</v>
      </c>
      <c r="D43" s="8">
        <v>267</v>
      </c>
      <c r="G43" s="8" t="s">
        <v>383</v>
      </c>
      <c r="H43" s="8">
        <v>3</v>
      </c>
      <c r="K43" s="8" t="str">
        <f t="shared" si="0"/>
        <v>盗贼27</v>
      </c>
      <c r="L43" s="4" t="s">
        <v>456</v>
      </c>
      <c r="M43" s="4">
        <v>27</v>
      </c>
      <c r="N43" s="8">
        <f t="shared" si="5"/>
        <v>1950</v>
      </c>
      <c r="O43" s="8">
        <f t="shared" si="6"/>
        <v>195</v>
      </c>
    </row>
    <row r="44" spans="1:15">
      <c r="A44" s="8">
        <v>43</v>
      </c>
      <c r="B44" s="8">
        <v>117</v>
      </c>
      <c r="C44" s="8">
        <v>3748096</v>
      </c>
      <c r="D44" s="8">
        <v>267</v>
      </c>
      <c r="G44" s="8" t="s">
        <v>384</v>
      </c>
      <c r="H44" s="8">
        <v>4</v>
      </c>
      <c r="K44" s="8" t="str">
        <f t="shared" si="0"/>
        <v>火精27</v>
      </c>
      <c r="L44" s="4" t="s">
        <v>624</v>
      </c>
      <c r="M44" s="4">
        <v>27</v>
      </c>
      <c r="N44" s="8">
        <f t="shared" si="5"/>
        <v>1950</v>
      </c>
      <c r="O44" s="8">
        <f t="shared" si="6"/>
        <v>195</v>
      </c>
    </row>
    <row r="45" spans="1:15">
      <c r="A45" s="8">
        <v>44</v>
      </c>
      <c r="B45" s="8">
        <v>122</v>
      </c>
      <c r="C45" s="8">
        <v>4100625</v>
      </c>
      <c r="D45" s="8">
        <v>267</v>
      </c>
      <c r="G45" s="8" t="s">
        <v>385</v>
      </c>
      <c r="H45" s="8">
        <v>5</v>
      </c>
      <c r="K45" s="8" t="str">
        <f t="shared" si="0"/>
        <v>地狱看门犬27</v>
      </c>
      <c r="L45" s="4" t="s">
        <v>699</v>
      </c>
      <c r="M45" s="4">
        <v>27</v>
      </c>
      <c r="N45" s="8">
        <f t="shared" si="5"/>
        <v>1950</v>
      </c>
      <c r="O45" s="8">
        <f t="shared" si="6"/>
        <v>195</v>
      </c>
    </row>
    <row r="46" spans="1:15">
      <c r="A46" s="8">
        <v>45</v>
      </c>
      <c r="B46" s="8">
        <v>127</v>
      </c>
      <c r="C46" s="8">
        <v>4477456</v>
      </c>
      <c r="D46" s="8">
        <v>267</v>
      </c>
      <c r="G46" s="8" t="s">
        <v>386</v>
      </c>
      <c r="H46" s="8">
        <v>6</v>
      </c>
      <c r="K46" s="8" t="str">
        <f t="shared" si="0"/>
        <v>土蜘蛛27</v>
      </c>
      <c r="L46" s="4" t="s">
        <v>438</v>
      </c>
      <c r="M46" s="4">
        <v>27</v>
      </c>
      <c r="N46" s="8">
        <f t="shared" si="5"/>
        <v>1950</v>
      </c>
      <c r="O46" s="8">
        <f t="shared" si="6"/>
        <v>195</v>
      </c>
    </row>
    <row r="47" spans="1:15">
      <c r="A47" s="8">
        <v>46</v>
      </c>
      <c r="B47" s="8">
        <v>132</v>
      </c>
      <c r="C47" s="8">
        <v>4879681</v>
      </c>
      <c r="D47" s="8">
        <v>267</v>
      </c>
      <c r="G47" s="8" t="s">
        <v>387</v>
      </c>
      <c r="H47" s="8">
        <v>7</v>
      </c>
      <c r="K47" s="8" t="str">
        <f t="shared" si="0"/>
        <v>银色翼龙27</v>
      </c>
      <c r="L47" s="4" t="s">
        <v>705</v>
      </c>
      <c r="M47" s="4">
        <v>27</v>
      </c>
      <c r="N47" s="8">
        <f t="shared" si="5"/>
        <v>1950</v>
      </c>
      <c r="O47" s="8">
        <f t="shared" si="6"/>
        <v>195</v>
      </c>
    </row>
    <row r="48" spans="1:15">
      <c r="A48" s="8">
        <v>47</v>
      </c>
      <c r="B48" s="8">
        <v>137</v>
      </c>
      <c r="C48" s="8">
        <v>5308416</v>
      </c>
      <c r="D48" s="8">
        <v>267</v>
      </c>
      <c r="G48" s="8" t="s">
        <v>83</v>
      </c>
      <c r="H48" s="8">
        <v>8</v>
      </c>
      <c r="K48" s="8" t="str">
        <f t="shared" si="0"/>
        <v>金怪32</v>
      </c>
      <c r="L48" s="4" t="s">
        <v>628</v>
      </c>
      <c r="M48" s="4">
        <v>32</v>
      </c>
      <c r="N48" s="8">
        <f t="shared" si="5"/>
        <v>2070</v>
      </c>
      <c r="O48" s="8">
        <f t="shared" si="6"/>
        <v>207</v>
      </c>
    </row>
    <row r="49" spans="1:15">
      <c r="A49" s="8">
        <v>48</v>
      </c>
      <c r="B49" s="8">
        <v>142</v>
      </c>
      <c r="C49" s="8">
        <v>5764801</v>
      </c>
      <c r="D49" s="8">
        <v>267</v>
      </c>
      <c r="G49" s="8" t="s">
        <v>388</v>
      </c>
      <c r="H49" s="8">
        <v>9</v>
      </c>
      <c r="K49" s="8" t="str">
        <f t="shared" si="0"/>
        <v>致命螳螂32</v>
      </c>
      <c r="L49" s="4" t="s">
        <v>507</v>
      </c>
      <c r="M49" s="4">
        <v>32</v>
      </c>
      <c r="N49" s="8">
        <f t="shared" si="5"/>
        <v>2070</v>
      </c>
      <c r="O49" s="8">
        <f t="shared" si="6"/>
        <v>207</v>
      </c>
    </row>
    <row r="50" spans="1:15">
      <c r="A50" s="8">
        <v>49</v>
      </c>
      <c r="B50" s="8">
        <v>148</v>
      </c>
      <c r="C50" s="8">
        <v>6250000</v>
      </c>
      <c r="D50" s="8">
        <v>267</v>
      </c>
      <c r="G50" s="8" t="s">
        <v>389</v>
      </c>
      <c r="H50" s="8">
        <v>9</v>
      </c>
      <c r="K50" s="8" t="str">
        <f t="shared" si="0"/>
        <v>蜥蝪斗士32</v>
      </c>
      <c r="L50" s="4" t="s">
        <v>471</v>
      </c>
      <c r="M50" s="4">
        <v>32</v>
      </c>
      <c r="N50" s="8">
        <f t="shared" si="5"/>
        <v>2070</v>
      </c>
      <c r="O50" s="8">
        <f t="shared" si="6"/>
        <v>207</v>
      </c>
    </row>
    <row r="51" spans="1:15">
      <c r="A51" s="8">
        <v>50</v>
      </c>
      <c r="B51" s="8">
        <v>153</v>
      </c>
      <c r="C51" s="8">
        <v>6765201</v>
      </c>
      <c r="D51" s="8">
        <v>336</v>
      </c>
      <c r="G51" s="8" t="s">
        <v>87</v>
      </c>
      <c r="H51" s="8">
        <v>10</v>
      </c>
      <c r="K51" s="8" t="str">
        <f t="shared" si="0"/>
        <v>风精32</v>
      </c>
      <c r="L51" s="4" t="s">
        <v>492</v>
      </c>
      <c r="M51" s="4">
        <v>32</v>
      </c>
      <c r="N51" s="8">
        <f t="shared" si="5"/>
        <v>2070</v>
      </c>
      <c r="O51" s="8">
        <f t="shared" si="6"/>
        <v>207</v>
      </c>
    </row>
    <row r="52" spans="1:15">
      <c r="A52" s="8">
        <v>51</v>
      </c>
      <c r="B52" s="8">
        <v>159</v>
      </c>
      <c r="C52" s="8">
        <v>7311616</v>
      </c>
      <c r="D52" s="8">
        <v>336</v>
      </c>
      <c r="G52" s="8" t="s">
        <v>390</v>
      </c>
      <c r="H52" s="8">
        <v>10</v>
      </c>
      <c r="K52" s="8" t="str">
        <f t="shared" si="0"/>
        <v>丸子炸弹32</v>
      </c>
      <c r="L52" s="4" t="s">
        <v>703</v>
      </c>
      <c r="M52" s="4">
        <v>32</v>
      </c>
      <c r="N52" s="8">
        <f t="shared" si="5"/>
        <v>2070</v>
      </c>
      <c r="O52" s="8">
        <f t="shared" si="6"/>
        <v>207</v>
      </c>
    </row>
    <row r="53" spans="1:15">
      <c r="A53" s="8">
        <v>52</v>
      </c>
      <c r="B53" s="8">
        <v>164</v>
      </c>
      <c r="C53" s="8">
        <v>7890481</v>
      </c>
      <c r="D53" s="8">
        <v>336</v>
      </c>
      <c r="G53" s="8" t="s">
        <v>391</v>
      </c>
      <c r="H53" s="8">
        <v>11</v>
      </c>
      <c r="K53" s="8" t="str">
        <f t="shared" si="0"/>
        <v>蜥蜴团32</v>
      </c>
      <c r="L53" s="4" t="s">
        <v>466</v>
      </c>
      <c r="M53" s="4">
        <v>32</v>
      </c>
      <c r="N53" s="8">
        <f t="shared" si="5"/>
        <v>2070</v>
      </c>
      <c r="O53" s="8">
        <f t="shared" si="6"/>
        <v>207</v>
      </c>
    </row>
    <row r="54" spans="1:15">
      <c r="A54" s="8">
        <v>53</v>
      </c>
      <c r="B54" s="8">
        <v>170</v>
      </c>
      <c r="C54" s="8">
        <v>8503056</v>
      </c>
      <c r="D54" s="8">
        <v>336</v>
      </c>
      <c r="G54" s="8" t="s">
        <v>392</v>
      </c>
      <c r="H54" s="8">
        <v>11</v>
      </c>
      <c r="K54" s="8" t="str">
        <f t="shared" si="0"/>
        <v>银怪32</v>
      </c>
      <c r="L54" s="4" t="s">
        <v>635</v>
      </c>
      <c r="M54" s="4">
        <v>32</v>
      </c>
      <c r="N54" s="8">
        <f t="shared" si="5"/>
        <v>2070</v>
      </c>
      <c r="O54" s="8">
        <f t="shared" si="6"/>
        <v>207</v>
      </c>
    </row>
    <row r="55" spans="1:15">
      <c r="A55" s="8">
        <v>54</v>
      </c>
      <c r="B55" s="8">
        <v>176</v>
      </c>
      <c r="C55" s="8">
        <v>9150625</v>
      </c>
      <c r="D55" s="8">
        <v>336</v>
      </c>
      <c r="G55" s="8" t="s">
        <v>393</v>
      </c>
      <c r="H55" s="8">
        <v>11</v>
      </c>
      <c r="K55" s="8" t="str">
        <f t="shared" si="0"/>
        <v>鬼灵32</v>
      </c>
      <c r="L55" s="4" t="s">
        <v>648</v>
      </c>
      <c r="M55" s="4">
        <v>32</v>
      </c>
      <c r="N55" s="8">
        <f t="shared" si="5"/>
        <v>2070</v>
      </c>
      <c r="O55" s="8">
        <f t="shared" si="6"/>
        <v>207</v>
      </c>
    </row>
    <row r="56" spans="1:15">
      <c r="A56" s="8">
        <v>55</v>
      </c>
      <c r="B56" s="8">
        <v>182</v>
      </c>
      <c r="C56" s="8">
        <v>9834496</v>
      </c>
      <c r="D56" s="8">
        <v>336</v>
      </c>
      <c r="G56" s="8" t="s">
        <v>394</v>
      </c>
      <c r="H56" s="8">
        <v>12</v>
      </c>
      <c r="K56" s="8" t="str">
        <f t="shared" si="0"/>
        <v>鬼灵32</v>
      </c>
      <c r="L56" s="4" t="s">
        <v>648</v>
      </c>
      <c r="M56" s="4">
        <v>32</v>
      </c>
      <c r="N56" s="8">
        <f t="shared" si="5"/>
        <v>2070</v>
      </c>
      <c r="O56" s="8">
        <f t="shared" si="6"/>
        <v>207</v>
      </c>
    </row>
    <row r="57" spans="1:15">
      <c r="A57" s="8">
        <v>56</v>
      </c>
      <c r="B57" s="8">
        <v>188</v>
      </c>
      <c r="C57" s="8">
        <v>10556001</v>
      </c>
      <c r="D57" s="8">
        <v>412</v>
      </c>
      <c r="G57" s="8" t="s">
        <v>395</v>
      </c>
      <c r="H57" s="8">
        <v>12</v>
      </c>
      <c r="K57" s="8" t="str">
        <f t="shared" si="0"/>
        <v>风精32</v>
      </c>
      <c r="L57" s="4" t="s">
        <v>492</v>
      </c>
      <c r="M57" s="4">
        <v>32</v>
      </c>
      <c r="N57" s="8">
        <f t="shared" si="5"/>
        <v>2070</v>
      </c>
      <c r="O57" s="8">
        <f t="shared" si="6"/>
        <v>207</v>
      </c>
    </row>
    <row r="58" spans="1:15">
      <c r="A58" s="8">
        <v>57</v>
      </c>
      <c r="B58" s="8">
        <v>194</v>
      </c>
      <c r="C58" s="8">
        <v>11316496</v>
      </c>
      <c r="D58" s="8">
        <v>412</v>
      </c>
      <c r="G58" s="8" t="s">
        <v>396</v>
      </c>
      <c r="H58" s="8">
        <v>13</v>
      </c>
      <c r="K58" s="8" t="str">
        <f t="shared" si="0"/>
        <v>盗贼32</v>
      </c>
      <c r="L58" s="4" t="s">
        <v>456</v>
      </c>
      <c r="M58" s="4">
        <v>32</v>
      </c>
      <c r="N58" s="8">
        <f t="shared" si="5"/>
        <v>2070</v>
      </c>
      <c r="O58" s="8">
        <f t="shared" si="6"/>
        <v>207</v>
      </c>
    </row>
    <row r="59" spans="1:15">
      <c r="A59" s="8">
        <v>58</v>
      </c>
      <c r="B59" s="8">
        <v>201</v>
      </c>
      <c r="C59" s="8">
        <v>12117361</v>
      </c>
      <c r="D59" s="8">
        <v>412</v>
      </c>
      <c r="G59" s="8" t="s">
        <v>397</v>
      </c>
      <c r="H59" s="8">
        <v>14</v>
      </c>
      <c r="K59" s="8" t="str">
        <f t="shared" si="0"/>
        <v>火精32</v>
      </c>
      <c r="L59" s="4" t="s">
        <v>624</v>
      </c>
      <c r="M59" s="4">
        <v>32</v>
      </c>
      <c r="N59" s="8">
        <f t="shared" si="5"/>
        <v>2070</v>
      </c>
      <c r="O59" s="8">
        <f t="shared" si="6"/>
        <v>207</v>
      </c>
    </row>
    <row r="60" spans="1:15">
      <c r="A60" s="8">
        <v>59</v>
      </c>
      <c r="B60" s="8">
        <v>207</v>
      </c>
      <c r="C60" s="8">
        <v>12960000</v>
      </c>
      <c r="D60" s="8">
        <v>412</v>
      </c>
      <c r="G60" s="8" t="s">
        <v>398</v>
      </c>
      <c r="H60" s="8">
        <v>14</v>
      </c>
      <c r="K60" s="8" t="str">
        <f t="shared" si="0"/>
        <v>地狱看门犬32</v>
      </c>
      <c r="L60" s="4" t="s">
        <v>699</v>
      </c>
      <c r="M60" s="4">
        <v>32</v>
      </c>
      <c r="N60" s="8">
        <f t="shared" si="5"/>
        <v>2070</v>
      </c>
      <c r="O60" s="8">
        <f t="shared" si="6"/>
        <v>207</v>
      </c>
    </row>
    <row r="61" spans="1:15">
      <c r="A61" s="8">
        <v>60</v>
      </c>
      <c r="B61" s="8">
        <v>214</v>
      </c>
      <c r="C61" s="8">
        <v>13845841</v>
      </c>
      <c r="D61" s="8">
        <v>412</v>
      </c>
      <c r="G61" s="8" t="s">
        <v>399</v>
      </c>
      <c r="H61" s="8">
        <v>14</v>
      </c>
      <c r="K61" s="8" t="str">
        <f t="shared" si="0"/>
        <v>土蜘蛛32</v>
      </c>
      <c r="L61" s="4" t="s">
        <v>438</v>
      </c>
      <c r="M61" s="4">
        <v>32</v>
      </c>
      <c r="N61" s="8">
        <f t="shared" si="5"/>
        <v>2070</v>
      </c>
      <c r="O61" s="8">
        <f t="shared" si="6"/>
        <v>207</v>
      </c>
    </row>
    <row r="62" spans="7:15">
      <c r="G62" s="8" t="s">
        <v>400</v>
      </c>
      <c r="H62" s="8">
        <v>15</v>
      </c>
      <c r="K62" s="8" t="str">
        <f t="shared" si="0"/>
        <v>银色翼龙32</v>
      </c>
      <c r="L62" s="4" t="s">
        <v>705</v>
      </c>
      <c r="M62" s="4">
        <v>32</v>
      </c>
      <c r="N62" s="8">
        <f t="shared" si="5"/>
        <v>2070</v>
      </c>
      <c r="O62" s="8">
        <f t="shared" si="6"/>
        <v>207</v>
      </c>
    </row>
    <row r="63" spans="7:15">
      <c r="G63" s="8" t="s">
        <v>627</v>
      </c>
      <c r="H63" s="8">
        <v>15</v>
      </c>
      <c r="K63" s="8" t="str">
        <f t="shared" si="0"/>
        <v>金怪37</v>
      </c>
      <c r="L63" s="4" t="s">
        <v>628</v>
      </c>
      <c r="M63" s="4">
        <v>37</v>
      </c>
      <c r="N63" s="8">
        <f t="shared" si="5"/>
        <v>2670</v>
      </c>
      <c r="O63" s="8">
        <f t="shared" si="6"/>
        <v>267</v>
      </c>
    </row>
    <row r="64" spans="7:15">
      <c r="G64" s="8" t="s">
        <v>384</v>
      </c>
      <c r="H64" s="8">
        <v>16</v>
      </c>
      <c r="K64" s="8" t="str">
        <f t="shared" si="0"/>
        <v>致命螳螂37</v>
      </c>
      <c r="L64" s="4" t="s">
        <v>507</v>
      </c>
      <c r="M64" s="4">
        <v>37</v>
      </c>
      <c r="N64" s="8">
        <f t="shared" si="5"/>
        <v>2670</v>
      </c>
      <c r="O64" s="8">
        <f t="shared" si="6"/>
        <v>267</v>
      </c>
    </row>
    <row r="65" spans="7:15">
      <c r="G65" s="8" t="s">
        <v>385</v>
      </c>
      <c r="H65" s="8">
        <v>16</v>
      </c>
      <c r="K65" s="8" t="str">
        <f t="shared" si="0"/>
        <v>蜥蝪斗士37</v>
      </c>
      <c r="L65" s="4" t="s">
        <v>471</v>
      </c>
      <c r="M65" s="4">
        <v>37</v>
      </c>
      <c r="N65" s="8">
        <f t="shared" si="5"/>
        <v>2670</v>
      </c>
      <c r="O65" s="8">
        <f t="shared" si="6"/>
        <v>267</v>
      </c>
    </row>
    <row r="66" spans="7:15">
      <c r="G66" s="8" t="s">
        <v>111</v>
      </c>
      <c r="H66" s="8">
        <v>16</v>
      </c>
      <c r="K66" s="8" t="str">
        <f t="shared" ref="K66:K129" si="7">L66&amp;M66</f>
        <v>风精37</v>
      </c>
      <c r="L66" s="4" t="s">
        <v>492</v>
      </c>
      <c r="M66" s="4">
        <v>37</v>
      </c>
      <c r="N66" s="8">
        <f t="shared" si="5"/>
        <v>2670</v>
      </c>
      <c r="O66" s="8">
        <f t="shared" si="6"/>
        <v>267</v>
      </c>
    </row>
    <row r="67" spans="7:15">
      <c r="G67" s="8" t="s">
        <v>384</v>
      </c>
      <c r="H67" s="8">
        <v>17</v>
      </c>
      <c r="K67" s="8" t="str">
        <f t="shared" si="7"/>
        <v>丸子炸弹37</v>
      </c>
      <c r="L67" s="4" t="s">
        <v>703</v>
      </c>
      <c r="M67" s="4">
        <v>37</v>
      </c>
      <c r="N67" s="8">
        <f t="shared" si="5"/>
        <v>2670</v>
      </c>
      <c r="O67" s="8">
        <f t="shared" si="6"/>
        <v>267</v>
      </c>
    </row>
    <row r="68" spans="7:15">
      <c r="G68" s="8" t="s">
        <v>402</v>
      </c>
      <c r="H68" s="8">
        <v>17</v>
      </c>
      <c r="K68" s="8" t="str">
        <f t="shared" si="7"/>
        <v>蜥蜴团37</v>
      </c>
      <c r="L68" s="4" t="s">
        <v>466</v>
      </c>
      <c r="M68" s="4">
        <v>37</v>
      </c>
      <c r="N68" s="8">
        <f t="shared" si="5"/>
        <v>2670</v>
      </c>
      <c r="O68" s="8">
        <f t="shared" si="6"/>
        <v>267</v>
      </c>
    </row>
    <row r="69" spans="7:15">
      <c r="G69" s="8" t="s">
        <v>403</v>
      </c>
      <c r="H69" s="8">
        <v>18</v>
      </c>
      <c r="K69" s="8" t="str">
        <f t="shared" si="7"/>
        <v>银怪37</v>
      </c>
      <c r="L69" s="4" t="s">
        <v>635</v>
      </c>
      <c r="M69" s="4">
        <v>37</v>
      </c>
      <c r="N69" s="8">
        <f t="shared" si="5"/>
        <v>2670</v>
      </c>
      <c r="O69" s="8">
        <f t="shared" si="6"/>
        <v>267</v>
      </c>
    </row>
    <row r="70" spans="7:15">
      <c r="G70" s="8" t="s">
        <v>404</v>
      </c>
      <c r="H70" s="8">
        <v>18</v>
      </c>
      <c r="K70" s="8" t="str">
        <f t="shared" si="7"/>
        <v>鬼灵37</v>
      </c>
      <c r="L70" s="4" t="s">
        <v>648</v>
      </c>
      <c r="M70" s="4">
        <v>37</v>
      </c>
      <c r="N70" s="8">
        <f t="shared" si="5"/>
        <v>2670</v>
      </c>
      <c r="O70" s="8">
        <f t="shared" si="6"/>
        <v>267</v>
      </c>
    </row>
    <row r="71" spans="7:15">
      <c r="G71" s="8" t="s">
        <v>405</v>
      </c>
      <c r="H71" s="8">
        <v>19</v>
      </c>
      <c r="K71" s="8" t="str">
        <f t="shared" si="7"/>
        <v>鬼灵37</v>
      </c>
      <c r="L71" s="4" t="s">
        <v>648</v>
      </c>
      <c r="M71" s="4">
        <v>37</v>
      </c>
      <c r="N71" s="8">
        <f t="shared" si="5"/>
        <v>2670</v>
      </c>
      <c r="O71" s="8">
        <f t="shared" si="6"/>
        <v>267</v>
      </c>
    </row>
    <row r="72" spans="7:15">
      <c r="G72" s="8" t="s">
        <v>406</v>
      </c>
      <c r="H72" s="8">
        <v>19</v>
      </c>
      <c r="K72" s="8" t="str">
        <f t="shared" si="7"/>
        <v>风精37</v>
      </c>
      <c r="L72" s="4" t="s">
        <v>492</v>
      </c>
      <c r="M72" s="4">
        <v>37</v>
      </c>
      <c r="N72" s="8">
        <f t="shared" si="5"/>
        <v>2670</v>
      </c>
      <c r="O72" s="8">
        <f t="shared" si="6"/>
        <v>267</v>
      </c>
    </row>
    <row r="73" spans="7:15">
      <c r="G73" s="8" t="s">
        <v>378</v>
      </c>
      <c r="H73" s="8">
        <v>20</v>
      </c>
      <c r="K73" s="8" t="str">
        <f t="shared" si="7"/>
        <v>盗贼37</v>
      </c>
      <c r="L73" s="4" t="s">
        <v>456</v>
      </c>
      <c r="M73" s="4">
        <v>37</v>
      </c>
      <c r="N73" s="8">
        <f t="shared" si="5"/>
        <v>2670</v>
      </c>
      <c r="O73" s="8">
        <f t="shared" si="6"/>
        <v>267</v>
      </c>
    </row>
    <row r="74" spans="7:15">
      <c r="G74" s="8" t="s">
        <v>408</v>
      </c>
      <c r="H74" s="8">
        <v>20</v>
      </c>
      <c r="K74" s="8" t="str">
        <f t="shared" si="7"/>
        <v>火精37</v>
      </c>
      <c r="L74" s="4" t="s">
        <v>624</v>
      </c>
      <c r="M74" s="4">
        <v>37</v>
      </c>
      <c r="N74" s="8">
        <f t="shared" si="5"/>
        <v>2670</v>
      </c>
      <c r="O74" s="8">
        <f t="shared" si="6"/>
        <v>267</v>
      </c>
    </row>
    <row r="75" spans="7:15">
      <c r="G75" s="8" t="s">
        <v>409</v>
      </c>
      <c r="H75" s="8">
        <v>21</v>
      </c>
      <c r="K75" s="8" t="str">
        <f t="shared" si="7"/>
        <v>地狱看门犬37</v>
      </c>
      <c r="L75" s="4" t="s">
        <v>699</v>
      </c>
      <c r="M75" s="4">
        <v>37</v>
      </c>
      <c r="N75" s="8">
        <f t="shared" si="5"/>
        <v>2670</v>
      </c>
      <c r="O75" s="8">
        <f t="shared" si="6"/>
        <v>267</v>
      </c>
    </row>
    <row r="76" spans="7:15">
      <c r="G76" s="8" t="s">
        <v>393</v>
      </c>
      <c r="H76" s="8">
        <v>21</v>
      </c>
      <c r="K76" s="8" t="str">
        <f t="shared" si="7"/>
        <v>土蜘蛛37</v>
      </c>
      <c r="L76" s="4" t="s">
        <v>438</v>
      </c>
      <c r="M76" s="4">
        <v>37</v>
      </c>
      <c r="N76" s="8">
        <f t="shared" si="5"/>
        <v>2670</v>
      </c>
      <c r="O76" s="8">
        <f t="shared" si="6"/>
        <v>267</v>
      </c>
    </row>
    <row r="77" spans="7:15">
      <c r="G77" s="8" t="s">
        <v>410</v>
      </c>
      <c r="H77" s="8">
        <v>21</v>
      </c>
      <c r="K77" s="8" t="str">
        <f t="shared" si="7"/>
        <v>银色翼龙37</v>
      </c>
      <c r="L77" s="4" t="s">
        <v>705</v>
      </c>
      <c r="M77" s="4">
        <v>37</v>
      </c>
      <c r="N77" s="8">
        <f t="shared" si="5"/>
        <v>2670</v>
      </c>
      <c r="O77" s="8">
        <f t="shared" si="6"/>
        <v>267</v>
      </c>
    </row>
    <row r="78" spans="7:15">
      <c r="G78" s="8" t="s">
        <v>411</v>
      </c>
      <c r="H78" s="8">
        <v>22</v>
      </c>
      <c r="K78" s="8" t="str">
        <f t="shared" si="7"/>
        <v>金怪42</v>
      </c>
      <c r="L78" s="4" t="s">
        <v>628</v>
      </c>
      <c r="M78" s="4">
        <v>42</v>
      </c>
      <c r="N78" s="8">
        <f t="shared" si="5"/>
        <v>3360</v>
      </c>
      <c r="O78" s="8">
        <f t="shared" si="6"/>
        <v>336</v>
      </c>
    </row>
    <row r="79" spans="7:15">
      <c r="G79" s="8" t="s">
        <v>412</v>
      </c>
      <c r="H79" s="8">
        <v>22</v>
      </c>
      <c r="K79" s="8" t="str">
        <f t="shared" si="7"/>
        <v>致命螳螂42</v>
      </c>
      <c r="L79" s="4" t="s">
        <v>507</v>
      </c>
      <c r="M79" s="4">
        <v>42</v>
      </c>
      <c r="N79" s="8">
        <f t="shared" si="5"/>
        <v>3360</v>
      </c>
      <c r="O79" s="8">
        <f t="shared" si="6"/>
        <v>336</v>
      </c>
    </row>
    <row r="80" spans="7:15">
      <c r="G80" s="8" t="s">
        <v>413</v>
      </c>
      <c r="H80" s="8">
        <v>22</v>
      </c>
      <c r="K80" s="8" t="str">
        <f t="shared" si="7"/>
        <v>蜥蝪斗士42</v>
      </c>
      <c r="L80" s="4" t="s">
        <v>471</v>
      </c>
      <c r="M80" s="4">
        <v>42</v>
      </c>
      <c r="N80" s="8">
        <f t="shared" si="5"/>
        <v>3360</v>
      </c>
      <c r="O80" s="8">
        <f t="shared" si="6"/>
        <v>336</v>
      </c>
    </row>
    <row r="81" spans="7:15">
      <c r="G81" s="8" t="s">
        <v>414</v>
      </c>
      <c r="H81" s="8">
        <v>23</v>
      </c>
      <c r="K81" s="8" t="str">
        <f t="shared" si="7"/>
        <v>风精42</v>
      </c>
      <c r="L81" s="4" t="s">
        <v>492</v>
      </c>
      <c r="M81" s="4">
        <v>42</v>
      </c>
      <c r="N81" s="8">
        <f t="shared" si="5"/>
        <v>3360</v>
      </c>
      <c r="O81" s="8">
        <f t="shared" si="6"/>
        <v>336</v>
      </c>
    </row>
    <row r="82" spans="7:15">
      <c r="G82" s="8" t="s">
        <v>134</v>
      </c>
      <c r="H82" s="8">
        <v>23</v>
      </c>
      <c r="K82" s="8" t="str">
        <f t="shared" si="7"/>
        <v>丸子炸弹42</v>
      </c>
      <c r="L82" s="4" t="s">
        <v>703</v>
      </c>
      <c r="M82" s="4">
        <v>42</v>
      </c>
      <c r="N82" s="8">
        <f t="shared" ref="N82:N145" si="8">VLOOKUP(M82,A:B,2,FALSE)*30</f>
        <v>3360</v>
      </c>
      <c r="O82" s="8">
        <f t="shared" si="6"/>
        <v>336</v>
      </c>
    </row>
    <row r="83" spans="7:15">
      <c r="G83" s="8" t="s">
        <v>415</v>
      </c>
      <c r="H83" s="8">
        <v>23</v>
      </c>
      <c r="K83" s="8" t="str">
        <f t="shared" si="7"/>
        <v>蜥蜴团42</v>
      </c>
      <c r="L83" s="4" t="s">
        <v>466</v>
      </c>
      <c r="M83" s="4">
        <v>42</v>
      </c>
      <c r="N83" s="8">
        <f t="shared" si="8"/>
        <v>3360</v>
      </c>
      <c r="O83" s="8">
        <f t="shared" ref="O83:O146" si="9">N83*0.1</f>
        <v>336</v>
      </c>
    </row>
    <row r="84" spans="7:15">
      <c r="G84" s="8" t="s">
        <v>393</v>
      </c>
      <c r="H84" s="8">
        <v>24</v>
      </c>
      <c r="K84" s="8" t="str">
        <f t="shared" si="7"/>
        <v>银怪42</v>
      </c>
      <c r="L84" s="4" t="s">
        <v>635</v>
      </c>
      <c r="M84" s="4">
        <v>42</v>
      </c>
      <c r="N84" s="8">
        <f t="shared" si="8"/>
        <v>3360</v>
      </c>
      <c r="O84" s="8">
        <f t="shared" si="9"/>
        <v>336</v>
      </c>
    </row>
    <row r="85" spans="7:15">
      <c r="G85" s="8" t="s">
        <v>416</v>
      </c>
      <c r="H85" s="8">
        <v>24</v>
      </c>
      <c r="K85" s="8" t="str">
        <f t="shared" si="7"/>
        <v>鬼灵42</v>
      </c>
      <c r="L85" s="4" t="s">
        <v>648</v>
      </c>
      <c r="M85" s="4">
        <v>42</v>
      </c>
      <c r="N85" s="8">
        <f t="shared" si="8"/>
        <v>3360</v>
      </c>
      <c r="O85" s="8">
        <f t="shared" si="9"/>
        <v>336</v>
      </c>
    </row>
    <row r="86" spans="7:15">
      <c r="G86" s="8" t="s">
        <v>417</v>
      </c>
      <c r="H86" s="8">
        <v>24</v>
      </c>
      <c r="K86" s="8" t="str">
        <f t="shared" si="7"/>
        <v>鬼灵42</v>
      </c>
      <c r="L86" s="4" t="s">
        <v>648</v>
      </c>
      <c r="M86" s="4">
        <v>42</v>
      </c>
      <c r="N86" s="8">
        <f t="shared" si="8"/>
        <v>3360</v>
      </c>
      <c r="O86" s="8">
        <f t="shared" si="9"/>
        <v>336</v>
      </c>
    </row>
    <row r="87" spans="7:15">
      <c r="G87" s="8" t="s">
        <v>418</v>
      </c>
      <c r="H87" s="8">
        <v>25</v>
      </c>
      <c r="K87" s="8" t="str">
        <f t="shared" si="7"/>
        <v>风精42</v>
      </c>
      <c r="L87" s="4" t="s">
        <v>492</v>
      </c>
      <c r="M87" s="4">
        <v>42</v>
      </c>
      <c r="N87" s="8">
        <f t="shared" si="8"/>
        <v>3360</v>
      </c>
      <c r="O87" s="8">
        <f t="shared" si="9"/>
        <v>336</v>
      </c>
    </row>
    <row r="88" spans="7:15">
      <c r="G88" s="8" t="s">
        <v>2301</v>
      </c>
      <c r="H88" s="8">
        <v>25</v>
      </c>
      <c r="K88" s="8" t="str">
        <f t="shared" si="7"/>
        <v>盗贼42</v>
      </c>
      <c r="L88" s="4" t="s">
        <v>456</v>
      </c>
      <c r="M88" s="4">
        <v>42</v>
      </c>
      <c r="N88" s="8">
        <f t="shared" si="8"/>
        <v>3360</v>
      </c>
      <c r="O88" s="8">
        <f t="shared" si="9"/>
        <v>336</v>
      </c>
    </row>
    <row r="89" spans="5:15">
      <c r="E89" s="8">
        <v>140001</v>
      </c>
      <c r="G89" s="8" t="s">
        <v>2303</v>
      </c>
      <c r="H89" s="8">
        <v>15</v>
      </c>
      <c r="J89" s="8">
        <f t="shared" ref="J89:J97" si="10">I89*H89*2</f>
        <v>0</v>
      </c>
      <c r="K89" s="8" t="str">
        <f t="shared" si="7"/>
        <v>火精42</v>
      </c>
      <c r="L89" s="4" t="s">
        <v>624</v>
      </c>
      <c r="M89" s="4">
        <v>42</v>
      </c>
      <c r="N89" s="8">
        <f t="shared" si="8"/>
        <v>3360</v>
      </c>
      <c r="O89" s="8">
        <f t="shared" si="9"/>
        <v>336</v>
      </c>
    </row>
    <row r="90" spans="5:15">
      <c r="E90" s="8">
        <v>140002</v>
      </c>
      <c r="G90" s="8" t="s">
        <v>2304</v>
      </c>
      <c r="H90" s="8">
        <f t="shared" ref="H90:H97" si="11">H89+5</f>
        <v>20</v>
      </c>
      <c r="J90" s="8">
        <f t="shared" si="10"/>
        <v>0</v>
      </c>
      <c r="K90" s="8" t="str">
        <f t="shared" si="7"/>
        <v>地狱看门犬42</v>
      </c>
      <c r="L90" s="4" t="s">
        <v>699</v>
      </c>
      <c r="M90" s="4">
        <v>42</v>
      </c>
      <c r="N90" s="8">
        <f t="shared" si="8"/>
        <v>3360</v>
      </c>
      <c r="O90" s="8">
        <f t="shared" si="9"/>
        <v>336</v>
      </c>
    </row>
    <row r="91" spans="5:15">
      <c r="E91" s="8">
        <v>140003</v>
      </c>
      <c r="G91" s="8" t="s">
        <v>2305</v>
      </c>
      <c r="H91" s="8">
        <f t="shared" si="11"/>
        <v>25</v>
      </c>
      <c r="J91" s="8">
        <f t="shared" si="10"/>
        <v>0</v>
      </c>
      <c r="K91" s="8" t="str">
        <f t="shared" si="7"/>
        <v>土蜘蛛42</v>
      </c>
      <c r="L91" s="4" t="s">
        <v>438</v>
      </c>
      <c r="M91" s="4">
        <v>42</v>
      </c>
      <c r="N91" s="8">
        <f t="shared" si="8"/>
        <v>3360</v>
      </c>
      <c r="O91" s="8">
        <f t="shared" si="9"/>
        <v>336</v>
      </c>
    </row>
    <row r="92" spans="5:15">
      <c r="E92" s="8">
        <v>140004</v>
      </c>
      <c r="G92" s="8" t="s">
        <v>2306</v>
      </c>
      <c r="H92" s="8">
        <f t="shared" si="11"/>
        <v>30</v>
      </c>
      <c r="J92" s="8">
        <f t="shared" si="10"/>
        <v>0</v>
      </c>
      <c r="K92" s="8" t="str">
        <f t="shared" si="7"/>
        <v>银色翼龙42</v>
      </c>
      <c r="L92" s="4" t="s">
        <v>705</v>
      </c>
      <c r="M92" s="4">
        <v>42</v>
      </c>
      <c r="N92" s="8">
        <f t="shared" si="8"/>
        <v>3360</v>
      </c>
      <c r="O92" s="8">
        <f t="shared" si="9"/>
        <v>336</v>
      </c>
    </row>
    <row r="93" spans="5:15">
      <c r="E93" s="8">
        <v>140005</v>
      </c>
      <c r="G93" s="8" t="s">
        <v>2307</v>
      </c>
      <c r="H93" s="8">
        <f t="shared" si="11"/>
        <v>35</v>
      </c>
      <c r="J93" s="8">
        <f t="shared" si="10"/>
        <v>0</v>
      </c>
      <c r="K93" s="8" t="str">
        <f t="shared" si="7"/>
        <v>金怪47</v>
      </c>
      <c r="L93" s="4" t="s">
        <v>628</v>
      </c>
      <c r="M93" s="4">
        <v>47</v>
      </c>
      <c r="N93" s="8">
        <f t="shared" si="8"/>
        <v>4110</v>
      </c>
      <c r="O93" s="8">
        <f t="shared" si="9"/>
        <v>411</v>
      </c>
    </row>
    <row r="94" spans="5:15">
      <c r="E94" s="8">
        <v>140006</v>
      </c>
      <c r="G94" s="8" t="s">
        <v>2308</v>
      </c>
      <c r="H94" s="8">
        <f t="shared" si="11"/>
        <v>40</v>
      </c>
      <c r="J94" s="8">
        <f t="shared" si="10"/>
        <v>0</v>
      </c>
      <c r="K94" s="8" t="str">
        <f t="shared" si="7"/>
        <v>致命螳螂47</v>
      </c>
      <c r="L94" s="4" t="s">
        <v>507</v>
      </c>
      <c r="M94" s="4">
        <v>47</v>
      </c>
      <c r="N94" s="8">
        <f t="shared" si="8"/>
        <v>4110</v>
      </c>
      <c r="O94" s="8">
        <f t="shared" si="9"/>
        <v>411</v>
      </c>
    </row>
    <row r="95" spans="5:15">
      <c r="E95" s="8">
        <v>140007</v>
      </c>
      <c r="G95" s="8" t="s">
        <v>2309</v>
      </c>
      <c r="H95" s="8">
        <f t="shared" si="11"/>
        <v>45</v>
      </c>
      <c r="J95" s="8">
        <f t="shared" si="10"/>
        <v>0</v>
      </c>
      <c r="K95" s="8" t="str">
        <f t="shared" si="7"/>
        <v>蜥蝪斗士47</v>
      </c>
      <c r="L95" s="4" t="s">
        <v>471</v>
      </c>
      <c r="M95" s="4">
        <v>47</v>
      </c>
      <c r="N95" s="8">
        <f t="shared" si="8"/>
        <v>4110</v>
      </c>
      <c r="O95" s="8">
        <f t="shared" si="9"/>
        <v>411</v>
      </c>
    </row>
    <row r="96" spans="5:15">
      <c r="E96" s="8">
        <v>140008</v>
      </c>
      <c r="G96" s="8" t="s">
        <v>2310</v>
      </c>
      <c r="H96" s="8">
        <f t="shared" si="11"/>
        <v>50</v>
      </c>
      <c r="J96" s="8">
        <f t="shared" si="10"/>
        <v>0</v>
      </c>
      <c r="K96" s="8" t="str">
        <f t="shared" si="7"/>
        <v>风精47</v>
      </c>
      <c r="L96" s="4" t="s">
        <v>492</v>
      </c>
      <c r="M96" s="4">
        <v>47</v>
      </c>
      <c r="N96" s="8">
        <f t="shared" si="8"/>
        <v>4110</v>
      </c>
      <c r="O96" s="8">
        <f t="shared" si="9"/>
        <v>411</v>
      </c>
    </row>
    <row r="97" spans="5:15">
      <c r="E97" s="8">
        <v>140009</v>
      </c>
      <c r="G97" s="8" t="s">
        <v>2311</v>
      </c>
      <c r="H97" s="8">
        <f t="shared" si="11"/>
        <v>55</v>
      </c>
      <c r="J97" s="8">
        <f t="shared" si="10"/>
        <v>0</v>
      </c>
      <c r="K97" s="8" t="str">
        <f t="shared" si="7"/>
        <v>丸子炸弹47</v>
      </c>
      <c r="L97" s="4" t="s">
        <v>703</v>
      </c>
      <c r="M97" s="4">
        <v>47</v>
      </c>
      <c r="N97" s="8">
        <f t="shared" si="8"/>
        <v>4110</v>
      </c>
      <c r="O97" s="8">
        <f t="shared" si="9"/>
        <v>411</v>
      </c>
    </row>
    <row r="98" spans="11:15">
      <c r="K98" s="8" t="str">
        <f t="shared" si="7"/>
        <v>蜥蜴团47</v>
      </c>
      <c r="L98" s="4" t="s">
        <v>466</v>
      </c>
      <c r="M98" s="4">
        <v>47</v>
      </c>
      <c r="N98" s="8">
        <f t="shared" si="8"/>
        <v>4110</v>
      </c>
      <c r="O98" s="8">
        <f t="shared" si="9"/>
        <v>411</v>
      </c>
    </row>
    <row r="99" spans="11:15">
      <c r="K99" s="8" t="str">
        <f t="shared" si="7"/>
        <v>银怪47</v>
      </c>
      <c r="L99" s="4" t="s">
        <v>635</v>
      </c>
      <c r="M99" s="4">
        <v>47</v>
      </c>
      <c r="N99" s="8">
        <f t="shared" si="8"/>
        <v>4110</v>
      </c>
      <c r="O99" s="8">
        <f t="shared" si="9"/>
        <v>411</v>
      </c>
    </row>
    <row r="100" spans="11:15">
      <c r="K100" s="8" t="str">
        <f t="shared" si="7"/>
        <v>鬼灵47</v>
      </c>
      <c r="L100" s="4" t="s">
        <v>648</v>
      </c>
      <c r="M100" s="4">
        <v>47</v>
      </c>
      <c r="N100" s="8">
        <f t="shared" si="8"/>
        <v>4110</v>
      </c>
      <c r="O100" s="8">
        <f t="shared" si="9"/>
        <v>411</v>
      </c>
    </row>
    <row r="101" spans="11:15">
      <c r="K101" s="8" t="str">
        <f t="shared" si="7"/>
        <v>鬼灵47</v>
      </c>
      <c r="L101" s="4" t="s">
        <v>648</v>
      </c>
      <c r="M101" s="4">
        <v>47</v>
      </c>
      <c r="N101" s="8">
        <f t="shared" si="8"/>
        <v>4110</v>
      </c>
      <c r="O101" s="8">
        <f t="shared" si="9"/>
        <v>411</v>
      </c>
    </row>
    <row r="102" spans="11:15">
      <c r="K102" s="8" t="str">
        <f t="shared" si="7"/>
        <v>风精47</v>
      </c>
      <c r="L102" s="4" t="s">
        <v>492</v>
      </c>
      <c r="M102" s="4">
        <v>47</v>
      </c>
      <c r="N102" s="8">
        <f t="shared" si="8"/>
        <v>4110</v>
      </c>
      <c r="O102" s="8">
        <f t="shared" si="9"/>
        <v>411</v>
      </c>
    </row>
    <row r="103" spans="11:15">
      <c r="K103" s="8" t="str">
        <f t="shared" si="7"/>
        <v>盗贼47</v>
      </c>
      <c r="L103" s="4" t="s">
        <v>456</v>
      </c>
      <c r="M103" s="4">
        <v>47</v>
      </c>
      <c r="N103" s="8">
        <f t="shared" si="8"/>
        <v>4110</v>
      </c>
      <c r="O103" s="8">
        <f t="shared" si="9"/>
        <v>411</v>
      </c>
    </row>
    <row r="104" spans="11:15">
      <c r="K104" s="8" t="str">
        <f t="shared" si="7"/>
        <v>火精47</v>
      </c>
      <c r="L104" s="4" t="s">
        <v>624</v>
      </c>
      <c r="M104" s="4">
        <v>47</v>
      </c>
      <c r="N104" s="8">
        <f t="shared" si="8"/>
        <v>4110</v>
      </c>
      <c r="O104" s="8">
        <f t="shared" si="9"/>
        <v>411</v>
      </c>
    </row>
    <row r="105" spans="11:15">
      <c r="K105" s="8" t="str">
        <f t="shared" si="7"/>
        <v>地狱看门犬47</v>
      </c>
      <c r="L105" s="4" t="s">
        <v>699</v>
      </c>
      <c r="M105" s="4">
        <v>47</v>
      </c>
      <c r="N105" s="8">
        <f t="shared" si="8"/>
        <v>4110</v>
      </c>
      <c r="O105" s="8">
        <f t="shared" si="9"/>
        <v>411</v>
      </c>
    </row>
    <row r="106" spans="11:15">
      <c r="K106" s="8" t="str">
        <f t="shared" si="7"/>
        <v>土蜘蛛47</v>
      </c>
      <c r="L106" s="4" t="s">
        <v>438</v>
      </c>
      <c r="M106" s="4">
        <v>47</v>
      </c>
      <c r="N106" s="8">
        <f t="shared" si="8"/>
        <v>4110</v>
      </c>
      <c r="O106" s="8">
        <f t="shared" si="9"/>
        <v>411</v>
      </c>
    </row>
    <row r="107" spans="11:15">
      <c r="K107" s="8" t="str">
        <f t="shared" si="7"/>
        <v>银色翼龙47</v>
      </c>
      <c r="L107" s="4" t="s">
        <v>705</v>
      </c>
      <c r="M107" s="4">
        <v>47</v>
      </c>
      <c r="N107" s="8">
        <f t="shared" si="8"/>
        <v>4110</v>
      </c>
      <c r="O107" s="8">
        <f t="shared" si="9"/>
        <v>411</v>
      </c>
    </row>
    <row r="108" spans="11:15">
      <c r="K108" s="8" t="str">
        <f t="shared" si="7"/>
        <v>金怪52</v>
      </c>
      <c r="L108" s="4" t="s">
        <v>628</v>
      </c>
      <c r="M108" s="4">
        <v>52</v>
      </c>
      <c r="N108" s="8">
        <f t="shared" si="8"/>
        <v>4920</v>
      </c>
      <c r="O108" s="8">
        <f t="shared" si="9"/>
        <v>492</v>
      </c>
    </row>
    <row r="109" spans="11:15">
      <c r="K109" s="8" t="str">
        <f t="shared" si="7"/>
        <v>致命螳螂52</v>
      </c>
      <c r="L109" s="4" t="s">
        <v>507</v>
      </c>
      <c r="M109" s="4">
        <v>52</v>
      </c>
      <c r="N109" s="8">
        <f t="shared" si="8"/>
        <v>4920</v>
      </c>
      <c r="O109" s="8">
        <f t="shared" si="9"/>
        <v>492</v>
      </c>
    </row>
    <row r="110" spans="11:15">
      <c r="K110" s="8" t="str">
        <f t="shared" si="7"/>
        <v>蜥蝪斗士52</v>
      </c>
      <c r="L110" s="4" t="s">
        <v>471</v>
      </c>
      <c r="M110" s="4">
        <v>52</v>
      </c>
      <c r="N110" s="8">
        <f t="shared" si="8"/>
        <v>4920</v>
      </c>
      <c r="O110" s="8">
        <f t="shared" si="9"/>
        <v>492</v>
      </c>
    </row>
    <row r="111" spans="11:15">
      <c r="K111" s="8" t="str">
        <f t="shared" si="7"/>
        <v>风精52</v>
      </c>
      <c r="L111" s="4" t="s">
        <v>492</v>
      </c>
      <c r="M111" s="4">
        <v>52</v>
      </c>
      <c r="N111" s="8">
        <f t="shared" si="8"/>
        <v>4920</v>
      </c>
      <c r="O111" s="8">
        <f t="shared" si="9"/>
        <v>492</v>
      </c>
    </row>
    <row r="112" spans="11:15">
      <c r="K112" s="8" t="str">
        <f t="shared" si="7"/>
        <v>丸子炸弹52</v>
      </c>
      <c r="L112" s="4" t="s">
        <v>703</v>
      </c>
      <c r="M112" s="4">
        <v>52</v>
      </c>
      <c r="N112" s="8">
        <f t="shared" si="8"/>
        <v>4920</v>
      </c>
      <c r="O112" s="8">
        <f t="shared" si="9"/>
        <v>492</v>
      </c>
    </row>
    <row r="113" spans="11:15">
      <c r="K113" s="8" t="str">
        <f t="shared" si="7"/>
        <v>蜥蜴团52</v>
      </c>
      <c r="L113" s="4" t="s">
        <v>466</v>
      </c>
      <c r="M113" s="4">
        <v>52</v>
      </c>
      <c r="N113" s="8">
        <f t="shared" si="8"/>
        <v>4920</v>
      </c>
      <c r="O113" s="8">
        <f t="shared" si="9"/>
        <v>492</v>
      </c>
    </row>
    <row r="114" spans="11:15">
      <c r="K114" s="8" t="str">
        <f t="shared" si="7"/>
        <v>银怪52</v>
      </c>
      <c r="L114" s="4" t="s">
        <v>635</v>
      </c>
      <c r="M114" s="4">
        <v>52</v>
      </c>
      <c r="N114" s="8">
        <f t="shared" si="8"/>
        <v>4920</v>
      </c>
      <c r="O114" s="8">
        <f t="shared" si="9"/>
        <v>492</v>
      </c>
    </row>
    <row r="115" spans="11:15">
      <c r="K115" s="8" t="str">
        <f t="shared" si="7"/>
        <v>鬼灵52</v>
      </c>
      <c r="L115" s="4" t="s">
        <v>648</v>
      </c>
      <c r="M115" s="4">
        <v>52</v>
      </c>
      <c r="N115" s="8">
        <f t="shared" si="8"/>
        <v>4920</v>
      </c>
      <c r="O115" s="8">
        <f t="shared" si="9"/>
        <v>492</v>
      </c>
    </row>
    <row r="116" spans="11:15">
      <c r="K116" s="8" t="str">
        <f t="shared" si="7"/>
        <v>鬼灵52</v>
      </c>
      <c r="L116" s="4" t="s">
        <v>648</v>
      </c>
      <c r="M116" s="4">
        <v>52</v>
      </c>
      <c r="N116" s="8">
        <f t="shared" si="8"/>
        <v>4920</v>
      </c>
      <c r="O116" s="8">
        <f t="shared" si="9"/>
        <v>492</v>
      </c>
    </row>
    <row r="117" spans="11:15">
      <c r="K117" s="8" t="str">
        <f t="shared" si="7"/>
        <v>风精52</v>
      </c>
      <c r="L117" s="4" t="s">
        <v>492</v>
      </c>
      <c r="M117" s="4">
        <v>52</v>
      </c>
      <c r="N117" s="8">
        <f t="shared" si="8"/>
        <v>4920</v>
      </c>
      <c r="O117" s="8">
        <f t="shared" si="9"/>
        <v>492</v>
      </c>
    </row>
    <row r="118" spans="11:15">
      <c r="K118" s="8" t="str">
        <f t="shared" si="7"/>
        <v>盗贼52</v>
      </c>
      <c r="L118" s="4" t="s">
        <v>456</v>
      </c>
      <c r="M118" s="4">
        <v>52</v>
      </c>
      <c r="N118" s="8">
        <f t="shared" si="8"/>
        <v>4920</v>
      </c>
      <c r="O118" s="8">
        <f t="shared" si="9"/>
        <v>492</v>
      </c>
    </row>
    <row r="119" spans="11:15">
      <c r="K119" s="8" t="str">
        <f t="shared" si="7"/>
        <v>火精52</v>
      </c>
      <c r="L119" s="4" t="s">
        <v>624</v>
      </c>
      <c r="M119" s="4">
        <v>52</v>
      </c>
      <c r="N119" s="8">
        <f t="shared" si="8"/>
        <v>4920</v>
      </c>
      <c r="O119" s="8">
        <f t="shared" si="9"/>
        <v>492</v>
      </c>
    </row>
    <row r="120" spans="11:15">
      <c r="K120" s="8" t="str">
        <f t="shared" si="7"/>
        <v>地狱看门犬52</v>
      </c>
      <c r="L120" s="4" t="s">
        <v>699</v>
      </c>
      <c r="M120" s="4">
        <v>52</v>
      </c>
      <c r="N120" s="8">
        <f t="shared" si="8"/>
        <v>4920</v>
      </c>
      <c r="O120" s="8">
        <f t="shared" si="9"/>
        <v>492</v>
      </c>
    </row>
    <row r="121" spans="11:15">
      <c r="K121" s="8" t="str">
        <f t="shared" si="7"/>
        <v>土蜘蛛52</v>
      </c>
      <c r="L121" s="4" t="s">
        <v>438</v>
      </c>
      <c r="M121" s="4">
        <v>52</v>
      </c>
      <c r="N121" s="8">
        <f t="shared" si="8"/>
        <v>4920</v>
      </c>
      <c r="O121" s="8">
        <f t="shared" si="9"/>
        <v>492</v>
      </c>
    </row>
    <row r="122" spans="11:15">
      <c r="K122" s="8" t="str">
        <f t="shared" si="7"/>
        <v>银色翼龙52</v>
      </c>
      <c r="L122" s="4" t="s">
        <v>705</v>
      </c>
      <c r="M122" s="4">
        <v>52</v>
      </c>
      <c r="N122" s="8">
        <f t="shared" si="8"/>
        <v>4920</v>
      </c>
      <c r="O122" s="8">
        <f t="shared" si="9"/>
        <v>492</v>
      </c>
    </row>
    <row r="123" spans="11:15">
      <c r="K123" s="8" t="str">
        <f t="shared" si="7"/>
        <v>金怪57</v>
      </c>
      <c r="L123" s="4" t="s">
        <v>628</v>
      </c>
      <c r="M123" s="4">
        <v>57</v>
      </c>
      <c r="N123" s="8">
        <f t="shared" si="8"/>
        <v>5820</v>
      </c>
      <c r="O123" s="8">
        <f t="shared" si="9"/>
        <v>582</v>
      </c>
    </row>
    <row r="124" spans="11:15">
      <c r="K124" s="8" t="str">
        <f t="shared" si="7"/>
        <v>致命螳螂57</v>
      </c>
      <c r="L124" s="4" t="s">
        <v>507</v>
      </c>
      <c r="M124" s="4">
        <v>57</v>
      </c>
      <c r="N124" s="8">
        <f t="shared" si="8"/>
        <v>5820</v>
      </c>
      <c r="O124" s="8">
        <f t="shared" si="9"/>
        <v>582</v>
      </c>
    </row>
    <row r="125" spans="11:15">
      <c r="K125" s="8" t="str">
        <f t="shared" si="7"/>
        <v>蜥蝪斗士57</v>
      </c>
      <c r="L125" s="4" t="s">
        <v>471</v>
      </c>
      <c r="M125" s="4">
        <v>57</v>
      </c>
      <c r="N125" s="8">
        <f t="shared" si="8"/>
        <v>5820</v>
      </c>
      <c r="O125" s="8">
        <f t="shared" si="9"/>
        <v>582</v>
      </c>
    </row>
    <row r="126" spans="11:15">
      <c r="K126" s="8" t="str">
        <f t="shared" si="7"/>
        <v>风精57</v>
      </c>
      <c r="L126" s="4" t="s">
        <v>492</v>
      </c>
      <c r="M126" s="4">
        <v>57</v>
      </c>
      <c r="N126" s="8">
        <f t="shared" si="8"/>
        <v>5820</v>
      </c>
      <c r="O126" s="8">
        <f t="shared" si="9"/>
        <v>582</v>
      </c>
    </row>
    <row r="127" spans="11:15">
      <c r="K127" s="8" t="str">
        <f t="shared" si="7"/>
        <v>丸子炸弹57</v>
      </c>
      <c r="L127" s="4" t="s">
        <v>703</v>
      </c>
      <c r="M127" s="4">
        <v>57</v>
      </c>
      <c r="N127" s="8">
        <f t="shared" si="8"/>
        <v>5820</v>
      </c>
      <c r="O127" s="8">
        <f t="shared" si="9"/>
        <v>582</v>
      </c>
    </row>
    <row r="128" spans="11:15">
      <c r="K128" s="8" t="str">
        <f t="shared" si="7"/>
        <v>蜥蜴团57</v>
      </c>
      <c r="L128" s="4" t="s">
        <v>466</v>
      </c>
      <c r="M128" s="4">
        <v>57</v>
      </c>
      <c r="N128" s="8">
        <f t="shared" si="8"/>
        <v>5820</v>
      </c>
      <c r="O128" s="8">
        <f t="shared" si="9"/>
        <v>582</v>
      </c>
    </row>
    <row r="129" spans="11:15">
      <c r="K129" s="8" t="str">
        <f t="shared" si="7"/>
        <v>银怪57</v>
      </c>
      <c r="L129" s="4" t="s">
        <v>635</v>
      </c>
      <c r="M129" s="4">
        <v>57</v>
      </c>
      <c r="N129" s="8">
        <f t="shared" si="8"/>
        <v>5820</v>
      </c>
      <c r="O129" s="8">
        <f t="shared" si="9"/>
        <v>582</v>
      </c>
    </row>
    <row r="130" spans="11:15">
      <c r="K130" s="8" t="str">
        <f t="shared" ref="K130:K193" si="12">L130&amp;M130</f>
        <v>鬼灵57</v>
      </c>
      <c r="L130" s="4" t="s">
        <v>648</v>
      </c>
      <c r="M130" s="4">
        <v>57</v>
      </c>
      <c r="N130" s="8">
        <f t="shared" si="8"/>
        <v>5820</v>
      </c>
      <c r="O130" s="8">
        <f t="shared" si="9"/>
        <v>582</v>
      </c>
    </row>
    <row r="131" spans="11:15">
      <c r="K131" s="8" t="str">
        <f t="shared" si="12"/>
        <v>鬼灵57</v>
      </c>
      <c r="L131" s="4" t="s">
        <v>648</v>
      </c>
      <c r="M131" s="4">
        <v>57</v>
      </c>
      <c r="N131" s="8">
        <f t="shared" si="8"/>
        <v>5820</v>
      </c>
      <c r="O131" s="8">
        <f t="shared" si="9"/>
        <v>582</v>
      </c>
    </row>
    <row r="132" spans="11:15">
      <c r="K132" s="8" t="str">
        <f t="shared" si="12"/>
        <v>风精57</v>
      </c>
      <c r="L132" s="4" t="s">
        <v>492</v>
      </c>
      <c r="M132" s="4">
        <v>57</v>
      </c>
      <c r="N132" s="8">
        <f t="shared" si="8"/>
        <v>5820</v>
      </c>
      <c r="O132" s="8">
        <f t="shared" si="9"/>
        <v>582</v>
      </c>
    </row>
    <row r="133" spans="11:15">
      <c r="K133" s="8" t="str">
        <f t="shared" si="12"/>
        <v>盗贼57</v>
      </c>
      <c r="L133" s="4" t="s">
        <v>456</v>
      </c>
      <c r="M133" s="4">
        <v>57</v>
      </c>
      <c r="N133" s="8">
        <f t="shared" si="8"/>
        <v>5820</v>
      </c>
      <c r="O133" s="8">
        <f t="shared" si="9"/>
        <v>582</v>
      </c>
    </row>
    <row r="134" spans="11:15">
      <c r="K134" s="8" t="str">
        <f t="shared" si="12"/>
        <v>火精57</v>
      </c>
      <c r="L134" s="4" t="s">
        <v>624</v>
      </c>
      <c r="M134" s="4">
        <v>57</v>
      </c>
      <c r="N134" s="8">
        <f t="shared" si="8"/>
        <v>5820</v>
      </c>
      <c r="O134" s="8">
        <f t="shared" si="9"/>
        <v>582</v>
      </c>
    </row>
    <row r="135" spans="11:15">
      <c r="K135" s="8" t="str">
        <f t="shared" si="12"/>
        <v>地狱看门犬57</v>
      </c>
      <c r="L135" s="4" t="s">
        <v>699</v>
      </c>
      <c r="M135" s="4">
        <v>57</v>
      </c>
      <c r="N135" s="8">
        <f t="shared" si="8"/>
        <v>5820</v>
      </c>
      <c r="O135" s="8">
        <f t="shared" si="9"/>
        <v>582</v>
      </c>
    </row>
    <row r="136" spans="11:15">
      <c r="K136" s="8" t="str">
        <f t="shared" si="12"/>
        <v>土蜘蛛57</v>
      </c>
      <c r="L136" s="4" t="s">
        <v>438</v>
      </c>
      <c r="M136" s="4">
        <v>57</v>
      </c>
      <c r="N136" s="8">
        <f t="shared" si="8"/>
        <v>5820</v>
      </c>
      <c r="O136" s="8">
        <f t="shared" si="9"/>
        <v>582</v>
      </c>
    </row>
    <row r="137" spans="11:15">
      <c r="K137" s="8" t="str">
        <f t="shared" si="12"/>
        <v>银色翼龙57</v>
      </c>
      <c r="L137" s="4" t="s">
        <v>705</v>
      </c>
      <c r="M137" s="4">
        <v>57</v>
      </c>
      <c r="N137" s="8">
        <f t="shared" si="8"/>
        <v>5820</v>
      </c>
      <c r="O137" s="8">
        <f t="shared" si="9"/>
        <v>582</v>
      </c>
    </row>
    <row r="138" spans="11:15">
      <c r="K138" s="8" t="str">
        <f t="shared" si="12"/>
        <v>黄蝎22</v>
      </c>
      <c r="L138" s="4" t="s">
        <v>424</v>
      </c>
      <c r="M138" s="4">
        <v>22</v>
      </c>
      <c r="N138" s="8">
        <f t="shared" si="8"/>
        <v>1380</v>
      </c>
      <c r="O138" s="8">
        <f t="shared" si="9"/>
        <v>138</v>
      </c>
    </row>
    <row r="139" spans="11:15">
      <c r="K139" s="8" t="str">
        <f t="shared" si="12"/>
        <v>黄金树精22</v>
      </c>
      <c r="L139" s="4" t="s">
        <v>659</v>
      </c>
      <c r="M139" s="4">
        <v>22</v>
      </c>
      <c r="N139" s="8">
        <f t="shared" si="8"/>
        <v>1380</v>
      </c>
      <c r="O139" s="8">
        <f t="shared" si="9"/>
        <v>138</v>
      </c>
    </row>
    <row r="140" ht="33" spans="11:15">
      <c r="K140" s="8" t="str">
        <f t="shared" si="12"/>
        <v>亚特拉斯巨神22</v>
      </c>
      <c r="L140" s="4" t="s">
        <v>706</v>
      </c>
      <c r="M140" s="4">
        <v>22</v>
      </c>
      <c r="N140" s="8">
        <f t="shared" si="8"/>
        <v>1380</v>
      </c>
      <c r="O140" s="8">
        <f t="shared" si="9"/>
        <v>138</v>
      </c>
    </row>
    <row r="141" spans="11:15">
      <c r="K141" s="8" t="str">
        <f t="shared" si="12"/>
        <v>丘比特22</v>
      </c>
      <c r="L141" s="4" t="s">
        <v>660</v>
      </c>
      <c r="M141" s="4">
        <v>22</v>
      </c>
      <c r="N141" s="8">
        <f t="shared" si="8"/>
        <v>1380</v>
      </c>
      <c r="O141" s="8">
        <f t="shared" si="9"/>
        <v>138</v>
      </c>
    </row>
    <row r="142" spans="11:15">
      <c r="K142" s="8" t="str">
        <f t="shared" si="12"/>
        <v>丘比特22</v>
      </c>
      <c r="L142" s="4" t="s">
        <v>660</v>
      </c>
      <c r="M142" s="4">
        <v>22</v>
      </c>
      <c r="N142" s="8">
        <f t="shared" si="8"/>
        <v>1380</v>
      </c>
      <c r="O142" s="8">
        <f t="shared" si="9"/>
        <v>138</v>
      </c>
    </row>
    <row r="143" spans="11:15">
      <c r="K143" s="8" t="str">
        <f t="shared" si="12"/>
        <v>幻歌妖22</v>
      </c>
      <c r="L143" s="4" t="s">
        <v>497</v>
      </c>
      <c r="M143" s="4">
        <v>22</v>
      </c>
      <c r="N143" s="8">
        <f t="shared" si="8"/>
        <v>1380</v>
      </c>
      <c r="O143" s="8">
        <f t="shared" si="9"/>
        <v>138</v>
      </c>
    </row>
    <row r="144" spans="11:15">
      <c r="K144" s="8" t="str">
        <f t="shared" si="12"/>
        <v>石怪22</v>
      </c>
      <c r="L144" s="4" t="s">
        <v>455</v>
      </c>
      <c r="M144" s="4">
        <v>22</v>
      </c>
      <c r="N144" s="8">
        <f t="shared" si="8"/>
        <v>1380</v>
      </c>
      <c r="O144" s="8">
        <f t="shared" si="9"/>
        <v>138</v>
      </c>
    </row>
    <row r="145" spans="11:15">
      <c r="K145" s="8" t="str">
        <f t="shared" si="12"/>
        <v>恶魔22</v>
      </c>
      <c r="L145" s="4" t="s">
        <v>614</v>
      </c>
      <c r="M145" s="4">
        <v>22</v>
      </c>
      <c r="N145" s="8">
        <f t="shared" si="8"/>
        <v>1380</v>
      </c>
      <c r="O145" s="8">
        <f t="shared" si="9"/>
        <v>138</v>
      </c>
    </row>
    <row r="146" spans="11:15">
      <c r="K146" s="8" t="str">
        <f t="shared" si="12"/>
        <v>吓人箱22</v>
      </c>
      <c r="L146" s="4" t="s">
        <v>454</v>
      </c>
      <c r="M146" s="4">
        <v>22</v>
      </c>
      <c r="N146" s="8">
        <f t="shared" ref="N146:N209" si="13">VLOOKUP(M146,A:B,2,FALSE)*30</f>
        <v>1380</v>
      </c>
      <c r="O146" s="8">
        <f t="shared" si="9"/>
        <v>138</v>
      </c>
    </row>
    <row r="147" spans="11:15">
      <c r="K147" s="8" t="str">
        <f t="shared" si="12"/>
        <v>盗贼22</v>
      </c>
      <c r="L147" s="4" t="s">
        <v>456</v>
      </c>
      <c r="M147" s="4">
        <v>22</v>
      </c>
      <c r="N147" s="8">
        <f t="shared" si="13"/>
        <v>1380</v>
      </c>
      <c r="O147" s="8">
        <f t="shared" ref="O147:O210" si="14">N147*0.1</f>
        <v>138</v>
      </c>
    </row>
    <row r="148" spans="11:15">
      <c r="K148" s="8" t="str">
        <f t="shared" si="12"/>
        <v>黄蝎27</v>
      </c>
      <c r="L148" s="4" t="s">
        <v>424</v>
      </c>
      <c r="M148" s="4">
        <v>27</v>
      </c>
      <c r="N148" s="8">
        <f t="shared" si="13"/>
        <v>1950</v>
      </c>
      <c r="O148" s="8">
        <f t="shared" si="14"/>
        <v>195</v>
      </c>
    </row>
    <row r="149" spans="11:15">
      <c r="K149" s="8" t="str">
        <f t="shared" si="12"/>
        <v>黄金树精27</v>
      </c>
      <c r="L149" s="4" t="s">
        <v>659</v>
      </c>
      <c r="M149" s="4">
        <v>27</v>
      </c>
      <c r="N149" s="8">
        <f t="shared" si="13"/>
        <v>1950</v>
      </c>
      <c r="O149" s="8">
        <f t="shared" si="14"/>
        <v>195</v>
      </c>
    </row>
    <row r="150" ht="33" spans="11:15">
      <c r="K150" s="8" t="str">
        <f t="shared" si="12"/>
        <v>亚特拉斯巨神27</v>
      </c>
      <c r="L150" s="4" t="s">
        <v>706</v>
      </c>
      <c r="M150" s="4">
        <v>27</v>
      </c>
      <c r="N150" s="8">
        <f t="shared" si="13"/>
        <v>1950</v>
      </c>
      <c r="O150" s="8">
        <f t="shared" si="14"/>
        <v>195</v>
      </c>
    </row>
    <row r="151" spans="11:15">
      <c r="K151" s="8" t="str">
        <f t="shared" si="12"/>
        <v>丘比特27</v>
      </c>
      <c r="L151" s="4" t="s">
        <v>660</v>
      </c>
      <c r="M151" s="4">
        <v>27</v>
      </c>
      <c r="N151" s="8">
        <f t="shared" si="13"/>
        <v>1950</v>
      </c>
      <c r="O151" s="8">
        <f t="shared" si="14"/>
        <v>195</v>
      </c>
    </row>
    <row r="152" spans="11:15">
      <c r="K152" s="8" t="str">
        <f t="shared" si="12"/>
        <v>丘比特27</v>
      </c>
      <c r="L152" s="4" t="s">
        <v>660</v>
      </c>
      <c r="M152" s="4">
        <v>27</v>
      </c>
      <c r="N152" s="8">
        <f t="shared" si="13"/>
        <v>1950</v>
      </c>
      <c r="O152" s="8">
        <f t="shared" si="14"/>
        <v>195</v>
      </c>
    </row>
    <row r="153" spans="11:15">
      <c r="K153" s="8" t="str">
        <f t="shared" si="12"/>
        <v>幻歌妖27</v>
      </c>
      <c r="L153" s="4" t="s">
        <v>497</v>
      </c>
      <c r="M153" s="4">
        <v>27</v>
      </c>
      <c r="N153" s="8">
        <f t="shared" si="13"/>
        <v>1950</v>
      </c>
      <c r="O153" s="8">
        <f t="shared" si="14"/>
        <v>195</v>
      </c>
    </row>
    <row r="154" spans="11:15">
      <c r="K154" s="8" t="str">
        <f t="shared" si="12"/>
        <v>石怪27</v>
      </c>
      <c r="L154" s="4" t="s">
        <v>455</v>
      </c>
      <c r="M154" s="4">
        <v>27</v>
      </c>
      <c r="N154" s="8">
        <f t="shared" si="13"/>
        <v>1950</v>
      </c>
      <c r="O154" s="8">
        <f t="shared" si="14"/>
        <v>195</v>
      </c>
    </row>
    <row r="155" spans="11:15">
      <c r="K155" s="8" t="str">
        <f t="shared" si="12"/>
        <v>恶魔27</v>
      </c>
      <c r="L155" s="4" t="s">
        <v>614</v>
      </c>
      <c r="M155" s="4">
        <v>27</v>
      </c>
      <c r="N155" s="8">
        <f t="shared" si="13"/>
        <v>1950</v>
      </c>
      <c r="O155" s="8">
        <f t="shared" si="14"/>
        <v>195</v>
      </c>
    </row>
    <row r="156" spans="11:15">
      <c r="K156" s="8" t="str">
        <f t="shared" si="12"/>
        <v>吓人箱27</v>
      </c>
      <c r="L156" s="4" t="s">
        <v>454</v>
      </c>
      <c r="M156" s="4">
        <v>27</v>
      </c>
      <c r="N156" s="8">
        <f t="shared" si="13"/>
        <v>1950</v>
      </c>
      <c r="O156" s="8">
        <f t="shared" si="14"/>
        <v>195</v>
      </c>
    </row>
    <row r="157" spans="11:15">
      <c r="K157" s="8" t="str">
        <f t="shared" si="12"/>
        <v>盗贼27</v>
      </c>
      <c r="L157" s="4" t="s">
        <v>456</v>
      </c>
      <c r="M157" s="4">
        <v>27</v>
      </c>
      <c r="N157" s="8">
        <f t="shared" si="13"/>
        <v>1950</v>
      </c>
      <c r="O157" s="8">
        <f t="shared" si="14"/>
        <v>195</v>
      </c>
    </row>
    <row r="158" spans="11:15">
      <c r="K158" s="8" t="str">
        <f t="shared" si="12"/>
        <v>黄蝎32</v>
      </c>
      <c r="L158" s="4" t="s">
        <v>424</v>
      </c>
      <c r="M158" s="4">
        <v>32</v>
      </c>
      <c r="N158" s="8">
        <f t="shared" si="13"/>
        <v>2070</v>
      </c>
      <c r="O158" s="8">
        <f t="shared" si="14"/>
        <v>207</v>
      </c>
    </row>
    <row r="159" spans="11:15">
      <c r="K159" s="8" t="str">
        <f t="shared" si="12"/>
        <v>黄金树精32</v>
      </c>
      <c r="L159" s="4" t="s">
        <v>659</v>
      </c>
      <c r="M159" s="4">
        <v>32</v>
      </c>
      <c r="N159" s="8">
        <f t="shared" si="13"/>
        <v>2070</v>
      </c>
      <c r="O159" s="8">
        <f t="shared" si="14"/>
        <v>207</v>
      </c>
    </row>
    <row r="160" ht="33" spans="11:15">
      <c r="K160" s="8" t="str">
        <f t="shared" si="12"/>
        <v>亚特拉斯巨神32</v>
      </c>
      <c r="L160" s="4" t="s">
        <v>706</v>
      </c>
      <c r="M160" s="4">
        <v>32</v>
      </c>
      <c r="N160" s="8">
        <f t="shared" si="13"/>
        <v>2070</v>
      </c>
      <c r="O160" s="8">
        <f t="shared" si="14"/>
        <v>207</v>
      </c>
    </row>
    <row r="161" spans="11:15">
      <c r="K161" s="8" t="str">
        <f t="shared" si="12"/>
        <v>丘比特32</v>
      </c>
      <c r="L161" s="4" t="s">
        <v>660</v>
      </c>
      <c r="M161" s="4">
        <v>32</v>
      </c>
      <c r="N161" s="8">
        <f t="shared" si="13"/>
        <v>2070</v>
      </c>
      <c r="O161" s="8">
        <f t="shared" si="14"/>
        <v>207</v>
      </c>
    </row>
    <row r="162" spans="11:15">
      <c r="K162" s="8" t="str">
        <f t="shared" si="12"/>
        <v>丘比特32</v>
      </c>
      <c r="L162" s="4" t="s">
        <v>660</v>
      </c>
      <c r="M162" s="4">
        <v>32</v>
      </c>
      <c r="N162" s="8">
        <f t="shared" si="13"/>
        <v>2070</v>
      </c>
      <c r="O162" s="8">
        <f t="shared" si="14"/>
        <v>207</v>
      </c>
    </row>
    <row r="163" spans="11:15">
      <c r="K163" s="8" t="str">
        <f t="shared" si="12"/>
        <v>幻歌妖32</v>
      </c>
      <c r="L163" s="4" t="s">
        <v>497</v>
      </c>
      <c r="M163" s="4">
        <v>32</v>
      </c>
      <c r="N163" s="8">
        <f t="shared" si="13"/>
        <v>2070</v>
      </c>
      <c r="O163" s="8">
        <f t="shared" si="14"/>
        <v>207</v>
      </c>
    </row>
    <row r="164" spans="11:15">
      <c r="K164" s="8" t="str">
        <f t="shared" si="12"/>
        <v>石怪32</v>
      </c>
      <c r="L164" s="4" t="s">
        <v>455</v>
      </c>
      <c r="M164" s="4">
        <v>32</v>
      </c>
      <c r="N164" s="8">
        <f t="shared" si="13"/>
        <v>2070</v>
      </c>
      <c r="O164" s="8">
        <f t="shared" si="14"/>
        <v>207</v>
      </c>
    </row>
    <row r="165" spans="11:15">
      <c r="K165" s="8" t="str">
        <f t="shared" si="12"/>
        <v>恶魔32</v>
      </c>
      <c r="L165" s="4" t="s">
        <v>614</v>
      </c>
      <c r="M165" s="4">
        <v>32</v>
      </c>
      <c r="N165" s="8">
        <f t="shared" si="13"/>
        <v>2070</v>
      </c>
      <c r="O165" s="8">
        <f t="shared" si="14"/>
        <v>207</v>
      </c>
    </row>
    <row r="166" spans="11:15">
      <c r="K166" s="8" t="str">
        <f t="shared" si="12"/>
        <v>吓人箱32</v>
      </c>
      <c r="L166" s="4" t="s">
        <v>454</v>
      </c>
      <c r="M166" s="4">
        <v>32</v>
      </c>
      <c r="N166" s="8">
        <f t="shared" si="13"/>
        <v>2070</v>
      </c>
      <c r="O166" s="8">
        <f t="shared" si="14"/>
        <v>207</v>
      </c>
    </row>
    <row r="167" spans="11:15">
      <c r="K167" s="8" t="str">
        <f t="shared" si="12"/>
        <v>盗贼32</v>
      </c>
      <c r="L167" s="4" t="s">
        <v>456</v>
      </c>
      <c r="M167" s="4">
        <v>32</v>
      </c>
      <c r="N167" s="8">
        <f t="shared" si="13"/>
        <v>2070</v>
      </c>
      <c r="O167" s="8">
        <f t="shared" si="14"/>
        <v>207</v>
      </c>
    </row>
    <row r="168" spans="11:15">
      <c r="K168" s="8" t="str">
        <f t="shared" si="12"/>
        <v>黄蝎37</v>
      </c>
      <c r="L168" s="4" t="s">
        <v>424</v>
      </c>
      <c r="M168" s="4">
        <v>37</v>
      </c>
      <c r="N168" s="8">
        <f t="shared" si="13"/>
        <v>2670</v>
      </c>
      <c r="O168" s="8">
        <f t="shared" si="14"/>
        <v>267</v>
      </c>
    </row>
    <row r="169" spans="11:15">
      <c r="K169" s="8" t="str">
        <f t="shared" si="12"/>
        <v>黄金树精37</v>
      </c>
      <c r="L169" s="4" t="s">
        <v>659</v>
      </c>
      <c r="M169" s="4">
        <v>37</v>
      </c>
      <c r="N169" s="8">
        <f t="shared" si="13"/>
        <v>2670</v>
      </c>
      <c r="O169" s="8">
        <f t="shared" si="14"/>
        <v>267</v>
      </c>
    </row>
    <row r="170" ht="33" spans="11:15">
      <c r="K170" s="8" t="str">
        <f t="shared" si="12"/>
        <v>亚特拉斯巨神37</v>
      </c>
      <c r="L170" s="4" t="s">
        <v>706</v>
      </c>
      <c r="M170" s="4">
        <v>37</v>
      </c>
      <c r="N170" s="8">
        <f t="shared" si="13"/>
        <v>2670</v>
      </c>
      <c r="O170" s="8">
        <f t="shared" si="14"/>
        <v>267</v>
      </c>
    </row>
    <row r="171" spans="11:15">
      <c r="K171" s="8" t="str">
        <f t="shared" si="12"/>
        <v>丘比特37</v>
      </c>
      <c r="L171" s="4" t="s">
        <v>660</v>
      </c>
      <c r="M171" s="4">
        <v>37</v>
      </c>
      <c r="N171" s="8">
        <f t="shared" si="13"/>
        <v>2670</v>
      </c>
      <c r="O171" s="8">
        <f t="shared" si="14"/>
        <v>267</v>
      </c>
    </row>
    <row r="172" spans="11:15">
      <c r="K172" s="8" t="str">
        <f t="shared" si="12"/>
        <v>丘比特37</v>
      </c>
      <c r="L172" s="4" t="s">
        <v>660</v>
      </c>
      <c r="M172" s="4">
        <v>37</v>
      </c>
      <c r="N172" s="8">
        <f t="shared" si="13"/>
        <v>2670</v>
      </c>
      <c r="O172" s="8">
        <f t="shared" si="14"/>
        <v>267</v>
      </c>
    </row>
    <row r="173" spans="11:15">
      <c r="K173" s="8" t="str">
        <f t="shared" si="12"/>
        <v>幻歌妖37</v>
      </c>
      <c r="L173" s="4" t="s">
        <v>497</v>
      </c>
      <c r="M173" s="4">
        <v>37</v>
      </c>
      <c r="N173" s="8">
        <f t="shared" si="13"/>
        <v>2670</v>
      </c>
      <c r="O173" s="8">
        <f t="shared" si="14"/>
        <v>267</v>
      </c>
    </row>
    <row r="174" spans="11:15">
      <c r="K174" s="8" t="str">
        <f t="shared" si="12"/>
        <v>石怪37</v>
      </c>
      <c r="L174" s="4" t="s">
        <v>455</v>
      </c>
      <c r="M174" s="4">
        <v>37</v>
      </c>
      <c r="N174" s="8">
        <f t="shared" si="13"/>
        <v>2670</v>
      </c>
      <c r="O174" s="8">
        <f t="shared" si="14"/>
        <v>267</v>
      </c>
    </row>
    <row r="175" spans="11:15">
      <c r="K175" s="8" t="str">
        <f t="shared" si="12"/>
        <v>恶魔37</v>
      </c>
      <c r="L175" s="4" t="s">
        <v>614</v>
      </c>
      <c r="M175" s="4">
        <v>37</v>
      </c>
      <c r="N175" s="8">
        <f t="shared" si="13"/>
        <v>2670</v>
      </c>
      <c r="O175" s="8">
        <f t="shared" si="14"/>
        <v>267</v>
      </c>
    </row>
    <row r="176" spans="11:15">
      <c r="K176" s="8" t="str">
        <f t="shared" si="12"/>
        <v>吓人箱37</v>
      </c>
      <c r="L176" s="4" t="s">
        <v>454</v>
      </c>
      <c r="M176" s="4">
        <v>37</v>
      </c>
      <c r="N176" s="8">
        <f t="shared" si="13"/>
        <v>2670</v>
      </c>
      <c r="O176" s="8">
        <f t="shared" si="14"/>
        <v>267</v>
      </c>
    </row>
    <row r="177" spans="11:15">
      <c r="K177" s="8" t="str">
        <f t="shared" si="12"/>
        <v>盗贼37</v>
      </c>
      <c r="L177" s="4" t="s">
        <v>456</v>
      </c>
      <c r="M177" s="4">
        <v>37</v>
      </c>
      <c r="N177" s="8">
        <f t="shared" si="13"/>
        <v>2670</v>
      </c>
      <c r="O177" s="8">
        <f t="shared" si="14"/>
        <v>267</v>
      </c>
    </row>
    <row r="178" spans="11:15">
      <c r="K178" s="8" t="str">
        <f t="shared" si="12"/>
        <v>黄蝎42</v>
      </c>
      <c r="L178" s="4" t="s">
        <v>424</v>
      </c>
      <c r="M178" s="4">
        <v>42</v>
      </c>
      <c r="N178" s="8">
        <f t="shared" si="13"/>
        <v>3360</v>
      </c>
      <c r="O178" s="8">
        <f t="shared" si="14"/>
        <v>336</v>
      </c>
    </row>
    <row r="179" spans="11:15">
      <c r="K179" s="8" t="str">
        <f t="shared" si="12"/>
        <v>黄金树精42</v>
      </c>
      <c r="L179" s="4" t="s">
        <v>659</v>
      </c>
      <c r="M179" s="4">
        <v>42</v>
      </c>
      <c r="N179" s="8">
        <f t="shared" si="13"/>
        <v>3360</v>
      </c>
      <c r="O179" s="8">
        <f t="shared" si="14"/>
        <v>336</v>
      </c>
    </row>
    <row r="180" ht="33" spans="11:15">
      <c r="K180" s="8" t="str">
        <f t="shared" si="12"/>
        <v>亚特拉斯巨神42</v>
      </c>
      <c r="L180" s="4" t="s">
        <v>706</v>
      </c>
      <c r="M180" s="4">
        <v>42</v>
      </c>
      <c r="N180" s="8">
        <f t="shared" si="13"/>
        <v>3360</v>
      </c>
      <c r="O180" s="8">
        <f t="shared" si="14"/>
        <v>336</v>
      </c>
    </row>
    <row r="181" spans="11:15">
      <c r="K181" s="8" t="str">
        <f t="shared" si="12"/>
        <v>丘比特42</v>
      </c>
      <c r="L181" s="4" t="s">
        <v>660</v>
      </c>
      <c r="M181" s="4">
        <v>42</v>
      </c>
      <c r="N181" s="8">
        <f t="shared" si="13"/>
        <v>3360</v>
      </c>
      <c r="O181" s="8">
        <f t="shared" si="14"/>
        <v>336</v>
      </c>
    </row>
    <row r="182" spans="11:15">
      <c r="K182" s="8" t="str">
        <f t="shared" si="12"/>
        <v>丘比特42</v>
      </c>
      <c r="L182" s="4" t="s">
        <v>660</v>
      </c>
      <c r="M182" s="4">
        <v>42</v>
      </c>
      <c r="N182" s="8">
        <f t="shared" si="13"/>
        <v>3360</v>
      </c>
      <c r="O182" s="8">
        <f t="shared" si="14"/>
        <v>336</v>
      </c>
    </row>
    <row r="183" spans="11:15">
      <c r="K183" s="8" t="str">
        <f t="shared" si="12"/>
        <v>幻歌妖42</v>
      </c>
      <c r="L183" s="4" t="s">
        <v>497</v>
      </c>
      <c r="M183" s="4">
        <v>42</v>
      </c>
      <c r="N183" s="8">
        <f t="shared" si="13"/>
        <v>3360</v>
      </c>
      <c r="O183" s="8">
        <f t="shared" si="14"/>
        <v>336</v>
      </c>
    </row>
    <row r="184" spans="11:15">
      <c r="K184" s="8" t="str">
        <f t="shared" si="12"/>
        <v>石怪42</v>
      </c>
      <c r="L184" s="4" t="s">
        <v>455</v>
      </c>
      <c r="M184" s="4">
        <v>42</v>
      </c>
      <c r="N184" s="8">
        <f t="shared" si="13"/>
        <v>3360</v>
      </c>
      <c r="O184" s="8">
        <f t="shared" si="14"/>
        <v>336</v>
      </c>
    </row>
    <row r="185" spans="11:15">
      <c r="K185" s="8" t="str">
        <f t="shared" si="12"/>
        <v>恶魔42</v>
      </c>
      <c r="L185" s="4" t="s">
        <v>614</v>
      </c>
      <c r="M185" s="4">
        <v>42</v>
      </c>
      <c r="N185" s="8">
        <f t="shared" si="13"/>
        <v>3360</v>
      </c>
      <c r="O185" s="8">
        <f t="shared" si="14"/>
        <v>336</v>
      </c>
    </row>
    <row r="186" spans="11:15">
      <c r="K186" s="8" t="str">
        <f t="shared" si="12"/>
        <v>吓人箱42</v>
      </c>
      <c r="L186" s="4" t="s">
        <v>454</v>
      </c>
      <c r="M186" s="4">
        <v>42</v>
      </c>
      <c r="N186" s="8">
        <f t="shared" si="13"/>
        <v>3360</v>
      </c>
      <c r="O186" s="8">
        <f t="shared" si="14"/>
        <v>336</v>
      </c>
    </row>
    <row r="187" spans="11:15">
      <c r="K187" s="8" t="str">
        <f t="shared" si="12"/>
        <v>盗贼42</v>
      </c>
      <c r="L187" s="4" t="s">
        <v>456</v>
      </c>
      <c r="M187" s="4">
        <v>42</v>
      </c>
      <c r="N187" s="8">
        <f t="shared" si="13"/>
        <v>3360</v>
      </c>
      <c r="O187" s="8">
        <f t="shared" si="14"/>
        <v>336</v>
      </c>
    </row>
    <row r="188" spans="11:15">
      <c r="K188" s="8" t="str">
        <f t="shared" si="12"/>
        <v>黄蝎47</v>
      </c>
      <c r="L188" s="4" t="s">
        <v>424</v>
      </c>
      <c r="M188" s="4">
        <v>47</v>
      </c>
      <c r="N188" s="8">
        <f t="shared" si="13"/>
        <v>4110</v>
      </c>
      <c r="O188" s="8">
        <f t="shared" si="14"/>
        <v>411</v>
      </c>
    </row>
    <row r="189" spans="11:15">
      <c r="K189" s="8" t="str">
        <f t="shared" si="12"/>
        <v>黄金树精47</v>
      </c>
      <c r="L189" s="4" t="s">
        <v>659</v>
      </c>
      <c r="M189" s="4">
        <v>47</v>
      </c>
      <c r="N189" s="8">
        <f t="shared" si="13"/>
        <v>4110</v>
      </c>
      <c r="O189" s="8">
        <f t="shared" si="14"/>
        <v>411</v>
      </c>
    </row>
    <row r="190" ht="33" spans="11:15">
      <c r="K190" s="8" t="str">
        <f t="shared" si="12"/>
        <v>亚特拉斯巨神47</v>
      </c>
      <c r="L190" s="4" t="s">
        <v>706</v>
      </c>
      <c r="M190" s="4">
        <v>47</v>
      </c>
      <c r="N190" s="8">
        <f t="shared" si="13"/>
        <v>4110</v>
      </c>
      <c r="O190" s="8">
        <f t="shared" si="14"/>
        <v>411</v>
      </c>
    </row>
    <row r="191" spans="11:15">
      <c r="K191" s="8" t="str">
        <f t="shared" si="12"/>
        <v>丘比特47</v>
      </c>
      <c r="L191" s="4" t="s">
        <v>660</v>
      </c>
      <c r="M191" s="4">
        <v>47</v>
      </c>
      <c r="N191" s="8">
        <f t="shared" si="13"/>
        <v>4110</v>
      </c>
      <c r="O191" s="8">
        <f t="shared" si="14"/>
        <v>411</v>
      </c>
    </row>
    <row r="192" spans="11:15">
      <c r="K192" s="8" t="str">
        <f t="shared" si="12"/>
        <v>丘比特47</v>
      </c>
      <c r="L192" s="4" t="s">
        <v>660</v>
      </c>
      <c r="M192" s="4">
        <v>47</v>
      </c>
      <c r="N192" s="8">
        <f t="shared" si="13"/>
        <v>4110</v>
      </c>
      <c r="O192" s="8">
        <f t="shared" si="14"/>
        <v>411</v>
      </c>
    </row>
    <row r="193" spans="11:15">
      <c r="K193" s="8" t="str">
        <f t="shared" si="12"/>
        <v>幻歌妖47</v>
      </c>
      <c r="L193" s="4" t="s">
        <v>497</v>
      </c>
      <c r="M193" s="4">
        <v>47</v>
      </c>
      <c r="N193" s="8">
        <f t="shared" si="13"/>
        <v>4110</v>
      </c>
      <c r="O193" s="8">
        <f t="shared" si="14"/>
        <v>411</v>
      </c>
    </row>
    <row r="194" spans="11:15">
      <c r="K194" s="8" t="str">
        <f t="shared" ref="K194:K257" si="15">L194&amp;M194</f>
        <v>石怪47</v>
      </c>
      <c r="L194" s="4" t="s">
        <v>455</v>
      </c>
      <c r="M194" s="4">
        <v>47</v>
      </c>
      <c r="N194" s="8">
        <f t="shared" si="13"/>
        <v>4110</v>
      </c>
      <c r="O194" s="8">
        <f t="shared" si="14"/>
        <v>411</v>
      </c>
    </row>
    <row r="195" spans="11:15">
      <c r="K195" s="8" t="str">
        <f t="shared" si="15"/>
        <v>恶魔47</v>
      </c>
      <c r="L195" s="4" t="s">
        <v>614</v>
      </c>
      <c r="M195" s="4">
        <v>47</v>
      </c>
      <c r="N195" s="8">
        <f t="shared" si="13"/>
        <v>4110</v>
      </c>
      <c r="O195" s="8">
        <f t="shared" si="14"/>
        <v>411</v>
      </c>
    </row>
    <row r="196" spans="11:15">
      <c r="K196" s="8" t="str">
        <f t="shared" si="15"/>
        <v>吓人箱47</v>
      </c>
      <c r="L196" s="4" t="s">
        <v>454</v>
      </c>
      <c r="M196" s="4">
        <v>47</v>
      </c>
      <c r="N196" s="8">
        <f t="shared" si="13"/>
        <v>4110</v>
      </c>
      <c r="O196" s="8">
        <f t="shared" si="14"/>
        <v>411</v>
      </c>
    </row>
    <row r="197" spans="11:15">
      <c r="K197" s="8" t="str">
        <f t="shared" si="15"/>
        <v>盗贼47</v>
      </c>
      <c r="L197" s="4" t="s">
        <v>456</v>
      </c>
      <c r="M197" s="4">
        <v>47</v>
      </c>
      <c r="N197" s="8">
        <f t="shared" si="13"/>
        <v>4110</v>
      </c>
      <c r="O197" s="8">
        <f t="shared" si="14"/>
        <v>411</v>
      </c>
    </row>
    <row r="198" spans="11:15">
      <c r="K198" s="8" t="str">
        <f t="shared" si="15"/>
        <v>黄蝎52</v>
      </c>
      <c r="L198" s="4" t="s">
        <v>424</v>
      </c>
      <c r="M198" s="4">
        <v>52</v>
      </c>
      <c r="N198" s="8">
        <f t="shared" si="13"/>
        <v>4920</v>
      </c>
      <c r="O198" s="8">
        <f t="shared" si="14"/>
        <v>492</v>
      </c>
    </row>
    <row r="199" spans="11:15">
      <c r="K199" s="8" t="str">
        <f t="shared" si="15"/>
        <v>黄金树精52</v>
      </c>
      <c r="L199" s="4" t="s">
        <v>659</v>
      </c>
      <c r="M199" s="4">
        <v>52</v>
      </c>
      <c r="N199" s="8">
        <f t="shared" si="13"/>
        <v>4920</v>
      </c>
      <c r="O199" s="8">
        <f t="shared" si="14"/>
        <v>492</v>
      </c>
    </row>
    <row r="200" ht="33" spans="11:15">
      <c r="K200" s="8" t="str">
        <f t="shared" si="15"/>
        <v>亚特拉斯巨神52</v>
      </c>
      <c r="L200" s="4" t="s">
        <v>706</v>
      </c>
      <c r="M200" s="4">
        <v>52</v>
      </c>
      <c r="N200" s="8">
        <f t="shared" si="13"/>
        <v>4920</v>
      </c>
      <c r="O200" s="8">
        <f t="shared" si="14"/>
        <v>492</v>
      </c>
    </row>
    <row r="201" spans="11:15">
      <c r="K201" s="8" t="str">
        <f t="shared" si="15"/>
        <v>丘比特52</v>
      </c>
      <c r="L201" s="4" t="s">
        <v>660</v>
      </c>
      <c r="M201" s="4">
        <v>52</v>
      </c>
      <c r="N201" s="8">
        <f t="shared" si="13"/>
        <v>4920</v>
      </c>
      <c r="O201" s="8">
        <f t="shared" si="14"/>
        <v>492</v>
      </c>
    </row>
    <row r="202" spans="11:15">
      <c r="K202" s="8" t="str">
        <f t="shared" si="15"/>
        <v>丘比特52</v>
      </c>
      <c r="L202" s="4" t="s">
        <v>660</v>
      </c>
      <c r="M202" s="4">
        <v>52</v>
      </c>
      <c r="N202" s="8">
        <f t="shared" si="13"/>
        <v>4920</v>
      </c>
      <c r="O202" s="8">
        <f t="shared" si="14"/>
        <v>492</v>
      </c>
    </row>
    <row r="203" spans="11:15">
      <c r="K203" s="8" t="str">
        <f t="shared" si="15"/>
        <v>幻歌妖52</v>
      </c>
      <c r="L203" s="4" t="s">
        <v>497</v>
      </c>
      <c r="M203" s="4">
        <v>52</v>
      </c>
      <c r="N203" s="8">
        <f t="shared" si="13"/>
        <v>4920</v>
      </c>
      <c r="O203" s="8">
        <f t="shared" si="14"/>
        <v>492</v>
      </c>
    </row>
    <row r="204" spans="11:15">
      <c r="K204" s="8" t="str">
        <f t="shared" si="15"/>
        <v>石怪52</v>
      </c>
      <c r="L204" s="4" t="s">
        <v>455</v>
      </c>
      <c r="M204" s="4">
        <v>52</v>
      </c>
      <c r="N204" s="8">
        <f t="shared" si="13"/>
        <v>4920</v>
      </c>
      <c r="O204" s="8">
        <f t="shared" si="14"/>
        <v>492</v>
      </c>
    </row>
    <row r="205" spans="11:15">
      <c r="K205" s="8" t="str">
        <f t="shared" si="15"/>
        <v>恶魔52</v>
      </c>
      <c r="L205" s="4" t="s">
        <v>614</v>
      </c>
      <c r="M205" s="4">
        <v>52</v>
      </c>
      <c r="N205" s="8">
        <f t="shared" si="13"/>
        <v>4920</v>
      </c>
      <c r="O205" s="8">
        <f t="shared" si="14"/>
        <v>492</v>
      </c>
    </row>
    <row r="206" spans="11:15">
      <c r="K206" s="8" t="str">
        <f t="shared" si="15"/>
        <v>吓人箱52</v>
      </c>
      <c r="L206" s="4" t="s">
        <v>454</v>
      </c>
      <c r="M206" s="4">
        <v>52</v>
      </c>
      <c r="N206" s="8">
        <f t="shared" si="13"/>
        <v>4920</v>
      </c>
      <c r="O206" s="8">
        <f t="shared" si="14"/>
        <v>492</v>
      </c>
    </row>
    <row r="207" spans="11:15">
      <c r="K207" s="8" t="str">
        <f t="shared" si="15"/>
        <v>盗贼52</v>
      </c>
      <c r="L207" s="4" t="s">
        <v>456</v>
      </c>
      <c r="M207" s="4">
        <v>52</v>
      </c>
      <c r="N207" s="8">
        <f t="shared" si="13"/>
        <v>4920</v>
      </c>
      <c r="O207" s="8">
        <f t="shared" si="14"/>
        <v>492</v>
      </c>
    </row>
    <row r="208" spans="11:15">
      <c r="K208" s="8" t="str">
        <f t="shared" si="15"/>
        <v>黄蝎57</v>
      </c>
      <c r="L208" s="4" t="s">
        <v>424</v>
      </c>
      <c r="M208" s="4">
        <v>57</v>
      </c>
      <c r="N208" s="8">
        <f t="shared" si="13"/>
        <v>5820</v>
      </c>
      <c r="O208" s="8">
        <f t="shared" si="14"/>
        <v>582</v>
      </c>
    </row>
    <row r="209" spans="11:15">
      <c r="K209" s="8" t="str">
        <f t="shared" si="15"/>
        <v>黄金树精57</v>
      </c>
      <c r="L209" s="4" t="s">
        <v>659</v>
      </c>
      <c r="M209" s="4">
        <v>57</v>
      </c>
      <c r="N209" s="8">
        <f t="shared" si="13"/>
        <v>5820</v>
      </c>
      <c r="O209" s="8">
        <f t="shared" si="14"/>
        <v>582</v>
      </c>
    </row>
    <row r="210" ht="33" spans="11:15">
      <c r="K210" s="8" t="str">
        <f t="shared" si="15"/>
        <v>亚特拉斯巨神57</v>
      </c>
      <c r="L210" s="4" t="s">
        <v>706</v>
      </c>
      <c r="M210" s="4">
        <v>57</v>
      </c>
      <c r="N210" s="8">
        <f t="shared" ref="N210:N257" si="16">VLOOKUP(M210,A:B,2,FALSE)*30</f>
        <v>5820</v>
      </c>
      <c r="O210" s="8">
        <f t="shared" si="14"/>
        <v>582</v>
      </c>
    </row>
    <row r="211" spans="11:15">
      <c r="K211" s="8" t="str">
        <f t="shared" si="15"/>
        <v>丘比特57</v>
      </c>
      <c r="L211" s="4" t="s">
        <v>660</v>
      </c>
      <c r="M211" s="4">
        <v>57</v>
      </c>
      <c r="N211" s="8">
        <f t="shared" si="16"/>
        <v>5820</v>
      </c>
      <c r="O211" s="8">
        <f t="shared" ref="O211:O257" si="17">N211*0.1</f>
        <v>582</v>
      </c>
    </row>
    <row r="212" spans="11:15">
      <c r="K212" s="8" t="str">
        <f t="shared" si="15"/>
        <v>丘比特57</v>
      </c>
      <c r="L212" s="4" t="s">
        <v>660</v>
      </c>
      <c r="M212" s="4">
        <v>57</v>
      </c>
      <c r="N212" s="8">
        <f t="shared" si="16"/>
        <v>5820</v>
      </c>
      <c r="O212" s="8">
        <f t="shared" si="17"/>
        <v>582</v>
      </c>
    </row>
    <row r="213" spans="11:15">
      <c r="K213" s="8" t="str">
        <f t="shared" si="15"/>
        <v>幻歌妖57</v>
      </c>
      <c r="L213" s="4" t="s">
        <v>497</v>
      </c>
      <c r="M213" s="4">
        <v>57</v>
      </c>
      <c r="N213" s="8">
        <f t="shared" si="16"/>
        <v>5820</v>
      </c>
      <c r="O213" s="8">
        <f t="shared" si="17"/>
        <v>582</v>
      </c>
    </row>
    <row r="214" spans="11:15">
      <c r="K214" s="8" t="str">
        <f t="shared" si="15"/>
        <v>石怪57</v>
      </c>
      <c r="L214" s="4" t="s">
        <v>455</v>
      </c>
      <c r="M214" s="4">
        <v>57</v>
      </c>
      <c r="N214" s="8">
        <f t="shared" si="16"/>
        <v>5820</v>
      </c>
      <c r="O214" s="8">
        <f t="shared" si="17"/>
        <v>582</v>
      </c>
    </row>
    <row r="215" spans="11:15">
      <c r="K215" s="8" t="str">
        <f t="shared" si="15"/>
        <v>恶魔57</v>
      </c>
      <c r="L215" s="4" t="s">
        <v>614</v>
      </c>
      <c r="M215" s="4">
        <v>57</v>
      </c>
      <c r="N215" s="8">
        <f t="shared" si="16"/>
        <v>5820</v>
      </c>
      <c r="O215" s="8">
        <f t="shared" si="17"/>
        <v>582</v>
      </c>
    </row>
    <row r="216" spans="11:15">
      <c r="K216" s="8" t="str">
        <f t="shared" si="15"/>
        <v>吓人箱57</v>
      </c>
      <c r="L216" s="4" t="s">
        <v>454</v>
      </c>
      <c r="M216" s="4">
        <v>57</v>
      </c>
      <c r="N216" s="8">
        <f t="shared" si="16"/>
        <v>5820</v>
      </c>
      <c r="O216" s="8">
        <f t="shared" si="17"/>
        <v>582</v>
      </c>
    </row>
    <row r="217" spans="11:15">
      <c r="K217" s="8" t="str">
        <f t="shared" si="15"/>
        <v>盗贼57</v>
      </c>
      <c r="L217" s="4" t="s">
        <v>456</v>
      </c>
      <c r="M217" s="4">
        <v>57</v>
      </c>
      <c r="N217" s="8">
        <f t="shared" si="16"/>
        <v>5820</v>
      </c>
      <c r="O217" s="8">
        <f t="shared" si="17"/>
        <v>582</v>
      </c>
    </row>
    <row r="218" ht="33" spans="11:15">
      <c r="K218" s="8" t="str">
        <f t="shared" si="15"/>
        <v>白恶魔吉拉斯22</v>
      </c>
      <c r="L218" s="4" t="s">
        <v>415</v>
      </c>
      <c r="M218" s="4">
        <v>22</v>
      </c>
      <c r="N218" s="8">
        <f t="shared" si="16"/>
        <v>1380</v>
      </c>
      <c r="O218" s="8">
        <f t="shared" si="17"/>
        <v>138</v>
      </c>
    </row>
    <row r="219" spans="11:15">
      <c r="K219" s="8" t="str">
        <f t="shared" si="15"/>
        <v>恶狼希斯22</v>
      </c>
      <c r="L219" s="4" t="s">
        <v>417</v>
      </c>
      <c r="M219" s="4">
        <v>22</v>
      </c>
      <c r="N219" s="8">
        <f t="shared" si="16"/>
        <v>1380</v>
      </c>
      <c r="O219" s="8">
        <f t="shared" si="17"/>
        <v>138</v>
      </c>
    </row>
    <row r="220" spans="11:15">
      <c r="K220" s="8" t="str">
        <f t="shared" si="15"/>
        <v>海巨龙22</v>
      </c>
      <c r="L220" s="4" t="s">
        <v>2301</v>
      </c>
      <c r="M220" s="4">
        <v>22</v>
      </c>
      <c r="N220" s="8">
        <f t="shared" si="16"/>
        <v>1380</v>
      </c>
      <c r="O220" s="8">
        <f t="shared" si="17"/>
        <v>138</v>
      </c>
    </row>
    <row r="221" spans="11:15">
      <c r="K221" s="8" t="str">
        <f t="shared" si="15"/>
        <v>巨人巴罗斯22</v>
      </c>
      <c r="L221" s="4" t="s">
        <v>404</v>
      </c>
      <c r="M221" s="4">
        <v>22</v>
      </c>
      <c r="N221" s="8">
        <f t="shared" si="16"/>
        <v>1380</v>
      </c>
      <c r="O221" s="8">
        <f t="shared" si="17"/>
        <v>138</v>
      </c>
    </row>
    <row r="222" ht="33" spans="11:15">
      <c r="K222" s="8" t="str">
        <f t="shared" si="15"/>
        <v>食人魔首领克洛22</v>
      </c>
      <c r="L222" s="4" t="s">
        <v>394</v>
      </c>
      <c r="M222" s="4">
        <v>22</v>
      </c>
      <c r="N222" s="8">
        <f t="shared" si="16"/>
        <v>1380</v>
      </c>
      <c r="O222" s="8">
        <f t="shared" si="17"/>
        <v>138</v>
      </c>
    </row>
    <row r="223" ht="33" spans="11:15">
      <c r="K223" s="8" t="str">
        <f t="shared" si="15"/>
        <v>白恶魔吉拉斯27</v>
      </c>
      <c r="L223" s="4" t="s">
        <v>415</v>
      </c>
      <c r="M223" s="4">
        <v>27</v>
      </c>
      <c r="N223" s="8">
        <f t="shared" si="16"/>
        <v>1950</v>
      </c>
      <c r="O223" s="8">
        <f t="shared" si="17"/>
        <v>195</v>
      </c>
    </row>
    <row r="224" spans="11:15">
      <c r="K224" s="8" t="str">
        <f t="shared" si="15"/>
        <v>恶狼希斯27</v>
      </c>
      <c r="L224" s="4" t="s">
        <v>417</v>
      </c>
      <c r="M224" s="4">
        <v>27</v>
      </c>
      <c r="N224" s="8">
        <f t="shared" si="16"/>
        <v>1950</v>
      </c>
      <c r="O224" s="8">
        <f t="shared" si="17"/>
        <v>195</v>
      </c>
    </row>
    <row r="225" spans="11:15">
      <c r="K225" s="8" t="str">
        <f t="shared" si="15"/>
        <v>海巨龙27</v>
      </c>
      <c r="L225" s="4" t="s">
        <v>2301</v>
      </c>
      <c r="M225" s="4">
        <v>27</v>
      </c>
      <c r="N225" s="8">
        <f t="shared" si="16"/>
        <v>1950</v>
      </c>
      <c r="O225" s="8">
        <f t="shared" si="17"/>
        <v>195</v>
      </c>
    </row>
    <row r="226" spans="11:15">
      <c r="K226" s="8" t="str">
        <f t="shared" si="15"/>
        <v>巨人巴罗斯27</v>
      </c>
      <c r="L226" s="4" t="s">
        <v>404</v>
      </c>
      <c r="M226" s="4">
        <v>27</v>
      </c>
      <c r="N226" s="8">
        <f t="shared" si="16"/>
        <v>1950</v>
      </c>
      <c r="O226" s="8">
        <f t="shared" si="17"/>
        <v>195</v>
      </c>
    </row>
    <row r="227" ht="33" spans="11:15">
      <c r="K227" s="8" t="str">
        <f t="shared" si="15"/>
        <v>食人魔首领克洛27</v>
      </c>
      <c r="L227" s="4" t="s">
        <v>394</v>
      </c>
      <c r="M227" s="4">
        <v>27</v>
      </c>
      <c r="N227" s="8">
        <f t="shared" si="16"/>
        <v>1950</v>
      </c>
      <c r="O227" s="8">
        <f t="shared" si="17"/>
        <v>195</v>
      </c>
    </row>
    <row r="228" ht="33" spans="11:15">
      <c r="K228" s="8" t="str">
        <f t="shared" si="15"/>
        <v>白恶魔吉拉斯32</v>
      </c>
      <c r="L228" s="4" t="s">
        <v>415</v>
      </c>
      <c r="M228" s="4">
        <v>32</v>
      </c>
      <c r="N228" s="8">
        <f t="shared" si="16"/>
        <v>2070</v>
      </c>
      <c r="O228" s="8">
        <f t="shared" si="17"/>
        <v>207</v>
      </c>
    </row>
    <row r="229" spans="11:15">
      <c r="K229" s="8" t="str">
        <f t="shared" si="15"/>
        <v>恶狼希斯32</v>
      </c>
      <c r="L229" s="4" t="s">
        <v>417</v>
      </c>
      <c r="M229" s="4">
        <v>32</v>
      </c>
      <c r="N229" s="8">
        <f t="shared" si="16"/>
        <v>2070</v>
      </c>
      <c r="O229" s="8">
        <f t="shared" si="17"/>
        <v>207</v>
      </c>
    </row>
    <row r="230" spans="11:15">
      <c r="K230" s="8" t="str">
        <f t="shared" si="15"/>
        <v>海巨龙32</v>
      </c>
      <c r="L230" s="4" t="s">
        <v>2301</v>
      </c>
      <c r="M230" s="4">
        <v>32</v>
      </c>
      <c r="N230" s="8">
        <f t="shared" si="16"/>
        <v>2070</v>
      </c>
      <c r="O230" s="8">
        <f t="shared" si="17"/>
        <v>207</v>
      </c>
    </row>
    <row r="231" spans="11:15">
      <c r="K231" s="8" t="str">
        <f t="shared" si="15"/>
        <v>巨人巴罗斯32</v>
      </c>
      <c r="L231" s="4" t="s">
        <v>404</v>
      </c>
      <c r="M231" s="4">
        <v>32</v>
      </c>
      <c r="N231" s="8">
        <f t="shared" si="16"/>
        <v>2070</v>
      </c>
      <c r="O231" s="8">
        <f t="shared" si="17"/>
        <v>207</v>
      </c>
    </row>
    <row r="232" ht="33" spans="11:15">
      <c r="K232" s="8" t="str">
        <f t="shared" si="15"/>
        <v>食人魔首领克洛32</v>
      </c>
      <c r="L232" s="4" t="s">
        <v>394</v>
      </c>
      <c r="M232" s="4">
        <v>32</v>
      </c>
      <c r="N232" s="8">
        <f t="shared" si="16"/>
        <v>2070</v>
      </c>
      <c r="O232" s="8">
        <f t="shared" si="17"/>
        <v>207</v>
      </c>
    </row>
    <row r="233" ht="33" spans="11:15">
      <c r="K233" s="8" t="str">
        <f t="shared" si="15"/>
        <v>白恶魔吉拉斯37</v>
      </c>
      <c r="L233" s="4" t="s">
        <v>415</v>
      </c>
      <c r="M233" s="4">
        <v>37</v>
      </c>
      <c r="N233" s="8">
        <f t="shared" si="16"/>
        <v>2670</v>
      </c>
      <c r="O233" s="8">
        <f t="shared" si="17"/>
        <v>267</v>
      </c>
    </row>
    <row r="234" spans="11:15">
      <c r="K234" s="8" t="str">
        <f t="shared" si="15"/>
        <v>恶狼希斯37</v>
      </c>
      <c r="L234" s="4" t="s">
        <v>417</v>
      </c>
      <c r="M234" s="4">
        <v>37</v>
      </c>
      <c r="N234" s="8">
        <f t="shared" si="16"/>
        <v>2670</v>
      </c>
      <c r="O234" s="8">
        <f t="shared" si="17"/>
        <v>267</v>
      </c>
    </row>
    <row r="235" spans="11:15">
      <c r="K235" s="8" t="str">
        <f t="shared" si="15"/>
        <v>海巨龙37</v>
      </c>
      <c r="L235" s="4" t="s">
        <v>2301</v>
      </c>
      <c r="M235" s="4">
        <v>37</v>
      </c>
      <c r="N235" s="8">
        <f t="shared" si="16"/>
        <v>2670</v>
      </c>
      <c r="O235" s="8">
        <f t="shared" si="17"/>
        <v>267</v>
      </c>
    </row>
    <row r="236" spans="11:15">
      <c r="K236" s="8" t="str">
        <f t="shared" si="15"/>
        <v>巨人巴罗斯37</v>
      </c>
      <c r="L236" s="4" t="s">
        <v>404</v>
      </c>
      <c r="M236" s="4">
        <v>37</v>
      </c>
      <c r="N236" s="8">
        <f t="shared" si="16"/>
        <v>2670</v>
      </c>
      <c r="O236" s="8">
        <f t="shared" si="17"/>
        <v>267</v>
      </c>
    </row>
    <row r="237" ht="33" spans="11:15">
      <c r="K237" s="8" t="str">
        <f t="shared" si="15"/>
        <v>食人魔首领克洛37</v>
      </c>
      <c r="L237" s="4" t="s">
        <v>394</v>
      </c>
      <c r="M237" s="4">
        <v>37</v>
      </c>
      <c r="N237" s="8">
        <f t="shared" si="16"/>
        <v>2670</v>
      </c>
      <c r="O237" s="8">
        <f t="shared" si="17"/>
        <v>267</v>
      </c>
    </row>
    <row r="238" ht="33" spans="11:15">
      <c r="K238" s="8" t="str">
        <f t="shared" si="15"/>
        <v>白恶魔吉拉斯42</v>
      </c>
      <c r="L238" s="4" t="s">
        <v>415</v>
      </c>
      <c r="M238" s="4">
        <v>42</v>
      </c>
      <c r="N238" s="8">
        <f t="shared" si="16"/>
        <v>3360</v>
      </c>
      <c r="O238" s="8">
        <f t="shared" si="17"/>
        <v>336</v>
      </c>
    </row>
    <row r="239" spans="11:15">
      <c r="K239" s="8" t="str">
        <f t="shared" si="15"/>
        <v>恶狼希斯42</v>
      </c>
      <c r="L239" s="4" t="s">
        <v>417</v>
      </c>
      <c r="M239" s="4">
        <v>42</v>
      </c>
      <c r="N239" s="8">
        <f t="shared" si="16"/>
        <v>3360</v>
      </c>
      <c r="O239" s="8">
        <f t="shared" si="17"/>
        <v>336</v>
      </c>
    </row>
    <row r="240" spans="11:15">
      <c r="K240" s="8" t="str">
        <f t="shared" si="15"/>
        <v>海巨龙42</v>
      </c>
      <c r="L240" s="4" t="s">
        <v>2301</v>
      </c>
      <c r="M240" s="4">
        <v>42</v>
      </c>
      <c r="N240" s="8">
        <f t="shared" si="16"/>
        <v>3360</v>
      </c>
      <c r="O240" s="8">
        <f t="shared" si="17"/>
        <v>336</v>
      </c>
    </row>
    <row r="241" spans="11:15">
      <c r="K241" s="8" t="str">
        <f t="shared" si="15"/>
        <v>巨人巴罗斯42</v>
      </c>
      <c r="L241" s="4" t="s">
        <v>404</v>
      </c>
      <c r="M241" s="4">
        <v>42</v>
      </c>
      <c r="N241" s="8">
        <f t="shared" si="16"/>
        <v>3360</v>
      </c>
      <c r="O241" s="8">
        <f t="shared" si="17"/>
        <v>336</v>
      </c>
    </row>
    <row r="242" ht="33" spans="11:15">
      <c r="K242" s="8" t="str">
        <f t="shared" si="15"/>
        <v>食人魔首领克洛42</v>
      </c>
      <c r="L242" s="4" t="s">
        <v>394</v>
      </c>
      <c r="M242" s="4">
        <v>42</v>
      </c>
      <c r="N242" s="8">
        <f t="shared" si="16"/>
        <v>3360</v>
      </c>
      <c r="O242" s="8">
        <f t="shared" si="17"/>
        <v>336</v>
      </c>
    </row>
    <row r="243" ht="33" spans="11:15">
      <c r="K243" s="8" t="str">
        <f t="shared" si="15"/>
        <v>白恶魔吉拉斯47</v>
      </c>
      <c r="L243" s="4" t="s">
        <v>415</v>
      </c>
      <c r="M243" s="4">
        <v>47</v>
      </c>
      <c r="N243" s="8">
        <f t="shared" si="16"/>
        <v>4110</v>
      </c>
      <c r="O243" s="8">
        <f t="shared" si="17"/>
        <v>411</v>
      </c>
    </row>
    <row r="244" spans="11:15">
      <c r="K244" s="8" t="str">
        <f t="shared" si="15"/>
        <v>恶狼希斯47</v>
      </c>
      <c r="L244" s="4" t="s">
        <v>417</v>
      </c>
      <c r="M244" s="4">
        <v>47</v>
      </c>
      <c r="N244" s="8">
        <f t="shared" si="16"/>
        <v>4110</v>
      </c>
      <c r="O244" s="8">
        <f t="shared" si="17"/>
        <v>411</v>
      </c>
    </row>
    <row r="245" spans="11:15">
      <c r="K245" s="8" t="str">
        <f t="shared" si="15"/>
        <v>海巨龙47</v>
      </c>
      <c r="L245" s="4" t="s">
        <v>2301</v>
      </c>
      <c r="M245" s="4">
        <v>47</v>
      </c>
      <c r="N245" s="8">
        <f t="shared" si="16"/>
        <v>4110</v>
      </c>
      <c r="O245" s="8">
        <f t="shared" si="17"/>
        <v>411</v>
      </c>
    </row>
    <row r="246" spans="11:15">
      <c r="K246" s="8" t="str">
        <f t="shared" si="15"/>
        <v>巨人巴罗斯47</v>
      </c>
      <c r="L246" s="4" t="s">
        <v>404</v>
      </c>
      <c r="M246" s="4">
        <v>47</v>
      </c>
      <c r="N246" s="8">
        <f t="shared" si="16"/>
        <v>4110</v>
      </c>
      <c r="O246" s="8">
        <f t="shared" si="17"/>
        <v>411</v>
      </c>
    </row>
    <row r="247" ht="33" spans="11:15">
      <c r="K247" s="8" t="str">
        <f t="shared" si="15"/>
        <v>食人魔首领克洛47</v>
      </c>
      <c r="L247" s="4" t="s">
        <v>394</v>
      </c>
      <c r="M247" s="4">
        <v>47</v>
      </c>
      <c r="N247" s="8">
        <f t="shared" si="16"/>
        <v>4110</v>
      </c>
      <c r="O247" s="8">
        <f t="shared" si="17"/>
        <v>411</v>
      </c>
    </row>
    <row r="248" ht="33" spans="11:15">
      <c r="K248" s="8" t="str">
        <f t="shared" si="15"/>
        <v>白恶魔吉拉斯52</v>
      </c>
      <c r="L248" s="4" t="s">
        <v>415</v>
      </c>
      <c r="M248" s="4">
        <v>52</v>
      </c>
      <c r="N248" s="8">
        <f t="shared" si="16"/>
        <v>4920</v>
      </c>
      <c r="O248" s="8">
        <f t="shared" si="17"/>
        <v>492</v>
      </c>
    </row>
    <row r="249" spans="11:15">
      <c r="K249" s="8" t="str">
        <f t="shared" si="15"/>
        <v>恶狼希斯52</v>
      </c>
      <c r="L249" s="4" t="s">
        <v>417</v>
      </c>
      <c r="M249" s="4">
        <v>52</v>
      </c>
      <c r="N249" s="8">
        <f t="shared" si="16"/>
        <v>4920</v>
      </c>
      <c r="O249" s="8">
        <f t="shared" si="17"/>
        <v>492</v>
      </c>
    </row>
    <row r="250" spans="11:15">
      <c r="K250" s="8" t="str">
        <f t="shared" si="15"/>
        <v>海巨龙52</v>
      </c>
      <c r="L250" s="4" t="s">
        <v>2301</v>
      </c>
      <c r="M250" s="4">
        <v>52</v>
      </c>
      <c r="N250" s="8">
        <f t="shared" si="16"/>
        <v>4920</v>
      </c>
      <c r="O250" s="8">
        <f t="shared" si="17"/>
        <v>492</v>
      </c>
    </row>
    <row r="251" spans="11:15">
      <c r="K251" s="8" t="str">
        <f t="shared" si="15"/>
        <v>巨人巴罗斯52</v>
      </c>
      <c r="L251" s="4" t="s">
        <v>404</v>
      </c>
      <c r="M251" s="4">
        <v>52</v>
      </c>
      <c r="N251" s="8">
        <f t="shared" si="16"/>
        <v>4920</v>
      </c>
      <c r="O251" s="8">
        <f t="shared" si="17"/>
        <v>492</v>
      </c>
    </row>
    <row r="252" ht="33" spans="11:15">
      <c r="K252" s="8" t="str">
        <f t="shared" si="15"/>
        <v>食人魔首领克洛52</v>
      </c>
      <c r="L252" s="4" t="s">
        <v>394</v>
      </c>
      <c r="M252" s="4">
        <v>52</v>
      </c>
      <c r="N252" s="8">
        <f t="shared" si="16"/>
        <v>4920</v>
      </c>
      <c r="O252" s="8">
        <f t="shared" si="17"/>
        <v>492</v>
      </c>
    </row>
    <row r="253" ht="33" spans="11:15">
      <c r="K253" s="8" t="str">
        <f t="shared" si="15"/>
        <v>白恶魔吉拉斯57</v>
      </c>
      <c r="L253" s="4" t="s">
        <v>415</v>
      </c>
      <c r="M253" s="4">
        <v>57</v>
      </c>
      <c r="N253" s="8">
        <f t="shared" si="16"/>
        <v>5820</v>
      </c>
      <c r="O253" s="8">
        <f t="shared" si="17"/>
        <v>582</v>
      </c>
    </row>
    <row r="254" spans="11:15">
      <c r="K254" s="8" t="str">
        <f t="shared" si="15"/>
        <v>恶狼希斯57</v>
      </c>
      <c r="L254" s="4" t="s">
        <v>417</v>
      </c>
      <c r="M254" s="4">
        <v>57</v>
      </c>
      <c r="N254" s="8">
        <f t="shared" si="16"/>
        <v>5820</v>
      </c>
      <c r="O254" s="8">
        <f t="shared" si="17"/>
        <v>582</v>
      </c>
    </row>
    <row r="255" spans="11:15">
      <c r="K255" s="8" t="str">
        <f t="shared" si="15"/>
        <v>海巨龙57</v>
      </c>
      <c r="L255" s="4" t="s">
        <v>2301</v>
      </c>
      <c r="M255" s="4">
        <v>57</v>
      </c>
      <c r="N255" s="8">
        <f t="shared" si="16"/>
        <v>5820</v>
      </c>
      <c r="O255" s="8">
        <f t="shared" si="17"/>
        <v>582</v>
      </c>
    </row>
    <row r="256" spans="11:15">
      <c r="K256" s="8" t="str">
        <f t="shared" si="15"/>
        <v>巨人巴罗斯57</v>
      </c>
      <c r="L256" s="4" t="s">
        <v>404</v>
      </c>
      <c r="M256" s="4">
        <v>57</v>
      </c>
      <c r="N256" s="8">
        <f t="shared" si="16"/>
        <v>5820</v>
      </c>
      <c r="O256" s="8">
        <f t="shared" si="17"/>
        <v>582</v>
      </c>
    </row>
    <row r="257" ht="33" spans="11:15">
      <c r="K257" s="8" t="str">
        <f t="shared" si="15"/>
        <v>食人魔首领克洛57</v>
      </c>
      <c r="L257" s="4" t="s">
        <v>394</v>
      </c>
      <c r="M257" s="4">
        <v>57</v>
      </c>
      <c r="N257" s="8">
        <f t="shared" si="16"/>
        <v>5820</v>
      </c>
      <c r="O257" s="8">
        <f t="shared" si="17"/>
        <v>582</v>
      </c>
    </row>
  </sheetData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V38"/>
  <sheetViews>
    <sheetView workbookViewId="0">
      <selection activeCell="G13" sqref="G13"/>
    </sheetView>
  </sheetViews>
  <sheetFormatPr defaultColWidth="9" defaultRowHeight="16.5"/>
  <cols>
    <col min="2" max="22" width="9" style="8"/>
  </cols>
  <sheetData>
    <row r="1" spans="2:22">
      <c r="B1" s="8" t="s">
        <v>2312</v>
      </c>
      <c r="C1" s="8" t="s">
        <v>2313</v>
      </c>
      <c r="E1" s="9" t="s">
        <v>2314</v>
      </c>
      <c r="F1" s="9" t="s">
        <v>2315</v>
      </c>
      <c r="G1" s="9" t="s">
        <v>2316</v>
      </c>
      <c r="H1" s="9" t="s">
        <v>2317</v>
      </c>
      <c r="I1" s="9" t="s">
        <v>2318</v>
      </c>
      <c r="J1" s="9" t="s">
        <v>2319</v>
      </c>
      <c r="K1" s="9" t="s">
        <v>2320</v>
      </c>
      <c r="L1" s="9" t="s">
        <v>2321</v>
      </c>
      <c r="M1" s="9" t="s">
        <v>2322</v>
      </c>
      <c r="N1" s="9" t="s">
        <v>2323</v>
      </c>
      <c r="O1" s="9" t="s">
        <v>2324</v>
      </c>
      <c r="P1" s="9" t="s">
        <v>2325</v>
      </c>
      <c r="Q1" s="9" t="s">
        <v>2326</v>
      </c>
      <c r="R1" s="9" t="s">
        <v>2327</v>
      </c>
      <c r="S1" s="9" t="s">
        <v>2328</v>
      </c>
      <c r="T1" s="11" t="s">
        <v>2329</v>
      </c>
      <c r="U1" s="11" t="s">
        <v>2330</v>
      </c>
      <c r="V1" s="11" t="s">
        <v>2331</v>
      </c>
    </row>
    <row r="2" spans="2:13">
      <c r="B2" s="8" t="s">
        <v>380</v>
      </c>
      <c r="C2" s="8">
        <v>10</v>
      </c>
      <c r="D2" s="8">
        <v>19</v>
      </c>
      <c r="E2" s="8">
        <v>3001</v>
      </c>
      <c r="F2" s="8">
        <v>1</v>
      </c>
      <c r="G2" s="8">
        <v>1000</v>
      </c>
      <c r="H2" s="8">
        <v>3101</v>
      </c>
      <c r="I2" s="8">
        <v>1</v>
      </c>
      <c r="J2" s="8">
        <v>1000</v>
      </c>
      <c r="K2" s="8">
        <v>3401</v>
      </c>
      <c r="L2" s="8">
        <v>1</v>
      </c>
      <c r="M2" s="8">
        <v>1000</v>
      </c>
    </row>
    <row r="3" spans="2:13">
      <c r="B3" s="8" t="s">
        <v>407</v>
      </c>
      <c r="C3" s="8">
        <v>20</v>
      </c>
      <c r="D3" s="8">
        <v>29</v>
      </c>
      <c r="E3" s="8">
        <v>3002</v>
      </c>
      <c r="F3" s="8">
        <v>1</v>
      </c>
      <c r="G3" s="8">
        <v>600</v>
      </c>
      <c r="H3" s="8">
        <v>3102</v>
      </c>
      <c r="I3" s="8">
        <v>1</v>
      </c>
      <c r="J3" s="8">
        <v>600</v>
      </c>
      <c r="K3" s="8">
        <v>3402</v>
      </c>
      <c r="L3" s="8">
        <v>1</v>
      </c>
      <c r="M3" s="8">
        <v>600</v>
      </c>
    </row>
    <row r="4" spans="2:13">
      <c r="B4" s="8" t="s">
        <v>428</v>
      </c>
      <c r="C4" s="8">
        <v>30</v>
      </c>
      <c r="D4" s="8">
        <v>39</v>
      </c>
      <c r="E4" s="8">
        <v>3003</v>
      </c>
      <c r="F4" s="8">
        <v>1</v>
      </c>
      <c r="G4" s="8">
        <v>400</v>
      </c>
      <c r="H4" s="8">
        <v>3103</v>
      </c>
      <c r="I4" s="8">
        <v>1</v>
      </c>
      <c r="J4" s="8">
        <v>400</v>
      </c>
      <c r="K4" s="8">
        <v>3403</v>
      </c>
      <c r="L4" s="8">
        <v>1</v>
      </c>
      <c r="M4" s="8">
        <v>400</v>
      </c>
    </row>
    <row r="5" spans="2:13">
      <c r="B5" s="8" t="s">
        <v>458</v>
      </c>
      <c r="C5" s="8">
        <v>40</v>
      </c>
      <c r="D5" s="8">
        <v>49</v>
      </c>
      <c r="E5" s="8">
        <v>3004</v>
      </c>
      <c r="F5" s="8">
        <v>1</v>
      </c>
      <c r="G5" s="8">
        <v>300</v>
      </c>
      <c r="H5" s="8">
        <v>3104</v>
      </c>
      <c r="I5" s="8">
        <v>1</v>
      </c>
      <c r="J5" s="8">
        <v>300</v>
      </c>
      <c r="K5" s="8">
        <v>3404</v>
      </c>
      <c r="L5" s="8">
        <v>1</v>
      </c>
      <c r="M5" s="8">
        <v>300</v>
      </c>
    </row>
    <row r="6" spans="2:13">
      <c r="B6" s="8" t="s">
        <v>489</v>
      </c>
      <c r="C6" s="8">
        <v>50</v>
      </c>
      <c r="D6" s="8">
        <v>59</v>
      </c>
      <c r="E6" s="8">
        <v>3005</v>
      </c>
      <c r="F6" s="8">
        <v>1</v>
      </c>
      <c r="G6" s="8">
        <v>200</v>
      </c>
      <c r="H6" s="8">
        <v>3105</v>
      </c>
      <c r="I6" s="8">
        <v>1</v>
      </c>
      <c r="J6" s="8">
        <v>200</v>
      </c>
      <c r="K6" s="8">
        <v>3405</v>
      </c>
      <c r="L6" s="8">
        <v>1</v>
      </c>
      <c r="M6" s="8">
        <v>200</v>
      </c>
    </row>
    <row r="7" spans="2:13">
      <c r="B7" s="8" t="s">
        <v>516</v>
      </c>
      <c r="C7" s="8">
        <v>60</v>
      </c>
      <c r="D7" s="8">
        <v>60</v>
      </c>
      <c r="E7" s="8">
        <v>3006</v>
      </c>
      <c r="F7" s="8">
        <v>1</v>
      </c>
      <c r="G7" s="8">
        <v>100</v>
      </c>
      <c r="H7" s="8">
        <v>3106</v>
      </c>
      <c r="I7" s="8">
        <v>1</v>
      </c>
      <c r="J7" s="8">
        <v>100</v>
      </c>
      <c r="K7" s="8">
        <v>3406</v>
      </c>
      <c r="L7" s="8">
        <v>1</v>
      </c>
      <c r="M7" s="8">
        <v>100</v>
      </c>
    </row>
    <row r="8" spans="2:13">
      <c r="B8" s="8" t="s">
        <v>582</v>
      </c>
      <c r="C8" s="8">
        <v>1</v>
      </c>
      <c r="D8" s="8">
        <v>9</v>
      </c>
      <c r="E8" s="8">
        <v>3001</v>
      </c>
      <c r="F8" s="8">
        <v>1</v>
      </c>
      <c r="G8" s="8">
        <v>500</v>
      </c>
      <c r="H8" s="8">
        <v>3101</v>
      </c>
      <c r="I8" s="8">
        <v>1</v>
      </c>
      <c r="J8" s="8">
        <v>500</v>
      </c>
      <c r="K8" s="8">
        <v>3401</v>
      </c>
      <c r="L8" s="8">
        <v>1</v>
      </c>
      <c r="M8" s="8">
        <v>500</v>
      </c>
    </row>
    <row r="9" spans="2:13">
      <c r="B9" s="8" t="s">
        <v>599</v>
      </c>
      <c r="C9" s="8">
        <v>10</v>
      </c>
      <c r="D9" s="8">
        <v>19</v>
      </c>
      <c r="E9" s="8">
        <v>3002</v>
      </c>
      <c r="F9" s="8">
        <v>1</v>
      </c>
      <c r="G9" s="8">
        <v>300</v>
      </c>
      <c r="H9" s="8">
        <v>3102</v>
      </c>
      <c r="I9" s="8">
        <v>1</v>
      </c>
      <c r="J9" s="8">
        <v>300</v>
      </c>
      <c r="K9" s="8">
        <v>3402</v>
      </c>
      <c r="L9" s="8">
        <v>1</v>
      </c>
      <c r="M9" s="8">
        <v>300</v>
      </c>
    </row>
    <row r="10" spans="2:13">
      <c r="B10" s="8" t="s">
        <v>619</v>
      </c>
      <c r="C10" s="8">
        <v>20</v>
      </c>
      <c r="D10" s="8">
        <v>29</v>
      </c>
      <c r="E10" s="8">
        <v>3003</v>
      </c>
      <c r="F10" s="8">
        <v>1</v>
      </c>
      <c r="G10" s="8">
        <v>200</v>
      </c>
      <c r="H10" s="8">
        <v>3103</v>
      </c>
      <c r="I10" s="8">
        <v>1</v>
      </c>
      <c r="J10" s="8">
        <v>200</v>
      </c>
      <c r="K10" s="8">
        <v>3403</v>
      </c>
      <c r="L10" s="8">
        <v>1</v>
      </c>
      <c r="M10" s="8">
        <v>200</v>
      </c>
    </row>
    <row r="11" spans="2:13">
      <c r="B11" s="8" t="s">
        <v>640</v>
      </c>
      <c r="C11" s="8">
        <v>30</v>
      </c>
      <c r="D11" s="8">
        <v>39</v>
      </c>
      <c r="E11" s="8">
        <v>3004</v>
      </c>
      <c r="F11" s="8">
        <v>1</v>
      </c>
      <c r="G11" s="8">
        <v>100</v>
      </c>
      <c r="H11" s="8">
        <v>3104</v>
      </c>
      <c r="I11" s="8">
        <v>1</v>
      </c>
      <c r="J11" s="8">
        <v>100</v>
      </c>
      <c r="K11" s="8">
        <v>3404</v>
      </c>
      <c r="L11" s="8">
        <v>1</v>
      </c>
      <c r="M11" s="8">
        <v>100</v>
      </c>
    </row>
    <row r="12" spans="2:13">
      <c r="B12" s="8" t="s">
        <v>651</v>
      </c>
      <c r="C12" s="8">
        <v>40</v>
      </c>
      <c r="D12" s="8">
        <v>49</v>
      </c>
      <c r="E12" s="8">
        <v>3005</v>
      </c>
      <c r="F12" s="8">
        <v>1</v>
      </c>
      <c r="G12" s="8">
        <v>100</v>
      </c>
      <c r="H12" s="8">
        <v>3105</v>
      </c>
      <c r="I12" s="8">
        <v>1</v>
      </c>
      <c r="J12" s="8">
        <v>100</v>
      </c>
      <c r="K12" s="8">
        <v>3405</v>
      </c>
      <c r="L12" s="8">
        <v>1</v>
      </c>
      <c r="M12" s="8">
        <v>100</v>
      </c>
    </row>
    <row r="13" spans="2:13">
      <c r="B13" s="8" t="s">
        <v>658</v>
      </c>
      <c r="C13" s="8">
        <v>50</v>
      </c>
      <c r="D13" s="8">
        <v>60</v>
      </c>
      <c r="E13" s="8">
        <v>3006</v>
      </c>
      <c r="F13" s="8">
        <v>1</v>
      </c>
      <c r="G13" s="8">
        <v>50</v>
      </c>
      <c r="H13" s="8">
        <v>3106</v>
      </c>
      <c r="I13" s="8">
        <v>1</v>
      </c>
      <c r="J13" s="8">
        <v>50</v>
      </c>
      <c r="K13" s="8">
        <v>3406</v>
      </c>
      <c r="L13" s="8">
        <v>1</v>
      </c>
      <c r="M13" s="8">
        <v>50</v>
      </c>
    </row>
    <row r="14" spans="2:13">
      <c r="B14" s="8" t="s">
        <v>683</v>
      </c>
      <c r="C14" s="8">
        <v>1</v>
      </c>
      <c r="D14" s="8">
        <v>9</v>
      </c>
      <c r="E14" s="8">
        <v>3001</v>
      </c>
      <c r="F14" s="8">
        <v>1</v>
      </c>
      <c r="G14" s="8">
        <v>500</v>
      </c>
      <c r="H14" s="8">
        <v>3101</v>
      </c>
      <c r="I14" s="8">
        <v>1</v>
      </c>
      <c r="J14" s="8">
        <v>500</v>
      </c>
      <c r="K14" s="8">
        <v>3401</v>
      </c>
      <c r="L14" s="8">
        <v>1</v>
      </c>
      <c r="M14" s="8">
        <v>500</v>
      </c>
    </row>
    <row r="15" spans="2:13">
      <c r="B15" s="8" t="s">
        <v>685</v>
      </c>
      <c r="C15" s="8">
        <v>10</v>
      </c>
      <c r="D15" s="8">
        <v>19</v>
      </c>
      <c r="E15" s="8">
        <v>3002</v>
      </c>
      <c r="F15" s="8">
        <v>1</v>
      </c>
      <c r="G15" s="8">
        <v>300</v>
      </c>
      <c r="H15" s="8">
        <v>3102</v>
      </c>
      <c r="I15" s="8">
        <v>1</v>
      </c>
      <c r="J15" s="8">
        <v>300</v>
      </c>
      <c r="K15" s="8">
        <v>3402</v>
      </c>
      <c r="L15" s="8">
        <v>1</v>
      </c>
      <c r="M15" s="8">
        <v>300</v>
      </c>
    </row>
    <row r="16" spans="2:13">
      <c r="B16" s="8" t="s">
        <v>686</v>
      </c>
      <c r="C16" s="8">
        <v>20</v>
      </c>
      <c r="D16" s="8">
        <v>29</v>
      </c>
      <c r="E16" s="8">
        <v>3003</v>
      </c>
      <c r="F16" s="8">
        <v>1</v>
      </c>
      <c r="G16" s="8">
        <v>200</v>
      </c>
      <c r="H16" s="8">
        <v>3103</v>
      </c>
      <c r="I16" s="8">
        <v>1</v>
      </c>
      <c r="J16" s="8">
        <v>200</v>
      </c>
      <c r="K16" s="8">
        <v>3403</v>
      </c>
      <c r="L16" s="8">
        <v>1</v>
      </c>
      <c r="M16" s="8">
        <v>200</v>
      </c>
    </row>
    <row r="17" spans="2:13">
      <c r="B17" s="8" t="s">
        <v>687</v>
      </c>
      <c r="C17" s="8">
        <v>30</v>
      </c>
      <c r="D17" s="8">
        <v>39</v>
      </c>
      <c r="E17" s="8">
        <v>3004</v>
      </c>
      <c r="F17" s="8">
        <v>1</v>
      </c>
      <c r="G17" s="8">
        <v>100</v>
      </c>
      <c r="H17" s="8">
        <v>3104</v>
      </c>
      <c r="I17" s="8">
        <v>1</v>
      </c>
      <c r="J17" s="8">
        <v>100</v>
      </c>
      <c r="K17" s="8">
        <v>3404</v>
      </c>
      <c r="L17" s="8">
        <v>1</v>
      </c>
      <c r="M17" s="8">
        <v>100</v>
      </c>
    </row>
    <row r="18" spans="2:13">
      <c r="B18" s="8" t="s">
        <v>688</v>
      </c>
      <c r="C18" s="8">
        <v>40</v>
      </c>
      <c r="D18" s="8">
        <v>49</v>
      </c>
      <c r="E18" s="8">
        <v>3005</v>
      </c>
      <c r="F18" s="8">
        <v>1</v>
      </c>
      <c r="G18" s="8">
        <v>100</v>
      </c>
      <c r="H18" s="8">
        <v>3105</v>
      </c>
      <c r="I18" s="8">
        <v>1</v>
      </c>
      <c r="J18" s="8">
        <v>100</v>
      </c>
      <c r="K18" s="8">
        <v>3405</v>
      </c>
      <c r="L18" s="8">
        <v>1</v>
      </c>
      <c r="M18" s="8">
        <v>100</v>
      </c>
    </row>
    <row r="19" spans="2:13">
      <c r="B19" s="8" t="s">
        <v>689</v>
      </c>
      <c r="C19" s="8">
        <v>50</v>
      </c>
      <c r="D19" s="8">
        <v>60</v>
      </c>
      <c r="E19" s="8">
        <v>3006</v>
      </c>
      <c r="F19" s="8">
        <v>1</v>
      </c>
      <c r="G19" s="8">
        <v>50</v>
      </c>
      <c r="H19" s="8">
        <v>3106</v>
      </c>
      <c r="I19" s="8">
        <v>1</v>
      </c>
      <c r="J19" s="8">
        <v>50</v>
      </c>
      <c r="K19" s="8">
        <v>3406</v>
      </c>
      <c r="L19" s="8">
        <v>1</v>
      </c>
      <c r="M19" s="8">
        <v>50</v>
      </c>
    </row>
    <row r="20" spans="2:4">
      <c r="B20" s="8" t="s">
        <v>2332</v>
      </c>
      <c r="C20" s="8">
        <v>1</v>
      </c>
      <c r="D20" s="8">
        <v>9</v>
      </c>
    </row>
    <row r="21" spans="2:4">
      <c r="B21" s="8" t="s">
        <v>2333</v>
      </c>
      <c r="C21" s="8">
        <v>10</v>
      </c>
      <c r="D21" s="8">
        <v>19</v>
      </c>
    </row>
    <row r="22" spans="2:4">
      <c r="B22" s="8" t="s">
        <v>2334</v>
      </c>
      <c r="C22" s="8">
        <v>20</v>
      </c>
      <c r="D22" s="8">
        <v>29</v>
      </c>
    </row>
    <row r="23" spans="2:4">
      <c r="B23" s="8" t="s">
        <v>2335</v>
      </c>
      <c r="C23" s="8">
        <v>30</v>
      </c>
      <c r="D23" s="8">
        <v>39</v>
      </c>
    </row>
    <row r="24" spans="2:4">
      <c r="B24" s="8" t="s">
        <v>2336</v>
      </c>
      <c r="C24" s="8">
        <v>40</v>
      </c>
      <c r="D24" s="8">
        <v>49</v>
      </c>
    </row>
    <row r="25" spans="2:4">
      <c r="B25" s="8" t="s">
        <v>2337</v>
      </c>
      <c r="C25" s="8">
        <v>50</v>
      </c>
      <c r="D25" s="8">
        <v>60</v>
      </c>
    </row>
    <row r="26" spans="2:16">
      <c r="B26" s="8" t="s">
        <v>702</v>
      </c>
      <c r="C26" s="8">
        <v>1</v>
      </c>
      <c r="D26" s="8">
        <v>9</v>
      </c>
      <c r="E26" s="10">
        <v>3602</v>
      </c>
      <c r="F26" s="8">
        <v>1</v>
      </c>
      <c r="G26" s="8">
        <v>200</v>
      </c>
      <c r="H26" s="10">
        <v>3604</v>
      </c>
      <c r="I26" s="8">
        <v>1</v>
      </c>
      <c r="J26" s="8">
        <v>200</v>
      </c>
      <c r="K26" s="10">
        <v>3603</v>
      </c>
      <c r="L26" s="8">
        <v>1</v>
      </c>
      <c r="M26" s="8">
        <v>200</v>
      </c>
      <c r="N26" s="10">
        <v>3601</v>
      </c>
      <c r="O26" s="8">
        <v>1</v>
      </c>
      <c r="P26" s="8">
        <v>200</v>
      </c>
    </row>
    <row r="27" spans="2:16">
      <c r="B27" s="8" t="s">
        <v>704</v>
      </c>
      <c r="C27" s="8">
        <v>10</v>
      </c>
      <c r="D27" s="8">
        <v>19</v>
      </c>
      <c r="E27" s="10">
        <v>3508</v>
      </c>
      <c r="F27" s="8">
        <v>1</v>
      </c>
      <c r="G27" s="8">
        <v>200</v>
      </c>
      <c r="H27" s="10">
        <v>3509</v>
      </c>
      <c r="I27" s="8">
        <v>1</v>
      </c>
      <c r="J27" s="8">
        <v>200</v>
      </c>
      <c r="K27" s="10">
        <v>3515</v>
      </c>
      <c r="L27" s="8">
        <v>1</v>
      </c>
      <c r="M27" s="8">
        <v>200</v>
      </c>
      <c r="N27" s="10">
        <v>3507</v>
      </c>
      <c r="O27" s="8">
        <v>1</v>
      </c>
      <c r="P27" s="8">
        <v>200</v>
      </c>
    </row>
    <row r="28" spans="2:16">
      <c r="B28" s="8" t="s">
        <v>2338</v>
      </c>
      <c r="C28" s="8">
        <v>20</v>
      </c>
      <c r="D28" s="8">
        <v>29</v>
      </c>
      <c r="E28" s="10">
        <v>3602</v>
      </c>
      <c r="F28" s="8">
        <v>1</v>
      </c>
      <c r="G28" s="8">
        <v>200</v>
      </c>
      <c r="H28" s="10">
        <v>3604</v>
      </c>
      <c r="I28" s="8">
        <v>1</v>
      </c>
      <c r="J28" s="8">
        <v>200</v>
      </c>
      <c r="K28" s="10">
        <v>3603</v>
      </c>
      <c r="L28" s="8">
        <v>1</v>
      </c>
      <c r="M28" s="8">
        <v>200</v>
      </c>
      <c r="N28" s="10">
        <v>3601</v>
      </c>
      <c r="O28" s="8">
        <v>1</v>
      </c>
      <c r="P28" s="8">
        <v>200</v>
      </c>
    </row>
    <row r="29" spans="2:16">
      <c r="B29" s="8" t="s">
        <v>2339</v>
      </c>
      <c r="C29" s="8">
        <v>30</v>
      </c>
      <c r="D29" s="8">
        <v>39</v>
      </c>
      <c r="E29" s="10">
        <v>3602</v>
      </c>
      <c r="F29" s="8">
        <v>1</v>
      </c>
      <c r="G29" s="8">
        <v>200</v>
      </c>
      <c r="H29" s="10">
        <v>3604</v>
      </c>
      <c r="I29" s="8">
        <v>1</v>
      </c>
      <c r="J29" s="8">
        <v>200</v>
      </c>
      <c r="K29" s="10">
        <v>3603</v>
      </c>
      <c r="L29" s="8">
        <v>1</v>
      </c>
      <c r="M29" s="8">
        <v>200</v>
      </c>
      <c r="N29" s="10">
        <v>3601</v>
      </c>
      <c r="O29" s="8">
        <v>1</v>
      </c>
      <c r="P29" s="8">
        <v>200</v>
      </c>
    </row>
    <row r="30" spans="2:16">
      <c r="B30" s="8" t="s">
        <v>2340</v>
      </c>
      <c r="C30" s="8">
        <v>40</v>
      </c>
      <c r="D30" s="8">
        <v>49</v>
      </c>
      <c r="E30" s="10">
        <v>3602</v>
      </c>
      <c r="F30" s="8">
        <v>1</v>
      </c>
      <c r="G30" s="8">
        <v>200</v>
      </c>
      <c r="H30" s="10">
        <v>3604</v>
      </c>
      <c r="I30" s="8">
        <v>1</v>
      </c>
      <c r="J30" s="8">
        <v>200</v>
      </c>
      <c r="K30" s="10">
        <v>3603</v>
      </c>
      <c r="L30" s="8">
        <v>1</v>
      </c>
      <c r="M30" s="8">
        <v>200</v>
      </c>
      <c r="N30" s="10">
        <v>3601</v>
      </c>
      <c r="O30" s="8">
        <v>1</v>
      </c>
      <c r="P30" s="8">
        <v>200</v>
      </c>
    </row>
    <row r="31" spans="2:16">
      <c r="B31" s="8" t="s">
        <v>2341</v>
      </c>
      <c r="C31" s="8">
        <v>50</v>
      </c>
      <c r="D31" s="8">
        <v>60</v>
      </c>
      <c r="E31" s="10">
        <v>3602</v>
      </c>
      <c r="F31" s="8">
        <v>1</v>
      </c>
      <c r="G31" s="8">
        <v>200</v>
      </c>
      <c r="H31" s="10">
        <v>3604</v>
      </c>
      <c r="I31" s="8">
        <v>1</v>
      </c>
      <c r="J31" s="8">
        <v>200</v>
      </c>
      <c r="K31" s="10">
        <v>3603</v>
      </c>
      <c r="L31" s="8">
        <v>1</v>
      </c>
      <c r="M31" s="8">
        <v>200</v>
      </c>
      <c r="N31" s="10">
        <v>3601</v>
      </c>
      <c r="O31" s="8">
        <v>1</v>
      </c>
      <c r="P31" s="8">
        <v>200</v>
      </c>
    </row>
    <row r="32" spans="2:2">
      <c r="B32" s="8" t="s">
        <v>2342</v>
      </c>
    </row>
    <row r="33" spans="2:16">
      <c r="B33" s="4" t="s">
        <v>2343</v>
      </c>
      <c r="E33" s="10">
        <v>4500</v>
      </c>
      <c r="F33" s="8">
        <v>1</v>
      </c>
      <c r="G33" s="8">
        <v>500</v>
      </c>
      <c r="H33" s="10">
        <v>4501</v>
      </c>
      <c r="I33" s="8">
        <v>1</v>
      </c>
      <c r="J33" s="8">
        <v>500</v>
      </c>
      <c r="K33" s="10">
        <v>4502</v>
      </c>
      <c r="L33" s="8">
        <v>1</v>
      </c>
      <c r="M33" s="8">
        <v>500</v>
      </c>
      <c r="N33" s="10">
        <v>5086</v>
      </c>
      <c r="O33" s="8">
        <v>1</v>
      </c>
      <c r="P33" s="8">
        <v>200</v>
      </c>
    </row>
    <row r="34" spans="2:16">
      <c r="B34" s="4" t="s">
        <v>2344</v>
      </c>
      <c r="E34" s="10">
        <v>4500</v>
      </c>
      <c r="F34" s="8">
        <v>1</v>
      </c>
      <c r="G34" s="8">
        <v>500</v>
      </c>
      <c r="H34" s="10">
        <v>4501</v>
      </c>
      <c r="I34" s="8">
        <v>1</v>
      </c>
      <c r="J34" s="8">
        <v>500</v>
      </c>
      <c r="K34" s="10">
        <v>4502</v>
      </c>
      <c r="L34" s="8">
        <v>1</v>
      </c>
      <c r="M34" s="8">
        <v>500</v>
      </c>
      <c r="N34" s="10">
        <v>5086</v>
      </c>
      <c r="O34" s="8">
        <v>1</v>
      </c>
      <c r="P34" s="8">
        <v>250</v>
      </c>
    </row>
    <row r="35" spans="2:16">
      <c r="B35" s="4" t="s">
        <v>2345</v>
      </c>
      <c r="E35" s="10">
        <v>4500</v>
      </c>
      <c r="F35" s="8">
        <v>1</v>
      </c>
      <c r="G35" s="8">
        <v>500</v>
      </c>
      <c r="H35" s="10">
        <v>4501</v>
      </c>
      <c r="I35" s="8">
        <v>1</v>
      </c>
      <c r="J35" s="8">
        <v>500</v>
      </c>
      <c r="K35" s="10">
        <v>4502</v>
      </c>
      <c r="L35" s="8">
        <v>1</v>
      </c>
      <c r="M35" s="8">
        <v>500</v>
      </c>
      <c r="N35" s="10">
        <v>5086</v>
      </c>
      <c r="O35" s="8">
        <v>1</v>
      </c>
      <c r="P35" s="8">
        <v>300</v>
      </c>
    </row>
    <row r="36" spans="2:16">
      <c r="B36" s="4" t="s">
        <v>2346</v>
      </c>
      <c r="E36" s="10">
        <v>4503</v>
      </c>
      <c r="F36" s="8">
        <v>1</v>
      </c>
      <c r="G36" s="8">
        <v>500</v>
      </c>
      <c r="H36" s="10">
        <v>4504</v>
      </c>
      <c r="I36" s="8">
        <v>1</v>
      </c>
      <c r="J36" s="8">
        <v>300</v>
      </c>
      <c r="K36" s="10">
        <v>4505</v>
      </c>
      <c r="L36" s="8">
        <v>1</v>
      </c>
      <c r="M36" s="8">
        <v>100</v>
      </c>
      <c r="N36" s="10">
        <v>5086</v>
      </c>
      <c r="O36" s="8">
        <v>1</v>
      </c>
      <c r="P36" s="8">
        <v>350</v>
      </c>
    </row>
    <row r="37" spans="2:16">
      <c r="B37" s="4" t="s">
        <v>2347</v>
      </c>
      <c r="E37" s="10">
        <v>4503</v>
      </c>
      <c r="F37" s="8">
        <v>1</v>
      </c>
      <c r="G37" s="8">
        <v>500</v>
      </c>
      <c r="H37" s="10">
        <v>4504</v>
      </c>
      <c r="I37" s="8">
        <v>1</v>
      </c>
      <c r="J37" s="8">
        <v>300</v>
      </c>
      <c r="K37" s="10">
        <v>4505</v>
      </c>
      <c r="L37" s="8">
        <v>1</v>
      </c>
      <c r="M37" s="8">
        <v>100</v>
      </c>
      <c r="N37" s="10">
        <v>5086</v>
      </c>
      <c r="O37" s="8">
        <v>1</v>
      </c>
      <c r="P37" s="8">
        <v>400</v>
      </c>
    </row>
    <row r="38" spans="2:16">
      <c r="B38" s="4" t="s">
        <v>2348</v>
      </c>
      <c r="E38" s="10">
        <v>4503</v>
      </c>
      <c r="F38" s="8">
        <v>1</v>
      </c>
      <c r="G38" s="8">
        <v>500</v>
      </c>
      <c r="H38" s="10">
        <v>4504</v>
      </c>
      <c r="I38" s="8">
        <v>1</v>
      </c>
      <c r="J38" s="8">
        <v>300</v>
      </c>
      <c r="K38" s="10">
        <v>4505</v>
      </c>
      <c r="L38" s="8">
        <v>1</v>
      </c>
      <c r="M38" s="8">
        <v>100</v>
      </c>
      <c r="N38" s="10">
        <v>5086</v>
      </c>
      <c r="O38" s="8">
        <v>1</v>
      </c>
      <c r="P38" s="8">
        <v>450</v>
      </c>
    </row>
  </sheetData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6"/>
  <sheetViews>
    <sheetView workbookViewId="0">
      <selection activeCell="A2" sqref="$A2:$XFD16"/>
    </sheetView>
  </sheetViews>
  <sheetFormatPr defaultColWidth="9" defaultRowHeight="13.5"/>
  <sheetData>
    <row r="1" s="3" customFormat="1" ht="33" spans="1:20">
      <c r="A1" s="4">
        <v>300001</v>
      </c>
      <c r="B1" s="4" t="s">
        <v>2349</v>
      </c>
      <c r="C1" s="4" t="s">
        <v>2349</v>
      </c>
      <c r="D1" s="5" t="s">
        <v>788</v>
      </c>
      <c r="E1" s="4"/>
      <c r="F1" s="4"/>
      <c r="G1" s="4"/>
      <c r="H1" s="4"/>
      <c r="I1" s="4"/>
      <c r="J1" s="4"/>
      <c r="K1" s="6">
        <v>5044</v>
      </c>
      <c r="L1" s="6"/>
      <c r="M1" s="4">
        <v>2</v>
      </c>
      <c r="N1" s="4">
        <v>1</v>
      </c>
      <c r="O1" s="4">
        <v>10000</v>
      </c>
      <c r="P1" s="4"/>
      <c r="Q1" s="4"/>
      <c r="R1" s="4"/>
      <c r="S1" s="4"/>
      <c r="T1" s="4"/>
    </row>
    <row r="2" s="3" customFormat="1" ht="16.5" spans="1:35">
      <c r="A2" s="4">
        <v>310001</v>
      </c>
      <c r="B2" s="4" t="s">
        <v>786</v>
      </c>
      <c r="C2" s="4" t="s">
        <v>786</v>
      </c>
      <c r="D2" s="4" t="s">
        <v>786</v>
      </c>
      <c r="E2" s="4"/>
      <c r="F2" s="4"/>
      <c r="G2" s="4"/>
      <c r="H2" s="4"/>
      <c r="I2" s="4"/>
      <c r="J2" s="4"/>
      <c r="K2" s="7">
        <v>3001</v>
      </c>
      <c r="L2" s="7"/>
      <c r="M2" s="4">
        <v>1</v>
      </c>
      <c r="N2" s="4">
        <v>1</v>
      </c>
      <c r="O2" s="4">
        <v>10000</v>
      </c>
      <c r="P2" s="7">
        <v>3001</v>
      </c>
      <c r="Q2" s="7"/>
      <c r="R2" s="4">
        <v>1</v>
      </c>
      <c r="S2" s="4">
        <v>1</v>
      </c>
      <c r="T2" s="4">
        <v>3000</v>
      </c>
      <c r="U2" s="7">
        <v>3001</v>
      </c>
      <c r="V2" s="7"/>
      <c r="W2" s="4">
        <v>1</v>
      </c>
      <c r="X2" s="4">
        <v>1</v>
      </c>
      <c r="Y2" s="4">
        <v>1000</v>
      </c>
      <c r="Z2" s="7">
        <v>3002</v>
      </c>
      <c r="AA2" s="7"/>
      <c r="AB2" s="4">
        <v>1</v>
      </c>
      <c r="AC2" s="4">
        <v>1</v>
      </c>
      <c r="AD2" s="4">
        <v>10000</v>
      </c>
      <c r="AE2" s="7">
        <v>3002</v>
      </c>
      <c r="AF2" s="7"/>
      <c r="AG2" s="4">
        <v>1</v>
      </c>
      <c r="AH2" s="4">
        <v>1</v>
      </c>
      <c r="AI2" s="4">
        <v>3000</v>
      </c>
    </row>
    <row r="3" s="3" customFormat="1" ht="16.5" spans="1:25">
      <c r="A3" s="4">
        <v>310002</v>
      </c>
      <c r="B3" s="4" t="s">
        <v>786</v>
      </c>
      <c r="C3" s="4" t="s">
        <v>786</v>
      </c>
      <c r="D3" s="4" t="s">
        <v>786</v>
      </c>
      <c r="E3" s="4"/>
      <c r="F3" s="4"/>
      <c r="G3" s="4"/>
      <c r="H3" s="4"/>
      <c r="I3" s="4"/>
      <c r="J3" s="4"/>
      <c r="K3" s="7">
        <v>3003</v>
      </c>
      <c r="L3" s="7"/>
      <c r="M3" s="4">
        <v>1</v>
      </c>
      <c r="N3" s="4">
        <v>1</v>
      </c>
      <c r="O3" s="4">
        <v>10000</v>
      </c>
      <c r="P3" s="7">
        <v>3003</v>
      </c>
      <c r="Q3" s="7"/>
      <c r="R3" s="4">
        <v>1</v>
      </c>
      <c r="S3" s="4">
        <v>1</v>
      </c>
      <c r="T3" s="4">
        <v>3000</v>
      </c>
      <c r="U3" s="7">
        <v>3003</v>
      </c>
      <c r="V3" s="7"/>
      <c r="W3" s="4">
        <v>1</v>
      </c>
      <c r="X3" s="4">
        <v>1</v>
      </c>
      <c r="Y3" s="4">
        <v>1000</v>
      </c>
    </row>
    <row r="4" s="3" customFormat="1" ht="16.5" spans="1:25">
      <c r="A4" s="4">
        <v>310003</v>
      </c>
      <c r="B4" s="4" t="s">
        <v>786</v>
      </c>
      <c r="C4" s="4" t="s">
        <v>786</v>
      </c>
      <c r="D4" s="4" t="s">
        <v>786</v>
      </c>
      <c r="E4" s="4"/>
      <c r="F4" s="4"/>
      <c r="G4" s="4"/>
      <c r="H4" s="4"/>
      <c r="I4" s="4"/>
      <c r="J4" s="4"/>
      <c r="K4" s="7">
        <v>3004</v>
      </c>
      <c r="L4" s="7"/>
      <c r="M4" s="4">
        <v>1</v>
      </c>
      <c r="N4" s="4">
        <v>1</v>
      </c>
      <c r="O4" s="4">
        <v>10000</v>
      </c>
      <c r="P4" s="7">
        <v>3004</v>
      </c>
      <c r="Q4" s="7"/>
      <c r="R4" s="4">
        <v>1</v>
      </c>
      <c r="S4" s="4">
        <v>1</v>
      </c>
      <c r="T4" s="4">
        <v>3000</v>
      </c>
      <c r="U4" s="7">
        <v>3004</v>
      </c>
      <c r="V4" s="7"/>
      <c r="W4" s="4">
        <v>1</v>
      </c>
      <c r="X4" s="4">
        <v>1</v>
      </c>
      <c r="Y4" s="4">
        <v>1000</v>
      </c>
    </row>
    <row r="5" s="3" customFormat="1" ht="16.5" spans="1:25">
      <c r="A5" s="4">
        <v>310004</v>
      </c>
      <c r="B5" s="4" t="s">
        <v>786</v>
      </c>
      <c r="C5" s="4" t="s">
        <v>786</v>
      </c>
      <c r="D5" s="4" t="s">
        <v>786</v>
      </c>
      <c r="E5" s="4"/>
      <c r="F5" s="4"/>
      <c r="G5" s="4"/>
      <c r="H5" s="4"/>
      <c r="I5" s="4"/>
      <c r="J5" s="4"/>
      <c r="K5" s="7">
        <v>3005</v>
      </c>
      <c r="L5" s="7"/>
      <c r="M5" s="4">
        <v>1</v>
      </c>
      <c r="N5" s="4">
        <v>1</v>
      </c>
      <c r="O5" s="4">
        <v>10000</v>
      </c>
      <c r="P5" s="7">
        <v>3005</v>
      </c>
      <c r="Q5" s="7"/>
      <c r="R5" s="4">
        <v>1</v>
      </c>
      <c r="S5" s="4">
        <v>1</v>
      </c>
      <c r="T5" s="4">
        <v>3000</v>
      </c>
      <c r="U5" s="7">
        <v>3005</v>
      </c>
      <c r="V5" s="7"/>
      <c r="W5" s="4">
        <v>1</v>
      </c>
      <c r="X5" s="4">
        <v>1</v>
      </c>
      <c r="Y5" s="4">
        <v>1000</v>
      </c>
    </row>
    <row r="6" s="3" customFormat="1" ht="16.5" spans="1:25">
      <c r="A6" s="4">
        <v>310005</v>
      </c>
      <c r="B6" s="4" t="s">
        <v>786</v>
      </c>
      <c r="C6" s="4" t="s">
        <v>786</v>
      </c>
      <c r="D6" s="4" t="s">
        <v>786</v>
      </c>
      <c r="E6" s="4"/>
      <c r="F6" s="4"/>
      <c r="G6" s="4"/>
      <c r="H6" s="4"/>
      <c r="I6" s="4"/>
      <c r="J6" s="4"/>
      <c r="K6" s="7">
        <v>3006</v>
      </c>
      <c r="L6" s="7"/>
      <c r="M6" s="4">
        <v>1</v>
      </c>
      <c r="N6" s="4">
        <v>1</v>
      </c>
      <c r="O6" s="4">
        <v>10000</v>
      </c>
      <c r="P6" s="7">
        <v>3006</v>
      </c>
      <c r="Q6" s="7"/>
      <c r="R6" s="4">
        <v>1</v>
      </c>
      <c r="S6" s="4">
        <v>1</v>
      </c>
      <c r="T6" s="4">
        <v>3000</v>
      </c>
      <c r="U6" s="7">
        <v>3006</v>
      </c>
      <c r="V6" s="7"/>
      <c r="W6" s="4">
        <v>1</v>
      </c>
      <c r="X6" s="4">
        <v>1</v>
      </c>
      <c r="Y6" s="4">
        <v>1000</v>
      </c>
    </row>
    <row r="7" s="3" customFormat="1" ht="16.5" spans="1:39">
      <c r="A7" s="4">
        <v>310006</v>
      </c>
      <c r="B7" s="4" t="s">
        <v>786</v>
      </c>
      <c r="C7" s="4" t="s">
        <v>786</v>
      </c>
      <c r="D7" s="4" t="s">
        <v>786</v>
      </c>
      <c r="E7" s="4"/>
      <c r="F7" s="4"/>
      <c r="G7" s="4"/>
      <c r="H7" s="4"/>
      <c r="I7" s="4"/>
      <c r="J7" s="4"/>
      <c r="K7" s="7">
        <v>3101</v>
      </c>
      <c r="L7" s="7"/>
      <c r="M7" s="4">
        <v>1</v>
      </c>
      <c r="N7" s="4">
        <v>1</v>
      </c>
      <c r="O7" s="4">
        <v>10000</v>
      </c>
      <c r="P7" s="7">
        <v>3101</v>
      </c>
      <c r="Q7" s="7"/>
      <c r="R7" s="4">
        <v>1</v>
      </c>
      <c r="S7" s="4">
        <v>1</v>
      </c>
      <c r="T7" s="4">
        <v>3000</v>
      </c>
      <c r="U7" s="7">
        <v>3101</v>
      </c>
      <c r="V7" s="7"/>
      <c r="W7" s="4">
        <v>1</v>
      </c>
      <c r="X7" s="4">
        <v>1</v>
      </c>
      <c r="Y7" s="4">
        <v>1000</v>
      </c>
      <c r="Z7" s="7">
        <v>3102</v>
      </c>
      <c r="AA7" s="7"/>
      <c r="AB7" s="4">
        <v>1</v>
      </c>
      <c r="AC7" s="4">
        <v>1</v>
      </c>
      <c r="AD7" s="4">
        <v>10000</v>
      </c>
      <c r="AE7" s="7">
        <v>3102</v>
      </c>
      <c r="AF7" s="7"/>
      <c r="AG7" s="4">
        <v>1</v>
      </c>
      <c r="AH7" s="4">
        <v>1</v>
      </c>
      <c r="AI7" s="4">
        <v>3000</v>
      </c>
      <c r="AJ7" s="7"/>
      <c r="AK7" s="4"/>
      <c r="AL7" s="4"/>
      <c r="AM7" s="4"/>
    </row>
    <row r="8" s="3" customFormat="1" ht="16.5" spans="1:25">
      <c r="A8" s="4">
        <v>310007</v>
      </c>
      <c r="B8" s="4" t="s">
        <v>786</v>
      </c>
      <c r="C8" s="4" t="s">
        <v>786</v>
      </c>
      <c r="D8" s="4" t="s">
        <v>786</v>
      </c>
      <c r="E8" s="4"/>
      <c r="F8" s="4"/>
      <c r="G8" s="4"/>
      <c r="H8" s="4"/>
      <c r="I8" s="4"/>
      <c r="J8" s="4"/>
      <c r="K8" s="7">
        <v>3103</v>
      </c>
      <c r="L8" s="7"/>
      <c r="M8" s="4">
        <v>1</v>
      </c>
      <c r="N8" s="4">
        <v>1</v>
      </c>
      <c r="O8" s="4">
        <v>10000</v>
      </c>
      <c r="P8" s="7">
        <v>3103</v>
      </c>
      <c r="Q8" s="7"/>
      <c r="R8" s="4">
        <v>1</v>
      </c>
      <c r="S8" s="4">
        <v>1</v>
      </c>
      <c r="T8" s="4">
        <v>3000</v>
      </c>
      <c r="U8" s="7">
        <v>3103</v>
      </c>
      <c r="V8" s="7"/>
      <c r="W8" s="4">
        <v>1</v>
      </c>
      <c r="X8" s="4">
        <v>1</v>
      </c>
      <c r="Y8" s="4">
        <v>1000</v>
      </c>
    </row>
    <row r="9" s="3" customFormat="1" ht="16.5" spans="1:25">
      <c r="A9" s="4">
        <v>310008</v>
      </c>
      <c r="B9" s="4" t="s">
        <v>786</v>
      </c>
      <c r="C9" s="4" t="s">
        <v>786</v>
      </c>
      <c r="D9" s="4" t="s">
        <v>786</v>
      </c>
      <c r="E9" s="4"/>
      <c r="F9" s="4"/>
      <c r="G9" s="4"/>
      <c r="H9" s="4"/>
      <c r="I9" s="4"/>
      <c r="J9" s="4"/>
      <c r="K9" s="7">
        <v>3104</v>
      </c>
      <c r="L9" s="7"/>
      <c r="M9" s="4">
        <v>1</v>
      </c>
      <c r="N9" s="4">
        <v>1</v>
      </c>
      <c r="O9" s="4">
        <v>10000</v>
      </c>
      <c r="P9" s="7">
        <v>3104</v>
      </c>
      <c r="Q9" s="7"/>
      <c r="R9" s="4">
        <v>1</v>
      </c>
      <c r="S9" s="4">
        <v>1</v>
      </c>
      <c r="T9" s="4">
        <v>3000</v>
      </c>
      <c r="U9" s="7">
        <v>3104</v>
      </c>
      <c r="V9" s="7"/>
      <c r="W9" s="4">
        <v>1</v>
      </c>
      <c r="X9" s="4">
        <v>1</v>
      </c>
      <c r="Y9" s="4">
        <v>1000</v>
      </c>
    </row>
    <row r="10" s="3" customFormat="1" ht="16.5" spans="1:25">
      <c r="A10" s="4">
        <v>310009</v>
      </c>
      <c r="B10" s="4" t="s">
        <v>786</v>
      </c>
      <c r="C10" s="4" t="s">
        <v>786</v>
      </c>
      <c r="D10" s="4" t="s">
        <v>786</v>
      </c>
      <c r="E10" s="4"/>
      <c r="F10" s="4"/>
      <c r="G10" s="4"/>
      <c r="H10" s="4"/>
      <c r="I10" s="4"/>
      <c r="J10" s="4"/>
      <c r="K10" s="7">
        <v>3105</v>
      </c>
      <c r="L10" s="7"/>
      <c r="M10" s="4">
        <v>1</v>
      </c>
      <c r="N10" s="4">
        <v>1</v>
      </c>
      <c r="O10" s="4">
        <v>10000</v>
      </c>
      <c r="P10" s="7">
        <v>3105</v>
      </c>
      <c r="Q10" s="7"/>
      <c r="R10" s="4">
        <v>1</v>
      </c>
      <c r="S10" s="4">
        <v>1</v>
      </c>
      <c r="T10" s="4">
        <v>3000</v>
      </c>
      <c r="U10" s="7">
        <v>3105</v>
      </c>
      <c r="V10" s="7"/>
      <c r="W10" s="4">
        <v>1</v>
      </c>
      <c r="X10" s="4">
        <v>1</v>
      </c>
      <c r="Y10" s="4">
        <v>1000</v>
      </c>
    </row>
    <row r="11" s="3" customFormat="1" ht="16.5" spans="1:25">
      <c r="A11" s="4">
        <v>310010</v>
      </c>
      <c r="B11" s="4" t="s">
        <v>786</v>
      </c>
      <c r="C11" s="4" t="s">
        <v>786</v>
      </c>
      <c r="D11" s="4" t="s">
        <v>786</v>
      </c>
      <c r="E11" s="4"/>
      <c r="F11" s="4"/>
      <c r="G11" s="4"/>
      <c r="H11" s="4"/>
      <c r="I11" s="4"/>
      <c r="J11" s="4"/>
      <c r="K11" s="7">
        <v>3106</v>
      </c>
      <c r="L11" s="7"/>
      <c r="M11" s="4">
        <v>1</v>
      </c>
      <c r="N11" s="4">
        <v>1</v>
      </c>
      <c r="O11" s="4">
        <v>10000</v>
      </c>
      <c r="P11" s="7">
        <v>3106</v>
      </c>
      <c r="Q11" s="7"/>
      <c r="R11" s="4">
        <v>1</v>
      </c>
      <c r="S11" s="4">
        <v>1</v>
      </c>
      <c r="T11" s="4">
        <v>3000</v>
      </c>
      <c r="U11" s="7">
        <v>3106</v>
      </c>
      <c r="V11" s="7"/>
      <c r="W11" s="4">
        <v>1</v>
      </c>
      <c r="X11" s="4">
        <v>1</v>
      </c>
      <c r="Y11" s="4">
        <v>1000</v>
      </c>
    </row>
    <row r="12" s="3" customFormat="1" ht="16.5" spans="1:39">
      <c r="A12" s="4">
        <v>310011</v>
      </c>
      <c r="B12" s="4" t="s">
        <v>786</v>
      </c>
      <c r="C12" s="4" t="s">
        <v>786</v>
      </c>
      <c r="D12" s="4" t="s">
        <v>786</v>
      </c>
      <c r="E12" s="4"/>
      <c r="F12" s="4"/>
      <c r="G12" s="4"/>
      <c r="H12" s="4"/>
      <c r="I12" s="4"/>
      <c r="J12" s="4"/>
      <c r="K12" s="7">
        <v>3401</v>
      </c>
      <c r="L12" s="7"/>
      <c r="M12" s="4">
        <v>1</v>
      </c>
      <c r="N12" s="4">
        <v>1</v>
      </c>
      <c r="O12" s="4">
        <v>10000</v>
      </c>
      <c r="P12" s="7">
        <v>3401</v>
      </c>
      <c r="Q12" s="7"/>
      <c r="R12" s="4">
        <v>1</v>
      </c>
      <c r="S12" s="4">
        <v>1</v>
      </c>
      <c r="T12" s="4">
        <v>3000</v>
      </c>
      <c r="U12" s="7">
        <v>3401</v>
      </c>
      <c r="V12" s="7"/>
      <c r="W12" s="4">
        <v>1</v>
      </c>
      <c r="X12" s="4">
        <v>1</v>
      </c>
      <c r="Y12" s="4">
        <v>1000</v>
      </c>
      <c r="Z12" s="7">
        <v>3402</v>
      </c>
      <c r="AA12" s="7"/>
      <c r="AB12" s="4">
        <v>1</v>
      </c>
      <c r="AC12" s="4">
        <v>1</v>
      </c>
      <c r="AD12" s="4">
        <v>10000</v>
      </c>
      <c r="AE12" s="7">
        <v>3402</v>
      </c>
      <c r="AF12" s="7"/>
      <c r="AG12" s="4">
        <v>1</v>
      </c>
      <c r="AH12" s="4">
        <v>1</v>
      </c>
      <c r="AI12" s="4">
        <v>3000</v>
      </c>
      <c r="AJ12" s="7"/>
      <c r="AK12" s="4"/>
      <c r="AL12" s="4"/>
      <c r="AM12" s="4"/>
    </row>
    <row r="13" s="3" customFormat="1" ht="16.5" spans="1:25">
      <c r="A13" s="4">
        <v>310012</v>
      </c>
      <c r="B13" s="4" t="s">
        <v>786</v>
      </c>
      <c r="C13" s="4" t="s">
        <v>786</v>
      </c>
      <c r="D13" s="4" t="s">
        <v>786</v>
      </c>
      <c r="E13" s="4"/>
      <c r="F13" s="4"/>
      <c r="G13" s="4"/>
      <c r="H13" s="4"/>
      <c r="I13" s="4"/>
      <c r="J13" s="4"/>
      <c r="K13" s="7">
        <v>3403</v>
      </c>
      <c r="L13" s="7"/>
      <c r="M13" s="4">
        <v>1</v>
      </c>
      <c r="N13" s="4">
        <v>1</v>
      </c>
      <c r="O13" s="4">
        <v>10000</v>
      </c>
      <c r="P13" s="7">
        <v>3403</v>
      </c>
      <c r="Q13" s="7"/>
      <c r="R13" s="4">
        <v>1</v>
      </c>
      <c r="S13" s="4">
        <v>1</v>
      </c>
      <c r="T13" s="4">
        <v>3000</v>
      </c>
      <c r="U13" s="7">
        <v>3403</v>
      </c>
      <c r="V13" s="7"/>
      <c r="W13" s="4">
        <v>1</v>
      </c>
      <c r="X13" s="4">
        <v>1</v>
      </c>
      <c r="Y13" s="4">
        <v>1000</v>
      </c>
    </row>
    <row r="14" s="3" customFormat="1" ht="16.5" spans="1:25">
      <c r="A14" s="4">
        <v>310013</v>
      </c>
      <c r="B14" s="4" t="s">
        <v>786</v>
      </c>
      <c r="C14" s="4" t="s">
        <v>786</v>
      </c>
      <c r="D14" s="4" t="s">
        <v>786</v>
      </c>
      <c r="E14" s="4"/>
      <c r="F14" s="4"/>
      <c r="G14" s="4"/>
      <c r="H14" s="4"/>
      <c r="I14" s="4"/>
      <c r="J14" s="4"/>
      <c r="K14" s="7">
        <v>3404</v>
      </c>
      <c r="L14" s="7"/>
      <c r="M14" s="4">
        <v>1</v>
      </c>
      <c r="N14" s="4">
        <v>1</v>
      </c>
      <c r="O14" s="4">
        <v>10000</v>
      </c>
      <c r="P14" s="7">
        <v>3404</v>
      </c>
      <c r="Q14" s="7"/>
      <c r="R14" s="4">
        <v>1</v>
      </c>
      <c r="S14" s="4">
        <v>1</v>
      </c>
      <c r="T14" s="4">
        <v>3000</v>
      </c>
      <c r="U14" s="7">
        <v>3404</v>
      </c>
      <c r="V14" s="7"/>
      <c r="W14" s="4">
        <v>1</v>
      </c>
      <c r="X14" s="4">
        <v>1</v>
      </c>
      <c r="Y14" s="4">
        <v>1000</v>
      </c>
    </row>
    <row r="15" s="3" customFormat="1" ht="16.5" spans="1:25">
      <c r="A15" s="4">
        <v>310014</v>
      </c>
      <c r="B15" s="4" t="s">
        <v>786</v>
      </c>
      <c r="C15" s="4" t="s">
        <v>786</v>
      </c>
      <c r="D15" s="4" t="s">
        <v>786</v>
      </c>
      <c r="E15" s="4"/>
      <c r="F15" s="4"/>
      <c r="G15" s="4"/>
      <c r="H15" s="4"/>
      <c r="I15" s="4"/>
      <c r="J15" s="4"/>
      <c r="K15" s="7">
        <v>3405</v>
      </c>
      <c r="L15" s="7"/>
      <c r="M15" s="4">
        <v>1</v>
      </c>
      <c r="N15" s="4">
        <v>1</v>
      </c>
      <c r="O15" s="4">
        <v>10000</v>
      </c>
      <c r="P15" s="7">
        <v>3405</v>
      </c>
      <c r="Q15" s="7"/>
      <c r="R15" s="4">
        <v>1</v>
      </c>
      <c r="S15" s="4">
        <v>1</v>
      </c>
      <c r="T15" s="4">
        <v>3000</v>
      </c>
      <c r="U15" s="7">
        <v>3405</v>
      </c>
      <c r="V15" s="7"/>
      <c r="W15" s="4">
        <v>1</v>
      </c>
      <c r="X15" s="4">
        <v>1</v>
      </c>
      <c r="Y15" s="4">
        <v>1000</v>
      </c>
    </row>
    <row r="16" s="3" customFormat="1" ht="16.5" spans="1:25">
      <c r="A16" s="4">
        <v>310015</v>
      </c>
      <c r="B16" s="4" t="s">
        <v>786</v>
      </c>
      <c r="C16" s="4" t="s">
        <v>786</v>
      </c>
      <c r="D16" s="4" t="s">
        <v>786</v>
      </c>
      <c r="E16" s="4"/>
      <c r="F16" s="4"/>
      <c r="G16" s="4"/>
      <c r="H16" s="4"/>
      <c r="I16" s="4"/>
      <c r="J16" s="4"/>
      <c r="K16" s="7">
        <v>3406</v>
      </c>
      <c r="L16" s="7"/>
      <c r="M16" s="4">
        <v>1</v>
      </c>
      <c r="N16" s="4">
        <v>1</v>
      </c>
      <c r="O16" s="4">
        <v>10000</v>
      </c>
      <c r="P16" s="7">
        <v>3406</v>
      </c>
      <c r="Q16" s="7"/>
      <c r="R16" s="4">
        <v>1</v>
      </c>
      <c r="S16" s="4">
        <v>1</v>
      </c>
      <c r="T16" s="4">
        <v>3000</v>
      </c>
      <c r="U16" s="7">
        <v>3406</v>
      </c>
      <c r="V16" s="7"/>
      <c r="W16" s="4">
        <v>1</v>
      </c>
      <c r="X16" s="4">
        <v>1</v>
      </c>
      <c r="Y16" s="4">
        <v>1000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V175"/>
  <sheetViews>
    <sheetView workbookViewId="0">
      <selection activeCell="F20" sqref="F20"/>
    </sheetView>
  </sheetViews>
  <sheetFormatPr defaultColWidth="9" defaultRowHeight="13.5"/>
  <cols>
    <col min="9" max="9" width="13.125" customWidth="1"/>
    <col min="10" max="10" width="15.25" customWidth="1"/>
    <col min="15" max="15" width="10.5" customWidth="1"/>
    <col min="16" max="16" width="13.5" customWidth="1"/>
    <col min="17" max="17" width="12.375" customWidth="1"/>
    <col min="18" max="20" width="10.5" customWidth="1"/>
    <col min="22" max="22" width="9.5" customWidth="1"/>
  </cols>
  <sheetData>
    <row r="1" spans="2:15">
      <c r="B1" t="s">
        <v>54</v>
      </c>
      <c r="D1" t="s">
        <v>272</v>
      </c>
      <c r="F1" t="s">
        <v>323</v>
      </c>
      <c r="I1" t="s">
        <v>707</v>
      </c>
      <c r="O1" t="s">
        <v>2350</v>
      </c>
    </row>
    <row r="2" spans="2:21">
      <c r="B2">
        <v>30</v>
      </c>
      <c r="D2">
        <v>43820</v>
      </c>
      <c r="E2">
        <v>15</v>
      </c>
      <c r="F2">
        <v>33600</v>
      </c>
      <c r="I2">
        <v>100000</v>
      </c>
      <c r="N2">
        <v>2</v>
      </c>
      <c r="O2" s="2">
        <v>51</v>
      </c>
      <c r="R2">
        <v>30</v>
      </c>
      <c r="U2">
        <v>100000</v>
      </c>
    </row>
    <row r="3" spans="2:21">
      <c r="B3">
        <v>30</v>
      </c>
      <c r="D3">
        <v>43820</v>
      </c>
      <c r="E3">
        <v>16</v>
      </c>
      <c r="F3">
        <v>36800</v>
      </c>
      <c r="I3">
        <v>120000</v>
      </c>
      <c r="N3">
        <v>3</v>
      </c>
      <c r="O3" s="2">
        <v>179</v>
      </c>
      <c r="R3">
        <v>30</v>
      </c>
      <c r="U3">
        <v>120000</v>
      </c>
    </row>
    <row r="4" spans="2:21">
      <c r="B4">
        <v>220</v>
      </c>
      <c r="D4">
        <v>43820</v>
      </c>
      <c r="E4">
        <v>17</v>
      </c>
      <c r="F4">
        <v>40000</v>
      </c>
      <c r="I4">
        <v>140000</v>
      </c>
      <c r="N4">
        <v>4</v>
      </c>
      <c r="O4" s="2">
        <v>395</v>
      </c>
      <c r="R4">
        <v>220</v>
      </c>
      <c r="U4">
        <v>140000</v>
      </c>
    </row>
    <row r="5" spans="2:21">
      <c r="B5">
        <v>320</v>
      </c>
      <c r="D5">
        <v>43820</v>
      </c>
      <c r="E5">
        <v>18</v>
      </c>
      <c r="F5">
        <v>43200</v>
      </c>
      <c r="I5">
        <v>160000</v>
      </c>
      <c r="N5">
        <v>5</v>
      </c>
      <c r="O5" s="2">
        <v>711</v>
      </c>
      <c r="R5">
        <v>320</v>
      </c>
      <c r="U5">
        <v>160000</v>
      </c>
    </row>
    <row r="6" spans="2:21">
      <c r="B6">
        <v>320</v>
      </c>
      <c r="D6">
        <v>43820</v>
      </c>
      <c r="E6">
        <v>19</v>
      </c>
      <c r="F6">
        <v>46400</v>
      </c>
      <c r="I6">
        <v>180000</v>
      </c>
      <c r="N6">
        <v>6</v>
      </c>
      <c r="O6" s="2">
        <v>1191</v>
      </c>
      <c r="R6">
        <v>320</v>
      </c>
      <c r="U6">
        <f>SUM(U2:U5)</f>
        <v>520000</v>
      </c>
    </row>
    <row r="7" spans="2:18">
      <c r="B7">
        <v>900</v>
      </c>
      <c r="D7">
        <v>43820</v>
      </c>
      <c r="E7">
        <v>20</v>
      </c>
      <c r="F7">
        <v>49600</v>
      </c>
      <c r="I7">
        <v>200000</v>
      </c>
      <c r="N7">
        <v>7</v>
      </c>
      <c r="O7" s="2">
        <v>2091</v>
      </c>
      <c r="R7">
        <v>900</v>
      </c>
    </row>
    <row r="8" spans="2:18">
      <c r="B8">
        <v>1400</v>
      </c>
      <c r="D8">
        <v>43820</v>
      </c>
      <c r="E8">
        <v>21</v>
      </c>
      <c r="F8">
        <v>54400</v>
      </c>
      <c r="I8">
        <v>220000</v>
      </c>
      <c r="N8">
        <v>8</v>
      </c>
      <c r="O8" s="2">
        <v>3416</v>
      </c>
      <c r="R8">
        <v>1400</v>
      </c>
    </row>
    <row r="9" spans="2:18">
      <c r="B9">
        <v>1800</v>
      </c>
      <c r="D9">
        <v>43820</v>
      </c>
      <c r="E9">
        <v>22</v>
      </c>
      <c r="F9">
        <v>57600</v>
      </c>
      <c r="I9">
        <v>240000</v>
      </c>
      <c r="N9">
        <v>9</v>
      </c>
      <c r="O9" s="2">
        <v>5684</v>
      </c>
      <c r="R9">
        <v>1800</v>
      </c>
    </row>
    <row r="10" spans="2:18">
      <c r="B10">
        <v>3200</v>
      </c>
      <c r="D10">
        <v>43820</v>
      </c>
      <c r="E10">
        <v>23</v>
      </c>
      <c r="F10">
        <v>62400</v>
      </c>
      <c r="I10">
        <v>260000</v>
      </c>
      <c r="N10">
        <v>10</v>
      </c>
      <c r="O10" s="2">
        <v>8816</v>
      </c>
      <c r="R10">
        <v>3200</v>
      </c>
    </row>
    <row r="11" spans="2:18">
      <c r="B11">
        <v>5000</v>
      </c>
      <c r="D11">
        <v>43820</v>
      </c>
      <c r="E11">
        <v>24</v>
      </c>
      <c r="F11">
        <v>67200</v>
      </c>
      <c r="I11">
        <v>280000</v>
      </c>
      <c r="N11">
        <v>11</v>
      </c>
      <c r="O11" s="2">
        <v>13737</v>
      </c>
      <c r="R11">
        <v>5000</v>
      </c>
    </row>
    <row r="12" ht="16.5" spans="2:18">
      <c r="B12">
        <v>7800</v>
      </c>
      <c r="D12" s="1">
        <v>81600</v>
      </c>
      <c r="E12">
        <v>25</v>
      </c>
      <c r="F12">
        <v>72000</v>
      </c>
      <c r="I12">
        <v>300000</v>
      </c>
      <c r="N12">
        <v>12</v>
      </c>
      <c r="O12" s="2">
        <v>21129</v>
      </c>
      <c r="R12">
        <v>7800</v>
      </c>
    </row>
    <row r="13" ht="16.5" spans="2:18">
      <c r="B13">
        <v>10000</v>
      </c>
      <c r="D13" s="1">
        <v>81600</v>
      </c>
      <c r="E13">
        <v>26</v>
      </c>
      <c r="F13">
        <v>76800</v>
      </c>
      <c r="I13">
        <v>320000</v>
      </c>
      <c r="N13">
        <v>13</v>
      </c>
      <c r="O13" s="2">
        <v>31821</v>
      </c>
      <c r="R13">
        <v>10000</v>
      </c>
    </row>
    <row r="14" ht="16.5" spans="2:18">
      <c r="B14">
        <v>15000</v>
      </c>
      <c r="D14" s="1">
        <v>81600</v>
      </c>
      <c r="E14">
        <v>27</v>
      </c>
      <c r="F14">
        <v>81600</v>
      </c>
      <c r="I14">
        <v>340000</v>
      </c>
      <c r="N14">
        <v>14</v>
      </c>
      <c r="O14" s="2">
        <v>46831</v>
      </c>
      <c r="R14">
        <v>15000</v>
      </c>
    </row>
    <row r="15" ht="16.5" spans="2:18">
      <c r="B15">
        <v>20000</v>
      </c>
      <c r="D15" s="1">
        <v>81600</v>
      </c>
      <c r="E15">
        <v>28</v>
      </c>
      <c r="F15">
        <v>86400</v>
      </c>
      <c r="I15">
        <v>360000</v>
      </c>
      <c r="N15">
        <v>15</v>
      </c>
      <c r="O15" s="2">
        <v>67357</v>
      </c>
      <c r="R15">
        <v>20000</v>
      </c>
    </row>
    <row r="16" ht="16.5" spans="2:18">
      <c r="B16">
        <v>27000</v>
      </c>
      <c r="D16" s="1">
        <v>81600</v>
      </c>
      <c r="E16">
        <v>29</v>
      </c>
      <c r="F16">
        <v>92800</v>
      </c>
      <c r="I16">
        <v>380000</v>
      </c>
      <c r="N16">
        <v>16</v>
      </c>
      <c r="O16" s="2">
        <v>94789</v>
      </c>
      <c r="R16">
        <v>27000</v>
      </c>
    </row>
    <row r="17" ht="16.5" spans="2:18">
      <c r="B17">
        <v>40000</v>
      </c>
      <c r="D17" s="1">
        <v>81600</v>
      </c>
      <c r="E17">
        <v>30</v>
      </c>
      <c r="F17">
        <v>97600</v>
      </c>
      <c r="I17">
        <v>400000</v>
      </c>
      <c r="N17">
        <v>17</v>
      </c>
      <c r="O17" s="2">
        <v>130760</v>
      </c>
      <c r="R17">
        <v>40000</v>
      </c>
    </row>
    <row r="18" ht="16.5" spans="2:18">
      <c r="B18">
        <v>50000</v>
      </c>
      <c r="D18" s="1">
        <v>81600</v>
      </c>
      <c r="E18">
        <v>31</v>
      </c>
      <c r="F18">
        <v>104000</v>
      </c>
      <c r="I18">
        <v>420000</v>
      </c>
      <c r="N18">
        <v>18</v>
      </c>
      <c r="O18" s="2">
        <v>180440</v>
      </c>
      <c r="R18">
        <v>50000</v>
      </c>
    </row>
    <row r="19" ht="16.5" spans="2:18">
      <c r="B19">
        <v>62784</v>
      </c>
      <c r="D19" s="1">
        <v>81600</v>
      </c>
      <c r="E19">
        <v>32</v>
      </c>
      <c r="F19">
        <v>110400</v>
      </c>
      <c r="I19">
        <v>440000</v>
      </c>
      <c r="N19">
        <v>19</v>
      </c>
      <c r="O19" s="2">
        <v>243224</v>
      </c>
      <c r="R19">
        <v>62784</v>
      </c>
    </row>
    <row r="20" ht="16.5" spans="2:18">
      <c r="B20">
        <v>82962</v>
      </c>
      <c r="D20" s="1">
        <v>81600</v>
      </c>
      <c r="E20">
        <v>33</v>
      </c>
      <c r="F20">
        <v>116800</v>
      </c>
      <c r="I20">
        <v>460000</v>
      </c>
      <c r="N20">
        <v>20</v>
      </c>
      <c r="O20" s="2">
        <v>326186</v>
      </c>
      <c r="R20">
        <v>82962</v>
      </c>
    </row>
    <row r="21" ht="16.5" spans="2:22">
      <c r="B21">
        <v>25000</v>
      </c>
      <c r="D21" s="1">
        <v>81600</v>
      </c>
      <c r="E21">
        <v>34</v>
      </c>
      <c r="F21">
        <v>123200</v>
      </c>
      <c r="I21">
        <v>480000</v>
      </c>
      <c r="N21">
        <v>21</v>
      </c>
      <c r="O21" s="2">
        <v>428216</v>
      </c>
      <c r="Q21" t="s">
        <v>2351</v>
      </c>
      <c r="R21">
        <f>SUM(R2:R20)</f>
        <v>328766</v>
      </c>
      <c r="S21">
        <v>438200</v>
      </c>
      <c r="T21">
        <f>62400*20</f>
        <v>1248000</v>
      </c>
      <c r="U21">
        <v>520000</v>
      </c>
      <c r="V21">
        <f>R21+S21+T21+U21</f>
        <v>2534966</v>
      </c>
    </row>
    <row r="22" ht="16.5" spans="2:22">
      <c r="B22">
        <v>25920</v>
      </c>
      <c r="D22" s="1">
        <v>110400</v>
      </c>
      <c r="E22">
        <v>35</v>
      </c>
      <c r="F22">
        <v>131200</v>
      </c>
      <c r="I22">
        <v>500000</v>
      </c>
      <c r="N22">
        <v>22</v>
      </c>
      <c r="O22" s="2">
        <v>558626</v>
      </c>
      <c r="Q22" t="s">
        <v>2352</v>
      </c>
      <c r="S22">
        <v>816000</v>
      </c>
      <c r="T22">
        <f>86400*20</f>
        <v>1728000</v>
      </c>
      <c r="V22">
        <f>V21+S22+T22+I6</f>
        <v>5258966</v>
      </c>
    </row>
    <row r="23" ht="16.5" spans="2:22">
      <c r="B23">
        <v>64800</v>
      </c>
      <c r="D23" s="1">
        <v>110400</v>
      </c>
      <c r="E23">
        <v>36</v>
      </c>
      <c r="F23">
        <v>131200</v>
      </c>
      <c r="I23">
        <v>520000</v>
      </c>
      <c r="N23">
        <v>23</v>
      </c>
      <c r="O23" s="2">
        <v>722731</v>
      </c>
      <c r="Q23" t="s">
        <v>2353</v>
      </c>
      <c r="S23">
        <v>816000</v>
      </c>
      <c r="T23">
        <f>110400*20</f>
        <v>2208000</v>
      </c>
      <c r="V23">
        <f t="shared" ref="V23:V25" si="0">V22+S23+T23</f>
        <v>8282966</v>
      </c>
    </row>
    <row r="24" ht="16.5" spans="2:22">
      <c r="B24">
        <v>7776</v>
      </c>
      <c r="D24" s="1">
        <v>110400</v>
      </c>
      <c r="E24">
        <v>37</v>
      </c>
      <c r="F24">
        <v>131200</v>
      </c>
      <c r="H24">
        <v>5</v>
      </c>
      <c r="I24">
        <v>15706966</v>
      </c>
      <c r="J24">
        <v>15706966</v>
      </c>
      <c r="N24">
        <v>24</v>
      </c>
      <c r="O24" s="2">
        <v>926431</v>
      </c>
      <c r="Q24" t="s">
        <v>2354</v>
      </c>
      <c r="S24">
        <v>1104000</v>
      </c>
      <c r="T24">
        <f>123200*20</f>
        <v>2464000</v>
      </c>
      <c r="V24">
        <f t="shared" si="0"/>
        <v>11850966</v>
      </c>
    </row>
    <row r="25" ht="16.5" spans="2:22">
      <c r="B25">
        <v>25920</v>
      </c>
      <c r="D25" s="1">
        <v>110400</v>
      </c>
      <c r="E25">
        <v>38</v>
      </c>
      <c r="F25">
        <v>131200</v>
      </c>
      <c r="G25">
        <f t="shared" ref="G25:G66" si="1">F25*20</f>
        <v>2624000</v>
      </c>
      <c r="H25">
        <v>6</v>
      </c>
      <c r="I25">
        <f t="shared" ref="I25:I58" si="2">I24+D25*10+G25</f>
        <v>19434966</v>
      </c>
      <c r="J25">
        <v>19434966</v>
      </c>
      <c r="N25">
        <v>25</v>
      </c>
      <c r="O25" s="2">
        <v>1176235</v>
      </c>
      <c r="S25">
        <v>1104000</v>
      </c>
      <c r="T25">
        <f>137600*20</f>
        <v>2752000</v>
      </c>
      <c r="V25">
        <f t="shared" si="0"/>
        <v>15706966</v>
      </c>
    </row>
    <row r="26" ht="16.5" spans="2:15">
      <c r="B26">
        <v>4578</v>
      </c>
      <c r="D26" s="1">
        <v>110400</v>
      </c>
      <c r="E26">
        <v>39</v>
      </c>
      <c r="F26">
        <v>131200</v>
      </c>
      <c r="G26">
        <f t="shared" si="1"/>
        <v>2624000</v>
      </c>
      <c r="H26">
        <v>7</v>
      </c>
      <c r="I26">
        <f t="shared" si="2"/>
        <v>23162966</v>
      </c>
      <c r="J26">
        <v>23162966</v>
      </c>
      <c r="N26">
        <v>26</v>
      </c>
      <c r="O26" s="2">
        <v>1479372</v>
      </c>
    </row>
    <row r="27" ht="16.5" spans="2:15">
      <c r="B27">
        <v>15260</v>
      </c>
      <c r="D27" s="1">
        <v>110400</v>
      </c>
      <c r="E27">
        <v>40</v>
      </c>
      <c r="F27">
        <v>131200</v>
      </c>
      <c r="G27">
        <f t="shared" si="1"/>
        <v>2624000</v>
      </c>
      <c r="H27">
        <v>8</v>
      </c>
      <c r="I27">
        <f t="shared" si="2"/>
        <v>26890966</v>
      </c>
      <c r="J27">
        <v>26890966</v>
      </c>
      <c r="N27">
        <v>27</v>
      </c>
      <c r="O27" s="2">
        <v>1843746</v>
      </c>
    </row>
    <row r="28" ht="16.5" spans="2:21">
      <c r="B28">
        <v>4578</v>
      </c>
      <c r="D28" s="1">
        <v>110400</v>
      </c>
      <c r="E28">
        <v>41</v>
      </c>
      <c r="F28">
        <v>131200</v>
      </c>
      <c r="G28">
        <f t="shared" si="1"/>
        <v>2624000</v>
      </c>
      <c r="H28">
        <v>9</v>
      </c>
      <c r="I28">
        <f t="shared" si="2"/>
        <v>30618966</v>
      </c>
      <c r="J28">
        <v>30618966</v>
      </c>
      <c r="N28">
        <v>28</v>
      </c>
      <c r="O28" s="2">
        <v>2291118</v>
      </c>
      <c r="P28">
        <v>2534966</v>
      </c>
      <c r="U28" t="s">
        <v>2351</v>
      </c>
    </row>
    <row r="29" ht="16.5" spans="2:15">
      <c r="B29">
        <v>16210</v>
      </c>
      <c r="D29" s="1">
        <v>110400</v>
      </c>
      <c r="E29">
        <v>42</v>
      </c>
      <c r="F29">
        <v>131200</v>
      </c>
      <c r="G29">
        <f t="shared" si="1"/>
        <v>2624000</v>
      </c>
      <c r="H29">
        <v>10</v>
      </c>
      <c r="I29">
        <f t="shared" si="2"/>
        <v>34346966</v>
      </c>
      <c r="J29">
        <v>34346966</v>
      </c>
      <c r="N29">
        <v>29</v>
      </c>
      <c r="O29" s="2">
        <v>2819274</v>
      </c>
    </row>
    <row r="30" ht="16.5" spans="2:15">
      <c r="B30">
        <v>16210</v>
      </c>
      <c r="D30" s="1">
        <v>110400</v>
      </c>
      <c r="E30">
        <v>43</v>
      </c>
      <c r="F30">
        <v>131200</v>
      </c>
      <c r="G30">
        <f t="shared" si="1"/>
        <v>2624000</v>
      </c>
      <c r="H30">
        <v>11</v>
      </c>
      <c r="I30">
        <f t="shared" si="2"/>
        <v>38074966</v>
      </c>
      <c r="J30">
        <v>38074966</v>
      </c>
      <c r="N30">
        <v>30</v>
      </c>
      <c r="O30" s="2">
        <v>3454818</v>
      </c>
    </row>
    <row r="31" ht="16.5" spans="2:15">
      <c r="B31">
        <v>16210</v>
      </c>
      <c r="D31" s="1">
        <v>110400</v>
      </c>
      <c r="E31">
        <v>44</v>
      </c>
      <c r="F31">
        <v>131200</v>
      </c>
      <c r="G31">
        <f t="shared" si="1"/>
        <v>2624000</v>
      </c>
      <c r="H31">
        <v>12</v>
      </c>
      <c r="I31">
        <f t="shared" si="2"/>
        <v>41802966</v>
      </c>
      <c r="J31">
        <v>41802966</v>
      </c>
      <c r="N31">
        <v>31</v>
      </c>
      <c r="O31" s="2">
        <v>4212330</v>
      </c>
    </row>
    <row r="32" spans="2:21">
      <c r="B32">
        <v>5799</v>
      </c>
      <c r="D32">
        <v>150000</v>
      </c>
      <c r="E32">
        <v>45</v>
      </c>
      <c r="F32">
        <v>131200</v>
      </c>
      <c r="G32">
        <f t="shared" si="1"/>
        <v>2624000</v>
      </c>
      <c r="H32">
        <v>13</v>
      </c>
      <c r="I32">
        <f t="shared" si="2"/>
        <v>45926966</v>
      </c>
      <c r="J32">
        <v>45926966</v>
      </c>
      <c r="N32">
        <v>32</v>
      </c>
      <c r="O32" s="2">
        <v>5107695</v>
      </c>
      <c r="P32">
        <v>5258966</v>
      </c>
      <c r="U32" t="s">
        <v>2352</v>
      </c>
    </row>
    <row r="33" spans="2:15">
      <c r="B33">
        <v>19330</v>
      </c>
      <c r="D33">
        <v>150000</v>
      </c>
      <c r="E33">
        <v>46</v>
      </c>
      <c r="F33">
        <v>140000</v>
      </c>
      <c r="G33">
        <f t="shared" si="1"/>
        <v>2800000</v>
      </c>
      <c r="H33">
        <v>14</v>
      </c>
      <c r="I33">
        <f t="shared" si="2"/>
        <v>50226966</v>
      </c>
      <c r="J33">
        <v>50226966</v>
      </c>
      <c r="N33">
        <v>33</v>
      </c>
      <c r="O33" s="2">
        <v>6158031</v>
      </c>
    </row>
    <row r="34" spans="2:21">
      <c r="B34">
        <v>19330</v>
      </c>
      <c r="D34">
        <v>150000</v>
      </c>
      <c r="E34">
        <v>47</v>
      </c>
      <c r="F34">
        <v>140000</v>
      </c>
      <c r="G34">
        <f t="shared" si="1"/>
        <v>2800000</v>
      </c>
      <c r="H34">
        <v>15</v>
      </c>
      <c r="I34">
        <f t="shared" si="2"/>
        <v>54526966</v>
      </c>
      <c r="J34">
        <v>54526966</v>
      </c>
      <c r="N34">
        <v>34</v>
      </c>
      <c r="O34" s="2">
        <v>7381725</v>
      </c>
      <c r="P34">
        <v>8282966</v>
      </c>
      <c r="U34" t="s">
        <v>2353</v>
      </c>
    </row>
    <row r="35" spans="2:15">
      <c r="B35">
        <v>5799</v>
      </c>
      <c r="D35">
        <v>150000</v>
      </c>
      <c r="E35">
        <v>48</v>
      </c>
      <c r="F35">
        <v>140000</v>
      </c>
      <c r="G35">
        <f t="shared" si="1"/>
        <v>2800000</v>
      </c>
      <c r="H35">
        <v>16</v>
      </c>
      <c r="I35">
        <f t="shared" si="2"/>
        <v>58826966</v>
      </c>
      <c r="J35">
        <v>58826966</v>
      </c>
      <c r="N35">
        <v>35</v>
      </c>
      <c r="O35" s="2">
        <v>8798631</v>
      </c>
    </row>
    <row r="36" spans="2:21">
      <c r="B36">
        <v>20010</v>
      </c>
      <c r="D36">
        <v>150000</v>
      </c>
      <c r="E36">
        <v>49</v>
      </c>
      <c r="F36">
        <v>140000</v>
      </c>
      <c r="G36">
        <f t="shared" si="1"/>
        <v>2800000</v>
      </c>
      <c r="H36">
        <v>17</v>
      </c>
      <c r="I36">
        <f t="shared" si="2"/>
        <v>63126966</v>
      </c>
      <c r="J36">
        <v>63126966</v>
      </c>
      <c r="N36">
        <v>36</v>
      </c>
      <c r="O36" s="2">
        <v>10458591</v>
      </c>
      <c r="P36">
        <v>11850966</v>
      </c>
      <c r="U36" t="s">
        <v>2354</v>
      </c>
    </row>
    <row r="37" spans="2:15">
      <c r="B37">
        <v>20010</v>
      </c>
      <c r="D37">
        <v>150000</v>
      </c>
      <c r="E37">
        <v>50</v>
      </c>
      <c r="F37">
        <v>140000</v>
      </c>
      <c r="G37">
        <f t="shared" si="1"/>
        <v>2800000</v>
      </c>
      <c r="H37">
        <v>18</v>
      </c>
      <c r="I37">
        <f t="shared" si="2"/>
        <v>67426966</v>
      </c>
      <c r="J37">
        <v>67426966</v>
      </c>
      <c r="N37">
        <v>37</v>
      </c>
      <c r="O37" s="2">
        <v>12358131</v>
      </c>
    </row>
    <row r="38" spans="2:21">
      <c r="B38">
        <v>6003</v>
      </c>
      <c r="D38">
        <v>150000</v>
      </c>
      <c r="E38">
        <v>51</v>
      </c>
      <c r="F38">
        <v>140000</v>
      </c>
      <c r="G38">
        <f t="shared" si="1"/>
        <v>2800000</v>
      </c>
      <c r="H38">
        <v>19</v>
      </c>
      <c r="I38">
        <f t="shared" si="2"/>
        <v>71726966</v>
      </c>
      <c r="J38">
        <v>71726966</v>
      </c>
      <c r="N38">
        <v>38</v>
      </c>
      <c r="O38" s="2">
        <v>14555456</v>
      </c>
      <c r="P38">
        <v>15706966</v>
      </c>
      <c r="U38" t="s">
        <v>2355</v>
      </c>
    </row>
    <row r="39" spans="2:21">
      <c r="B39">
        <v>50025</v>
      </c>
      <c r="D39">
        <v>150000</v>
      </c>
      <c r="E39">
        <v>52</v>
      </c>
      <c r="F39">
        <v>140000</v>
      </c>
      <c r="G39">
        <f t="shared" si="1"/>
        <v>2800000</v>
      </c>
      <c r="H39">
        <v>20</v>
      </c>
      <c r="I39">
        <f t="shared" si="2"/>
        <v>76026966</v>
      </c>
      <c r="J39">
        <v>76026966</v>
      </c>
      <c r="N39">
        <v>39</v>
      </c>
      <c r="O39" s="2">
        <v>17082098</v>
      </c>
      <c r="P39">
        <v>19434966</v>
      </c>
      <c r="U39" t="s">
        <v>2356</v>
      </c>
    </row>
    <row r="40" spans="2:21">
      <c r="B40">
        <v>21910</v>
      </c>
      <c r="D40">
        <v>150000</v>
      </c>
      <c r="E40">
        <v>53</v>
      </c>
      <c r="F40">
        <v>140000</v>
      </c>
      <c r="G40">
        <f t="shared" si="1"/>
        <v>2800000</v>
      </c>
      <c r="H40">
        <v>21</v>
      </c>
      <c r="I40">
        <f t="shared" si="2"/>
        <v>80326966</v>
      </c>
      <c r="J40">
        <v>80326966</v>
      </c>
      <c r="N40">
        <v>40</v>
      </c>
      <c r="O40" s="2">
        <v>19971584</v>
      </c>
      <c r="P40">
        <v>23162966</v>
      </c>
      <c r="U40" t="s">
        <v>2357</v>
      </c>
    </row>
    <row r="41" spans="2:21">
      <c r="B41">
        <v>54775</v>
      </c>
      <c r="D41">
        <v>150000</v>
      </c>
      <c r="E41">
        <v>54</v>
      </c>
      <c r="F41">
        <v>140000</v>
      </c>
      <c r="G41">
        <f t="shared" si="1"/>
        <v>2800000</v>
      </c>
      <c r="H41">
        <v>22</v>
      </c>
      <c r="I41">
        <f t="shared" si="2"/>
        <v>84626966</v>
      </c>
      <c r="J41">
        <v>84626966</v>
      </c>
      <c r="N41">
        <v>41</v>
      </c>
      <c r="O41" s="2">
        <v>23259715</v>
      </c>
      <c r="P41">
        <v>26890966</v>
      </c>
      <c r="U41" t="s">
        <v>2358</v>
      </c>
    </row>
    <row r="42" spans="2:21">
      <c r="B42">
        <v>8985</v>
      </c>
      <c r="D42">
        <v>180000</v>
      </c>
      <c r="E42">
        <v>55</v>
      </c>
      <c r="F42">
        <v>140000</v>
      </c>
      <c r="G42">
        <f t="shared" si="1"/>
        <v>2800000</v>
      </c>
      <c r="H42">
        <v>23</v>
      </c>
      <c r="I42">
        <f t="shared" si="2"/>
        <v>89226966</v>
      </c>
      <c r="J42">
        <v>89226966</v>
      </c>
      <c r="N42">
        <v>42</v>
      </c>
      <c r="O42" s="2">
        <v>27030403</v>
      </c>
      <c r="P42">
        <v>30618966</v>
      </c>
      <c r="U42" t="s">
        <v>2359</v>
      </c>
    </row>
    <row r="43" spans="2:21">
      <c r="B43">
        <v>29950</v>
      </c>
      <c r="D43">
        <v>180000</v>
      </c>
      <c r="E43">
        <v>56</v>
      </c>
      <c r="F43">
        <v>170000</v>
      </c>
      <c r="G43">
        <f t="shared" si="1"/>
        <v>3400000</v>
      </c>
      <c r="H43">
        <v>24</v>
      </c>
      <c r="I43">
        <f t="shared" si="2"/>
        <v>94426966</v>
      </c>
      <c r="J43">
        <v>94426966</v>
      </c>
      <c r="N43">
        <v>43</v>
      </c>
      <c r="O43" s="2">
        <v>31281211</v>
      </c>
      <c r="P43">
        <v>34346966</v>
      </c>
      <c r="U43" t="s">
        <v>2360</v>
      </c>
    </row>
    <row r="44" spans="2:21">
      <c r="B44">
        <v>74875</v>
      </c>
      <c r="D44">
        <v>180000</v>
      </c>
      <c r="E44">
        <v>57</v>
      </c>
      <c r="F44">
        <v>170000</v>
      </c>
      <c r="G44">
        <f t="shared" si="1"/>
        <v>3400000</v>
      </c>
      <c r="H44">
        <v>25</v>
      </c>
      <c r="I44">
        <f t="shared" si="2"/>
        <v>99626966</v>
      </c>
      <c r="J44">
        <v>99626966</v>
      </c>
      <c r="N44">
        <v>44</v>
      </c>
      <c r="O44" s="2">
        <v>36107942</v>
      </c>
      <c r="P44">
        <v>38074966</v>
      </c>
      <c r="U44" t="s">
        <v>2361</v>
      </c>
    </row>
    <row r="45" spans="2:21">
      <c r="B45">
        <v>63030</v>
      </c>
      <c r="D45">
        <v>180000</v>
      </c>
      <c r="E45">
        <v>58</v>
      </c>
      <c r="F45">
        <v>170000</v>
      </c>
      <c r="G45">
        <f t="shared" si="1"/>
        <v>3400000</v>
      </c>
      <c r="H45">
        <v>26</v>
      </c>
      <c r="I45">
        <f t="shared" si="2"/>
        <v>104826966</v>
      </c>
      <c r="J45">
        <v>104826966</v>
      </c>
      <c r="N45">
        <v>45</v>
      </c>
      <c r="O45" s="2">
        <v>41563238</v>
      </c>
      <c r="P45">
        <v>41802966</v>
      </c>
      <c r="Q45">
        <v>45926966</v>
      </c>
      <c r="U45" t="s">
        <v>2362</v>
      </c>
    </row>
    <row r="46" spans="2:21">
      <c r="B46">
        <v>18909</v>
      </c>
      <c r="D46">
        <v>180000</v>
      </c>
      <c r="E46">
        <v>59</v>
      </c>
      <c r="F46">
        <v>170000</v>
      </c>
      <c r="G46">
        <f t="shared" si="1"/>
        <v>3400000</v>
      </c>
      <c r="H46">
        <v>27</v>
      </c>
      <c r="I46">
        <f t="shared" si="2"/>
        <v>110026966</v>
      </c>
      <c r="J46">
        <v>110026966</v>
      </c>
      <c r="N46">
        <v>46</v>
      </c>
      <c r="O46" s="2">
        <v>47702624</v>
      </c>
      <c r="P46">
        <v>50226966</v>
      </c>
      <c r="Q46">
        <v>54526966</v>
      </c>
      <c r="U46" t="s">
        <v>2363</v>
      </c>
    </row>
    <row r="47" spans="2:21">
      <c r="B47">
        <v>157575</v>
      </c>
      <c r="D47">
        <v>180000</v>
      </c>
      <c r="E47">
        <v>60</v>
      </c>
      <c r="F47">
        <v>170000</v>
      </c>
      <c r="G47">
        <f t="shared" si="1"/>
        <v>3400000</v>
      </c>
      <c r="H47">
        <v>28</v>
      </c>
      <c r="I47">
        <f t="shared" si="2"/>
        <v>115226966</v>
      </c>
      <c r="J47">
        <v>115226966</v>
      </c>
      <c r="N47">
        <v>47</v>
      </c>
      <c r="O47" s="2">
        <v>54649813</v>
      </c>
      <c r="P47">
        <v>58826966</v>
      </c>
      <c r="U47" t="s">
        <v>2364</v>
      </c>
    </row>
    <row r="48" spans="2:21">
      <c r="B48">
        <v>27960</v>
      </c>
      <c r="D48">
        <v>180000</v>
      </c>
      <c r="F48">
        <v>170000</v>
      </c>
      <c r="G48">
        <f t="shared" si="1"/>
        <v>3400000</v>
      </c>
      <c r="H48">
        <v>29</v>
      </c>
      <c r="I48">
        <f t="shared" si="2"/>
        <v>120426966</v>
      </c>
      <c r="J48">
        <v>120426966</v>
      </c>
      <c r="N48">
        <v>48</v>
      </c>
      <c r="O48" s="2">
        <v>62406037</v>
      </c>
      <c r="P48">
        <v>63126966</v>
      </c>
      <c r="Q48">
        <v>67426966</v>
      </c>
      <c r="U48" t="s">
        <v>2365</v>
      </c>
    </row>
    <row r="49" spans="2:21">
      <c r="B49">
        <v>27960</v>
      </c>
      <c r="D49">
        <v>180000</v>
      </c>
      <c r="F49">
        <v>170000</v>
      </c>
      <c r="G49">
        <f t="shared" si="1"/>
        <v>3400000</v>
      </c>
      <c r="H49">
        <v>30</v>
      </c>
      <c r="I49">
        <f t="shared" si="2"/>
        <v>125626966</v>
      </c>
      <c r="J49">
        <v>125626966</v>
      </c>
      <c r="N49">
        <v>49</v>
      </c>
      <c r="O49" s="2">
        <v>71110189</v>
      </c>
      <c r="P49">
        <v>71726966</v>
      </c>
      <c r="Q49">
        <v>76026966</v>
      </c>
      <c r="R49">
        <v>80326966</v>
      </c>
      <c r="U49" t="s">
        <v>2366</v>
      </c>
    </row>
    <row r="50" spans="2:21">
      <c r="B50">
        <v>8388</v>
      </c>
      <c r="D50">
        <v>180000</v>
      </c>
      <c r="F50">
        <v>170000</v>
      </c>
      <c r="G50">
        <f t="shared" si="1"/>
        <v>3400000</v>
      </c>
      <c r="H50">
        <v>31</v>
      </c>
      <c r="I50">
        <f t="shared" si="2"/>
        <v>130826966</v>
      </c>
      <c r="J50">
        <v>130826966</v>
      </c>
      <c r="N50">
        <v>50</v>
      </c>
      <c r="O50" s="2">
        <v>80840345</v>
      </c>
      <c r="P50">
        <v>84626966</v>
      </c>
      <c r="Q50">
        <v>89226966</v>
      </c>
      <c r="U50" t="s">
        <v>2367</v>
      </c>
    </row>
    <row r="51" spans="2:21">
      <c r="B51">
        <v>72890</v>
      </c>
      <c r="D51">
        <v>180000</v>
      </c>
      <c r="F51">
        <v>170000</v>
      </c>
      <c r="G51">
        <f t="shared" si="1"/>
        <v>3400000</v>
      </c>
      <c r="H51">
        <v>32</v>
      </c>
      <c r="I51">
        <f t="shared" si="2"/>
        <v>136026966</v>
      </c>
      <c r="J51">
        <v>136026966</v>
      </c>
      <c r="N51">
        <v>51</v>
      </c>
      <c r="O51" s="2">
        <v>91678445</v>
      </c>
      <c r="P51">
        <v>94426966</v>
      </c>
      <c r="Q51">
        <v>99626966</v>
      </c>
      <c r="U51" t="s">
        <v>2368</v>
      </c>
    </row>
    <row r="52" spans="2:21">
      <c r="B52">
        <v>72890</v>
      </c>
      <c r="D52">
        <v>180000</v>
      </c>
      <c r="F52">
        <v>170000</v>
      </c>
      <c r="G52">
        <f t="shared" si="1"/>
        <v>3400000</v>
      </c>
      <c r="H52">
        <v>33</v>
      </c>
      <c r="I52">
        <f t="shared" si="2"/>
        <v>141226966</v>
      </c>
      <c r="J52">
        <v>141226966</v>
      </c>
      <c r="N52">
        <v>52</v>
      </c>
      <c r="O52" s="2">
        <v>103710365</v>
      </c>
      <c r="P52">
        <v>104826966</v>
      </c>
      <c r="Q52">
        <v>110026966</v>
      </c>
      <c r="R52">
        <v>115226966</v>
      </c>
      <c r="U52" t="s">
        <v>2369</v>
      </c>
    </row>
    <row r="53" spans="2:21">
      <c r="B53">
        <v>182225</v>
      </c>
      <c r="D53">
        <v>180000</v>
      </c>
      <c r="F53">
        <v>170000</v>
      </c>
      <c r="G53">
        <f t="shared" si="1"/>
        <v>3400000</v>
      </c>
      <c r="H53">
        <v>34</v>
      </c>
      <c r="I53">
        <f t="shared" si="2"/>
        <v>146426966</v>
      </c>
      <c r="J53">
        <v>146426966</v>
      </c>
      <c r="N53">
        <v>53</v>
      </c>
      <c r="O53" s="2">
        <v>117120190</v>
      </c>
      <c r="P53">
        <v>120426966</v>
      </c>
      <c r="Q53">
        <v>125626966</v>
      </c>
      <c r="R53">
        <v>130826966</v>
      </c>
      <c r="U53" t="s">
        <v>2370</v>
      </c>
    </row>
    <row r="54" spans="2:21">
      <c r="B54">
        <v>10437</v>
      </c>
      <c r="D54">
        <v>180000</v>
      </c>
      <c r="F54">
        <v>170000</v>
      </c>
      <c r="G54">
        <f t="shared" si="1"/>
        <v>3400000</v>
      </c>
      <c r="H54">
        <v>35</v>
      </c>
      <c r="I54">
        <f t="shared" si="2"/>
        <v>151626966</v>
      </c>
      <c r="J54">
        <v>151626966</v>
      </c>
      <c r="N54">
        <v>54</v>
      </c>
      <c r="O54" s="2">
        <v>132013390</v>
      </c>
      <c r="P54">
        <v>136026966</v>
      </c>
      <c r="Q54">
        <v>141226966</v>
      </c>
      <c r="R54">
        <v>146426966</v>
      </c>
      <c r="U54" t="s">
        <v>2371</v>
      </c>
    </row>
    <row r="55" spans="2:21">
      <c r="B55">
        <v>34790</v>
      </c>
      <c r="D55">
        <v>180000</v>
      </c>
      <c r="F55">
        <v>170000</v>
      </c>
      <c r="G55">
        <f t="shared" si="1"/>
        <v>3400000</v>
      </c>
      <c r="H55">
        <v>36</v>
      </c>
      <c r="I55">
        <f t="shared" si="2"/>
        <v>156826966</v>
      </c>
      <c r="J55">
        <v>156826966</v>
      </c>
      <c r="N55">
        <v>55</v>
      </c>
      <c r="O55" s="2">
        <v>148500274</v>
      </c>
      <c r="P55">
        <v>151626966</v>
      </c>
      <c r="Q55">
        <v>156826966</v>
      </c>
      <c r="R55">
        <v>162026966</v>
      </c>
      <c r="U55" t="s">
        <v>2372</v>
      </c>
    </row>
    <row r="56" spans="2:21">
      <c r="B56">
        <v>34790</v>
      </c>
      <c r="D56">
        <v>180000</v>
      </c>
      <c r="F56">
        <v>170000</v>
      </c>
      <c r="G56">
        <f t="shared" si="1"/>
        <v>3400000</v>
      </c>
      <c r="H56">
        <v>37</v>
      </c>
      <c r="I56">
        <f t="shared" si="2"/>
        <v>162026966</v>
      </c>
      <c r="J56">
        <v>162026966</v>
      </c>
      <c r="N56">
        <v>56</v>
      </c>
      <c r="O56" s="2">
        <v>166696566</v>
      </c>
      <c r="P56">
        <v>167226966</v>
      </c>
      <c r="Q56">
        <v>172426966</v>
      </c>
      <c r="R56">
        <v>177626966</v>
      </c>
      <c r="S56">
        <v>182826966</v>
      </c>
      <c r="U56" t="s">
        <v>2373</v>
      </c>
    </row>
    <row r="57" spans="2:21">
      <c r="B57">
        <v>86975</v>
      </c>
      <c r="D57">
        <v>180000</v>
      </c>
      <c r="F57">
        <v>170000</v>
      </c>
      <c r="G57">
        <f t="shared" si="1"/>
        <v>3400000</v>
      </c>
      <c r="H57">
        <v>38</v>
      </c>
      <c r="I57">
        <f t="shared" si="2"/>
        <v>167226966</v>
      </c>
      <c r="J57">
        <v>167226966</v>
      </c>
      <c r="N57">
        <v>57</v>
      </c>
      <c r="O57" s="2">
        <v>186840174</v>
      </c>
      <c r="P57">
        <v>188026966</v>
      </c>
      <c r="Q57">
        <v>193226966</v>
      </c>
      <c r="R57">
        <v>198426966</v>
      </c>
      <c r="S57">
        <v>203626966</v>
      </c>
      <c r="U57" t="s">
        <v>2374</v>
      </c>
    </row>
    <row r="58" spans="2:21">
      <c r="B58">
        <v>55770</v>
      </c>
      <c r="D58">
        <v>180000</v>
      </c>
      <c r="F58">
        <v>170000</v>
      </c>
      <c r="G58">
        <f t="shared" si="1"/>
        <v>3400000</v>
      </c>
      <c r="H58">
        <v>39</v>
      </c>
      <c r="I58">
        <f t="shared" si="2"/>
        <v>172426966</v>
      </c>
      <c r="J58">
        <v>172426966</v>
      </c>
      <c r="N58">
        <v>58</v>
      </c>
      <c r="O58" s="2">
        <v>209069814</v>
      </c>
      <c r="P58">
        <v>208826966</v>
      </c>
      <c r="Q58">
        <v>214026966</v>
      </c>
      <c r="R58">
        <v>219226966</v>
      </c>
      <c r="S58">
        <v>224426966</v>
      </c>
      <c r="T58">
        <v>229626966</v>
      </c>
      <c r="U58" t="s">
        <v>2375</v>
      </c>
    </row>
    <row r="59" spans="2:21">
      <c r="B59">
        <v>55770</v>
      </c>
      <c r="D59">
        <v>180000</v>
      </c>
      <c r="F59">
        <v>170000</v>
      </c>
      <c r="G59">
        <f t="shared" si="1"/>
        <v>3400000</v>
      </c>
      <c r="H59">
        <v>40</v>
      </c>
      <c r="I59">
        <f t="shared" ref="I59:I75" si="3">I58+D59*10+G59</f>
        <v>177626966</v>
      </c>
      <c r="J59">
        <v>177626966</v>
      </c>
      <c r="N59">
        <v>59</v>
      </c>
      <c r="O59" s="2">
        <v>233530682</v>
      </c>
      <c r="P59">
        <v>234826966</v>
      </c>
      <c r="Q59">
        <v>240026966</v>
      </c>
      <c r="R59">
        <v>245226966</v>
      </c>
      <c r="S59">
        <v>250426966</v>
      </c>
      <c r="T59">
        <v>255626966</v>
      </c>
      <c r="U59" t="s">
        <v>2376</v>
      </c>
    </row>
    <row r="60" spans="2:21">
      <c r="B60">
        <v>139425</v>
      </c>
      <c r="D60">
        <v>180000</v>
      </c>
      <c r="F60">
        <v>170000</v>
      </c>
      <c r="G60">
        <f t="shared" si="1"/>
        <v>3400000</v>
      </c>
      <c r="H60">
        <v>41</v>
      </c>
      <c r="I60">
        <f t="shared" si="3"/>
        <v>182826966</v>
      </c>
      <c r="J60">
        <v>182826966</v>
      </c>
      <c r="N60">
        <v>60</v>
      </c>
      <c r="O60" s="2">
        <v>260511014</v>
      </c>
      <c r="P60">
        <v>260826966</v>
      </c>
      <c r="U60" t="s">
        <v>2377</v>
      </c>
    </row>
    <row r="61" spans="2:15">
      <c r="B61">
        <v>17757</v>
      </c>
      <c r="D61">
        <v>180000</v>
      </c>
      <c r="F61">
        <v>170000</v>
      </c>
      <c r="G61">
        <f t="shared" si="1"/>
        <v>3400000</v>
      </c>
      <c r="H61">
        <v>42</v>
      </c>
      <c r="I61">
        <f t="shared" si="3"/>
        <v>188026966</v>
      </c>
      <c r="J61">
        <v>188026966</v>
      </c>
      <c r="N61">
        <v>61</v>
      </c>
      <c r="O61" s="2">
        <v>290182430</v>
      </c>
    </row>
    <row r="62" spans="2:15">
      <c r="B62">
        <v>59190</v>
      </c>
      <c r="D62">
        <v>180000</v>
      </c>
      <c r="F62">
        <v>170000</v>
      </c>
      <c r="G62">
        <f t="shared" si="1"/>
        <v>3400000</v>
      </c>
      <c r="H62">
        <v>43</v>
      </c>
      <c r="I62">
        <f t="shared" si="3"/>
        <v>193226966</v>
      </c>
      <c r="J62">
        <v>193226966</v>
      </c>
      <c r="N62">
        <v>62</v>
      </c>
      <c r="O62" s="2">
        <v>14776336</v>
      </c>
    </row>
    <row r="63" spans="2:15">
      <c r="B63">
        <v>59190</v>
      </c>
      <c r="D63">
        <v>180000</v>
      </c>
      <c r="F63">
        <v>170000</v>
      </c>
      <c r="G63">
        <f t="shared" si="1"/>
        <v>3400000</v>
      </c>
      <c r="H63">
        <v>44</v>
      </c>
      <c r="I63">
        <f t="shared" si="3"/>
        <v>198426966</v>
      </c>
      <c r="J63">
        <v>198426966</v>
      </c>
      <c r="N63">
        <v>63</v>
      </c>
      <c r="O63" s="2">
        <v>15752961</v>
      </c>
    </row>
    <row r="64" spans="2:15">
      <c r="B64">
        <v>147975</v>
      </c>
      <c r="D64">
        <v>180000</v>
      </c>
      <c r="F64">
        <v>170000</v>
      </c>
      <c r="G64">
        <f t="shared" si="1"/>
        <v>3400000</v>
      </c>
      <c r="H64">
        <v>45</v>
      </c>
      <c r="I64">
        <f t="shared" si="3"/>
        <v>203626966</v>
      </c>
      <c r="J64">
        <v>203626966</v>
      </c>
      <c r="N64">
        <v>64</v>
      </c>
      <c r="O64" s="2">
        <v>16777216</v>
      </c>
    </row>
    <row r="65" spans="2:15">
      <c r="B65">
        <v>38810</v>
      </c>
      <c r="D65">
        <v>180000</v>
      </c>
      <c r="F65">
        <v>170000</v>
      </c>
      <c r="G65">
        <f t="shared" si="1"/>
        <v>3400000</v>
      </c>
      <c r="H65">
        <v>46</v>
      </c>
      <c r="I65">
        <f t="shared" si="3"/>
        <v>208826966</v>
      </c>
      <c r="J65">
        <v>208826966</v>
      </c>
      <c r="N65">
        <v>65</v>
      </c>
      <c r="O65" s="2">
        <v>17850625</v>
      </c>
    </row>
    <row r="66" spans="2:15">
      <c r="B66">
        <v>11643</v>
      </c>
      <c r="D66">
        <v>180000</v>
      </c>
      <c r="F66">
        <v>170000</v>
      </c>
      <c r="G66">
        <f t="shared" si="1"/>
        <v>3400000</v>
      </c>
      <c r="H66">
        <v>47</v>
      </c>
      <c r="I66">
        <f t="shared" si="3"/>
        <v>214026966</v>
      </c>
      <c r="J66">
        <v>214026966</v>
      </c>
      <c r="N66">
        <v>66</v>
      </c>
      <c r="O66" s="2">
        <v>18974736</v>
      </c>
    </row>
    <row r="67" spans="2:15">
      <c r="B67">
        <v>97025</v>
      </c>
      <c r="D67">
        <v>180000</v>
      </c>
      <c r="F67">
        <v>170000</v>
      </c>
      <c r="G67">
        <f t="shared" ref="G67:G75" si="4">F67*20</f>
        <v>3400000</v>
      </c>
      <c r="H67">
        <v>48</v>
      </c>
      <c r="I67">
        <f t="shared" si="3"/>
        <v>219226966</v>
      </c>
      <c r="J67">
        <v>219226966</v>
      </c>
      <c r="N67">
        <v>67</v>
      </c>
      <c r="O67" s="2">
        <v>20151121</v>
      </c>
    </row>
    <row r="68" spans="2:15">
      <c r="B68">
        <v>48660</v>
      </c>
      <c r="D68">
        <v>180000</v>
      </c>
      <c r="F68">
        <v>170000</v>
      </c>
      <c r="G68">
        <f t="shared" si="4"/>
        <v>3400000</v>
      </c>
      <c r="H68">
        <v>49</v>
      </c>
      <c r="I68">
        <f t="shared" si="3"/>
        <v>224426966</v>
      </c>
      <c r="J68">
        <v>224426966</v>
      </c>
      <c r="N68">
        <v>68</v>
      </c>
      <c r="O68" s="2">
        <v>21381376</v>
      </c>
    </row>
    <row r="69" spans="2:15">
      <c r="B69">
        <v>48660</v>
      </c>
      <c r="D69">
        <v>180000</v>
      </c>
      <c r="F69">
        <v>170000</v>
      </c>
      <c r="G69">
        <f t="shared" si="4"/>
        <v>3400000</v>
      </c>
      <c r="H69">
        <v>50</v>
      </c>
      <c r="I69">
        <f t="shared" si="3"/>
        <v>229626966</v>
      </c>
      <c r="J69">
        <v>229626966</v>
      </c>
      <c r="N69">
        <v>69</v>
      </c>
      <c r="O69" s="2">
        <v>22667121</v>
      </c>
    </row>
    <row r="70" spans="2:15">
      <c r="B70">
        <v>48660</v>
      </c>
      <c r="D70">
        <v>180000</v>
      </c>
      <c r="F70">
        <v>170000</v>
      </c>
      <c r="G70">
        <f t="shared" si="4"/>
        <v>3400000</v>
      </c>
      <c r="H70">
        <v>51</v>
      </c>
      <c r="I70">
        <f t="shared" si="3"/>
        <v>234826966</v>
      </c>
      <c r="J70">
        <v>234826966</v>
      </c>
      <c r="N70">
        <v>70</v>
      </c>
      <c r="O70" s="2">
        <v>24010000</v>
      </c>
    </row>
    <row r="71" spans="2:15">
      <c r="B71">
        <v>121650</v>
      </c>
      <c r="D71">
        <v>180000</v>
      </c>
      <c r="F71">
        <v>170000</v>
      </c>
      <c r="G71">
        <f t="shared" si="4"/>
        <v>3400000</v>
      </c>
      <c r="H71">
        <v>52</v>
      </c>
      <c r="I71">
        <f t="shared" si="3"/>
        <v>240026966</v>
      </c>
      <c r="J71">
        <v>240026966</v>
      </c>
      <c r="N71">
        <v>71</v>
      </c>
      <c r="O71" s="2">
        <v>25611681</v>
      </c>
    </row>
    <row r="72" spans="2:15">
      <c r="B72">
        <v>14598</v>
      </c>
      <c r="D72">
        <v>180000</v>
      </c>
      <c r="F72">
        <v>170000</v>
      </c>
      <c r="G72">
        <f t="shared" si="4"/>
        <v>3400000</v>
      </c>
      <c r="H72">
        <v>53</v>
      </c>
      <c r="I72">
        <f t="shared" si="3"/>
        <v>245226966</v>
      </c>
      <c r="J72">
        <v>245226966</v>
      </c>
      <c r="N72">
        <v>72</v>
      </c>
      <c r="O72" s="2">
        <v>26873856</v>
      </c>
    </row>
    <row r="73" spans="2:15">
      <c r="B73">
        <v>48660</v>
      </c>
      <c r="D73">
        <v>180000</v>
      </c>
      <c r="F73">
        <v>170000</v>
      </c>
      <c r="G73">
        <f t="shared" si="4"/>
        <v>3400000</v>
      </c>
      <c r="H73">
        <v>54</v>
      </c>
      <c r="I73">
        <f t="shared" si="3"/>
        <v>250426966</v>
      </c>
      <c r="J73">
        <v>250426966</v>
      </c>
      <c r="N73">
        <v>73</v>
      </c>
      <c r="O73" s="2">
        <v>31640625</v>
      </c>
    </row>
    <row r="74" spans="2:15">
      <c r="B74">
        <v>53490</v>
      </c>
      <c r="D74">
        <v>180000</v>
      </c>
      <c r="F74">
        <v>170000</v>
      </c>
      <c r="G74">
        <f t="shared" si="4"/>
        <v>3400000</v>
      </c>
      <c r="H74">
        <v>55</v>
      </c>
      <c r="I74">
        <f t="shared" si="3"/>
        <v>255626966</v>
      </c>
      <c r="J74">
        <v>255626966</v>
      </c>
      <c r="N74">
        <v>74</v>
      </c>
      <c r="O74" s="2">
        <v>29986576</v>
      </c>
    </row>
    <row r="75" spans="2:15">
      <c r="B75">
        <v>53490</v>
      </c>
      <c r="D75">
        <v>180000</v>
      </c>
      <c r="F75">
        <v>170000</v>
      </c>
      <c r="G75">
        <f t="shared" si="4"/>
        <v>3400000</v>
      </c>
      <c r="H75">
        <v>56</v>
      </c>
      <c r="I75">
        <f t="shared" si="3"/>
        <v>260826966</v>
      </c>
      <c r="J75">
        <v>260826966</v>
      </c>
      <c r="N75">
        <v>75</v>
      </c>
      <c r="O75" s="2">
        <v>31640625</v>
      </c>
    </row>
    <row r="76" spans="2:15">
      <c r="B76">
        <v>53490</v>
      </c>
      <c r="N76">
        <v>76</v>
      </c>
      <c r="O76" s="2">
        <v>33362176</v>
      </c>
    </row>
    <row r="77" spans="2:15">
      <c r="B77">
        <v>53490</v>
      </c>
      <c r="N77">
        <v>77</v>
      </c>
      <c r="O77" s="2">
        <v>35153041</v>
      </c>
    </row>
    <row r="78" spans="2:15">
      <c r="B78">
        <v>133725</v>
      </c>
      <c r="N78">
        <v>78</v>
      </c>
      <c r="O78" s="2">
        <v>37015056</v>
      </c>
    </row>
    <row r="79" spans="2:15">
      <c r="B79">
        <v>16047</v>
      </c>
      <c r="N79">
        <v>79</v>
      </c>
      <c r="O79" s="2">
        <v>38950081</v>
      </c>
    </row>
    <row r="80" spans="2:15">
      <c r="B80">
        <v>77370</v>
      </c>
      <c r="N80">
        <v>80</v>
      </c>
      <c r="O80" s="2">
        <v>40960000</v>
      </c>
    </row>
    <row r="81" spans="2:15">
      <c r="B81">
        <v>77370</v>
      </c>
      <c r="N81">
        <v>81</v>
      </c>
      <c r="O81" s="2">
        <v>43046721</v>
      </c>
    </row>
    <row r="82" spans="2:15">
      <c r="B82">
        <v>77370</v>
      </c>
      <c r="N82">
        <v>82</v>
      </c>
      <c r="O82" s="2">
        <v>45212176</v>
      </c>
    </row>
    <row r="83" spans="2:15">
      <c r="B83">
        <v>193425</v>
      </c>
      <c r="N83">
        <v>83</v>
      </c>
      <c r="O83" s="2">
        <v>47458321</v>
      </c>
    </row>
    <row r="84" spans="2:15">
      <c r="B84">
        <v>77370</v>
      </c>
      <c r="N84">
        <v>84</v>
      </c>
      <c r="O84" s="2">
        <v>49787136</v>
      </c>
    </row>
    <row r="85" spans="2:15">
      <c r="B85">
        <v>77370</v>
      </c>
      <c r="N85">
        <v>85</v>
      </c>
      <c r="O85" s="2">
        <v>52200625</v>
      </c>
    </row>
    <row r="86" spans="2:15">
      <c r="B86">
        <v>77370</v>
      </c>
      <c r="N86">
        <v>86</v>
      </c>
      <c r="O86" s="2">
        <v>54700816</v>
      </c>
    </row>
    <row r="87" spans="2:15">
      <c r="B87">
        <v>77370</v>
      </c>
      <c r="N87">
        <v>87</v>
      </c>
      <c r="O87" s="2">
        <v>57289761</v>
      </c>
    </row>
    <row r="88" spans="2:15">
      <c r="B88">
        <v>77370</v>
      </c>
      <c r="N88">
        <v>88</v>
      </c>
      <c r="O88" s="2">
        <v>59969536</v>
      </c>
    </row>
    <row r="89" spans="2:15">
      <c r="B89">
        <v>85610</v>
      </c>
      <c r="N89">
        <v>89</v>
      </c>
      <c r="O89" s="2">
        <v>62742241</v>
      </c>
    </row>
    <row r="90" spans="2:15">
      <c r="B90">
        <v>214025</v>
      </c>
      <c r="N90">
        <v>90</v>
      </c>
      <c r="O90" s="2">
        <v>65610000</v>
      </c>
    </row>
    <row r="91" spans="2:15">
      <c r="B91">
        <v>85610</v>
      </c>
      <c r="N91">
        <v>91</v>
      </c>
      <c r="O91" s="2">
        <v>68574961</v>
      </c>
    </row>
    <row r="92" spans="2:15">
      <c r="B92">
        <v>85610</v>
      </c>
      <c r="N92">
        <v>92</v>
      </c>
      <c r="O92" s="2">
        <v>71639296</v>
      </c>
    </row>
    <row r="93" spans="2:15">
      <c r="B93">
        <v>25683</v>
      </c>
      <c r="N93">
        <v>93</v>
      </c>
      <c r="O93" s="2">
        <v>74805201</v>
      </c>
    </row>
    <row r="94" spans="2:15">
      <c r="B94">
        <v>85610</v>
      </c>
      <c r="N94">
        <v>94</v>
      </c>
      <c r="O94" s="2">
        <v>78074896</v>
      </c>
    </row>
    <row r="95" spans="2:15">
      <c r="B95">
        <v>85610</v>
      </c>
      <c r="N95">
        <v>95</v>
      </c>
      <c r="O95" s="2">
        <v>81450625</v>
      </c>
    </row>
    <row r="96" spans="2:15">
      <c r="B96">
        <v>135720</v>
      </c>
      <c r="N96">
        <v>96</v>
      </c>
      <c r="O96" s="2">
        <v>84934656</v>
      </c>
    </row>
    <row r="97" spans="2:15">
      <c r="B97">
        <v>135720</v>
      </c>
      <c r="N97">
        <v>97</v>
      </c>
      <c r="O97" s="2">
        <v>88529281</v>
      </c>
    </row>
    <row r="98" spans="2:15">
      <c r="B98">
        <v>339300</v>
      </c>
      <c r="N98">
        <v>98</v>
      </c>
      <c r="O98" s="2">
        <v>92236816</v>
      </c>
    </row>
    <row r="99" spans="2:15">
      <c r="B99">
        <v>135720</v>
      </c>
      <c r="N99">
        <v>99</v>
      </c>
      <c r="O99" s="2">
        <v>96059601</v>
      </c>
    </row>
    <row r="100" spans="2:15">
      <c r="B100">
        <v>135720</v>
      </c>
      <c r="N100">
        <v>100</v>
      </c>
      <c r="O100" s="2">
        <v>100000000</v>
      </c>
    </row>
    <row r="101" spans="2:15">
      <c r="B101">
        <v>135720</v>
      </c>
      <c r="N101">
        <v>101</v>
      </c>
      <c r="O101" s="2">
        <v>104060401</v>
      </c>
    </row>
    <row r="102" spans="2:15">
      <c r="B102">
        <v>135720</v>
      </c>
      <c r="N102">
        <v>102</v>
      </c>
      <c r="O102" s="2">
        <v>108243216</v>
      </c>
    </row>
    <row r="103" spans="2:15">
      <c r="B103">
        <v>339300</v>
      </c>
      <c r="N103">
        <v>103</v>
      </c>
      <c r="O103" s="2">
        <v>112550881</v>
      </c>
    </row>
    <row r="104" spans="2:15">
      <c r="B104">
        <v>43770</v>
      </c>
      <c r="N104">
        <v>104</v>
      </c>
      <c r="O104" s="2">
        <v>116985856</v>
      </c>
    </row>
    <row r="105" spans="2:15">
      <c r="B105">
        <v>43770</v>
      </c>
      <c r="N105">
        <v>105</v>
      </c>
      <c r="O105" s="2">
        <v>121550625</v>
      </c>
    </row>
    <row r="106" spans="2:15">
      <c r="B106">
        <v>43770</v>
      </c>
      <c r="N106">
        <v>106</v>
      </c>
      <c r="O106" s="2">
        <v>126247696</v>
      </c>
    </row>
    <row r="107" spans="2:15">
      <c r="B107">
        <v>43770</v>
      </c>
      <c r="N107">
        <v>107</v>
      </c>
      <c r="O107" s="2">
        <v>131079601</v>
      </c>
    </row>
    <row r="108" spans="2:15">
      <c r="B108">
        <v>109425</v>
      </c>
      <c r="N108">
        <v>108</v>
      </c>
      <c r="O108" s="2">
        <v>136048896</v>
      </c>
    </row>
    <row r="109" spans="2:15">
      <c r="B109">
        <v>43770</v>
      </c>
      <c r="N109">
        <v>109</v>
      </c>
      <c r="O109" s="2">
        <v>141158161</v>
      </c>
    </row>
    <row r="110" spans="2:15">
      <c r="B110">
        <v>993590</v>
      </c>
      <c r="N110">
        <v>110</v>
      </c>
      <c r="O110" s="2">
        <v>146410000</v>
      </c>
    </row>
    <row r="111" spans="2:15">
      <c r="B111">
        <v>993590</v>
      </c>
      <c r="N111">
        <v>111</v>
      </c>
      <c r="O111" s="2">
        <v>151807041</v>
      </c>
    </row>
    <row r="112" spans="2:15">
      <c r="B112">
        <v>993590</v>
      </c>
      <c r="N112">
        <v>112</v>
      </c>
      <c r="O112" s="2">
        <v>157351936</v>
      </c>
    </row>
    <row r="113" spans="2:15">
      <c r="B113">
        <v>2483975</v>
      </c>
      <c r="N113">
        <v>113</v>
      </c>
      <c r="O113" s="2">
        <v>163047361</v>
      </c>
    </row>
    <row r="114" spans="2:15">
      <c r="B114">
        <v>298077</v>
      </c>
      <c r="N114">
        <v>114</v>
      </c>
      <c r="O114" s="2">
        <v>168896016</v>
      </c>
    </row>
    <row r="115" spans="2:15">
      <c r="B115">
        <v>993590</v>
      </c>
      <c r="N115">
        <v>115</v>
      </c>
      <c r="O115" s="2">
        <v>174900625</v>
      </c>
    </row>
    <row r="116" spans="2:15">
      <c r="B116">
        <v>1029140</v>
      </c>
      <c r="N116">
        <v>116</v>
      </c>
      <c r="O116" s="2">
        <v>181063936</v>
      </c>
    </row>
    <row r="117" spans="2:15">
      <c r="B117">
        <v>1029140</v>
      </c>
      <c r="N117">
        <v>117</v>
      </c>
      <c r="O117" s="2">
        <v>187388721</v>
      </c>
    </row>
    <row r="118" spans="2:15">
      <c r="B118">
        <v>2572850</v>
      </c>
      <c r="N118">
        <v>118</v>
      </c>
      <c r="O118" s="2">
        <v>193877776</v>
      </c>
    </row>
    <row r="119" spans="2:15">
      <c r="B119">
        <v>1029140</v>
      </c>
      <c r="N119">
        <v>119</v>
      </c>
      <c r="O119" s="2">
        <v>200533921</v>
      </c>
    </row>
    <row r="120" spans="2:15">
      <c r="B120">
        <v>1029140</v>
      </c>
      <c r="N120">
        <v>120</v>
      </c>
      <c r="O120" s="2">
        <v>207360000</v>
      </c>
    </row>
    <row r="121" spans="2:2">
      <c r="B121">
        <v>1029140</v>
      </c>
    </row>
    <row r="122" spans="2:2">
      <c r="B122">
        <v>1067150</v>
      </c>
    </row>
    <row r="123" spans="2:2">
      <c r="B123">
        <v>1067150</v>
      </c>
    </row>
    <row r="124" spans="2:2">
      <c r="B124">
        <v>2667875</v>
      </c>
    </row>
    <row r="125" spans="2:2">
      <c r="B125">
        <v>320145</v>
      </c>
    </row>
    <row r="126" spans="2:2">
      <c r="B126">
        <v>1067150</v>
      </c>
    </row>
    <row r="127" spans="2:2">
      <c r="B127">
        <v>1067150</v>
      </c>
    </row>
    <row r="128" spans="2:2">
      <c r="B128">
        <v>1099460</v>
      </c>
    </row>
    <row r="129" spans="2:2">
      <c r="B129">
        <v>1099460</v>
      </c>
    </row>
    <row r="130" spans="2:2">
      <c r="B130">
        <v>2748650</v>
      </c>
    </row>
    <row r="131" spans="2:2">
      <c r="B131">
        <v>329838</v>
      </c>
    </row>
    <row r="132" spans="2:2">
      <c r="B132">
        <v>2748650</v>
      </c>
    </row>
    <row r="133" spans="2:2">
      <c r="B133">
        <v>329838</v>
      </c>
    </row>
    <row r="134" spans="2:2">
      <c r="B134">
        <v>1123090</v>
      </c>
    </row>
    <row r="135" spans="2:2">
      <c r="B135">
        <v>1123090</v>
      </c>
    </row>
    <row r="136" spans="2:2">
      <c r="B136">
        <v>1123090</v>
      </c>
    </row>
    <row r="137" spans="2:2">
      <c r="B137">
        <v>1123090</v>
      </c>
    </row>
    <row r="138" spans="2:2">
      <c r="B138">
        <v>1123090</v>
      </c>
    </row>
    <row r="139" spans="2:2">
      <c r="B139">
        <v>2807725</v>
      </c>
    </row>
    <row r="140" spans="2:2">
      <c r="B140">
        <v>1123090</v>
      </c>
    </row>
    <row r="141" spans="2:2">
      <c r="B141">
        <v>1123090</v>
      </c>
    </row>
    <row r="142" spans="2:2">
      <c r="B142">
        <v>1132270</v>
      </c>
    </row>
    <row r="143" spans="2:2">
      <c r="B143">
        <v>1132270</v>
      </c>
    </row>
    <row r="144" spans="2:2">
      <c r="B144">
        <v>2830675</v>
      </c>
    </row>
    <row r="145" spans="2:2">
      <c r="B145">
        <v>1132270</v>
      </c>
    </row>
    <row r="146" spans="2:2">
      <c r="B146">
        <v>1132270</v>
      </c>
    </row>
    <row r="147" spans="2:2">
      <c r="B147">
        <v>2830675</v>
      </c>
    </row>
    <row r="148" spans="2:2">
      <c r="B148">
        <v>371406</v>
      </c>
    </row>
    <row r="149" spans="2:2">
      <c r="B149">
        <v>1238020</v>
      </c>
    </row>
    <row r="150" spans="2:2">
      <c r="B150">
        <v>1238020</v>
      </c>
    </row>
    <row r="151" spans="2:2">
      <c r="B151">
        <v>1238020</v>
      </c>
    </row>
    <row r="152" spans="2:2">
      <c r="B152">
        <v>1238020</v>
      </c>
    </row>
    <row r="153" spans="2:2">
      <c r="B153">
        <v>3205400</v>
      </c>
    </row>
    <row r="154" spans="2:2">
      <c r="B154">
        <v>1282160</v>
      </c>
    </row>
    <row r="155" spans="2:2">
      <c r="B155">
        <v>1282160</v>
      </c>
    </row>
    <row r="156" spans="2:2">
      <c r="B156">
        <v>1282160</v>
      </c>
    </row>
    <row r="157" spans="2:2">
      <c r="B157">
        <v>1282160</v>
      </c>
    </row>
    <row r="158" spans="2:2">
      <c r="B158">
        <v>3401675</v>
      </c>
    </row>
    <row r="159" spans="2:2">
      <c r="B159">
        <v>408201</v>
      </c>
    </row>
    <row r="160" spans="2:2">
      <c r="B160">
        <v>1360670</v>
      </c>
    </row>
    <row r="161" spans="2:2">
      <c r="B161">
        <v>1360670</v>
      </c>
    </row>
    <row r="162" spans="2:2">
      <c r="B162">
        <v>3401675</v>
      </c>
    </row>
    <row r="163" spans="2:2">
      <c r="B163">
        <v>1360670</v>
      </c>
    </row>
    <row r="164" spans="2:2">
      <c r="B164">
        <v>1360670</v>
      </c>
    </row>
    <row r="165" spans="2:2">
      <c r="B165">
        <v>3401675</v>
      </c>
    </row>
    <row r="166" spans="2:2">
      <c r="B166">
        <v>408201</v>
      </c>
    </row>
    <row r="167" spans="2:2">
      <c r="B167">
        <v>1360670</v>
      </c>
    </row>
    <row r="168" spans="2:2">
      <c r="B168">
        <v>1360670</v>
      </c>
    </row>
    <row r="169" spans="2:2">
      <c r="B169">
        <v>1360670</v>
      </c>
    </row>
    <row r="170" spans="2:2">
      <c r="B170">
        <v>1360670</v>
      </c>
    </row>
    <row r="171" spans="2:2">
      <c r="B171">
        <v>3401675</v>
      </c>
    </row>
    <row r="172" spans="2:2">
      <c r="B172">
        <v>408201</v>
      </c>
    </row>
    <row r="173" spans="2:2">
      <c r="B173">
        <v>1360670</v>
      </c>
    </row>
    <row r="174" spans="2:2">
      <c r="B174">
        <v>1360670</v>
      </c>
    </row>
    <row r="175" spans="2:2">
      <c r="B175">
        <v>1360670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8:I384"/>
  <sheetViews>
    <sheetView workbookViewId="0">
      <selection activeCell="J208" sqref="J208"/>
    </sheetView>
  </sheetViews>
  <sheetFormatPr defaultColWidth="9" defaultRowHeight="13.5"/>
  <sheetData>
    <row r="8" spans="3:9">
      <c r="C8">
        <v>350</v>
      </c>
      <c r="D8">
        <v>10</v>
      </c>
      <c r="E8">
        <v>25</v>
      </c>
      <c r="H8">
        <v>1</v>
      </c>
      <c r="I8">
        <f>(C8+D8*H8)*E8</f>
        <v>9000</v>
      </c>
    </row>
    <row r="9" spans="3:9">
      <c r="C9">
        <v>350</v>
      </c>
      <c r="D9">
        <v>10</v>
      </c>
      <c r="E9">
        <v>25</v>
      </c>
      <c r="H9">
        <v>2</v>
      </c>
      <c r="I9">
        <f t="shared" ref="I9:I72" si="0">(C9+D9*H9)*E9</f>
        <v>9250</v>
      </c>
    </row>
    <row r="10" spans="3:9">
      <c r="C10">
        <v>350</v>
      </c>
      <c r="D10">
        <v>10</v>
      </c>
      <c r="E10">
        <v>25</v>
      </c>
      <c r="H10">
        <v>3</v>
      </c>
      <c r="I10">
        <f t="shared" si="0"/>
        <v>9500</v>
      </c>
    </row>
    <row r="11" spans="3:9">
      <c r="C11">
        <v>350</v>
      </c>
      <c r="D11">
        <v>10</v>
      </c>
      <c r="E11">
        <v>25</v>
      </c>
      <c r="H11">
        <v>4</v>
      </c>
      <c r="I11">
        <f t="shared" si="0"/>
        <v>9750</v>
      </c>
    </row>
    <row r="12" spans="3:9">
      <c r="C12">
        <v>350</v>
      </c>
      <c r="D12">
        <v>10</v>
      </c>
      <c r="E12">
        <v>25</v>
      </c>
      <c r="H12">
        <v>5</v>
      </c>
      <c r="I12">
        <f t="shared" si="0"/>
        <v>10000</v>
      </c>
    </row>
    <row r="13" spans="3:9">
      <c r="C13">
        <v>350</v>
      </c>
      <c r="D13">
        <v>10</v>
      </c>
      <c r="E13">
        <v>25</v>
      </c>
      <c r="H13">
        <v>6</v>
      </c>
      <c r="I13">
        <f t="shared" si="0"/>
        <v>10250</v>
      </c>
    </row>
    <row r="14" spans="3:9">
      <c r="C14">
        <v>350</v>
      </c>
      <c r="D14">
        <v>10</v>
      </c>
      <c r="E14">
        <v>25</v>
      </c>
      <c r="H14">
        <v>7</v>
      </c>
      <c r="I14">
        <f t="shared" si="0"/>
        <v>10500</v>
      </c>
    </row>
    <row r="15" spans="3:9">
      <c r="C15">
        <v>350</v>
      </c>
      <c r="D15">
        <v>10</v>
      </c>
      <c r="E15">
        <v>25</v>
      </c>
      <c r="H15">
        <v>8</v>
      </c>
      <c r="I15">
        <f t="shared" si="0"/>
        <v>10750</v>
      </c>
    </row>
    <row r="16" spans="3:9">
      <c r="C16">
        <v>350</v>
      </c>
      <c r="D16">
        <v>10</v>
      </c>
      <c r="E16">
        <v>25</v>
      </c>
      <c r="H16">
        <v>9</v>
      </c>
      <c r="I16">
        <f t="shared" si="0"/>
        <v>11000</v>
      </c>
    </row>
    <row r="17" spans="3:9">
      <c r="C17">
        <v>350</v>
      </c>
      <c r="D17">
        <v>10</v>
      </c>
      <c r="E17">
        <v>25</v>
      </c>
      <c r="H17">
        <v>10</v>
      </c>
      <c r="I17">
        <f t="shared" si="0"/>
        <v>11250</v>
      </c>
    </row>
    <row r="18" spans="3:9">
      <c r="C18">
        <v>350</v>
      </c>
      <c r="D18">
        <v>10</v>
      </c>
      <c r="E18">
        <v>25</v>
      </c>
      <c r="H18">
        <v>11</v>
      </c>
      <c r="I18">
        <f t="shared" si="0"/>
        <v>11500</v>
      </c>
    </row>
    <row r="19" spans="3:9">
      <c r="C19">
        <v>350</v>
      </c>
      <c r="D19">
        <v>10</v>
      </c>
      <c r="E19">
        <v>25</v>
      </c>
      <c r="H19">
        <v>12</v>
      </c>
      <c r="I19">
        <f t="shared" si="0"/>
        <v>11750</v>
      </c>
    </row>
    <row r="20" spans="3:9">
      <c r="C20">
        <v>350</v>
      </c>
      <c r="D20">
        <v>10</v>
      </c>
      <c r="E20">
        <v>25</v>
      </c>
      <c r="H20">
        <v>13</v>
      </c>
      <c r="I20">
        <f t="shared" si="0"/>
        <v>12000</v>
      </c>
    </row>
    <row r="21" spans="3:9">
      <c r="C21">
        <v>350</v>
      </c>
      <c r="D21">
        <v>10</v>
      </c>
      <c r="E21">
        <v>25</v>
      </c>
      <c r="H21">
        <v>14</v>
      </c>
      <c r="I21">
        <f t="shared" si="0"/>
        <v>12250</v>
      </c>
    </row>
    <row r="22" spans="3:9">
      <c r="C22">
        <v>350</v>
      </c>
      <c r="D22">
        <v>10</v>
      </c>
      <c r="E22">
        <v>25</v>
      </c>
      <c r="H22">
        <v>15</v>
      </c>
      <c r="I22">
        <f t="shared" si="0"/>
        <v>12500</v>
      </c>
    </row>
    <row r="23" spans="3:9">
      <c r="C23">
        <v>350</v>
      </c>
      <c r="D23">
        <v>10</v>
      </c>
      <c r="E23">
        <v>25</v>
      </c>
      <c r="H23">
        <v>16</v>
      </c>
      <c r="I23">
        <f t="shared" si="0"/>
        <v>12750</v>
      </c>
    </row>
    <row r="24" spans="3:9">
      <c r="C24">
        <v>350</v>
      </c>
      <c r="D24">
        <v>10</v>
      </c>
      <c r="E24">
        <v>25</v>
      </c>
      <c r="H24">
        <v>17</v>
      </c>
      <c r="I24">
        <f t="shared" si="0"/>
        <v>13000</v>
      </c>
    </row>
    <row r="25" spans="3:9">
      <c r="C25">
        <v>350</v>
      </c>
      <c r="D25">
        <v>10</v>
      </c>
      <c r="E25">
        <v>25</v>
      </c>
      <c r="H25">
        <v>18</v>
      </c>
      <c r="I25">
        <f t="shared" si="0"/>
        <v>13250</v>
      </c>
    </row>
    <row r="26" spans="3:9">
      <c r="C26">
        <v>350</v>
      </c>
      <c r="D26">
        <v>10</v>
      </c>
      <c r="E26">
        <v>25</v>
      </c>
      <c r="H26">
        <v>19</v>
      </c>
      <c r="I26">
        <f t="shared" si="0"/>
        <v>13500</v>
      </c>
    </row>
    <row r="27" spans="3:9">
      <c r="C27">
        <v>350</v>
      </c>
      <c r="D27">
        <v>10</v>
      </c>
      <c r="E27">
        <v>25</v>
      </c>
      <c r="H27">
        <v>20</v>
      </c>
      <c r="I27">
        <f t="shared" si="0"/>
        <v>13750</v>
      </c>
    </row>
    <row r="28" spans="3:9">
      <c r="C28">
        <v>350</v>
      </c>
      <c r="D28">
        <v>10</v>
      </c>
      <c r="E28">
        <v>25</v>
      </c>
      <c r="H28">
        <v>21</v>
      </c>
      <c r="I28">
        <f t="shared" si="0"/>
        <v>14000</v>
      </c>
    </row>
    <row r="29" spans="3:9">
      <c r="C29">
        <v>350</v>
      </c>
      <c r="D29">
        <v>10</v>
      </c>
      <c r="E29">
        <v>25</v>
      </c>
      <c r="H29">
        <v>22</v>
      </c>
      <c r="I29">
        <f t="shared" si="0"/>
        <v>14250</v>
      </c>
    </row>
    <row r="30" spans="3:9">
      <c r="C30">
        <v>350</v>
      </c>
      <c r="D30">
        <v>10</v>
      </c>
      <c r="E30">
        <v>25</v>
      </c>
      <c r="H30">
        <v>23</v>
      </c>
      <c r="I30">
        <f t="shared" si="0"/>
        <v>14500</v>
      </c>
    </row>
    <row r="31" spans="3:9">
      <c r="C31">
        <v>350</v>
      </c>
      <c r="D31">
        <v>10</v>
      </c>
      <c r="E31">
        <v>25</v>
      </c>
      <c r="H31">
        <v>24</v>
      </c>
      <c r="I31">
        <f t="shared" si="0"/>
        <v>14750</v>
      </c>
    </row>
    <row r="32" spans="3:9">
      <c r="C32">
        <v>350</v>
      </c>
      <c r="D32">
        <v>10</v>
      </c>
      <c r="E32">
        <v>25</v>
      </c>
      <c r="H32">
        <v>25</v>
      </c>
      <c r="I32">
        <f t="shared" si="0"/>
        <v>15000</v>
      </c>
    </row>
    <row r="33" spans="3:9">
      <c r="C33">
        <v>350</v>
      </c>
      <c r="D33">
        <v>10</v>
      </c>
      <c r="E33">
        <v>25</v>
      </c>
      <c r="H33">
        <v>26</v>
      </c>
      <c r="I33">
        <f t="shared" si="0"/>
        <v>15250</v>
      </c>
    </row>
    <row r="34" spans="3:9">
      <c r="C34">
        <v>350</v>
      </c>
      <c r="D34">
        <v>10</v>
      </c>
      <c r="E34">
        <v>25</v>
      </c>
      <c r="H34">
        <v>27</v>
      </c>
      <c r="I34">
        <f t="shared" si="0"/>
        <v>15500</v>
      </c>
    </row>
    <row r="35" spans="3:9">
      <c r="C35">
        <v>350</v>
      </c>
      <c r="D35">
        <v>10</v>
      </c>
      <c r="E35">
        <v>25</v>
      </c>
      <c r="H35">
        <v>28</v>
      </c>
      <c r="I35">
        <f t="shared" si="0"/>
        <v>15750</v>
      </c>
    </row>
    <row r="36" spans="3:9">
      <c r="C36">
        <v>350</v>
      </c>
      <c r="D36">
        <v>10</v>
      </c>
      <c r="E36">
        <v>25</v>
      </c>
      <c r="H36">
        <v>29</v>
      </c>
      <c r="I36">
        <f t="shared" si="0"/>
        <v>16000</v>
      </c>
    </row>
    <row r="37" spans="3:9">
      <c r="C37">
        <v>350</v>
      </c>
      <c r="D37">
        <v>10</v>
      </c>
      <c r="E37">
        <v>25</v>
      </c>
      <c r="H37">
        <v>30</v>
      </c>
      <c r="I37">
        <f t="shared" si="0"/>
        <v>16250</v>
      </c>
    </row>
    <row r="38" spans="3:9">
      <c r="C38">
        <v>350</v>
      </c>
      <c r="D38">
        <v>10</v>
      </c>
      <c r="E38">
        <v>25</v>
      </c>
      <c r="H38">
        <v>31</v>
      </c>
      <c r="I38">
        <f t="shared" si="0"/>
        <v>16500</v>
      </c>
    </row>
    <row r="39" spans="3:9">
      <c r="C39">
        <v>350</v>
      </c>
      <c r="D39">
        <v>10</v>
      </c>
      <c r="E39">
        <v>25</v>
      </c>
      <c r="H39">
        <v>32</v>
      </c>
      <c r="I39">
        <f t="shared" si="0"/>
        <v>16750</v>
      </c>
    </row>
    <row r="40" spans="3:9">
      <c r="C40">
        <v>350</v>
      </c>
      <c r="D40">
        <v>10</v>
      </c>
      <c r="E40">
        <v>25</v>
      </c>
      <c r="H40">
        <v>33</v>
      </c>
      <c r="I40">
        <f t="shared" si="0"/>
        <v>17000</v>
      </c>
    </row>
    <row r="41" spans="3:9">
      <c r="C41">
        <v>350</v>
      </c>
      <c r="D41">
        <v>10</v>
      </c>
      <c r="E41">
        <v>25</v>
      </c>
      <c r="H41">
        <v>34</v>
      </c>
      <c r="I41">
        <f t="shared" si="0"/>
        <v>17250</v>
      </c>
    </row>
    <row r="42" spans="3:9">
      <c r="C42">
        <v>350</v>
      </c>
      <c r="D42">
        <v>10</v>
      </c>
      <c r="E42">
        <v>25</v>
      </c>
      <c r="H42">
        <v>35</v>
      </c>
      <c r="I42">
        <f t="shared" si="0"/>
        <v>17500</v>
      </c>
    </row>
    <row r="43" spans="3:9">
      <c r="C43">
        <v>350</v>
      </c>
      <c r="D43">
        <v>10</v>
      </c>
      <c r="E43">
        <v>25</v>
      </c>
      <c r="H43">
        <v>36</v>
      </c>
      <c r="I43">
        <f t="shared" si="0"/>
        <v>17750</v>
      </c>
    </row>
    <row r="44" spans="3:9">
      <c r="C44">
        <v>350</v>
      </c>
      <c r="D44">
        <v>10</v>
      </c>
      <c r="E44">
        <v>25</v>
      </c>
      <c r="H44">
        <v>37</v>
      </c>
      <c r="I44">
        <f t="shared" si="0"/>
        <v>18000</v>
      </c>
    </row>
    <row r="45" spans="3:9">
      <c r="C45">
        <v>350</v>
      </c>
      <c r="D45">
        <v>10</v>
      </c>
      <c r="E45">
        <v>25</v>
      </c>
      <c r="H45">
        <v>38</v>
      </c>
      <c r="I45">
        <f t="shared" si="0"/>
        <v>18250</v>
      </c>
    </row>
    <row r="46" spans="3:9">
      <c r="C46">
        <v>350</v>
      </c>
      <c r="D46">
        <v>10</v>
      </c>
      <c r="E46">
        <v>25</v>
      </c>
      <c r="H46">
        <v>39</v>
      </c>
      <c r="I46">
        <f t="shared" si="0"/>
        <v>18500</v>
      </c>
    </row>
    <row r="47" spans="3:9">
      <c r="C47">
        <v>350</v>
      </c>
      <c r="D47">
        <v>10</v>
      </c>
      <c r="E47">
        <v>25</v>
      </c>
      <c r="H47">
        <v>40</v>
      </c>
      <c r="I47">
        <f t="shared" si="0"/>
        <v>18750</v>
      </c>
    </row>
    <row r="48" spans="3:9">
      <c r="C48">
        <v>350</v>
      </c>
      <c r="D48">
        <v>10</v>
      </c>
      <c r="E48">
        <v>25</v>
      </c>
      <c r="H48">
        <v>41</v>
      </c>
      <c r="I48">
        <f t="shared" si="0"/>
        <v>19000</v>
      </c>
    </row>
    <row r="49" spans="3:9">
      <c r="C49">
        <v>350</v>
      </c>
      <c r="D49">
        <v>10</v>
      </c>
      <c r="E49">
        <v>25</v>
      </c>
      <c r="H49">
        <v>42</v>
      </c>
      <c r="I49">
        <f t="shared" si="0"/>
        <v>19250</v>
      </c>
    </row>
    <row r="50" spans="3:9">
      <c r="C50">
        <v>350</v>
      </c>
      <c r="D50">
        <v>10</v>
      </c>
      <c r="E50">
        <v>25</v>
      </c>
      <c r="H50">
        <v>43</v>
      </c>
      <c r="I50">
        <f t="shared" si="0"/>
        <v>19500</v>
      </c>
    </row>
    <row r="51" spans="3:9">
      <c r="C51">
        <v>350</v>
      </c>
      <c r="D51">
        <v>10</v>
      </c>
      <c r="E51">
        <v>25</v>
      </c>
      <c r="H51">
        <v>44</v>
      </c>
      <c r="I51">
        <f t="shared" si="0"/>
        <v>19750</v>
      </c>
    </row>
    <row r="52" spans="3:9">
      <c r="C52">
        <v>350</v>
      </c>
      <c r="D52">
        <v>10</v>
      </c>
      <c r="E52">
        <v>25</v>
      </c>
      <c r="H52">
        <v>45</v>
      </c>
      <c r="I52">
        <f t="shared" si="0"/>
        <v>20000</v>
      </c>
    </row>
    <row r="53" spans="3:9">
      <c r="C53">
        <v>350</v>
      </c>
      <c r="D53">
        <v>10</v>
      </c>
      <c r="E53">
        <v>25</v>
      </c>
      <c r="H53">
        <v>46</v>
      </c>
      <c r="I53">
        <f t="shared" si="0"/>
        <v>20250</v>
      </c>
    </row>
    <row r="54" spans="3:9">
      <c r="C54">
        <v>350</v>
      </c>
      <c r="D54">
        <v>10</v>
      </c>
      <c r="E54">
        <v>25</v>
      </c>
      <c r="H54">
        <v>47</v>
      </c>
      <c r="I54">
        <f t="shared" si="0"/>
        <v>20500</v>
      </c>
    </row>
    <row r="55" spans="3:9">
      <c r="C55">
        <v>350</v>
      </c>
      <c r="D55">
        <v>10</v>
      </c>
      <c r="E55">
        <v>25</v>
      </c>
      <c r="H55">
        <v>48</v>
      </c>
      <c r="I55">
        <f t="shared" si="0"/>
        <v>20750</v>
      </c>
    </row>
    <row r="56" spans="3:9">
      <c r="C56">
        <v>350</v>
      </c>
      <c r="D56">
        <v>10</v>
      </c>
      <c r="E56">
        <v>25</v>
      </c>
      <c r="H56">
        <v>49</v>
      </c>
      <c r="I56">
        <f t="shared" si="0"/>
        <v>21000</v>
      </c>
    </row>
    <row r="57" spans="3:9">
      <c r="C57">
        <v>350</v>
      </c>
      <c r="D57">
        <v>10</v>
      </c>
      <c r="E57">
        <v>25</v>
      </c>
      <c r="H57">
        <v>50</v>
      </c>
      <c r="I57">
        <f t="shared" si="0"/>
        <v>21250</v>
      </c>
    </row>
    <row r="58" spans="3:9">
      <c r="C58">
        <v>350</v>
      </c>
      <c r="D58">
        <v>10</v>
      </c>
      <c r="E58">
        <v>25</v>
      </c>
      <c r="H58">
        <v>51</v>
      </c>
      <c r="I58">
        <f t="shared" si="0"/>
        <v>21500</v>
      </c>
    </row>
    <row r="59" spans="3:9">
      <c r="C59">
        <v>350</v>
      </c>
      <c r="D59">
        <v>10</v>
      </c>
      <c r="E59">
        <v>25</v>
      </c>
      <c r="H59">
        <v>52</v>
      </c>
      <c r="I59">
        <f t="shared" si="0"/>
        <v>21750</v>
      </c>
    </row>
    <row r="60" spans="3:9">
      <c r="C60">
        <v>350</v>
      </c>
      <c r="D60">
        <v>10</v>
      </c>
      <c r="E60">
        <v>25</v>
      </c>
      <c r="H60">
        <v>53</v>
      </c>
      <c r="I60">
        <f t="shared" si="0"/>
        <v>22000</v>
      </c>
    </row>
    <row r="61" spans="3:9">
      <c r="C61">
        <v>350</v>
      </c>
      <c r="D61">
        <v>10</v>
      </c>
      <c r="E61">
        <v>25</v>
      </c>
      <c r="H61">
        <v>54</v>
      </c>
      <c r="I61">
        <f t="shared" si="0"/>
        <v>22250</v>
      </c>
    </row>
    <row r="62" spans="3:9">
      <c r="C62">
        <v>350</v>
      </c>
      <c r="D62">
        <v>10</v>
      </c>
      <c r="E62">
        <v>25</v>
      </c>
      <c r="H62">
        <v>55</v>
      </c>
      <c r="I62">
        <f t="shared" si="0"/>
        <v>22500</v>
      </c>
    </row>
    <row r="63" spans="3:9">
      <c r="C63">
        <v>350</v>
      </c>
      <c r="D63">
        <v>10</v>
      </c>
      <c r="E63">
        <v>25</v>
      </c>
      <c r="H63">
        <v>56</v>
      </c>
      <c r="I63">
        <f t="shared" si="0"/>
        <v>22750</v>
      </c>
    </row>
    <row r="64" spans="3:9">
      <c r="C64">
        <v>350</v>
      </c>
      <c r="D64">
        <v>10</v>
      </c>
      <c r="E64">
        <v>25</v>
      </c>
      <c r="H64">
        <v>57</v>
      </c>
      <c r="I64">
        <f t="shared" si="0"/>
        <v>23000</v>
      </c>
    </row>
    <row r="65" spans="3:9">
      <c r="C65">
        <v>350</v>
      </c>
      <c r="D65">
        <v>10</v>
      </c>
      <c r="E65">
        <v>25</v>
      </c>
      <c r="H65">
        <v>58</v>
      </c>
      <c r="I65">
        <f t="shared" si="0"/>
        <v>23250</v>
      </c>
    </row>
    <row r="66" spans="3:9">
      <c r="C66">
        <v>350</v>
      </c>
      <c r="D66">
        <v>10</v>
      </c>
      <c r="E66">
        <v>25</v>
      </c>
      <c r="H66">
        <v>59</v>
      </c>
      <c r="I66">
        <f t="shared" si="0"/>
        <v>23500</v>
      </c>
    </row>
    <row r="67" spans="3:9">
      <c r="C67">
        <v>350</v>
      </c>
      <c r="D67">
        <v>10</v>
      </c>
      <c r="E67">
        <v>25</v>
      </c>
      <c r="H67">
        <v>60</v>
      </c>
      <c r="I67">
        <f t="shared" si="0"/>
        <v>23750</v>
      </c>
    </row>
    <row r="68" spans="3:9">
      <c r="C68">
        <v>350</v>
      </c>
      <c r="D68">
        <v>10</v>
      </c>
      <c r="E68">
        <v>25</v>
      </c>
      <c r="H68">
        <v>61</v>
      </c>
      <c r="I68">
        <f t="shared" si="0"/>
        <v>24000</v>
      </c>
    </row>
    <row r="69" spans="3:9">
      <c r="C69">
        <v>350</v>
      </c>
      <c r="D69">
        <v>10</v>
      </c>
      <c r="E69">
        <v>25</v>
      </c>
      <c r="H69">
        <v>62</v>
      </c>
      <c r="I69">
        <f t="shared" si="0"/>
        <v>24250</v>
      </c>
    </row>
    <row r="70" spans="3:9">
      <c r="C70">
        <v>350</v>
      </c>
      <c r="D70">
        <v>10</v>
      </c>
      <c r="E70">
        <v>25</v>
      </c>
      <c r="H70">
        <v>63</v>
      </c>
      <c r="I70">
        <f t="shared" si="0"/>
        <v>24500</v>
      </c>
    </row>
    <row r="71" spans="3:9">
      <c r="C71">
        <v>350</v>
      </c>
      <c r="D71">
        <v>10</v>
      </c>
      <c r="E71">
        <v>25</v>
      </c>
      <c r="H71">
        <v>64</v>
      </c>
      <c r="I71">
        <f t="shared" si="0"/>
        <v>24750</v>
      </c>
    </row>
    <row r="72" spans="3:9">
      <c r="C72">
        <v>350</v>
      </c>
      <c r="D72">
        <v>10</v>
      </c>
      <c r="E72">
        <v>25</v>
      </c>
      <c r="H72">
        <v>65</v>
      </c>
      <c r="I72">
        <f t="shared" si="0"/>
        <v>25000</v>
      </c>
    </row>
    <row r="73" spans="3:9">
      <c r="C73">
        <v>350</v>
      </c>
      <c r="D73">
        <v>10</v>
      </c>
      <c r="E73">
        <v>25</v>
      </c>
      <c r="H73">
        <v>66</v>
      </c>
      <c r="I73">
        <f t="shared" ref="I73:I136" si="1">(C73+D73*H73)*E73</f>
        <v>25250</v>
      </c>
    </row>
    <row r="74" spans="3:9">
      <c r="C74">
        <v>350</v>
      </c>
      <c r="D74">
        <v>10</v>
      </c>
      <c r="E74">
        <v>25</v>
      </c>
      <c r="H74">
        <v>67</v>
      </c>
      <c r="I74">
        <f t="shared" si="1"/>
        <v>25500</v>
      </c>
    </row>
    <row r="75" spans="3:9">
      <c r="C75">
        <v>350</v>
      </c>
      <c r="D75">
        <v>10</v>
      </c>
      <c r="E75">
        <v>25</v>
      </c>
      <c r="H75">
        <v>68</v>
      </c>
      <c r="I75">
        <f t="shared" si="1"/>
        <v>25750</v>
      </c>
    </row>
    <row r="76" spans="3:9">
      <c r="C76">
        <v>350</v>
      </c>
      <c r="D76">
        <v>10</v>
      </c>
      <c r="E76">
        <v>25</v>
      </c>
      <c r="H76">
        <v>69</v>
      </c>
      <c r="I76">
        <f t="shared" si="1"/>
        <v>26000</v>
      </c>
    </row>
    <row r="77" spans="3:9">
      <c r="C77">
        <v>350</v>
      </c>
      <c r="D77">
        <v>10</v>
      </c>
      <c r="E77">
        <v>25</v>
      </c>
      <c r="H77">
        <v>70</v>
      </c>
      <c r="I77">
        <f t="shared" si="1"/>
        <v>26250</v>
      </c>
    </row>
    <row r="78" spans="3:9">
      <c r="C78">
        <v>350</v>
      </c>
      <c r="D78">
        <v>10</v>
      </c>
      <c r="E78">
        <v>25</v>
      </c>
      <c r="H78">
        <v>71</v>
      </c>
      <c r="I78">
        <f t="shared" si="1"/>
        <v>26500</v>
      </c>
    </row>
    <row r="79" spans="3:9">
      <c r="C79">
        <v>350</v>
      </c>
      <c r="D79">
        <v>10</v>
      </c>
      <c r="E79">
        <v>25</v>
      </c>
      <c r="H79">
        <v>72</v>
      </c>
      <c r="I79">
        <f t="shared" si="1"/>
        <v>26750</v>
      </c>
    </row>
    <row r="80" spans="3:9">
      <c r="C80">
        <v>350</v>
      </c>
      <c r="D80">
        <v>10</v>
      </c>
      <c r="E80">
        <v>25</v>
      </c>
      <c r="H80">
        <v>73</v>
      </c>
      <c r="I80">
        <f t="shared" si="1"/>
        <v>27000</v>
      </c>
    </row>
    <row r="81" spans="3:9">
      <c r="C81">
        <v>350</v>
      </c>
      <c r="D81">
        <v>10</v>
      </c>
      <c r="E81">
        <v>25</v>
      </c>
      <c r="H81">
        <v>74</v>
      </c>
      <c r="I81">
        <f t="shared" si="1"/>
        <v>27250</v>
      </c>
    </row>
    <row r="82" spans="3:9">
      <c r="C82">
        <v>350</v>
      </c>
      <c r="D82">
        <v>10</v>
      </c>
      <c r="E82">
        <v>25</v>
      </c>
      <c r="H82">
        <v>75</v>
      </c>
      <c r="I82">
        <f t="shared" si="1"/>
        <v>27500</v>
      </c>
    </row>
    <row r="83" spans="3:9">
      <c r="C83">
        <v>350</v>
      </c>
      <c r="D83">
        <v>10</v>
      </c>
      <c r="E83">
        <v>25</v>
      </c>
      <c r="H83">
        <v>76</v>
      </c>
      <c r="I83">
        <f t="shared" si="1"/>
        <v>27750</v>
      </c>
    </row>
    <row r="84" spans="3:9">
      <c r="C84">
        <v>350</v>
      </c>
      <c r="D84">
        <v>10</v>
      </c>
      <c r="E84">
        <v>25</v>
      </c>
      <c r="H84">
        <v>77</v>
      </c>
      <c r="I84">
        <f t="shared" si="1"/>
        <v>28000</v>
      </c>
    </row>
    <row r="85" spans="3:9">
      <c r="C85">
        <v>350</v>
      </c>
      <c r="D85">
        <v>10</v>
      </c>
      <c r="E85">
        <v>25</v>
      </c>
      <c r="H85">
        <v>78</v>
      </c>
      <c r="I85">
        <f t="shared" si="1"/>
        <v>28250</v>
      </c>
    </row>
    <row r="86" spans="3:9">
      <c r="C86">
        <v>350</v>
      </c>
      <c r="D86">
        <v>10</v>
      </c>
      <c r="E86">
        <v>25</v>
      </c>
      <c r="H86">
        <v>79</v>
      </c>
      <c r="I86">
        <f t="shared" si="1"/>
        <v>28500</v>
      </c>
    </row>
    <row r="87" spans="3:9">
      <c r="C87">
        <v>350</v>
      </c>
      <c r="D87">
        <v>10</v>
      </c>
      <c r="E87">
        <v>25</v>
      </c>
      <c r="H87">
        <v>80</v>
      </c>
      <c r="I87">
        <f t="shared" si="1"/>
        <v>28750</v>
      </c>
    </row>
    <row r="88" spans="3:9">
      <c r="C88">
        <v>350</v>
      </c>
      <c r="D88">
        <v>10</v>
      </c>
      <c r="E88">
        <v>25</v>
      </c>
      <c r="H88">
        <v>81</v>
      </c>
      <c r="I88">
        <f t="shared" si="1"/>
        <v>29000</v>
      </c>
    </row>
    <row r="89" spans="3:9">
      <c r="C89">
        <v>350</v>
      </c>
      <c r="D89">
        <v>10</v>
      </c>
      <c r="E89">
        <v>25</v>
      </c>
      <c r="H89">
        <v>82</v>
      </c>
      <c r="I89">
        <f t="shared" si="1"/>
        <v>29250</v>
      </c>
    </row>
    <row r="90" spans="3:9">
      <c r="C90">
        <v>350</v>
      </c>
      <c r="D90">
        <v>10</v>
      </c>
      <c r="E90">
        <v>25</v>
      </c>
      <c r="H90">
        <v>83</v>
      </c>
      <c r="I90">
        <f t="shared" si="1"/>
        <v>29500</v>
      </c>
    </row>
    <row r="91" spans="3:9">
      <c r="C91">
        <v>350</v>
      </c>
      <c r="D91">
        <v>10</v>
      </c>
      <c r="E91">
        <v>25</v>
      </c>
      <c r="H91">
        <v>84</v>
      </c>
      <c r="I91">
        <f t="shared" si="1"/>
        <v>29750</v>
      </c>
    </row>
    <row r="92" spans="3:9">
      <c r="C92">
        <v>350</v>
      </c>
      <c r="D92">
        <v>10</v>
      </c>
      <c r="E92">
        <v>25</v>
      </c>
      <c r="H92">
        <v>85</v>
      </c>
      <c r="I92">
        <f t="shared" si="1"/>
        <v>30000</v>
      </c>
    </row>
    <row r="93" spans="3:9">
      <c r="C93">
        <v>350</v>
      </c>
      <c r="D93">
        <v>10</v>
      </c>
      <c r="E93">
        <v>25</v>
      </c>
      <c r="H93">
        <v>86</v>
      </c>
      <c r="I93">
        <f t="shared" si="1"/>
        <v>30250</v>
      </c>
    </row>
    <row r="94" spans="3:9">
      <c r="C94">
        <v>350</v>
      </c>
      <c r="D94">
        <v>10</v>
      </c>
      <c r="E94">
        <v>25</v>
      </c>
      <c r="H94">
        <v>87</v>
      </c>
      <c r="I94">
        <f t="shared" si="1"/>
        <v>30500</v>
      </c>
    </row>
    <row r="95" spans="3:9">
      <c r="C95">
        <v>350</v>
      </c>
      <c r="D95">
        <v>10</v>
      </c>
      <c r="E95">
        <v>25</v>
      </c>
      <c r="H95">
        <v>88</v>
      </c>
      <c r="I95">
        <f t="shared" si="1"/>
        <v>30750</v>
      </c>
    </row>
    <row r="96" spans="3:9">
      <c r="C96">
        <v>350</v>
      </c>
      <c r="D96">
        <v>10</v>
      </c>
      <c r="E96">
        <v>25</v>
      </c>
      <c r="H96">
        <v>89</v>
      </c>
      <c r="I96">
        <f t="shared" si="1"/>
        <v>31000</v>
      </c>
    </row>
    <row r="97" spans="3:9">
      <c r="C97">
        <v>350</v>
      </c>
      <c r="D97">
        <v>10</v>
      </c>
      <c r="E97">
        <v>25</v>
      </c>
      <c r="H97">
        <v>90</v>
      </c>
      <c r="I97">
        <f t="shared" si="1"/>
        <v>31250</v>
      </c>
    </row>
    <row r="98" spans="3:9">
      <c r="C98">
        <v>350</v>
      </c>
      <c r="D98">
        <v>10</v>
      </c>
      <c r="E98">
        <v>25</v>
      </c>
      <c r="H98">
        <v>91</v>
      </c>
      <c r="I98">
        <f t="shared" si="1"/>
        <v>31500</v>
      </c>
    </row>
    <row r="99" spans="3:9">
      <c r="C99">
        <v>350</v>
      </c>
      <c r="D99">
        <v>10</v>
      </c>
      <c r="E99">
        <v>25</v>
      </c>
      <c r="H99">
        <v>92</v>
      </c>
      <c r="I99">
        <f t="shared" si="1"/>
        <v>31750</v>
      </c>
    </row>
    <row r="100" spans="3:9">
      <c r="C100">
        <v>350</v>
      </c>
      <c r="D100">
        <v>10</v>
      </c>
      <c r="E100">
        <v>25</v>
      </c>
      <c r="H100">
        <v>93</v>
      </c>
      <c r="I100">
        <f t="shared" si="1"/>
        <v>32000</v>
      </c>
    </row>
    <row r="101" spans="3:9">
      <c r="C101">
        <v>350</v>
      </c>
      <c r="D101">
        <v>10</v>
      </c>
      <c r="E101">
        <v>25</v>
      </c>
      <c r="H101">
        <v>94</v>
      </c>
      <c r="I101">
        <f t="shared" si="1"/>
        <v>32250</v>
      </c>
    </row>
    <row r="102" spans="3:9">
      <c r="C102">
        <v>350</v>
      </c>
      <c r="D102">
        <v>10</v>
      </c>
      <c r="E102">
        <v>25</v>
      </c>
      <c r="H102">
        <v>95</v>
      </c>
      <c r="I102">
        <f t="shared" si="1"/>
        <v>32500</v>
      </c>
    </row>
    <row r="103" spans="3:9">
      <c r="C103">
        <v>350</v>
      </c>
      <c r="D103">
        <v>10</v>
      </c>
      <c r="E103">
        <v>25</v>
      </c>
      <c r="H103">
        <v>96</v>
      </c>
      <c r="I103">
        <f t="shared" si="1"/>
        <v>32750</v>
      </c>
    </row>
    <row r="104" spans="3:9">
      <c r="C104">
        <v>350</v>
      </c>
      <c r="D104">
        <v>10</v>
      </c>
      <c r="E104">
        <v>25</v>
      </c>
      <c r="H104">
        <v>97</v>
      </c>
      <c r="I104">
        <f t="shared" si="1"/>
        <v>33000</v>
      </c>
    </row>
    <row r="105" spans="3:9">
      <c r="C105">
        <v>350</v>
      </c>
      <c r="D105">
        <v>10</v>
      </c>
      <c r="E105">
        <v>25</v>
      </c>
      <c r="H105">
        <v>98</v>
      </c>
      <c r="I105">
        <f t="shared" si="1"/>
        <v>33250</v>
      </c>
    </row>
    <row r="106" spans="3:9">
      <c r="C106">
        <v>350</v>
      </c>
      <c r="D106">
        <v>10</v>
      </c>
      <c r="E106">
        <v>25</v>
      </c>
      <c r="H106">
        <v>99</v>
      </c>
      <c r="I106">
        <f t="shared" si="1"/>
        <v>33500</v>
      </c>
    </row>
    <row r="107" spans="3:9">
      <c r="C107">
        <v>350</v>
      </c>
      <c r="D107">
        <v>10</v>
      </c>
      <c r="E107">
        <v>25</v>
      </c>
      <c r="H107">
        <v>100</v>
      </c>
      <c r="I107">
        <f t="shared" si="1"/>
        <v>33750</v>
      </c>
    </row>
    <row r="108" spans="3:9">
      <c r="C108">
        <v>350</v>
      </c>
      <c r="D108">
        <v>10</v>
      </c>
      <c r="E108">
        <v>25</v>
      </c>
      <c r="H108">
        <v>101</v>
      </c>
      <c r="I108">
        <f t="shared" si="1"/>
        <v>34000</v>
      </c>
    </row>
    <row r="109" spans="3:9">
      <c r="C109">
        <v>350</v>
      </c>
      <c r="D109">
        <v>10</v>
      </c>
      <c r="E109">
        <v>25</v>
      </c>
      <c r="H109">
        <v>102</v>
      </c>
      <c r="I109">
        <f t="shared" si="1"/>
        <v>34250</v>
      </c>
    </row>
    <row r="110" spans="3:9">
      <c r="C110">
        <v>350</v>
      </c>
      <c r="D110">
        <v>10</v>
      </c>
      <c r="E110">
        <v>25</v>
      </c>
      <c r="H110">
        <v>103</v>
      </c>
      <c r="I110">
        <f t="shared" si="1"/>
        <v>34500</v>
      </c>
    </row>
    <row r="111" spans="3:9">
      <c r="C111">
        <v>350</v>
      </c>
      <c r="D111">
        <v>10</v>
      </c>
      <c r="E111">
        <v>25</v>
      </c>
      <c r="H111">
        <v>104</v>
      </c>
      <c r="I111">
        <f t="shared" si="1"/>
        <v>34750</v>
      </c>
    </row>
    <row r="112" spans="3:9">
      <c r="C112">
        <v>350</v>
      </c>
      <c r="D112">
        <v>10</v>
      </c>
      <c r="E112">
        <v>25</v>
      </c>
      <c r="H112">
        <v>105</v>
      </c>
      <c r="I112">
        <f t="shared" si="1"/>
        <v>35000</v>
      </c>
    </row>
    <row r="113" spans="3:9">
      <c r="C113">
        <v>350</v>
      </c>
      <c r="D113">
        <v>10</v>
      </c>
      <c r="E113">
        <v>25</v>
      </c>
      <c r="H113">
        <v>106</v>
      </c>
      <c r="I113">
        <f t="shared" si="1"/>
        <v>35250</v>
      </c>
    </row>
    <row r="114" spans="3:9">
      <c r="C114">
        <v>350</v>
      </c>
      <c r="D114">
        <v>10</v>
      </c>
      <c r="E114">
        <v>25</v>
      </c>
      <c r="H114">
        <v>107</v>
      </c>
      <c r="I114">
        <f t="shared" si="1"/>
        <v>35500</v>
      </c>
    </row>
    <row r="115" spans="3:9">
      <c r="C115">
        <v>350</v>
      </c>
      <c r="D115">
        <v>10</v>
      </c>
      <c r="E115">
        <v>25</v>
      </c>
      <c r="H115">
        <v>108</v>
      </c>
      <c r="I115">
        <f t="shared" si="1"/>
        <v>35750</v>
      </c>
    </row>
    <row r="116" spans="3:9">
      <c r="C116">
        <v>350</v>
      </c>
      <c r="D116">
        <v>10</v>
      </c>
      <c r="E116">
        <v>25</v>
      </c>
      <c r="H116">
        <v>109</v>
      </c>
      <c r="I116">
        <f t="shared" si="1"/>
        <v>36000</v>
      </c>
    </row>
    <row r="117" spans="3:9">
      <c r="C117">
        <v>350</v>
      </c>
      <c r="D117">
        <v>10</v>
      </c>
      <c r="E117">
        <v>25</v>
      </c>
      <c r="H117">
        <v>110</v>
      </c>
      <c r="I117">
        <f t="shared" si="1"/>
        <v>36250</v>
      </c>
    </row>
    <row r="118" spans="3:9">
      <c r="C118">
        <v>350</v>
      </c>
      <c r="D118">
        <v>10</v>
      </c>
      <c r="E118">
        <v>25</v>
      </c>
      <c r="H118">
        <v>111</v>
      </c>
      <c r="I118">
        <f t="shared" si="1"/>
        <v>36500</v>
      </c>
    </row>
    <row r="119" spans="3:9">
      <c r="C119">
        <v>350</v>
      </c>
      <c r="D119">
        <v>10</v>
      </c>
      <c r="E119">
        <v>25</v>
      </c>
      <c r="H119">
        <v>112</v>
      </c>
      <c r="I119">
        <f t="shared" si="1"/>
        <v>36750</v>
      </c>
    </row>
    <row r="120" spans="3:9">
      <c r="C120">
        <v>350</v>
      </c>
      <c r="D120">
        <v>10</v>
      </c>
      <c r="E120">
        <v>25</v>
      </c>
      <c r="H120">
        <v>113</v>
      </c>
      <c r="I120">
        <f t="shared" si="1"/>
        <v>37000</v>
      </c>
    </row>
    <row r="121" spans="3:9">
      <c r="C121">
        <v>350</v>
      </c>
      <c r="D121">
        <v>10</v>
      </c>
      <c r="E121">
        <v>25</v>
      </c>
      <c r="H121">
        <v>114</v>
      </c>
      <c r="I121">
        <f t="shared" si="1"/>
        <v>37250</v>
      </c>
    </row>
    <row r="122" spans="3:9">
      <c r="C122">
        <v>350</v>
      </c>
      <c r="D122">
        <v>10</v>
      </c>
      <c r="E122">
        <v>25</v>
      </c>
      <c r="H122">
        <v>115</v>
      </c>
      <c r="I122">
        <f t="shared" si="1"/>
        <v>37500</v>
      </c>
    </row>
    <row r="123" spans="3:9">
      <c r="C123">
        <v>350</v>
      </c>
      <c r="D123">
        <v>10</v>
      </c>
      <c r="E123">
        <v>25</v>
      </c>
      <c r="H123">
        <v>116</v>
      </c>
      <c r="I123">
        <f t="shared" si="1"/>
        <v>37750</v>
      </c>
    </row>
    <row r="124" spans="3:9">
      <c r="C124">
        <v>350</v>
      </c>
      <c r="D124">
        <v>10</v>
      </c>
      <c r="E124">
        <v>25</v>
      </c>
      <c r="H124">
        <v>117</v>
      </c>
      <c r="I124">
        <f t="shared" si="1"/>
        <v>38000</v>
      </c>
    </row>
    <row r="125" spans="3:9">
      <c r="C125">
        <v>350</v>
      </c>
      <c r="D125">
        <v>10</v>
      </c>
      <c r="E125">
        <v>25</v>
      </c>
      <c r="H125">
        <v>118</v>
      </c>
      <c r="I125">
        <f t="shared" si="1"/>
        <v>38250</v>
      </c>
    </row>
    <row r="126" spans="3:9">
      <c r="C126">
        <v>350</v>
      </c>
      <c r="D126">
        <v>10</v>
      </c>
      <c r="E126">
        <v>25</v>
      </c>
      <c r="H126">
        <v>119</v>
      </c>
      <c r="I126">
        <f t="shared" si="1"/>
        <v>38500</v>
      </c>
    </row>
    <row r="127" spans="3:9">
      <c r="C127">
        <v>350</v>
      </c>
      <c r="D127">
        <v>10</v>
      </c>
      <c r="E127">
        <v>25</v>
      </c>
      <c r="H127">
        <v>120</v>
      </c>
      <c r="I127">
        <f t="shared" si="1"/>
        <v>38750</v>
      </c>
    </row>
    <row r="128" spans="3:9">
      <c r="C128">
        <v>350</v>
      </c>
      <c r="D128">
        <v>10</v>
      </c>
      <c r="E128">
        <v>25</v>
      </c>
      <c r="H128">
        <v>121</v>
      </c>
      <c r="I128">
        <f t="shared" si="1"/>
        <v>39000</v>
      </c>
    </row>
    <row r="129" spans="3:9">
      <c r="C129">
        <v>350</v>
      </c>
      <c r="D129">
        <v>10</v>
      </c>
      <c r="E129">
        <v>25</v>
      </c>
      <c r="H129">
        <v>122</v>
      </c>
      <c r="I129">
        <f t="shared" si="1"/>
        <v>39250</v>
      </c>
    </row>
    <row r="130" spans="3:9">
      <c r="C130">
        <v>350</v>
      </c>
      <c r="D130">
        <v>10</v>
      </c>
      <c r="E130">
        <v>25</v>
      </c>
      <c r="H130">
        <v>123</v>
      </c>
      <c r="I130">
        <f t="shared" si="1"/>
        <v>39500</v>
      </c>
    </row>
    <row r="131" spans="3:9">
      <c r="C131">
        <v>350</v>
      </c>
      <c r="D131">
        <v>10</v>
      </c>
      <c r="E131">
        <v>25</v>
      </c>
      <c r="H131">
        <v>124</v>
      </c>
      <c r="I131">
        <f t="shared" si="1"/>
        <v>39750</v>
      </c>
    </row>
    <row r="132" spans="3:9">
      <c r="C132">
        <v>350</v>
      </c>
      <c r="D132">
        <v>10</v>
      </c>
      <c r="E132">
        <v>25</v>
      </c>
      <c r="H132">
        <v>125</v>
      </c>
      <c r="I132">
        <f t="shared" si="1"/>
        <v>40000</v>
      </c>
    </row>
    <row r="133" spans="3:9">
      <c r="C133">
        <v>350</v>
      </c>
      <c r="D133">
        <v>10</v>
      </c>
      <c r="E133">
        <v>25</v>
      </c>
      <c r="H133">
        <v>126</v>
      </c>
      <c r="I133">
        <f t="shared" si="1"/>
        <v>40250</v>
      </c>
    </row>
    <row r="134" spans="3:9">
      <c r="C134">
        <v>350</v>
      </c>
      <c r="D134">
        <v>10</v>
      </c>
      <c r="E134">
        <v>25</v>
      </c>
      <c r="H134">
        <v>127</v>
      </c>
      <c r="I134">
        <f t="shared" si="1"/>
        <v>40500</v>
      </c>
    </row>
    <row r="135" spans="3:9">
      <c r="C135">
        <v>350</v>
      </c>
      <c r="D135">
        <v>10</v>
      </c>
      <c r="E135">
        <v>25</v>
      </c>
      <c r="H135">
        <v>128</v>
      </c>
      <c r="I135">
        <f t="shared" si="1"/>
        <v>40750</v>
      </c>
    </row>
    <row r="136" spans="3:9">
      <c r="C136">
        <v>350</v>
      </c>
      <c r="D136">
        <v>10</v>
      </c>
      <c r="E136">
        <v>25</v>
      </c>
      <c r="H136">
        <v>129</v>
      </c>
      <c r="I136">
        <f t="shared" si="1"/>
        <v>41000</v>
      </c>
    </row>
    <row r="137" spans="3:9">
      <c r="C137">
        <v>350</v>
      </c>
      <c r="D137">
        <v>10</v>
      </c>
      <c r="E137">
        <v>25</v>
      </c>
      <c r="H137">
        <v>130</v>
      </c>
      <c r="I137">
        <f t="shared" ref="I137:I200" si="2">(C137+D137*H137)*E137</f>
        <v>41250</v>
      </c>
    </row>
    <row r="138" spans="3:9">
      <c r="C138">
        <v>350</v>
      </c>
      <c r="D138">
        <v>10</v>
      </c>
      <c r="E138">
        <v>25</v>
      </c>
      <c r="H138">
        <v>131</v>
      </c>
      <c r="I138">
        <f t="shared" si="2"/>
        <v>41500</v>
      </c>
    </row>
    <row r="139" spans="3:9">
      <c r="C139">
        <v>350</v>
      </c>
      <c r="D139">
        <v>10</v>
      </c>
      <c r="E139">
        <v>25</v>
      </c>
      <c r="H139">
        <v>132</v>
      </c>
      <c r="I139">
        <f t="shared" si="2"/>
        <v>41750</v>
      </c>
    </row>
    <row r="140" spans="3:9">
      <c r="C140">
        <v>350</v>
      </c>
      <c r="D140">
        <v>10</v>
      </c>
      <c r="E140">
        <v>25</v>
      </c>
      <c r="H140">
        <v>133</v>
      </c>
      <c r="I140">
        <f t="shared" si="2"/>
        <v>42000</v>
      </c>
    </row>
    <row r="141" spans="3:9">
      <c r="C141">
        <v>350</v>
      </c>
      <c r="D141">
        <v>10</v>
      </c>
      <c r="E141">
        <v>25</v>
      </c>
      <c r="H141">
        <v>134</v>
      </c>
      <c r="I141">
        <f t="shared" si="2"/>
        <v>42250</v>
      </c>
    </row>
    <row r="142" spans="3:9">
      <c r="C142">
        <v>350</v>
      </c>
      <c r="D142">
        <v>10</v>
      </c>
      <c r="E142">
        <v>25</v>
      </c>
      <c r="H142">
        <v>135</v>
      </c>
      <c r="I142">
        <f t="shared" si="2"/>
        <v>42500</v>
      </c>
    </row>
    <row r="143" spans="3:9">
      <c r="C143">
        <v>350</v>
      </c>
      <c r="D143">
        <v>10</v>
      </c>
      <c r="E143">
        <v>25</v>
      </c>
      <c r="H143">
        <v>136</v>
      </c>
      <c r="I143">
        <f t="shared" si="2"/>
        <v>42750</v>
      </c>
    </row>
    <row r="144" spans="3:9">
      <c r="C144">
        <v>350</v>
      </c>
      <c r="D144">
        <v>10</v>
      </c>
      <c r="E144">
        <v>25</v>
      </c>
      <c r="H144">
        <v>137</v>
      </c>
      <c r="I144">
        <f t="shared" si="2"/>
        <v>43000</v>
      </c>
    </row>
    <row r="145" spans="3:9">
      <c r="C145">
        <v>350</v>
      </c>
      <c r="D145">
        <v>10</v>
      </c>
      <c r="E145">
        <v>25</v>
      </c>
      <c r="H145">
        <v>138</v>
      </c>
      <c r="I145">
        <f t="shared" si="2"/>
        <v>43250</v>
      </c>
    </row>
    <row r="146" spans="3:9">
      <c r="C146">
        <v>350</v>
      </c>
      <c r="D146">
        <v>10</v>
      </c>
      <c r="E146">
        <v>25</v>
      </c>
      <c r="H146">
        <v>139</v>
      </c>
      <c r="I146">
        <f t="shared" si="2"/>
        <v>43500</v>
      </c>
    </row>
    <row r="147" spans="3:9">
      <c r="C147">
        <v>350</v>
      </c>
      <c r="D147">
        <v>10</v>
      </c>
      <c r="E147">
        <v>25</v>
      </c>
      <c r="H147">
        <v>140</v>
      </c>
      <c r="I147">
        <f t="shared" si="2"/>
        <v>43750</v>
      </c>
    </row>
    <row r="148" spans="3:9">
      <c r="C148">
        <v>350</v>
      </c>
      <c r="D148">
        <v>10</v>
      </c>
      <c r="E148">
        <v>25</v>
      </c>
      <c r="H148">
        <v>141</v>
      </c>
      <c r="I148">
        <f t="shared" si="2"/>
        <v>44000</v>
      </c>
    </row>
    <row r="149" spans="3:9">
      <c r="C149">
        <v>350</v>
      </c>
      <c r="D149">
        <v>10</v>
      </c>
      <c r="E149">
        <v>25</v>
      </c>
      <c r="H149">
        <v>142</v>
      </c>
      <c r="I149">
        <f t="shared" si="2"/>
        <v>44250</v>
      </c>
    </row>
    <row r="150" spans="3:9">
      <c r="C150">
        <v>350</v>
      </c>
      <c r="D150">
        <v>10</v>
      </c>
      <c r="E150">
        <v>25</v>
      </c>
      <c r="H150">
        <v>143</v>
      </c>
      <c r="I150">
        <f t="shared" si="2"/>
        <v>44500</v>
      </c>
    </row>
    <row r="151" spans="3:9">
      <c r="C151">
        <v>350</v>
      </c>
      <c r="D151">
        <v>10</v>
      </c>
      <c r="E151">
        <v>25</v>
      </c>
      <c r="H151">
        <v>144</v>
      </c>
      <c r="I151">
        <f t="shared" si="2"/>
        <v>44750</v>
      </c>
    </row>
    <row r="152" spans="3:9">
      <c r="C152">
        <v>350</v>
      </c>
      <c r="D152">
        <v>10</v>
      </c>
      <c r="E152">
        <v>25</v>
      </c>
      <c r="H152">
        <v>145</v>
      </c>
      <c r="I152">
        <f t="shared" si="2"/>
        <v>45000</v>
      </c>
    </row>
    <row r="153" spans="3:9">
      <c r="C153">
        <v>350</v>
      </c>
      <c r="D153">
        <v>10</v>
      </c>
      <c r="E153">
        <v>25</v>
      </c>
      <c r="H153">
        <v>146</v>
      </c>
      <c r="I153">
        <f t="shared" si="2"/>
        <v>45250</v>
      </c>
    </row>
    <row r="154" spans="3:9">
      <c r="C154">
        <v>350</v>
      </c>
      <c r="D154">
        <v>10</v>
      </c>
      <c r="E154">
        <v>25</v>
      </c>
      <c r="H154">
        <v>147</v>
      </c>
      <c r="I154">
        <f t="shared" si="2"/>
        <v>45500</v>
      </c>
    </row>
    <row r="155" spans="3:9">
      <c r="C155">
        <v>350</v>
      </c>
      <c r="D155">
        <v>10</v>
      </c>
      <c r="E155">
        <v>25</v>
      </c>
      <c r="H155">
        <v>148</v>
      </c>
      <c r="I155">
        <f t="shared" si="2"/>
        <v>45750</v>
      </c>
    </row>
    <row r="156" spans="3:9">
      <c r="C156">
        <v>350</v>
      </c>
      <c r="D156">
        <v>10</v>
      </c>
      <c r="E156">
        <v>25</v>
      </c>
      <c r="H156">
        <v>149</v>
      </c>
      <c r="I156">
        <f t="shared" si="2"/>
        <v>46000</v>
      </c>
    </row>
    <row r="157" spans="3:9">
      <c r="C157">
        <v>350</v>
      </c>
      <c r="D157">
        <v>10</v>
      </c>
      <c r="E157">
        <v>25</v>
      </c>
      <c r="H157">
        <v>150</v>
      </c>
      <c r="I157">
        <f t="shared" si="2"/>
        <v>46250</v>
      </c>
    </row>
    <row r="158" spans="3:9">
      <c r="C158">
        <v>350</v>
      </c>
      <c r="D158">
        <v>10</v>
      </c>
      <c r="E158">
        <v>25</v>
      </c>
      <c r="H158">
        <v>151</v>
      </c>
      <c r="I158">
        <f t="shared" si="2"/>
        <v>46500</v>
      </c>
    </row>
    <row r="159" spans="3:9">
      <c r="C159">
        <v>350</v>
      </c>
      <c r="D159">
        <v>10</v>
      </c>
      <c r="E159">
        <v>25</v>
      </c>
      <c r="H159">
        <v>152</v>
      </c>
      <c r="I159">
        <f t="shared" si="2"/>
        <v>46750</v>
      </c>
    </row>
    <row r="160" spans="3:9">
      <c r="C160">
        <v>350</v>
      </c>
      <c r="D160">
        <v>10</v>
      </c>
      <c r="E160">
        <v>25</v>
      </c>
      <c r="H160">
        <v>153</v>
      </c>
      <c r="I160">
        <f t="shared" si="2"/>
        <v>47000</v>
      </c>
    </row>
    <row r="161" spans="3:9">
      <c r="C161">
        <v>350</v>
      </c>
      <c r="D161">
        <v>10</v>
      </c>
      <c r="E161">
        <v>25</v>
      </c>
      <c r="H161">
        <v>154</v>
      </c>
      <c r="I161">
        <f t="shared" si="2"/>
        <v>47250</v>
      </c>
    </row>
    <row r="162" spans="3:9">
      <c r="C162">
        <v>350</v>
      </c>
      <c r="D162">
        <v>10</v>
      </c>
      <c r="E162">
        <v>25</v>
      </c>
      <c r="H162">
        <v>155</v>
      </c>
      <c r="I162">
        <f t="shared" si="2"/>
        <v>47500</v>
      </c>
    </row>
    <row r="163" spans="3:9">
      <c r="C163">
        <v>350</v>
      </c>
      <c r="D163">
        <v>10</v>
      </c>
      <c r="E163">
        <v>25</v>
      </c>
      <c r="H163">
        <v>156</v>
      </c>
      <c r="I163">
        <f t="shared" si="2"/>
        <v>47750</v>
      </c>
    </row>
    <row r="164" spans="3:9">
      <c r="C164">
        <v>350</v>
      </c>
      <c r="D164">
        <v>10</v>
      </c>
      <c r="E164">
        <v>25</v>
      </c>
      <c r="H164">
        <v>157</v>
      </c>
      <c r="I164">
        <f t="shared" si="2"/>
        <v>48000</v>
      </c>
    </row>
    <row r="165" spans="3:9">
      <c r="C165">
        <v>350</v>
      </c>
      <c r="D165">
        <v>10</v>
      </c>
      <c r="E165">
        <v>25</v>
      </c>
      <c r="H165">
        <v>158</v>
      </c>
      <c r="I165">
        <f t="shared" si="2"/>
        <v>48250</v>
      </c>
    </row>
    <row r="166" spans="3:9">
      <c r="C166">
        <v>350</v>
      </c>
      <c r="D166">
        <v>10</v>
      </c>
      <c r="E166">
        <v>25</v>
      </c>
      <c r="H166">
        <v>159</v>
      </c>
      <c r="I166">
        <f t="shared" si="2"/>
        <v>48500</v>
      </c>
    </row>
    <row r="167" spans="3:9">
      <c r="C167">
        <v>350</v>
      </c>
      <c r="D167">
        <v>10</v>
      </c>
      <c r="E167">
        <v>25</v>
      </c>
      <c r="H167">
        <v>160</v>
      </c>
      <c r="I167">
        <f t="shared" si="2"/>
        <v>48750</v>
      </c>
    </row>
    <row r="168" spans="3:9">
      <c r="C168">
        <v>350</v>
      </c>
      <c r="D168">
        <v>10</v>
      </c>
      <c r="E168">
        <v>25</v>
      </c>
      <c r="H168">
        <v>161</v>
      </c>
      <c r="I168">
        <f t="shared" si="2"/>
        <v>49000</v>
      </c>
    </row>
    <row r="169" spans="3:9">
      <c r="C169">
        <v>350</v>
      </c>
      <c r="D169">
        <v>10</v>
      </c>
      <c r="E169">
        <v>25</v>
      </c>
      <c r="H169">
        <v>162</v>
      </c>
      <c r="I169">
        <f t="shared" si="2"/>
        <v>49250</v>
      </c>
    </row>
    <row r="170" spans="3:9">
      <c r="C170">
        <v>350</v>
      </c>
      <c r="D170">
        <v>10</v>
      </c>
      <c r="E170">
        <v>25</v>
      </c>
      <c r="H170">
        <v>163</v>
      </c>
      <c r="I170">
        <f t="shared" si="2"/>
        <v>49500</v>
      </c>
    </row>
    <row r="171" spans="3:9">
      <c r="C171">
        <v>350</v>
      </c>
      <c r="D171">
        <v>10</v>
      </c>
      <c r="E171">
        <v>25</v>
      </c>
      <c r="H171">
        <v>164</v>
      </c>
      <c r="I171">
        <f t="shared" si="2"/>
        <v>49750</v>
      </c>
    </row>
    <row r="172" spans="3:9">
      <c r="C172">
        <v>350</v>
      </c>
      <c r="D172">
        <v>10</v>
      </c>
      <c r="E172">
        <v>25</v>
      </c>
      <c r="H172">
        <v>165</v>
      </c>
      <c r="I172">
        <f t="shared" si="2"/>
        <v>50000</v>
      </c>
    </row>
    <row r="173" spans="3:9">
      <c r="C173">
        <v>350</v>
      </c>
      <c r="D173">
        <v>10</v>
      </c>
      <c r="E173">
        <v>25</v>
      </c>
      <c r="H173">
        <v>166</v>
      </c>
      <c r="I173">
        <f t="shared" si="2"/>
        <v>50250</v>
      </c>
    </row>
    <row r="174" spans="3:9">
      <c r="C174">
        <v>350</v>
      </c>
      <c r="D174">
        <v>10</v>
      </c>
      <c r="E174">
        <v>25</v>
      </c>
      <c r="H174">
        <v>167</v>
      </c>
      <c r="I174">
        <f t="shared" si="2"/>
        <v>50500</v>
      </c>
    </row>
    <row r="175" spans="3:9">
      <c r="C175">
        <v>350</v>
      </c>
      <c r="D175">
        <v>10</v>
      </c>
      <c r="E175">
        <v>25</v>
      </c>
      <c r="H175">
        <v>168</v>
      </c>
      <c r="I175">
        <f t="shared" si="2"/>
        <v>50750</v>
      </c>
    </row>
    <row r="176" spans="3:9">
      <c r="C176">
        <v>350</v>
      </c>
      <c r="D176">
        <v>10</v>
      </c>
      <c r="E176">
        <v>25</v>
      </c>
      <c r="H176">
        <v>169</v>
      </c>
      <c r="I176">
        <f t="shared" si="2"/>
        <v>51000</v>
      </c>
    </row>
    <row r="177" spans="3:9">
      <c r="C177">
        <v>350</v>
      </c>
      <c r="D177">
        <v>10</v>
      </c>
      <c r="E177">
        <v>25</v>
      </c>
      <c r="H177">
        <v>170</v>
      </c>
      <c r="I177">
        <f t="shared" si="2"/>
        <v>51250</v>
      </c>
    </row>
    <row r="178" spans="3:9">
      <c r="C178">
        <v>350</v>
      </c>
      <c r="D178">
        <v>10</v>
      </c>
      <c r="E178">
        <v>25</v>
      </c>
      <c r="H178">
        <v>171</v>
      </c>
      <c r="I178">
        <f t="shared" si="2"/>
        <v>51500</v>
      </c>
    </row>
    <row r="179" spans="3:9">
      <c r="C179">
        <v>350</v>
      </c>
      <c r="D179">
        <v>10</v>
      </c>
      <c r="E179">
        <v>25</v>
      </c>
      <c r="H179">
        <v>172</v>
      </c>
      <c r="I179">
        <f t="shared" si="2"/>
        <v>51750</v>
      </c>
    </row>
    <row r="180" spans="3:9">
      <c r="C180">
        <v>350</v>
      </c>
      <c r="D180">
        <v>10</v>
      </c>
      <c r="E180">
        <v>25</v>
      </c>
      <c r="H180">
        <v>173</v>
      </c>
      <c r="I180">
        <f t="shared" si="2"/>
        <v>52000</v>
      </c>
    </row>
    <row r="181" spans="3:9">
      <c r="C181">
        <v>350</v>
      </c>
      <c r="D181">
        <v>10</v>
      </c>
      <c r="E181">
        <v>25</v>
      </c>
      <c r="H181">
        <v>174</v>
      </c>
      <c r="I181">
        <f t="shared" si="2"/>
        <v>52250</v>
      </c>
    </row>
    <row r="182" spans="3:9">
      <c r="C182">
        <v>350</v>
      </c>
      <c r="D182">
        <v>10</v>
      </c>
      <c r="E182">
        <v>25</v>
      </c>
      <c r="H182">
        <v>175</v>
      </c>
      <c r="I182">
        <f t="shared" si="2"/>
        <v>52500</v>
      </c>
    </row>
    <row r="183" spans="3:9">
      <c r="C183">
        <v>350</v>
      </c>
      <c r="D183">
        <v>10</v>
      </c>
      <c r="E183">
        <v>25</v>
      </c>
      <c r="H183">
        <v>176</v>
      </c>
      <c r="I183">
        <f t="shared" si="2"/>
        <v>52750</v>
      </c>
    </row>
    <row r="184" spans="3:9">
      <c r="C184">
        <v>350</v>
      </c>
      <c r="D184">
        <v>10</v>
      </c>
      <c r="E184">
        <v>25</v>
      </c>
      <c r="H184">
        <v>177</v>
      </c>
      <c r="I184">
        <f t="shared" si="2"/>
        <v>53000</v>
      </c>
    </row>
    <row r="185" spans="3:9">
      <c r="C185">
        <v>350</v>
      </c>
      <c r="D185">
        <v>10</v>
      </c>
      <c r="E185">
        <v>25</v>
      </c>
      <c r="H185">
        <v>178</v>
      </c>
      <c r="I185">
        <f t="shared" si="2"/>
        <v>53250</v>
      </c>
    </row>
    <row r="186" spans="3:9">
      <c r="C186">
        <v>350</v>
      </c>
      <c r="D186">
        <v>10</v>
      </c>
      <c r="E186">
        <v>25</v>
      </c>
      <c r="H186">
        <v>179</v>
      </c>
      <c r="I186">
        <f t="shared" si="2"/>
        <v>53500</v>
      </c>
    </row>
    <row r="187" spans="3:9">
      <c r="C187">
        <v>350</v>
      </c>
      <c r="D187">
        <v>10</v>
      </c>
      <c r="E187">
        <v>25</v>
      </c>
      <c r="H187">
        <v>180</v>
      </c>
      <c r="I187">
        <f t="shared" si="2"/>
        <v>53750</v>
      </c>
    </row>
    <row r="188" spans="3:9">
      <c r="C188">
        <v>350</v>
      </c>
      <c r="D188">
        <v>10</v>
      </c>
      <c r="E188">
        <v>25</v>
      </c>
      <c r="H188">
        <v>181</v>
      </c>
      <c r="I188">
        <f t="shared" si="2"/>
        <v>54000</v>
      </c>
    </row>
    <row r="189" spans="3:9">
      <c r="C189">
        <v>350</v>
      </c>
      <c r="D189">
        <v>10</v>
      </c>
      <c r="E189">
        <v>25</v>
      </c>
      <c r="H189">
        <v>182</v>
      </c>
      <c r="I189">
        <f t="shared" si="2"/>
        <v>54250</v>
      </c>
    </row>
    <row r="190" spans="3:9">
      <c r="C190">
        <v>350</v>
      </c>
      <c r="D190">
        <v>10</v>
      </c>
      <c r="E190">
        <v>25</v>
      </c>
      <c r="H190">
        <v>183</v>
      </c>
      <c r="I190">
        <f t="shared" si="2"/>
        <v>54500</v>
      </c>
    </row>
    <row r="191" spans="3:9">
      <c r="C191">
        <v>350</v>
      </c>
      <c r="D191">
        <v>10</v>
      </c>
      <c r="E191">
        <v>25</v>
      </c>
      <c r="H191">
        <v>184</v>
      </c>
      <c r="I191">
        <f t="shared" si="2"/>
        <v>54750</v>
      </c>
    </row>
    <row r="192" spans="3:9">
      <c r="C192">
        <v>350</v>
      </c>
      <c r="D192">
        <v>10</v>
      </c>
      <c r="E192">
        <v>25</v>
      </c>
      <c r="H192">
        <v>185</v>
      </c>
      <c r="I192">
        <f t="shared" si="2"/>
        <v>55000</v>
      </c>
    </row>
    <row r="193" spans="3:9">
      <c r="C193">
        <v>350</v>
      </c>
      <c r="D193">
        <v>10</v>
      </c>
      <c r="E193">
        <v>25</v>
      </c>
      <c r="H193">
        <v>186</v>
      </c>
      <c r="I193">
        <f t="shared" si="2"/>
        <v>55250</v>
      </c>
    </row>
    <row r="194" spans="3:9">
      <c r="C194">
        <v>350</v>
      </c>
      <c r="D194">
        <v>10</v>
      </c>
      <c r="E194">
        <v>25</v>
      </c>
      <c r="H194">
        <v>187</v>
      </c>
      <c r="I194">
        <f t="shared" si="2"/>
        <v>55500</v>
      </c>
    </row>
    <row r="195" spans="3:9">
      <c r="C195">
        <v>350</v>
      </c>
      <c r="D195">
        <v>10</v>
      </c>
      <c r="E195">
        <v>25</v>
      </c>
      <c r="H195">
        <v>188</v>
      </c>
      <c r="I195">
        <f t="shared" si="2"/>
        <v>55750</v>
      </c>
    </row>
    <row r="196" spans="3:9">
      <c r="C196">
        <v>350</v>
      </c>
      <c r="D196">
        <v>10</v>
      </c>
      <c r="E196">
        <v>25</v>
      </c>
      <c r="H196">
        <v>189</v>
      </c>
      <c r="I196">
        <f t="shared" si="2"/>
        <v>56000</v>
      </c>
    </row>
    <row r="197" spans="3:9">
      <c r="C197">
        <v>350</v>
      </c>
      <c r="D197">
        <v>10</v>
      </c>
      <c r="E197">
        <v>25</v>
      </c>
      <c r="H197">
        <v>190</v>
      </c>
      <c r="I197">
        <f t="shared" si="2"/>
        <v>56250</v>
      </c>
    </row>
    <row r="198" spans="3:9">
      <c r="C198">
        <v>350</v>
      </c>
      <c r="D198">
        <v>10</v>
      </c>
      <c r="E198">
        <v>25</v>
      </c>
      <c r="H198">
        <v>191</v>
      </c>
      <c r="I198">
        <f t="shared" si="2"/>
        <v>56500</v>
      </c>
    </row>
    <row r="199" spans="3:9">
      <c r="C199">
        <v>350</v>
      </c>
      <c r="D199">
        <v>10</v>
      </c>
      <c r="E199">
        <v>25</v>
      </c>
      <c r="H199">
        <v>192</v>
      </c>
      <c r="I199">
        <f t="shared" si="2"/>
        <v>56750</v>
      </c>
    </row>
    <row r="200" spans="3:9">
      <c r="C200">
        <v>350</v>
      </c>
      <c r="D200">
        <v>10</v>
      </c>
      <c r="E200">
        <v>25</v>
      </c>
      <c r="H200">
        <v>193</v>
      </c>
      <c r="I200">
        <f t="shared" si="2"/>
        <v>57000</v>
      </c>
    </row>
    <row r="201" spans="3:9">
      <c r="C201">
        <v>350</v>
      </c>
      <c r="D201">
        <v>10</v>
      </c>
      <c r="E201">
        <v>25</v>
      </c>
      <c r="H201">
        <v>194</v>
      </c>
      <c r="I201">
        <f t="shared" ref="I201:I203" si="3">(C201+D201*H201)*E201</f>
        <v>57250</v>
      </c>
    </row>
    <row r="202" spans="3:9">
      <c r="C202">
        <v>350</v>
      </c>
      <c r="D202">
        <v>10</v>
      </c>
      <c r="E202">
        <v>25</v>
      </c>
      <c r="H202">
        <v>195</v>
      </c>
      <c r="I202">
        <f t="shared" si="3"/>
        <v>57500</v>
      </c>
    </row>
    <row r="203" spans="3:9">
      <c r="C203">
        <v>350</v>
      </c>
      <c r="D203">
        <v>10</v>
      </c>
      <c r="E203">
        <v>25</v>
      </c>
      <c r="H203">
        <v>196</v>
      </c>
      <c r="I203">
        <f t="shared" si="3"/>
        <v>57750</v>
      </c>
    </row>
    <row r="204" spans="3:9">
      <c r="C204">
        <v>350</v>
      </c>
      <c r="D204">
        <v>10</v>
      </c>
      <c r="E204">
        <v>25</v>
      </c>
      <c r="H204">
        <v>197</v>
      </c>
      <c r="I204">
        <f t="shared" ref="I204:I207" si="4">(C204+D204*H204)*E204</f>
        <v>58000</v>
      </c>
    </row>
    <row r="205" spans="3:9">
      <c r="C205">
        <v>350</v>
      </c>
      <c r="D205">
        <v>10</v>
      </c>
      <c r="E205">
        <v>25</v>
      </c>
      <c r="H205">
        <v>198</v>
      </c>
      <c r="I205">
        <f t="shared" si="4"/>
        <v>58250</v>
      </c>
    </row>
    <row r="206" spans="3:9">
      <c r="C206">
        <v>350</v>
      </c>
      <c r="D206">
        <v>10</v>
      </c>
      <c r="E206">
        <v>25</v>
      </c>
      <c r="H206">
        <v>199</v>
      </c>
      <c r="I206">
        <f t="shared" si="4"/>
        <v>58500</v>
      </c>
    </row>
    <row r="207" spans="3:9">
      <c r="C207">
        <v>350</v>
      </c>
      <c r="D207">
        <v>10</v>
      </c>
      <c r="E207">
        <v>25</v>
      </c>
      <c r="H207">
        <v>200</v>
      </c>
      <c r="I207">
        <f t="shared" si="4"/>
        <v>58750</v>
      </c>
    </row>
    <row r="208" spans="3:9">
      <c r="C208">
        <v>350</v>
      </c>
      <c r="D208">
        <v>10</v>
      </c>
      <c r="E208">
        <v>25</v>
      </c>
      <c r="I208">
        <f>SUM(I8:I207)</f>
        <v>6775000</v>
      </c>
    </row>
    <row r="209" spans="3:5">
      <c r="C209">
        <v>350</v>
      </c>
      <c r="D209">
        <v>10</v>
      </c>
      <c r="E209">
        <v>25</v>
      </c>
    </row>
    <row r="210" spans="3:5">
      <c r="C210">
        <v>350</v>
      </c>
      <c r="D210">
        <v>10</v>
      </c>
      <c r="E210">
        <v>25</v>
      </c>
    </row>
    <row r="211" spans="3:5">
      <c r="C211">
        <v>350</v>
      </c>
      <c r="D211">
        <v>10</v>
      </c>
      <c r="E211">
        <v>25</v>
      </c>
    </row>
    <row r="212" spans="3:5">
      <c r="C212">
        <v>350</v>
      </c>
      <c r="D212">
        <v>10</v>
      </c>
      <c r="E212">
        <v>25</v>
      </c>
    </row>
    <row r="213" spans="3:5">
      <c r="C213">
        <v>350</v>
      </c>
      <c r="D213">
        <v>10</v>
      </c>
      <c r="E213">
        <v>25</v>
      </c>
    </row>
    <row r="214" spans="3:5">
      <c r="C214">
        <v>350</v>
      </c>
      <c r="D214">
        <v>10</v>
      </c>
      <c r="E214">
        <v>25</v>
      </c>
    </row>
    <row r="215" spans="3:5">
      <c r="C215">
        <v>350</v>
      </c>
      <c r="D215">
        <v>10</v>
      </c>
      <c r="E215">
        <v>25</v>
      </c>
    </row>
    <row r="216" spans="3:5">
      <c r="C216">
        <v>350</v>
      </c>
      <c r="D216">
        <v>10</v>
      </c>
      <c r="E216">
        <v>25</v>
      </c>
    </row>
    <row r="217" spans="3:5">
      <c r="C217">
        <v>350</v>
      </c>
      <c r="D217">
        <v>10</v>
      </c>
      <c r="E217">
        <v>25</v>
      </c>
    </row>
    <row r="218" spans="3:5">
      <c r="C218">
        <v>350</v>
      </c>
      <c r="D218">
        <v>10</v>
      </c>
      <c r="E218">
        <v>25</v>
      </c>
    </row>
    <row r="219" spans="3:5">
      <c r="C219">
        <v>350</v>
      </c>
      <c r="D219">
        <v>10</v>
      </c>
      <c r="E219">
        <v>25</v>
      </c>
    </row>
    <row r="220" spans="3:5">
      <c r="C220">
        <v>350</v>
      </c>
      <c r="D220">
        <v>10</v>
      </c>
      <c r="E220">
        <v>25</v>
      </c>
    </row>
    <row r="221" spans="3:5">
      <c r="C221">
        <v>350</v>
      </c>
      <c r="D221">
        <v>10</v>
      </c>
      <c r="E221">
        <v>25</v>
      </c>
    </row>
    <row r="222" spans="3:5">
      <c r="C222">
        <v>350</v>
      </c>
      <c r="D222">
        <v>10</v>
      </c>
      <c r="E222">
        <v>25</v>
      </c>
    </row>
    <row r="223" spans="3:5">
      <c r="C223">
        <v>350</v>
      </c>
      <c r="D223">
        <v>10</v>
      </c>
      <c r="E223">
        <v>25</v>
      </c>
    </row>
    <row r="224" spans="3:5">
      <c r="C224">
        <v>350</v>
      </c>
      <c r="D224">
        <v>10</v>
      </c>
      <c r="E224">
        <v>25</v>
      </c>
    </row>
    <row r="225" spans="3:5">
      <c r="C225">
        <v>350</v>
      </c>
      <c r="D225">
        <v>10</v>
      </c>
      <c r="E225">
        <v>25</v>
      </c>
    </row>
    <row r="226" spans="3:5">
      <c r="C226">
        <v>350</v>
      </c>
      <c r="D226">
        <v>10</v>
      </c>
      <c r="E226">
        <v>25</v>
      </c>
    </row>
    <row r="227" spans="3:5">
      <c r="C227">
        <v>350</v>
      </c>
      <c r="D227">
        <v>10</v>
      </c>
      <c r="E227">
        <v>25</v>
      </c>
    </row>
    <row r="228" spans="3:5">
      <c r="C228">
        <v>350</v>
      </c>
      <c r="D228">
        <v>10</v>
      </c>
      <c r="E228">
        <v>25</v>
      </c>
    </row>
    <row r="229" spans="3:5">
      <c r="C229">
        <v>350</v>
      </c>
      <c r="D229">
        <v>10</v>
      </c>
      <c r="E229">
        <v>25</v>
      </c>
    </row>
    <row r="230" spans="3:5">
      <c r="C230">
        <v>350</v>
      </c>
      <c r="D230">
        <v>10</v>
      </c>
      <c r="E230">
        <v>25</v>
      </c>
    </row>
    <row r="231" spans="3:5">
      <c r="C231">
        <v>350</v>
      </c>
      <c r="D231">
        <v>10</v>
      </c>
      <c r="E231">
        <v>25</v>
      </c>
    </row>
    <row r="232" spans="3:5">
      <c r="C232">
        <v>350</v>
      </c>
      <c r="D232">
        <v>10</v>
      </c>
      <c r="E232">
        <v>25</v>
      </c>
    </row>
    <row r="233" spans="3:5">
      <c r="C233">
        <v>350</v>
      </c>
      <c r="D233">
        <v>10</v>
      </c>
      <c r="E233">
        <v>25</v>
      </c>
    </row>
    <row r="234" spans="3:5">
      <c r="C234">
        <v>350</v>
      </c>
      <c r="D234">
        <v>10</v>
      </c>
      <c r="E234">
        <v>25</v>
      </c>
    </row>
    <row r="235" spans="3:5">
      <c r="C235">
        <v>350</v>
      </c>
      <c r="D235">
        <v>10</v>
      </c>
      <c r="E235">
        <v>25</v>
      </c>
    </row>
    <row r="236" spans="3:5">
      <c r="C236">
        <v>350</v>
      </c>
      <c r="D236">
        <v>10</v>
      </c>
      <c r="E236">
        <v>25</v>
      </c>
    </row>
    <row r="237" spans="3:5">
      <c r="C237">
        <v>350</v>
      </c>
      <c r="D237">
        <v>10</v>
      </c>
      <c r="E237">
        <v>25</v>
      </c>
    </row>
    <row r="238" spans="3:5">
      <c r="C238">
        <v>350</v>
      </c>
      <c r="D238">
        <v>10</v>
      </c>
      <c r="E238">
        <v>25</v>
      </c>
    </row>
    <row r="239" spans="3:5">
      <c r="C239">
        <v>350</v>
      </c>
      <c r="D239">
        <v>10</v>
      </c>
      <c r="E239">
        <v>25</v>
      </c>
    </row>
    <row r="240" spans="3:5">
      <c r="C240">
        <v>350</v>
      </c>
      <c r="D240">
        <v>10</v>
      </c>
      <c r="E240">
        <v>25</v>
      </c>
    </row>
    <row r="241" spans="3:5">
      <c r="C241">
        <v>350</v>
      </c>
      <c r="D241">
        <v>10</v>
      </c>
      <c r="E241">
        <v>25</v>
      </c>
    </row>
    <row r="242" spans="3:5">
      <c r="C242">
        <v>350</v>
      </c>
      <c r="D242">
        <v>10</v>
      </c>
      <c r="E242">
        <v>25</v>
      </c>
    </row>
    <row r="243" spans="3:5">
      <c r="C243">
        <v>350</v>
      </c>
      <c r="D243">
        <v>10</v>
      </c>
      <c r="E243">
        <v>25</v>
      </c>
    </row>
    <row r="244" spans="3:5">
      <c r="C244">
        <v>350</v>
      </c>
      <c r="D244">
        <v>10</v>
      </c>
      <c r="E244">
        <v>25</v>
      </c>
    </row>
    <row r="245" spans="3:5">
      <c r="C245">
        <v>350</v>
      </c>
      <c r="D245">
        <v>10</v>
      </c>
      <c r="E245">
        <v>25</v>
      </c>
    </row>
    <row r="246" spans="3:5">
      <c r="C246">
        <v>350</v>
      </c>
      <c r="D246">
        <v>10</v>
      </c>
      <c r="E246">
        <v>25</v>
      </c>
    </row>
    <row r="247" spans="3:5">
      <c r="C247">
        <v>350</v>
      </c>
      <c r="D247">
        <v>10</v>
      </c>
      <c r="E247">
        <v>25</v>
      </c>
    </row>
    <row r="248" spans="3:5">
      <c r="C248">
        <v>350</v>
      </c>
      <c r="D248">
        <v>10</v>
      </c>
      <c r="E248">
        <v>25</v>
      </c>
    </row>
    <row r="249" spans="3:5">
      <c r="C249">
        <v>350</v>
      </c>
      <c r="D249">
        <v>10</v>
      </c>
      <c r="E249">
        <v>25</v>
      </c>
    </row>
    <row r="250" spans="3:5">
      <c r="C250">
        <v>350</v>
      </c>
      <c r="D250">
        <v>10</v>
      </c>
      <c r="E250">
        <v>25</v>
      </c>
    </row>
    <row r="251" spans="3:5">
      <c r="C251">
        <v>350</v>
      </c>
      <c r="D251">
        <v>10</v>
      </c>
      <c r="E251">
        <v>25</v>
      </c>
    </row>
    <row r="252" spans="3:5">
      <c r="C252">
        <v>350</v>
      </c>
      <c r="D252">
        <v>10</v>
      </c>
      <c r="E252">
        <v>25</v>
      </c>
    </row>
    <row r="253" spans="3:5">
      <c r="C253">
        <v>350</v>
      </c>
      <c r="D253">
        <v>10</v>
      </c>
      <c r="E253">
        <v>25</v>
      </c>
    </row>
    <row r="254" spans="3:5">
      <c r="C254">
        <v>350</v>
      </c>
      <c r="D254">
        <v>10</v>
      </c>
      <c r="E254">
        <v>25</v>
      </c>
    </row>
    <row r="255" spans="3:5">
      <c r="C255">
        <v>350</v>
      </c>
      <c r="D255">
        <v>10</v>
      </c>
      <c r="E255">
        <v>25</v>
      </c>
    </row>
    <row r="256" spans="3:5">
      <c r="C256">
        <v>350</v>
      </c>
      <c r="D256">
        <v>10</v>
      </c>
      <c r="E256">
        <v>25</v>
      </c>
    </row>
    <row r="257" spans="3:5">
      <c r="C257">
        <v>350</v>
      </c>
      <c r="D257">
        <v>10</v>
      </c>
      <c r="E257">
        <v>25</v>
      </c>
    </row>
    <row r="258" spans="3:5">
      <c r="C258">
        <v>350</v>
      </c>
      <c r="D258">
        <v>10</v>
      </c>
      <c r="E258">
        <v>25</v>
      </c>
    </row>
    <row r="259" spans="3:5">
      <c r="C259">
        <v>350</v>
      </c>
      <c r="D259">
        <v>10</v>
      </c>
      <c r="E259">
        <v>25</v>
      </c>
    </row>
    <row r="260" spans="3:5">
      <c r="C260">
        <v>350</v>
      </c>
      <c r="D260">
        <v>10</v>
      </c>
      <c r="E260">
        <v>25</v>
      </c>
    </row>
    <row r="261" spans="3:5">
      <c r="C261">
        <v>350</v>
      </c>
      <c r="D261">
        <v>10</v>
      </c>
      <c r="E261">
        <v>25</v>
      </c>
    </row>
    <row r="262" spans="3:5">
      <c r="C262">
        <v>350</v>
      </c>
      <c r="D262">
        <v>10</v>
      </c>
      <c r="E262">
        <v>25</v>
      </c>
    </row>
    <row r="263" spans="3:5">
      <c r="C263">
        <v>350</v>
      </c>
      <c r="D263">
        <v>10</v>
      </c>
      <c r="E263">
        <v>25</v>
      </c>
    </row>
    <row r="264" spans="3:5">
      <c r="C264">
        <v>350</v>
      </c>
      <c r="D264">
        <v>10</v>
      </c>
      <c r="E264">
        <v>25</v>
      </c>
    </row>
    <row r="265" spans="3:5">
      <c r="C265">
        <v>350</v>
      </c>
      <c r="D265">
        <v>10</v>
      </c>
      <c r="E265">
        <v>25</v>
      </c>
    </row>
    <row r="266" spans="3:5">
      <c r="C266">
        <v>350</v>
      </c>
      <c r="D266">
        <v>10</v>
      </c>
      <c r="E266">
        <v>25</v>
      </c>
    </row>
    <row r="267" spans="3:5">
      <c r="C267">
        <v>350</v>
      </c>
      <c r="D267">
        <v>10</v>
      </c>
      <c r="E267">
        <v>25</v>
      </c>
    </row>
    <row r="268" spans="3:5">
      <c r="C268">
        <v>350</v>
      </c>
      <c r="D268">
        <v>10</v>
      </c>
      <c r="E268">
        <v>25</v>
      </c>
    </row>
    <row r="269" spans="3:5">
      <c r="C269">
        <v>350</v>
      </c>
      <c r="D269">
        <v>10</v>
      </c>
      <c r="E269">
        <v>25</v>
      </c>
    </row>
    <row r="270" spans="3:5">
      <c r="C270">
        <v>350</v>
      </c>
      <c r="D270">
        <v>10</v>
      </c>
      <c r="E270">
        <v>25</v>
      </c>
    </row>
    <row r="271" spans="3:5">
      <c r="C271">
        <v>350</v>
      </c>
      <c r="D271">
        <v>10</v>
      </c>
      <c r="E271">
        <v>25</v>
      </c>
    </row>
    <row r="272" spans="3:5">
      <c r="C272">
        <v>350</v>
      </c>
      <c r="D272">
        <v>10</v>
      </c>
      <c r="E272">
        <v>25</v>
      </c>
    </row>
    <row r="273" spans="3:5">
      <c r="C273">
        <v>350</v>
      </c>
      <c r="D273">
        <v>10</v>
      </c>
      <c r="E273">
        <v>25</v>
      </c>
    </row>
    <row r="274" spans="3:5">
      <c r="C274">
        <v>350</v>
      </c>
      <c r="D274">
        <v>10</v>
      </c>
      <c r="E274">
        <v>25</v>
      </c>
    </row>
    <row r="275" spans="3:5">
      <c r="C275">
        <v>350</v>
      </c>
      <c r="D275">
        <v>10</v>
      </c>
      <c r="E275">
        <v>25</v>
      </c>
    </row>
    <row r="276" spans="3:5">
      <c r="C276">
        <v>350</v>
      </c>
      <c r="D276">
        <v>10</v>
      </c>
      <c r="E276">
        <v>25</v>
      </c>
    </row>
    <row r="277" spans="3:5">
      <c r="C277">
        <v>350</v>
      </c>
      <c r="D277">
        <v>10</v>
      </c>
      <c r="E277">
        <v>25</v>
      </c>
    </row>
    <row r="278" spans="3:5">
      <c r="C278">
        <v>350</v>
      </c>
      <c r="D278">
        <v>10</v>
      </c>
      <c r="E278">
        <v>25</v>
      </c>
    </row>
    <row r="279" spans="3:5">
      <c r="C279">
        <v>350</v>
      </c>
      <c r="D279">
        <v>10</v>
      </c>
      <c r="E279">
        <v>25</v>
      </c>
    </row>
    <row r="280" spans="3:5">
      <c r="C280">
        <v>350</v>
      </c>
      <c r="D280">
        <v>10</v>
      </c>
      <c r="E280">
        <v>25</v>
      </c>
    </row>
    <row r="281" spans="3:5">
      <c r="C281">
        <v>350</v>
      </c>
      <c r="D281">
        <v>10</v>
      </c>
      <c r="E281">
        <v>25</v>
      </c>
    </row>
    <row r="282" spans="3:5">
      <c r="C282">
        <v>350</v>
      </c>
      <c r="D282">
        <v>10</v>
      </c>
      <c r="E282">
        <v>25</v>
      </c>
    </row>
    <row r="283" spans="3:5">
      <c r="C283">
        <v>350</v>
      </c>
      <c r="D283">
        <v>10</v>
      </c>
      <c r="E283">
        <v>25</v>
      </c>
    </row>
    <row r="284" spans="3:5">
      <c r="C284">
        <v>350</v>
      </c>
      <c r="D284">
        <v>10</v>
      </c>
      <c r="E284">
        <v>25</v>
      </c>
    </row>
    <row r="285" spans="3:5">
      <c r="C285">
        <v>350</v>
      </c>
      <c r="D285">
        <v>10</v>
      </c>
      <c r="E285">
        <v>25</v>
      </c>
    </row>
    <row r="286" spans="3:5">
      <c r="C286">
        <v>350</v>
      </c>
      <c r="D286">
        <v>10</v>
      </c>
      <c r="E286">
        <v>25</v>
      </c>
    </row>
    <row r="287" spans="3:5">
      <c r="C287">
        <v>350</v>
      </c>
      <c r="D287">
        <v>10</v>
      </c>
      <c r="E287">
        <v>25</v>
      </c>
    </row>
    <row r="288" spans="3:5">
      <c r="C288">
        <v>350</v>
      </c>
      <c r="D288">
        <v>10</v>
      </c>
      <c r="E288">
        <v>25</v>
      </c>
    </row>
    <row r="289" spans="3:5">
      <c r="C289">
        <v>350</v>
      </c>
      <c r="D289">
        <v>10</v>
      </c>
      <c r="E289">
        <v>25</v>
      </c>
    </row>
    <row r="290" spans="3:5">
      <c r="C290">
        <v>350</v>
      </c>
      <c r="D290">
        <v>10</v>
      </c>
      <c r="E290">
        <v>25</v>
      </c>
    </row>
    <row r="291" spans="3:5">
      <c r="C291">
        <v>350</v>
      </c>
      <c r="D291">
        <v>10</v>
      </c>
      <c r="E291">
        <v>25</v>
      </c>
    </row>
    <row r="292" spans="3:5">
      <c r="C292">
        <v>350</v>
      </c>
      <c r="D292">
        <v>10</v>
      </c>
      <c r="E292">
        <v>25</v>
      </c>
    </row>
    <row r="293" spans="3:5">
      <c r="C293">
        <v>350</v>
      </c>
      <c r="D293">
        <v>10</v>
      </c>
      <c r="E293">
        <v>25</v>
      </c>
    </row>
    <row r="294" spans="3:5">
      <c r="C294">
        <v>350</v>
      </c>
      <c r="D294">
        <v>10</v>
      </c>
      <c r="E294">
        <v>25</v>
      </c>
    </row>
    <row r="295" spans="3:5">
      <c r="C295">
        <v>350</v>
      </c>
      <c r="D295">
        <v>10</v>
      </c>
      <c r="E295">
        <v>25</v>
      </c>
    </row>
    <row r="296" spans="3:5">
      <c r="C296">
        <v>350</v>
      </c>
      <c r="D296">
        <v>10</v>
      </c>
      <c r="E296">
        <v>25</v>
      </c>
    </row>
    <row r="297" spans="3:5">
      <c r="C297">
        <v>350</v>
      </c>
      <c r="D297">
        <v>10</v>
      </c>
      <c r="E297">
        <v>25</v>
      </c>
    </row>
    <row r="298" spans="3:5">
      <c r="C298">
        <v>350</v>
      </c>
      <c r="D298">
        <v>10</v>
      </c>
      <c r="E298">
        <v>25</v>
      </c>
    </row>
    <row r="299" spans="3:5">
      <c r="C299">
        <v>350</v>
      </c>
      <c r="D299">
        <v>10</v>
      </c>
      <c r="E299">
        <v>25</v>
      </c>
    </row>
    <row r="300" spans="3:5">
      <c r="C300">
        <v>350</v>
      </c>
      <c r="D300">
        <v>10</v>
      </c>
      <c r="E300">
        <v>25</v>
      </c>
    </row>
    <row r="301" spans="3:5">
      <c r="C301">
        <v>350</v>
      </c>
      <c r="D301">
        <v>10</v>
      </c>
      <c r="E301">
        <v>25</v>
      </c>
    </row>
    <row r="302" spans="3:5">
      <c r="C302">
        <v>350</v>
      </c>
      <c r="D302">
        <v>10</v>
      </c>
      <c r="E302">
        <v>25</v>
      </c>
    </row>
    <row r="303" spans="3:5">
      <c r="C303">
        <v>350</v>
      </c>
      <c r="D303">
        <v>10</v>
      </c>
      <c r="E303">
        <v>25</v>
      </c>
    </row>
    <row r="304" spans="3:5">
      <c r="C304">
        <v>350</v>
      </c>
      <c r="D304">
        <v>10</v>
      </c>
      <c r="E304">
        <v>25</v>
      </c>
    </row>
    <row r="305" spans="3:5">
      <c r="C305">
        <v>350</v>
      </c>
      <c r="D305">
        <v>10</v>
      </c>
      <c r="E305">
        <v>25</v>
      </c>
    </row>
    <row r="306" spans="3:5">
      <c r="C306">
        <v>350</v>
      </c>
      <c r="D306">
        <v>10</v>
      </c>
      <c r="E306">
        <v>25</v>
      </c>
    </row>
    <row r="307" spans="3:5">
      <c r="C307">
        <v>350</v>
      </c>
      <c r="D307">
        <v>10</v>
      </c>
      <c r="E307">
        <v>25</v>
      </c>
    </row>
    <row r="308" spans="3:5">
      <c r="C308">
        <v>350</v>
      </c>
      <c r="D308">
        <v>10</v>
      </c>
      <c r="E308">
        <v>25</v>
      </c>
    </row>
    <row r="309" spans="3:5">
      <c r="C309">
        <v>350</v>
      </c>
      <c r="D309">
        <v>10</v>
      </c>
      <c r="E309">
        <v>25</v>
      </c>
    </row>
    <row r="310" spans="3:5">
      <c r="C310">
        <v>350</v>
      </c>
      <c r="D310">
        <v>10</v>
      </c>
      <c r="E310">
        <v>25</v>
      </c>
    </row>
    <row r="311" spans="3:5">
      <c r="C311">
        <v>350</v>
      </c>
      <c r="D311">
        <v>10</v>
      </c>
      <c r="E311">
        <v>25</v>
      </c>
    </row>
    <row r="312" spans="3:5">
      <c r="C312">
        <v>350</v>
      </c>
      <c r="D312">
        <v>10</v>
      </c>
      <c r="E312">
        <v>25</v>
      </c>
    </row>
    <row r="313" spans="3:5">
      <c r="C313">
        <v>350</v>
      </c>
      <c r="D313">
        <v>10</v>
      </c>
      <c r="E313">
        <v>25</v>
      </c>
    </row>
    <row r="314" spans="3:5">
      <c r="C314">
        <v>350</v>
      </c>
      <c r="D314">
        <v>10</v>
      </c>
      <c r="E314">
        <v>25</v>
      </c>
    </row>
    <row r="315" spans="3:5">
      <c r="C315">
        <v>350</v>
      </c>
      <c r="D315">
        <v>10</v>
      </c>
      <c r="E315">
        <v>25</v>
      </c>
    </row>
    <row r="316" spans="3:5">
      <c r="C316">
        <v>350</v>
      </c>
      <c r="D316">
        <v>10</v>
      </c>
      <c r="E316">
        <v>25</v>
      </c>
    </row>
    <row r="317" spans="3:5">
      <c r="C317">
        <v>350</v>
      </c>
      <c r="D317">
        <v>10</v>
      </c>
      <c r="E317">
        <v>25</v>
      </c>
    </row>
    <row r="318" spans="3:5">
      <c r="C318">
        <v>350</v>
      </c>
      <c r="D318">
        <v>10</v>
      </c>
      <c r="E318">
        <v>25</v>
      </c>
    </row>
    <row r="319" spans="3:5">
      <c r="C319">
        <v>350</v>
      </c>
      <c r="D319">
        <v>10</v>
      </c>
      <c r="E319">
        <v>25</v>
      </c>
    </row>
    <row r="320" spans="3:5">
      <c r="C320">
        <v>350</v>
      </c>
      <c r="D320">
        <v>10</v>
      </c>
      <c r="E320">
        <v>25</v>
      </c>
    </row>
    <row r="321" spans="3:5">
      <c r="C321">
        <v>350</v>
      </c>
      <c r="D321">
        <v>10</v>
      </c>
      <c r="E321">
        <v>25</v>
      </c>
    </row>
    <row r="322" spans="3:5">
      <c r="C322">
        <v>350</v>
      </c>
      <c r="D322">
        <v>10</v>
      </c>
      <c r="E322">
        <v>25</v>
      </c>
    </row>
    <row r="323" spans="3:5">
      <c r="C323">
        <v>350</v>
      </c>
      <c r="D323">
        <v>10</v>
      </c>
      <c r="E323">
        <v>25</v>
      </c>
    </row>
    <row r="324" spans="3:5">
      <c r="C324">
        <v>350</v>
      </c>
      <c r="D324">
        <v>10</v>
      </c>
      <c r="E324">
        <v>25</v>
      </c>
    </row>
    <row r="325" spans="3:5">
      <c r="C325">
        <v>350</v>
      </c>
      <c r="D325">
        <v>10</v>
      </c>
      <c r="E325">
        <v>25</v>
      </c>
    </row>
    <row r="326" spans="3:5">
      <c r="C326">
        <v>350</v>
      </c>
      <c r="D326">
        <v>10</v>
      </c>
      <c r="E326">
        <v>25</v>
      </c>
    </row>
    <row r="327" spans="3:5">
      <c r="C327">
        <v>350</v>
      </c>
      <c r="D327">
        <v>10</v>
      </c>
      <c r="E327">
        <v>25</v>
      </c>
    </row>
    <row r="328" spans="3:5">
      <c r="C328">
        <v>350</v>
      </c>
      <c r="D328">
        <v>10</v>
      </c>
      <c r="E328">
        <v>25</v>
      </c>
    </row>
    <row r="329" spans="3:5">
      <c r="C329">
        <v>350</v>
      </c>
      <c r="D329">
        <v>10</v>
      </c>
      <c r="E329">
        <v>25</v>
      </c>
    </row>
    <row r="330" spans="3:5">
      <c r="C330">
        <v>350</v>
      </c>
      <c r="D330">
        <v>10</v>
      </c>
      <c r="E330">
        <v>25</v>
      </c>
    </row>
    <row r="331" spans="3:5">
      <c r="C331">
        <v>350</v>
      </c>
      <c r="D331">
        <v>10</v>
      </c>
      <c r="E331">
        <v>25</v>
      </c>
    </row>
    <row r="332" spans="3:5">
      <c r="C332">
        <v>350</v>
      </c>
      <c r="D332">
        <v>10</v>
      </c>
      <c r="E332">
        <v>25</v>
      </c>
    </row>
    <row r="333" spans="3:5">
      <c r="C333">
        <v>350</v>
      </c>
      <c r="D333">
        <v>10</v>
      </c>
      <c r="E333">
        <v>25</v>
      </c>
    </row>
    <row r="334" spans="3:5">
      <c r="C334">
        <v>350</v>
      </c>
      <c r="D334">
        <v>10</v>
      </c>
      <c r="E334">
        <v>25</v>
      </c>
    </row>
    <row r="335" spans="3:5">
      <c r="C335">
        <v>350</v>
      </c>
      <c r="D335">
        <v>10</v>
      </c>
      <c r="E335">
        <v>25</v>
      </c>
    </row>
    <row r="336" spans="3:5">
      <c r="C336">
        <v>350</v>
      </c>
      <c r="D336">
        <v>10</v>
      </c>
      <c r="E336">
        <v>25</v>
      </c>
    </row>
    <row r="337" spans="3:5">
      <c r="C337">
        <v>350</v>
      </c>
      <c r="D337">
        <v>10</v>
      </c>
      <c r="E337">
        <v>25</v>
      </c>
    </row>
    <row r="338" spans="3:5">
      <c r="C338">
        <v>350</v>
      </c>
      <c r="D338">
        <v>10</v>
      </c>
      <c r="E338">
        <v>25</v>
      </c>
    </row>
    <row r="339" spans="3:5">
      <c r="C339">
        <v>350</v>
      </c>
      <c r="D339">
        <v>10</v>
      </c>
      <c r="E339">
        <v>25</v>
      </c>
    </row>
    <row r="340" spans="3:5">
      <c r="C340">
        <v>350</v>
      </c>
      <c r="D340">
        <v>10</v>
      </c>
      <c r="E340">
        <v>25</v>
      </c>
    </row>
    <row r="341" spans="3:5">
      <c r="C341">
        <v>350</v>
      </c>
      <c r="D341">
        <v>10</v>
      </c>
      <c r="E341">
        <v>25</v>
      </c>
    </row>
    <row r="342" spans="3:5">
      <c r="C342">
        <v>350</v>
      </c>
      <c r="D342">
        <v>10</v>
      </c>
      <c r="E342">
        <v>25</v>
      </c>
    </row>
    <row r="343" spans="3:5">
      <c r="C343">
        <v>350</v>
      </c>
      <c r="D343">
        <v>10</v>
      </c>
      <c r="E343">
        <v>25</v>
      </c>
    </row>
    <row r="344" spans="3:5">
      <c r="C344">
        <v>350</v>
      </c>
      <c r="D344">
        <v>10</v>
      </c>
      <c r="E344">
        <v>25</v>
      </c>
    </row>
    <row r="345" spans="3:5">
      <c r="C345">
        <v>350</v>
      </c>
      <c r="D345">
        <v>10</v>
      </c>
      <c r="E345">
        <v>25</v>
      </c>
    </row>
    <row r="346" spans="3:5">
      <c r="C346">
        <v>350</v>
      </c>
      <c r="D346">
        <v>10</v>
      </c>
      <c r="E346">
        <v>25</v>
      </c>
    </row>
    <row r="347" spans="3:5">
      <c r="C347">
        <v>350</v>
      </c>
      <c r="D347">
        <v>10</v>
      </c>
      <c r="E347">
        <v>25</v>
      </c>
    </row>
    <row r="348" spans="3:5">
      <c r="C348">
        <v>350</v>
      </c>
      <c r="D348">
        <v>10</v>
      </c>
      <c r="E348">
        <v>25</v>
      </c>
    </row>
    <row r="349" spans="3:5">
      <c r="C349">
        <v>350</v>
      </c>
      <c r="D349">
        <v>10</v>
      </c>
      <c r="E349">
        <v>25</v>
      </c>
    </row>
    <row r="350" spans="3:5">
      <c r="C350">
        <v>350</v>
      </c>
      <c r="D350">
        <v>10</v>
      </c>
      <c r="E350">
        <v>25</v>
      </c>
    </row>
    <row r="351" spans="3:5">
      <c r="C351">
        <v>350</v>
      </c>
      <c r="D351">
        <v>10</v>
      </c>
      <c r="E351">
        <v>25</v>
      </c>
    </row>
    <row r="352" spans="3:5">
      <c r="C352">
        <v>350</v>
      </c>
      <c r="D352">
        <v>10</v>
      </c>
      <c r="E352">
        <v>25</v>
      </c>
    </row>
    <row r="353" spans="3:5">
      <c r="C353">
        <v>350</v>
      </c>
      <c r="D353">
        <v>10</v>
      </c>
      <c r="E353">
        <v>25</v>
      </c>
    </row>
    <row r="354" spans="3:5">
      <c r="C354">
        <v>350</v>
      </c>
      <c r="D354">
        <v>10</v>
      </c>
      <c r="E354">
        <v>25</v>
      </c>
    </row>
    <row r="355" spans="3:5">
      <c r="C355">
        <v>350</v>
      </c>
      <c r="D355">
        <v>10</v>
      </c>
      <c r="E355">
        <v>25</v>
      </c>
    </row>
    <row r="356" spans="3:5">
      <c r="C356">
        <v>350</v>
      </c>
      <c r="D356">
        <v>10</v>
      </c>
      <c r="E356">
        <v>25</v>
      </c>
    </row>
    <row r="357" spans="3:5">
      <c r="C357">
        <v>350</v>
      </c>
      <c r="D357">
        <v>10</v>
      </c>
      <c r="E357">
        <v>25</v>
      </c>
    </row>
    <row r="358" spans="3:5">
      <c r="C358">
        <v>350</v>
      </c>
      <c r="D358">
        <v>10</v>
      </c>
      <c r="E358">
        <v>25</v>
      </c>
    </row>
    <row r="359" spans="3:5">
      <c r="C359">
        <v>350</v>
      </c>
      <c r="D359">
        <v>10</v>
      </c>
      <c r="E359">
        <v>25</v>
      </c>
    </row>
    <row r="360" spans="3:5">
      <c r="C360">
        <v>350</v>
      </c>
      <c r="D360">
        <v>10</v>
      </c>
      <c r="E360">
        <v>25</v>
      </c>
    </row>
    <row r="361" spans="3:5">
      <c r="C361">
        <v>350</v>
      </c>
      <c r="D361">
        <v>10</v>
      </c>
      <c r="E361">
        <v>25</v>
      </c>
    </row>
    <row r="362" spans="3:5">
      <c r="C362">
        <v>350</v>
      </c>
      <c r="D362">
        <v>10</v>
      </c>
      <c r="E362">
        <v>25</v>
      </c>
    </row>
    <row r="363" spans="3:5">
      <c r="C363">
        <v>350</v>
      </c>
      <c r="D363">
        <v>10</v>
      </c>
      <c r="E363">
        <v>25</v>
      </c>
    </row>
    <row r="364" spans="3:5">
      <c r="C364">
        <v>350</v>
      </c>
      <c r="D364">
        <v>10</v>
      </c>
      <c r="E364">
        <v>25</v>
      </c>
    </row>
    <row r="365" spans="3:5">
      <c r="C365">
        <v>350</v>
      </c>
      <c r="D365">
        <v>10</v>
      </c>
      <c r="E365">
        <v>25</v>
      </c>
    </row>
    <row r="366" spans="3:5">
      <c r="C366">
        <v>350</v>
      </c>
      <c r="D366">
        <v>10</v>
      </c>
      <c r="E366">
        <v>25</v>
      </c>
    </row>
    <row r="367" spans="3:5">
      <c r="C367">
        <v>350</v>
      </c>
      <c r="D367">
        <v>10</v>
      </c>
      <c r="E367">
        <v>25</v>
      </c>
    </row>
    <row r="368" spans="3:5">
      <c r="C368">
        <v>350</v>
      </c>
      <c r="D368">
        <v>10</v>
      </c>
      <c r="E368">
        <v>25</v>
      </c>
    </row>
    <row r="369" spans="3:5">
      <c r="C369">
        <v>350</v>
      </c>
      <c r="D369">
        <v>10</v>
      </c>
      <c r="E369">
        <v>25</v>
      </c>
    </row>
    <row r="370" spans="3:5">
      <c r="C370">
        <v>350</v>
      </c>
      <c r="D370">
        <v>10</v>
      </c>
      <c r="E370">
        <v>25</v>
      </c>
    </row>
    <row r="371" spans="3:5">
      <c r="C371">
        <v>350</v>
      </c>
      <c r="D371">
        <v>10</v>
      </c>
      <c r="E371">
        <v>25</v>
      </c>
    </row>
    <row r="372" spans="3:5">
      <c r="C372">
        <v>350</v>
      </c>
      <c r="D372">
        <v>10</v>
      </c>
      <c r="E372">
        <v>25</v>
      </c>
    </row>
    <row r="373" spans="3:5">
      <c r="C373">
        <v>350</v>
      </c>
      <c r="D373">
        <v>10</v>
      </c>
      <c r="E373">
        <v>25</v>
      </c>
    </row>
    <row r="374" spans="3:5">
      <c r="C374">
        <v>350</v>
      </c>
      <c r="D374">
        <v>10</v>
      </c>
      <c r="E374">
        <v>25</v>
      </c>
    </row>
    <row r="375" spans="3:5">
      <c r="C375">
        <v>350</v>
      </c>
      <c r="D375">
        <v>10</v>
      </c>
      <c r="E375">
        <v>25</v>
      </c>
    </row>
    <row r="376" spans="3:5">
      <c r="C376">
        <v>350</v>
      </c>
      <c r="D376">
        <v>10</v>
      </c>
      <c r="E376">
        <v>25</v>
      </c>
    </row>
    <row r="377" spans="3:5">
      <c r="C377">
        <v>350</v>
      </c>
      <c r="D377">
        <v>10</v>
      </c>
      <c r="E377">
        <v>25</v>
      </c>
    </row>
    <row r="378" spans="3:5">
      <c r="C378">
        <v>350</v>
      </c>
      <c r="D378">
        <v>10</v>
      </c>
      <c r="E378">
        <v>25</v>
      </c>
    </row>
    <row r="379" spans="3:5">
      <c r="C379">
        <v>350</v>
      </c>
      <c r="D379">
        <v>10</v>
      </c>
      <c r="E379">
        <v>25</v>
      </c>
    </row>
    <row r="380" spans="3:5">
      <c r="C380">
        <v>350</v>
      </c>
      <c r="D380">
        <v>10</v>
      </c>
      <c r="E380">
        <v>25</v>
      </c>
    </row>
    <row r="381" spans="3:5">
      <c r="C381">
        <v>350</v>
      </c>
      <c r="D381">
        <v>10</v>
      </c>
      <c r="E381">
        <v>25</v>
      </c>
    </row>
    <row r="382" spans="3:5">
      <c r="C382">
        <v>350</v>
      </c>
      <c r="D382">
        <v>10</v>
      </c>
      <c r="E382">
        <v>25</v>
      </c>
    </row>
    <row r="383" spans="3:5">
      <c r="C383">
        <v>350</v>
      </c>
      <c r="D383">
        <v>10</v>
      </c>
      <c r="E383">
        <v>25</v>
      </c>
    </row>
    <row r="384" spans="3:5">
      <c r="C384">
        <v>350</v>
      </c>
      <c r="D384">
        <v>10</v>
      </c>
      <c r="E384">
        <v>25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Drop</vt:lpstr>
      <vt:lpstr>LOOKUP</vt:lpstr>
      <vt:lpstr>编辑</vt:lpstr>
      <vt:lpstr>映射</vt:lpstr>
      <vt:lpstr>任务金钱经验计算</vt:lpstr>
      <vt:lpstr>怪物经验</vt:lpstr>
      <vt:lpstr>怪物金钱产出</vt:lpstr>
      <vt:lpstr>道具产出</vt:lpstr>
      <vt:lpstr>采集掉落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dreamsummit</dc:creator>
  <cp:lastModifiedBy>Administrator</cp:lastModifiedBy>
  <dcterms:created xsi:type="dcterms:W3CDTF">2015-09-06T06:58:00Z</dcterms:created>
  <dcterms:modified xsi:type="dcterms:W3CDTF">2017-09-01T10:23:49Z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